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EsteLibro"/>
  <mc:AlternateContent xmlns:mc="http://schemas.openxmlformats.org/markup-compatibility/2006">
    <mc:Choice Requires="x15">
      <x15ac:absPath xmlns:x15ac="http://schemas.microsoft.com/office/spreadsheetml/2010/11/ac" url="https://osinergmin-my.sharepoint.com/personal/cdiazp_osinergmin_gob_pe/Documents/Documentos/Matriz calculo intereses/"/>
    </mc:Choice>
  </mc:AlternateContent>
  <xr:revisionPtr revIDLastSave="0" documentId="8_{A65BD165-A88B-4862-AC96-A2E436F099C7}" xr6:coauthVersionLast="47" xr6:coauthVersionMax="47" xr10:uidLastSave="{00000000-0000-0000-0000-000000000000}"/>
  <workbookProtection workbookAlgorithmName="SHA-512" workbookHashValue="31fVBioT/D6PNeDaslJkjJEgwYPWFvv16ZAuwSzy+kb8xqR+bTOG5ajTVUrHEpnXdh1c6r5VnNVFmc9QvLr5Ug==" workbookSaltValue="UOyubLDgMqQe0CNyC4Trcw==" workbookSpinCount="100000" lockStructure="1"/>
  <bookViews>
    <workbookView xWindow="-120" yWindow="-120" windowWidth="29040" windowHeight="15840" tabRatio="697" xr2:uid="{00000000-000D-0000-FFFF-FFFF00000000}"/>
  </bookViews>
  <sheets>
    <sheet name="REINTEGROS" sheetId="94" r:id="rId1"/>
    <sheet name="REEMBOLSOS" sheetId="93" r:id="rId2"/>
    <sheet name="datos sbs" sheetId="8" state="hidden" r:id="rId3"/>
  </sheets>
  <definedNames>
    <definedName name="_xlnm._FilterDatabase" localSheetId="2" hidden="1">'datos sbs'!$A$8201:$N$8201</definedName>
    <definedName name="_xlnm.Print_Area" localSheetId="1">REEMBOLSOS!#REF!</definedName>
    <definedName name="_xlnm.Print_Area" localSheetId="0">REINTEGROS!$A$2:$BC$37</definedName>
    <definedName name="FECHA">'datos sbs'!$B$6:$B$65533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502" i="8" l="1"/>
  <c r="H12502" i="8" s="1"/>
  <c r="I12502" i="8" s="1"/>
  <c r="J12502" i="8"/>
  <c r="K12502" i="8" s="1"/>
  <c r="K12503" i="8" s="1"/>
  <c r="K12504" i="8" s="1"/>
  <c r="K12505" i="8" s="1"/>
  <c r="L12502" i="8"/>
  <c r="M12502" i="8" s="1"/>
  <c r="G12503" i="8"/>
  <c r="J12503" i="8"/>
  <c r="G12504" i="8"/>
  <c r="L12504" i="8" s="1"/>
  <c r="H12504" i="8"/>
  <c r="J12504" i="8"/>
  <c r="G12505" i="8"/>
  <c r="J12505" i="8"/>
  <c r="G12506" i="8"/>
  <c r="L12506" i="8" s="1"/>
  <c r="H12506" i="8"/>
  <c r="J12506" i="8"/>
  <c r="G12507" i="8"/>
  <c r="H12507" i="8" s="1"/>
  <c r="J12507" i="8"/>
  <c r="L12507" i="8"/>
  <c r="G12508" i="8"/>
  <c r="H12508" i="8" s="1"/>
  <c r="J12508" i="8"/>
  <c r="L12508" i="8"/>
  <c r="G12509" i="8"/>
  <c r="H12509" i="8"/>
  <c r="J12509" i="8"/>
  <c r="L12509" i="8"/>
  <c r="G12510" i="8"/>
  <c r="H12510" i="8" s="1"/>
  <c r="J12510" i="8"/>
  <c r="L12510" i="8"/>
  <c r="G12511" i="8"/>
  <c r="J12511" i="8"/>
  <c r="G12512" i="8"/>
  <c r="L12512" i="8" s="1"/>
  <c r="H12512" i="8"/>
  <c r="J12512" i="8"/>
  <c r="G12513" i="8"/>
  <c r="J12513" i="8"/>
  <c r="G12514" i="8"/>
  <c r="L12514" i="8" s="1"/>
  <c r="H12514" i="8"/>
  <c r="J12514" i="8"/>
  <c r="G12515" i="8"/>
  <c r="H12515" i="8" s="1"/>
  <c r="J12515" i="8"/>
  <c r="L12515" i="8"/>
  <c r="G12516" i="8"/>
  <c r="H12516" i="8" s="1"/>
  <c r="J12516" i="8"/>
  <c r="L12516" i="8"/>
  <c r="G12517" i="8"/>
  <c r="H12517" i="8"/>
  <c r="J12517" i="8"/>
  <c r="L12517" i="8"/>
  <c r="G12518" i="8"/>
  <c r="H12518" i="8" s="1"/>
  <c r="J12518" i="8"/>
  <c r="L12518" i="8"/>
  <c r="G12519" i="8"/>
  <c r="J12519" i="8"/>
  <c r="G12520" i="8"/>
  <c r="L12520" i="8" s="1"/>
  <c r="H12520" i="8"/>
  <c r="J12520" i="8"/>
  <c r="G12521" i="8"/>
  <c r="J12521" i="8"/>
  <c r="G12522" i="8"/>
  <c r="H12522" i="8"/>
  <c r="J12522" i="8"/>
  <c r="L12522" i="8"/>
  <c r="G12523" i="8"/>
  <c r="H12523" i="8" s="1"/>
  <c r="J12523" i="8"/>
  <c r="L12523" i="8"/>
  <c r="G12524" i="8"/>
  <c r="H12524" i="8" s="1"/>
  <c r="J12524" i="8"/>
  <c r="L12524" i="8"/>
  <c r="G12525" i="8"/>
  <c r="H12525" i="8"/>
  <c r="J12525" i="8"/>
  <c r="L12525" i="8"/>
  <c r="G12526" i="8"/>
  <c r="H12526" i="8" s="1"/>
  <c r="J12526" i="8"/>
  <c r="L12526" i="8"/>
  <c r="G12527" i="8"/>
  <c r="J12527" i="8"/>
  <c r="G12528" i="8"/>
  <c r="L12528" i="8" s="1"/>
  <c r="H12528" i="8"/>
  <c r="J12528" i="8"/>
  <c r="G12529" i="8"/>
  <c r="J12529" i="8"/>
  <c r="G12530" i="8"/>
  <c r="H12530" i="8"/>
  <c r="J12530" i="8"/>
  <c r="L12530" i="8"/>
  <c r="G12531" i="8"/>
  <c r="H12531" i="8" s="1"/>
  <c r="J12531" i="8"/>
  <c r="L12531" i="8"/>
  <c r="G12532" i="8"/>
  <c r="H12532" i="8" s="1"/>
  <c r="J12532" i="8"/>
  <c r="L12532" i="8"/>
  <c r="G12533" i="8"/>
  <c r="H12533" i="8"/>
  <c r="J12533" i="8"/>
  <c r="L12533" i="8"/>
  <c r="G12534" i="8"/>
  <c r="H12534" i="8" s="1"/>
  <c r="J12534" i="8"/>
  <c r="L12534" i="8"/>
  <c r="G12535" i="8"/>
  <c r="J12535" i="8"/>
  <c r="G12536" i="8"/>
  <c r="L12536" i="8" s="1"/>
  <c r="H12536" i="8"/>
  <c r="J12536" i="8"/>
  <c r="G12537" i="8"/>
  <c r="J12537" i="8"/>
  <c r="G12538" i="8"/>
  <c r="H12538" i="8"/>
  <c r="J12538" i="8"/>
  <c r="L12538" i="8"/>
  <c r="G12539" i="8"/>
  <c r="H12539" i="8" s="1"/>
  <c r="J12539" i="8"/>
  <c r="L12539" i="8"/>
  <c r="G12540" i="8"/>
  <c r="H12540" i="8" s="1"/>
  <c r="J12540" i="8"/>
  <c r="L12540" i="8"/>
  <c r="G12541" i="8"/>
  <c r="H12541" i="8"/>
  <c r="J12541" i="8"/>
  <c r="L12541" i="8"/>
  <c r="G12542" i="8"/>
  <c r="H12542" i="8" s="1"/>
  <c r="J12542" i="8"/>
  <c r="L12542" i="8"/>
  <c r="G12543" i="8"/>
  <c r="J12543" i="8"/>
  <c r="G12544" i="8"/>
  <c r="L12544" i="8" s="1"/>
  <c r="H12544" i="8"/>
  <c r="J12544" i="8"/>
  <c r="G12545" i="8"/>
  <c r="J12545" i="8"/>
  <c r="G12546" i="8"/>
  <c r="H12546" i="8"/>
  <c r="J12546" i="8"/>
  <c r="L12546" i="8"/>
  <c r="G12547" i="8"/>
  <c r="H12547" i="8" s="1"/>
  <c r="J12547" i="8"/>
  <c r="L12547" i="8"/>
  <c r="G12548" i="8"/>
  <c r="H12548" i="8" s="1"/>
  <c r="J12548" i="8"/>
  <c r="L12548" i="8"/>
  <c r="G12549" i="8"/>
  <c r="H12549" i="8"/>
  <c r="J12549" i="8"/>
  <c r="L12549" i="8"/>
  <c r="G12550" i="8"/>
  <c r="H12550" i="8" s="1"/>
  <c r="J12550" i="8"/>
  <c r="L12550" i="8"/>
  <c r="G12551" i="8"/>
  <c r="J12551" i="8"/>
  <c r="G12552" i="8"/>
  <c r="L12552" i="8" s="1"/>
  <c r="H12552" i="8"/>
  <c r="J12552" i="8"/>
  <c r="G12553" i="8"/>
  <c r="J12553" i="8"/>
  <c r="G12554" i="8"/>
  <c r="H12554" i="8"/>
  <c r="J12554" i="8"/>
  <c r="L12554" i="8"/>
  <c r="G12555" i="8"/>
  <c r="H12555" i="8" s="1"/>
  <c r="J12555" i="8"/>
  <c r="L12555" i="8"/>
  <c r="G12556" i="8"/>
  <c r="H12556" i="8" s="1"/>
  <c r="J12556" i="8"/>
  <c r="L12556" i="8"/>
  <c r="G12557" i="8"/>
  <c r="H12557" i="8" s="1"/>
  <c r="J12557" i="8"/>
  <c r="G12558" i="8"/>
  <c r="H12558" i="8" s="1"/>
  <c r="J12558" i="8"/>
  <c r="L12558" i="8"/>
  <c r="G12559" i="8"/>
  <c r="J12559" i="8"/>
  <c r="G12560" i="8"/>
  <c r="L12560" i="8" s="1"/>
  <c r="H12560" i="8"/>
  <c r="J12560" i="8"/>
  <c r="G12561" i="8"/>
  <c r="J12561" i="8"/>
  <c r="G12562" i="8"/>
  <c r="H12562" i="8"/>
  <c r="J12562" i="8"/>
  <c r="L12562" i="8"/>
  <c r="G12563" i="8"/>
  <c r="H12563" i="8" s="1"/>
  <c r="J12563" i="8"/>
  <c r="L12563" i="8"/>
  <c r="G12564" i="8"/>
  <c r="H12564" i="8" s="1"/>
  <c r="J12564" i="8"/>
  <c r="L12564" i="8"/>
  <c r="G12565" i="8"/>
  <c r="H12565" i="8" s="1"/>
  <c r="J12565" i="8"/>
  <c r="G12566" i="8"/>
  <c r="H12566" i="8"/>
  <c r="J12566" i="8"/>
  <c r="L12566" i="8"/>
  <c r="G12567" i="8"/>
  <c r="J12567" i="8"/>
  <c r="G12568" i="8"/>
  <c r="L12568" i="8" s="1"/>
  <c r="H12568" i="8"/>
  <c r="J12568" i="8"/>
  <c r="G12569" i="8"/>
  <c r="J12569" i="8"/>
  <c r="G12570" i="8"/>
  <c r="H12570" i="8"/>
  <c r="J12570" i="8"/>
  <c r="L12570" i="8"/>
  <c r="G12571" i="8"/>
  <c r="H12571" i="8" s="1"/>
  <c r="J12571" i="8"/>
  <c r="L12571" i="8"/>
  <c r="G12572" i="8"/>
  <c r="H12572" i="8" s="1"/>
  <c r="J12572" i="8"/>
  <c r="L12572" i="8"/>
  <c r="G12573" i="8"/>
  <c r="H12573" i="8" s="1"/>
  <c r="J12573" i="8"/>
  <c r="G12574" i="8"/>
  <c r="H12574" i="8"/>
  <c r="J12574" i="8"/>
  <c r="L12574" i="8"/>
  <c r="G12575" i="8"/>
  <c r="J12575" i="8"/>
  <c r="G12576" i="8"/>
  <c r="H12576" i="8"/>
  <c r="J12576" i="8"/>
  <c r="L12576" i="8"/>
  <c r="G12577" i="8"/>
  <c r="J12577" i="8"/>
  <c r="G12578" i="8"/>
  <c r="H12578" i="8"/>
  <c r="J12578" i="8"/>
  <c r="L12578" i="8"/>
  <c r="G12579" i="8"/>
  <c r="H12579" i="8" s="1"/>
  <c r="J12579" i="8"/>
  <c r="L12579" i="8"/>
  <c r="G12580" i="8"/>
  <c r="H12580" i="8"/>
  <c r="J12580" i="8"/>
  <c r="L12580" i="8"/>
  <c r="G12581" i="8"/>
  <c r="H12581" i="8" s="1"/>
  <c r="J12581" i="8"/>
  <c r="G12582" i="8"/>
  <c r="H12582" i="8"/>
  <c r="J12582" i="8"/>
  <c r="L12582" i="8"/>
  <c r="G12583" i="8"/>
  <c r="J12583" i="8"/>
  <c r="G12584" i="8"/>
  <c r="H12584" i="8"/>
  <c r="J12584" i="8"/>
  <c r="L12584" i="8"/>
  <c r="G12585" i="8"/>
  <c r="J12585" i="8"/>
  <c r="G12586" i="8"/>
  <c r="H12586" i="8"/>
  <c r="J12586" i="8"/>
  <c r="L12586" i="8"/>
  <c r="G12587" i="8"/>
  <c r="L12587" i="8" s="1"/>
  <c r="J12587" i="8"/>
  <c r="G12588" i="8"/>
  <c r="H12588" i="8"/>
  <c r="J12588" i="8"/>
  <c r="L12588" i="8"/>
  <c r="G12589" i="8"/>
  <c r="H12589" i="8" s="1"/>
  <c r="J12589" i="8"/>
  <c r="G12590" i="8"/>
  <c r="H12590" i="8"/>
  <c r="J12590" i="8"/>
  <c r="L12590" i="8"/>
  <c r="G12591" i="8"/>
  <c r="J12591" i="8"/>
  <c r="G12592" i="8"/>
  <c r="H12592" i="8"/>
  <c r="J12592" i="8"/>
  <c r="L12592" i="8"/>
  <c r="G12593" i="8"/>
  <c r="J12593" i="8"/>
  <c r="G12594" i="8"/>
  <c r="H12594" i="8"/>
  <c r="J12594" i="8"/>
  <c r="L12594" i="8"/>
  <c r="G12595" i="8"/>
  <c r="L12595" i="8" s="1"/>
  <c r="J12595" i="8"/>
  <c r="G12596" i="8"/>
  <c r="H12596" i="8"/>
  <c r="J12596" i="8"/>
  <c r="L12596" i="8"/>
  <c r="G12597" i="8"/>
  <c r="H12597" i="8" s="1"/>
  <c r="J12597" i="8"/>
  <c r="G12598" i="8"/>
  <c r="H12598" i="8"/>
  <c r="J12598" i="8"/>
  <c r="L12598" i="8"/>
  <c r="G12599" i="8"/>
  <c r="J12599" i="8"/>
  <c r="G12600" i="8"/>
  <c r="H12600" i="8"/>
  <c r="J12600" i="8"/>
  <c r="L12600" i="8"/>
  <c r="G12601" i="8"/>
  <c r="J12601" i="8"/>
  <c r="G12602" i="8"/>
  <c r="H12602" i="8"/>
  <c r="J12602" i="8"/>
  <c r="L12602" i="8"/>
  <c r="G12603" i="8"/>
  <c r="L12603" i="8" s="1"/>
  <c r="J12603" i="8"/>
  <c r="G12604" i="8"/>
  <c r="H12604" i="8"/>
  <c r="J12604" i="8"/>
  <c r="L12604" i="8"/>
  <c r="G12605" i="8"/>
  <c r="H12605" i="8" s="1"/>
  <c r="J12605" i="8"/>
  <c r="G12606" i="8"/>
  <c r="H12606" i="8"/>
  <c r="J12606" i="8"/>
  <c r="L12606" i="8"/>
  <c r="G12607" i="8"/>
  <c r="J12607" i="8"/>
  <c r="G12608" i="8"/>
  <c r="H12608" i="8"/>
  <c r="J12608" i="8"/>
  <c r="L12608" i="8"/>
  <c r="G12609" i="8"/>
  <c r="J12609" i="8"/>
  <c r="G12610" i="8"/>
  <c r="H12610" i="8"/>
  <c r="J12610" i="8"/>
  <c r="L12610" i="8"/>
  <c r="G12611" i="8"/>
  <c r="L12611" i="8" s="1"/>
  <c r="J12611" i="8"/>
  <c r="G12612" i="8"/>
  <c r="H12612" i="8"/>
  <c r="J12612" i="8"/>
  <c r="L12612" i="8"/>
  <c r="G12613" i="8"/>
  <c r="H12613" i="8" s="1"/>
  <c r="J12613" i="8"/>
  <c r="G12614" i="8"/>
  <c r="H12614" i="8"/>
  <c r="J12614" i="8"/>
  <c r="L12614" i="8"/>
  <c r="G12615" i="8"/>
  <c r="J12615" i="8"/>
  <c r="G12616" i="8"/>
  <c r="H12616" i="8"/>
  <c r="J12616" i="8"/>
  <c r="L12616" i="8"/>
  <c r="G12617" i="8"/>
  <c r="J12617" i="8"/>
  <c r="G12618" i="8"/>
  <c r="H12618" i="8"/>
  <c r="J12618" i="8"/>
  <c r="L12618" i="8"/>
  <c r="G12619" i="8"/>
  <c r="L12619" i="8" s="1"/>
  <c r="J12619" i="8"/>
  <c r="G12620" i="8"/>
  <c r="H12620" i="8"/>
  <c r="J12620" i="8"/>
  <c r="L12620" i="8"/>
  <c r="G12621" i="8"/>
  <c r="H12621" i="8" s="1"/>
  <c r="J12621" i="8"/>
  <c r="G12622" i="8"/>
  <c r="H12622" i="8"/>
  <c r="J12622" i="8"/>
  <c r="L12622" i="8"/>
  <c r="G12623" i="8"/>
  <c r="J12623" i="8"/>
  <c r="G12624" i="8"/>
  <c r="H12624" i="8"/>
  <c r="J12624" i="8"/>
  <c r="L12624" i="8"/>
  <c r="G12625" i="8"/>
  <c r="J12625" i="8"/>
  <c r="G12626" i="8"/>
  <c r="H12626" i="8"/>
  <c r="J12626" i="8"/>
  <c r="L12626" i="8"/>
  <c r="G12627" i="8"/>
  <c r="L12627" i="8" s="1"/>
  <c r="J12627" i="8"/>
  <c r="G12628" i="8"/>
  <c r="H12628" i="8"/>
  <c r="J12628" i="8"/>
  <c r="L12628" i="8"/>
  <c r="G12629" i="8"/>
  <c r="J12629" i="8"/>
  <c r="G12630" i="8"/>
  <c r="H12630" i="8"/>
  <c r="J12630" i="8"/>
  <c r="L12630" i="8"/>
  <c r="G12631" i="8"/>
  <c r="J12631" i="8"/>
  <c r="G12632" i="8"/>
  <c r="H12632" i="8"/>
  <c r="J12632" i="8"/>
  <c r="L12632" i="8"/>
  <c r="G12633" i="8"/>
  <c r="J12633" i="8"/>
  <c r="G12634" i="8"/>
  <c r="H12634" i="8"/>
  <c r="J12634" i="8"/>
  <c r="L12634" i="8"/>
  <c r="G12635" i="8"/>
  <c r="J12635" i="8"/>
  <c r="G12636" i="8"/>
  <c r="H12636" i="8"/>
  <c r="J12636" i="8"/>
  <c r="L12636" i="8"/>
  <c r="G12637" i="8"/>
  <c r="J12637" i="8"/>
  <c r="G12638" i="8"/>
  <c r="H12638" i="8"/>
  <c r="J12638" i="8"/>
  <c r="L12638" i="8"/>
  <c r="G12639" i="8"/>
  <c r="L12639" i="8" s="1"/>
  <c r="H12639" i="8"/>
  <c r="J12639" i="8"/>
  <c r="G12640" i="8"/>
  <c r="L12640" i="8" s="1"/>
  <c r="J12640" i="8"/>
  <c r="G12641" i="8"/>
  <c r="H12641" i="8"/>
  <c r="J12641" i="8"/>
  <c r="L12641" i="8"/>
  <c r="G12642" i="8"/>
  <c r="L12642" i="8" s="1"/>
  <c r="J12642" i="8"/>
  <c r="G12643" i="8"/>
  <c r="H12643" i="8"/>
  <c r="J12643" i="8"/>
  <c r="L12643" i="8"/>
  <c r="G12644" i="8"/>
  <c r="H12644" i="8" s="1"/>
  <c r="J12644" i="8"/>
  <c r="G12645" i="8"/>
  <c r="H12645" i="8"/>
  <c r="J12645" i="8"/>
  <c r="L12645" i="8"/>
  <c r="G12646" i="8"/>
  <c r="J12646" i="8"/>
  <c r="G12647" i="8"/>
  <c r="L12647" i="8" s="1"/>
  <c r="H12647" i="8"/>
  <c r="J12647" i="8"/>
  <c r="G12648" i="8"/>
  <c r="L12648" i="8" s="1"/>
  <c r="J12648" i="8"/>
  <c r="G12649" i="8"/>
  <c r="H12649" i="8"/>
  <c r="J12649" i="8"/>
  <c r="L12649" i="8"/>
  <c r="G12650" i="8"/>
  <c r="L12650" i="8" s="1"/>
  <c r="J12650" i="8"/>
  <c r="G12651" i="8"/>
  <c r="H12651" i="8"/>
  <c r="J12651" i="8"/>
  <c r="L12651" i="8"/>
  <c r="G12652" i="8"/>
  <c r="H12652" i="8" s="1"/>
  <c r="J12652" i="8"/>
  <c r="G12653" i="8"/>
  <c r="H12653" i="8"/>
  <c r="J12653" i="8"/>
  <c r="L12653" i="8"/>
  <c r="G12654" i="8"/>
  <c r="J12654" i="8"/>
  <c r="G12655" i="8"/>
  <c r="L12655" i="8" s="1"/>
  <c r="H12655" i="8"/>
  <c r="J12655" i="8"/>
  <c r="G12656" i="8"/>
  <c r="L12656" i="8" s="1"/>
  <c r="J12656" i="8"/>
  <c r="G12657" i="8"/>
  <c r="H12657" i="8"/>
  <c r="J12657" i="8"/>
  <c r="L12657" i="8"/>
  <c r="G12658" i="8"/>
  <c r="L12658" i="8" s="1"/>
  <c r="J12658" i="8"/>
  <c r="G12659" i="8"/>
  <c r="H12659" i="8"/>
  <c r="J12659" i="8"/>
  <c r="L12659" i="8"/>
  <c r="G12660" i="8"/>
  <c r="H12660" i="8" s="1"/>
  <c r="J12660" i="8"/>
  <c r="G12661" i="8"/>
  <c r="H12661" i="8"/>
  <c r="J12661" i="8"/>
  <c r="L12661" i="8"/>
  <c r="G12662" i="8"/>
  <c r="J12662" i="8"/>
  <c r="G12663" i="8"/>
  <c r="H12663" i="8"/>
  <c r="J12663" i="8"/>
  <c r="L12663" i="8"/>
  <c r="G12664" i="8"/>
  <c r="L12664" i="8" s="1"/>
  <c r="J12664" i="8"/>
  <c r="G12665" i="8"/>
  <c r="H12665" i="8"/>
  <c r="J12665" i="8"/>
  <c r="L12665" i="8"/>
  <c r="G12666" i="8"/>
  <c r="L12666" i="8" s="1"/>
  <c r="J12666" i="8"/>
  <c r="G12667" i="8"/>
  <c r="H12667" i="8"/>
  <c r="J12667" i="8"/>
  <c r="L12667" i="8"/>
  <c r="G12668" i="8"/>
  <c r="H12668" i="8" s="1"/>
  <c r="J12668" i="8"/>
  <c r="G12669" i="8"/>
  <c r="H12669" i="8"/>
  <c r="J12669" i="8"/>
  <c r="L12669" i="8"/>
  <c r="G12670" i="8"/>
  <c r="J12670" i="8"/>
  <c r="G12671" i="8"/>
  <c r="H12671" i="8"/>
  <c r="J12671" i="8"/>
  <c r="L12671" i="8"/>
  <c r="G12672" i="8"/>
  <c r="L12672" i="8" s="1"/>
  <c r="J12672" i="8"/>
  <c r="G12673" i="8"/>
  <c r="H12673" i="8"/>
  <c r="J12673" i="8"/>
  <c r="L12673" i="8"/>
  <c r="G12674" i="8"/>
  <c r="L12674" i="8" s="1"/>
  <c r="J12674" i="8"/>
  <c r="G12675" i="8"/>
  <c r="H12675" i="8"/>
  <c r="J12675" i="8"/>
  <c r="L12675" i="8"/>
  <c r="G12676" i="8"/>
  <c r="H12676" i="8" s="1"/>
  <c r="J12676" i="8"/>
  <c r="G12677" i="8"/>
  <c r="H12677" i="8"/>
  <c r="J12677" i="8"/>
  <c r="L12677" i="8"/>
  <c r="G12678" i="8"/>
  <c r="J12678" i="8"/>
  <c r="G12679" i="8"/>
  <c r="H12679" i="8"/>
  <c r="J12679" i="8"/>
  <c r="L12679" i="8"/>
  <c r="G12680" i="8"/>
  <c r="L12680" i="8" s="1"/>
  <c r="J12680" i="8"/>
  <c r="G12681" i="8"/>
  <c r="H12681" i="8"/>
  <c r="J12681" i="8"/>
  <c r="L12681" i="8"/>
  <c r="G12682" i="8"/>
  <c r="L12682" i="8" s="1"/>
  <c r="J12682" i="8"/>
  <c r="G12683" i="8"/>
  <c r="H12683" i="8"/>
  <c r="J12683" i="8"/>
  <c r="L12683" i="8"/>
  <c r="G12684" i="8"/>
  <c r="H12684" i="8" s="1"/>
  <c r="J12684" i="8"/>
  <c r="G12685" i="8"/>
  <c r="H12685" i="8"/>
  <c r="J12685" i="8"/>
  <c r="L12685" i="8"/>
  <c r="G12686" i="8"/>
  <c r="J12686" i="8"/>
  <c r="G12687" i="8"/>
  <c r="H12687" i="8"/>
  <c r="J12687" i="8"/>
  <c r="L12687" i="8"/>
  <c r="G12688" i="8"/>
  <c r="L12688" i="8" s="1"/>
  <c r="J12688" i="8"/>
  <c r="G12689" i="8"/>
  <c r="H12689" i="8"/>
  <c r="J12689" i="8"/>
  <c r="L12689" i="8"/>
  <c r="G12690" i="8"/>
  <c r="L12690" i="8" s="1"/>
  <c r="J12690" i="8"/>
  <c r="G12691" i="8"/>
  <c r="H12691" i="8"/>
  <c r="J12691" i="8"/>
  <c r="L12691" i="8"/>
  <c r="G12692" i="8"/>
  <c r="H12692" i="8" s="1"/>
  <c r="J12692" i="8"/>
  <c r="G12693" i="8"/>
  <c r="H12693" i="8"/>
  <c r="J12693" i="8"/>
  <c r="L12693" i="8"/>
  <c r="G12694" i="8"/>
  <c r="J12694" i="8"/>
  <c r="G12695" i="8"/>
  <c r="H12695" i="8"/>
  <c r="J12695" i="8"/>
  <c r="L12695" i="8"/>
  <c r="G12696" i="8"/>
  <c r="L12696" i="8" s="1"/>
  <c r="J12696" i="8"/>
  <c r="G12697" i="8"/>
  <c r="H12697" i="8"/>
  <c r="J12697" i="8"/>
  <c r="L12697" i="8"/>
  <c r="G12698" i="8"/>
  <c r="L12698" i="8" s="1"/>
  <c r="J12698" i="8"/>
  <c r="G12699" i="8"/>
  <c r="H12699" i="8"/>
  <c r="J12699" i="8"/>
  <c r="L12699" i="8"/>
  <c r="G12700" i="8"/>
  <c r="H12700" i="8" s="1"/>
  <c r="J12700" i="8"/>
  <c r="G12701" i="8"/>
  <c r="H12701" i="8"/>
  <c r="J12701" i="8"/>
  <c r="L12701" i="8"/>
  <c r="G12702" i="8"/>
  <c r="J12702" i="8"/>
  <c r="G12703" i="8"/>
  <c r="H12703" i="8"/>
  <c r="J12703" i="8"/>
  <c r="L12703" i="8"/>
  <c r="G12704" i="8"/>
  <c r="L12704" i="8" s="1"/>
  <c r="J12704" i="8"/>
  <c r="G12705" i="8"/>
  <c r="H12705" i="8"/>
  <c r="J12705" i="8"/>
  <c r="L12705" i="8"/>
  <c r="G12706" i="8"/>
  <c r="L12706" i="8" s="1"/>
  <c r="J12706" i="8"/>
  <c r="G12707" i="8"/>
  <c r="H12707" i="8"/>
  <c r="J12707" i="8"/>
  <c r="L12707" i="8"/>
  <c r="G12708" i="8"/>
  <c r="H12708" i="8" s="1"/>
  <c r="J12708" i="8"/>
  <c r="G12709" i="8"/>
  <c r="H12709" i="8"/>
  <c r="J12709" i="8"/>
  <c r="L12709" i="8"/>
  <c r="G12710" i="8"/>
  <c r="J12710" i="8"/>
  <c r="G12711" i="8"/>
  <c r="H12711" i="8"/>
  <c r="J12711" i="8"/>
  <c r="L12711" i="8"/>
  <c r="G12712" i="8"/>
  <c r="J12712" i="8"/>
  <c r="G12713" i="8"/>
  <c r="H12713" i="8"/>
  <c r="J12713" i="8"/>
  <c r="L12713" i="8"/>
  <c r="G12714" i="8"/>
  <c r="L12714" i="8" s="1"/>
  <c r="J12714" i="8"/>
  <c r="G12715" i="8"/>
  <c r="H12715" i="8"/>
  <c r="J12715" i="8"/>
  <c r="L12715" i="8"/>
  <c r="G12716" i="8"/>
  <c r="H12716" i="8" s="1"/>
  <c r="J12716" i="8"/>
  <c r="G12717" i="8"/>
  <c r="H12717" i="8"/>
  <c r="J12717" i="8"/>
  <c r="L12717" i="8"/>
  <c r="G12718" i="8"/>
  <c r="J12718" i="8"/>
  <c r="G12719" i="8"/>
  <c r="H12719" i="8"/>
  <c r="J12719" i="8"/>
  <c r="L12719" i="8"/>
  <c r="G12720" i="8"/>
  <c r="J12720" i="8"/>
  <c r="G12721" i="8"/>
  <c r="H12721" i="8"/>
  <c r="J12721" i="8"/>
  <c r="L12721" i="8"/>
  <c r="G12722" i="8"/>
  <c r="L12722" i="8" s="1"/>
  <c r="J12722" i="8"/>
  <c r="G12723" i="8"/>
  <c r="H12723" i="8"/>
  <c r="J12723" i="8"/>
  <c r="L12723" i="8"/>
  <c r="G12724" i="8"/>
  <c r="H12724" i="8" s="1"/>
  <c r="J12724" i="8"/>
  <c r="G12725" i="8"/>
  <c r="H12725" i="8"/>
  <c r="J12725" i="8"/>
  <c r="L12725" i="8"/>
  <c r="G12726" i="8"/>
  <c r="J12726" i="8"/>
  <c r="G12727" i="8"/>
  <c r="H12727" i="8"/>
  <c r="J12727" i="8"/>
  <c r="L12727" i="8"/>
  <c r="G12728" i="8"/>
  <c r="J12728" i="8"/>
  <c r="G12729" i="8"/>
  <c r="H12729" i="8"/>
  <c r="J12729" i="8"/>
  <c r="L12729" i="8"/>
  <c r="G12730" i="8"/>
  <c r="L12730" i="8" s="1"/>
  <c r="J12730" i="8"/>
  <c r="G12731" i="8"/>
  <c r="H12731" i="8"/>
  <c r="J12731" i="8"/>
  <c r="L12731" i="8"/>
  <c r="G12732" i="8"/>
  <c r="H12732" i="8" s="1"/>
  <c r="J12732" i="8"/>
  <c r="G12733" i="8"/>
  <c r="H12733" i="8"/>
  <c r="J12733" i="8"/>
  <c r="L12733" i="8"/>
  <c r="G12734" i="8"/>
  <c r="J12734" i="8"/>
  <c r="G12735" i="8"/>
  <c r="H12735" i="8"/>
  <c r="J12735" i="8"/>
  <c r="L12735" i="8"/>
  <c r="G12736" i="8"/>
  <c r="J12736" i="8"/>
  <c r="G12737" i="8"/>
  <c r="H12737" i="8"/>
  <c r="J12737" i="8"/>
  <c r="L12737" i="8"/>
  <c r="G12738" i="8"/>
  <c r="L12738" i="8" s="1"/>
  <c r="J12738" i="8"/>
  <c r="G12739" i="8"/>
  <c r="H12739" i="8"/>
  <c r="J12739" i="8"/>
  <c r="L12739" i="8"/>
  <c r="G12740" i="8"/>
  <c r="H12740" i="8" s="1"/>
  <c r="J12740" i="8"/>
  <c r="G12741" i="8"/>
  <c r="H12741" i="8"/>
  <c r="J12741" i="8"/>
  <c r="L12741" i="8"/>
  <c r="G12742" i="8"/>
  <c r="J12742" i="8"/>
  <c r="G12433" i="8"/>
  <c r="H12433" i="8" s="1"/>
  <c r="I12433" i="8" s="1"/>
  <c r="J12433" i="8"/>
  <c r="K12433" i="8" s="1"/>
  <c r="K12434" i="8" s="1"/>
  <c r="K12435" i="8" s="1"/>
  <c r="K12436" i="8" s="1"/>
  <c r="K12437" i="8" s="1"/>
  <c r="K12438" i="8" s="1"/>
  <c r="K12439" i="8" s="1"/>
  <c r="K12440" i="8" s="1"/>
  <c r="K12441" i="8" s="1"/>
  <c r="K12442" i="8" s="1"/>
  <c r="K12443" i="8" s="1"/>
  <c r="K12444" i="8" s="1"/>
  <c r="K12445" i="8" s="1"/>
  <c r="K12446" i="8" s="1"/>
  <c r="K12447" i="8" s="1"/>
  <c r="K12448" i="8" s="1"/>
  <c r="K12449" i="8" s="1"/>
  <c r="K12450" i="8" s="1"/>
  <c r="K12451" i="8" s="1"/>
  <c r="K12452" i="8" s="1"/>
  <c r="K12453" i="8" s="1"/>
  <c r="K12454" i="8" s="1"/>
  <c r="K12455" i="8" s="1"/>
  <c r="K12456" i="8" s="1"/>
  <c r="K12457" i="8" s="1"/>
  <c r="K12458" i="8" s="1"/>
  <c r="K12459" i="8" s="1"/>
  <c r="K12460" i="8" s="1"/>
  <c r="K12461" i="8" s="1"/>
  <c r="K12462" i="8" s="1"/>
  <c r="K12463" i="8" s="1"/>
  <c r="K12464" i="8" s="1"/>
  <c r="K12465" i="8" s="1"/>
  <c r="K12466" i="8" s="1"/>
  <c r="K12467" i="8" s="1"/>
  <c r="K12468" i="8" s="1"/>
  <c r="K12469" i="8" s="1"/>
  <c r="K12470" i="8" s="1"/>
  <c r="K12471" i="8" s="1"/>
  <c r="K12472" i="8" s="1"/>
  <c r="K12473" i="8" s="1"/>
  <c r="K12474" i="8" s="1"/>
  <c r="K12475" i="8" s="1"/>
  <c r="K12476" i="8" s="1"/>
  <c r="K12477" i="8" s="1"/>
  <c r="K12478" i="8" s="1"/>
  <c r="K12479" i="8" s="1"/>
  <c r="K12480" i="8" s="1"/>
  <c r="K12481" i="8" s="1"/>
  <c r="K12482" i="8" s="1"/>
  <c r="K12483" i="8" s="1"/>
  <c r="K12484" i="8" s="1"/>
  <c r="K12485" i="8" s="1"/>
  <c r="K12486" i="8" s="1"/>
  <c r="K12487" i="8" s="1"/>
  <c r="K12488" i="8" s="1"/>
  <c r="K12489" i="8" s="1"/>
  <c r="K12490" i="8" s="1"/>
  <c r="K12491" i="8" s="1"/>
  <c r="K12492" i="8" s="1"/>
  <c r="K12493" i="8" s="1"/>
  <c r="K12494" i="8" s="1"/>
  <c r="K12495" i="8" s="1"/>
  <c r="K12496" i="8" s="1"/>
  <c r="K12497" i="8" s="1"/>
  <c r="K12498" i="8" s="1"/>
  <c r="K12499" i="8" s="1"/>
  <c r="K12500" i="8" s="1"/>
  <c r="K12501" i="8" s="1"/>
  <c r="G12434" i="8"/>
  <c r="H12434" i="8" s="1"/>
  <c r="J12434" i="8"/>
  <c r="G12435" i="8"/>
  <c r="H12435" i="8"/>
  <c r="J12435" i="8"/>
  <c r="L12435" i="8"/>
  <c r="G12436" i="8"/>
  <c r="H12436" i="8" s="1"/>
  <c r="J12436" i="8"/>
  <c r="L12436" i="8"/>
  <c r="G12437" i="8"/>
  <c r="H12437" i="8"/>
  <c r="J12437" i="8"/>
  <c r="L12437" i="8"/>
  <c r="G12438" i="8"/>
  <c r="H12438" i="8" s="1"/>
  <c r="J12438" i="8"/>
  <c r="L12438" i="8"/>
  <c r="G12439" i="8"/>
  <c r="H12439" i="8" s="1"/>
  <c r="J12439" i="8"/>
  <c r="L12439" i="8"/>
  <c r="G12440" i="8"/>
  <c r="L12440" i="8" s="1"/>
  <c r="H12440" i="8"/>
  <c r="J12440" i="8"/>
  <c r="G12441" i="8"/>
  <c r="H12441" i="8" s="1"/>
  <c r="J12441" i="8"/>
  <c r="G12442" i="8"/>
  <c r="H12442" i="8" s="1"/>
  <c r="J12442" i="8"/>
  <c r="G12443" i="8"/>
  <c r="H12443" i="8"/>
  <c r="J12443" i="8"/>
  <c r="L12443" i="8"/>
  <c r="G12444" i="8"/>
  <c r="H12444" i="8" s="1"/>
  <c r="J12444" i="8"/>
  <c r="L12444" i="8"/>
  <c r="G12445" i="8"/>
  <c r="H12445" i="8"/>
  <c r="J12445" i="8"/>
  <c r="L12445" i="8"/>
  <c r="G12446" i="8"/>
  <c r="H12446" i="8" s="1"/>
  <c r="J12446" i="8"/>
  <c r="L12446" i="8"/>
  <c r="G12447" i="8"/>
  <c r="H12447" i="8" s="1"/>
  <c r="J12447" i="8"/>
  <c r="L12447" i="8"/>
  <c r="G12448" i="8"/>
  <c r="L12448" i="8" s="1"/>
  <c r="H12448" i="8"/>
  <c r="J12448" i="8"/>
  <c r="G12449" i="8"/>
  <c r="H12449" i="8"/>
  <c r="J12449" i="8"/>
  <c r="L12449" i="8"/>
  <c r="G12450" i="8"/>
  <c r="H12450" i="8" s="1"/>
  <c r="J12450" i="8"/>
  <c r="G12451" i="8"/>
  <c r="H12451" i="8"/>
  <c r="J12451" i="8"/>
  <c r="L12451" i="8"/>
  <c r="G12452" i="8"/>
  <c r="H12452" i="8" s="1"/>
  <c r="J12452" i="8"/>
  <c r="L12452" i="8"/>
  <c r="G12453" i="8"/>
  <c r="H12453" i="8"/>
  <c r="J12453" i="8"/>
  <c r="L12453" i="8"/>
  <c r="G12454" i="8"/>
  <c r="H12454" i="8" s="1"/>
  <c r="J12454" i="8"/>
  <c r="L12454" i="8"/>
  <c r="G12455" i="8"/>
  <c r="H12455" i="8" s="1"/>
  <c r="J12455" i="8"/>
  <c r="L12455" i="8"/>
  <c r="G12456" i="8"/>
  <c r="H12456" i="8" s="1"/>
  <c r="J12456" i="8"/>
  <c r="G12457" i="8"/>
  <c r="H12457" i="8"/>
  <c r="J12457" i="8"/>
  <c r="L12457" i="8"/>
  <c r="G12458" i="8"/>
  <c r="H12458" i="8" s="1"/>
  <c r="J12458" i="8"/>
  <c r="G12459" i="8"/>
  <c r="H12459" i="8"/>
  <c r="J12459" i="8"/>
  <c r="L12459" i="8"/>
  <c r="G12460" i="8"/>
  <c r="H12460" i="8" s="1"/>
  <c r="J12460" i="8"/>
  <c r="L12460" i="8"/>
  <c r="G12461" i="8"/>
  <c r="H12461" i="8"/>
  <c r="J12461" i="8"/>
  <c r="L12461" i="8"/>
  <c r="G12462" i="8"/>
  <c r="H12462" i="8" s="1"/>
  <c r="J12462" i="8"/>
  <c r="L12462" i="8"/>
  <c r="G12463" i="8"/>
  <c r="H12463" i="8" s="1"/>
  <c r="J12463" i="8"/>
  <c r="L12463" i="8"/>
  <c r="G12464" i="8"/>
  <c r="H12464" i="8" s="1"/>
  <c r="J12464" i="8"/>
  <c r="G12465" i="8"/>
  <c r="H12465" i="8"/>
  <c r="J12465" i="8"/>
  <c r="L12465" i="8"/>
  <c r="G12466" i="8"/>
  <c r="H12466" i="8" s="1"/>
  <c r="J12466" i="8"/>
  <c r="G12467" i="8"/>
  <c r="H12467" i="8"/>
  <c r="J12467" i="8"/>
  <c r="L12467" i="8"/>
  <c r="G12468" i="8"/>
  <c r="H12468" i="8" s="1"/>
  <c r="J12468" i="8"/>
  <c r="L12468" i="8"/>
  <c r="G12469" i="8"/>
  <c r="H12469" i="8"/>
  <c r="J12469" i="8"/>
  <c r="L12469" i="8"/>
  <c r="G12470" i="8"/>
  <c r="H12470" i="8" s="1"/>
  <c r="J12470" i="8"/>
  <c r="L12470" i="8"/>
  <c r="G12471" i="8"/>
  <c r="H12471" i="8" s="1"/>
  <c r="J12471" i="8"/>
  <c r="L12471" i="8"/>
  <c r="G12472" i="8"/>
  <c r="H12472" i="8" s="1"/>
  <c r="J12472" i="8"/>
  <c r="G12473" i="8"/>
  <c r="H12473" i="8"/>
  <c r="J12473" i="8"/>
  <c r="L12473" i="8"/>
  <c r="G12474" i="8"/>
  <c r="H12474" i="8" s="1"/>
  <c r="J12474" i="8"/>
  <c r="G12475" i="8"/>
  <c r="H12475" i="8"/>
  <c r="J12475" i="8"/>
  <c r="L12475" i="8"/>
  <c r="G12476" i="8"/>
  <c r="H12476" i="8" s="1"/>
  <c r="J12476" i="8"/>
  <c r="L12476" i="8"/>
  <c r="G12477" i="8"/>
  <c r="H12477" i="8"/>
  <c r="J12477" i="8"/>
  <c r="L12477" i="8"/>
  <c r="G12478" i="8"/>
  <c r="H12478" i="8" s="1"/>
  <c r="J12478" i="8"/>
  <c r="L12478" i="8"/>
  <c r="G12479" i="8"/>
  <c r="H12479" i="8" s="1"/>
  <c r="J12479" i="8"/>
  <c r="L12479" i="8"/>
  <c r="G12480" i="8"/>
  <c r="H12480" i="8" s="1"/>
  <c r="J12480" i="8"/>
  <c r="G12481" i="8"/>
  <c r="H12481" i="8"/>
  <c r="J12481" i="8"/>
  <c r="L12481" i="8"/>
  <c r="G12482" i="8"/>
  <c r="H12482" i="8" s="1"/>
  <c r="J12482" i="8"/>
  <c r="G12483" i="8"/>
  <c r="H12483" i="8"/>
  <c r="J12483" i="8"/>
  <c r="L12483" i="8"/>
  <c r="G12484" i="8"/>
  <c r="H12484" i="8" s="1"/>
  <c r="J12484" i="8"/>
  <c r="L12484" i="8"/>
  <c r="G12485" i="8"/>
  <c r="H12485" i="8"/>
  <c r="J12485" i="8"/>
  <c r="L12485" i="8"/>
  <c r="G12486" i="8"/>
  <c r="H12486" i="8"/>
  <c r="J12486" i="8"/>
  <c r="L12486" i="8"/>
  <c r="G12487" i="8"/>
  <c r="H12487" i="8" s="1"/>
  <c r="J12487" i="8"/>
  <c r="L12487" i="8"/>
  <c r="G12488" i="8"/>
  <c r="H12488" i="8" s="1"/>
  <c r="J12488" i="8"/>
  <c r="G12489" i="8"/>
  <c r="H12489" i="8"/>
  <c r="J12489" i="8"/>
  <c r="L12489" i="8"/>
  <c r="G12490" i="8"/>
  <c r="H12490" i="8" s="1"/>
  <c r="J12490" i="8"/>
  <c r="G12491" i="8"/>
  <c r="L12491" i="8" s="1"/>
  <c r="H12491" i="8"/>
  <c r="J12491" i="8"/>
  <c r="G12492" i="8"/>
  <c r="H12492" i="8" s="1"/>
  <c r="J12492" i="8"/>
  <c r="L12492" i="8"/>
  <c r="G12493" i="8"/>
  <c r="H12493" i="8"/>
  <c r="J12493" i="8"/>
  <c r="L12493" i="8"/>
  <c r="G12494" i="8"/>
  <c r="H12494" i="8"/>
  <c r="J12494" i="8"/>
  <c r="L12494" i="8"/>
  <c r="G12495" i="8"/>
  <c r="H12495" i="8" s="1"/>
  <c r="J12495" i="8"/>
  <c r="L12495" i="8"/>
  <c r="G12496" i="8"/>
  <c r="H12496" i="8" s="1"/>
  <c r="J12496" i="8"/>
  <c r="G12497" i="8"/>
  <c r="H12497" i="8"/>
  <c r="J12497" i="8"/>
  <c r="L12497" i="8"/>
  <c r="G12498" i="8"/>
  <c r="H12498" i="8" s="1"/>
  <c r="J12498" i="8"/>
  <c r="G12499" i="8"/>
  <c r="H12499" i="8"/>
  <c r="J12499" i="8"/>
  <c r="L12499" i="8"/>
  <c r="G12500" i="8"/>
  <c r="H12500" i="8" s="1"/>
  <c r="J12500" i="8"/>
  <c r="L12500" i="8"/>
  <c r="G12501" i="8"/>
  <c r="H12501" i="8"/>
  <c r="J12501" i="8"/>
  <c r="L12501" i="8"/>
  <c r="G12429" i="8"/>
  <c r="H12429" i="8" s="1"/>
  <c r="I12429" i="8" s="1"/>
  <c r="J12429" i="8"/>
  <c r="K12429" i="8"/>
  <c r="L12429" i="8"/>
  <c r="M12429" i="8" s="1"/>
  <c r="G12432" i="8"/>
  <c r="H12432" i="8" s="1"/>
  <c r="J12432" i="8"/>
  <c r="L12432" i="8"/>
  <c r="G12430" i="8"/>
  <c r="L12430" i="8" s="1"/>
  <c r="H12430" i="8"/>
  <c r="J12430" i="8"/>
  <c r="G12431" i="8"/>
  <c r="L12431" i="8" s="1"/>
  <c r="H12431" i="8"/>
  <c r="J12431" i="8"/>
  <c r="D9705" i="8"/>
  <c r="G9705" i="8"/>
  <c r="H9705" i="8" s="1"/>
  <c r="I9705" i="8" s="1"/>
  <c r="I9706" i="8" s="1"/>
  <c r="I9707" i="8" s="1"/>
  <c r="I9708" i="8" s="1"/>
  <c r="I9709" i="8" s="1"/>
  <c r="I9710" i="8" s="1"/>
  <c r="I9711" i="8" s="1"/>
  <c r="I9712" i="8" s="1"/>
  <c r="I9713" i="8" s="1"/>
  <c r="I9714" i="8" s="1"/>
  <c r="I9715" i="8" s="1"/>
  <c r="I9716" i="8" s="1"/>
  <c r="I9717" i="8" s="1"/>
  <c r="I9718" i="8" s="1"/>
  <c r="I9719" i="8" s="1"/>
  <c r="I9720" i="8" s="1"/>
  <c r="I9721" i="8" s="1"/>
  <c r="I9722" i="8" s="1"/>
  <c r="I9723" i="8" s="1"/>
  <c r="I9724" i="8" s="1"/>
  <c r="I9725" i="8" s="1"/>
  <c r="I9726" i="8" s="1"/>
  <c r="I9727" i="8" s="1"/>
  <c r="I9728" i="8" s="1"/>
  <c r="I9729" i="8" s="1"/>
  <c r="I9730" i="8" s="1"/>
  <c r="I9731" i="8" s="1"/>
  <c r="I9732" i="8" s="1"/>
  <c r="I9733" i="8" s="1"/>
  <c r="I9734" i="8" s="1"/>
  <c r="I9735" i="8" s="1"/>
  <c r="I9736" i="8" s="1"/>
  <c r="I9737" i="8" s="1"/>
  <c r="J9705" i="8"/>
  <c r="K9705" i="8" s="1"/>
  <c r="K9706" i="8" s="1"/>
  <c r="K9707" i="8" s="1"/>
  <c r="K9708" i="8" s="1"/>
  <c r="K9709" i="8" s="1"/>
  <c r="K9710" i="8" s="1"/>
  <c r="K9711" i="8" s="1"/>
  <c r="K9712" i="8" s="1"/>
  <c r="K9713" i="8" s="1"/>
  <c r="K9714" i="8" s="1"/>
  <c r="K9715" i="8" s="1"/>
  <c r="K9716" i="8" s="1"/>
  <c r="K9717" i="8" s="1"/>
  <c r="K9718" i="8" s="1"/>
  <c r="K9719" i="8" s="1"/>
  <c r="K9720" i="8" s="1"/>
  <c r="K9721" i="8" s="1"/>
  <c r="K9722" i="8" s="1"/>
  <c r="K9723" i="8" s="1"/>
  <c r="K9724" i="8" s="1"/>
  <c r="K9725" i="8" s="1"/>
  <c r="K9726" i="8" s="1"/>
  <c r="K9727" i="8" s="1"/>
  <c r="K9728" i="8" s="1"/>
  <c r="K9729" i="8" s="1"/>
  <c r="K9730" i="8" s="1"/>
  <c r="K9731" i="8" s="1"/>
  <c r="K9732" i="8" s="1"/>
  <c r="K9733" i="8" s="1"/>
  <c r="K9734" i="8" s="1"/>
  <c r="K9735" i="8" s="1"/>
  <c r="K9736" i="8" s="1"/>
  <c r="K9737" i="8" s="1"/>
  <c r="D9706" i="8"/>
  <c r="G9706" i="8"/>
  <c r="H9706" i="8"/>
  <c r="J9706" i="8"/>
  <c r="L9706" i="8"/>
  <c r="D9707" i="8"/>
  <c r="G9707" i="8"/>
  <c r="H9707" i="8"/>
  <c r="J9707" i="8"/>
  <c r="L9707" i="8"/>
  <c r="D9708" i="8"/>
  <c r="G9708" i="8"/>
  <c r="H9708" i="8"/>
  <c r="J9708" i="8"/>
  <c r="L9708" i="8"/>
  <c r="D9709" i="8"/>
  <c r="G9709" i="8"/>
  <c r="H9709" i="8"/>
  <c r="J9709" i="8"/>
  <c r="L9709" i="8"/>
  <c r="D9710" i="8"/>
  <c r="G9710" i="8"/>
  <c r="H9710" i="8"/>
  <c r="J9710" i="8"/>
  <c r="L9710" i="8"/>
  <c r="D9711" i="8"/>
  <c r="G9711" i="8"/>
  <c r="H9711" i="8"/>
  <c r="J9711" i="8"/>
  <c r="L9711" i="8"/>
  <c r="D9712" i="8"/>
  <c r="G9712" i="8"/>
  <c r="H9712" i="8"/>
  <c r="J9712" i="8"/>
  <c r="L9712" i="8"/>
  <c r="D9713" i="8"/>
  <c r="G9713" i="8"/>
  <c r="H9713" i="8"/>
  <c r="J9713" i="8"/>
  <c r="L9713" i="8"/>
  <c r="D9714" i="8"/>
  <c r="G9714" i="8"/>
  <c r="H9714" i="8"/>
  <c r="J9714" i="8"/>
  <c r="L9714" i="8"/>
  <c r="D9715" i="8"/>
  <c r="G9715" i="8"/>
  <c r="H9715" i="8"/>
  <c r="J9715" i="8"/>
  <c r="L9715" i="8"/>
  <c r="D9716" i="8"/>
  <c r="G9716" i="8"/>
  <c r="H9716" i="8"/>
  <c r="J9716" i="8"/>
  <c r="L9716" i="8"/>
  <c r="D9717" i="8"/>
  <c r="G9717" i="8"/>
  <c r="H9717" i="8"/>
  <c r="J9717" i="8"/>
  <c r="L9717" i="8"/>
  <c r="D9718" i="8"/>
  <c r="G9718" i="8"/>
  <c r="H9718" i="8"/>
  <c r="J9718" i="8"/>
  <c r="L9718" i="8"/>
  <c r="D9719" i="8"/>
  <c r="G9719" i="8"/>
  <c r="H9719" i="8"/>
  <c r="J9719" i="8"/>
  <c r="L9719" i="8"/>
  <c r="D9720" i="8"/>
  <c r="G9720" i="8"/>
  <c r="H9720" i="8"/>
  <c r="J9720" i="8"/>
  <c r="L9720" i="8"/>
  <c r="D9721" i="8"/>
  <c r="G9721" i="8"/>
  <c r="H9721" i="8"/>
  <c r="J9721" i="8"/>
  <c r="L9721" i="8"/>
  <c r="D9722" i="8"/>
  <c r="G9722" i="8"/>
  <c r="H9722" i="8"/>
  <c r="J9722" i="8"/>
  <c r="L9722" i="8"/>
  <c r="D9723" i="8"/>
  <c r="G9723" i="8"/>
  <c r="H9723" i="8"/>
  <c r="J9723" i="8"/>
  <c r="L9723" i="8"/>
  <c r="D9724" i="8"/>
  <c r="G9724" i="8"/>
  <c r="H9724" i="8"/>
  <c r="J9724" i="8"/>
  <c r="L9724" i="8"/>
  <c r="D9725" i="8"/>
  <c r="G9725" i="8"/>
  <c r="H9725" i="8"/>
  <c r="J9725" i="8"/>
  <c r="L9725" i="8"/>
  <c r="D9726" i="8"/>
  <c r="G9726" i="8"/>
  <c r="H9726" i="8"/>
  <c r="J9726" i="8"/>
  <c r="L9726" i="8"/>
  <c r="D9727" i="8"/>
  <c r="G9727" i="8"/>
  <c r="H9727" i="8"/>
  <c r="J9727" i="8"/>
  <c r="L9727" i="8"/>
  <c r="D9728" i="8"/>
  <c r="G9728" i="8"/>
  <c r="H9728" i="8"/>
  <c r="J9728" i="8"/>
  <c r="L9728" i="8"/>
  <c r="D9729" i="8"/>
  <c r="G9729" i="8"/>
  <c r="H9729" i="8"/>
  <c r="J9729" i="8"/>
  <c r="L9729" i="8"/>
  <c r="D9730" i="8"/>
  <c r="G9730" i="8"/>
  <c r="H9730" i="8"/>
  <c r="J9730" i="8"/>
  <c r="L9730" i="8"/>
  <c r="D9731" i="8"/>
  <c r="G9731" i="8"/>
  <c r="H9731" i="8"/>
  <c r="J9731" i="8"/>
  <c r="L9731" i="8"/>
  <c r="D9732" i="8"/>
  <c r="G9732" i="8"/>
  <c r="H9732" i="8"/>
  <c r="J9732" i="8"/>
  <c r="L9732" i="8"/>
  <c r="D9733" i="8"/>
  <c r="G9733" i="8"/>
  <c r="H9733" i="8"/>
  <c r="J9733" i="8"/>
  <c r="L9733" i="8"/>
  <c r="D9734" i="8"/>
  <c r="G9734" i="8"/>
  <c r="H9734" i="8"/>
  <c r="J9734" i="8"/>
  <c r="L9734" i="8"/>
  <c r="D9735" i="8"/>
  <c r="G9735" i="8"/>
  <c r="H9735" i="8"/>
  <c r="J9735" i="8"/>
  <c r="L9735" i="8"/>
  <c r="D9736" i="8"/>
  <c r="G9736" i="8"/>
  <c r="H9736" i="8"/>
  <c r="J9736" i="8"/>
  <c r="L9736" i="8"/>
  <c r="D9737" i="8"/>
  <c r="G9737" i="8"/>
  <c r="H9737" i="8"/>
  <c r="J9737" i="8"/>
  <c r="L9737" i="8"/>
  <c r="D10960" i="8"/>
  <c r="D10961" i="8"/>
  <c r="D10962" i="8"/>
  <c r="D10963" i="8"/>
  <c r="D10964" i="8"/>
  <c r="D10965" i="8"/>
  <c r="D10966" i="8"/>
  <c r="D10967" i="8"/>
  <c r="D10968" i="8"/>
  <c r="D10969" i="8"/>
  <c r="D10970" i="8"/>
  <c r="D10971" i="8"/>
  <c r="D10972" i="8"/>
  <c r="D10973" i="8"/>
  <c r="D10974" i="8"/>
  <c r="D10975" i="8"/>
  <c r="D10976" i="8"/>
  <c r="D10977" i="8"/>
  <c r="D10978" i="8"/>
  <c r="D10979" i="8"/>
  <c r="D10980" i="8"/>
  <c r="D10981" i="8"/>
  <c r="D10982" i="8"/>
  <c r="D10983" i="8"/>
  <c r="D10984" i="8"/>
  <c r="D10985" i="8"/>
  <c r="D10986" i="8"/>
  <c r="D10987" i="8"/>
  <c r="D10988" i="8"/>
  <c r="D10989" i="8"/>
  <c r="D10990" i="8"/>
  <c r="D10991" i="8"/>
  <c r="D10992" i="8"/>
  <c r="D10993" i="8"/>
  <c r="D10994" i="8"/>
  <c r="D10995" i="8"/>
  <c r="D10996" i="8"/>
  <c r="D10997" i="8"/>
  <c r="D10998" i="8"/>
  <c r="D10999" i="8"/>
  <c r="D11000" i="8"/>
  <c r="D11001" i="8"/>
  <c r="D11002" i="8"/>
  <c r="D11003" i="8"/>
  <c r="D11004" i="8"/>
  <c r="D11005" i="8"/>
  <c r="D11006" i="8"/>
  <c r="D11007" i="8"/>
  <c r="D11008" i="8"/>
  <c r="D11009" i="8"/>
  <c r="D11010" i="8"/>
  <c r="D11011" i="8"/>
  <c r="D11012" i="8"/>
  <c r="D11013" i="8"/>
  <c r="D11014" i="8"/>
  <c r="D11015" i="8"/>
  <c r="D11016" i="8"/>
  <c r="D11017" i="8"/>
  <c r="D11018" i="8"/>
  <c r="D10227" i="8"/>
  <c r="D10228" i="8"/>
  <c r="D10229" i="8"/>
  <c r="D10230" i="8"/>
  <c r="D10231" i="8"/>
  <c r="D10232" i="8"/>
  <c r="D10233" i="8"/>
  <c r="D10234" i="8"/>
  <c r="D10235" i="8"/>
  <c r="D10236" i="8"/>
  <c r="D10237" i="8"/>
  <c r="D10238" i="8"/>
  <c r="D10239" i="8"/>
  <c r="D10240" i="8"/>
  <c r="D10241" i="8"/>
  <c r="D10242" i="8"/>
  <c r="D10243" i="8"/>
  <c r="D10244" i="8"/>
  <c r="D10245" i="8"/>
  <c r="D10246" i="8"/>
  <c r="D10247" i="8"/>
  <c r="D10248" i="8"/>
  <c r="D10249" i="8"/>
  <c r="D10250" i="8"/>
  <c r="D10251" i="8"/>
  <c r="D10252" i="8"/>
  <c r="D10253" i="8"/>
  <c r="D10254" i="8"/>
  <c r="D10255" i="8"/>
  <c r="D10256" i="8"/>
  <c r="D10257" i="8"/>
  <c r="D10258" i="8"/>
  <c r="D10259" i="8"/>
  <c r="D10260" i="8"/>
  <c r="D10261" i="8"/>
  <c r="D10262" i="8"/>
  <c r="D10263" i="8"/>
  <c r="D10264" i="8"/>
  <c r="D10265" i="8"/>
  <c r="D10266" i="8"/>
  <c r="D10267" i="8"/>
  <c r="D10268" i="8"/>
  <c r="D10269" i="8"/>
  <c r="D10270" i="8"/>
  <c r="D10271" i="8"/>
  <c r="D10272" i="8"/>
  <c r="D10273" i="8"/>
  <c r="D10274" i="8"/>
  <c r="D10275" i="8"/>
  <c r="D10276" i="8"/>
  <c r="D10277" i="8"/>
  <c r="D10278" i="8"/>
  <c r="D10279" i="8"/>
  <c r="D10280" i="8"/>
  <c r="D10281" i="8"/>
  <c r="D10282" i="8"/>
  <c r="D10283" i="8"/>
  <c r="D10284" i="8"/>
  <c r="D10285" i="8"/>
  <c r="D10286" i="8"/>
  <c r="D10287" i="8"/>
  <c r="D10288" i="8"/>
  <c r="D10289" i="8"/>
  <c r="D10290" i="8"/>
  <c r="D10291" i="8"/>
  <c r="D10292" i="8"/>
  <c r="D10293" i="8"/>
  <c r="D10294" i="8"/>
  <c r="D10295" i="8"/>
  <c r="D10296" i="8"/>
  <c r="D10297" i="8"/>
  <c r="D10298" i="8"/>
  <c r="D10299" i="8"/>
  <c r="D10300" i="8"/>
  <c r="D10301" i="8"/>
  <c r="D10302" i="8"/>
  <c r="D10303" i="8"/>
  <c r="D10304" i="8"/>
  <c r="D10305" i="8"/>
  <c r="D10306" i="8"/>
  <c r="D10307" i="8"/>
  <c r="D10308" i="8"/>
  <c r="D10309" i="8"/>
  <c r="D10310" i="8"/>
  <c r="D10311" i="8"/>
  <c r="D10312" i="8"/>
  <c r="D10313" i="8"/>
  <c r="D10314" i="8"/>
  <c r="D10315" i="8"/>
  <c r="D10316" i="8"/>
  <c r="D10317" i="8"/>
  <c r="D10318" i="8"/>
  <c r="D10319" i="8"/>
  <c r="D10320" i="8"/>
  <c r="D10321" i="8"/>
  <c r="D10322" i="8"/>
  <c r="D10323" i="8"/>
  <c r="D10324" i="8"/>
  <c r="D10325" i="8"/>
  <c r="D10326" i="8"/>
  <c r="D10327" i="8"/>
  <c r="D10328" i="8"/>
  <c r="D10329" i="8"/>
  <c r="D10330" i="8"/>
  <c r="D10331" i="8"/>
  <c r="D10332" i="8"/>
  <c r="D10333" i="8"/>
  <c r="D10334" i="8"/>
  <c r="D10335" i="8"/>
  <c r="D10336" i="8"/>
  <c r="D10337" i="8"/>
  <c r="D10338" i="8"/>
  <c r="D10339" i="8"/>
  <c r="D10340" i="8"/>
  <c r="D10341" i="8"/>
  <c r="D10342" i="8"/>
  <c r="D10343" i="8"/>
  <c r="D10344" i="8"/>
  <c r="D10345" i="8"/>
  <c r="D10346" i="8"/>
  <c r="D10347" i="8"/>
  <c r="D10348" i="8"/>
  <c r="D10349" i="8"/>
  <c r="D10350" i="8"/>
  <c r="D10351" i="8"/>
  <c r="D10352" i="8"/>
  <c r="D10353" i="8"/>
  <c r="D10354" i="8"/>
  <c r="D10355" i="8"/>
  <c r="D10356" i="8"/>
  <c r="D10357" i="8"/>
  <c r="D10358" i="8"/>
  <c r="D10359" i="8"/>
  <c r="D10360" i="8"/>
  <c r="D10361" i="8"/>
  <c r="D10362" i="8"/>
  <c r="D10363" i="8"/>
  <c r="D10364" i="8"/>
  <c r="D10365" i="8"/>
  <c r="D10366" i="8"/>
  <c r="D10367" i="8"/>
  <c r="D10368" i="8"/>
  <c r="D10369" i="8"/>
  <c r="D10370" i="8"/>
  <c r="D10371" i="8"/>
  <c r="D10372" i="8"/>
  <c r="D10373" i="8"/>
  <c r="D10374" i="8"/>
  <c r="D10375" i="8"/>
  <c r="D10376" i="8"/>
  <c r="D10377" i="8"/>
  <c r="D10378" i="8"/>
  <c r="D10379" i="8"/>
  <c r="D10380" i="8"/>
  <c r="D10381" i="8"/>
  <c r="D10382" i="8"/>
  <c r="D10383" i="8"/>
  <c r="D10384" i="8"/>
  <c r="D10385" i="8"/>
  <c r="D10386" i="8"/>
  <c r="D10387" i="8"/>
  <c r="D10388" i="8"/>
  <c r="D10389" i="8"/>
  <c r="D10390" i="8"/>
  <c r="D10391" i="8"/>
  <c r="D10392" i="8"/>
  <c r="D10393" i="8"/>
  <c r="D10394" i="8"/>
  <c r="D10395" i="8"/>
  <c r="D10396" i="8"/>
  <c r="D10397" i="8"/>
  <c r="D10398" i="8"/>
  <c r="D10399" i="8"/>
  <c r="D10400" i="8"/>
  <c r="D10401" i="8"/>
  <c r="D10402" i="8"/>
  <c r="D10403" i="8"/>
  <c r="D10404" i="8"/>
  <c r="D10405" i="8"/>
  <c r="D10406" i="8"/>
  <c r="D10407" i="8"/>
  <c r="D10408" i="8"/>
  <c r="D10409" i="8"/>
  <c r="D10410" i="8"/>
  <c r="D10411" i="8"/>
  <c r="D10412" i="8"/>
  <c r="D10413" i="8"/>
  <c r="D10414" i="8"/>
  <c r="D10415" i="8"/>
  <c r="D10416" i="8"/>
  <c r="D10417" i="8"/>
  <c r="D10418" i="8"/>
  <c r="D10419" i="8"/>
  <c r="D10420" i="8"/>
  <c r="D10421" i="8"/>
  <c r="D10422" i="8"/>
  <c r="D10423" i="8"/>
  <c r="D10424" i="8"/>
  <c r="D10425" i="8"/>
  <c r="D10426" i="8"/>
  <c r="D10427" i="8"/>
  <c r="D10428" i="8"/>
  <c r="D10429" i="8"/>
  <c r="D10430" i="8"/>
  <c r="D10431" i="8"/>
  <c r="D10432" i="8"/>
  <c r="D10433" i="8"/>
  <c r="D10434" i="8"/>
  <c r="D10435" i="8"/>
  <c r="D10436" i="8"/>
  <c r="D10437" i="8"/>
  <c r="D10438" i="8"/>
  <c r="D10439" i="8"/>
  <c r="D10440" i="8"/>
  <c r="D10441" i="8"/>
  <c r="D10442" i="8"/>
  <c r="D10443" i="8"/>
  <c r="D10444" i="8"/>
  <c r="D10445" i="8"/>
  <c r="D10446" i="8"/>
  <c r="D10447" i="8"/>
  <c r="D10448" i="8"/>
  <c r="D10449" i="8"/>
  <c r="D10450" i="8"/>
  <c r="D10451" i="8"/>
  <c r="D10452" i="8"/>
  <c r="D10453" i="8"/>
  <c r="D10454" i="8"/>
  <c r="D10455" i="8"/>
  <c r="D10456" i="8"/>
  <c r="D10457" i="8"/>
  <c r="D10458" i="8"/>
  <c r="D10459" i="8"/>
  <c r="D10460" i="8"/>
  <c r="D10461" i="8"/>
  <c r="D10462" i="8"/>
  <c r="D10463" i="8"/>
  <c r="D10464" i="8"/>
  <c r="D10465" i="8"/>
  <c r="D10466" i="8"/>
  <c r="D10467" i="8"/>
  <c r="D10468" i="8"/>
  <c r="D10469" i="8"/>
  <c r="D10470" i="8"/>
  <c r="D10471" i="8"/>
  <c r="D10472" i="8"/>
  <c r="D10473" i="8"/>
  <c r="D10474" i="8"/>
  <c r="D10475" i="8"/>
  <c r="D10476" i="8"/>
  <c r="D10477" i="8"/>
  <c r="D10478" i="8"/>
  <c r="D10479" i="8"/>
  <c r="D10480" i="8"/>
  <c r="D10481" i="8"/>
  <c r="D10482" i="8"/>
  <c r="D10483" i="8"/>
  <c r="D10484" i="8"/>
  <c r="D10485" i="8"/>
  <c r="D10486" i="8"/>
  <c r="D10487" i="8"/>
  <c r="D10488" i="8"/>
  <c r="D10489" i="8"/>
  <c r="D10490" i="8"/>
  <c r="D10491" i="8"/>
  <c r="D10492" i="8"/>
  <c r="D10493" i="8"/>
  <c r="D10494" i="8"/>
  <c r="D10495" i="8"/>
  <c r="D10496" i="8"/>
  <c r="D10497" i="8"/>
  <c r="D10498" i="8"/>
  <c r="D10499" i="8"/>
  <c r="D10500" i="8"/>
  <c r="D10501" i="8"/>
  <c r="D10502" i="8"/>
  <c r="D10503" i="8"/>
  <c r="D10504" i="8"/>
  <c r="D10505" i="8"/>
  <c r="D10506" i="8"/>
  <c r="D10507" i="8"/>
  <c r="D10508" i="8"/>
  <c r="D10509" i="8"/>
  <c r="D10510" i="8"/>
  <c r="D10511" i="8"/>
  <c r="D10512" i="8"/>
  <c r="D10513" i="8"/>
  <c r="D10514" i="8"/>
  <c r="D10515" i="8"/>
  <c r="D10516" i="8"/>
  <c r="D10517" i="8"/>
  <c r="D10518" i="8"/>
  <c r="D10519" i="8"/>
  <c r="D10520" i="8"/>
  <c r="D10521" i="8"/>
  <c r="D10522" i="8"/>
  <c r="D10523" i="8"/>
  <c r="D10524" i="8"/>
  <c r="D10525" i="8"/>
  <c r="D10526" i="8"/>
  <c r="D10527" i="8"/>
  <c r="D10528" i="8"/>
  <c r="D10529" i="8"/>
  <c r="D10530" i="8"/>
  <c r="D10531" i="8"/>
  <c r="D10532" i="8"/>
  <c r="D10533" i="8"/>
  <c r="D10534" i="8"/>
  <c r="D10535" i="8"/>
  <c r="D10536" i="8"/>
  <c r="D10537" i="8"/>
  <c r="D10538" i="8"/>
  <c r="D10539" i="8"/>
  <c r="D10540" i="8"/>
  <c r="D10541" i="8"/>
  <c r="D10542" i="8"/>
  <c r="D10543" i="8"/>
  <c r="D10544" i="8"/>
  <c r="D10545" i="8"/>
  <c r="D10546" i="8"/>
  <c r="D10547" i="8"/>
  <c r="D10548" i="8"/>
  <c r="D10549" i="8"/>
  <c r="D10550" i="8"/>
  <c r="D10551" i="8"/>
  <c r="D10552" i="8"/>
  <c r="D10553" i="8"/>
  <c r="D10554" i="8"/>
  <c r="D10555" i="8"/>
  <c r="D10556" i="8"/>
  <c r="D10557" i="8"/>
  <c r="D10558" i="8"/>
  <c r="D10559" i="8"/>
  <c r="D10560" i="8"/>
  <c r="D10561" i="8"/>
  <c r="D10562" i="8"/>
  <c r="D10563" i="8"/>
  <c r="D10564" i="8"/>
  <c r="D10565" i="8"/>
  <c r="D10566" i="8"/>
  <c r="D10567" i="8"/>
  <c r="D10568" i="8"/>
  <c r="D10569" i="8"/>
  <c r="D10570" i="8"/>
  <c r="D10571" i="8"/>
  <c r="D10572" i="8"/>
  <c r="D10573" i="8"/>
  <c r="D10574" i="8"/>
  <c r="D10575" i="8"/>
  <c r="D10576" i="8"/>
  <c r="D10577" i="8"/>
  <c r="D10578" i="8"/>
  <c r="D10579" i="8"/>
  <c r="D10580" i="8"/>
  <c r="D10581" i="8"/>
  <c r="D10582" i="8"/>
  <c r="D10583" i="8"/>
  <c r="D10584" i="8"/>
  <c r="D10585" i="8"/>
  <c r="D10586" i="8"/>
  <c r="D10587" i="8"/>
  <c r="D10588" i="8"/>
  <c r="D10589" i="8"/>
  <c r="D10590" i="8"/>
  <c r="D10591" i="8"/>
  <c r="D10592" i="8"/>
  <c r="D10593" i="8"/>
  <c r="D10594" i="8"/>
  <c r="D10595" i="8"/>
  <c r="D10596" i="8"/>
  <c r="D10597" i="8"/>
  <c r="D10598" i="8"/>
  <c r="D10599" i="8"/>
  <c r="D10600" i="8"/>
  <c r="D10601" i="8"/>
  <c r="D10602" i="8"/>
  <c r="D10603" i="8"/>
  <c r="D10604" i="8"/>
  <c r="D10605" i="8"/>
  <c r="D10606" i="8"/>
  <c r="D10607" i="8"/>
  <c r="D10608" i="8"/>
  <c r="D10609" i="8"/>
  <c r="D10610" i="8"/>
  <c r="D10611" i="8"/>
  <c r="D10612" i="8"/>
  <c r="D10613" i="8"/>
  <c r="D10614" i="8"/>
  <c r="D10615" i="8"/>
  <c r="D10616" i="8"/>
  <c r="D10617" i="8"/>
  <c r="D10618" i="8"/>
  <c r="D10619" i="8"/>
  <c r="D10620" i="8"/>
  <c r="D10621" i="8"/>
  <c r="D10622" i="8"/>
  <c r="D10623" i="8"/>
  <c r="D10624" i="8"/>
  <c r="D10625" i="8"/>
  <c r="D10626" i="8"/>
  <c r="D10627" i="8"/>
  <c r="D10628" i="8"/>
  <c r="D10629" i="8"/>
  <c r="D10630" i="8"/>
  <c r="D10631" i="8"/>
  <c r="D10632" i="8"/>
  <c r="D10633" i="8"/>
  <c r="D10634" i="8"/>
  <c r="D10635" i="8"/>
  <c r="D10636" i="8"/>
  <c r="D10637" i="8"/>
  <c r="D10638" i="8"/>
  <c r="D10639" i="8"/>
  <c r="D10640" i="8"/>
  <c r="D10641" i="8"/>
  <c r="D10642" i="8"/>
  <c r="D10643" i="8"/>
  <c r="D10644" i="8"/>
  <c r="D10645" i="8"/>
  <c r="D10646" i="8"/>
  <c r="D10647" i="8"/>
  <c r="D10648" i="8"/>
  <c r="D10649" i="8"/>
  <c r="D10650" i="8"/>
  <c r="D10651" i="8"/>
  <c r="D10652" i="8"/>
  <c r="D10653" i="8"/>
  <c r="D10654" i="8"/>
  <c r="D10655" i="8"/>
  <c r="D10656" i="8"/>
  <c r="D10657" i="8"/>
  <c r="D10658" i="8"/>
  <c r="D10659" i="8"/>
  <c r="D10660" i="8"/>
  <c r="D10661" i="8"/>
  <c r="D10662" i="8"/>
  <c r="D10663" i="8"/>
  <c r="D10664" i="8"/>
  <c r="D10665" i="8"/>
  <c r="D10666" i="8"/>
  <c r="D10667" i="8"/>
  <c r="D10668" i="8"/>
  <c r="D10669" i="8"/>
  <c r="D10670" i="8"/>
  <c r="D10671" i="8"/>
  <c r="D10672" i="8"/>
  <c r="D10673" i="8"/>
  <c r="D10674" i="8"/>
  <c r="D10675" i="8"/>
  <c r="D10676" i="8"/>
  <c r="D10677" i="8"/>
  <c r="D10678" i="8"/>
  <c r="D10679" i="8"/>
  <c r="D10680" i="8"/>
  <c r="D10681" i="8"/>
  <c r="D10682" i="8"/>
  <c r="D10683" i="8"/>
  <c r="D10684" i="8"/>
  <c r="D10685" i="8"/>
  <c r="D10686" i="8"/>
  <c r="D10687" i="8"/>
  <c r="D10688" i="8"/>
  <c r="D10689" i="8"/>
  <c r="D10690" i="8"/>
  <c r="D10691" i="8"/>
  <c r="D10692" i="8"/>
  <c r="D10693" i="8"/>
  <c r="D10694" i="8"/>
  <c r="D10695" i="8"/>
  <c r="D10696" i="8"/>
  <c r="D10697" i="8"/>
  <c r="D10698" i="8"/>
  <c r="D10699" i="8"/>
  <c r="D10700" i="8"/>
  <c r="D10701" i="8"/>
  <c r="D10702" i="8"/>
  <c r="D10703" i="8"/>
  <c r="D10704" i="8"/>
  <c r="D10705" i="8"/>
  <c r="D10706" i="8"/>
  <c r="D10707" i="8"/>
  <c r="D10708" i="8"/>
  <c r="D10709" i="8"/>
  <c r="D10710" i="8"/>
  <c r="D10711" i="8"/>
  <c r="D10712" i="8"/>
  <c r="D10713" i="8"/>
  <c r="D10714" i="8"/>
  <c r="D10715" i="8"/>
  <c r="D10716" i="8"/>
  <c r="D10717" i="8"/>
  <c r="D10718" i="8"/>
  <c r="D10719" i="8"/>
  <c r="D10720" i="8"/>
  <c r="D10721" i="8"/>
  <c r="D10722" i="8"/>
  <c r="D10723" i="8"/>
  <c r="D10724" i="8"/>
  <c r="D10725" i="8"/>
  <c r="D10726" i="8"/>
  <c r="D10727" i="8"/>
  <c r="D10728" i="8"/>
  <c r="D10729" i="8"/>
  <c r="D10730" i="8"/>
  <c r="D10731" i="8"/>
  <c r="D10732" i="8"/>
  <c r="D10733" i="8"/>
  <c r="D10734" i="8"/>
  <c r="D10735" i="8"/>
  <c r="D10736" i="8"/>
  <c r="D10737" i="8"/>
  <c r="D10738" i="8"/>
  <c r="D10739" i="8"/>
  <c r="D10740" i="8"/>
  <c r="D10741" i="8"/>
  <c r="D10742" i="8"/>
  <c r="D10743" i="8"/>
  <c r="D10744" i="8"/>
  <c r="D10745" i="8"/>
  <c r="D10746" i="8"/>
  <c r="D10747" i="8"/>
  <c r="D10748" i="8"/>
  <c r="D10749" i="8"/>
  <c r="D10750" i="8"/>
  <c r="D10751" i="8"/>
  <c r="D10752" i="8"/>
  <c r="D10753" i="8"/>
  <c r="D10754" i="8"/>
  <c r="D10755" i="8"/>
  <c r="D10756" i="8"/>
  <c r="D10757" i="8"/>
  <c r="D10758" i="8"/>
  <c r="D10759" i="8"/>
  <c r="D10760" i="8"/>
  <c r="D10761" i="8"/>
  <c r="D10762" i="8"/>
  <c r="D10763" i="8"/>
  <c r="D10764" i="8"/>
  <c r="D10765" i="8"/>
  <c r="D10766" i="8"/>
  <c r="D10767" i="8"/>
  <c r="D10768" i="8"/>
  <c r="D10769" i="8"/>
  <c r="D10770" i="8"/>
  <c r="D10771" i="8"/>
  <c r="D10772" i="8"/>
  <c r="D10773" i="8"/>
  <c r="D10774" i="8"/>
  <c r="D10775" i="8"/>
  <c r="D10776" i="8"/>
  <c r="D10777" i="8"/>
  <c r="D10778" i="8"/>
  <c r="D10779" i="8"/>
  <c r="D10780" i="8"/>
  <c r="D10781" i="8"/>
  <c r="D10782" i="8"/>
  <c r="D10783" i="8"/>
  <c r="D10784" i="8"/>
  <c r="D10785" i="8"/>
  <c r="D10786" i="8"/>
  <c r="D10787" i="8"/>
  <c r="D10788" i="8"/>
  <c r="D10789" i="8"/>
  <c r="D10790" i="8"/>
  <c r="D10791" i="8"/>
  <c r="D10792" i="8"/>
  <c r="D10793" i="8"/>
  <c r="D10794" i="8"/>
  <c r="D10795" i="8"/>
  <c r="D10796" i="8"/>
  <c r="D10797" i="8"/>
  <c r="D10798" i="8"/>
  <c r="D10799" i="8"/>
  <c r="D10800" i="8"/>
  <c r="D10801" i="8"/>
  <c r="D10802" i="8"/>
  <c r="D10803" i="8"/>
  <c r="D10804" i="8"/>
  <c r="D10805" i="8"/>
  <c r="D10806" i="8"/>
  <c r="D10807" i="8"/>
  <c r="D10808" i="8"/>
  <c r="D10809" i="8"/>
  <c r="D10810" i="8"/>
  <c r="D10811" i="8"/>
  <c r="D10812" i="8"/>
  <c r="D10813" i="8"/>
  <c r="D10814" i="8"/>
  <c r="D10815" i="8"/>
  <c r="D10816" i="8"/>
  <c r="D10817" i="8"/>
  <c r="D10818" i="8"/>
  <c r="D10819" i="8"/>
  <c r="D10820" i="8"/>
  <c r="D10821" i="8"/>
  <c r="D10822" i="8"/>
  <c r="D10823" i="8"/>
  <c r="D10824" i="8"/>
  <c r="D10825" i="8"/>
  <c r="D10826" i="8"/>
  <c r="D10827" i="8"/>
  <c r="D10828" i="8"/>
  <c r="D10829" i="8"/>
  <c r="D10830" i="8"/>
  <c r="D10831" i="8"/>
  <c r="D10832" i="8"/>
  <c r="D10833" i="8"/>
  <c r="D10834" i="8"/>
  <c r="D10835" i="8"/>
  <c r="D10836" i="8"/>
  <c r="D10837" i="8"/>
  <c r="D10838" i="8"/>
  <c r="D10839" i="8"/>
  <c r="D10840" i="8"/>
  <c r="D10841" i="8"/>
  <c r="D10842" i="8"/>
  <c r="D10843" i="8"/>
  <c r="D10844" i="8"/>
  <c r="D10845" i="8"/>
  <c r="D10846" i="8"/>
  <c r="D10847" i="8"/>
  <c r="D10848" i="8"/>
  <c r="D10849" i="8"/>
  <c r="D10850" i="8"/>
  <c r="D10851" i="8"/>
  <c r="D10852" i="8"/>
  <c r="D10853" i="8"/>
  <c r="D10854" i="8"/>
  <c r="D10855" i="8"/>
  <c r="D10856" i="8"/>
  <c r="D10857" i="8"/>
  <c r="D10858" i="8"/>
  <c r="D10859" i="8"/>
  <c r="D10860" i="8"/>
  <c r="D10861" i="8"/>
  <c r="D10862" i="8"/>
  <c r="D10863" i="8"/>
  <c r="D10864" i="8"/>
  <c r="D10865" i="8"/>
  <c r="D10866" i="8"/>
  <c r="D10867" i="8"/>
  <c r="D10868" i="8"/>
  <c r="D10869" i="8"/>
  <c r="D10870" i="8"/>
  <c r="D10871" i="8"/>
  <c r="D10872" i="8"/>
  <c r="D10873" i="8"/>
  <c r="D10874" i="8"/>
  <c r="D10875" i="8"/>
  <c r="D10876" i="8"/>
  <c r="D10877" i="8"/>
  <c r="D10878" i="8"/>
  <c r="D10879" i="8"/>
  <c r="D10880" i="8"/>
  <c r="D10881" i="8"/>
  <c r="D10882" i="8"/>
  <c r="D10883" i="8"/>
  <c r="D10884" i="8"/>
  <c r="D10885" i="8"/>
  <c r="D10886" i="8"/>
  <c r="D10887" i="8"/>
  <c r="D10888" i="8"/>
  <c r="D10889" i="8"/>
  <c r="D10890" i="8"/>
  <c r="D10891" i="8"/>
  <c r="D10892" i="8"/>
  <c r="D10893" i="8"/>
  <c r="D10894" i="8"/>
  <c r="D10895" i="8"/>
  <c r="D10896" i="8"/>
  <c r="D10897" i="8"/>
  <c r="D10898" i="8"/>
  <c r="D10899" i="8"/>
  <c r="D10900" i="8"/>
  <c r="D10901" i="8"/>
  <c r="D10902" i="8"/>
  <c r="D10903" i="8"/>
  <c r="D10904" i="8"/>
  <c r="D10905" i="8"/>
  <c r="D10906" i="8"/>
  <c r="D10907" i="8"/>
  <c r="D10908" i="8"/>
  <c r="D10909" i="8"/>
  <c r="D10910" i="8"/>
  <c r="D10911" i="8"/>
  <c r="D10912" i="8"/>
  <c r="D10913" i="8"/>
  <c r="D10914" i="8"/>
  <c r="D10915" i="8"/>
  <c r="D10916" i="8"/>
  <c r="D10917" i="8"/>
  <c r="D10918" i="8"/>
  <c r="D10919" i="8"/>
  <c r="D10920" i="8"/>
  <c r="D10921" i="8"/>
  <c r="D10922" i="8"/>
  <c r="D10923" i="8"/>
  <c r="D10924" i="8"/>
  <c r="D10925" i="8"/>
  <c r="D10926" i="8"/>
  <c r="D10927" i="8"/>
  <c r="D10928" i="8"/>
  <c r="D10929" i="8"/>
  <c r="D10930" i="8"/>
  <c r="D10931" i="8"/>
  <c r="D10932" i="8"/>
  <c r="D10933" i="8"/>
  <c r="D10934" i="8"/>
  <c r="D10935" i="8"/>
  <c r="D10936" i="8"/>
  <c r="D10937" i="8"/>
  <c r="D10938" i="8"/>
  <c r="D10939" i="8"/>
  <c r="D10940" i="8"/>
  <c r="D10941" i="8"/>
  <c r="D10942" i="8"/>
  <c r="D10943" i="8"/>
  <c r="D10944" i="8"/>
  <c r="D10945" i="8"/>
  <c r="D10946" i="8"/>
  <c r="D10947" i="8"/>
  <c r="D10948" i="8"/>
  <c r="D10949" i="8"/>
  <c r="D10950" i="8"/>
  <c r="D10951" i="8"/>
  <c r="D10952" i="8"/>
  <c r="D10953" i="8"/>
  <c r="D10954" i="8"/>
  <c r="D10955" i="8"/>
  <c r="D10956" i="8"/>
  <c r="D10957" i="8"/>
  <c r="D10958" i="8"/>
  <c r="D10959" i="8"/>
  <c r="J10959" i="8"/>
  <c r="G10959" i="8"/>
  <c r="J10958" i="8"/>
  <c r="G10958" i="8"/>
  <c r="L10958" i="8" s="1"/>
  <c r="J10957" i="8"/>
  <c r="G10957" i="8"/>
  <c r="H10957" i="8" s="1"/>
  <c r="J10956" i="8"/>
  <c r="G10956" i="8"/>
  <c r="L10956" i="8" s="1"/>
  <c r="J10955" i="8"/>
  <c r="G10955" i="8"/>
  <c r="L10955" i="8" s="1"/>
  <c r="J10954" i="8"/>
  <c r="G10954" i="8"/>
  <c r="J10953" i="8"/>
  <c r="G10953" i="8"/>
  <c r="L10953" i="8" s="1"/>
  <c r="J10952" i="8"/>
  <c r="G10952" i="8"/>
  <c r="L10952" i="8" s="1"/>
  <c r="J10951" i="8"/>
  <c r="G10951" i="8"/>
  <c r="H10951" i="8" s="1"/>
  <c r="J10950" i="8"/>
  <c r="G10950" i="8"/>
  <c r="J10949" i="8"/>
  <c r="G10949" i="8"/>
  <c r="L10949" i="8" s="1"/>
  <c r="J10948" i="8"/>
  <c r="G10948" i="8"/>
  <c r="L10948" i="8" s="1"/>
  <c r="J10947" i="8"/>
  <c r="G10947" i="8"/>
  <c r="H10947" i="8" s="1"/>
  <c r="J10946" i="8"/>
  <c r="G10946" i="8"/>
  <c r="J10945" i="8"/>
  <c r="G10945" i="8"/>
  <c r="L10945" i="8" s="1"/>
  <c r="J10944" i="8"/>
  <c r="G10944" i="8"/>
  <c r="L10944" i="8" s="1"/>
  <c r="J10943" i="8"/>
  <c r="G10943" i="8"/>
  <c r="L10943" i="8" s="1"/>
  <c r="J10942" i="8"/>
  <c r="G10942" i="8"/>
  <c r="H10942" i="8" s="1"/>
  <c r="J10941" i="8"/>
  <c r="G10941" i="8"/>
  <c r="L10941" i="8" s="1"/>
  <c r="J10940" i="8"/>
  <c r="G10940" i="8"/>
  <c r="L10940" i="8" s="1"/>
  <c r="J10939" i="8"/>
  <c r="G10939" i="8"/>
  <c r="H10939" i="8" s="1"/>
  <c r="J10938" i="8"/>
  <c r="G10938" i="8"/>
  <c r="H10938" i="8" s="1"/>
  <c r="J10937" i="8"/>
  <c r="G10937" i="8"/>
  <c r="H10937" i="8" s="1"/>
  <c r="J10936" i="8"/>
  <c r="G10936" i="8"/>
  <c r="L10936" i="8" s="1"/>
  <c r="J10935" i="8"/>
  <c r="G10935" i="8"/>
  <c r="J10934" i="8"/>
  <c r="G10934" i="8"/>
  <c r="H10934" i="8" s="1"/>
  <c r="J10933" i="8"/>
  <c r="G10933" i="8"/>
  <c r="L10933" i="8" s="1"/>
  <c r="J10932" i="8"/>
  <c r="G10932" i="8"/>
  <c r="L10932" i="8" s="1"/>
  <c r="J10931" i="8"/>
  <c r="H10931" i="8"/>
  <c r="G10931" i="8"/>
  <c r="L10931" i="8" s="1"/>
  <c r="J10930" i="8"/>
  <c r="G10930" i="8"/>
  <c r="L10930" i="8" s="1"/>
  <c r="J10929" i="8"/>
  <c r="G10929" i="8"/>
  <c r="L10929" i="8" s="1"/>
  <c r="J10928" i="8"/>
  <c r="G10928" i="8"/>
  <c r="L10927" i="8"/>
  <c r="J10927" i="8"/>
  <c r="G10927" i="8"/>
  <c r="H10927" i="8" s="1"/>
  <c r="J10926" i="8"/>
  <c r="G10926" i="8"/>
  <c r="H10926" i="8" s="1"/>
  <c r="J10925" i="8"/>
  <c r="G10925" i="8"/>
  <c r="J10924" i="8"/>
  <c r="G10924" i="8"/>
  <c r="H10924" i="8" s="1"/>
  <c r="J10923" i="8"/>
  <c r="G10923" i="8"/>
  <c r="H10923" i="8" s="1"/>
  <c r="J10922" i="8"/>
  <c r="G10922" i="8"/>
  <c r="J10921" i="8"/>
  <c r="G10921" i="8"/>
  <c r="L10921" i="8" s="1"/>
  <c r="J10920" i="8"/>
  <c r="G10920" i="8"/>
  <c r="J10919" i="8"/>
  <c r="G10919" i="8"/>
  <c r="L10919" i="8" s="1"/>
  <c r="J10918" i="8"/>
  <c r="G10918" i="8"/>
  <c r="J10917" i="8"/>
  <c r="G10917" i="8"/>
  <c r="H10917" i="8" s="1"/>
  <c r="J10916" i="8"/>
  <c r="G10916" i="8"/>
  <c r="J10915" i="8"/>
  <c r="G10915" i="8"/>
  <c r="J10914" i="8"/>
  <c r="G10914" i="8"/>
  <c r="L10914" i="8" s="1"/>
  <c r="J10913" i="8"/>
  <c r="G10913" i="8"/>
  <c r="L10913" i="8" s="1"/>
  <c r="J10912" i="8"/>
  <c r="G10912" i="8"/>
  <c r="J10911" i="8"/>
  <c r="G10911" i="8"/>
  <c r="H10911" i="8" s="1"/>
  <c r="J10910" i="8"/>
  <c r="G10910" i="8"/>
  <c r="H10910" i="8" s="1"/>
  <c r="J10909" i="8"/>
  <c r="G10909" i="8"/>
  <c r="H10909" i="8" s="1"/>
  <c r="J10908" i="8"/>
  <c r="G10908" i="8"/>
  <c r="J10907" i="8"/>
  <c r="H10907" i="8"/>
  <c r="G10907" i="8"/>
  <c r="L10907" i="8" s="1"/>
  <c r="J10906" i="8"/>
  <c r="G10906" i="8"/>
  <c r="J10905" i="8"/>
  <c r="G10905" i="8"/>
  <c r="J10904" i="8"/>
  <c r="G10904" i="8"/>
  <c r="J10903" i="8"/>
  <c r="G10903" i="8"/>
  <c r="L10903" i="8" s="1"/>
  <c r="J10902" i="8"/>
  <c r="G10902" i="8"/>
  <c r="H10902" i="8" s="1"/>
  <c r="J10901" i="8"/>
  <c r="G10901" i="8"/>
  <c r="J10900" i="8"/>
  <c r="G10900" i="8"/>
  <c r="J10899" i="8"/>
  <c r="G10899" i="8"/>
  <c r="L10899" i="8" s="1"/>
  <c r="J10898" i="8"/>
  <c r="G10898" i="8"/>
  <c r="H10898" i="8" s="1"/>
  <c r="J10897" i="8"/>
  <c r="G10897" i="8"/>
  <c r="J10896" i="8"/>
  <c r="G10896" i="8"/>
  <c r="J10895" i="8"/>
  <c r="G10895" i="8"/>
  <c r="L10895" i="8" s="1"/>
  <c r="J10894" i="8"/>
  <c r="G10894" i="8"/>
  <c r="J10893" i="8"/>
  <c r="G10893" i="8"/>
  <c r="J10892" i="8"/>
  <c r="G10892" i="8"/>
  <c r="J10891" i="8"/>
  <c r="G10891" i="8"/>
  <c r="J10890" i="8"/>
  <c r="G10890" i="8"/>
  <c r="J10889" i="8"/>
  <c r="G10889" i="8"/>
  <c r="J10888" i="8"/>
  <c r="G10888" i="8"/>
  <c r="J10887" i="8"/>
  <c r="G10887" i="8"/>
  <c r="J10886" i="8"/>
  <c r="G10886" i="8"/>
  <c r="H10886" i="8" s="1"/>
  <c r="J10885" i="8"/>
  <c r="G10885" i="8"/>
  <c r="J10884" i="8"/>
  <c r="G10884" i="8"/>
  <c r="J10883" i="8"/>
  <c r="G10883" i="8"/>
  <c r="L10883" i="8" s="1"/>
  <c r="L10882" i="8"/>
  <c r="J10882" i="8"/>
  <c r="G10882" i="8"/>
  <c r="H10882" i="8" s="1"/>
  <c r="J10881" i="8"/>
  <c r="G10881" i="8"/>
  <c r="J10880" i="8"/>
  <c r="G10880" i="8"/>
  <c r="J10879" i="8"/>
  <c r="G10879" i="8"/>
  <c r="H10879" i="8" s="1"/>
  <c r="J10878" i="8"/>
  <c r="G10878" i="8"/>
  <c r="H10878" i="8" s="1"/>
  <c r="J10877" i="8"/>
  <c r="G10877" i="8"/>
  <c r="H10877" i="8" s="1"/>
  <c r="J10876" i="8"/>
  <c r="G10876" i="8"/>
  <c r="J10875" i="8"/>
  <c r="G10875" i="8"/>
  <c r="J10874" i="8"/>
  <c r="G10874" i="8"/>
  <c r="H10874" i="8" s="1"/>
  <c r="J10873" i="8"/>
  <c r="G10873" i="8"/>
  <c r="J10872" i="8"/>
  <c r="G10872" i="8"/>
  <c r="L10872" i="8" s="1"/>
  <c r="J10871" i="8"/>
  <c r="G10871" i="8"/>
  <c r="H10871" i="8" s="1"/>
  <c r="J10870" i="8"/>
  <c r="G10870" i="8"/>
  <c r="H10870" i="8" s="1"/>
  <c r="J10869" i="8"/>
  <c r="G10869" i="8"/>
  <c r="L10869" i="8" s="1"/>
  <c r="J10868" i="8"/>
  <c r="G10868" i="8"/>
  <c r="H10868" i="8" s="1"/>
  <c r="J10867" i="8"/>
  <c r="G10867" i="8"/>
  <c r="J10866" i="8"/>
  <c r="G10866" i="8"/>
  <c r="H10866" i="8" s="1"/>
  <c r="J10865" i="8"/>
  <c r="G10865" i="8"/>
  <c r="L10865" i="8" s="1"/>
  <c r="J10864" i="8"/>
  <c r="G10864" i="8"/>
  <c r="J10863" i="8"/>
  <c r="G10863" i="8"/>
  <c r="H10863" i="8" s="1"/>
  <c r="J10862" i="8"/>
  <c r="G10862" i="8"/>
  <c r="J10861" i="8"/>
  <c r="G10861" i="8"/>
  <c r="J10860" i="8"/>
  <c r="G10860" i="8"/>
  <c r="L10859" i="8"/>
  <c r="J10859" i="8"/>
  <c r="G10859" i="8"/>
  <c r="H10859" i="8" s="1"/>
  <c r="J10858" i="8"/>
  <c r="G10858" i="8"/>
  <c r="H10858" i="8" s="1"/>
  <c r="J10857" i="8"/>
  <c r="G10857" i="8"/>
  <c r="J10856" i="8"/>
  <c r="G10856" i="8"/>
  <c r="L10856" i="8" s="1"/>
  <c r="J10855" i="8"/>
  <c r="G10855" i="8"/>
  <c r="J10854" i="8"/>
  <c r="G10854" i="8"/>
  <c r="J10853" i="8"/>
  <c r="G10853" i="8"/>
  <c r="L10852" i="8"/>
  <c r="J10852" i="8"/>
  <c r="H10852" i="8"/>
  <c r="G10852" i="8"/>
  <c r="J10851" i="8"/>
  <c r="G10851" i="8"/>
  <c r="J10850" i="8"/>
  <c r="G10850" i="8"/>
  <c r="H10850" i="8" s="1"/>
  <c r="J10849" i="8"/>
  <c r="G10849" i="8"/>
  <c r="J10848" i="8"/>
  <c r="G10848" i="8"/>
  <c r="L10848" i="8" s="1"/>
  <c r="J10847" i="8"/>
  <c r="G10847" i="8"/>
  <c r="J10846" i="8"/>
  <c r="G10846" i="8"/>
  <c r="J10845" i="8"/>
  <c r="G10845" i="8"/>
  <c r="J10844" i="8"/>
  <c r="G10844" i="8"/>
  <c r="J10843" i="8"/>
  <c r="G10843" i="8"/>
  <c r="J10842" i="8"/>
  <c r="G10842" i="8"/>
  <c r="H10842" i="8" s="1"/>
  <c r="J10841" i="8"/>
  <c r="G10841" i="8"/>
  <c r="J10840" i="8"/>
  <c r="G10840" i="8"/>
  <c r="L10840" i="8" s="1"/>
  <c r="J10839" i="8"/>
  <c r="G10839" i="8"/>
  <c r="J10838" i="8"/>
  <c r="G10838" i="8"/>
  <c r="J10837" i="8"/>
  <c r="G10837" i="8"/>
  <c r="J10836" i="8"/>
  <c r="G10836" i="8"/>
  <c r="L10836" i="8" s="1"/>
  <c r="J10835" i="8"/>
  <c r="G10835" i="8"/>
  <c r="H10835" i="8" s="1"/>
  <c r="J10834" i="8"/>
  <c r="G10834" i="8"/>
  <c r="L10834" i="8" s="1"/>
  <c r="J10833" i="8"/>
  <c r="G10833" i="8"/>
  <c r="L10833" i="8" s="1"/>
  <c r="J10832" i="8"/>
  <c r="G10832" i="8"/>
  <c r="H10832" i="8" s="1"/>
  <c r="J10831" i="8"/>
  <c r="G10831" i="8"/>
  <c r="J10830" i="8"/>
  <c r="G10830" i="8"/>
  <c r="H10830" i="8" s="1"/>
  <c r="J10829" i="8"/>
  <c r="G10829" i="8"/>
  <c r="H10829" i="8" s="1"/>
  <c r="J10828" i="8"/>
  <c r="G10828" i="8"/>
  <c r="J10827" i="8"/>
  <c r="G10827" i="8"/>
  <c r="J10826" i="8"/>
  <c r="G10826" i="8"/>
  <c r="J10825" i="8"/>
  <c r="G10825" i="8"/>
  <c r="L10825" i="8" s="1"/>
  <c r="J10824" i="8"/>
  <c r="G10824" i="8"/>
  <c r="J10823" i="8"/>
  <c r="G10823" i="8"/>
  <c r="J10822" i="8"/>
  <c r="G10822" i="8"/>
  <c r="J10821" i="8"/>
  <c r="G10821" i="8"/>
  <c r="L10821" i="8" s="1"/>
  <c r="J10820" i="8"/>
  <c r="G10820" i="8"/>
  <c r="J10819" i="8"/>
  <c r="G10819" i="8"/>
  <c r="H10819" i="8" s="1"/>
  <c r="J10818" i="8"/>
  <c r="G10818" i="8"/>
  <c r="J10817" i="8"/>
  <c r="G10817" i="8"/>
  <c r="H10817" i="8" s="1"/>
  <c r="J10816" i="8"/>
  <c r="G10816" i="8"/>
  <c r="L10816" i="8" s="1"/>
  <c r="J10815" i="8"/>
  <c r="G10815" i="8"/>
  <c r="J10814" i="8"/>
  <c r="G10814" i="8"/>
  <c r="L10814" i="8" s="1"/>
  <c r="J10813" i="8"/>
  <c r="G10813" i="8"/>
  <c r="L10813" i="8" s="1"/>
  <c r="J10812" i="8"/>
  <c r="G10812" i="8"/>
  <c r="J10811" i="8"/>
  <c r="G10811" i="8"/>
  <c r="J10810" i="8"/>
  <c r="G10810" i="8"/>
  <c r="J10809" i="8"/>
  <c r="G10809" i="8"/>
  <c r="L10809" i="8" s="1"/>
  <c r="J10808" i="8"/>
  <c r="G10808" i="8"/>
  <c r="L10808" i="8" s="1"/>
  <c r="J10807" i="8"/>
  <c r="G10807" i="8"/>
  <c r="J10806" i="8"/>
  <c r="G10806" i="8"/>
  <c r="J10805" i="8"/>
  <c r="G10805" i="8"/>
  <c r="L10805" i="8" s="1"/>
  <c r="J10804" i="8"/>
  <c r="G10804" i="8"/>
  <c r="L10804" i="8" s="1"/>
  <c r="J10803" i="8"/>
  <c r="G10803" i="8"/>
  <c r="J10802" i="8"/>
  <c r="G10802" i="8"/>
  <c r="L10802" i="8" s="1"/>
  <c r="J10801" i="8"/>
  <c r="G10801" i="8"/>
  <c r="J10800" i="8"/>
  <c r="G10800" i="8"/>
  <c r="H10800" i="8" s="1"/>
  <c r="J10799" i="8"/>
  <c r="G10799" i="8"/>
  <c r="J10798" i="8"/>
  <c r="G10798" i="8"/>
  <c r="H10798" i="8" s="1"/>
  <c r="J10797" i="8"/>
  <c r="G10797" i="8"/>
  <c r="H10797" i="8" s="1"/>
  <c r="J10796" i="8"/>
  <c r="G10796" i="8"/>
  <c r="J10795" i="8"/>
  <c r="G10795" i="8"/>
  <c r="J10794" i="8"/>
  <c r="G10794" i="8"/>
  <c r="J10793" i="8"/>
  <c r="G10793" i="8"/>
  <c r="J10792" i="8"/>
  <c r="G10792" i="8"/>
  <c r="H10792" i="8" s="1"/>
  <c r="J10791" i="8"/>
  <c r="G10791" i="8"/>
  <c r="H10791" i="8" s="1"/>
  <c r="L10791" i="8"/>
  <c r="J10790" i="8"/>
  <c r="G10790" i="8"/>
  <c r="L10790" i="8" s="1"/>
  <c r="J10789" i="8"/>
  <c r="G10789" i="8"/>
  <c r="J10788" i="8"/>
  <c r="G10788" i="8"/>
  <c r="H10788" i="8" s="1"/>
  <c r="J10787" i="8"/>
  <c r="G10787" i="8"/>
  <c r="H10787" i="8" s="1"/>
  <c r="J10786" i="8"/>
  <c r="G10786" i="8"/>
  <c r="J10785" i="8"/>
  <c r="G10785" i="8"/>
  <c r="J10784" i="8"/>
  <c r="G10784" i="8"/>
  <c r="L10784" i="8" s="1"/>
  <c r="J10783" i="8"/>
  <c r="G10783" i="8"/>
  <c r="J10782" i="8"/>
  <c r="G10782" i="8"/>
  <c r="H10782" i="8" s="1"/>
  <c r="J10781" i="8"/>
  <c r="G10781" i="8"/>
  <c r="H10781" i="8" s="1"/>
  <c r="J10780" i="8"/>
  <c r="G10780" i="8"/>
  <c r="H10780" i="8" s="1"/>
  <c r="J10779" i="8"/>
  <c r="G10779" i="8"/>
  <c r="L10779" i="8" s="1"/>
  <c r="J10778" i="8"/>
  <c r="G10778" i="8"/>
  <c r="L10778" i="8" s="1"/>
  <c r="J10777" i="8"/>
  <c r="G10777" i="8"/>
  <c r="J10776" i="8"/>
  <c r="G10776" i="8"/>
  <c r="L10776" i="8" s="1"/>
  <c r="J10775" i="8"/>
  <c r="G10775" i="8"/>
  <c r="J10774" i="8"/>
  <c r="G10774" i="8"/>
  <c r="H10774" i="8" s="1"/>
  <c r="J10773" i="8"/>
  <c r="G10773" i="8"/>
  <c r="H10773" i="8" s="1"/>
  <c r="J10772" i="8"/>
  <c r="G10772" i="8"/>
  <c r="H10772" i="8" s="1"/>
  <c r="J10771" i="8"/>
  <c r="G10771" i="8"/>
  <c r="J10770" i="8"/>
  <c r="G10770" i="8"/>
  <c r="L10770" i="8" s="1"/>
  <c r="J10769" i="8"/>
  <c r="G10769" i="8"/>
  <c r="H10769" i="8" s="1"/>
  <c r="J10768" i="8"/>
  <c r="G10768" i="8"/>
  <c r="J10767" i="8"/>
  <c r="G10767" i="8"/>
  <c r="J10766" i="8"/>
  <c r="G10766" i="8"/>
  <c r="J10765" i="8"/>
  <c r="G10765" i="8"/>
  <c r="J10764" i="8"/>
  <c r="G10764" i="8"/>
  <c r="L10764" i="8" s="1"/>
  <c r="J10763" i="8"/>
  <c r="G10763" i="8"/>
  <c r="L10763" i="8" s="1"/>
  <c r="J10762" i="8"/>
  <c r="G10762" i="8"/>
  <c r="H10762" i="8" s="1"/>
  <c r="J10761" i="8"/>
  <c r="G10761" i="8"/>
  <c r="J10760" i="8"/>
  <c r="G10760" i="8"/>
  <c r="H10760" i="8" s="1"/>
  <c r="J10759" i="8"/>
  <c r="G10759" i="8"/>
  <c r="L10759" i="8" s="1"/>
  <c r="J10758" i="8"/>
  <c r="G10758" i="8"/>
  <c r="J10757" i="8"/>
  <c r="G10757" i="8"/>
  <c r="H10757" i="8" s="1"/>
  <c r="J10756" i="8"/>
  <c r="G10756" i="8"/>
  <c r="H10756" i="8" s="1"/>
  <c r="J10755" i="8"/>
  <c r="G10755" i="8"/>
  <c r="L10754" i="8"/>
  <c r="J10754" i="8"/>
  <c r="G10754" i="8"/>
  <c r="H10754" i="8" s="1"/>
  <c r="J10753" i="8"/>
  <c r="G10753" i="8"/>
  <c r="J10752" i="8"/>
  <c r="G10752" i="8"/>
  <c r="L10752" i="8" s="1"/>
  <c r="J10751" i="8"/>
  <c r="G10751" i="8"/>
  <c r="H10751" i="8" s="1"/>
  <c r="J10750" i="8"/>
  <c r="G10750" i="8"/>
  <c r="H10750" i="8" s="1"/>
  <c r="J10749" i="8"/>
  <c r="G10749" i="8"/>
  <c r="H10749" i="8" s="1"/>
  <c r="J10748" i="8"/>
  <c r="G10748" i="8"/>
  <c r="J10747" i="8"/>
  <c r="G10747" i="8"/>
  <c r="H10747" i="8" s="1"/>
  <c r="J10746" i="8"/>
  <c r="G10746" i="8"/>
  <c r="J10745" i="8"/>
  <c r="G10745" i="8"/>
  <c r="H10745" i="8" s="1"/>
  <c r="J10744" i="8"/>
  <c r="G10744" i="8"/>
  <c r="J10743" i="8"/>
  <c r="G10743" i="8"/>
  <c r="L10743" i="8" s="1"/>
  <c r="L10742" i="8"/>
  <c r="J10742" i="8"/>
  <c r="G10742" i="8"/>
  <c r="H10742" i="8" s="1"/>
  <c r="J10741" i="8"/>
  <c r="G10741" i="8"/>
  <c r="J10740" i="8"/>
  <c r="G10740" i="8"/>
  <c r="J10739" i="8"/>
  <c r="G10739" i="8"/>
  <c r="H10739" i="8" s="1"/>
  <c r="J10738" i="8"/>
  <c r="G10738" i="8"/>
  <c r="H10738" i="8" s="1"/>
  <c r="J10737" i="8"/>
  <c r="G10737" i="8"/>
  <c r="H10737" i="8" s="1"/>
  <c r="J10736" i="8"/>
  <c r="G10736" i="8"/>
  <c r="J10735" i="8"/>
  <c r="G10735" i="8"/>
  <c r="J10734" i="8"/>
  <c r="G10734" i="8"/>
  <c r="H10734" i="8" s="1"/>
  <c r="J10733" i="8"/>
  <c r="G10733" i="8"/>
  <c r="H10733" i="8" s="1"/>
  <c r="J10732" i="8"/>
  <c r="G10732" i="8"/>
  <c r="J10731" i="8"/>
  <c r="G10731" i="8"/>
  <c r="H10731" i="8" s="1"/>
  <c r="J10730" i="8"/>
  <c r="G10730" i="8"/>
  <c r="L10730" i="8" s="1"/>
  <c r="J10729" i="8"/>
  <c r="G10729" i="8"/>
  <c r="J10728" i="8"/>
  <c r="G10728" i="8"/>
  <c r="J10727" i="8"/>
  <c r="G10727" i="8"/>
  <c r="H10727" i="8" s="1"/>
  <c r="J10726" i="8"/>
  <c r="G10726" i="8"/>
  <c r="L10726" i="8" s="1"/>
  <c r="J10725" i="8"/>
  <c r="G10725" i="8"/>
  <c r="J10724" i="8"/>
  <c r="G10724" i="8"/>
  <c r="J10723" i="8"/>
  <c r="G10723" i="8"/>
  <c r="L10723" i="8" s="1"/>
  <c r="L10722" i="8"/>
  <c r="J10722" i="8"/>
  <c r="G10722" i="8"/>
  <c r="H10722" i="8" s="1"/>
  <c r="J10721" i="8"/>
  <c r="G10721" i="8"/>
  <c r="J10720" i="8"/>
  <c r="G10720" i="8"/>
  <c r="J10719" i="8"/>
  <c r="G10719" i="8"/>
  <c r="J10718" i="8"/>
  <c r="G10718" i="8"/>
  <c r="H10718" i="8" s="1"/>
  <c r="J10717" i="8"/>
  <c r="G10717" i="8"/>
  <c r="L10717" i="8" s="1"/>
  <c r="J10716" i="8"/>
  <c r="G10716" i="8"/>
  <c r="L10716" i="8" s="1"/>
  <c r="J10715" i="8"/>
  <c r="G10715" i="8"/>
  <c r="J10714" i="8"/>
  <c r="G10714" i="8"/>
  <c r="J10713" i="8"/>
  <c r="G10713" i="8"/>
  <c r="J10712" i="8"/>
  <c r="G10712" i="8"/>
  <c r="L10712" i="8" s="1"/>
  <c r="J10711" i="8"/>
  <c r="G10711" i="8"/>
  <c r="H10711" i="8" s="1"/>
  <c r="J10710" i="8"/>
  <c r="G10710" i="8"/>
  <c r="J10709" i="8"/>
  <c r="G10709" i="8"/>
  <c r="J10708" i="8"/>
  <c r="G10708" i="8"/>
  <c r="J10707" i="8"/>
  <c r="G10707" i="8"/>
  <c r="J10706" i="8"/>
  <c r="G10706" i="8"/>
  <c r="H10706" i="8" s="1"/>
  <c r="J10705" i="8"/>
  <c r="G10705" i="8"/>
  <c r="J10704" i="8"/>
  <c r="G10704" i="8"/>
  <c r="J10703" i="8"/>
  <c r="G10703" i="8"/>
  <c r="L10703" i="8" s="1"/>
  <c r="J10702" i="8"/>
  <c r="G10702" i="8"/>
  <c r="J10701" i="8"/>
  <c r="G10701" i="8"/>
  <c r="J10700" i="8"/>
  <c r="G10700" i="8"/>
  <c r="L10700" i="8" s="1"/>
  <c r="J10699" i="8"/>
  <c r="G10699" i="8"/>
  <c r="J10698" i="8"/>
  <c r="G10698" i="8"/>
  <c r="J10697" i="8"/>
  <c r="G10697" i="8"/>
  <c r="J10696" i="8"/>
  <c r="G10696" i="8"/>
  <c r="L10696" i="8" s="1"/>
  <c r="J10695" i="8"/>
  <c r="G10695" i="8"/>
  <c r="J10694" i="8"/>
  <c r="G10694" i="8"/>
  <c r="J10693" i="8"/>
  <c r="G10693" i="8"/>
  <c r="H10693" i="8" s="1"/>
  <c r="J10692" i="8"/>
  <c r="G10692" i="8"/>
  <c r="L10692" i="8" s="1"/>
  <c r="J10691" i="8"/>
  <c r="G10691" i="8"/>
  <c r="L10691" i="8" s="1"/>
  <c r="J10690" i="8"/>
  <c r="G10690" i="8"/>
  <c r="H10690" i="8" s="1"/>
  <c r="J10689" i="8"/>
  <c r="G10689" i="8"/>
  <c r="H10689" i="8" s="1"/>
  <c r="L10689" i="8"/>
  <c r="J10688" i="8"/>
  <c r="G10688" i="8"/>
  <c r="L10688" i="8" s="1"/>
  <c r="J10687" i="8"/>
  <c r="G10687" i="8"/>
  <c r="L10687" i="8" s="1"/>
  <c r="J10686" i="8"/>
  <c r="G10686" i="8"/>
  <c r="L10686" i="8" s="1"/>
  <c r="J10685" i="8"/>
  <c r="G10685" i="8"/>
  <c r="J10684" i="8"/>
  <c r="G10684" i="8"/>
  <c r="J10683" i="8"/>
  <c r="G10683" i="8"/>
  <c r="J10682" i="8"/>
  <c r="G10682" i="8"/>
  <c r="J10681" i="8"/>
  <c r="G10681" i="8"/>
  <c r="J10680" i="8"/>
  <c r="G10680" i="8"/>
  <c r="J10679" i="8"/>
  <c r="G10679" i="8"/>
  <c r="H10679" i="8" s="1"/>
  <c r="J10678" i="8"/>
  <c r="G10678" i="8"/>
  <c r="J10677" i="8"/>
  <c r="G10677" i="8"/>
  <c r="J10676" i="8"/>
  <c r="G10676" i="8"/>
  <c r="J10675" i="8"/>
  <c r="G10675" i="8"/>
  <c r="J10674" i="8"/>
  <c r="G10674" i="8"/>
  <c r="J10673" i="8"/>
  <c r="G10673" i="8"/>
  <c r="J10672" i="8"/>
  <c r="G10672" i="8"/>
  <c r="H10672" i="8" s="1"/>
  <c r="J10671" i="8"/>
  <c r="G10671" i="8"/>
  <c r="L10671" i="8" s="1"/>
  <c r="J10670" i="8"/>
  <c r="G10670" i="8"/>
  <c r="L10670" i="8" s="1"/>
  <c r="J10669" i="8"/>
  <c r="G10669" i="8"/>
  <c r="H10669" i="8" s="1"/>
  <c r="J10668" i="8"/>
  <c r="G10668" i="8"/>
  <c r="H10668" i="8" s="1"/>
  <c r="J10667" i="8"/>
  <c r="G10667" i="8"/>
  <c r="L10667" i="8" s="1"/>
  <c r="J10666" i="8"/>
  <c r="G10666" i="8"/>
  <c r="J10665" i="8"/>
  <c r="G10665" i="8"/>
  <c r="H10665" i="8" s="1"/>
  <c r="J10664" i="8"/>
  <c r="G10664" i="8"/>
  <c r="L10664" i="8" s="1"/>
  <c r="J10663" i="8"/>
  <c r="G10663" i="8"/>
  <c r="J10662" i="8"/>
  <c r="G10662" i="8"/>
  <c r="J10661" i="8"/>
  <c r="G10661" i="8"/>
  <c r="J10660" i="8"/>
  <c r="G10660" i="8"/>
  <c r="H10660" i="8" s="1"/>
  <c r="J10659" i="8"/>
  <c r="G10659" i="8"/>
  <c r="L10659" i="8" s="1"/>
  <c r="J10658" i="8"/>
  <c r="G10658" i="8"/>
  <c r="L10658" i="8" s="1"/>
  <c r="J10657" i="8"/>
  <c r="G10657" i="8"/>
  <c r="J10656" i="8"/>
  <c r="G10656" i="8"/>
  <c r="L10656" i="8" s="1"/>
  <c r="J10655" i="8"/>
  <c r="G10655" i="8"/>
  <c r="L10655" i="8" s="1"/>
  <c r="J10654" i="8"/>
  <c r="G10654" i="8"/>
  <c r="L10654" i="8" s="1"/>
  <c r="J10653" i="8"/>
  <c r="G10653" i="8"/>
  <c r="J10652" i="8"/>
  <c r="G10652" i="8"/>
  <c r="L10652" i="8" s="1"/>
  <c r="J10651" i="8"/>
  <c r="G10651" i="8"/>
  <c r="L10651" i="8" s="1"/>
  <c r="J10650" i="8"/>
  <c r="G10650" i="8"/>
  <c r="H10650" i="8" s="1"/>
  <c r="J10649" i="8"/>
  <c r="G10649" i="8"/>
  <c r="H10649" i="8" s="1"/>
  <c r="J10648" i="8"/>
  <c r="G10648" i="8"/>
  <c r="L10648" i="8" s="1"/>
  <c r="J10647" i="8"/>
  <c r="G10647" i="8"/>
  <c r="J10646" i="8"/>
  <c r="G10646" i="8"/>
  <c r="H10646" i="8" s="1"/>
  <c r="J10645" i="8"/>
  <c r="G10645" i="8"/>
  <c r="L10645" i="8" s="1"/>
  <c r="J10644" i="8"/>
  <c r="G10644" i="8"/>
  <c r="L10644" i="8" s="1"/>
  <c r="J10643" i="8"/>
  <c r="G10643" i="8"/>
  <c r="H10643" i="8" s="1"/>
  <c r="J10642" i="8"/>
  <c r="G10642" i="8"/>
  <c r="L10642" i="8" s="1"/>
  <c r="J10641" i="8"/>
  <c r="G10641" i="8"/>
  <c r="H10641" i="8" s="1"/>
  <c r="J10640" i="8"/>
  <c r="G10640" i="8"/>
  <c r="H10640" i="8" s="1"/>
  <c r="J10639" i="8"/>
  <c r="H10639" i="8"/>
  <c r="G10639" i="8"/>
  <c r="L10639" i="8" s="1"/>
  <c r="J10638" i="8"/>
  <c r="G10638" i="8"/>
  <c r="L10638" i="8" s="1"/>
  <c r="J10637" i="8"/>
  <c r="G10637" i="8"/>
  <c r="J10636" i="8"/>
  <c r="G10636" i="8"/>
  <c r="J10635" i="8"/>
  <c r="G10635" i="8"/>
  <c r="H10635" i="8" s="1"/>
  <c r="J10634" i="8"/>
  <c r="G10634" i="8"/>
  <c r="J10633" i="8"/>
  <c r="G10633" i="8"/>
  <c r="J10632" i="8"/>
  <c r="G10632" i="8"/>
  <c r="J10631" i="8"/>
  <c r="G10631" i="8"/>
  <c r="J10630" i="8"/>
  <c r="G10630" i="8"/>
  <c r="J10629" i="8"/>
  <c r="G10629" i="8"/>
  <c r="H10629" i="8" s="1"/>
  <c r="J10628" i="8"/>
  <c r="G10628" i="8"/>
  <c r="J10627" i="8"/>
  <c r="G10627" i="8"/>
  <c r="J10626" i="8"/>
  <c r="G10626" i="8"/>
  <c r="L10625" i="8"/>
  <c r="J10625" i="8"/>
  <c r="G10625" i="8"/>
  <c r="H10625" i="8" s="1"/>
  <c r="J10624" i="8"/>
  <c r="G10624" i="8"/>
  <c r="J10623" i="8"/>
  <c r="G10623" i="8"/>
  <c r="J10622" i="8"/>
  <c r="G10622" i="8"/>
  <c r="L10622" i="8" s="1"/>
  <c r="J10621" i="8"/>
  <c r="G10621" i="8"/>
  <c r="H10621" i="8" s="1"/>
  <c r="J10620" i="8"/>
  <c r="G10620" i="8"/>
  <c r="H10620" i="8" s="1"/>
  <c r="L10619" i="8"/>
  <c r="J10619" i="8"/>
  <c r="G10619" i="8"/>
  <c r="H10619" i="8" s="1"/>
  <c r="J10618" i="8"/>
  <c r="G10618" i="8"/>
  <c r="J10617" i="8"/>
  <c r="G10617" i="8"/>
  <c r="J10616" i="8"/>
  <c r="G10616" i="8"/>
  <c r="L10616" i="8" s="1"/>
  <c r="J10615" i="8"/>
  <c r="G10615" i="8"/>
  <c r="H10615" i="8" s="1"/>
  <c r="J10614" i="8"/>
  <c r="G10614" i="8"/>
  <c r="J10613" i="8"/>
  <c r="G10613" i="8"/>
  <c r="J10612" i="8"/>
  <c r="G10612" i="8"/>
  <c r="L10612" i="8" s="1"/>
  <c r="J10611" i="8"/>
  <c r="G10611" i="8"/>
  <c r="L10611" i="8" s="1"/>
  <c r="J10610" i="8"/>
  <c r="G10610" i="8"/>
  <c r="J10609" i="8"/>
  <c r="G10609" i="8"/>
  <c r="L10609" i="8" s="1"/>
  <c r="J10608" i="8"/>
  <c r="G10608" i="8"/>
  <c r="J10607" i="8"/>
  <c r="G10607" i="8"/>
  <c r="J10606" i="8"/>
  <c r="G10606" i="8"/>
  <c r="L10606" i="8"/>
  <c r="J10605" i="8"/>
  <c r="H10605" i="8"/>
  <c r="G10605" i="8"/>
  <c r="L10605" i="8"/>
  <c r="J10604" i="8"/>
  <c r="G10604" i="8"/>
  <c r="L10604" i="8" s="1"/>
  <c r="J10603" i="8"/>
  <c r="G10603" i="8"/>
  <c r="J10602" i="8"/>
  <c r="G10602" i="8"/>
  <c r="L10602" i="8" s="1"/>
  <c r="J10601" i="8"/>
  <c r="G10601" i="8"/>
  <c r="H10601" i="8" s="1"/>
  <c r="J10600" i="8"/>
  <c r="G10600" i="8"/>
  <c r="L10600" i="8" s="1"/>
  <c r="J10599" i="8"/>
  <c r="G10599" i="8"/>
  <c r="H10599" i="8" s="1"/>
  <c r="J10598" i="8"/>
  <c r="G10598" i="8"/>
  <c r="H10598" i="8" s="1"/>
  <c r="J10597" i="8"/>
  <c r="G10597" i="8"/>
  <c r="H10597" i="8" s="1"/>
  <c r="J10596" i="8"/>
  <c r="G10596" i="8"/>
  <c r="J10595" i="8"/>
  <c r="G10595" i="8"/>
  <c r="H10595" i="8" s="1"/>
  <c r="J10594" i="8"/>
  <c r="G10594" i="8"/>
  <c r="H10594" i="8" s="1"/>
  <c r="J10593" i="8"/>
  <c r="G10593" i="8"/>
  <c r="J10592" i="8"/>
  <c r="G10592" i="8"/>
  <c r="J10591" i="8"/>
  <c r="G10591" i="8"/>
  <c r="J10590" i="8"/>
  <c r="G10590" i="8"/>
  <c r="L10590" i="8" s="1"/>
  <c r="J10589" i="8"/>
  <c r="G10589" i="8"/>
  <c r="H10589" i="8" s="1"/>
  <c r="L10589" i="8"/>
  <c r="J10588" i="8"/>
  <c r="G10588" i="8"/>
  <c r="J10587" i="8"/>
  <c r="G10587" i="8"/>
  <c r="J10586" i="8"/>
  <c r="G10586" i="8"/>
  <c r="L10586" i="8" s="1"/>
  <c r="J10585" i="8"/>
  <c r="G10585" i="8"/>
  <c r="H10585" i="8" s="1"/>
  <c r="J10584" i="8"/>
  <c r="G10584" i="8"/>
  <c r="J10583" i="8"/>
  <c r="G10583" i="8"/>
  <c r="J10582" i="8"/>
  <c r="G10582" i="8"/>
  <c r="J10581" i="8"/>
  <c r="G10581" i="8"/>
  <c r="J10580" i="8"/>
  <c r="G10580" i="8"/>
  <c r="H10580" i="8" s="1"/>
  <c r="J10579" i="8"/>
  <c r="G10579" i="8"/>
  <c r="J10578" i="8"/>
  <c r="G10578" i="8"/>
  <c r="H10578" i="8" s="1"/>
  <c r="J10577" i="8"/>
  <c r="G10577" i="8"/>
  <c r="J10576" i="8"/>
  <c r="G10576" i="8"/>
  <c r="H10576" i="8" s="1"/>
  <c r="J10575" i="8"/>
  <c r="G10575" i="8"/>
  <c r="J10574" i="8"/>
  <c r="G10574" i="8"/>
  <c r="L10574" i="8" s="1"/>
  <c r="J10573" i="8"/>
  <c r="G10573" i="8"/>
  <c r="J10572" i="8"/>
  <c r="G10572" i="8"/>
  <c r="J10571" i="8"/>
  <c r="G10571" i="8"/>
  <c r="J10570" i="8"/>
  <c r="G10570" i="8"/>
  <c r="H10570" i="8" s="1"/>
  <c r="J10569" i="8"/>
  <c r="G10569" i="8"/>
  <c r="H10569" i="8" s="1"/>
  <c r="J10568" i="8"/>
  <c r="G10568" i="8"/>
  <c r="H10568" i="8" s="1"/>
  <c r="J10567" i="8"/>
  <c r="G10567" i="8"/>
  <c r="L10567" i="8" s="1"/>
  <c r="J10566" i="8"/>
  <c r="G10566" i="8"/>
  <c r="J10565" i="8"/>
  <c r="G10565" i="8"/>
  <c r="J10564" i="8"/>
  <c r="G10564" i="8"/>
  <c r="H10564" i="8" s="1"/>
  <c r="J10563" i="8"/>
  <c r="G10563" i="8"/>
  <c r="L10563" i="8" s="1"/>
  <c r="J10562" i="8"/>
  <c r="G10562" i="8"/>
  <c r="J10561" i="8"/>
  <c r="G10561" i="8"/>
  <c r="J10560" i="8"/>
  <c r="G10560" i="8"/>
  <c r="L10560" i="8" s="1"/>
  <c r="J10559" i="8"/>
  <c r="G10559" i="8"/>
  <c r="J10558" i="8"/>
  <c r="G10558" i="8"/>
  <c r="H10558" i="8" s="1"/>
  <c r="J10557" i="8"/>
  <c r="G10557" i="8"/>
  <c r="J10556" i="8"/>
  <c r="G10556" i="8"/>
  <c r="J10555" i="8"/>
  <c r="G10555" i="8"/>
  <c r="L10555" i="8" s="1"/>
  <c r="J10554" i="8"/>
  <c r="G10554" i="8"/>
  <c r="J10553" i="8"/>
  <c r="G10553" i="8"/>
  <c r="L10553" i="8" s="1"/>
  <c r="J10552" i="8"/>
  <c r="G10552" i="8"/>
  <c r="H10552" i="8" s="1"/>
  <c r="J10551" i="8"/>
  <c r="G10551" i="8"/>
  <c r="L10551" i="8" s="1"/>
  <c r="H10551" i="8"/>
  <c r="J10550" i="8"/>
  <c r="G10550" i="8"/>
  <c r="L10550" i="8" s="1"/>
  <c r="J10549" i="8"/>
  <c r="G10549" i="8"/>
  <c r="J10548" i="8"/>
  <c r="G10548" i="8"/>
  <c r="J10547" i="8"/>
  <c r="G10547" i="8"/>
  <c r="J10546" i="8"/>
  <c r="G10546" i="8"/>
  <c r="L10546" i="8" s="1"/>
  <c r="J10545" i="8"/>
  <c r="G10545" i="8"/>
  <c r="L10545" i="8" s="1"/>
  <c r="J10544" i="8"/>
  <c r="G10544" i="8"/>
  <c r="J10543" i="8"/>
  <c r="G10543" i="8"/>
  <c r="H10543" i="8" s="1"/>
  <c r="J10542" i="8"/>
  <c r="G10542" i="8"/>
  <c r="J10541" i="8"/>
  <c r="G10541" i="8"/>
  <c r="L10541" i="8"/>
  <c r="J10540" i="8"/>
  <c r="G10540" i="8"/>
  <c r="J10539" i="8"/>
  <c r="G10539" i="8"/>
  <c r="L10539" i="8" s="1"/>
  <c r="J10538" i="8"/>
  <c r="G10538" i="8"/>
  <c r="H10538" i="8" s="1"/>
  <c r="J10537" i="8"/>
  <c r="G10537" i="8"/>
  <c r="H10537" i="8" s="1"/>
  <c r="J10536" i="8"/>
  <c r="G10536" i="8"/>
  <c r="J10535" i="8"/>
  <c r="G10535" i="8"/>
  <c r="J10534" i="8"/>
  <c r="G10534" i="8"/>
  <c r="H10534" i="8" s="1"/>
  <c r="J10533" i="8"/>
  <c r="G10533" i="8"/>
  <c r="H10533" i="8" s="1"/>
  <c r="J10532" i="8"/>
  <c r="G10532" i="8"/>
  <c r="J10531" i="8"/>
  <c r="G10531" i="8"/>
  <c r="H10531" i="8" s="1"/>
  <c r="J10530" i="8"/>
  <c r="G10530" i="8"/>
  <c r="L10530" i="8" s="1"/>
  <c r="J10529" i="8"/>
  <c r="G10529" i="8"/>
  <c r="J10528" i="8"/>
  <c r="G10528" i="8"/>
  <c r="L10528" i="8" s="1"/>
  <c r="J10527" i="8"/>
  <c r="G10527" i="8"/>
  <c r="H10527" i="8" s="1"/>
  <c r="J10526" i="8"/>
  <c r="G10526" i="8"/>
  <c r="H10526" i="8" s="1"/>
  <c r="J10525" i="8"/>
  <c r="G10525" i="8"/>
  <c r="J10524" i="8"/>
  <c r="G10524" i="8"/>
  <c r="H10524" i="8" s="1"/>
  <c r="J10523" i="8"/>
  <c r="G10523" i="8"/>
  <c r="J10522" i="8"/>
  <c r="G10522" i="8"/>
  <c r="L10522" i="8" s="1"/>
  <c r="J10521" i="8"/>
  <c r="G10521" i="8"/>
  <c r="J10520" i="8"/>
  <c r="G10520" i="8"/>
  <c r="J10519" i="8"/>
  <c r="G10519" i="8"/>
  <c r="L10519" i="8" s="1"/>
  <c r="J10518" i="8"/>
  <c r="G10518" i="8"/>
  <c r="H10518" i="8" s="1"/>
  <c r="J10517" i="8"/>
  <c r="G10517" i="8"/>
  <c r="H10517" i="8" s="1"/>
  <c r="J10516" i="8"/>
  <c r="G10516" i="8"/>
  <c r="H10516" i="8" s="1"/>
  <c r="J10515" i="8"/>
  <c r="G10515" i="8"/>
  <c r="H10515" i="8" s="1"/>
  <c r="J10514" i="8"/>
  <c r="G10514" i="8"/>
  <c r="L10514" i="8" s="1"/>
  <c r="J10513" i="8"/>
  <c r="G10513" i="8"/>
  <c r="J10512" i="8"/>
  <c r="G10512" i="8"/>
  <c r="L10512" i="8" s="1"/>
  <c r="J10511" i="8"/>
  <c r="G10511" i="8"/>
  <c r="J10510" i="8"/>
  <c r="G10510" i="8"/>
  <c r="J10509" i="8"/>
  <c r="G10509" i="8"/>
  <c r="J10508" i="8"/>
  <c r="G10508" i="8"/>
  <c r="J10507" i="8"/>
  <c r="G10507" i="8"/>
  <c r="H10507" i="8" s="1"/>
  <c r="J10506" i="8"/>
  <c r="G10506" i="8"/>
  <c r="L10506" i="8"/>
  <c r="J10505" i="8"/>
  <c r="G10505" i="8"/>
  <c r="H10505" i="8" s="1"/>
  <c r="J10504" i="8"/>
  <c r="G10504" i="8"/>
  <c r="J10503" i="8"/>
  <c r="G10503" i="8"/>
  <c r="L10503" i="8" s="1"/>
  <c r="J10502" i="8"/>
  <c r="G10502" i="8"/>
  <c r="H10502" i="8" s="1"/>
  <c r="J10501" i="8"/>
  <c r="G10501" i="8"/>
  <c r="H10501" i="8" s="1"/>
  <c r="J10500" i="8"/>
  <c r="G10500" i="8"/>
  <c r="H10500" i="8" s="1"/>
  <c r="L10499" i="8"/>
  <c r="J10499" i="8"/>
  <c r="G10499" i="8"/>
  <c r="H10499" i="8" s="1"/>
  <c r="J10498" i="8"/>
  <c r="G10498" i="8"/>
  <c r="H10498" i="8" s="1"/>
  <c r="J10497" i="8"/>
  <c r="G10497" i="8"/>
  <c r="H10497" i="8" s="1"/>
  <c r="J10496" i="8"/>
  <c r="G10496" i="8"/>
  <c r="J10495" i="8"/>
  <c r="G10495" i="8"/>
  <c r="H10495" i="8"/>
  <c r="J10494" i="8"/>
  <c r="G10494" i="8"/>
  <c r="L10494" i="8" s="1"/>
  <c r="J10493" i="8"/>
  <c r="G10493" i="8"/>
  <c r="H10493" i="8" s="1"/>
  <c r="J10492" i="8"/>
  <c r="G10492" i="8"/>
  <c r="J10491" i="8"/>
  <c r="G10491" i="8"/>
  <c r="L10491" i="8" s="1"/>
  <c r="J10490" i="8"/>
  <c r="G10490" i="8"/>
  <c r="J10489" i="8"/>
  <c r="G10489" i="8"/>
  <c r="L10489" i="8" s="1"/>
  <c r="J10488" i="8"/>
  <c r="G10488" i="8"/>
  <c r="J10487" i="8"/>
  <c r="G10487" i="8"/>
  <c r="J10486" i="8"/>
  <c r="G10486" i="8"/>
  <c r="H10486" i="8" s="1"/>
  <c r="J10485" i="8"/>
  <c r="G10485" i="8"/>
  <c r="J10484" i="8"/>
  <c r="G10484" i="8"/>
  <c r="H10484" i="8" s="1"/>
  <c r="J10483" i="8"/>
  <c r="G10483" i="8"/>
  <c r="L10483" i="8" s="1"/>
  <c r="J10482" i="8"/>
  <c r="G10482" i="8"/>
  <c r="J10481" i="8"/>
  <c r="G10481" i="8"/>
  <c r="H10481" i="8" s="1"/>
  <c r="J10480" i="8"/>
  <c r="G10480" i="8"/>
  <c r="J10479" i="8"/>
  <c r="G10479" i="8"/>
  <c r="H10479" i="8" s="1"/>
  <c r="J10478" i="8"/>
  <c r="G10478" i="8"/>
  <c r="H10478" i="8" s="1"/>
  <c r="J10477" i="8"/>
  <c r="G10477" i="8"/>
  <c r="H10477" i="8" s="1"/>
  <c r="L10477" i="8"/>
  <c r="J10476" i="8"/>
  <c r="G10476" i="8"/>
  <c r="J10475" i="8"/>
  <c r="G10475" i="8"/>
  <c r="H10475" i="8" s="1"/>
  <c r="J10474" i="8"/>
  <c r="G10474" i="8"/>
  <c r="J10473" i="8"/>
  <c r="G10473" i="8"/>
  <c r="H10473" i="8" s="1"/>
  <c r="J10472" i="8"/>
  <c r="G10472" i="8"/>
  <c r="J10471" i="8"/>
  <c r="G10471" i="8"/>
  <c r="H10471" i="8" s="1"/>
  <c r="J10470" i="8"/>
  <c r="G10470" i="8"/>
  <c r="J10469" i="8"/>
  <c r="G10469" i="8"/>
  <c r="H10469" i="8" s="1"/>
  <c r="J10468" i="8"/>
  <c r="G10468" i="8"/>
  <c r="J10467" i="8"/>
  <c r="H10467" i="8"/>
  <c r="G10467" i="8"/>
  <c r="L10467" i="8" s="1"/>
  <c r="L10466" i="8"/>
  <c r="J10466" i="8"/>
  <c r="G10466" i="8"/>
  <c r="H10466" i="8" s="1"/>
  <c r="J10465" i="8"/>
  <c r="G10465" i="8"/>
  <c r="J10464" i="8"/>
  <c r="G10464" i="8"/>
  <c r="H10464" i="8" s="1"/>
  <c r="J10463" i="8"/>
  <c r="G10463" i="8"/>
  <c r="L10463" i="8" s="1"/>
  <c r="J10462" i="8"/>
  <c r="G10462" i="8"/>
  <c r="J10461" i="8"/>
  <c r="G10461" i="8"/>
  <c r="J10460" i="8"/>
  <c r="G10460" i="8"/>
  <c r="J10459" i="8"/>
  <c r="H10459" i="8"/>
  <c r="G10459" i="8"/>
  <c r="L10459" i="8" s="1"/>
  <c r="J10458" i="8"/>
  <c r="G10458" i="8"/>
  <c r="L10458" i="8" s="1"/>
  <c r="J10457" i="8"/>
  <c r="G10457" i="8"/>
  <c r="L10457" i="8" s="1"/>
  <c r="J10456" i="8"/>
  <c r="G10456" i="8"/>
  <c r="J10455" i="8"/>
  <c r="G10455" i="8"/>
  <c r="H10455" i="8" s="1"/>
  <c r="J10454" i="8"/>
  <c r="G10454" i="8"/>
  <c r="J10453" i="8"/>
  <c r="G10453" i="8"/>
  <c r="J10452" i="8"/>
  <c r="G10452" i="8"/>
  <c r="L10452" i="8" s="1"/>
  <c r="J10451" i="8"/>
  <c r="G10451" i="8"/>
  <c r="J10450" i="8"/>
  <c r="G10450" i="8"/>
  <c r="J10449" i="8"/>
  <c r="G10449" i="8"/>
  <c r="J10448" i="8"/>
  <c r="G10448" i="8"/>
  <c r="L10448" i="8" s="1"/>
  <c r="J10447" i="8"/>
  <c r="G10447" i="8"/>
  <c r="J10446" i="8"/>
  <c r="G10446" i="8"/>
  <c r="J10445" i="8"/>
  <c r="G10445" i="8"/>
  <c r="J10444" i="8"/>
  <c r="G10444" i="8"/>
  <c r="L10444" i="8"/>
  <c r="J10443" i="8"/>
  <c r="G10443" i="8"/>
  <c r="J10442" i="8"/>
  <c r="G10442" i="8"/>
  <c r="J10441" i="8"/>
  <c r="G10441" i="8"/>
  <c r="J10440" i="8"/>
  <c r="H10440" i="8"/>
  <c r="G10440" i="8"/>
  <c r="L10440" i="8" s="1"/>
  <c r="J10439" i="8"/>
  <c r="G10439" i="8"/>
  <c r="H10439" i="8"/>
  <c r="J10438" i="8"/>
  <c r="G10438" i="8"/>
  <c r="L10438" i="8" s="1"/>
  <c r="J10437" i="8"/>
  <c r="G10437" i="8"/>
  <c r="H10437" i="8" s="1"/>
  <c r="J10436" i="8"/>
  <c r="G10436" i="8"/>
  <c r="J10435" i="8"/>
  <c r="G10435" i="8"/>
  <c r="H10435" i="8" s="1"/>
  <c r="J10434" i="8"/>
  <c r="G10434" i="8"/>
  <c r="L10434" i="8" s="1"/>
  <c r="J10433" i="8"/>
  <c r="G10433" i="8"/>
  <c r="J10432" i="8"/>
  <c r="G10432" i="8"/>
  <c r="L10432" i="8" s="1"/>
  <c r="J10431" i="8"/>
  <c r="G10431" i="8"/>
  <c r="L10431" i="8" s="1"/>
  <c r="J10430" i="8"/>
  <c r="G10430" i="8"/>
  <c r="J10429" i="8"/>
  <c r="G10429" i="8"/>
  <c r="L10429" i="8" s="1"/>
  <c r="J10428" i="8"/>
  <c r="G10428" i="8"/>
  <c r="L10428" i="8" s="1"/>
  <c r="J10427" i="8"/>
  <c r="G10427" i="8"/>
  <c r="L10427" i="8" s="1"/>
  <c r="J10426" i="8"/>
  <c r="G10426" i="8"/>
  <c r="J10425" i="8"/>
  <c r="G10425" i="8"/>
  <c r="L10425" i="8" s="1"/>
  <c r="J10424" i="8"/>
  <c r="G10424" i="8"/>
  <c r="J10423" i="8"/>
  <c r="G10423" i="8"/>
  <c r="H10423" i="8" s="1"/>
  <c r="J10422" i="8"/>
  <c r="G10422" i="8"/>
  <c r="L10422" i="8" s="1"/>
  <c r="J10421" i="8"/>
  <c r="G10421" i="8"/>
  <c r="L10421" i="8" s="1"/>
  <c r="J10420" i="8"/>
  <c r="G10420" i="8"/>
  <c r="J10419" i="8"/>
  <c r="G10419" i="8"/>
  <c r="L10419" i="8" s="1"/>
  <c r="J10418" i="8"/>
  <c r="G10418" i="8"/>
  <c r="J10417" i="8"/>
  <c r="G10417" i="8"/>
  <c r="H10417" i="8" s="1"/>
  <c r="J10416" i="8"/>
  <c r="G10416" i="8"/>
  <c r="H10416" i="8" s="1"/>
  <c r="J10415" i="8"/>
  <c r="G10415" i="8"/>
  <c r="J10414" i="8"/>
  <c r="G10414" i="8"/>
  <c r="L10414" i="8" s="1"/>
  <c r="J10413" i="8"/>
  <c r="G10413" i="8"/>
  <c r="L10413" i="8" s="1"/>
  <c r="J10412" i="8"/>
  <c r="G10412" i="8"/>
  <c r="L10412" i="8" s="1"/>
  <c r="J10411" i="8"/>
  <c r="G10411" i="8"/>
  <c r="L10411" i="8" s="1"/>
  <c r="J10410" i="8"/>
  <c r="G10410" i="8"/>
  <c r="J10409" i="8"/>
  <c r="G10409" i="8"/>
  <c r="L10409" i="8" s="1"/>
  <c r="J10408" i="8"/>
  <c r="G10408" i="8"/>
  <c r="H10408" i="8"/>
  <c r="J10407" i="8"/>
  <c r="G10407" i="8"/>
  <c r="J10406" i="8"/>
  <c r="G10406" i="8"/>
  <c r="J10405" i="8"/>
  <c r="G10405" i="8"/>
  <c r="H10405" i="8" s="1"/>
  <c r="J10404" i="8"/>
  <c r="G10404" i="8"/>
  <c r="J10403" i="8"/>
  <c r="G10403" i="8"/>
  <c r="L10403" i="8" s="1"/>
  <c r="J10402" i="8"/>
  <c r="G10402" i="8"/>
  <c r="H10402" i="8" s="1"/>
  <c r="J10401" i="8"/>
  <c r="G10401" i="8"/>
  <c r="J10400" i="8"/>
  <c r="G10400" i="8"/>
  <c r="J10399" i="8"/>
  <c r="G10399" i="8"/>
  <c r="L10399" i="8" s="1"/>
  <c r="J10398" i="8"/>
  <c r="G10398" i="8"/>
  <c r="H10398" i="8" s="1"/>
  <c r="J10397" i="8"/>
  <c r="G10397" i="8"/>
  <c r="J10396" i="8"/>
  <c r="G10396" i="8"/>
  <c r="L10396" i="8" s="1"/>
  <c r="J10395" i="8"/>
  <c r="G10395" i="8"/>
  <c r="J10394" i="8"/>
  <c r="G10394" i="8"/>
  <c r="H10394" i="8" s="1"/>
  <c r="J10393" i="8"/>
  <c r="G10393" i="8"/>
  <c r="L10393" i="8" s="1"/>
  <c r="J10392" i="8"/>
  <c r="G10392" i="8"/>
  <c r="J10391" i="8"/>
  <c r="G10391" i="8"/>
  <c r="L10391" i="8" s="1"/>
  <c r="J10390" i="8"/>
  <c r="G10390" i="8"/>
  <c r="J10389" i="8"/>
  <c r="G10389" i="8"/>
  <c r="L10389" i="8" s="1"/>
  <c r="J10388" i="8"/>
  <c r="G10388" i="8"/>
  <c r="L10388" i="8" s="1"/>
  <c r="J10387" i="8"/>
  <c r="G10387" i="8"/>
  <c r="J10386" i="8"/>
  <c r="G10386" i="8"/>
  <c r="H10386" i="8" s="1"/>
  <c r="J10385" i="8"/>
  <c r="G10385" i="8"/>
  <c r="J10384" i="8"/>
  <c r="G10384" i="8"/>
  <c r="L10384" i="8" s="1"/>
  <c r="J10383" i="8"/>
  <c r="G10383" i="8"/>
  <c r="L10383" i="8" s="1"/>
  <c r="J10382" i="8"/>
  <c r="G10382" i="8"/>
  <c r="L10382" i="8" s="1"/>
  <c r="J10381" i="8"/>
  <c r="G10381" i="8"/>
  <c r="H10381" i="8" s="1"/>
  <c r="J10380" i="8"/>
  <c r="G10380" i="8"/>
  <c r="J10379" i="8"/>
  <c r="G10379" i="8"/>
  <c r="J10378" i="8"/>
  <c r="G10378" i="8"/>
  <c r="L10378" i="8" s="1"/>
  <c r="J10377" i="8"/>
  <c r="G10377" i="8"/>
  <c r="H10377" i="8" s="1"/>
  <c r="J10376" i="8"/>
  <c r="G10376" i="8"/>
  <c r="L10376" i="8" s="1"/>
  <c r="J10375" i="8"/>
  <c r="G10375" i="8"/>
  <c r="H10375" i="8" s="1"/>
  <c r="J10374" i="8"/>
  <c r="G10374" i="8"/>
  <c r="L10374" i="8" s="1"/>
  <c r="L10373" i="8"/>
  <c r="J10373" i="8"/>
  <c r="G10373" i="8"/>
  <c r="H10373" i="8" s="1"/>
  <c r="J10372" i="8"/>
  <c r="G10372" i="8"/>
  <c r="L10372" i="8" s="1"/>
  <c r="J10371" i="8"/>
  <c r="G10371" i="8"/>
  <c r="J10370" i="8"/>
  <c r="G10370" i="8"/>
  <c r="J10369" i="8"/>
  <c r="G10369" i="8"/>
  <c r="J10368" i="8"/>
  <c r="G10368" i="8"/>
  <c r="L10368" i="8" s="1"/>
  <c r="J10367" i="8"/>
  <c r="G10367" i="8"/>
  <c r="L10367" i="8" s="1"/>
  <c r="J10366" i="8"/>
  <c r="G10366" i="8"/>
  <c r="L10366" i="8" s="1"/>
  <c r="J10365" i="8"/>
  <c r="G10365" i="8"/>
  <c r="L10365" i="8" s="1"/>
  <c r="J10364" i="8"/>
  <c r="G10364" i="8"/>
  <c r="J10363" i="8"/>
  <c r="G10363" i="8"/>
  <c r="H10363" i="8" s="1"/>
  <c r="J10362" i="8"/>
  <c r="G10362" i="8"/>
  <c r="L10362" i="8" s="1"/>
  <c r="J10361" i="8"/>
  <c r="G10361" i="8"/>
  <c r="L10361" i="8" s="1"/>
  <c r="J10360" i="8"/>
  <c r="G10360" i="8"/>
  <c r="L10360" i="8" s="1"/>
  <c r="J10359" i="8"/>
  <c r="G10359" i="8"/>
  <c r="L10359" i="8" s="1"/>
  <c r="J10358" i="8"/>
  <c r="G10358" i="8"/>
  <c r="H10358" i="8" s="1"/>
  <c r="J10357" i="8"/>
  <c r="G10357" i="8"/>
  <c r="J10356" i="8"/>
  <c r="G10356" i="8"/>
  <c r="J10355" i="8"/>
  <c r="G10355" i="8"/>
  <c r="L10355" i="8" s="1"/>
  <c r="J10354" i="8"/>
  <c r="G10354" i="8"/>
  <c r="J10353" i="8"/>
  <c r="G10353" i="8"/>
  <c r="L10353" i="8" s="1"/>
  <c r="J10352" i="8"/>
  <c r="G10352" i="8"/>
  <c r="J10351" i="8"/>
  <c r="G10351" i="8"/>
  <c r="H10351" i="8" s="1"/>
  <c r="J10350" i="8"/>
  <c r="G10350" i="8"/>
  <c r="L10350" i="8" s="1"/>
  <c r="J10349" i="8"/>
  <c r="G10349" i="8"/>
  <c r="J10348" i="8"/>
  <c r="G10348" i="8"/>
  <c r="J10347" i="8"/>
  <c r="G10347" i="8"/>
  <c r="L10347" i="8" s="1"/>
  <c r="J10346" i="8"/>
  <c r="G10346" i="8"/>
  <c r="J10345" i="8"/>
  <c r="G10345" i="8"/>
  <c r="H10345" i="8" s="1"/>
  <c r="J10344" i="8"/>
  <c r="G10344" i="8"/>
  <c r="L10344" i="8" s="1"/>
  <c r="J10343" i="8"/>
  <c r="G10343" i="8"/>
  <c r="J10342" i="8"/>
  <c r="G10342" i="8"/>
  <c r="J10341" i="8"/>
  <c r="G10341" i="8"/>
  <c r="H10341" i="8" s="1"/>
  <c r="J10340" i="8"/>
  <c r="G10340" i="8"/>
  <c r="L10340" i="8" s="1"/>
  <c r="J10339" i="8"/>
  <c r="G10339" i="8"/>
  <c r="J10338" i="8"/>
  <c r="G10338" i="8"/>
  <c r="H10338" i="8" s="1"/>
  <c r="J10337" i="8"/>
  <c r="G10337" i="8"/>
  <c r="H10337" i="8" s="1"/>
  <c r="J10336" i="8"/>
  <c r="G10336" i="8"/>
  <c r="H10336" i="8" s="1"/>
  <c r="J10335" i="8"/>
  <c r="G10335" i="8"/>
  <c r="L10335" i="8" s="1"/>
  <c r="J10334" i="8"/>
  <c r="G10334" i="8"/>
  <c r="L10334" i="8" s="1"/>
  <c r="J10333" i="8"/>
  <c r="G10333" i="8"/>
  <c r="J10332" i="8"/>
  <c r="G10332" i="8"/>
  <c r="J10331" i="8"/>
  <c r="G10331" i="8"/>
  <c r="H10331" i="8" s="1"/>
  <c r="J10330" i="8"/>
  <c r="G10330" i="8"/>
  <c r="L10330" i="8" s="1"/>
  <c r="J10329" i="8"/>
  <c r="G10329" i="8"/>
  <c r="J10328" i="8"/>
  <c r="G10328" i="8"/>
  <c r="L10328" i="8"/>
  <c r="J10327" i="8"/>
  <c r="G10327" i="8"/>
  <c r="L10327" i="8" s="1"/>
  <c r="J10326" i="8"/>
  <c r="G10326" i="8"/>
  <c r="J10325" i="8"/>
  <c r="G10325" i="8"/>
  <c r="H10325" i="8" s="1"/>
  <c r="J10324" i="8"/>
  <c r="G10324" i="8"/>
  <c r="J10323" i="8"/>
  <c r="G10323" i="8"/>
  <c r="J10322" i="8"/>
  <c r="G10322" i="8"/>
  <c r="H10322" i="8" s="1"/>
  <c r="J10321" i="8"/>
  <c r="G10321" i="8"/>
  <c r="L10321" i="8" s="1"/>
  <c r="J10320" i="8"/>
  <c r="G10320" i="8"/>
  <c r="L10320" i="8" s="1"/>
  <c r="J10319" i="8"/>
  <c r="G10319" i="8"/>
  <c r="J10318" i="8"/>
  <c r="G10318" i="8"/>
  <c r="L10318" i="8" s="1"/>
  <c r="J10317" i="8"/>
  <c r="G10317" i="8"/>
  <c r="H10317" i="8" s="1"/>
  <c r="J10316" i="8"/>
  <c r="G10316" i="8"/>
  <c r="J10315" i="8"/>
  <c r="G10315" i="8"/>
  <c r="J10314" i="8"/>
  <c r="G10314" i="8"/>
  <c r="J10313" i="8"/>
  <c r="G10313" i="8"/>
  <c r="J10312" i="8"/>
  <c r="G10312" i="8"/>
  <c r="J10311" i="8"/>
  <c r="G10311" i="8"/>
  <c r="L10311" i="8" s="1"/>
  <c r="J10310" i="8"/>
  <c r="G10310" i="8"/>
  <c r="L10310" i="8" s="1"/>
  <c r="J10309" i="8"/>
  <c r="G10309" i="8"/>
  <c r="L10309" i="8" s="1"/>
  <c r="J10308" i="8"/>
  <c r="G10308" i="8"/>
  <c r="J10307" i="8"/>
  <c r="G10307" i="8"/>
  <c r="L10307" i="8" s="1"/>
  <c r="J10306" i="8"/>
  <c r="G10306" i="8"/>
  <c r="J10305" i="8"/>
  <c r="G10305" i="8"/>
  <c r="H10305" i="8" s="1"/>
  <c r="J10304" i="8"/>
  <c r="G10304" i="8"/>
  <c r="L10304" i="8" s="1"/>
  <c r="J10303" i="8"/>
  <c r="G10303" i="8"/>
  <c r="L10303" i="8" s="1"/>
  <c r="J10302" i="8"/>
  <c r="G10302" i="8"/>
  <c r="H10302" i="8" s="1"/>
  <c r="J10301" i="8"/>
  <c r="G10301" i="8"/>
  <c r="J10300" i="8"/>
  <c r="G10300" i="8"/>
  <c r="L10300" i="8" s="1"/>
  <c r="J10299" i="8"/>
  <c r="G10299" i="8"/>
  <c r="L10299" i="8" s="1"/>
  <c r="J10298" i="8"/>
  <c r="H10298" i="8"/>
  <c r="G10298" i="8"/>
  <c r="L10298" i="8" s="1"/>
  <c r="J10297" i="8"/>
  <c r="G10297" i="8"/>
  <c r="H10297" i="8" s="1"/>
  <c r="J10296" i="8"/>
  <c r="G10296" i="8"/>
  <c r="L10296" i="8" s="1"/>
  <c r="J10295" i="8"/>
  <c r="G10295" i="8"/>
  <c r="J10294" i="8"/>
  <c r="G10294" i="8"/>
  <c r="J10293" i="8"/>
  <c r="G10293" i="8"/>
  <c r="H10293" i="8" s="1"/>
  <c r="J10292" i="8"/>
  <c r="G10292" i="8"/>
  <c r="J10291" i="8"/>
  <c r="G10291" i="8"/>
  <c r="J10290" i="8"/>
  <c r="G10290" i="8"/>
  <c r="J10289" i="8"/>
  <c r="G10289" i="8"/>
  <c r="J10288" i="8"/>
  <c r="G10288" i="8"/>
  <c r="L10288" i="8" s="1"/>
  <c r="J10287" i="8"/>
  <c r="G10287" i="8"/>
  <c r="L10287" i="8"/>
  <c r="J10286" i="8"/>
  <c r="G10286" i="8"/>
  <c r="J10285" i="8"/>
  <c r="G10285" i="8"/>
  <c r="H10285" i="8" s="1"/>
  <c r="J10284" i="8"/>
  <c r="G10284" i="8"/>
  <c r="J10283" i="8"/>
  <c r="G10283" i="8"/>
  <c r="J10282" i="8"/>
  <c r="G10282" i="8"/>
  <c r="H10282" i="8" s="1"/>
  <c r="J10281" i="8"/>
  <c r="G10281" i="8"/>
  <c r="H10281" i="8" s="1"/>
  <c r="J10280" i="8"/>
  <c r="G10280" i="8"/>
  <c r="J10279" i="8"/>
  <c r="G10279" i="8"/>
  <c r="H10279" i="8" s="1"/>
  <c r="L10279" i="8"/>
  <c r="J10278" i="8"/>
  <c r="G10278" i="8"/>
  <c r="H10278" i="8" s="1"/>
  <c r="J10277" i="8"/>
  <c r="G10277" i="8"/>
  <c r="H10277" i="8" s="1"/>
  <c r="J10276" i="8"/>
  <c r="G10276" i="8"/>
  <c r="H10276" i="8" s="1"/>
  <c r="J10275" i="8"/>
  <c r="G10275" i="8"/>
  <c r="J10274" i="8"/>
  <c r="G10274" i="8"/>
  <c r="L10274" i="8" s="1"/>
  <c r="J10273" i="8"/>
  <c r="G10273" i="8"/>
  <c r="J10272" i="8"/>
  <c r="G10272" i="8"/>
  <c r="L10272" i="8" s="1"/>
  <c r="J10271" i="8"/>
  <c r="G10271" i="8"/>
  <c r="J10270" i="8"/>
  <c r="G10270" i="8"/>
  <c r="L10270" i="8" s="1"/>
  <c r="J10269" i="8"/>
  <c r="G10269" i="8"/>
  <c r="H10269" i="8"/>
  <c r="J10268" i="8"/>
  <c r="G10268" i="8"/>
  <c r="L10268" i="8" s="1"/>
  <c r="J10267" i="8"/>
  <c r="G10267" i="8"/>
  <c r="H10267" i="8" s="1"/>
  <c r="J10266" i="8"/>
  <c r="G10266" i="8"/>
  <c r="J10265" i="8"/>
  <c r="G10265" i="8"/>
  <c r="J10264" i="8"/>
  <c r="G10264" i="8"/>
  <c r="L10264" i="8" s="1"/>
  <c r="J10263" i="8"/>
  <c r="G10263" i="8"/>
  <c r="L10263" i="8" s="1"/>
  <c r="J10262" i="8"/>
  <c r="G10262" i="8"/>
  <c r="J10261" i="8"/>
  <c r="G10261" i="8"/>
  <c r="L10261" i="8" s="1"/>
  <c r="J10260" i="8"/>
  <c r="G10260" i="8"/>
  <c r="J10259" i="8"/>
  <c r="G10259" i="8"/>
  <c r="J10258" i="8"/>
  <c r="G10258" i="8"/>
  <c r="H10258" i="8" s="1"/>
  <c r="J10257" i="8"/>
  <c r="G10257" i="8"/>
  <c r="H10257" i="8" s="1"/>
  <c r="J10256" i="8"/>
  <c r="G10256" i="8"/>
  <c r="J10255" i="8"/>
  <c r="G10255" i="8"/>
  <c r="H10255" i="8" s="1"/>
  <c r="J10254" i="8"/>
  <c r="G10254" i="8"/>
  <c r="L10254" i="8" s="1"/>
  <c r="J10253" i="8"/>
  <c r="G10253" i="8"/>
  <c r="H10253" i="8" s="1"/>
  <c r="J10252" i="8"/>
  <c r="G10252" i="8"/>
  <c r="J10251" i="8"/>
  <c r="G10251" i="8"/>
  <c r="J10250" i="8"/>
  <c r="G10250" i="8"/>
  <c r="H10250" i="8" s="1"/>
  <c r="J10249" i="8"/>
  <c r="G10249" i="8"/>
  <c r="H10249" i="8" s="1"/>
  <c r="J10248" i="8"/>
  <c r="G10248" i="8"/>
  <c r="L10248" i="8" s="1"/>
  <c r="J10247" i="8"/>
  <c r="G10247" i="8"/>
  <c r="H10247" i="8" s="1"/>
  <c r="J10246" i="8"/>
  <c r="G10246" i="8"/>
  <c r="J10245" i="8"/>
  <c r="G10245" i="8"/>
  <c r="J10244" i="8"/>
  <c r="G10244" i="8"/>
  <c r="J10243" i="8"/>
  <c r="G10243" i="8"/>
  <c r="H10243" i="8" s="1"/>
  <c r="J10242" i="8"/>
  <c r="G10242" i="8"/>
  <c r="H10242" i="8" s="1"/>
  <c r="J10241" i="8"/>
  <c r="G10241" i="8"/>
  <c r="J10240" i="8"/>
  <c r="G10240" i="8"/>
  <c r="J10239" i="8"/>
  <c r="G10239" i="8"/>
  <c r="H10239" i="8" s="1"/>
  <c r="L10239" i="8"/>
  <c r="J10238" i="8"/>
  <c r="G10238" i="8"/>
  <c r="J10237" i="8"/>
  <c r="G10237" i="8"/>
  <c r="J10236" i="8"/>
  <c r="G10236" i="8"/>
  <c r="L10236" i="8" s="1"/>
  <c r="J10235" i="8"/>
  <c r="G10235" i="8"/>
  <c r="J10234" i="8"/>
  <c r="G10234" i="8"/>
  <c r="J10233" i="8"/>
  <c r="G10233" i="8"/>
  <c r="J10232" i="8"/>
  <c r="G10232" i="8"/>
  <c r="L10232" i="8" s="1"/>
  <c r="J10231" i="8"/>
  <c r="G10231" i="8"/>
  <c r="J10230" i="8"/>
  <c r="G10230" i="8"/>
  <c r="J10229" i="8"/>
  <c r="G10229" i="8"/>
  <c r="J10228" i="8"/>
  <c r="G10228" i="8"/>
  <c r="J10227" i="8"/>
  <c r="G10227" i="8"/>
  <c r="H10767" i="8"/>
  <c r="L10767" i="8"/>
  <c r="H10812" i="8"/>
  <c r="L10812" i="8"/>
  <c r="H10933" i="8"/>
  <c r="H10270" i="8"/>
  <c r="H10274" i="8"/>
  <c r="H10287" i="8"/>
  <c r="H10335" i="8"/>
  <c r="H10383" i="8"/>
  <c r="H10389" i="8"/>
  <c r="H10399" i="8"/>
  <c r="H10506" i="8"/>
  <c r="H10514" i="8"/>
  <c r="H10610" i="8"/>
  <c r="L10610" i="8"/>
  <c r="L10669" i="8"/>
  <c r="L10733" i="8"/>
  <c r="L10794" i="8"/>
  <c r="H10794" i="8"/>
  <c r="L10533" i="8"/>
  <c r="H10591" i="8"/>
  <c r="L10591" i="8"/>
  <c r="L10905" i="8"/>
  <c r="H10905" i="8"/>
  <c r="H10254" i="8"/>
  <c r="H10310" i="8"/>
  <c r="H10350" i="8"/>
  <c r="H10361" i="8"/>
  <c r="L10408" i="8"/>
  <c r="H10413" i="8"/>
  <c r="H10452" i="8"/>
  <c r="L10479" i="8"/>
  <c r="L10498" i="8"/>
  <c r="H10521" i="8"/>
  <c r="L10521" i="8"/>
  <c r="L10571" i="8"/>
  <c r="H10571" i="8"/>
  <c r="L10599" i="8"/>
  <c r="H10666" i="8"/>
  <c r="L10666" i="8"/>
  <c r="L10705" i="8"/>
  <c r="H10705" i="8"/>
  <c r="L10917" i="8"/>
  <c r="L10947" i="8"/>
  <c r="H10299" i="8"/>
  <c r="H10307" i="8"/>
  <c r="H10355" i="8"/>
  <c r="H10393" i="8"/>
  <c r="L10405" i="8"/>
  <c r="L10416" i="8"/>
  <c r="H10427" i="8"/>
  <c r="L10451" i="8"/>
  <c r="H10451" i="8"/>
  <c r="L10478" i="8"/>
  <c r="H10491" i="8"/>
  <c r="L10495" i="8"/>
  <c r="H10541" i="8"/>
  <c r="H10611" i="8"/>
  <c r="L10613" i="8"/>
  <c r="H10613" i="8"/>
  <c r="L10739" i="8"/>
  <c r="H10778" i="8"/>
  <c r="H10802" i="8"/>
  <c r="L10827" i="8"/>
  <c r="H10827" i="8"/>
  <c r="L10846" i="8"/>
  <c r="H10846" i="8"/>
  <c r="L10862" i="8"/>
  <c r="H10862" i="8"/>
  <c r="H10872" i="8"/>
  <c r="L10892" i="8"/>
  <c r="H10892" i="8"/>
  <c r="L10901" i="8"/>
  <c r="H10901" i="8"/>
  <c r="H10816" i="8"/>
  <c r="H10929" i="8"/>
  <c r="L10959" i="8"/>
  <c r="H10959" i="8"/>
  <c r="L10637" i="8"/>
  <c r="H10637" i="8"/>
  <c r="L10780" i="8"/>
  <c r="H10815" i="8"/>
  <c r="L10815" i="8"/>
  <c r="L10819" i="8"/>
  <c r="L10891" i="8"/>
  <c r="H10891" i="8"/>
  <c r="L10897" i="8"/>
  <c r="H10897" i="8"/>
  <c r="L10937" i="8"/>
  <c r="H10958" i="8"/>
  <c r="L10249" i="8"/>
  <c r="L10269" i="8"/>
  <c r="L10277" i="8"/>
  <c r="L10293" i="8"/>
  <c r="L10297" i="8"/>
  <c r="L10305" i="8"/>
  <c r="L10337" i="8"/>
  <c r="L10341" i="8"/>
  <c r="L10345" i="8"/>
  <c r="H10353" i="8"/>
  <c r="L10386" i="8"/>
  <c r="L10402" i="8"/>
  <c r="L10423" i="8"/>
  <c r="L10439" i="8"/>
  <c r="L10455" i="8"/>
  <c r="L10486" i="8"/>
  <c r="L10518" i="8"/>
  <c r="L10540" i="8"/>
  <c r="H10540" i="8"/>
  <c r="L10714" i="8"/>
  <c r="H10714" i="8"/>
  <c r="H10232" i="8"/>
  <c r="H10248" i="8"/>
  <c r="H10272" i="8"/>
  <c r="H10288" i="8"/>
  <c r="H10296" i="8"/>
  <c r="H10300" i="8"/>
  <c r="H10320" i="8"/>
  <c r="H10328" i="8"/>
  <c r="H10340" i="8"/>
  <c r="H10344" i="8"/>
  <c r="H10360" i="8"/>
  <c r="H10368" i="8"/>
  <c r="H10372" i="8"/>
  <c r="H10396" i="8"/>
  <c r="L10398" i="8"/>
  <c r="H10412" i="8"/>
  <c r="H10428" i="8"/>
  <c r="H10444" i="8"/>
  <c r="L10446" i="8"/>
  <c r="H10446" i="8"/>
  <c r="L10462" i="8"/>
  <c r="H10462" i="8"/>
  <c r="L10470" i="8"/>
  <c r="H10470" i="8"/>
  <c r="L10492" i="8"/>
  <c r="H10492" i="8"/>
  <c r="L10516" i="8"/>
  <c r="L10526" i="8"/>
  <c r="L10558" i="8"/>
  <c r="L10566" i="8"/>
  <c r="H10566" i="8"/>
  <c r="L10614" i="8"/>
  <c r="H10614" i="8"/>
  <c r="L10630" i="8"/>
  <c r="H10630" i="8"/>
  <c r="L10662" i="8"/>
  <c r="H10662" i="8"/>
  <c r="L10724" i="8"/>
  <c r="H10724" i="8"/>
  <c r="H10261" i="8"/>
  <c r="H10378" i="8"/>
  <c r="L10394" i="8"/>
  <c r="L10442" i="8"/>
  <c r="H10442" i="8"/>
  <c r="H10458" i="8"/>
  <c r="L10502" i="8"/>
  <c r="L10505" i="8"/>
  <c r="L10524" i="8"/>
  <c r="H10790" i="8"/>
  <c r="L10390" i="8"/>
  <c r="H10390" i="8"/>
  <c r="L10480" i="8"/>
  <c r="H10480" i="8"/>
  <c r="L10481" i="8"/>
  <c r="L10484" i="8"/>
  <c r="L10510" i="8"/>
  <c r="H10510" i="8"/>
  <c r="L10542" i="8"/>
  <c r="H10542" i="8"/>
  <c r="L10620" i="8"/>
  <c r="L10636" i="8"/>
  <c r="H10636" i="8"/>
  <c r="L10704" i="8"/>
  <c r="H10704" i="8"/>
  <c r="H10725" i="8"/>
  <c r="L10725" i="8"/>
  <c r="L10520" i="8"/>
  <c r="H10520" i="8"/>
  <c r="L10536" i="8"/>
  <c r="H10536" i="8"/>
  <c r="L10552" i="8"/>
  <c r="H10600" i="8"/>
  <c r="H10616" i="8"/>
  <c r="L10632" i="8"/>
  <c r="H10632" i="8"/>
  <c r="L10672" i="8"/>
  <c r="L10693" i="8"/>
  <c r="L10569" i="8"/>
  <c r="L10601" i="8"/>
  <c r="H10612" i="8"/>
  <c r="L10628" i="8"/>
  <c r="H10628" i="8"/>
  <c r="H10644" i="8"/>
  <c r="L10660" i="8"/>
  <c r="L10682" i="8"/>
  <c r="H10682" i="8"/>
  <c r="L10718" i="8"/>
  <c r="H10512" i="8"/>
  <c r="H10560" i="8"/>
  <c r="H10574" i="8"/>
  <c r="H10590" i="8"/>
  <c r="L10592" i="8"/>
  <c r="H10592" i="8"/>
  <c r="H10606" i="8"/>
  <c r="L10608" i="8"/>
  <c r="H10608" i="8"/>
  <c r="H10638" i="8"/>
  <c r="H10654" i="8"/>
  <c r="H10688" i="8"/>
  <c r="L10698" i="8"/>
  <c r="H10698" i="8"/>
  <c r="L10708" i="8"/>
  <c r="H10708" i="8"/>
  <c r="H10764" i="8"/>
  <c r="L10795" i="8"/>
  <c r="H10795" i="8"/>
  <c r="H10700" i="8"/>
  <c r="H10716" i="8"/>
  <c r="H10779" i="8"/>
  <c r="L10803" i="8"/>
  <c r="H10803" i="8"/>
  <c r="H10869" i="8"/>
  <c r="H10712" i="8"/>
  <c r="L10728" i="8"/>
  <c r="H10728" i="8"/>
  <c r="L10732" i="8"/>
  <c r="H10732" i="8"/>
  <c r="L10736" i="8"/>
  <c r="H10736" i="8"/>
  <c r="L10740" i="8"/>
  <c r="H10740" i="8"/>
  <c r="L10744" i="8"/>
  <c r="H10744" i="8"/>
  <c r="L10748" i="8"/>
  <c r="H10748" i="8"/>
  <c r="H10752" i="8"/>
  <c r="L10823" i="8"/>
  <c r="H10823" i="8"/>
  <c r="L10877" i="8"/>
  <c r="L10887" i="8"/>
  <c r="H10887" i="8"/>
  <c r="L10781" i="8"/>
  <c r="L10797" i="8"/>
  <c r="H10805" i="8"/>
  <c r="H10809" i="8"/>
  <c r="L10842" i="8"/>
  <c r="L10847" i="8"/>
  <c r="H10847" i="8"/>
  <c r="L10861" i="8"/>
  <c r="H10861" i="8"/>
  <c r="L10866" i="8"/>
  <c r="L10871" i="8"/>
  <c r="L10811" i="8"/>
  <c r="H10811" i="8"/>
  <c r="L10837" i="8"/>
  <c r="H10837" i="8"/>
  <c r="L10845" i="8"/>
  <c r="H10845" i="8"/>
  <c r="L10855" i="8"/>
  <c r="H10855" i="8"/>
  <c r="L10773" i="8"/>
  <c r="L10789" i="8"/>
  <c r="H10789" i="8"/>
  <c r="L10829" i="8"/>
  <c r="H10834" i="8"/>
  <c r="H10893" i="8"/>
  <c r="L10893" i="8"/>
  <c r="L10831" i="8"/>
  <c r="H10831" i="8"/>
  <c r="L10885" i="8"/>
  <c r="H10885" i="8"/>
  <c r="H10954" i="8"/>
  <c r="L10954" i="8"/>
  <c r="L10957" i="8"/>
  <c r="H10946" i="8"/>
  <c r="L10946" i="8"/>
  <c r="L10849" i="8"/>
  <c r="H10849" i="8"/>
  <c r="H10865" i="8"/>
  <c r="L10881" i="8"/>
  <c r="H10881" i="8"/>
  <c r="L10920" i="8"/>
  <c r="H10920" i="8"/>
  <c r="H10930" i="8"/>
  <c r="H10936" i="8"/>
  <c r="L10841" i="8"/>
  <c r="H10841" i="8"/>
  <c r="L10873" i="8"/>
  <c r="H10873" i="8"/>
  <c r="L10889" i="8"/>
  <c r="H10889" i="8"/>
  <c r="L10908" i="8"/>
  <c r="H10908" i="8"/>
  <c r="L10900" i="8"/>
  <c r="H10900" i="8"/>
  <c r="L10916" i="8"/>
  <c r="H10916" i="8"/>
  <c r="H10932" i="8"/>
  <c r="L10896" i="8"/>
  <c r="H10896" i="8"/>
  <c r="L10928" i="8"/>
  <c r="H10928" i="8"/>
  <c r="G10209" i="8"/>
  <c r="L10209" i="8" s="1"/>
  <c r="J10209" i="8"/>
  <c r="G10210" i="8"/>
  <c r="L10210" i="8" s="1"/>
  <c r="J10210" i="8"/>
  <c r="G10211" i="8"/>
  <c r="H10211" i="8"/>
  <c r="J10211" i="8"/>
  <c r="G10212" i="8"/>
  <c r="H10212" i="8" s="1"/>
  <c r="J10212" i="8"/>
  <c r="G10213" i="8"/>
  <c r="L10213" i="8" s="1"/>
  <c r="J10213" i="8"/>
  <c r="G10214" i="8"/>
  <c r="L10214" i="8" s="1"/>
  <c r="J10214" i="8"/>
  <c r="G10215" i="8"/>
  <c r="H10215" i="8" s="1"/>
  <c r="J10215" i="8"/>
  <c r="G10216" i="8"/>
  <c r="H10216" i="8" s="1"/>
  <c r="J10216" i="8"/>
  <c r="G10217" i="8"/>
  <c r="L10217" i="8" s="1"/>
  <c r="J10217" i="8"/>
  <c r="G10218" i="8"/>
  <c r="L10218" i="8" s="1"/>
  <c r="J10218" i="8"/>
  <c r="G10219" i="8"/>
  <c r="H10219" i="8" s="1"/>
  <c r="J10219" i="8"/>
  <c r="G10220" i="8"/>
  <c r="H10220" i="8"/>
  <c r="J10220" i="8"/>
  <c r="G10221" i="8"/>
  <c r="L10221" i="8" s="1"/>
  <c r="J10221" i="8"/>
  <c r="G10222" i="8"/>
  <c r="L10222" i="8" s="1"/>
  <c r="J10222" i="8"/>
  <c r="G10223" i="8"/>
  <c r="H10223" i="8" s="1"/>
  <c r="J10223" i="8"/>
  <c r="G10224" i="8"/>
  <c r="H10224" i="8" s="1"/>
  <c r="J10224" i="8"/>
  <c r="G10225" i="8"/>
  <c r="L10225" i="8" s="1"/>
  <c r="J10225" i="8"/>
  <c r="G10226" i="8"/>
  <c r="L10226" i="8" s="1"/>
  <c r="J10226" i="8"/>
  <c r="D10209" i="8"/>
  <c r="D10210" i="8"/>
  <c r="D10211" i="8"/>
  <c r="D10212" i="8"/>
  <c r="D10213" i="8"/>
  <c r="D10214" i="8"/>
  <c r="D10215" i="8"/>
  <c r="D10216" i="8"/>
  <c r="D10217" i="8"/>
  <c r="D10218" i="8"/>
  <c r="D10219" i="8"/>
  <c r="D10220" i="8"/>
  <c r="D10221" i="8"/>
  <c r="D10222" i="8"/>
  <c r="D10223" i="8"/>
  <c r="D10224" i="8"/>
  <c r="D10225" i="8"/>
  <c r="D10226" i="8"/>
  <c r="G9738" i="8"/>
  <c r="L9738" i="8" s="1"/>
  <c r="J9738" i="8"/>
  <c r="G9739" i="8"/>
  <c r="H9739" i="8" s="1"/>
  <c r="J9739" i="8"/>
  <c r="G9740" i="8"/>
  <c r="J9740" i="8"/>
  <c r="G9741" i="8"/>
  <c r="J9741" i="8"/>
  <c r="G9742" i="8"/>
  <c r="H9742" i="8" s="1"/>
  <c r="J9742" i="8"/>
  <c r="G9743" i="8"/>
  <c r="J9743" i="8"/>
  <c r="G9744" i="8"/>
  <c r="J9744" i="8"/>
  <c r="G9745" i="8"/>
  <c r="L9745" i="8" s="1"/>
  <c r="J9745" i="8"/>
  <c r="G9746" i="8"/>
  <c r="L9746" i="8" s="1"/>
  <c r="J9746" i="8"/>
  <c r="G9747" i="8"/>
  <c r="L9747" i="8" s="1"/>
  <c r="J9747" i="8"/>
  <c r="G9748" i="8"/>
  <c r="J9748" i="8"/>
  <c r="G9749" i="8"/>
  <c r="H9749" i="8" s="1"/>
  <c r="J9749" i="8"/>
  <c r="G9750" i="8"/>
  <c r="J9750" i="8"/>
  <c r="G9751" i="8"/>
  <c r="H9751" i="8" s="1"/>
  <c r="L9751" i="8"/>
  <c r="J9751" i="8"/>
  <c r="G9752" i="8"/>
  <c r="J9752" i="8"/>
  <c r="G9753" i="8"/>
  <c r="J9753" i="8"/>
  <c r="G9754" i="8"/>
  <c r="H9754" i="8" s="1"/>
  <c r="J9754" i="8"/>
  <c r="G9755" i="8"/>
  <c r="L9755" i="8" s="1"/>
  <c r="J9755" i="8"/>
  <c r="G9756" i="8"/>
  <c r="J9756" i="8"/>
  <c r="G9757" i="8"/>
  <c r="J9757" i="8"/>
  <c r="G9758" i="8"/>
  <c r="H9758" i="8" s="1"/>
  <c r="J9758" i="8"/>
  <c r="G9759" i="8"/>
  <c r="H9759" i="8" s="1"/>
  <c r="J9759" i="8"/>
  <c r="G9760" i="8"/>
  <c r="J9760" i="8"/>
  <c r="G9761" i="8"/>
  <c r="H9761" i="8" s="1"/>
  <c r="J9761" i="8"/>
  <c r="G9762" i="8"/>
  <c r="H9762" i="8" s="1"/>
  <c r="J9762" i="8"/>
  <c r="G9763" i="8"/>
  <c r="L9763" i="8"/>
  <c r="J9763" i="8"/>
  <c r="G9764" i="8"/>
  <c r="J9764" i="8"/>
  <c r="G9765" i="8"/>
  <c r="L9765" i="8" s="1"/>
  <c r="J9765" i="8"/>
  <c r="G9766" i="8"/>
  <c r="L9766" i="8" s="1"/>
  <c r="J9766" i="8"/>
  <c r="G9767" i="8"/>
  <c r="L9767" i="8"/>
  <c r="J9767" i="8"/>
  <c r="G9768" i="8"/>
  <c r="J9768" i="8"/>
  <c r="G9769" i="8"/>
  <c r="J9769" i="8"/>
  <c r="G9770" i="8"/>
  <c r="H9770" i="8" s="1"/>
  <c r="J9770" i="8"/>
  <c r="G9771" i="8"/>
  <c r="H9771" i="8" s="1"/>
  <c r="J9771" i="8"/>
  <c r="G9772" i="8"/>
  <c r="J9772" i="8"/>
  <c r="G9773" i="8"/>
  <c r="J9773" i="8"/>
  <c r="G9774" i="8"/>
  <c r="H9774" i="8" s="1"/>
  <c r="J9774" i="8"/>
  <c r="G9775" i="8"/>
  <c r="L9775" i="8" s="1"/>
  <c r="J9775" i="8"/>
  <c r="G9776" i="8"/>
  <c r="J9776" i="8"/>
  <c r="G9777" i="8"/>
  <c r="H9777" i="8" s="1"/>
  <c r="J9777" i="8"/>
  <c r="G9778" i="8"/>
  <c r="H9778" i="8" s="1"/>
  <c r="J9778" i="8"/>
  <c r="G9779" i="8"/>
  <c r="L9779" i="8" s="1"/>
  <c r="J9779" i="8"/>
  <c r="G9780" i="8"/>
  <c r="J9780" i="8"/>
  <c r="G9781" i="8"/>
  <c r="L9781" i="8" s="1"/>
  <c r="J9781" i="8"/>
  <c r="G9782" i="8"/>
  <c r="H9782" i="8" s="1"/>
  <c r="J9782" i="8"/>
  <c r="G9783" i="8"/>
  <c r="L9783" i="8" s="1"/>
  <c r="H9783" i="8"/>
  <c r="J9783" i="8"/>
  <c r="G9784" i="8"/>
  <c r="J9784" i="8"/>
  <c r="G9785" i="8"/>
  <c r="J9785" i="8"/>
  <c r="G9786" i="8"/>
  <c r="J9786" i="8"/>
  <c r="G9787" i="8"/>
  <c r="L9787" i="8" s="1"/>
  <c r="J9787" i="8"/>
  <c r="G9788" i="8"/>
  <c r="J9788" i="8"/>
  <c r="G9789" i="8"/>
  <c r="H9789" i="8" s="1"/>
  <c r="J9789" i="8"/>
  <c r="G9790" i="8"/>
  <c r="H9790" i="8" s="1"/>
  <c r="J9790" i="8"/>
  <c r="G9791" i="8"/>
  <c r="H9791" i="8" s="1"/>
  <c r="J9791" i="8"/>
  <c r="G9792" i="8"/>
  <c r="J9792" i="8"/>
  <c r="G9793" i="8"/>
  <c r="J9793" i="8"/>
  <c r="G9794" i="8"/>
  <c r="J9794" i="8"/>
  <c r="G9795" i="8"/>
  <c r="J9795" i="8"/>
  <c r="G9796" i="8"/>
  <c r="J9796" i="8"/>
  <c r="G9797" i="8"/>
  <c r="L9797" i="8" s="1"/>
  <c r="J9797" i="8"/>
  <c r="G9798" i="8"/>
  <c r="L9798" i="8" s="1"/>
  <c r="J9798" i="8"/>
  <c r="G9799" i="8"/>
  <c r="L9799" i="8" s="1"/>
  <c r="J9799" i="8"/>
  <c r="G9800" i="8"/>
  <c r="J9800" i="8"/>
  <c r="G9801" i="8"/>
  <c r="H9801" i="8" s="1"/>
  <c r="J9801" i="8"/>
  <c r="G9802" i="8"/>
  <c r="J9802" i="8"/>
  <c r="G9803" i="8"/>
  <c r="J9803" i="8"/>
  <c r="G9804" i="8"/>
  <c r="J9804" i="8"/>
  <c r="G9805" i="8"/>
  <c r="J9805" i="8"/>
  <c r="G9806" i="8"/>
  <c r="J9806" i="8"/>
  <c r="G9807" i="8"/>
  <c r="H9807" i="8" s="1"/>
  <c r="J9807" i="8"/>
  <c r="G9808" i="8"/>
  <c r="H9808" i="8" s="1"/>
  <c r="J9808" i="8"/>
  <c r="G9809" i="8"/>
  <c r="J9809" i="8"/>
  <c r="G9810" i="8"/>
  <c r="J9810" i="8"/>
  <c r="G9811" i="8"/>
  <c r="L9811" i="8" s="1"/>
  <c r="J9811" i="8"/>
  <c r="G9812" i="8"/>
  <c r="J9812" i="8"/>
  <c r="G9813" i="8"/>
  <c r="L9813" i="8" s="1"/>
  <c r="J9813" i="8"/>
  <c r="G9814" i="8"/>
  <c r="J9814" i="8"/>
  <c r="G9815" i="8"/>
  <c r="J9815" i="8"/>
  <c r="G9816" i="8"/>
  <c r="J9816" i="8"/>
  <c r="G9817" i="8"/>
  <c r="J9817" i="8"/>
  <c r="G9818" i="8"/>
  <c r="J9818" i="8"/>
  <c r="G9819" i="8"/>
  <c r="H9819" i="8" s="1"/>
  <c r="J9819" i="8"/>
  <c r="G9820" i="8"/>
  <c r="J9820" i="8"/>
  <c r="G9821" i="8"/>
  <c r="J9821" i="8"/>
  <c r="G9822" i="8"/>
  <c r="J9822" i="8"/>
  <c r="G9823" i="8"/>
  <c r="J9823" i="8"/>
  <c r="G9824" i="8"/>
  <c r="L9824" i="8" s="1"/>
  <c r="J9824" i="8"/>
  <c r="G9825" i="8"/>
  <c r="J9825" i="8"/>
  <c r="G9826" i="8"/>
  <c r="J9826" i="8"/>
  <c r="G9827" i="8"/>
  <c r="J9827" i="8"/>
  <c r="G9828" i="8"/>
  <c r="L9828" i="8" s="1"/>
  <c r="J9828" i="8"/>
  <c r="G9829" i="8"/>
  <c r="L9829" i="8" s="1"/>
  <c r="J9829" i="8"/>
  <c r="G9830" i="8"/>
  <c r="J9830" i="8"/>
  <c r="G9831" i="8"/>
  <c r="H9831" i="8" s="1"/>
  <c r="J9831" i="8"/>
  <c r="G9832" i="8"/>
  <c r="H9832" i="8" s="1"/>
  <c r="J9832" i="8"/>
  <c r="G9833" i="8"/>
  <c r="J9833" i="8"/>
  <c r="G9834" i="8"/>
  <c r="J9834" i="8"/>
  <c r="G9835" i="8"/>
  <c r="H9835" i="8" s="1"/>
  <c r="L9835" i="8"/>
  <c r="J9835" i="8"/>
  <c r="G9836" i="8"/>
  <c r="H9836" i="8" s="1"/>
  <c r="J9836" i="8"/>
  <c r="G9837" i="8"/>
  <c r="L9837" i="8" s="1"/>
  <c r="J9837" i="8"/>
  <c r="G9838" i="8"/>
  <c r="J9838" i="8"/>
  <c r="G9839" i="8"/>
  <c r="J9839" i="8"/>
  <c r="G9840" i="8"/>
  <c r="J9840" i="8"/>
  <c r="G9841" i="8"/>
  <c r="H9841" i="8" s="1"/>
  <c r="J9841" i="8"/>
  <c r="G9842" i="8"/>
  <c r="J9842" i="8"/>
  <c r="G9843" i="8"/>
  <c r="J9843" i="8"/>
  <c r="G9844" i="8"/>
  <c r="H9844" i="8" s="1"/>
  <c r="J9844" i="8"/>
  <c r="G9845" i="8"/>
  <c r="L9845" i="8" s="1"/>
  <c r="H9845" i="8"/>
  <c r="J9845" i="8"/>
  <c r="G9846" i="8"/>
  <c r="J9846" i="8"/>
  <c r="G9847" i="8"/>
  <c r="H9847" i="8" s="1"/>
  <c r="J9847" i="8"/>
  <c r="G9848" i="8"/>
  <c r="H9848" i="8" s="1"/>
  <c r="J9848" i="8"/>
  <c r="G9849" i="8"/>
  <c r="H9849" i="8" s="1"/>
  <c r="J9849" i="8"/>
  <c r="G9850" i="8"/>
  <c r="J9850" i="8"/>
  <c r="G9851" i="8"/>
  <c r="H9851" i="8" s="1"/>
  <c r="J9851" i="8"/>
  <c r="G9852" i="8"/>
  <c r="H9852" i="8" s="1"/>
  <c r="J9852" i="8"/>
  <c r="G9853" i="8"/>
  <c r="L9853" i="8" s="1"/>
  <c r="J9853" i="8"/>
  <c r="G9854" i="8"/>
  <c r="J9854" i="8"/>
  <c r="G9855" i="8"/>
  <c r="J9855" i="8"/>
  <c r="G9856" i="8"/>
  <c r="L9856" i="8" s="1"/>
  <c r="J9856" i="8"/>
  <c r="G9857" i="8"/>
  <c r="H9857" i="8" s="1"/>
  <c r="J9857" i="8"/>
  <c r="G9858" i="8"/>
  <c r="J9858" i="8"/>
  <c r="G9859" i="8"/>
  <c r="J9859" i="8"/>
  <c r="G9860" i="8"/>
  <c r="J9860" i="8"/>
  <c r="G9861" i="8"/>
  <c r="H9861" i="8" s="1"/>
  <c r="J9861" i="8"/>
  <c r="G9862" i="8"/>
  <c r="J9862" i="8"/>
  <c r="G9863" i="8"/>
  <c r="J9863" i="8"/>
  <c r="G9864" i="8"/>
  <c r="H9864" i="8" s="1"/>
  <c r="J9864" i="8"/>
  <c r="G9865" i="8"/>
  <c r="J9865" i="8"/>
  <c r="G9866" i="8"/>
  <c r="J9866" i="8"/>
  <c r="G9867" i="8"/>
  <c r="H9867" i="8" s="1"/>
  <c r="J9867" i="8"/>
  <c r="G9868" i="8"/>
  <c r="H9868" i="8" s="1"/>
  <c r="J9868" i="8"/>
  <c r="G9869" i="8"/>
  <c r="L9869" i="8" s="1"/>
  <c r="J9869" i="8"/>
  <c r="G9870" i="8"/>
  <c r="J9870" i="8"/>
  <c r="G9871" i="8"/>
  <c r="J9871" i="8"/>
  <c r="G9872" i="8"/>
  <c r="J9872" i="8"/>
  <c r="G9873" i="8"/>
  <c r="H9873" i="8"/>
  <c r="J9873" i="8"/>
  <c r="L9873" i="8"/>
  <c r="G9874" i="8"/>
  <c r="J9874" i="8"/>
  <c r="G9875" i="8"/>
  <c r="J9875" i="8"/>
  <c r="G9876" i="8"/>
  <c r="H9876" i="8" s="1"/>
  <c r="J9876" i="8"/>
  <c r="G9877" i="8"/>
  <c r="L9877" i="8" s="1"/>
  <c r="J9877" i="8"/>
  <c r="G9878" i="8"/>
  <c r="J9878" i="8"/>
  <c r="G9879" i="8"/>
  <c r="H9879" i="8" s="1"/>
  <c r="J9879" i="8"/>
  <c r="G9880" i="8"/>
  <c r="H9880" i="8" s="1"/>
  <c r="J9880" i="8"/>
  <c r="G9881" i="8"/>
  <c r="L9881" i="8"/>
  <c r="J9881" i="8"/>
  <c r="G9882" i="8"/>
  <c r="J9882" i="8"/>
  <c r="G9883" i="8"/>
  <c r="J9883" i="8"/>
  <c r="G9884" i="8"/>
  <c r="H9884" i="8" s="1"/>
  <c r="J9884" i="8"/>
  <c r="G9885" i="8"/>
  <c r="L9885" i="8" s="1"/>
  <c r="J9885" i="8"/>
  <c r="G9886" i="8"/>
  <c r="J9886" i="8"/>
  <c r="G9887" i="8"/>
  <c r="H9887" i="8" s="1"/>
  <c r="J9887" i="8"/>
  <c r="G9888" i="8"/>
  <c r="J9888" i="8"/>
  <c r="G9889" i="8"/>
  <c r="J9889" i="8"/>
  <c r="G9890" i="8"/>
  <c r="J9890" i="8"/>
  <c r="G9891" i="8"/>
  <c r="J9891" i="8"/>
  <c r="G9892" i="8"/>
  <c r="L9892" i="8" s="1"/>
  <c r="J9892" i="8"/>
  <c r="G9893" i="8"/>
  <c r="L9893" i="8" s="1"/>
  <c r="J9893" i="8"/>
  <c r="G9894" i="8"/>
  <c r="J9894" i="8"/>
  <c r="G9895" i="8"/>
  <c r="L9895" i="8" s="1"/>
  <c r="J9895" i="8"/>
  <c r="G9896" i="8"/>
  <c r="H9896" i="8" s="1"/>
  <c r="J9896" i="8"/>
  <c r="G9897" i="8"/>
  <c r="L9897" i="8" s="1"/>
  <c r="H9897" i="8"/>
  <c r="J9897" i="8"/>
  <c r="G9898" i="8"/>
  <c r="J9898" i="8"/>
  <c r="G9899" i="8"/>
  <c r="H9899" i="8" s="1"/>
  <c r="J9899" i="8"/>
  <c r="G9900" i="8"/>
  <c r="J9900" i="8"/>
  <c r="G9901" i="8"/>
  <c r="J9901" i="8"/>
  <c r="G9902" i="8"/>
  <c r="J9902" i="8"/>
  <c r="G9903" i="8"/>
  <c r="H9903" i="8" s="1"/>
  <c r="J9903" i="8"/>
  <c r="G9904" i="8"/>
  <c r="H9904" i="8" s="1"/>
  <c r="J9904" i="8"/>
  <c r="G9905" i="8"/>
  <c r="H9905" i="8" s="1"/>
  <c r="J9905" i="8"/>
  <c r="G9906" i="8"/>
  <c r="J9906" i="8"/>
  <c r="G9907" i="8"/>
  <c r="H9907" i="8" s="1"/>
  <c r="J9907" i="8"/>
  <c r="G9908" i="8"/>
  <c r="J9908" i="8"/>
  <c r="G9909" i="8"/>
  <c r="H9909" i="8" s="1"/>
  <c r="J9909" i="8"/>
  <c r="G9910" i="8"/>
  <c r="H9910" i="8" s="1"/>
  <c r="J9910" i="8"/>
  <c r="G9911" i="8"/>
  <c r="L9911" i="8"/>
  <c r="J9911" i="8"/>
  <c r="G9912" i="8"/>
  <c r="H9912" i="8" s="1"/>
  <c r="J9912" i="8"/>
  <c r="G9913" i="8"/>
  <c r="J9913" i="8"/>
  <c r="G9914" i="8"/>
  <c r="L9914" i="8"/>
  <c r="J9914" i="8"/>
  <c r="G9915" i="8"/>
  <c r="L9915" i="8" s="1"/>
  <c r="J9915" i="8"/>
  <c r="G9916" i="8"/>
  <c r="L9916" i="8" s="1"/>
  <c r="J9916" i="8"/>
  <c r="G9917" i="8"/>
  <c r="J9917" i="8"/>
  <c r="G9918" i="8"/>
  <c r="H9918" i="8" s="1"/>
  <c r="J9918" i="8"/>
  <c r="G9919" i="8"/>
  <c r="H9919" i="8" s="1"/>
  <c r="J9919" i="8"/>
  <c r="G9920" i="8"/>
  <c r="J9920" i="8"/>
  <c r="G9921" i="8"/>
  <c r="J9921" i="8"/>
  <c r="G9922" i="8"/>
  <c r="L9922" i="8" s="1"/>
  <c r="J9922" i="8"/>
  <c r="G9923" i="8"/>
  <c r="J9923" i="8"/>
  <c r="G9924" i="8"/>
  <c r="L9924" i="8" s="1"/>
  <c r="J9924" i="8"/>
  <c r="G9925" i="8"/>
  <c r="J9925" i="8"/>
  <c r="G9926" i="8"/>
  <c r="H9926" i="8" s="1"/>
  <c r="J9926" i="8"/>
  <c r="G9927" i="8"/>
  <c r="H9927" i="8" s="1"/>
  <c r="J9927" i="8"/>
  <c r="G9928" i="8"/>
  <c r="J9928" i="8"/>
  <c r="G9929" i="8"/>
  <c r="J9929" i="8"/>
  <c r="G9930" i="8"/>
  <c r="H9930" i="8" s="1"/>
  <c r="L9930" i="8"/>
  <c r="J9930" i="8"/>
  <c r="G9931" i="8"/>
  <c r="H9931" i="8" s="1"/>
  <c r="J9931" i="8"/>
  <c r="G9932" i="8"/>
  <c r="L9932" i="8" s="1"/>
  <c r="J9932" i="8"/>
  <c r="G9933" i="8"/>
  <c r="J9933" i="8"/>
  <c r="G9934" i="8"/>
  <c r="H9934" i="8" s="1"/>
  <c r="J9934" i="8"/>
  <c r="G9935" i="8"/>
  <c r="H9935" i="8"/>
  <c r="J9935" i="8"/>
  <c r="G9936" i="8"/>
  <c r="J9936" i="8"/>
  <c r="G9937" i="8"/>
  <c r="J9937" i="8"/>
  <c r="G9938" i="8"/>
  <c r="H9938" i="8" s="1"/>
  <c r="J9938" i="8"/>
  <c r="G9939" i="8"/>
  <c r="L9939" i="8" s="1"/>
  <c r="J9939" i="8"/>
  <c r="G9940" i="8"/>
  <c r="L9940" i="8" s="1"/>
  <c r="J9940" i="8"/>
  <c r="G9941" i="8"/>
  <c r="J9941" i="8"/>
  <c r="G9942" i="8"/>
  <c r="J9942" i="8"/>
  <c r="G9943" i="8"/>
  <c r="L9943" i="8" s="1"/>
  <c r="J9943" i="8"/>
  <c r="G9944" i="8"/>
  <c r="J9944" i="8"/>
  <c r="G9945" i="8"/>
  <c r="J9945" i="8"/>
  <c r="G9946" i="8"/>
  <c r="J9946" i="8"/>
  <c r="G9947" i="8"/>
  <c r="H9947" i="8" s="1"/>
  <c r="J9947" i="8"/>
  <c r="G9948" i="8"/>
  <c r="H9948" i="8" s="1"/>
  <c r="J9948" i="8"/>
  <c r="G9949" i="8"/>
  <c r="J9949" i="8"/>
  <c r="G9950" i="8"/>
  <c r="L9950" i="8" s="1"/>
  <c r="J9950" i="8"/>
  <c r="G9951" i="8"/>
  <c r="H9951" i="8" s="1"/>
  <c r="J9951" i="8"/>
  <c r="G9952" i="8"/>
  <c r="L9952" i="8"/>
  <c r="J9952" i="8"/>
  <c r="G9953" i="8"/>
  <c r="J9953" i="8"/>
  <c r="G9954" i="8"/>
  <c r="H9954" i="8" s="1"/>
  <c r="J9954" i="8"/>
  <c r="G9955" i="8"/>
  <c r="H9955" i="8" s="1"/>
  <c r="J9955" i="8"/>
  <c r="G9956" i="8"/>
  <c r="L9956" i="8"/>
  <c r="J9956" i="8"/>
  <c r="G9957" i="8"/>
  <c r="J9957" i="8"/>
  <c r="G9958" i="8"/>
  <c r="H9958" i="8" s="1"/>
  <c r="J9958" i="8"/>
  <c r="G9959" i="8"/>
  <c r="J9959" i="8"/>
  <c r="G9960" i="8"/>
  <c r="J9960" i="8"/>
  <c r="G9961" i="8"/>
  <c r="J9961" i="8"/>
  <c r="G9962" i="8"/>
  <c r="J9962" i="8"/>
  <c r="G9963" i="8"/>
  <c r="H9963" i="8" s="1"/>
  <c r="J9963" i="8"/>
  <c r="G9964" i="8"/>
  <c r="L9964" i="8" s="1"/>
  <c r="J9964" i="8"/>
  <c r="G9965" i="8"/>
  <c r="J9965" i="8"/>
  <c r="G9966" i="8"/>
  <c r="H9966" i="8" s="1"/>
  <c r="J9966" i="8"/>
  <c r="G9967" i="8"/>
  <c r="H9967" i="8" s="1"/>
  <c r="J9967" i="8"/>
  <c r="G9968" i="8"/>
  <c r="L9968" i="8" s="1"/>
  <c r="J9968" i="8"/>
  <c r="G9969" i="8"/>
  <c r="J9969" i="8"/>
  <c r="G9970" i="8"/>
  <c r="J9970" i="8"/>
  <c r="G9971" i="8"/>
  <c r="L9971" i="8" s="1"/>
  <c r="J9971" i="8"/>
  <c r="G9972" i="8"/>
  <c r="H9972" i="8" s="1"/>
  <c r="J9972" i="8"/>
  <c r="G9973" i="8"/>
  <c r="J9973" i="8"/>
  <c r="G9974" i="8"/>
  <c r="H9974" i="8" s="1"/>
  <c r="J9974" i="8"/>
  <c r="G9975" i="8"/>
  <c r="J9975" i="8"/>
  <c r="G9976" i="8"/>
  <c r="L9976" i="8" s="1"/>
  <c r="J9976" i="8"/>
  <c r="G9977" i="8"/>
  <c r="J9977" i="8"/>
  <c r="G9978" i="8"/>
  <c r="J9978" i="8"/>
  <c r="G9979" i="8"/>
  <c r="H9979" i="8" s="1"/>
  <c r="J9979" i="8"/>
  <c r="G9980" i="8"/>
  <c r="J9980" i="8"/>
  <c r="G9981" i="8"/>
  <c r="J9981" i="8"/>
  <c r="G9982" i="8"/>
  <c r="L9982" i="8" s="1"/>
  <c r="J9982" i="8"/>
  <c r="G9983" i="8"/>
  <c r="H9983" i="8"/>
  <c r="J9983" i="8"/>
  <c r="G9984" i="8"/>
  <c r="H9984" i="8" s="1"/>
  <c r="J9984" i="8"/>
  <c r="G9985" i="8"/>
  <c r="J9985" i="8"/>
  <c r="G9986" i="8"/>
  <c r="L9986" i="8" s="1"/>
  <c r="H9986" i="8"/>
  <c r="J9986" i="8"/>
  <c r="G9987" i="8"/>
  <c r="L9987" i="8" s="1"/>
  <c r="J9987" i="8"/>
  <c r="G9988" i="8"/>
  <c r="L9988" i="8" s="1"/>
  <c r="J9988" i="8"/>
  <c r="G9989" i="8"/>
  <c r="J9989" i="8"/>
  <c r="G9990" i="8"/>
  <c r="H9990" i="8" s="1"/>
  <c r="J9990" i="8"/>
  <c r="G9991" i="8"/>
  <c r="L9991" i="8" s="1"/>
  <c r="J9991" i="8"/>
  <c r="G9992" i="8"/>
  <c r="L9992" i="8" s="1"/>
  <c r="J9992" i="8"/>
  <c r="G9993" i="8"/>
  <c r="J9993" i="8"/>
  <c r="G9994" i="8"/>
  <c r="L9994" i="8" s="1"/>
  <c r="J9994" i="8"/>
  <c r="G9995" i="8"/>
  <c r="H9995" i="8" s="1"/>
  <c r="J9995" i="8"/>
  <c r="G9996" i="8"/>
  <c r="L9996" i="8" s="1"/>
  <c r="J9996" i="8"/>
  <c r="G9997" i="8"/>
  <c r="J9997" i="8"/>
  <c r="G9998" i="8"/>
  <c r="H9998" i="8" s="1"/>
  <c r="J9998" i="8"/>
  <c r="G9999" i="8"/>
  <c r="H9999" i="8" s="1"/>
  <c r="J9999" i="8"/>
  <c r="G10000" i="8"/>
  <c r="L10000" i="8" s="1"/>
  <c r="J10000" i="8"/>
  <c r="G10001" i="8"/>
  <c r="J10001" i="8"/>
  <c r="G10002" i="8"/>
  <c r="J10002" i="8"/>
  <c r="G10003" i="8"/>
  <c r="H10003" i="8" s="1"/>
  <c r="J10003" i="8"/>
  <c r="G10004" i="8"/>
  <c r="H10004" i="8" s="1"/>
  <c r="J10004" i="8"/>
  <c r="G10005" i="8"/>
  <c r="J10005" i="8"/>
  <c r="G10006" i="8"/>
  <c r="H10006" i="8" s="1"/>
  <c r="J10006" i="8"/>
  <c r="G10007" i="8"/>
  <c r="H10007" i="8" s="1"/>
  <c r="J10007" i="8"/>
  <c r="G10008" i="8"/>
  <c r="L10008" i="8" s="1"/>
  <c r="H10008" i="8"/>
  <c r="J10008" i="8"/>
  <c r="G10009" i="8"/>
  <c r="J10009" i="8"/>
  <c r="G10010" i="8"/>
  <c r="J10010" i="8"/>
  <c r="G10011" i="8"/>
  <c r="H10011" i="8" s="1"/>
  <c r="J10011" i="8"/>
  <c r="G10012" i="8"/>
  <c r="L10012" i="8" s="1"/>
  <c r="J10012" i="8"/>
  <c r="G10013" i="8"/>
  <c r="J10013" i="8"/>
  <c r="G10014" i="8"/>
  <c r="L10014" i="8" s="1"/>
  <c r="J10014" i="8"/>
  <c r="G10015" i="8"/>
  <c r="J10015" i="8"/>
  <c r="G10016" i="8"/>
  <c r="L10016" i="8" s="1"/>
  <c r="J10016" i="8"/>
  <c r="G10017" i="8"/>
  <c r="J10017" i="8"/>
  <c r="G10018" i="8"/>
  <c r="J10018" i="8"/>
  <c r="G10019" i="8"/>
  <c r="J10019" i="8"/>
  <c r="G10020" i="8"/>
  <c r="H10020" i="8" s="1"/>
  <c r="J10020" i="8"/>
  <c r="G10021" i="8"/>
  <c r="J10021" i="8"/>
  <c r="G10022" i="8"/>
  <c r="H10022" i="8" s="1"/>
  <c r="J10022" i="8"/>
  <c r="G10023" i="8"/>
  <c r="L10023" i="8" s="1"/>
  <c r="J10023" i="8"/>
  <c r="G10024" i="8"/>
  <c r="J10024" i="8"/>
  <c r="G10025" i="8"/>
  <c r="J10025" i="8"/>
  <c r="G10026" i="8"/>
  <c r="H10026" i="8" s="1"/>
  <c r="J10026" i="8"/>
  <c r="G10027" i="8"/>
  <c r="L10027" i="8" s="1"/>
  <c r="J10027" i="8"/>
  <c r="G10028" i="8"/>
  <c r="L10028" i="8" s="1"/>
  <c r="J10028" i="8"/>
  <c r="G10029" i="8"/>
  <c r="J10029" i="8"/>
  <c r="G10030" i="8"/>
  <c r="L10030" i="8" s="1"/>
  <c r="J10030" i="8"/>
  <c r="G10031" i="8"/>
  <c r="L10031" i="8" s="1"/>
  <c r="J10031" i="8"/>
  <c r="G10032" i="8"/>
  <c r="J10032" i="8"/>
  <c r="G10033" i="8"/>
  <c r="J10033" i="8"/>
  <c r="G10034" i="8"/>
  <c r="H10034" i="8" s="1"/>
  <c r="J10034" i="8"/>
  <c r="G10035" i="8"/>
  <c r="J10035" i="8"/>
  <c r="G10036" i="8"/>
  <c r="J10036" i="8"/>
  <c r="G10037" i="8"/>
  <c r="J10037" i="8"/>
  <c r="G10038" i="8"/>
  <c r="H10038" i="8" s="1"/>
  <c r="J10038" i="8"/>
  <c r="G10039" i="8"/>
  <c r="J10039" i="8"/>
  <c r="G10040" i="8"/>
  <c r="J10040" i="8"/>
  <c r="G10041" i="8"/>
  <c r="J10041" i="8"/>
  <c r="G10042" i="8"/>
  <c r="H10042" i="8" s="1"/>
  <c r="J10042" i="8"/>
  <c r="G10043" i="8"/>
  <c r="L10043" i="8" s="1"/>
  <c r="J10043" i="8"/>
  <c r="G10044" i="8"/>
  <c r="L10044" i="8" s="1"/>
  <c r="J10044" i="8"/>
  <c r="G10045" i="8"/>
  <c r="J10045" i="8"/>
  <c r="G10046" i="8"/>
  <c r="J10046" i="8"/>
  <c r="G10047" i="8"/>
  <c r="L10047" i="8" s="1"/>
  <c r="J10047" i="8"/>
  <c r="G10048" i="8"/>
  <c r="L10048" i="8" s="1"/>
  <c r="J10048" i="8"/>
  <c r="G10049" i="8"/>
  <c r="J10049" i="8"/>
  <c r="G10050" i="8"/>
  <c r="L10050" i="8" s="1"/>
  <c r="J10050" i="8"/>
  <c r="G10051" i="8"/>
  <c r="L10051" i="8" s="1"/>
  <c r="J10051" i="8"/>
  <c r="G10052" i="8"/>
  <c r="L10052" i="8" s="1"/>
  <c r="J10052" i="8"/>
  <c r="G10053" i="8"/>
  <c r="J10053" i="8"/>
  <c r="G10054" i="8"/>
  <c r="J10054" i="8"/>
  <c r="G10055" i="8"/>
  <c r="L10055" i="8" s="1"/>
  <c r="J10055" i="8"/>
  <c r="G10056" i="8"/>
  <c r="H10056" i="8" s="1"/>
  <c r="J10056" i="8"/>
  <c r="G10057" i="8"/>
  <c r="J10057" i="8"/>
  <c r="G10058" i="8"/>
  <c r="H10058" i="8" s="1"/>
  <c r="J10058" i="8"/>
  <c r="G10059" i="8"/>
  <c r="H10059" i="8" s="1"/>
  <c r="J10059" i="8"/>
  <c r="G10060" i="8"/>
  <c r="J10060" i="8"/>
  <c r="G10061" i="8"/>
  <c r="J10061" i="8"/>
  <c r="G10062" i="8"/>
  <c r="L10062" i="8" s="1"/>
  <c r="J10062" i="8"/>
  <c r="G10063" i="8"/>
  <c r="L10063" i="8" s="1"/>
  <c r="H10063" i="8"/>
  <c r="J10063" i="8"/>
  <c r="G10064" i="8"/>
  <c r="H10064" i="8" s="1"/>
  <c r="J10064" i="8"/>
  <c r="G10065" i="8"/>
  <c r="J10065" i="8"/>
  <c r="G10066" i="8"/>
  <c r="H10066" i="8" s="1"/>
  <c r="J10066" i="8"/>
  <c r="G10067" i="8"/>
  <c r="J10067" i="8"/>
  <c r="G10068" i="8"/>
  <c r="J10068" i="8"/>
  <c r="G10069" i="8"/>
  <c r="J10069" i="8"/>
  <c r="G10070" i="8"/>
  <c r="J10070" i="8"/>
  <c r="G10071" i="8"/>
  <c r="L10071" i="8" s="1"/>
  <c r="J10071" i="8"/>
  <c r="G10072" i="8"/>
  <c r="H10072" i="8" s="1"/>
  <c r="J10072" i="8"/>
  <c r="G10073" i="8"/>
  <c r="J10073" i="8"/>
  <c r="G10074" i="8"/>
  <c r="L10074" i="8" s="1"/>
  <c r="J10074" i="8"/>
  <c r="G10075" i="8"/>
  <c r="H10075" i="8" s="1"/>
  <c r="J10075" i="8"/>
  <c r="G10076" i="8"/>
  <c r="J10076" i="8"/>
  <c r="G10077" i="8"/>
  <c r="J10077" i="8"/>
  <c r="G10078" i="8"/>
  <c r="L10078" i="8" s="1"/>
  <c r="J10078" i="8"/>
  <c r="G10079" i="8"/>
  <c r="L10079" i="8" s="1"/>
  <c r="J10079" i="8"/>
  <c r="G10080" i="8"/>
  <c r="L10080" i="8" s="1"/>
  <c r="J10080" i="8"/>
  <c r="G10081" i="8"/>
  <c r="J10081" i="8"/>
  <c r="G10082" i="8"/>
  <c r="L10082" i="8"/>
  <c r="J10082" i="8"/>
  <c r="G10083" i="8"/>
  <c r="L10083" i="8" s="1"/>
  <c r="J10083" i="8"/>
  <c r="G10084" i="8"/>
  <c r="L10084" i="8" s="1"/>
  <c r="J10084" i="8"/>
  <c r="G10085" i="8"/>
  <c r="J10085" i="8"/>
  <c r="G10086" i="8"/>
  <c r="H10086" i="8" s="1"/>
  <c r="J10086" i="8"/>
  <c r="G10087" i="8"/>
  <c r="J10087" i="8"/>
  <c r="G10088" i="8"/>
  <c r="L10088" i="8" s="1"/>
  <c r="J10088" i="8"/>
  <c r="G10089" i="8"/>
  <c r="J10089" i="8"/>
  <c r="G10090" i="8"/>
  <c r="J10090" i="8"/>
  <c r="G10091" i="8"/>
  <c r="H10091" i="8" s="1"/>
  <c r="J10091" i="8"/>
  <c r="G10092" i="8"/>
  <c r="L10092" i="8" s="1"/>
  <c r="J10092" i="8"/>
  <c r="G10093" i="8"/>
  <c r="J10093" i="8"/>
  <c r="G10094" i="8"/>
  <c r="H10094" i="8"/>
  <c r="J10094" i="8"/>
  <c r="G10095" i="8"/>
  <c r="H10095" i="8" s="1"/>
  <c r="J10095" i="8"/>
  <c r="G10096" i="8"/>
  <c r="H10096" i="8" s="1"/>
  <c r="J10096" i="8"/>
  <c r="G10097" i="8"/>
  <c r="J10097" i="8"/>
  <c r="G10098" i="8"/>
  <c r="H10098" i="8" s="1"/>
  <c r="L10098" i="8"/>
  <c r="J10098" i="8"/>
  <c r="G10099" i="8"/>
  <c r="J10099" i="8"/>
  <c r="G10100" i="8"/>
  <c r="H10100" i="8" s="1"/>
  <c r="J10100" i="8"/>
  <c r="G10101" i="8"/>
  <c r="J10101" i="8"/>
  <c r="G10102" i="8"/>
  <c r="H10102" i="8" s="1"/>
  <c r="J10102" i="8"/>
  <c r="G10103" i="8"/>
  <c r="L10103" i="8" s="1"/>
  <c r="J10103" i="8"/>
  <c r="G10104" i="8"/>
  <c r="L10104" i="8" s="1"/>
  <c r="J10104" i="8"/>
  <c r="G10105" i="8"/>
  <c r="J10105" i="8"/>
  <c r="G10106" i="8"/>
  <c r="J10106" i="8"/>
  <c r="G10107" i="8"/>
  <c r="H10107" i="8" s="1"/>
  <c r="J10107" i="8"/>
  <c r="G10108" i="8"/>
  <c r="L10108" i="8" s="1"/>
  <c r="J10108" i="8"/>
  <c r="G10109" i="8"/>
  <c r="J10109" i="8"/>
  <c r="G10110" i="8"/>
  <c r="L10110" i="8" s="1"/>
  <c r="H10110" i="8"/>
  <c r="J10110" i="8"/>
  <c r="G10111" i="8"/>
  <c r="L10111" i="8" s="1"/>
  <c r="J10111" i="8"/>
  <c r="G10112" i="8"/>
  <c r="J10112" i="8"/>
  <c r="G10113" i="8"/>
  <c r="J10113" i="8"/>
  <c r="G10114" i="8"/>
  <c r="L10114" i="8" s="1"/>
  <c r="J10114" i="8"/>
  <c r="G10115" i="8"/>
  <c r="L10115" i="8" s="1"/>
  <c r="J10115" i="8"/>
  <c r="G10116" i="8"/>
  <c r="L10116" i="8" s="1"/>
  <c r="J10116" i="8"/>
  <c r="G10117" i="8"/>
  <c r="J10117" i="8"/>
  <c r="G10118" i="8"/>
  <c r="L10118" i="8" s="1"/>
  <c r="J10118" i="8"/>
  <c r="G10119" i="8"/>
  <c r="L10119" i="8" s="1"/>
  <c r="J10119" i="8"/>
  <c r="G10120" i="8"/>
  <c r="J10120" i="8"/>
  <c r="G10121" i="8"/>
  <c r="J10121" i="8"/>
  <c r="G10122" i="8"/>
  <c r="J10122" i="8"/>
  <c r="G10123" i="8"/>
  <c r="H10123" i="8" s="1"/>
  <c r="J10123" i="8"/>
  <c r="G10124" i="8"/>
  <c r="J10124" i="8"/>
  <c r="G10125" i="8"/>
  <c r="J10125" i="8"/>
  <c r="G10126" i="8"/>
  <c r="J10126" i="8"/>
  <c r="G10127" i="8"/>
  <c r="L10127" i="8" s="1"/>
  <c r="J10127" i="8"/>
  <c r="G10128" i="8"/>
  <c r="H10128" i="8" s="1"/>
  <c r="J10128" i="8"/>
  <c r="G10129" i="8"/>
  <c r="J10129" i="8"/>
  <c r="G10130" i="8"/>
  <c r="J10130" i="8"/>
  <c r="G10131" i="8"/>
  <c r="L10131" i="8" s="1"/>
  <c r="J10131" i="8"/>
  <c r="G10132" i="8"/>
  <c r="H10132" i="8" s="1"/>
  <c r="J10132" i="8"/>
  <c r="G10133" i="8"/>
  <c r="J10133" i="8"/>
  <c r="G10134" i="8"/>
  <c r="L10134" i="8" s="1"/>
  <c r="J10134" i="8"/>
  <c r="G10135" i="8"/>
  <c r="L10135" i="8" s="1"/>
  <c r="J10135" i="8"/>
  <c r="G10136" i="8"/>
  <c r="J10136" i="8"/>
  <c r="G10137" i="8"/>
  <c r="J10137" i="8"/>
  <c r="G10138" i="8"/>
  <c r="L10138" i="8" s="1"/>
  <c r="J10138" i="8"/>
  <c r="G10139" i="8"/>
  <c r="H10139" i="8" s="1"/>
  <c r="J10139" i="8"/>
  <c r="G10140" i="8"/>
  <c r="L10140" i="8" s="1"/>
  <c r="J10140" i="8"/>
  <c r="G10141" i="8"/>
  <c r="J10141" i="8"/>
  <c r="G10142" i="8"/>
  <c r="L10142" i="8" s="1"/>
  <c r="J10142" i="8"/>
  <c r="G10143" i="8"/>
  <c r="L10143" i="8" s="1"/>
  <c r="J10143" i="8"/>
  <c r="G10144" i="8"/>
  <c r="L10144" i="8" s="1"/>
  <c r="J10144" i="8"/>
  <c r="G10145" i="8"/>
  <c r="J10145" i="8"/>
  <c r="G10146" i="8"/>
  <c r="H10146" i="8" s="1"/>
  <c r="J10146" i="8"/>
  <c r="G10147" i="8"/>
  <c r="J10147" i="8"/>
  <c r="G10148" i="8"/>
  <c r="H10148" i="8" s="1"/>
  <c r="J10148" i="8"/>
  <c r="G10149" i="8"/>
  <c r="J10149" i="8"/>
  <c r="G10150" i="8"/>
  <c r="H10150" i="8" s="1"/>
  <c r="J10150" i="8"/>
  <c r="G10151" i="8"/>
  <c r="H10151" i="8" s="1"/>
  <c r="L10151" i="8"/>
  <c r="J10151" i="8"/>
  <c r="G10152" i="8"/>
  <c r="J10152" i="8"/>
  <c r="G10153" i="8"/>
  <c r="J10153" i="8"/>
  <c r="G10154" i="8"/>
  <c r="H10154" i="8" s="1"/>
  <c r="J10154" i="8"/>
  <c r="G10155" i="8"/>
  <c r="H10155" i="8" s="1"/>
  <c r="J10155" i="8"/>
  <c r="G10156" i="8"/>
  <c r="J10156" i="8"/>
  <c r="G10157" i="8"/>
  <c r="J10157" i="8"/>
  <c r="G10158" i="8"/>
  <c r="J10158" i="8"/>
  <c r="G10159" i="8"/>
  <c r="J10159" i="8"/>
  <c r="G10160" i="8"/>
  <c r="H10160" i="8" s="1"/>
  <c r="L10160" i="8"/>
  <c r="J10160" i="8"/>
  <c r="G10161" i="8"/>
  <c r="J10161" i="8"/>
  <c r="G10162" i="8"/>
  <c r="J10162" i="8"/>
  <c r="G10163" i="8"/>
  <c r="J10163" i="8"/>
  <c r="G10164" i="8"/>
  <c r="L10164" i="8" s="1"/>
  <c r="J10164" i="8"/>
  <c r="G10165" i="8"/>
  <c r="J10165" i="8"/>
  <c r="G10166" i="8"/>
  <c r="J10166" i="8"/>
  <c r="G10167" i="8"/>
  <c r="H10167" i="8" s="1"/>
  <c r="J10167" i="8"/>
  <c r="G10168" i="8"/>
  <c r="L10168" i="8" s="1"/>
  <c r="J10168" i="8"/>
  <c r="G10169" i="8"/>
  <c r="J10169" i="8"/>
  <c r="G10170" i="8"/>
  <c r="H10170" i="8" s="1"/>
  <c r="J10170" i="8"/>
  <c r="G10171" i="8"/>
  <c r="H10171" i="8" s="1"/>
  <c r="J10171" i="8"/>
  <c r="G10172" i="8"/>
  <c r="L10172" i="8" s="1"/>
  <c r="J10172" i="8"/>
  <c r="G10173" i="8"/>
  <c r="J10173" i="8"/>
  <c r="G10174" i="8"/>
  <c r="J10174" i="8"/>
  <c r="G10175" i="8"/>
  <c r="H10175" i="8" s="1"/>
  <c r="J10175" i="8"/>
  <c r="G10176" i="8"/>
  <c r="J10176" i="8"/>
  <c r="G10177" i="8"/>
  <c r="J10177" i="8"/>
  <c r="G10178" i="8"/>
  <c r="H10178" i="8" s="1"/>
  <c r="J10178" i="8"/>
  <c r="G10179" i="8"/>
  <c r="J10179" i="8"/>
  <c r="G10180" i="8"/>
  <c r="J10180" i="8"/>
  <c r="G10181" i="8"/>
  <c r="J10181" i="8"/>
  <c r="G10182" i="8"/>
  <c r="H10182" i="8"/>
  <c r="J10182" i="8"/>
  <c r="G10183" i="8"/>
  <c r="H10183" i="8" s="1"/>
  <c r="J10183" i="8"/>
  <c r="G10184" i="8"/>
  <c r="J10184" i="8"/>
  <c r="G10185" i="8"/>
  <c r="J10185" i="8"/>
  <c r="G10186" i="8"/>
  <c r="L10186" i="8" s="1"/>
  <c r="J10186" i="8"/>
  <c r="G10187" i="8"/>
  <c r="H10187" i="8" s="1"/>
  <c r="J10187" i="8"/>
  <c r="G10188" i="8"/>
  <c r="J10188" i="8"/>
  <c r="G10189" i="8"/>
  <c r="J10189" i="8"/>
  <c r="G10190" i="8"/>
  <c r="L10190" i="8" s="1"/>
  <c r="J10190" i="8"/>
  <c r="G10191" i="8"/>
  <c r="L10191" i="8" s="1"/>
  <c r="J10191" i="8"/>
  <c r="G10192" i="8"/>
  <c r="L10192" i="8" s="1"/>
  <c r="J10192" i="8"/>
  <c r="G10193" i="8"/>
  <c r="J10193" i="8"/>
  <c r="G10194" i="8"/>
  <c r="H10194" i="8" s="1"/>
  <c r="L10194" i="8"/>
  <c r="J10194" i="8"/>
  <c r="G10195" i="8"/>
  <c r="J10195" i="8"/>
  <c r="G10196" i="8"/>
  <c r="J10196" i="8"/>
  <c r="G10197" i="8"/>
  <c r="J10197" i="8"/>
  <c r="G10198" i="8"/>
  <c r="H10198" i="8" s="1"/>
  <c r="J10198" i="8"/>
  <c r="G10199" i="8"/>
  <c r="H10199" i="8" s="1"/>
  <c r="J10199" i="8"/>
  <c r="G10200" i="8"/>
  <c r="L10200" i="8" s="1"/>
  <c r="J10200" i="8"/>
  <c r="G10201" i="8"/>
  <c r="J10201" i="8"/>
  <c r="G10202" i="8"/>
  <c r="J10202" i="8"/>
  <c r="G10203" i="8"/>
  <c r="H10203" i="8" s="1"/>
  <c r="J10203" i="8"/>
  <c r="G10204" i="8"/>
  <c r="L10204" i="8" s="1"/>
  <c r="J10204" i="8"/>
  <c r="G10205" i="8"/>
  <c r="J10205" i="8"/>
  <c r="G10206" i="8"/>
  <c r="L10206" i="8" s="1"/>
  <c r="J10206" i="8"/>
  <c r="G10207" i="8"/>
  <c r="J10207" i="8"/>
  <c r="G10208" i="8"/>
  <c r="H10208" i="8" s="1"/>
  <c r="J10208" i="8"/>
  <c r="D10187" i="8"/>
  <c r="D9738" i="8"/>
  <c r="D9739" i="8"/>
  <c r="D9740" i="8"/>
  <c r="D9741" i="8"/>
  <c r="D9742" i="8"/>
  <c r="D9743" i="8"/>
  <c r="D9744" i="8"/>
  <c r="D9745" i="8"/>
  <c r="D9746" i="8"/>
  <c r="D9747" i="8"/>
  <c r="D9748" i="8"/>
  <c r="D9749" i="8"/>
  <c r="D9750" i="8"/>
  <c r="D9751" i="8"/>
  <c r="D9752" i="8"/>
  <c r="D9753" i="8"/>
  <c r="D9754" i="8"/>
  <c r="D9755" i="8"/>
  <c r="D9756" i="8"/>
  <c r="D9757" i="8"/>
  <c r="D9758" i="8"/>
  <c r="D9759" i="8"/>
  <c r="D9760" i="8"/>
  <c r="D9761" i="8"/>
  <c r="D9762" i="8"/>
  <c r="D9763" i="8"/>
  <c r="D9764" i="8"/>
  <c r="D9765" i="8"/>
  <c r="D9766" i="8"/>
  <c r="D9767" i="8"/>
  <c r="D9768" i="8"/>
  <c r="D9769" i="8"/>
  <c r="D9770" i="8"/>
  <c r="D9771" i="8"/>
  <c r="D9772" i="8"/>
  <c r="D9773" i="8"/>
  <c r="D9774" i="8"/>
  <c r="D9775" i="8"/>
  <c r="D9776" i="8"/>
  <c r="D9777" i="8"/>
  <c r="D9778" i="8"/>
  <c r="D9779" i="8"/>
  <c r="D9780" i="8"/>
  <c r="D9781" i="8"/>
  <c r="D9782" i="8"/>
  <c r="D9783" i="8"/>
  <c r="D9784" i="8"/>
  <c r="D9785" i="8"/>
  <c r="D9786" i="8"/>
  <c r="D9787" i="8"/>
  <c r="D9788" i="8"/>
  <c r="D9789" i="8"/>
  <c r="D9790" i="8"/>
  <c r="D9791" i="8"/>
  <c r="D9792" i="8"/>
  <c r="D9793" i="8"/>
  <c r="D9794" i="8"/>
  <c r="D9795" i="8"/>
  <c r="D9796" i="8"/>
  <c r="D9797" i="8"/>
  <c r="D9798" i="8"/>
  <c r="D9799" i="8"/>
  <c r="D9800" i="8"/>
  <c r="D9801" i="8"/>
  <c r="D9802" i="8"/>
  <c r="D9803" i="8"/>
  <c r="D9804" i="8"/>
  <c r="D9805" i="8"/>
  <c r="D9806" i="8"/>
  <c r="D9807" i="8"/>
  <c r="D9808" i="8"/>
  <c r="D9809" i="8"/>
  <c r="D9810" i="8"/>
  <c r="D9811" i="8"/>
  <c r="D9812" i="8"/>
  <c r="D9813" i="8"/>
  <c r="D9814" i="8"/>
  <c r="D9815" i="8"/>
  <c r="D9816" i="8"/>
  <c r="D9817" i="8"/>
  <c r="D9818" i="8"/>
  <c r="D9819" i="8"/>
  <c r="D9820" i="8"/>
  <c r="D9821" i="8"/>
  <c r="D9822" i="8"/>
  <c r="D9823" i="8"/>
  <c r="D9824" i="8"/>
  <c r="D9825" i="8"/>
  <c r="D9826" i="8"/>
  <c r="D9827" i="8"/>
  <c r="D9828" i="8"/>
  <c r="D9829" i="8"/>
  <c r="D9830" i="8"/>
  <c r="D9831" i="8"/>
  <c r="D9832" i="8"/>
  <c r="D9833" i="8"/>
  <c r="D9834" i="8"/>
  <c r="D9835" i="8"/>
  <c r="D9836" i="8"/>
  <c r="D9837" i="8"/>
  <c r="D9838" i="8"/>
  <c r="D9839" i="8"/>
  <c r="D9840" i="8"/>
  <c r="D9841" i="8"/>
  <c r="D9842" i="8"/>
  <c r="D9843" i="8"/>
  <c r="D9844" i="8"/>
  <c r="D9845" i="8"/>
  <c r="D9846" i="8"/>
  <c r="D9847" i="8"/>
  <c r="D9848" i="8"/>
  <c r="D9849" i="8"/>
  <c r="D9850" i="8"/>
  <c r="D9851" i="8"/>
  <c r="D9852" i="8"/>
  <c r="D9853" i="8"/>
  <c r="D9854" i="8"/>
  <c r="D9855" i="8"/>
  <c r="D9856" i="8"/>
  <c r="D9857" i="8"/>
  <c r="D9858" i="8"/>
  <c r="D9859" i="8"/>
  <c r="D9860" i="8"/>
  <c r="D9861" i="8"/>
  <c r="D9862" i="8"/>
  <c r="D9863" i="8"/>
  <c r="D9864" i="8"/>
  <c r="D9865" i="8"/>
  <c r="D9866" i="8"/>
  <c r="D9867" i="8"/>
  <c r="D9868" i="8"/>
  <c r="D9869" i="8"/>
  <c r="D9870" i="8"/>
  <c r="D9871" i="8"/>
  <c r="D9872" i="8"/>
  <c r="D9873" i="8"/>
  <c r="D9874" i="8"/>
  <c r="D9875" i="8"/>
  <c r="D9876" i="8"/>
  <c r="D9877" i="8"/>
  <c r="D9878" i="8"/>
  <c r="D9879" i="8"/>
  <c r="D9880" i="8"/>
  <c r="D9881" i="8"/>
  <c r="D9882" i="8"/>
  <c r="D9883" i="8"/>
  <c r="D9884" i="8"/>
  <c r="D9885" i="8"/>
  <c r="D9886" i="8"/>
  <c r="D9887" i="8"/>
  <c r="D9888" i="8"/>
  <c r="D9889" i="8"/>
  <c r="D9890" i="8"/>
  <c r="D9891" i="8"/>
  <c r="D9892" i="8"/>
  <c r="D9893" i="8"/>
  <c r="D9894" i="8"/>
  <c r="D9895" i="8"/>
  <c r="D9896" i="8"/>
  <c r="D9897" i="8"/>
  <c r="D9898" i="8"/>
  <c r="D9899" i="8"/>
  <c r="D9900" i="8"/>
  <c r="D9901" i="8"/>
  <c r="D9902" i="8"/>
  <c r="D9903" i="8"/>
  <c r="D9904" i="8"/>
  <c r="D9905" i="8"/>
  <c r="D9906" i="8"/>
  <c r="D9907" i="8"/>
  <c r="D9908" i="8"/>
  <c r="D9909" i="8"/>
  <c r="D9910" i="8"/>
  <c r="D9911" i="8"/>
  <c r="D9912" i="8"/>
  <c r="D9913" i="8"/>
  <c r="D9914" i="8"/>
  <c r="D9915" i="8"/>
  <c r="D9916" i="8"/>
  <c r="D9917" i="8"/>
  <c r="D9918" i="8"/>
  <c r="D9919" i="8"/>
  <c r="D9920" i="8"/>
  <c r="D9921" i="8"/>
  <c r="D9922" i="8"/>
  <c r="D9923" i="8"/>
  <c r="D9924" i="8"/>
  <c r="D9925" i="8"/>
  <c r="D9926" i="8"/>
  <c r="D9927" i="8"/>
  <c r="D9928" i="8"/>
  <c r="D9929" i="8"/>
  <c r="D9930" i="8"/>
  <c r="D9931" i="8"/>
  <c r="D9932" i="8"/>
  <c r="D9933" i="8"/>
  <c r="D9934" i="8"/>
  <c r="D9935" i="8"/>
  <c r="D9936" i="8"/>
  <c r="D9937" i="8"/>
  <c r="D9938" i="8"/>
  <c r="D9939" i="8"/>
  <c r="D9940" i="8"/>
  <c r="D9941" i="8"/>
  <c r="D9942" i="8"/>
  <c r="D9943" i="8"/>
  <c r="D9944" i="8"/>
  <c r="D9945" i="8"/>
  <c r="D9946" i="8"/>
  <c r="D9947" i="8"/>
  <c r="D9948" i="8"/>
  <c r="D9949" i="8"/>
  <c r="D9950" i="8"/>
  <c r="D9951" i="8"/>
  <c r="D9952" i="8"/>
  <c r="D9953" i="8"/>
  <c r="D9954" i="8"/>
  <c r="D9955" i="8"/>
  <c r="D9956" i="8"/>
  <c r="D9957" i="8"/>
  <c r="D9958" i="8"/>
  <c r="D9959" i="8"/>
  <c r="D9960" i="8"/>
  <c r="D9961" i="8"/>
  <c r="D9962" i="8"/>
  <c r="D9963" i="8"/>
  <c r="D9964" i="8"/>
  <c r="D9965" i="8"/>
  <c r="D9966" i="8"/>
  <c r="D9967" i="8"/>
  <c r="D9968" i="8"/>
  <c r="D9969" i="8"/>
  <c r="D9970" i="8"/>
  <c r="D9971" i="8"/>
  <c r="D9972" i="8"/>
  <c r="D9973" i="8"/>
  <c r="D9974" i="8"/>
  <c r="D9975" i="8"/>
  <c r="D9976" i="8"/>
  <c r="D9977" i="8"/>
  <c r="D9978" i="8"/>
  <c r="D9979" i="8"/>
  <c r="D9980" i="8"/>
  <c r="D9981" i="8"/>
  <c r="D9982" i="8"/>
  <c r="D9983" i="8"/>
  <c r="D9984" i="8"/>
  <c r="D9985" i="8"/>
  <c r="D9986" i="8"/>
  <c r="D9987" i="8"/>
  <c r="D9988" i="8"/>
  <c r="D9989" i="8"/>
  <c r="D9990" i="8"/>
  <c r="D9991" i="8"/>
  <c r="D9992" i="8"/>
  <c r="D9993" i="8"/>
  <c r="D9994" i="8"/>
  <c r="D9995" i="8"/>
  <c r="D9996" i="8"/>
  <c r="D9997" i="8"/>
  <c r="D9998" i="8"/>
  <c r="D9999" i="8"/>
  <c r="D10000" i="8"/>
  <c r="D10001" i="8"/>
  <c r="D10002" i="8"/>
  <c r="D10003" i="8"/>
  <c r="D10004" i="8"/>
  <c r="D10005" i="8"/>
  <c r="D10006" i="8"/>
  <c r="D10007" i="8"/>
  <c r="D10008" i="8"/>
  <c r="D10009" i="8"/>
  <c r="D10010" i="8"/>
  <c r="D10011" i="8"/>
  <c r="D10012" i="8"/>
  <c r="D10013" i="8"/>
  <c r="D10014" i="8"/>
  <c r="D10015" i="8"/>
  <c r="D10016" i="8"/>
  <c r="D10017" i="8"/>
  <c r="D10018" i="8"/>
  <c r="D10019" i="8"/>
  <c r="D10020" i="8"/>
  <c r="D10021" i="8"/>
  <c r="D10022" i="8"/>
  <c r="D10023" i="8"/>
  <c r="D10024" i="8"/>
  <c r="D10025" i="8"/>
  <c r="D10026" i="8"/>
  <c r="D10027" i="8"/>
  <c r="D10028" i="8"/>
  <c r="D10029" i="8"/>
  <c r="D10030" i="8"/>
  <c r="D10031" i="8"/>
  <c r="D10032" i="8"/>
  <c r="D10033" i="8"/>
  <c r="D10034" i="8"/>
  <c r="D10035" i="8"/>
  <c r="D10036" i="8"/>
  <c r="D10037" i="8"/>
  <c r="D10038" i="8"/>
  <c r="D10039" i="8"/>
  <c r="D10040" i="8"/>
  <c r="D10041" i="8"/>
  <c r="D10042" i="8"/>
  <c r="D10043" i="8"/>
  <c r="D10044" i="8"/>
  <c r="D10045" i="8"/>
  <c r="D10046" i="8"/>
  <c r="D10047" i="8"/>
  <c r="D10048" i="8"/>
  <c r="D10049" i="8"/>
  <c r="D10050" i="8"/>
  <c r="D10051" i="8"/>
  <c r="D10052" i="8"/>
  <c r="D10053" i="8"/>
  <c r="D10054" i="8"/>
  <c r="D10055" i="8"/>
  <c r="D10056" i="8"/>
  <c r="D10057" i="8"/>
  <c r="D10058" i="8"/>
  <c r="D10059" i="8"/>
  <c r="D10060" i="8"/>
  <c r="D10061" i="8"/>
  <c r="D10062" i="8"/>
  <c r="D10063" i="8"/>
  <c r="D10064" i="8"/>
  <c r="D10065" i="8"/>
  <c r="D10066" i="8"/>
  <c r="D10067" i="8"/>
  <c r="D10068" i="8"/>
  <c r="D10069" i="8"/>
  <c r="D10070" i="8"/>
  <c r="D10071" i="8"/>
  <c r="D10072" i="8"/>
  <c r="D10073" i="8"/>
  <c r="D10074" i="8"/>
  <c r="D10075" i="8"/>
  <c r="D10076" i="8"/>
  <c r="D10077" i="8"/>
  <c r="D10078" i="8"/>
  <c r="D10079" i="8"/>
  <c r="D10080" i="8"/>
  <c r="D10081" i="8"/>
  <c r="D10082" i="8"/>
  <c r="D10083" i="8"/>
  <c r="D10084" i="8"/>
  <c r="D10085" i="8"/>
  <c r="D10086" i="8"/>
  <c r="D10087" i="8"/>
  <c r="D10088" i="8"/>
  <c r="D10089" i="8"/>
  <c r="D10090" i="8"/>
  <c r="D10091" i="8"/>
  <c r="D10092" i="8"/>
  <c r="D10093" i="8"/>
  <c r="D10094" i="8"/>
  <c r="D10095" i="8"/>
  <c r="D10096" i="8"/>
  <c r="D10097" i="8"/>
  <c r="D10098" i="8"/>
  <c r="D10099" i="8"/>
  <c r="D10100" i="8"/>
  <c r="D10101" i="8"/>
  <c r="D10102" i="8"/>
  <c r="D10103" i="8"/>
  <c r="D10104" i="8"/>
  <c r="D10105" i="8"/>
  <c r="D10106" i="8"/>
  <c r="D10107" i="8"/>
  <c r="D10108" i="8"/>
  <c r="D10109" i="8"/>
  <c r="D10110" i="8"/>
  <c r="D10111" i="8"/>
  <c r="D10112" i="8"/>
  <c r="D10113" i="8"/>
  <c r="D10114" i="8"/>
  <c r="D10115" i="8"/>
  <c r="D10116" i="8"/>
  <c r="D10117" i="8"/>
  <c r="D10118" i="8"/>
  <c r="D10119" i="8"/>
  <c r="D10120" i="8"/>
  <c r="D10121" i="8"/>
  <c r="D10122" i="8"/>
  <c r="D10123" i="8"/>
  <c r="D10124" i="8"/>
  <c r="D10125" i="8"/>
  <c r="D10126" i="8"/>
  <c r="D10127" i="8"/>
  <c r="D10128" i="8"/>
  <c r="D10129" i="8"/>
  <c r="D10130" i="8"/>
  <c r="D10131" i="8"/>
  <c r="D10132" i="8"/>
  <c r="D10133" i="8"/>
  <c r="D10134" i="8"/>
  <c r="D10135" i="8"/>
  <c r="D10136" i="8"/>
  <c r="D10137" i="8"/>
  <c r="D10138" i="8"/>
  <c r="D10139" i="8"/>
  <c r="D10140" i="8"/>
  <c r="D10141" i="8"/>
  <c r="D10142" i="8"/>
  <c r="D10143" i="8"/>
  <c r="D10144" i="8"/>
  <c r="D10145" i="8"/>
  <c r="D10146" i="8"/>
  <c r="D10147" i="8"/>
  <c r="D10148" i="8"/>
  <c r="D10149" i="8"/>
  <c r="D10150" i="8"/>
  <c r="D10151" i="8"/>
  <c r="D10152" i="8"/>
  <c r="D10153" i="8"/>
  <c r="D10154" i="8"/>
  <c r="D10155" i="8"/>
  <c r="D10156" i="8"/>
  <c r="D10157" i="8"/>
  <c r="D10158" i="8"/>
  <c r="D10159" i="8"/>
  <c r="D10160" i="8"/>
  <c r="D10161" i="8"/>
  <c r="D10162" i="8"/>
  <c r="D10163" i="8"/>
  <c r="D10164" i="8"/>
  <c r="D10165" i="8"/>
  <c r="D10166" i="8"/>
  <c r="D10167" i="8"/>
  <c r="D10168" i="8"/>
  <c r="D10169" i="8"/>
  <c r="D10170" i="8"/>
  <c r="D10171" i="8"/>
  <c r="D10172" i="8"/>
  <c r="D10173" i="8"/>
  <c r="D10174" i="8"/>
  <c r="D10175" i="8"/>
  <c r="D10176" i="8"/>
  <c r="D10177" i="8"/>
  <c r="D10178" i="8"/>
  <c r="D10179" i="8"/>
  <c r="D10180" i="8"/>
  <c r="D10181" i="8"/>
  <c r="D10182" i="8"/>
  <c r="D10183" i="8"/>
  <c r="D10184" i="8"/>
  <c r="D10185" i="8"/>
  <c r="D10186" i="8"/>
  <c r="D10188" i="8"/>
  <c r="D10189" i="8"/>
  <c r="D10190" i="8"/>
  <c r="D10191" i="8"/>
  <c r="D10192" i="8"/>
  <c r="D10193" i="8"/>
  <c r="D10194" i="8"/>
  <c r="D10195" i="8"/>
  <c r="D10196" i="8"/>
  <c r="D10197" i="8"/>
  <c r="D10198" i="8"/>
  <c r="D10199" i="8"/>
  <c r="D10200" i="8"/>
  <c r="D10201" i="8"/>
  <c r="D10202" i="8"/>
  <c r="D10203" i="8"/>
  <c r="D10204" i="8"/>
  <c r="D10205" i="8"/>
  <c r="D10206" i="8"/>
  <c r="D10207" i="8"/>
  <c r="D10208" i="8"/>
  <c r="G9387" i="8"/>
  <c r="J9387" i="8"/>
  <c r="G9388" i="8"/>
  <c r="J9388" i="8"/>
  <c r="G9389" i="8"/>
  <c r="H9389" i="8" s="1"/>
  <c r="J9389" i="8"/>
  <c r="G9390" i="8"/>
  <c r="H9390" i="8"/>
  <c r="J9390" i="8"/>
  <c r="G9391" i="8"/>
  <c r="H9391" i="8" s="1"/>
  <c r="J9391" i="8"/>
  <c r="G9392" i="8"/>
  <c r="J9392" i="8"/>
  <c r="G9393" i="8"/>
  <c r="H9393" i="8" s="1"/>
  <c r="J9393" i="8"/>
  <c r="G9394" i="8"/>
  <c r="H9394" i="8"/>
  <c r="J9394" i="8"/>
  <c r="G9395" i="8"/>
  <c r="J9395" i="8"/>
  <c r="G9396" i="8"/>
  <c r="L9396" i="8" s="1"/>
  <c r="J9396" i="8"/>
  <c r="G9397" i="8"/>
  <c r="H9397" i="8"/>
  <c r="J9397" i="8"/>
  <c r="G9398" i="8"/>
  <c r="H9398" i="8" s="1"/>
  <c r="J9398" i="8"/>
  <c r="G9399" i="8"/>
  <c r="J9399" i="8"/>
  <c r="G9400" i="8"/>
  <c r="J9400" i="8"/>
  <c r="G9401" i="8"/>
  <c r="H9401" i="8" s="1"/>
  <c r="J9401" i="8"/>
  <c r="G9402" i="8"/>
  <c r="H9402" i="8" s="1"/>
  <c r="J9402" i="8"/>
  <c r="G9403" i="8"/>
  <c r="L9403" i="8" s="1"/>
  <c r="J9403" i="8"/>
  <c r="G9404" i="8"/>
  <c r="J9404" i="8"/>
  <c r="G9405" i="8"/>
  <c r="H9405" i="8" s="1"/>
  <c r="J9405" i="8"/>
  <c r="G9406" i="8"/>
  <c r="H9406" i="8" s="1"/>
  <c r="J9406" i="8"/>
  <c r="G9407" i="8"/>
  <c r="J9407" i="8"/>
  <c r="G9408" i="8"/>
  <c r="L9408" i="8" s="1"/>
  <c r="J9408" i="8"/>
  <c r="G9409" i="8"/>
  <c r="H9409" i="8"/>
  <c r="J9409" i="8"/>
  <c r="G9410" i="8"/>
  <c r="J9410" i="8"/>
  <c r="G9411" i="8"/>
  <c r="L9411" i="8" s="1"/>
  <c r="J9411" i="8"/>
  <c r="G9412" i="8"/>
  <c r="J9412" i="8"/>
  <c r="G9413" i="8"/>
  <c r="H9413" i="8" s="1"/>
  <c r="J9413" i="8"/>
  <c r="G9414" i="8"/>
  <c r="J9414" i="8"/>
  <c r="G9415" i="8"/>
  <c r="H9415" i="8" s="1"/>
  <c r="J9415" i="8"/>
  <c r="G9416" i="8"/>
  <c r="H9416" i="8" s="1"/>
  <c r="J9416" i="8"/>
  <c r="G9417" i="8"/>
  <c r="H9417" i="8" s="1"/>
  <c r="J9417" i="8"/>
  <c r="G9418" i="8"/>
  <c r="J9418" i="8"/>
  <c r="G9419" i="8"/>
  <c r="J9419" i="8"/>
  <c r="G9420" i="8"/>
  <c r="J9420" i="8"/>
  <c r="G9421" i="8"/>
  <c r="H9421" i="8" s="1"/>
  <c r="J9421" i="8"/>
  <c r="G9422" i="8"/>
  <c r="H9422" i="8" s="1"/>
  <c r="J9422" i="8"/>
  <c r="G9423" i="8"/>
  <c r="H9423" i="8"/>
  <c r="J9423" i="8"/>
  <c r="G9424" i="8"/>
  <c r="J9424" i="8"/>
  <c r="G9425" i="8"/>
  <c r="J9425" i="8"/>
  <c r="G9426" i="8"/>
  <c r="H9426" i="8" s="1"/>
  <c r="J9426" i="8"/>
  <c r="G9427" i="8"/>
  <c r="J9427" i="8"/>
  <c r="G9428" i="8"/>
  <c r="J9428" i="8"/>
  <c r="G9429" i="8"/>
  <c r="J9429" i="8"/>
  <c r="G9430" i="8"/>
  <c r="J9430" i="8"/>
  <c r="G9431" i="8"/>
  <c r="L9431" i="8" s="1"/>
  <c r="J9431" i="8"/>
  <c r="G9432" i="8"/>
  <c r="J9432" i="8"/>
  <c r="G9433" i="8"/>
  <c r="J9433" i="8"/>
  <c r="G9434" i="8"/>
  <c r="J9434" i="8"/>
  <c r="G9435" i="8"/>
  <c r="H9435" i="8" s="1"/>
  <c r="J9435" i="8"/>
  <c r="G9436" i="8"/>
  <c r="H9436" i="8" s="1"/>
  <c r="J9436" i="8"/>
  <c r="G9437" i="8"/>
  <c r="J9437" i="8"/>
  <c r="G9438" i="8"/>
  <c r="J9438" i="8"/>
  <c r="G9439" i="8"/>
  <c r="H9439" i="8"/>
  <c r="J9439" i="8"/>
  <c r="G9440" i="8"/>
  <c r="H9440" i="8" s="1"/>
  <c r="J9440" i="8"/>
  <c r="G9441" i="8"/>
  <c r="J9441" i="8"/>
  <c r="G9442" i="8"/>
  <c r="L9442" i="8" s="1"/>
  <c r="J9442" i="8"/>
  <c r="G9443" i="8"/>
  <c r="L9443" i="8" s="1"/>
  <c r="J9443" i="8"/>
  <c r="G9444" i="8"/>
  <c r="J9444" i="8"/>
  <c r="G9445" i="8"/>
  <c r="J9445" i="8"/>
  <c r="G9446" i="8"/>
  <c r="J9446" i="8"/>
  <c r="G9447" i="8"/>
  <c r="J9447" i="8"/>
  <c r="G9448" i="8"/>
  <c r="J9448" i="8"/>
  <c r="G9449" i="8"/>
  <c r="J9449" i="8"/>
  <c r="G9450" i="8"/>
  <c r="H9450" i="8" s="1"/>
  <c r="J9450" i="8"/>
  <c r="G9451" i="8"/>
  <c r="H9451" i="8" s="1"/>
  <c r="J9451" i="8"/>
  <c r="G9452" i="8"/>
  <c r="L9452" i="8" s="1"/>
  <c r="J9452" i="8"/>
  <c r="G9453" i="8"/>
  <c r="J9453" i="8"/>
  <c r="G9454" i="8"/>
  <c r="J9454" i="8"/>
  <c r="G9455" i="8"/>
  <c r="H9455" i="8" s="1"/>
  <c r="J9455" i="8"/>
  <c r="G9456" i="8"/>
  <c r="H9456" i="8"/>
  <c r="J9456" i="8"/>
  <c r="G9457" i="8"/>
  <c r="H9457" i="8" s="1"/>
  <c r="J9457" i="8"/>
  <c r="G9458" i="8"/>
  <c r="H9458" i="8" s="1"/>
  <c r="J9458" i="8"/>
  <c r="G9459" i="8"/>
  <c r="H9459" i="8" s="1"/>
  <c r="J9459" i="8"/>
  <c r="G9460" i="8"/>
  <c r="L9460" i="8" s="1"/>
  <c r="H9460" i="8"/>
  <c r="J9460" i="8"/>
  <c r="G9461" i="8"/>
  <c r="J9461" i="8"/>
  <c r="G9462" i="8"/>
  <c r="H9462" i="8"/>
  <c r="J9462" i="8"/>
  <c r="G9463" i="8"/>
  <c r="H9463" i="8" s="1"/>
  <c r="J9463" i="8"/>
  <c r="G9464" i="8"/>
  <c r="H9464" i="8" s="1"/>
  <c r="J9464" i="8"/>
  <c r="G9465" i="8"/>
  <c r="H9465" i="8" s="1"/>
  <c r="J9465" i="8"/>
  <c r="G9466" i="8"/>
  <c r="H9466" i="8" s="1"/>
  <c r="J9466" i="8"/>
  <c r="G9467" i="8"/>
  <c r="H9467" i="8" s="1"/>
  <c r="J9467" i="8"/>
  <c r="G9468" i="8"/>
  <c r="H9468" i="8" s="1"/>
  <c r="J9468" i="8"/>
  <c r="G9469" i="8"/>
  <c r="L9469" i="8" s="1"/>
  <c r="J9469" i="8"/>
  <c r="G9470" i="8"/>
  <c r="H9470" i="8" s="1"/>
  <c r="J9470" i="8"/>
  <c r="G9471" i="8"/>
  <c r="H9471" i="8"/>
  <c r="J9471" i="8"/>
  <c r="G9472" i="8"/>
  <c r="H9472" i="8" s="1"/>
  <c r="J9472" i="8"/>
  <c r="G9473" i="8"/>
  <c r="H9473" i="8" s="1"/>
  <c r="J9473" i="8"/>
  <c r="G9474" i="8"/>
  <c r="H9474" i="8" s="1"/>
  <c r="J9474" i="8"/>
  <c r="G9475" i="8"/>
  <c r="H9475" i="8" s="1"/>
  <c r="J9475" i="8"/>
  <c r="G9476" i="8"/>
  <c r="J9476" i="8"/>
  <c r="G9477" i="8"/>
  <c r="H9477" i="8" s="1"/>
  <c r="J9477" i="8"/>
  <c r="G9478" i="8"/>
  <c r="H9478" i="8" s="1"/>
  <c r="J9478" i="8"/>
  <c r="G9479" i="8"/>
  <c r="J9479" i="8"/>
  <c r="G9480" i="8"/>
  <c r="J9480" i="8"/>
  <c r="G9481" i="8"/>
  <c r="J9481" i="8"/>
  <c r="G9482" i="8"/>
  <c r="H9482" i="8" s="1"/>
  <c r="J9482" i="8"/>
  <c r="G9483" i="8"/>
  <c r="J9483" i="8"/>
  <c r="G9484" i="8"/>
  <c r="L9484" i="8" s="1"/>
  <c r="J9484" i="8"/>
  <c r="G9485" i="8"/>
  <c r="L9485" i="8" s="1"/>
  <c r="J9485" i="8"/>
  <c r="G9486" i="8"/>
  <c r="H9486" i="8" s="1"/>
  <c r="J9486" i="8"/>
  <c r="G9487" i="8"/>
  <c r="J9487" i="8"/>
  <c r="G9488" i="8"/>
  <c r="H9488" i="8" s="1"/>
  <c r="J9488" i="8"/>
  <c r="G9489" i="8"/>
  <c r="J9489" i="8"/>
  <c r="G9490" i="8"/>
  <c r="H9490" i="8" s="1"/>
  <c r="J9490" i="8"/>
  <c r="G9491" i="8"/>
  <c r="J9491" i="8"/>
  <c r="G9492" i="8"/>
  <c r="J9492" i="8"/>
  <c r="G9493" i="8"/>
  <c r="H9493" i="8" s="1"/>
  <c r="J9493" i="8"/>
  <c r="G9494" i="8"/>
  <c r="H9494" i="8" s="1"/>
  <c r="J9494" i="8"/>
  <c r="G9495" i="8"/>
  <c r="J9495" i="8"/>
  <c r="G9496" i="8"/>
  <c r="J9496" i="8"/>
  <c r="G9497" i="8"/>
  <c r="J9497" i="8"/>
  <c r="G9498" i="8"/>
  <c r="H9498" i="8" s="1"/>
  <c r="J9498" i="8"/>
  <c r="G9499" i="8"/>
  <c r="H9499" i="8" s="1"/>
  <c r="J9499" i="8"/>
  <c r="G9500" i="8"/>
  <c r="H9500" i="8" s="1"/>
  <c r="J9500" i="8"/>
  <c r="G9501" i="8"/>
  <c r="H9501" i="8" s="1"/>
  <c r="J9501" i="8"/>
  <c r="G9502" i="8"/>
  <c r="J9502" i="8"/>
  <c r="G9503" i="8"/>
  <c r="J9503" i="8"/>
  <c r="G9504" i="8"/>
  <c r="J9504" i="8"/>
  <c r="G9505" i="8"/>
  <c r="L9505" i="8" s="1"/>
  <c r="J9505" i="8"/>
  <c r="G9506" i="8"/>
  <c r="J9506" i="8"/>
  <c r="G9507" i="8"/>
  <c r="H9507" i="8" s="1"/>
  <c r="J9507" i="8"/>
  <c r="G9508" i="8"/>
  <c r="H9508" i="8" s="1"/>
  <c r="J9508" i="8"/>
  <c r="G9509" i="8"/>
  <c r="L9509" i="8" s="1"/>
  <c r="J9509" i="8"/>
  <c r="G9510" i="8"/>
  <c r="J9510" i="8"/>
  <c r="G9511" i="8"/>
  <c r="J9511" i="8"/>
  <c r="G9512" i="8"/>
  <c r="H9512" i="8" s="1"/>
  <c r="J9512" i="8"/>
  <c r="G9513" i="8"/>
  <c r="J9513" i="8"/>
  <c r="G9514" i="8"/>
  <c r="J9514" i="8"/>
  <c r="G9515" i="8"/>
  <c r="L9515" i="8" s="1"/>
  <c r="J9515" i="8"/>
  <c r="G9516" i="8"/>
  <c r="L9516" i="8" s="1"/>
  <c r="J9516" i="8"/>
  <c r="G9517" i="8"/>
  <c r="L9517" i="8" s="1"/>
  <c r="J9517" i="8"/>
  <c r="G9518" i="8"/>
  <c r="J9518" i="8"/>
  <c r="G9519" i="8"/>
  <c r="H9519" i="8" s="1"/>
  <c r="J9519" i="8"/>
  <c r="G9520" i="8"/>
  <c r="H9520" i="8" s="1"/>
  <c r="J9520" i="8"/>
  <c r="G9521" i="8"/>
  <c r="J9521" i="8"/>
  <c r="G9522" i="8"/>
  <c r="J9522" i="8"/>
  <c r="G9523" i="8"/>
  <c r="J9523" i="8"/>
  <c r="G9524" i="8"/>
  <c r="H9524" i="8"/>
  <c r="J9524" i="8"/>
  <c r="G9525" i="8"/>
  <c r="H9525" i="8"/>
  <c r="J9525" i="8"/>
  <c r="L9525" i="8"/>
  <c r="G9526" i="8"/>
  <c r="J9526" i="8"/>
  <c r="G9527" i="8"/>
  <c r="J9527" i="8"/>
  <c r="G9528" i="8"/>
  <c r="J9528" i="8"/>
  <c r="G9529" i="8"/>
  <c r="H9529" i="8" s="1"/>
  <c r="J9529" i="8"/>
  <c r="G9530" i="8"/>
  <c r="J9530" i="8"/>
  <c r="G9531" i="8"/>
  <c r="L9531" i="8" s="1"/>
  <c r="J9531" i="8"/>
  <c r="G9532" i="8"/>
  <c r="L9532" i="8" s="1"/>
  <c r="J9532" i="8"/>
  <c r="G9533" i="8"/>
  <c r="H9533" i="8" s="1"/>
  <c r="L9533" i="8"/>
  <c r="J9533" i="8"/>
  <c r="G9534" i="8"/>
  <c r="J9534" i="8"/>
  <c r="G9535" i="8"/>
  <c r="H9535" i="8" s="1"/>
  <c r="J9535" i="8"/>
  <c r="G9536" i="8"/>
  <c r="J9536" i="8"/>
  <c r="G9537" i="8"/>
  <c r="J9537" i="8"/>
  <c r="G9538" i="8"/>
  <c r="J9538" i="8"/>
  <c r="G9539" i="8"/>
  <c r="H9539" i="8"/>
  <c r="J9539" i="8"/>
  <c r="G9540" i="8"/>
  <c r="J9540" i="8"/>
  <c r="G9541" i="8"/>
  <c r="L9541" i="8"/>
  <c r="J9541" i="8"/>
  <c r="G9542" i="8"/>
  <c r="L9542" i="8"/>
  <c r="J9542" i="8"/>
  <c r="G9543" i="8"/>
  <c r="H9543" i="8" s="1"/>
  <c r="J9543" i="8"/>
  <c r="G9544" i="8"/>
  <c r="J9544" i="8"/>
  <c r="G9545" i="8"/>
  <c r="H9545" i="8" s="1"/>
  <c r="J9545" i="8"/>
  <c r="G9546" i="8"/>
  <c r="H9546" i="8" s="1"/>
  <c r="J9546" i="8"/>
  <c r="G9547" i="8"/>
  <c r="H9547" i="8" s="1"/>
  <c r="J9547" i="8"/>
  <c r="G9548" i="8"/>
  <c r="J9548" i="8"/>
  <c r="G9549" i="8"/>
  <c r="J9549" i="8"/>
  <c r="G9550" i="8"/>
  <c r="H9550" i="8" s="1"/>
  <c r="J9550" i="8"/>
  <c r="G9551" i="8"/>
  <c r="H9551" i="8" s="1"/>
  <c r="J9551" i="8"/>
  <c r="G9552" i="8"/>
  <c r="J9552" i="8"/>
  <c r="G9553" i="8"/>
  <c r="J9553" i="8"/>
  <c r="G9554" i="8"/>
  <c r="J9554" i="8"/>
  <c r="G9555" i="8"/>
  <c r="H9555" i="8" s="1"/>
  <c r="J9555" i="8"/>
  <c r="G9556" i="8"/>
  <c r="J9556" i="8"/>
  <c r="G9557" i="8"/>
  <c r="L9557" i="8" s="1"/>
  <c r="J9557" i="8"/>
  <c r="G9558" i="8"/>
  <c r="L9558" i="8" s="1"/>
  <c r="J9558" i="8"/>
  <c r="G9559" i="8"/>
  <c r="H9559" i="8" s="1"/>
  <c r="J9559" i="8"/>
  <c r="G9560" i="8"/>
  <c r="J9560" i="8"/>
  <c r="G9561" i="8"/>
  <c r="H9561" i="8" s="1"/>
  <c r="J9561" i="8"/>
  <c r="G9562" i="8"/>
  <c r="H9562" i="8" s="1"/>
  <c r="J9562" i="8"/>
  <c r="G9563" i="8"/>
  <c r="H9563" i="8" s="1"/>
  <c r="J9563" i="8"/>
  <c r="G9564" i="8"/>
  <c r="J9564" i="8"/>
  <c r="G9565" i="8"/>
  <c r="H9565" i="8" s="1"/>
  <c r="J9565" i="8"/>
  <c r="G9566" i="8"/>
  <c r="H9566" i="8" s="1"/>
  <c r="J9566" i="8"/>
  <c r="G9567" i="8"/>
  <c r="H9567" i="8" s="1"/>
  <c r="J9567" i="8"/>
  <c r="G9568" i="8"/>
  <c r="J9568" i="8"/>
  <c r="G9569" i="8"/>
  <c r="J9569" i="8"/>
  <c r="G9570" i="8"/>
  <c r="J9570" i="8"/>
  <c r="G9571" i="8"/>
  <c r="H9571" i="8" s="1"/>
  <c r="J9571" i="8"/>
  <c r="G9572" i="8"/>
  <c r="J9572" i="8"/>
  <c r="G9573" i="8"/>
  <c r="L9573" i="8" s="1"/>
  <c r="J9573" i="8"/>
  <c r="G9574" i="8"/>
  <c r="L9574" i="8" s="1"/>
  <c r="J9574" i="8"/>
  <c r="G9575" i="8"/>
  <c r="H9575" i="8" s="1"/>
  <c r="J9575" i="8"/>
  <c r="G9576" i="8"/>
  <c r="J9576" i="8"/>
  <c r="G9577" i="8"/>
  <c r="H9577" i="8" s="1"/>
  <c r="J9577" i="8"/>
  <c r="G9578" i="8"/>
  <c r="J9578" i="8"/>
  <c r="G9579" i="8"/>
  <c r="J9579" i="8"/>
  <c r="G9580" i="8"/>
  <c r="H9580" i="8" s="1"/>
  <c r="J9580" i="8"/>
  <c r="G9581" i="8"/>
  <c r="H9581" i="8" s="1"/>
  <c r="J9581" i="8"/>
  <c r="G9582" i="8"/>
  <c r="H9582" i="8" s="1"/>
  <c r="J9582" i="8"/>
  <c r="G9583" i="8"/>
  <c r="J9583" i="8"/>
  <c r="G9584" i="8"/>
  <c r="J9584" i="8"/>
  <c r="G9585" i="8"/>
  <c r="H9585" i="8" s="1"/>
  <c r="J9585" i="8"/>
  <c r="G9586" i="8"/>
  <c r="J9586" i="8"/>
  <c r="G9587" i="8"/>
  <c r="J9587" i="8"/>
  <c r="G9588" i="8"/>
  <c r="H9588" i="8" s="1"/>
  <c r="J9588" i="8"/>
  <c r="G9589" i="8"/>
  <c r="H9589" i="8"/>
  <c r="J9589" i="8"/>
  <c r="G9590" i="8"/>
  <c r="H9590" i="8" s="1"/>
  <c r="J9590" i="8"/>
  <c r="G9591" i="8"/>
  <c r="J9591" i="8"/>
  <c r="G9592" i="8"/>
  <c r="J9592" i="8"/>
  <c r="G9593" i="8"/>
  <c r="H9593" i="8" s="1"/>
  <c r="J9593" i="8"/>
  <c r="G9594" i="8"/>
  <c r="H9594" i="8" s="1"/>
  <c r="J9594" i="8"/>
  <c r="G9595" i="8"/>
  <c r="J9595" i="8"/>
  <c r="G9596" i="8"/>
  <c r="J9596" i="8"/>
  <c r="G9597" i="8"/>
  <c r="H9597" i="8" s="1"/>
  <c r="J9597" i="8"/>
  <c r="G9598" i="8"/>
  <c r="J9598" i="8"/>
  <c r="G9599" i="8"/>
  <c r="J9599" i="8"/>
  <c r="G9600" i="8"/>
  <c r="H9600" i="8" s="1"/>
  <c r="J9600" i="8"/>
  <c r="G9601" i="8"/>
  <c r="H9601" i="8" s="1"/>
  <c r="J9601" i="8"/>
  <c r="G9602" i="8"/>
  <c r="H9602" i="8"/>
  <c r="J9602" i="8"/>
  <c r="G9603" i="8"/>
  <c r="J9603" i="8"/>
  <c r="G9604" i="8"/>
  <c r="J9604" i="8"/>
  <c r="G9605" i="8"/>
  <c r="J9605" i="8"/>
  <c r="G9606" i="8"/>
  <c r="J9606" i="8"/>
  <c r="G9607" i="8"/>
  <c r="J9607" i="8"/>
  <c r="G9608" i="8"/>
  <c r="H9608" i="8" s="1"/>
  <c r="J9608" i="8"/>
  <c r="G9609" i="8"/>
  <c r="H9609" i="8" s="1"/>
  <c r="J9609" i="8"/>
  <c r="G9610" i="8"/>
  <c r="L9610" i="8" s="1"/>
  <c r="J9610" i="8"/>
  <c r="G9611" i="8"/>
  <c r="J9611" i="8"/>
  <c r="G9612" i="8"/>
  <c r="J9612" i="8"/>
  <c r="G9613" i="8"/>
  <c r="H9613" i="8" s="1"/>
  <c r="J9613" i="8"/>
  <c r="G9614" i="8"/>
  <c r="H9614" i="8" s="1"/>
  <c r="J9614" i="8"/>
  <c r="G9615" i="8"/>
  <c r="J9615" i="8"/>
  <c r="G9616" i="8"/>
  <c r="J9616" i="8"/>
  <c r="G9617" i="8"/>
  <c r="J9617" i="8"/>
  <c r="G9618" i="8"/>
  <c r="J9618" i="8"/>
  <c r="G9619" i="8"/>
  <c r="J9619" i="8"/>
  <c r="G9620" i="8"/>
  <c r="H9620" i="8" s="1"/>
  <c r="J9620" i="8"/>
  <c r="G9621" i="8"/>
  <c r="H9621" i="8" s="1"/>
  <c r="J9621" i="8"/>
  <c r="G9622" i="8"/>
  <c r="H9622" i="8" s="1"/>
  <c r="J9622" i="8"/>
  <c r="G9623" i="8"/>
  <c r="J9623" i="8"/>
  <c r="G9624" i="8"/>
  <c r="H9624" i="8" s="1"/>
  <c r="J9624" i="8"/>
  <c r="G9625" i="8"/>
  <c r="H9625" i="8"/>
  <c r="J9625" i="8"/>
  <c r="G9626" i="8"/>
  <c r="H9626" i="8" s="1"/>
  <c r="J9626" i="8"/>
  <c r="G9627" i="8"/>
  <c r="J9627" i="8"/>
  <c r="G9628" i="8"/>
  <c r="L9628" i="8" s="1"/>
  <c r="J9628" i="8"/>
  <c r="G9629" i="8"/>
  <c r="H9629" i="8" s="1"/>
  <c r="J9629" i="8"/>
  <c r="G9630" i="8"/>
  <c r="J9630" i="8"/>
  <c r="G9631" i="8"/>
  <c r="J9631" i="8"/>
  <c r="G9632" i="8"/>
  <c r="H9632" i="8" s="1"/>
  <c r="J9632" i="8"/>
  <c r="G9633" i="8"/>
  <c r="H9633" i="8" s="1"/>
  <c r="J9633" i="8"/>
  <c r="G9634" i="8"/>
  <c r="H9634" i="8" s="1"/>
  <c r="J9634" i="8"/>
  <c r="G9635" i="8"/>
  <c r="J9635" i="8"/>
  <c r="G9636" i="8"/>
  <c r="L9636" i="8" s="1"/>
  <c r="J9636" i="8"/>
  <c r="G9637" i="8"/>
  <c r="J9637" i="8"/>
  <c r="G9638" i="8"/>
  <c r="L9638" i="8" s="1"/>
  <c r="H9638" i="8"/>
  <c r="J9638" i="8"/>
  <c r="G9639" i="8"/>
  <c r="J9639" i="8"/>
  <c r="G9640" i="8"/>
  <c r="H9640" i="8" s="1"/>
  <c r="J9640" i="8"/>
  <c r="G9641" i="8"/>
  <c r="H9641" i="8" s="1"/>
  <c r="J9641" i="8"/>
  <c r="G9642" i="8"/>
  <c r="J9642" i="8"/>
  <c r="G9643" i="8"/>
  <c r="J9643" i="8"/>
  <c r="G9644" i="8"/>
  <c r="H9644" i="8" s="1"/>
  <c r="J9644" i="8"/>
  <c r="G9645" i="8"/>
  <c r="J9645" i="8"/>
  <c r="G9646" i="8"/>
  <c r="J9646" i="8"/>
  <c r="G9647" i="8"/>
  <c r="H9647" i="8" s="1"/>
  <c r="J9647" i="8"/>
  <c r="G9648" i="8"/>
  <c r="H9648" i="8"/>
  <c r="J9648" i="8"/>
  <c r="G9649" i="8"/>
  <c r="H9649" i="8" s="1"/>
  <c r="J9649" i="8"/>
  <c r="G9650" i="8"/>
  <c r="H9650" i="8" s="1"/>
  <c r="J9650" i="8"/>
  <c r="G9651" i="8"/>
  <c r="H9651" i="8" s="1"/>
  <c r="J9651" i="8"/>
  <c r="G9652" i="8"/>
  <c r="H9652" i="8" s="1"/>
  <c r="J9652" i="8"/>
  <c r="G9653" i="8"/>
  <c r="H9653" i="8" s="1"/>
  <c r="J9653" i="8"/>
  <c r="G9654" i="8"/>
  <c r="L9654" i="8" s="1"/>
  <c r="J9654" i="8"/>
  <c r="G9655" i="8"/>
  <c r="H9655" i="8" s="1"/>
  <c r="J9655" i="8"/>
  <c r="G9656" i="8"/>
  <c r="H9656" i="8" s="1"/>
  <c r="J9656" i="8"/>
  <c r="G9657" i="8"/>
  <c r="H9657" i="8" s="1"/>
  <c r="J9657" i="8"/>
  <c r="G9658" i="8"/>
  <c r="H9658" i="8" s="1"/>
  <c r="J9658" i="8"/>
  <c r="G9659" i="8"/>
  <c r="H9659" i="8"/>
  <c r="J9659" i="8"/>
  <c r="G9660" i="8"/>
  <c r="H9660" i="8" s="1"/>
  <c r="J9660" i="8"/>
  <c r="G9661" i="8"/>
  <c r="J9661" i="8"/>
  <c r="G9662" i="8"/>
  <c r="J9662" i="8"/>
  <c r="G9663" i="8"/>
  <c r="H9663" i="8" s="1"/>
  <c r="J9663" i="8"/>
  <c r="G9664" i="8"/>
  <c r="H9664" i="8" s="1"/>
  <c r="J9664" i="8"/>
  <c r="G9665" i="8"/>
  <c r="H9665" i="8" s="1"/>
  <c r="J9665" i="8"/>
  <c r="G9666" i="8"/>
  <c r="H9666" i="8" s="1"/>
  <c r="J9666" i="8"/>
  <c r="G9667" i="8"/>
  <c r="H9667" i="8" s="1"/>
  <c r="J9667" i="8"/>
  <c r="G9668" i="8"/>
  <c r="H9668" i="8"/>
  <c r="J9668" i="8"/>
  <c r="G9669" i="8"/>
  <c r="H9669" i="8" s="1"/>
  <c r="J9669" i="8"/>
  <c r="G9670" i="8"/>
  <c r="H9670" i="8" s="1"/>
  <c r="J9670" i="8"/>
  <c r="G9671" i="8"/>
  <c r="H9671" i="8" s="1"/>
  <c r="J9671" i="8"/>
  <c r="G9672" i="8"/>
  <c r="H9672" i="8" s="1"/>
  <c r="J9672" i="8"/>
  <c r="G9673" i="8"/>
  <c r="H9673" i="8" s="1"/>
  <c r="J9673" i="8"/>
  <c r="G9674" i="8"/>
  <c r="H9674" i="8"/>
  <c r="J9674" i="8"/>
  <c r="G9675" i="8"/>
  <c r="H9675" i="8" s="1"/>
  <c r="J9675" i="8"/>
  <c r="G9676" i="8"/>
  <c r="J9676" i="8"/>
  <c r="G9677" i="8"/>
  <c r="J9677" i="8"/>
  <c r="G9678" i="8"/>
  <c r="J9678" i="8"/>
  <c r="G9679" i="8"/>
  <c r="H9679" i="8" s="1"/>
  <c r="J9679" i="8"/>
  <c r="G9680" i="8"/>
  <c r="J9680" i="8"/>
  <c r="G9681" i="8"/>
  <c r="L9681" i="8" s="1"/>
  <c r="H9681" i="8"/>
  <c r="J9681" i="8"/>
  <c r="G9682" i="8"/>
  <c r="H9682" i="8" s="1"/>
  <c r="J9682" i="8"/>
  <c r="G9683" i="8"/>
  <c r="H9683" i="8" s="1"/>
  <c r="J9683" i="8"/>
  <c r="G9684" i="8"/>
  <c r="J9684" i="8"/>
  <c r="G9685" i="8"/>
  <c r="L9685" i="8" s="1"/>
  <c r="H9685" i="8"/>
  <c r="J9685" i="8"/>
  <c r="G9686" i="8"/>
  <c r="L9686" i="8" s="1"/>
  <c r="J9686" i="8"/>
  <c r="G9687" i="8"/>
  <c r="H9687" i="8" s="1"/>
  <c r="J9687" i="8"/>
  <c r="G9688" i="8"/>
  <c r="J9688" i="8"/>
  <c r="G9689" i="8"/>
  <c r="H9689" i="8" s="1"/>
  <c r="J9689" i="8"/>
  <c r="G9690" i="8"/>
  <c r="H9690" i="8" s="1"/>
  <c r="J9690" i="8"/>
  <c r="G9691" i="8"/>
  <c r="H9691" i="8" s="1"/>
  <c r="J9691" i="8"/>
  <c r="G9692" i="8"/>
  <c r="J9692" i="8"/>
  <c r="G9693" i="8"/>
  <c r="H9693" i="8" s="1"/>
  <c r="J9693" i="8"/>
  <c r="L9693" i="8"/>
  <c r="G9694" i="8"/>
  <c r="J9694" i="8"/>
  <c r="G9695" i="8"/>
  <c r="H9695" i="8" s="1"/>
  <c r="J9695" i="8"/>
  <c r="G9696" i="8"/>
  <c r="J9696" i="8"/>
  <c r="G9697" i="8"/>
  <c r="L9697" i="8" s="1"/>
  <c r="J9697" i="8"/>
  <c r="G9698" i="8"/>
  <c r="J9698" i="8"/>
  <c r="G9699" i="8"/>
  <c r="H9699" i="8" s="1"/>
  <c r="J9699" i="8"/>
  <c r="G9700" i="8"/>
  <c r="J9700" i="8"/>
  <c r="G9701" i="8"/>
  <c r="J9701" i="8"/>
  <c r="G9702" i="8"/>
  <c r="L9702" i="8" s="1"/>
  <c r="J9702" i="8"/>
  <c r="G9703" i="8"/>
  <c r="H9703" i="8" s="1"/>
  <c r="J9703" i="8"/>
  <c r="G9704" i="8"/>
  <c r="J9704" i="8"/>
  <c r="D9387" i="8"/>
  <c r="D9388" i="8"/>
  <c r="D9389" i="8"/>
  <c r="D9390" i="8"/>
  <c r="D9391" i="8"/>
  <c r="D9392" i="8"/>
  <c r="D9393" i="8"/>
  <c r="D9394" i="8"/>
  <c r="D9395" i="8"/>
  <c r="D9396" i="8"/>
  <c r="D9397" i="8"/>
  <c r="D9398" i="8"/>
  <c r="D9399" i="8"/>
  <c r="D9400" i="8"/>
  <c r="D9401" i="8"/>
  <c r="D9402" i="8"/>
  <c r="D9403" i="8"/>
  <c r="D9404" i="8"/>
  <c r="D9405" i="8"/>
  <c r="D9406" i="8"/>
  <c r="D9407" i="8"/>
  <c r="D9408" i="8"/>
  <c r="D9409" i="8"/>
  <c r="D9410" i="8"/>
  <c r="D9411" i="8"/>
  <c r="D9412" i="8"/>
  <c r="D9413" i="8"/>
  <c r="D9414" i="8"/>
  <c r="D9415" i="8"/>
  <c r="D9416" i="8"/>
  <c r="D9417" i="8"/>
  <c r="D9418" i="8"/>
  <c r="D9419" i="8"/>
  <c r="D9420" i="8"/>
  <c r="D9421" i="8"/>
  <c r="D9422" i="8"/>
  <c r="D9423" i="8"/>
  <c r="D9424" i="8"/>
  <c r="D9425" i="8"/>
  <c r="D9426" i="8"/>
  <c r="D9427" i="8"/>
  <c r="D9428" i="8"/>
  <c r="D9429" i="8"/>
  <c r="D9430" i="8"/>
  <c r="D9431" i="8"/>
  <c r="D9432" i="8"/>
  <c r="D9433" i="8"/>
  <c r="D9434" i="8"/>
  <c r="D9435" i="8"/>
  <c r="D9436" i="8"/>
  <c r="D9437" i="8"/>
  <c r="D9438" i="8"/>
  <c r="D9439" i="8"/>
  <c r="D9440" i="8"/>
  <c r="D9441" i="8"/>
  <c r="D9442" i="8"/>
  <c r="D9443" i="8"/>
  <c r="D9444" i="8"/>
  <c r="D9445" i="8"/>
  <c r="D9446" i="8"/>
  <c r="D9447" i="8"/>
  <c r="D9448" i="8"/>
  <c r="D9449" i="8"/>
  <c r="D9450" i="8"/>
  <c r="D9451" i="8"/>
  <c r="D9452" i="8"/>
  <c r="D9453" i="8"/>
  <c r="D9454" i="8"/>
  <c r="D9455" i="8"/>
  <c r="D9456" i="8"/>
  <c r="D9457" i="8"/>
  <c r="D9458" i="8"/>
  <c r="D9459" i="8"/>
  <c r="D9460" i="8"/>
  <c r="D9461" i="8"/>
  <c r="D9462" i="8"/>
  <c r="D9463" i="8"/>
  <c r="D9464" i="8"/>
  <c r="D9465" i="8"/>
  <c r="D9466" i="8"/>
  <c r="D9467" i="8"/>
  <c r="D9468" i="8"/>
  <c r="D9469" i="8"/>
  <c r="D9470" i="8"/>
  <c r="D9471" i="8"/>
  <c r="D9472" i="8"/>
  <c r="D9473" i="8"/>
  <c r="D9474" i="8"/>
  <c r="D9475" i="8"/>
  <c r="D9476" i="8"/>
  <c r="D9477" i="8"/>
  <c r="D9478" i="8"/>
  <c r="D9479" i="8"/>
  <c r="D9480" i="8"/>
  <c r="D9481" i="8"/>
  <c r="D9482" i="8"/>
  <c r="D9483" i="8"/>
  <c r="D9484" i="8"/>
  <c r="D9485" i="8"/>
  <c r="D9486" i="8"/>
  <c r="D9487" i="8"/>
  <c r="D9488" i="8"/>
  <c r="D9489" i="8"/>
  <c r="D9490" i="8"/>
  <c r="D9491" i="8"/>
  <c r="D9492" i="8"/>
  <c r="D9493" i="8"/>
  <c r="D9494" i="8"/>
  <c r="D9495" i="8"/>
  <c r="D9496" i="8"/>
  <c r="D9497" i="8"/>
  <c r="D9498" i="8"/>
  <c r="D9499" i="8"/>
  <c r="D9500" i="8"/>
  <c r="D9501" i="8"/>
  <c r="D9502" i="8"/>
  <c r="D9503" i="8"/>
  <c r="D9504" i="8"/>
  <c r="D9505" i="8"/>
  <c r="D9506" i="8"/>
  <c r="D9507" i="8"/>
  <c r="D9508" i="8"/>
  <c r="D9509" i="8"/>
  <c r="D9510" i="8"/>
  <c r="D9511" i="8"/>
  <c r="D9512" i="8"/>
  <c r="D9513" i="8"/>
  <c r="D9514" i="8"/>
  <c r="D9515" i="8"/>
  <c r="D9516" i="8"/>
  <c r="D9517" i="8"/>
  <c r="D9518" i="8"/>
  <c r="D9519" i="8"/>
  <c r="D9520" i="8"/>
  <c r="D9521" i="8"/>
  <c r="D9522" i="8"/>
  <c r="D9523" i="8"/>
  <c r="D9524" i="8"/>
  <c r="D9525" i="8"/>
  <c r="D9526" i="8"/>
  <c r="D9527" i="8"/>
  <c r="D9528" i="8"/>
  <c r="D9529" i="8"/>
  <c r="D9530" i="8"/>
  <c r="D9531" i="8"/>
  <c r="D9532" i="8"/>
  <c r="D9533" i="8"/>
  <c r="D9534" i="8"/>
  <c r="D9535" i="8"/>
  <c r="D9536" i="8"/>
  <c r="D9537" i="8"/>
  <c r="D9538" i="8"/>
  <c r="D9539" i="8"/>
  <c r="D9540" i="8"/>
  <c r="D9541" i="8"/>
  <c r="D9542" i="8"/>
  <c r="D9543" i="8"/>
  <c r="D9544" i="8"/>
  <c r="D9545" i="8"/>
  <c r="D9546" i="8"/>
  <c r="D9547" i="8"/>
  <c r="D9548" i="8"/>
  <c r="D9549" i="8"/>
  <c r="D9550" i="8"/>
  <c r="D9551" i="8"/>
  <c r="D9552" i="8"/>
  <c r="D9553" i="8"/>
  <c r="D9554" i="8"/>
  <c r="D9555" i="8"/>
  <c r="D9556" i="8"/>
  <c r="D9557" i="8"/>
  <c r="D9558" i="8"/>
  <c r="D9559" i="8"/>
  <c r="D9560" i="8"/>
  <c r="D9561" i="8"/>
  <c r="D9562" i="8"/>
  <c r="D9563" i="8"/>
  <c r="D9564" i="8"/>
  <c r="D9565" i="8"/>
  <c r="D9566" i="8"/>
  <c r="D9567" i="8"/>
  <c r="D9568" i="8"/>
  <c r="D9569" i="8"/>
  <c r="D9570" i="8"/>
  <c r="D9571" i="8"/>
  <c r="D9572" i="8"/>
  <c r="D9573" i="8"/>
  <c r="D9574" i="8"/>
  <c r="D9575" i="8"/>
  <c r="D9576" i="8"/>
  <c r="D9577" i="8"/>
  <c r="D9578" i="8"/>
  <c r="D9579" i="8"/>
  <c r="D9580" i="8"/>
  <c r="D9581" i="8"/>
  <c r="D9582" i="8"/>
  <c r="D9583" i="8"/>
  <c r="D9584" i="8"/>
  <c r="D9585" i="8"/>
  <c r="D9586" i="8"/>
  <c r="D9587" i="8"/>
  <c r="D9588" i="8"/>
  <c r="D9589" i="8"/>
  <c r="D9590" i="8"/>
  <c r="D9591" i="8"/>
  <c r="D9592" i="8"/>
  <c r="D9593" i="8"/>
  <c r="D9594" i="8"/>
  <c r="D9595" i="8"/>
  <c r="D9596" i="8"/>
  <c r="D9597" i="8"/>
  <c r="D9598" i="8"/>
  <c r="D9599" i="8"/>
  <c r="D9600" i="8"/>
  <c r="D9601" i="8"/>
  <c r="D9602" i="8"/>
  <c r="D9603" i="8"/>
  <c r="D9604" i="8"/>
  <c r="D9605" i="8"/>
  <c r="D9606" i="8"/>
  <c r="D9607" i="8"/>
  <c r="D9608" i="8"/>
  <c r="D9609" i="8"/>
  <c r="D9610" i="8"/>
  <c r="D9611" i="8"/>
  <c r="D9612" i="8"/>
  <c r="D9613" i="8"/>
  <c r="D9614" i="8"/>
  <c r="D9615" i="8"/>
  <c r="D9616" i="8"/>
  <c r="D9617" i="8"/>
  <c r="D9618" i="8"/>
  <c r="D9619" i="8"/>
  <c r="D9620" i="8"/>
  <c r="D9621" i="8"/>
  <c r="D9622" i="8"/>
  <c r="D9623" i="8"/>
  <c r="D9624" i="8"/>
  <c r="D9625" i="8"/>
  <c r="D9626" i="8"/>
  <c r="D9627" i="8"/>
  <c r="D9628" i="8"/>
  <c r="D9629" i="8"/>
  <c r="D9630" i="8"/>
  <c r="D9631" i="8"/>
  <c r="D9632" i="8"/>
  <c r="D9633" i="8"/>
  <c r="D9634" i="8"/>
  <c r="D9635" i="8"/>
  <c r="D9636" i="8"/>
  <c r="D9637" i="8"/>
  <c r="D9638" i="8"/>
  <c r="D9639" i="8"/>
  <c r="D9640" i="8"/>
  <c r="D9641" i="8"/>
  <c r="D9642" i="8"/>
  <c r="D9643" i="8"/>
  <c r="D9644" i="8"/>
  <c r="D9645" i="8"/>
  <c r="D9646" i="8"/>
  <c r="D9647" i="8"/>
  <c r="D9648" i="8"/>
  <c r="D9649" i="8"/>
  <c r="D9650" i="8"/>
  <c r="D9651" i="8"/>
  <c r="D9652" i="8"/>
  <c r="D9653" i="8"/>
  <c r="D9654" i="8"/>
  <c r="D9655" i="8"/>
  <c r="D9656" i="8"/>
  <c r="D9657" i="8"/>
  <c r="D9658" i="8"/>
  <c r="D9659" i="8"/>
  <c r="D9660" i="8"/>
  <c r="D9661" i="8"/>
  <c r="D9662" i="8"/>
  <c r="D9663" i="8"/>
  <c r="D9664" i="8"/>
  <c r="D9665" i="8"/>
  <c r="D9666" i="8"/>
  <c r="D9667" i="8"/>
  <c r="D9668" i="8"/>
  <c r="D9669" i="8"/>
  <c r="D9670" i="8"/>
  <c r="D9671" i="8"/>
  <c r="D9672" i="8"/>
  <c r="D9673" i="8"/>
  <c r="D9674" i="8"/>
  <c r="D9675" i="8"/>
  <c r="D9676" i="8"/>
  <c r="D9677" i="8"/>
  <c r="D9678" i="8"/>
  <c r="D9679" i="8"/>
  <c r="D9680" i="8"/>
  <c r="D9681" i="8"/>
  <c r="D9682" i="8"/>
  <c r="D9683" i="8"/>
  <c r="D9684" i="8"/>
  <c r="D9685" i="8"/>
  <c r="D9686" i="8"/>
  <c r="D9687" i="8"/>
  <c r="D9688" i="8"/>
  <c r="D9689" i="8"/>
  <c r="D9690" i="8"/>
  <c r="D9691" i="8"/>
  <c r="D9692" i="8"/>
  <c r="D9693" i="8"/>
  <c r="D9694" i="8"/>
  <c r="D9695" i="8"/>
  <c r="D9696" i="8"/>
  <c r="D9697" i="8"/>
  <c r="D9698" i="8"/>
  <c r="D9699" i="8"/>
  <c r="D9700" i="8"/>
  <c r="D9701" i="8"/>
  <c r="D9702" i="8"/>
  <c r="D9703" i="8"/>
  <c r="D9704" i="8"/>
  <c r="G8001" i="8"/>
  <c r="L8001" i="8" s="1"/>
  <c r="M8001" i="8" s="1"/>
  <c r="J8001" i="8"/>
  <c r="K8001" i="8" s="1"/>
  <c r="K8002" i="8" s="1"/>
  <c r="K8003" i="8" s="1"/>
  <c r="G8002" i="8"/>
  <c r="L8002" i="8" s="1"/>
  <c r="J8002" i="8"/>
  <c r="G8003" i="8"/>
  <c r="H8003" i="8" s="1"/>
  <c r="J8003" i="8"/>
  <c r="G8004" i="8"/>
  <c r="H8004" i="8" s="1"/>
  <c r="J8004" i="8"/>
  <c r="G8005" i="8"/>
  <c r="L8005" i="8" s="1"/>
  <c r="J8005" i="8"/>
  <c r="G8006" i="8"/>
  <c r="L8006" i="8" s="1"/>
  <c r="J8006" i="8"/>
  <c r="G8007" i="8"/>
  <c r="H8007" i="8" s="1"/>
  <c r="J8007" i="8"/>
  <c r="G8008" i="8"/>
  <c r="H8008" i="8" s="1"/>
  <c r="J8008" i="8"/>
  <c r="G8009" i="8"/>
  <c r="L8009" i="8"/>
  <c r="J8009" i="8"/>
  <c r="G8010" i="8"/>
  <c r="L8010" i="8" s="1"/>
  <c r="J8010" i="8"/>
  <c r="G8011" i="8"/>
  <c r="H8011" i="8" s="1"/>
  <c r="J8011" i="8"/>
  <c r="G8012" i="8"/>
  <c r="H8012" i="8" s="1"/>
  <c r="J8012" i="8"/>
  <c r="G8013" i="8"/>
  <c r="L8013" i="8"/>
  <c r="J8013" i="8"/>
  <c r="G8014" i="8"/>
  <c r="L8014" i="8" s="1"/>
  <c r="J8014" i="8"/>
  <c r="G8015" i="8"/>
  <c r="H8015" i="8" s="1"/>
  <c r="J8015" i="8"/>
  <c r="G8016" i="8"/>
  <c r="H8016" i="8" s="1"/>
  <c r="J8016" i="8"/>
  <c r="G8017" i="8"/>
  <c r="L8017" i="8" s="1"/>
  <c r="J8017" i="8"/>
  <c r="G8018" i="8"/>
  <c r="L8018" i="8" s="1"/>
  <c r="J8018" i="8"/>
  <c r="G8019" i="8"/>
  <c r="H8019" i="8" s="1"/>
  <c r="J8019" i="8"/>
  <c r="G8020" i="8"/>
  <c r="H8020" i="8" s="1"/>
  <c r="J8020" i="8"/>
  <c r="G8021" i="8"/>
  <c r="L8021" i="8" s="1"/>
  <c r="J8021" i="8"/>
  <c r="G8022" i="8"/>
  <c r="L8022" i="8" s="1"/>
  <c r="J8022" i="8"/>
  <c r="G8023" i="8"/>
  <c r="H8023" i="8" s="1"/>
  <c r="J8023" i="8"/>
  <c r="G8024" i="8"/>
  <c r="H8024" i="8" s="1"/>
  <c r="J8024" i="8"/>
  <c r="G8025" i="8"/>
  <c r="H8025" i="8" s="1"/>
  <c r="J8025" i="8"/>
  <c r="G8026" i="8"/>
  <c r="H8026" i="8" s="1"/>
  <c r="J8026" i="8"/>
  <c r="G8027" i="8"/>
  <c r="H8027" i="8" s="1"/>
  <c r="J8027" i="8"/>
  <c r="G8028" i="8"/>
  <c r="J8028" i="8"/>
  <c r="G8029" i="8"/>
  <c r="L8029" i="8" s="1"/>
  <c r="J8029" i="8"/>
  <c r="G8030" i="8"/>
  <c r="L8030" i="8" s="1"/>
  <c r="J8030" i="8"/>
  <c r="G8031" i="8"/>
  <c r="H8031" i="8" s="1"/>
  <c r="J8031" i="8"/>
  <c r="G8032" i="8"/>
  <c r="J8032" i="8"/>
  <c r="G8033" i="8"/>
  <c r="H8033" i="8" s="1"/>
  <c r="J8033" i="8"/>
  <c r="G8034" i="8"/>
  <c r="L8034" i="8" s="1"/>
  <c r="J8034" i="8"/>
  <c r="G8035" i="8"/>
  <c r="H8035" i="8" s="1"/>
  <c r="J8035" i="8"/>
  <c r="G8036" i="8"/>
  <c r="J8036" i="8"/>
  <c r="G8037" i="8"/>
  <c r="L8037" i="8" s="1"/>
  <c r="J8037" i="8"/>
  <c r="G8038" i="8"/>
  <c r="L8038" i="8" s="1"/>
  <c r="J8038" i="8"/>
  <c r="G8039" i="8"/>
  <c r="J8039" i="8"/>
  <c r="G8040" i="8"/>
  <c r="J8040" i="8"/>
  <c r="G8041" i="8"/>
  <c r="L8041" i="8" s="1"/>
  <c r="J8041" i="8"/>
  <c r="G8042" i="8"/>
  <c r="J8042" i="8"/>
  <c r="G8043" i="8"/>
  <c r="J8043" i="8"/>
  <c r="G8044" i="8"/>
  <c r="L8044" i="8" s="1"/>
  <c r="J8044" i="8"/>
  <c r="G8045" i="8"/>
  <c r="J8045" i="8"/>
  <c r="G8046" i="8"/>
  <c r="J8046" i="8"/>
  <c r="G8047" i="8"/>
  <c r="J8047" i="8"/>
  <c r="G8048" i="8"/>
  <c r="H8048" i="8" s="1"/>
  <c r="J8048" i="8"/>
  <c r="G8049" i="8"/>
  <c r="J8049" i="8"/>
  <c r="G8050" i="8"/>
  <c r="H8050" i="8" s="1"/>
  <c r="J8050" i="8"/>
  <c r="G8051" i="8"/>
  <c r="J8051" i="8"/>
  <c r="G8052" i="8"/>
  <c r="L8052" i="8" s="1"/>
  <c r="J8052" i="8"/>
  <c r="G8053" i="8"/>
  <c r="H8053" i="8" s="1"/>
  <c r="J8053" i="8"/>
  <c r="G8054" i="8"/>
  <c r="J8054" i="8"/>
  <c r="G8055" i="8"/>
  <c r="J8055" i="8"/>
  <c r="G8056" i="8"/>
  <c r="J8056" i="8"/>
  <c r="G8057" i="8"/>
  <c r="H8057" i="8" s="1"/>
  <c r="J8057" i="8"/>
  <c r="G8058" i="8"/>
  <c r="L8058" i="8" s="1"/>
  <c r="J8058" i="8"/>
  <c r="G8059" i="8"/>
  <c r="J8059" i="8"/>
  <c r="G8060" i="8"/>
  <c r="H8060" i="8" s="1"/>
  <c r="J8060" i="8"/>
  <c r="G8061" i="8"/>
  <c r="H8061" i="8" s="1"/>
  <c r="J8061" i="8"/>
  <c r="G8062" i="8"/>
  <c r="L8062" i="8" s="1"/>
  <c r="J8062" i="8"/>
  <c r="G8063" i="8"/>
  <c r="J8063" i="8"/>
  <c r="G8064" i="8"/>
  <c r="L8064" i="8" s="1"/>
  <c r="J8064" i="8"/>
  <c r="G8065" i="8"/>
  <c r="L8065" i="8" s="1"/>
  <c r="J8065" i="8"/>
  <c r="G8066" i="8"/>
  <c r="L8066" i="8"/>
  <c r="J8066" i="8"/>
  <c r="G8067" i="8"/>
  <c r="J8067" i="8"/>
  <c r="G8068" i="8"/>
  <c r="J8068" i="8"/>
  <c r="G8069" i="8"/>
  <c r="L8069" i="8" s="1"/>
  <c r="J8069" i="8"/>
  <c r="G8070" i="8"/>
  <c r="H8070" i="8" s="1"/>
  <c r="J8070" i="8"/>
  <c r="G8071" i="8"/>
  <c r="H8071" i="8" s="1"/>
  <c r="J8071" i="8"/>
  <c r="G8072" i="8"/>
  <c r="L8072" i="8" s="1"/>
  <c r="J8072" i="8"/>
  <c r="G8073" i="8"/>
  <c r="L8073" i="8" s="1"/>
  <c r="J8073" i="8"/>
  <c r="G8074" i="8"/>
  <c r="H8074" i="8" s="1"/>
  <c r="J8074" i="8"/>
  <c r="G8075" i="8"/>
  <c r="H8075" i="8" s="1"/>
  <c r="J8075" i="8"/>
  <c r="G8076" i="8"/>
  <c r="L8076" i="8" s="1"/>
  <c r="J8076" i="8"/>
  <c r="G8077" i="8"/>
  <c r="L8077" i="8" s="1"/>
  <c r="J8077" i="8"/>
  <c r="G8078" i="8"/>
  <c r="H8078" i="8" s="1"/>
  <c r="J8078" i="8"/>
  <c r="G8079" i="8"/>
  <c r="H8079" i="8" s="1"/>
  <c r="J8079" i="8"/>
  <c r="G8080" i="8"/>
  <c r="L8080" i="8" s="1"/>
  <c r="J8080" i="8"/>
  <c r="G8081" i="8"/>
  <c r="L8081" i="8" s="1"/>
  <c r="J8081" i="8"/>
  <c r="G8082" i="8"/>
  <c r="H8082" i="8" s="1"/>
  <c r="J8082" i="8"/>
  <c r="G8083" i="8"/>
  <c r="H8083" i="8" s="1"/>
  <c r="J8083" i="8"/>
  <c r="G8084" i="8"/>
  <c r="H8084" i="8" s="1"/>
  <c r="J8084" i="8"/>
  <c r="G8085" i="8"/>
  <c r="H8085" i="8" s="1"/>
  <c r="J8085" i="8"/>
  <c r="G8086" i="8"/>
  <c r="H8086" i="8" s="1"/>
  <c r="J8086" i="8"/>
  <c r="G8087" i="8"/>
  <c r="H8087" i="8" s="1"/>
  <c r="J8087" i="8"/>
  <c r="G8088" i="8"/>
  <c r="L8088" i="8" s="1"/>
  <c r="J8088" i="8"/>
  <c r="G8089" i="8"/>
  <c r="L8089" i="8" s="1"/>
  <c r="J8089" i="8"/>
  <c r="G8090" i="8"/>
  <c r="H8090" i="8" s="1"/>
  <c r="J8090" i="8"/>
  <c r="G8091" i="8"/>
  <c r="H8091" i="8" s="1"/>
  <c r="J8091" i="8"/>
  <c r="G8092" i="8"/>
  <c r="L8092" i="8" s="1"/>
  <c r="J8092" i="8"/>
  <c r="G8093" i="8"/>
  <c r="L8093" i="8" s="1"/>
  <c r="J8093" i="8"/>
  <c r="G8094" i="8"/>
  <c r="H8094" i="8" s="1"/>
  <c r="J8094" i="8"/>
  <c r="G8095" i="8"/>
  <c r="J8095" i="8"/>
  <c r="G8096" i="8"/>
  <c r="H8096" i="8"/>
  <c r="J8096" i="8"/>
  <c r="G8097" i="8"/>
  <c r="H8097" i="8" s="1"/>
  <c r="J8097" i="8"/>
  <c r="G8098" i="8"/>
  <c r="H8098" i="8"/>
  <c r="J8098" i="8"/>
  <c r="G8099" i="8"/>
  <c r="L8099" i="8" s="1"/>
  <c r="J8099" i="8"/>
  <c r="G8100" i="8"/>
  <c r="L8100" i="8" s="1"/>
  <c r="H8100" i="8"/>
  <c r="J8100" i="8"/>
  <c r="G8101" i="8"/>
  <c r="L8101" i="8" s="1"/>
  <c r="J8101" i="8"/>
  <c r="G8102" i="8"/>
  <c r="H8102" i="8" s="1"/>
  <c r="J8102" i="8"/>
  <c r="G8103" i="8"/>
  <c r="J8103" i="8"/>
  <c r="G8104" i="8"/>
  <c r="L8104" i="8" s="1"/>
  <c r="J8104" i="8"/>
  <c r="G8105" i="8"/>
  <c r="L8105" i="8" s="1"/>
  <c r="J8105" i="8"/>
  <c r="G8106" i="8"/>
  <c r="H8106" i="8" s="1"/>
  <c r="J8106" i="8"/>
  <c r="G8107" i="8"/>
  <c r="J8107" i="8"/>
  <c r="G8108" i="8"/>
  <c r="H8108" i="8" s="1"/>
  <c r="J8108" i="8"/>
  <c r="G8109" i="8"/>
  <c r="L8109" i="8" s="1"/>
  <c r="J8109" i="8"/>
  <c r="G8110" i="8"/>
  <c r="H8110" i="8" s="1"/>
  <c r="J8110" i="8"/>
  <c r="G8111" i="8"/>
  <c r="J8111" i="8"/>
  <c r="G8112" i="8"/>
  <c r="H8112" i="8" s="1"/>
  <c r="J8112" i="8"/>
  <c r="G8113" i="8"/>
  <c r="H8113" i="8" s="1"/>
  <c r="J8113" i="8"/>
  <c r="G8114" i="8"/>
  <c r="H8114" i="8" s="1"/>
  <c r="J8114" i="8"/>
  <c r="G8115" i="8"/>
  <c r="J8115" i="8"/>
  <c r="G8116" i="8"/>
  <c r="H8116" i="8" s="1"/>
  <c r="L8116" i="8"/>
  <c r="J8116" i="8"/>
  <c r="G8117" i="8"/>
  <c r="L8117" i="8" s="1"/>
  <c r="J8117" i="8"/>
  <c r="G8118" i="8"/>
  <c r="H8118" i="8" s="1"/>
  <c r="J8118" i="8"/>
  <c r="G8119" i="8"/>
  <c r="H8119" i="8" s="1"/>
  <c r="J8119" i="8"/>
  <c r="G8120" i="8"/>
  <c r="L8120" i="8" s="1"/>
  <c r="J8120" i="8"/>
  <c r="G8121" i="8"/>
  <c r="L8121" i="8" s="1"/>
  <c r="J8121" i="8"/>
  <c r="G8122" i="8"/>
  <c r="J8122" i="8"/>
  <c r="G8123" i="8"/>
  <c r="H8123" i="8" s="1"/>
  <c r="J8123" i="8"/>
  <c r="G8124" i="8"/>
  <c r="H8124" i="8" s="1"/>
  <c r="J8124" i="8"/>
  <c r="G8125" i="8"/>
  <c r="H8125" i="8" s="1"/>
  <c r="J8125" i="8"/>
  <c r="G8126" i="8"/>
  <c r="J8126" i="8"/>
  <c r="G8127" i="8"/>
  <c r="L8127" i="8" s="1"/>
  <c r="J8127" i="8"/>
  <c r="G8128" i="8"/>
  <c r="L8128" i="8" s="1"/>
  <c r="J8128" i="8"/>
  <c r="G8129" i="8"/>
  <c r="L8129" i="8"/>
  <c r="J8129" i="8"/>
  <c r="G8130" i="8"/>
  <c r="J8130" i="8"/>
  <c r="G8131" i="8"/>
  <c r="L8131" i="8" s="1"/>
  <c r="J8131" i="8"/>
  <c r="G8132" i="8"/>
  <c r="L8132" i="8"/>
  <c r="J8132" i="8"/>
  <c r="G8133" i="8"/>
  <c r="L8133" i="8" s="1"/>
  <c r="J8133" i="8"/>
  <c r="G8134" i="8"/>
  <c r="J8134" i="8"/>
  <c r="G8135" i="8"/>
  <c r="L8135" i="8" s="1"/>
  <c r="J8135" i="8"/>
  <c r="G8136" i="8"/>
  <c r="H8136" i="8" s="1"/>
  <c r="J8136" i="8"/>
  <c r="G8137" i="8"/>
  <c r="L8137" i="8" s="1"/>
  <c r="J8137" i="8"/>
  <c r="G8138" i="8"/>
  <c r="J8138" i="8"/>
  <c r="G8139" i="8"/>
  <c r="H8139" i="8" s="1"/>
  <c r="J8139" i="8"/>
  <c r="G8140" i="8"/>
  <c r="J8140" i="8"/>
  <c r="G8141" i="8"/>
  <c r="L8141" i="8" s="1"/>
  <c r="J8141" i="8"/>
  <c r="G8142" i="8"/>
  <c r="J8142" i="8"/>
  <c r="G8143" i="8"/>
  <c r="H8143" i="8" s="1"/>
  <c r="J8143" i="8"/>
  <c r="G8144" i="8"/>
  <c r="H8144" i="8" s="1"/>
  <c r="J8144" i="8"/>
  <c r="G8145" i="8"/>
  <c r="H8145" i="8"/>
  <c r="J8145" i="8"/>
  <c r="G8146" i="8"/>
  <c r="J8146" i="8"/>
  <c r="G8147" i="8"/>
  <c r="H8147" i="8" s="1"/>
  <c r="J8147" i="8"/>
  <c r="G8148" i="8"/>
  <c r="L8148" i="8" s="1"/>
  <c r="J8148" i="8"/>
  <c r="G8149" i="8"/>
  <c r="J8149" i="8"/>
  <c r="G8150" i="8"/>
  <c r="J8150" i="8"/>
  <c r="G8151" i="8"/>
  <c r="L8151" i="8" s="1"/>
  <c r="J8151" i="8"/>
  <c r="G8152" i="8"/>
  <c r="J8152" i="8"/>
  <c r="G8153" i="8"/>
  <c r="L8153" i="8"/>
  <c r="J8153" i="8"/>
  <c r="G8154" i="8"/>
  <c r="J8154" i="8"/>
  <c r="G8155" i="8"/>
  <c r="L8155" i="8" s="1"/>
  <c r="J8155" i="8"/>
  <c r="G8156" i="8"/>
  <c r="L8156" i="8" s="1"/>
  <c r="J8156" i="8"/>
  <c r="G8157" i="8"/>
  <c r="L8157" i="8" s="1"/>
  <c r="J8157" i="8"/>
  <c r="G8158" i="8"/>
  <c r="J8158" i="8"/>
  <c r="G8159" i="8"/>
  <c r="H8159" i="8" s="1"/>
  <c r="J8159" i="8"/>
  <c r="G8160" i="8"/>
  <c r="J8160" i="8"/>
  <c r="G8161" i="8"/>
  <c r="J8161" i="8"/>
  <c r="G8162" i="8"/>
  <c r="J8162" i="8"/>
  <c r="G8163" i="8"/>
  <c r="H8163" i="8" s="1"/>
  <c r="J8163" i="8"/>
  <c r="G8164" i="8"/>
  <c r="L8164" i="8" s="1"/>
  <c r="J8164" i="8"/>
  <c r="G8165" i="8"/>
  <c r="L8165" i="8" s="1"/>
  <c r="J8165" i="8"/>
  <c r="G8166" i="8"/>
  <c r="J8166" i="8"/>
  <c r="G8167" i="8"/>
  <c r="L8167" i="8" s="1"/>
  <c r="J8167" i="8"/>
  <c r="G8168" i="8"/>
  <c r="J8168" i="8"/>
  <c r="G8169" i="8"/>
  <c r="L8169" i="8" s="1"/>
  <c r="J8169" i="8"/>
  <c r="G8170" i="8"/>
  <c r="J8170" i="8"/>
  <c r="G8171" i="8"/>
  <c r="H8171" i="8" s="1"/>
  <c r="J8171" i="8"/>
  <c r="G8172" i="8"/>
  <c r="J8172" i="8"/>
  <c r="G8173" i="8"/>
  <c r="H8173" i="8" s="1"/>
  <c r="J8173" i="8"/>
  <c r="G8174" i="8"/>
  <c r="J8174" i="8"/>
  <c r="G8175" i="8"/>
  <c r="L8175" i="8" s="1"/>
  <c r="J8175" i="8"/>
  <c r="D8176" i="8"/>
  <c r="G8176" i="8"/>
  <c r="L8176" i="8" s="1"/>
  <c r="J8176" i="8"/>
  <c r="D8177" i="8"/>
  <c r="G8177" i="8"/>
  <c r="L8177" i="8" s="1"/>
  <c r="J8177" i="8"/>
  <c r="D8178" i="8"/>
  <c r="G8178" i="8"/>
  <c r="H8178" i="8"/>
  <c r="J8178" i="8"/>
  <c r="D8179" i="8"/>
  <c r="G8179" i="8"/>
  <c r="L8179" i="8" s="1"/>
  <c r="J8179" i="8"/>
  <c r="D8180" i="8"/>
  <c r="G8180" i="8"/>
  <c r="L8180" i="8" s="1"/>
  <c r="J8180" i="8"/>
  <c r="D8181" i="8"/>
  <c r="G8181" i="8"/>
  <c r="L8181" i="8" s="1"/>
  <c r="J8181" i="8"/>
  <c r="D8182" i="8"/>
  <c r="G8182" i="8"/>
  <c r="H8182" i="8"/>
  <c r="J8182" i="8"/>
  <c r="D8183" i="8"/>
  <c r="G8183" i="8"/>
  <c r="L8183" i="8" s="1"/>
  <c r="J8183" i="8"/>
  <c r="D8184" i="8"/>
  <c r="G8184" i="8"/>
  <c r="L8184" i="8" s="1"/>
  <c r="J8184" i="8"/>
  <c r="D8185" i="8"/>
  <c r="G8185" i="8"/>
  <c r="L8185" i="8" s="1"/>
  <c r="J8185" i="8"/>
  <c r="D8186" i="8"/>
  <c r="G8186" i="8"/>
  <c r="H8186" i="8" s="1"/>
  <c r="J8186" i="8"/>
  <c r="D8187" i="8"/>
  <c r="G8187" i="8"/>
  <c r="L8187" i="8" s="1"/>
  <c r="J8187" i="8"/>
  <c r="D8188" i="8"/>
  <c r="G8188" i="8"/>
  <c r="L8188" i="8"/>
  <c r="J8188" i="8"/>
  <c r="D8189" i="8"/>
  <c r="G8189" i="8"/>
  <c r="L8189" i="8" s="1"/>
  <c r="J8189" i="8"/>
  <c r="D8190" i="8"/>
  <c r="G8190" i="8"/>
  <c r="H8190" i="8" s="1"/>
  <c r="J8190" i="8"/>
  <c r="D8191" i="8"/>
  <c r="G8191" i="8"/>
  <c r="L8191" i="8" s="1"/>
  <c r="J8191" i="8"/>
  <c r="D8192" i="8"/>
  <c r="G8192" i="8"/>
  <c r="J8192" i="8"/>
  <c r="D8193" i="8"/>
  <c r="G8193" i="8"/>
  <c r="L8193" i="8" s="1"/>
  <c r="J8193" i="8"/>
  <c r="D8194" i="8"/>
  <c r="G8194" i="8"/>
  <c r="J8194" i="8"/>
  <c r="D8195" i="8"/>
  <c r="G8195" i="8"/>
  <c r="L8195" i="8" s="1"/>
  <c r="J8195" i="8"/>
  <c r="D8196" i="8"/>
  <c r="G8196" i="8"/>
  <c r="J8196" i="8"/>
  <c r="D8197" i="8"/>
  <c r="G8197" i="8"/>
  <c r="L8197" i="8" s="1"/>
  <c r="J8197" i="8"/>
  <c r="D8198" i="8"/>
  <c r="G8198" i="8"/>
  <c r="J8198" i="8"/>
  <c r="D8199" i="8"/>
  <c r="G8199" i="8"/>
  <c r="L8199" i="8" s="1"/>
  <c r="J8199" i="8"/>
  <c r="D8200" i="8"/>
  <c r="G8200" i="8"/>
  <c r="J8200" i="8"/>
  <c r="D8201" i="8"/>
  <c r="G8201" i="8"/>
  <c r="L8201" i="8" s="1"/>
  <c r="J8201" i="8"/>
  <c r="D8202" i="8"/>
  <c r="G8202" i="8"/>
  <c r="J8202" i="8"/>
  <c r="D8203" i="8"/>
  <c r="G8203" i="8"/>
  <c r="L8203" i="8" s="1"/>
  <c r="J8203" i="8"/>
  <c r="D8204" i="8"/>
  <c r="G8204" i="8"/>
  <c r="J8204" i="8"/>
  <c r="D8205" i="8"/>
  <c r="G8205" i="8"/>
  <c r="L8205" i="8" s="1"/>
  <c r="J8205" i="8"/>
  <c r="D8206" i="8"/>
  <c r="G8206" i="8"/>
  <c r="J8206" i="8"/>
  <c r="D8207" i="8"/>
  <c r="G8207" i="8"/>
  <c r="L8207" i="8" s="1"/>
  <c r="J8207" i="8"/>
  <c r="D8208" i="8"/>
  <c r="G8208" i="8"/>
  <c r="J8208" i="8"/>
  <c r="D8209" i="8"/>
  <c r="G8209" i="8"/>
  <c r="L8209" i="8" s="1"/>
  <c r="J8209" i="8"/>
  <c r="D8210" i="8"/>
  <c r="G8210" i="8"/>
  <c r="J8210" i="8"/>
  <c r="D8211" i="8"/>
  <c r="G8211" i="8"/>
  <c r="L8211" i="8" s="1"/>
  <c r="J8211" i="8"/>
  <c r="D8212" i="8"/>
  <c r="G8212" i="8"/>
  <c r="J8212" i="8"/>
  <c r="D8213" i="8"/>
  <c r="G8213" i="8"/>
  <c r="L8213" i="8" s="1"/>
  <c r="J8213" i="8"/>
  <c r="D8214" i="8"/>
  <c r="G8214" i="8"/>
  <c r="J8214" i="8"/>
  <c r="D8215" i="8"/>
  <c r="G8215" i="8"/>
  <c r="H8215" i="8"/>
  <c r="J8215" i="8"/>
  <c r="D8216" i="8"/>
  <c r="G8216" i="8"/>
  <c r="L8216" i="8" s="1"/>
  <c r="J8216" i="8"/>
  <c r="D8217" i="8"/>
  <c r="G8217" i="8"/>
  <c r="H8217" i="8" s="1"/>
  <c r="J8217" i="8"/>
  <c r="D8218" i="8"/>
  <c r="G8218" i="8"/>
  <c r="J8218" i="8"/>
  <c r="D8219" i="8"/>
  <c r="G8219" i="8"/>
  <c r="H8219" i="8"/>
  <c r="J8219" i="8"/>
  <c r="D8220" i="8"/>
  <c r="G8220" i="8"/>
  <c r="H8220" i="8" s="1"/>
  <c r="J8220" i="8"/>
  <c r="D8221" i="8"/>
  <c r="G8221" i="8"/>
  <c r="H8221" i="8" s="1"/>
  <c r="J8221" i="8"/>
  <c r="D8222" i="8"/>
  <c r="G8222" i="8"/>
  <c r="J8222" i="8"/>
  <c r="D8223" i="8"/>
  <c r="G8223" i="8"/>
  <c r="H8223" i="8" s="1"/>
  <c r="J8223" i="8"/>
  <c r="D8224" i="8"/>
  <c r="G8224" i="8"/>
  <c r="J8224" i="8"/>
  <c r="D8225" i="8"/>
  <c r="G8225" i="8"/>
  <c r="H8225" i="8"/>
  <c r="J8225" i="8"/>
  <c r="D8226" i="8"/>
  <c r="G8226" i="8"/>
  <c r="J8226" i="8"/>
  <c r="D8227" i="8"/>
  <c r="G8227" i="8"/>
  <c r="H8227" i="8" s="1"/>
  <c r="J8227" i="8"/>
  <c r="D8228" i="8"/>
  <c r="G8228" i="8"/>
  <c r="L8228" i="8" s="1"/>
  <c r="J8228" i="8"/>
  <c r="D8229" i="8"/>
  <c r="G8229" i="8"/>
  <c r="H8229" i="8" s="1"/>
  <c r="J8229" i="8"/>
  <c r="D8230" i="8"/>
  <c r="G8230" i="8"/>
  <c r="J8230" i="8"/>
  <c r="D8231" i="8"/>
  <c r="G8231" i="8"/>
  <c r="H8231" i="8" s="1"/>
  <c r="J8231" i="8"/>
  <c r="D8232" i="8"/>
  <c r="G8232" i="8"/>
  <c r="L8232" i="8" s="1"/>
  <c r="J8232" i="8"/>
  <c r="D8233" i="8"/>
  <c r="G8233" i="8"/>
  <c r="H8233" i="8" s="1"/>
  <c r="J8233" i="8"/>
  <c r="D8234" i="8"/>
  <c r="G8234" i="8"/>
  <c r="J8234" i="8"/>
  <c r="D8235" i="8"/>
  <c r="G8235" i="8"/>
  <c r="J8235" i="8"/>
  <c r="D8236" i="8"/>
  <c r="G8236" i="8"/>
  <c r="J8236" i="8"/>
  <c r="D8237" i="8"/>
  <c r="G8237" i="8"/>
  <c r="J8237" i="8"/>
  <c r="D8238" i="8"/>
  <c r="G8238" i="8"/>
  <c r="J8238" i="8"/>
  <c r="D8239" i="8"/>
  <c r="G8239" i="8"/>
  <c r="J8239" i="8"/>
  <c r="D8240" i="8"/>
  <c r="G8240" i="8"/>
  <c r="J8240" i="8"/>
  <c r="D8241" i="8"/>
  <c r="G8241" i="8"/>
  <c r="H8241" i="8" s="1"/>
  <c r="J8241" i="8"/>
  <c r="D8242" i="8"/>
  <c r="G8242" i="8"/>
  <c r="J8242" i="8"/>
  <c r="D8243" i="8"/>
  <c r="G8243" i="8"/>
  <c r="J8243" i="8"/>
  <c r="D8244" i="8"/>
  <c r="G8244" i="8"/>
  <c r="J8244" i="8"/>
  <c r="D8245" i="8"/>
  <c r="G8245" i="8"/>
  <c r="J8245" i="8"/>
  <c r="D8246" i="8"/>
  <c r="G8246" i="8"/>
  <c r="J8246" i="8"/>
  <c r="D8247" i="8"/>
  <c r="G8247" i="8"/>
  <c r="J8247" i="8"/>
  <c r="D8248" i="8"/>
  <c r="G8248" i="8"/>
  <c r="J8248" i="8"/>
  <c r="D8249" i="8"/>
  <c r="G8249" i="8"/>
  <c r="H8249" i="8" s="1"/>
  <c r="J8249" i="8"/>
  <c r="D8250" i="8"/>
  <c r="G8250" i="8"/>
  <c r="J8250" i="8"/>
  <c r="D8251" i="8"/>
  <c r="G8251" i="8"/>
  <c r="J8251" i="8"/>
  <c r="D8252" i="8"/>
  <c r="G8252" i="8"/>
  <c r="J8252" i="8"/>
  <c r="D8253" i="8"/>
  <c r="G8253" i="8"/>
  <c r="J8253" i="8"/>
  <c r="D8254" i="8"/>
  <c r="G8254" i="8"/>
  <c r="J8254" i="8"/>
  <c r="D8255" i="8"/>
  <c r="G8255" i="8"/>
  <c r="J8255" i="8"/>
  <c r="D8256" i="8"/>
  <c r="G8256" i="8"/>
  <c r="J8256" i="8"/>
  <c r="D8257" i="8"/>
  <c r="G8257" i="8"/>
  <c r="H8257" i="8" s="1"/>
  <c r="J8257" i="8"/>
  <c r="D8258" i="8"/>
  <c r="G8258" i="8"/>
  <c r="J8258" i="8"/>
  <c r="D8259" i="8"/>
  <c r="G8259" i="8"/>
  <c r="J8259" i="8"/>
  <c r="D8260" i="8"/>
  <c r="G8260" i="8"/>
  <c r="J8260" i="8"/>
  <c r="D8261" i="8"/>
  <c r="G8261" i="8"/>
  <c r="J8261" i="8"/>
  <c r="D8262" i="8"/>
  <c r="G8262" i="8"/>
  <c r="J8262" i="8"/>
  <c r="D8263" i="8"/>
  <c r="G8263" i="8"/>
  <c r="J8263" i="8"/>
  <c r="D8264" i="8"/>
  <c r="G8264" i="8"/>
  <c r="J8264" i="8"/>
  <c r="D8265" i="8"/>
  <c r="G8265" i="8"/>
  <c r="H8265" i="8" s="1"/>
  <c r="J8265" i="8"/>
  <c r="D8266" i="8"/>
  <c r="G8266" i="8"/>
  <c r="J8266" i="8"/>
  <c r="D8267" i="8"/>
  <c r="G8267" i="8"/>
  <c r="J8267" i="8"/>
  <c r="D8268" i="8"/>
  <c r="G8268" i="8"/>
  <c r="J8268" i="8"/>
  <c r="D8269" i="8"/>
  <c r="G8269" i="8"/>
  <c r="J8269" i="8"/>
  <c r="D8270" i="8"/>
  <c r="G8270" i="8"/>
  <c r="J8270" i="8"/>
  <c r="D8271" i="8"/>
  <c r="G8271" i="8"/>
  <c r="J8271" i="8"/>
  <c r="D8272" i="8"/>
  <c r="G8272" i="8"/>
  <c r="J8272" i="8"/>
  <c r="D8273" i="8"/>
  <c r="G8273" i="8"/>
  <c r="L8273" i="8" s="1"/>
  <c r="J8273" i="8"/>
  <c r="D8274" i="8"/>
  <c r="G8274" i="8"/>
  <c r="J8274" i="8"/>
  <c r="D8275" i="8"/>
  <c r="G8275" i="8"/>
  <c r="J8275" i="8"/>
  <c r="D8276" i="8"/>
  <c r="G8276" i="8"/>
  <c r="J8276" i="8"/>
  <c r="D8277" i="8"/>
  <c r="G8277" i="8"/>
  <c r="J8277" i="8"/>
  <c r="D8278" i="8"/>
  <c r="G8278" i="8"/>
  <c r="J8278" i="8"/>
  <c r="D8279" i="8"/>
  <c r="G8279" i="8"/>
  <c r="J8279" i="8"/>
  <c r="D8280" i="8"/>
  <c r="G8280" i="8"/>
  <c r="J8280" i="8"/>
  <c r="D8281" i="8"/>
  <c r="G8281" i="8"/>
  <c r="L8281" i="8" s="1"/>
  <c r="J8281" i="8"/>
  <c r="D8282" i="8"/>
  <c r="G8282" i="8"/>
  <c r="J8282" i="8"/>
  <c r="D8283" i="8"/>
  <c r="G8283" i="8"/>
  <c r="J8283" i="8"/>
  <c r="D8284" i="8"/>
  <c r="G8284" i="8"/>
  <c r="J8284" i="8"/>
  <c r="D8285" i="8"/>
  <c r="G8285" i="8"/>
  <c r="J8285" i="8"/>
  <c r="D8286" i="8"/>
  <c r="G8286" i="8"/>
  <c r="J8286" i="8"/>
  <c r="D8287" i="8"/>
  <c r="G8287" i="8"/>
  <c r="J8287" i="8"/>
  <c r="D8288" i="8"/>
  <c r="G8288" i="8"/>
  <c r="J8288" i="8"/>
  <c r="D8289" i="8"/>
  <c r="G8289" i="8"/>
  <c r="L8289" i="8" s="1"/>
  <c r="J8289" i="8"/>
  <c r="D8290" i="8"/>
  <c r="G8290" i="8"/>
  <c r="J8290" i="8"/>
  <c r="D8291" i="8"/>
  <c r="G8291" i="8"/>
  <c r="J8291" i="8"/>
  <c r="D8292" i="8"/>
  <c r="G8292" i="8"/>
  <c r="J8292" i="8"/>
  <c r="D8293" i="8"/>
  <c r="G8293" i="8"/>
  <c r="J8293" i="8"/>
  <c r="D8294" i="8"/>
  <c r="G8294" i="8"/>
  <c r="J8294" i="8"/>
  <c r="D8295" i="8"/>
  <c r="G8295" i="8"/>
  <c r="J8295" i="8"/>
  <c r="D8296" i="8"/>
  <c r="G8296" i="8"/>
  <c r="J8296" i="8"/>
  <c r="D8297" i="8"/>
  <c r="G8297" i="8"/>
  <c r="L8297" i="8" s="1"/>
  <c r="J8297" i="8"/>
  <c r="D8298" i="8"/>
  <c r="G8298" i="8"/>
  <c r="J8298" i="8"/>
  <c r="D8299" i="8"/>
  <c r="G8299" i="8"/>
  <c r="J8299" i="8"/>
  <c r="D8300" i="8"/>
  <c r="G8300" i="8"/>
  <c r="J8300" i="8"/>
  <c r="D8301" i="8"/>
  <c r="G8301" i="8"/>
  <c r="J8301" i="8"/>
  <c r="D8302" i="8"/>
  <c r="G8302" i="8"/>
  <c r="J8302" i="8"/>
  <c r="D8303" i="8"/>
  <c r="G8303" i="8"/>
  <c r="J8303" i="8"/>
  <c r="D8304" i="8"/>
  <c r="G8304" i="8"/>
  <c r="J8304" i="8"/>
  <c r="D8305" i="8"/>
  <c r="G8305" i="8"/>
  <c r="L8305" i="8" s="1"/>
  <c r="J8305" i="8"/>
  <c r="D8306" i="8"/>
  <c r="G8306" i="8"/>
  <c r="J8306" i="8"/>
  <c r="D8307" i="8"/>
  <c r="G8307" i="8"/>
  <c r="J8307" i="8"/>
  <c r="D8308" i="8"/>
  <c r="G8308" i="8"/>
  <c r="J8308" i="8"/>
  <c r="D8309" i="8"/>
  <c r="G8309" i="8"/>
  <c r="J8309" i="8"/>
  <c r="D8310" i="8"/>
  <c r="G8310" i="8"/>
  <c r="J8310" i="8"/>
  <c r="D8311" i="8"/>
  <c r="G8311" i="8"/>
  <c r="J8311" i="8"/>
  <c r="D8312" i="8"/>
  <c r="G8312" i="8"/>
  <c r="J8312" i="8"/>
  <c r="D8313" i="8"/>
  <c r="G8313" i="8"/>
  <c r="L8313" i="8" s="1"/>
  <c r="J8313" i="8"/>
  <c r="D8314" i="8"/>
  <c r="G8314" i="8"/>
  <c r="J8314" i="8"/>
  <c r="D8315" i="8"/>
  <c r="G8315" i="8"/>
  <c r="J8315" i="8"/>
  <c r="D8316" i="8"/>
  <c r="G8316" i="8"/>
  <c r="J8316" i="8"/>
  <c r="D8317" i="8"/>
  <c r="G8317" i="8"/>
  <c r="J8317" i="8"/>
  <c r="D8318" i="8"/>
  <c r="G8318" i="8"/>
  <c r="J8318" i="8"/>
  <c r="D8319" i="8"/>
  <c r="G8319" i="8"/>
  <c r="J8319" i="8"/>
  <c r="D8320" i="8"/>
  <c r="G8320" i="8"/>
  <c r="J8320" i="8"/>
  <c r="D8321" i="8"/>
  <c r="G8321" i="8"/>
  <c r="J8321" i="8"/>
  <c r="D8322" i="8"/>
  <c r="G8322" i="8"/>
  <c r="J8322" i="8"/>
  <c r="D8323" i="8"/>
  <c r="G8323" i="8"/>
  <c r="J8323" i="8"/>
  <c r="D8324" i="8"/>
  <c r="G8324" i="8"/>
  <c r="J8324" i="8"/>
  <c r="D8325" i="8"/>
  <c r="G8325" i="8"/>
  <c r="J8325" i="8"/>
  <c r="D8326" i="8"/>
  <c r="G8326" i="8"/>
  <c r="J8326" i="8"/>
  <c r="D8327" i="8"/>
  <c r="G8327" i="8"/>
  <c r="J8327" i="8"/>
  <c r="D8328" i="8"/>
  <c r="G8328" i="8"/>
  <c r="J8328" i="8"/>
  <c r="D8329" i="8"/>
  <c r="G8329" i="8"/>
  <c r="H8329" i="8" s="1"/>
  <c r="J8329" i="8"/>
  <c r="D8330" i="8"/>
  <c r="G8330" i="8"/>
  <c r="J8330" i="8"/>
  <c r="D8331" i="8"/>
  <c r="G8331" i="8"/>
  <c r="J8331" i="8"/>
  <c r="D8332" i="8"/>
  <c r="G8332" i="8"/>
  <c r="J8332" i="8"/>
  <c r="D8333" i="8"/>
  <c r="G8333" i="8"/>
  <c r="J8333" i="8"/>
  <c r="D8334" i="8"/>
  <c r="G8334" i="8"/>
  <c r="J8334" i="8"/>
  <c r="D8335" i="8"/>
  <c r="G8335" i="8"/>
  <c r="J8335" i="8"/>
  <c r="D8336" i="8"/>
  <c r="G8336" i="8"/>
  <c r="J8336" i="8"/>
  <c r="D8337" i="8"/>
  <c r="G8337" i="8"/>
  <c r="J8337" i="8"/>
  <c r="D8338" i="8"/>
  <c r="G8338" i="8"/>
  <c r="J8338" i="8"/>
  <c r="D8339" i="8"/>
  <c r="G8339" i="8"/>
  <c r="J8339" i="8"/>
  <c r="D8340" i="8"/>
  <c r="G8340" i="8"/>
  <c r="J8340" i="8"/>
  <c r="D8341" i="8"/>
  <c r="G8341" i="8"/>
  <c r="J8341" i="8"/>
  <c r="D8342" i="8"/>
  <c r="G8342" i="8"/>
  <c r="J8342" i="8"/>
  <c r="D8343" i="8"/>
  <c r="G8343" i="8"/>
  <c r="J8343" i="8"/>
  <c r="D8344" i="8"/>
  <c r="G8344" i="8"/>
  <c r="J8344" i="8"/>
  <c r="D8345" i="8"/>
  <c r="G8345" i="8"/>
  <c r="H8345" i="8" s="1"/>
  <c r="J8345" i="8"/>
  <c r="D8346" i="8"/>
  <c r="G8346" i="8"/>
  <c r="J8346" i="8"/>
  <c r="D8347" i="8"/>
  <c r="G8347" i="8"/>
  <c r="J8347" i="8"/>
  <c r="D8348" i="8"/>
  <c r="G8348" i="8"/>
  <c r="J8348" i="8"/>
  <c r="D8349" i="8"/>
  <c r="G8349" i="8"/>
  <c r="J8349" i="8"/>
  <c r="D8350" i="8"/>
  <c r="G8350" i="8"/>
  <c r="J8350" i="8"/>
  <c r="D8351" i="8"/>
  <c r="G8351" i="8"/>
  <c r="J8351" i="8"/>
  <c r="D8352" i="8"/>
  <c r="G8352" i="8"/>
  <c r="J8352" i="8"/>
  <c r="D8353" i="8"/>
  <c r="G8353" i="8"/>
  <c r="J8353" i="8"/>
  <c r="D8354" i="8"/>
  <c r="G8354" i="8"/>
  <c r="J8354" i="8"/>
  <c r="D8355" i="8"/>
  <c r="G8355" i="8"/>
  <c r="J8355" i="8"/>
  <c r="D8356" i="8"/>
  <c r="G8356" i="8"/>
  <c r="J8356" i="8"/>
  <c r="D8357" i="8"/>
  <c r="G8357" i="8"/>
  <c r="J8357" i="8"/>
  <c r="D8358" i="8"/>
  <c r="G8358" i="8"/>
  <c r="J8358" i="8"/>
  <c r="D8359" i="8"/>
  <c r="G8359" i="8"/>
  <c r="J8359" i="8"/>
  <c r="D8360" i="8"/>
  <c r="G8360" i="8"/>
  <c r="J8360" i="8"/>
  <c r="D8361" i="8"/>
  <c r="G8361" i="8"/>
  <c r="H8361" i="8" s="1"/>
  <c r="J8361" i="8"/>
  <c r="D8362" i="8"/>
  <c r="G8362" i="8"/>
  <c r="J8362" i="8"/>
  <c r="D8363" i="8"/>
  <c r="G8363" i="8"/>
  <c r="J8363" i="8"/>
  <c r="D8364" i="8"/>
  <c r="G8364" i="8"/>
  <c r="J8364" i="8"/>
  <c r="D8365" i="8"/>
  <c r="G8365" i="8"/>
  <c r="J8365" i="8"/>
  <c r="D8366" i="8"/>
  <c r="G8366" i="8"/>
  <c r="J8366" i="8"/>
  <c r="D8367" i="8"/>
  <c r="G8367" i="8"/>
  <c r="H8367" i="8" s="1"/>
  <c r="J8367" i="8"/>
  <c r="D8368" i="8"/>
  <c r="G8368" i="8"/>
  <c r="L8368" i="8" s="1"/>
  <c r="J8368" i="8"/>
  <c r="D8369" i="8"/>
  <c r="G8369" i="8"/>
  <c r="L8369" i="8" s="1"/>
  <c r="J8369" i="8"/>
  <c r="D8370" i="8"/>
  <c r="G8370" i="8"/>
  <c r="L8370" i="8" s="1"/>
  <c r="J8370" i="8"/>
  <c r="D8371" i="8"/>
  <c r="G8371" i="8"/>
  <c r="H8371" i="8" s="1"/>
  <c r="J8371" i="8"/>
  <c r="D8372" i="8"/>
  <c r="G8372" i="8"/>
  <c r="H8372" i="8" s="1"/>
  <c r="J8372" i="8"/>
  <c r="D8373" i="8"/>
  <c r="G8373" i="8"/>
  <c r="L8373" i="8" s="1"/>
  <c r="J8373" i="8"/>
  <c r="D8374" i="8"/>
  <c r="G8374" i="8"/>
  <c r="L8374" i="8" s="1"/>
  <c r="J8374" i="8"/>
  <c r="D8375" i="8"/>
  <c r="G8375" i="8"/>
  <c r="H8375" i="8" s="1"/>
  <c r="J8375" i="8"/>
  <c r="D8376" i="8"/>
  <c r="G8376" i="8"/>
  <c r="L8376" i="8" s="1"/>
  <c r="J8376" i="8"/>
  <c r="D8377" i="8"/>
  <c r="G8377" i="8"/>
  <c r="L8377" i="8" s="1"/>
  <c r="J8377" i="8"/>
  <c r="D8378" i="8"/>
  <c r="G8378" i="8"/>
  <c r="L8378" i="8" s="1"/>
  <c r="J8378" i="8"/>
  <c r="D8379" i="8"/>
  <c r="G8379" i="8"/>
  <c r="H8379" i="8" s="1"/>
  <c r="J8379" i="8"/>
  <c r="D8380" i="8"/>
  <c r="G8380" i="8"/>
  <c r="J8380" i="8"/>
  <c r="D8381" i="8"/>
  <c r="G8381" i="8"/>
  <c r="L8381" i="8" s="1"/>
  <c r="J8381" i="8"/>
  <c r="D8382" i="8"/>
  <c r="G8382" i="8"/>
  <c r="L8382" i="8" s="1"/>
  <c r="J8382" i="8"/>
  <c r="D8383" i="8"/>
  <c r="G8383" i="8"/>
  <c r="H8383" i="8" s="1"/>
  <c r="J8383" i="8"/>
  <c r="D8384" i="8"/>
  <c r="G8384" i="8"/>
  <c r="L8384" i="8" s="1"/>
  <c r="J8384" i="8"/>
  <c r="D8385" i="8"/>
  <c r="G8385" i="8"/>
  <c r="L8385" i="8" s="1"/>
  <c r="J8385" i="8"/>
  <c r="D8386" i="8"/>
  <c r="G8386" i="8"/>
  <c r="L8386" i="8" s="1"/>
  <c r="J8386" i="8"/>
  <c r="D8387" i="8"/>
  <c r="G8387" i="8"/>
  <c r="H8387" i="8" s="1"/>
  <c r="J8387" i="8"/>
  <c r="D8388" i="8"/>
  <c r="G8388" i="8"/>
  <c r="L8388" i="8" s="1"/>
  <c r="J8388" i="8"/>
  <c r="D8389" i="8"/>
  <c r="G8389" i="8"/>
  <c r="L8389" i="8" s="1"/>
  <c r="J8389" i="8"/>
  <c r="D8390" i="8"/>
  <c r="G8390" i="8"/>
  <c r="L8390" i="8" s="1"/>
  <c r="J8390" i="8"/>
  <c r="D8391" i="8"/>
  <c r="G8391" i="8"/>
  <c r="H8391" i="8" s="1"/>
  <c r="J8391" i="8"/>
  <c r="D8392" i="8"/>
  <c r="G8392" i="8"/>
  <c r="L8392" i="8" s="1"/>
  <c r="J8392" i="8"/>
  <c r="D8393" i="8"/>
  <c r="G8393" i="8"/>
  <c r="L8393" i="8" s="1"/>
  <c r="J8393" i="8"/>
  <c r="D8394" i="8"/>
  <c r="G8394" i="8"/>
  <c r="L8394" i="8" s="1"/>
  <c r="J8394" i="8"/>
  <c r="D8395" i="8"/>
  <c r="G8395" i="8"/>
  <c r="H8395" i="8" s="1"/>
  <c r="J8395" i="8"/>
  <c r="D8396" i="8"/>
  <c r="G8396" i="8"/>
  <c r="H8396" i="8" s="1"/>
  <c r="J8396" i="8"/>
  <c r="D8397" i="8"/>
  <c r="G8397" i="8"/>
  <c r="L8397" i="8" s="1"/>
  <c r="J8397" i="8"/>
  <c r="D8398" i="8"/>
  <c r="G8398" i="8"/>
  <c r="H8398" i="8" s="1"/>
  <c r="J8398" i="8"/>
  <c r="D8399" i="8"/>
  <c r="G8399" i="8"/>
  <c r="H8399" i="8" s="1"/>
  <c r="J8399" i="8"/>
  <c r="D8400" i="8"/>
  <c r="G8400" i="8"/>
  <c r="L8400" i="8" s="1"/>
  <c r="J8400" i="8"/>
  <c r="D8401" i="8"/>
  <c r="G8401" i="8"/>
  <c r="L8401" i="8" s="1"/>
  <c r="J8401" i="8"/>
  <c r="D8402" i="8"/>
  <c r="G8402" i="8"/>
  <c r="L8402" i="8" s="1"/>
  <c r="J8402" i="8"/>
  <c r="D8403" i="8"/>
  <c r="G8403" i="8"/>
  <c r="H8403" i="8" s="1"/>
  <c r="J8403" i="8"/>
  <c r="D8404" i="8"/>
  <c r="G8404" i="8"/>
  <c r="J8404" i="8"/>
  <c r="D8405" i="8"/>
  <c r="G8405" i="8"/>
  <c r="L8405" i="8" s="1"/>
  <c r="J8405" i="8"/>
  <c r="D8406" i="8"/>
  <c r="G8406" i="8"/>
  <c r="L8406" i="8" s="1"/>
  <c r="J8406" i="8"/>
  <c r="D8407" i="8"/>
  <c r="G8407" i="8"/>
  <c r="H8407" i="8" s="1"/>
  <c r="J8407" i="8"/>
  <c r="D8408" i="8"/>
  <c r="G8408" i="8"/>
  <c r="L8408" i="8" s="1"/>
  <c r="J8408" i="8"/>
  <c r="D8409" i="8"/>
  <c r="G8409" i="8"/>
  <c r="L8409" i="8" s="1"/>
  <c r="J8409" i="8"/>
  <c r="D8410" i="8"/>
  <c r="G8410" i="8"/>
  <c r="L8410" i="8" s="1"/>
  <c r="J8410" i="8"/>
  <c r="D8411" i="8"/>
  <c r="G8411" i="8"/>
  <c r="H8411" i="8" s="1"/>
  <c r="J8411" i="8"/>
  <c r="D8412" i="8"/>
  <c r="G8412" i="8"/>
  <c r="L8412" i="8"/>
  <c r="J8412" i="8"/>
  <c r="D8413" i="8"/>
  <c r="G8413" i="8"/>
  <c r="H8413" i="8" s="1"/>
  <c r="J8413" i="8"/>
  <c r="D8414" i="8"/>
  <c r="G8414" i="8"/>
  <c r="L8414" i="8" s="1"/>
  <c r="J8414" i="8"/>
  <c r="D8415" i="8"/>
  <c r="G8415" i="8"/>
  <c r="H8415" i="8" s="1"/>
  <c r="J8415" i="8"/>
  <c r="D8416" i="8"/>
  <c r="G8416" i="8"/>
  <c r="L8416" i="8" s="1"/>
  <c r="J8416" i="8"/>
  <c r="D8417" i="8"/>
  <c r="G8417" i="8"/>
  <c r="L8417" i="8" s="1"/>
  <c r="J8417" i="8"/>
  <c r="D8418" i="8"/>
  <c r="G8418" i="8"/>
  <c r="L8418" i="8" s="1"/>
  <c r="J8418" i="8"/>
  <c r="D8419" i="8"/>
  <c r="G8419" i="8"/>
  <c r="H8419" i="8" s="1"/>
  <c r="J8419" i="8"/>
  <c r="D8420" i="8"/>
  <c r="G8420" i="8"/>
  <c r="L8420" i="8" s="1"/>
  <c r="J8420" i="8"/>
  <c r="D8421" i="8"/>
  <c r="G8421" i="8"/>
  <c r="J8421" i="8"/>
  <c r="D8422" i="8"/>
  <c r="G8422" i="8"/>
  <c r="L8422" i="8" s="1"/>
  <c r="J8422" i="8"/>
  <c r="D8423" i="8"/>
  <c r="G8423" i="8"/>
  <c r="L8423" i="8" s="1"/>
  <c r="J8423" i="8"/>
  <c r="D8424" i="8"/>
  <c r="G8424" i="8"/>
  <c r="L8424" i="8" s="1"/>
  <c r="J8424" i="8"/>
  <c r="D8425" i="8"/>
  <c r="G8425" i="8"/>
  <c r="L8425" i="8" s="1"/>
  <c r="J8425" i="8"/>
  <c r="D8426" i="8"/>
  <c r="G8426" i="8"/>
  <c r="L8426" i="8" s="1"/>
  <c r="J8426" i="8"/>
  <c r="D8427" i="8"/>
  <c r="G8427" i="8"/>
  <c r="H8427" i="8" s="1"/>
  <c r="J8427" i="8"/>
  <c r="D8428" i="8"/>
  <c r="G8428" i="8"/>
  <c r="L8428" i="8" s="1"/>
  <c r="J8428" i="8"/>
  <c r="D8429" i="8"/>
  <c r="G8429" i="8"/>
  <c r="J8429" i="8"/>
  <c r="D8430" i="8"/>
  <c r="G8430" i="8"/>
  <c r="L8430" i="8" s="1"/>
  <c r="J8430" i="8"/>
  <c r="D8431" i="8"/>
  <c r="G8431" i="8"/>
  <c r="H8431" i="8" s="1"/>
  <c r="J8431" i="8"/>
  <c r="D8432" i="8"/>
  <c r="G8432" i="8"/>
  <c r="L8432" i="8" s="1"/>
  <c r="J8432" i="8"/>
  <c r="D8433" i="8"/>
  <c r="G8433" i="8"/>
  <c r="L8433" i="8" s="1"/>
  <c r="J8433" i="8"/>
  <c r="D8434" i="8"/>
  <c r="G8434" i="8"/>
  <c r="J8434" i="8"/>
  <c r="D8435" i="8"/>
  <c r="G8435" i="8"/>
  <c r="H8435" i="8" s="1"/>
  <c r="J8435" i="8"/>
  <c r="D8436" i="8"/>
  <c r="G8436" i="8"/>
  <c r="L8436" i="8" s="1"/>
  <c r="J8436" i="8"/>
  <c r="D8437" i="8"/>
  <c r="G8437" i="8"/>
  <c r="L8437" i="8" s="1"/>
  <c r="J8437" i="8"/>
  <c r="D8438" i="8"/>
  <c r="G8438" i="8"/>
  <c r="J8438" i="8"/>
  <c r="D8439" i="8"/>
  <c r="G8439" i="8"/>
  <c r="H8439" i="8" s="1"/>
  <c r="J8439" i="8"/>
  <c r="D8440" i="8"/>
  <c r="G8440" i="8"/>
  <c r="L8440" i="8" s="1"/>
  <c r="J8440" i="8"/>
  <c r="D8441" i="8"/>
  <c r="G8441" i="8"/>
  <c r="L8441" i="8" s="1"/>
  <c r="J8441" i="8"/>
  <c r="D8442" i="8"/>
  <c r="G8442" i="8"/>
  <c r="H8442" i="8" s="1"/>
  <c r="J8442" i="8"/>
  <c r="D8443" i="8"/>
  <c r="G8443" i="8"/>
  <c r="L8443" i="8" s="1"/>
  <c r="J8443" i="8"/>
  <c r="D8444" i="8"/>
  <c r="G8444" i="8"/>
  <c r="H8444" i="8" s="1"/>
  <c r="J8444" i="8"/>
  <c r="D8445" i="8"/>
  <c r="G8445" i="8"/>
  <c r="L8445" i="8" s="1"/>
  <c r="J8445" i="8"/>
  <c r="D8446" i="8"/>
  <c r="G8446" i="8"/>
  <c r="H8446" i="8" s="1"/>
  <c r="J8446" i="8"/>
  <c r="D8447" i="8"/>
  <c r="G8447" i="8"/>
  <c r="J8447" i="8"/>
  <c r="D8448" i="8"/>
  <c r="G8448" i="8"/>
  <c r="L8448" i="8" s="1"/>
  <c r="J8448" i="8"/>
  <c r="D8449" i="8"/>
  <c r="G8449" i="8"/>
  <c r="L8449" i="8"/>
  <c r="J8449" i="8"/>
  <c r="D8450" i="8"/>
  <c r="G8450" i="8"/>
  <c r="H8450" i="8" s="1"/>
  <c r="J8450" i="8"/>
  <c r="D8451" i="8"/>
  <c r="G8451" i="8"/>
  <c r="L8451" i="8" s="1"/>
  <c r="J8451" i="8"/>
  <c r="D8452" i="8"/>
  <c r="G8452" i="8"/>
  <c r="H8452" i="8" s="1"/>
  <c r="J8452" i="8"/>
  <c r="D8453" i="8"/>
  <c r="G8453" i="8"/>
  <c r="L8453" i="8" s="1"/>
  <c r="J8453" i="8"/>
  <c r="D8454" i="8"/>
  <c r="G8454" i="8"/>
  <c r="H8454" i="8" s="1"/>
  <c r="J8454" i="8"/>
  <c r="D8455" i="8"/>
  <c r="G8455" i="8"/>
  <c r="H8455" i="8" s="1"/>
  <c r="J8455" i="8"/>
  <c r="D8456" i="8"/>
  <c r="G8456" i="8"/>
  <c r="L8456" i="8" s="1"/>
  <c r="J8456" i="8"/>
  <c r="D8457" i="8"/>
  <c r="G8457" i="8"/>
  <c r="L8457" i="8" s="1"/>
  <c r="J8457" i="8"/>
  <c r="D8458" i="8"/>
  <c r="G8458" i="8"/>
  <c r="H8458" i="8" s="1"/>
  <c r="J8458" i="8"/>
  <c r="D8459" i="8"/>
  <c r="G8459" i="8"/>
  <c r="H8459" i="8" s="1"/>
  <c r="J8459" i="8"/>
  <c r="D8460" i="8"/>
  <c r="G8460" i="8"/>
  <c r="H8460" i="8" s="1"/>
  <c r="J8460" i="8"/>
  <c r="D8461" i="8"/>
  <c r="G8461" i="8"/>
  <c r="L8461" i="8" s="1"/>
  <c r="J8461" i="8"/>
  <c r="D8462" i="8"/>
  <c r="G8462" i="8"/>
  <c r="H8462" i="8" s="1"/>
  <c r="J8462" i="8"/>
  <c r="D8463" i="8"/>
  <c r="G8463" i="8"/>
  <c r="H8463" i="8" s="1"/>
  <c r="J8463" i="8"/>
  <c r="D8464" i="8"/>
  <c r="G8464" i="8"/>
  <c r="J8464" i="8"/>
  <c r="D8465" i="8"/>
  <c r="G8465" i="8"/>
  <c r="L8465" i="8" s="1"/>
  <c r="J8465" i="8"/>
  <c r="D8466" i="8"/>
  <c r="G8466" i="8"/>
  <c r="H8466" i="8" s="1"/>
  <c r="J8466" i="8"/>
  <c r="D8467" i="8"/>
  <c r="G8467" i="8"/>
  <c r="H8467" i="8" s="1"/>
  <c r="J8467" i="8"/>
  <c r="D8468" i="8"/>
  <c r="G8468" i="8"/>
  <c r="L8468" i="8" s="1"/>
  <c r="J8468" i="8"/>
  <c r="D8469" i="8"/>
  <c r="G8469" i="8"/>
  <c r="J8469" i="8"/>
  <c r="D8470" i="8"/>
  <c r="G8470" i="8"/>
  <c r="H8470" i="8" s="1"/>
  <c r="J8470" i="8"/>
  <c r="D8471" i="8"/>
  <c r="G8471" i="8"/>
  <c r="H8471" i="8" s="1"/>
  <c r="J8471" i="8"/>
  <c r="D8472" i="8"/>
  <c r="G8472" i="8"/>
  <c r="L8472" i="8" s="1"/>
  <c r="J8472" i="8"/>
  <c r="D8473" i="8"/>
  <c r="G8473" i="8"/>
  <c r="L8473" i="8" s="1"/>
  <c r="J8473" i="8"/>
  <c r="D8474" i="8"/>
  <c r="G8474" i="8"/>
  <c r="H8474" i="8" s="1"/>
  <c r="J8474" i="8"/>
  <c r="D8475" i="8"/>
  <c r="G8475" i="8"/>
  <c r="L8475" i="8" s="1"/>
  <c r="J8475" i="8"/>
  <c r="D8476" i="8"/>
  <c r="G8476" i="8"/>
  <c r="H8476" i="8" s="1"/>
  <c r="J8476" i="8"/>
  <c r="D8477" i="8"/>
  <c r="G8477" i="8"/>
  <c r="L8477" i="8" s="1"/>
  <c r="J8477" i="8"/>
  <c r="D8478" i="8"/>
  <c r="G8478" i="8"/>
  <c r="L8478" i="8" s="1"/>
  <c r="H8478" i="8"/>
  <c r="J8478" i="8"/>
  <c r="D8479" i="8"/>
  <c r="G8479" i="8"/>
  <c r="L8479" i="8" s="1"/>
  <c r="H8479" i="8"/>
  <c r="J8479" i="8"/>
  <c r="D8480" i="8"/>
  <c r="G8480" i="8"/>
  <c r="L8480" i="8" s="1"/>
  <c r="J8480" i="8"/>
  <c r="D8481" i="8"/>
  <c r="G8481" i="8"/>
  <c r="L8481" i="8" s="1"/>
  <c r="J8481" i="8"/>
  <c r="D8482" i="8"/>
  <c r="G8482" i="8"/>
  <c r="L8482" i="8" s="1"/>
  <c r="J8482" i="8"/>
  <c r="D8483" i="8"/>
  <c r="G8483" i="8"/>
  <c r="L8483" i="8" s="1"/>
  <c r="H8483" i="8"/>
  <c r="J8483" i="8"/>
  <c r="D8484" i="8"/>
  <c r="G8484" i="8"/>
  <c r="H8484" i="8" s="1"/>
  <c r="J8484" i="8"/>
  <c r="D8485" i="8"/>
  <c r="G8485" i="8"/>
  <c r="L8485" i="8" s="1"/>
  <c r="J8485" i="8"/>
  <c r="D8486" i="8"/>
  <c r="G8486" i="8"/>
  <c r="H8486" i="8" s="1"/>
  <c r="J8486" i="8"/>
  <c r="D8487" i="8"/>
  <c r="G8487" i="8"/>
  <c r="H8487" i="8" s="1"/>
  <c r="J8487" i="8"/>
  <c r="D8488" i="8"/>
  <c r="G8488" i="8"/>
  <c r="L8488" i="8" s="1"/>
  <c r="J8488" i="8"/>
  <c r="D8489" i="8"/>
  <c r="G8489" i="8"/>
  <c r="L8489" i="8" s="1"/>
  <c r="J8489" i="8"/>
  <c r="D8490" i="8"/>
  <c r="G8490" i="8"/>
  <c r="H8490" i="8" s="1"/>
  <c r="J8490" i="8"/>
  <c r="D8491" i="8"/>
  <c r="G8491" i="8"/>
  <c r="J8491" i="8"/>
  <c r="D8492" i="8"/>
  <c r="G8492" i="8"/>
  <c r="L8492" i="8" s="1"/>
  <c r="J8492" i="8"/>
  <c r="D8493" i="8"/>
  <c r="G8493" i="8"/>
  <c r="L8493" i="8" s="1"/>
  <c r="J8493" i="8"/>
  <c r="D8494" i="8"/>
  <c r="G8494" i="8"/>
  <c r="H8494" i="8" s="1"/>
  <c r="J8494" i="8"/>
  <c r="D8495" i="8"/>
  <c r="G8495" i="8"/>
  <c r="H8495" i="8" s="1"/>
  <c r="J8495" i="8"/>
  <c r="D8496" i="8"/>
  <c r="G8496" i="8"/>
  <c r="H8496" i="8" s="1"/>
  <c r="J8496" i="8"/>
  <c r="D8497" i="8"/>
  <c r="G8497" i="8"/>
  <c r="H8497" i="8" s="1"/>
  <c r="J8497" i="8"/>
  <c r="D8498" i="8"/>
  <c r="G8498" i="8"/>
  <c r="H8498" i="8"/>
  <c r="J8498" i="8"/>
  <c r="D8499" i="8"/>
  <c r="G8499" i="8"/>
  <c r="H8499" i="8" s="1"/>
  <c r="J8499" i="8"/>
  <c r="D8500" i="8"/>
  <c r="G8500" i="8"/>
  <c r="L8500" i="8" s="1"/>
  <c r="J8500" i="8"/>
  <c r="D8501" i="8"/>
  <c r="G8501" i="8"/>
  <c r="J8501" i="8"/>
  <c r="D8502" i="8"/>
  <c r="G8502" i="8"/>
  <c r="H8502" i="8" s="1"/>
  <c r="J8502" i="8"/>
  <c r="D8503" i="8"/>
  <c r="G8503" i="8"/>
  <c r="H8503" i="8" s="1"/>
  <c r="J8503" i="8"/>
  <c r="D8504" i="8"/>
  <c r="G8504" i="8"/>
  <c r="J8504" i="8"/>
  <c r="D8505" i="8"/>
  <c r="G8505" i="8"/>
  <c r="L8505" i="8" s="1"/>
  <c r="J8505" i="8"/>
  <c r="D8506" i="8"/>
  <c r="G8506" i="8"/>
  <c r="L8506" i="8"/>
  <c r="J8506" i="8"/>
  <c r="D8507" i="8"/>
  <c r="G8507" i="8"/>
  <c r="H8507" i="8" s="1"/>
  <c r="J8507" i="8"/>
  <c r="D8508" i="8"/>
  <c r="G8508" i="8"/>
  <c r="H8508" i="8" s="1"/>
  <c r="J8508" i="8"/>
  <c r="D8509" i="8"/>
  <c r="G8509" i="8"/>
  <c r="L8509" i="8" s="1"/>
  <c r="J8509" i="8"/>
  <c r="D8510" i="8"/>
  <c r="G8510" i="8"/>
  <c r="H8510" i="8" s="1"/>
  <c r="J8510" i="8"/>
  <c r="D8511" i="8"/>
  <c r="G8511" i="8"/>
  <c r="H8511" i="8" s="1"/>
  <c r="J8511" i="8"/>
  <c r="D8512" i="8"/>
  <c r="G8512" i="8"/>
  <c r="L8512" i="8" s="1"/>
  <c r="J8512" i="8"/>
  <c r="D8513" i="8"/>
  <c r="G8513" i="8"/>
  <c r="L8513" i="8" s="1"/>
  <c r="J8513" i="8"/>
  <c r="D8514" i="8"/>
  <c r="G8514" i="8"/>
  <c r="L8514" i="8" s="1"/>
  <c r="J8514" i="8"/>
  <c r="D8515" i="8"/>
  <c r="G8515" i="8"/>
  <c r="H8515" i="8" s="1"/>
  <c r="J8515" i="8"/>
  <c r="D8516" i="8"/>
  <c r="G8516" i="8"/>
  <c r="H8516" i="8" s="1"/>
  <c r="J8516" i="8"/>
  <c r="D8517" i="8"/>
  <c r="G8517" i="8"/>
  <c r="L8517" i="8" s="1"/>
  <c r="J8517" i="8"/>
  <c r="D8518" i="8"/>
  <c r="G8518" i="8"/>
  <c r="H8518" i="8" s="1"/>
  <c r="J8518" i="8"/>
  <c r="D8519" i="8"/>
  <c r="G8519" i="8"/>
  <c r="H8519" i="8" s="1"/>
  <c r="J8519" i="8"/>
  <c r="D8520" i="8"/>
  <c r="G8520" i="8"/>
  <c r="L8520" i="8" s="1"/>
  <c r="J8520" i="8"/>
  <c r="D8521" i="8"/>
  <c r="G8521" i="8"/>
  <c r="L8521" i="8" s="1"/>
  <c r="J8521" i="8"/>
  <c r="D8522" i="8"/>
  <c r="G8522" i="8"/>
  <c r="L8522" i="8" s="1"/>
  <c r="J8522" i="8"/>
  <c r="D8523" i="8"/>
  <c r="G8523" i="8"/>
  <c r="J8523" i="8"/>
  <c r="D8524" i="8"/>
  <c r="G8524" i="8"/>
  <c r="J8524" i="8"/>
  <c r="D8525" i="8"/>
  <c r="G8525" i="8"/>
  <c r="L8525" i="8" s="1"/>
  <c r="H8525" i="8"/>
  <c r="J8525" i="8"/>
  <c r="D8526" i="8"/>
  <c r="G8526" i="8"/>
  <c r="L8526" i="8" s="1"/>
  <c r="J8526" i="8"/>
  <c r="D8527" i="8"/>
  <c r="G8527" i="8"/>
  <c r="H8527" i="8" s="1"/>
  <c r="J8527" i="8"/>
  <c r="D8528" i="8"/>
  <c r="G8528" i="8"/>
  <c r="L8528" i="8" s="1"/>
  <c r="J8528" i="8"/>
  <c r="D8529" i="8"/>
  <c r="G8529" i="8"/>
  <c r="L8529" i="8" s="1"/>
  <c r="J8529" i="8"/>
  <c r="D8530" i="8"/>
  <c r="G8530" i="8"/>
  <c r="L8530" i="8"/>
  <c r="J8530" i="8"/>
  <c r="D8531" i="8"/>
  <c r="G8531" i="8"/>
  <c r="J8531" i="8"/>
  <c r="D8532" i="8"/>
  <c r="G8532" i="8"/>
  <c r="L8532" i="8" s="1"/>
  <c r="J8532" i="8"/>
  <c r="D8533" i="8"/>
  <c r="G8533" i="8"/>
  <c r="L8533" i="8" s="1"/>
  <c r="J8533" i="8"/>
  <c r="D8534" i="8"/>
  <c r="G8534" i="8"/>
  <c r="L8534" i="8"/>
  <c r="J8534" i="8"/>
  <c r="D8535" i="8"/>
  <c r="G8535" i="8"/>
  <c r="H8535" i="8" s="1"/>
  <c r="J8535" i="8"/>
  <c r="D8536" i="8"/>
  <c r="G8536" i="8"/>
  <c r="J8536" i="8"/>
  <c r="D8537" i="8"/>
  <c r="G8537" i="8"/>
  <c r="L8537" i="8" s="1"/>
  <c r="J8537" i="8"/>
  <c r="D8538" i="8"/>
  <c r="G8538" i="8"/>
  <c r="L8538" i="8"/>
  <c r="J8538" i="8"/>
  <c r="D8539" i="8"/>
  <c r="G8539" i="8"/>
  <c r="H8539" i="8" s="1"/>
  <c r="J8539" i="8"/>
  <c r="D8540" i="8"/>
  <c r="G8540" i="8"/>
  <c r="H8540" i="8" s="1"/>
  <c r="J8540" i="8"/>
  <c r="D8541" i="8"/>
  <c r="G8541" i="8"/>
  <c r="L8541" i="8" s="1"/>
  <c r="J8541" i="8"/>
  <c r="D8542" i="8"/>
  <c r="G8542" i="8"/>
  <c r="L8542" i="8" s="1"/>
  <c r="J8542" i="8"/>
  <c r="D8543" i="8"/>
  <c r="G8543" i="8"/>
  <c r="H8543" i="8" s="1"/>
  <c r="J8543" i="8"/>
  <c r="D8544" i="8"/>
  <c r="G8544" i="8"/>
  <c r="L8544" i="8" s="1"/>
  <c r="H8544" i="8"/>
  <c r="J8544" i="8"/>
  <c r="D8545" i="8"/>
  <c r="G8545" i="8"/>
  <c r="H8545" i="8" s="1"/>
  <c r="J8545" i="8"/>
  <c r="D8546" i="8"/>
  <c r="G8546" i="8"/>
  <c r="L8546" i="8" s="1"/>
  <c r="J8546" i="8"/>
  <c r="D8547" i="8"/>
  <c r="G8547" i="8"/>
  <c r="H8547" i="8" s="1"/>
  <c r="J8547" i="8"/>
  <c r="D8548" i="8"/>
  <c r="G8548" i="8"/>
  <c r="H8548" i="8" s="1"/>
  <c r="J8548" i="8"/>
  <c r="D8549" i="8"/>
  <c r="G8549" i="8"/>
  <c r="L8549" i="8"/>
  <c r="J8549" i="8"/>
  <c r="D8550" i="8"/>
  <c r="G8550" i="8"/>
  <c r="L8550" i="8" s="1"/>
  <c r="J8550" i="8"/>
  <c r="D8551" i="8"/>
  <c r="G8551" i="8"/>
  <c r="H8551" i="8" s="1"/>
  <c r="J8551" i="8"/>
  <c r="D8552" i="8"/>
  <c r="G8552" i="8"/>
  <c r="L8552" i="8" s="1"/>
  <c r="J8552" i="8"/>
  <c r="D8553" i="8"/>
  <c r="G8553" i="8"/>
  <c r="H8553" i="8" s="1"/>
  <c r="J8553" i="8"/>
  <c r="D8554" i="8"/>
  <c r="G8554" i="8"/>
  <c r="L8554" i="8" s="1"/>
  <c r="J8554" i="8"/>
  <c r="D8555" i="8"/>
  <c r="G8555" i="8"/>
  <c r="H8555" i="8" s="1"/>
  <c r="J8555" i="8"/>
  <c r="D8556" i="8"/>
  <c r="G8556" i="8"/>
  <c r="H8556" i="8" s="1"/>
  <c r="J8556" i="8"/>
  <c r="D8557" i="8"/>
  <c r="G8557" i="8"/>
  <c r="H8557" i="8" s="1"/>
  <c r="J8557" i="8"/>
  <c r="D8558" i="8"/>
  <c r="G8558" i="8"/>
  <c r="L8558" i="8" s="1"/>
  <c r="J8558" i="8"/>
  <c r="D8559" i="8"/>
  <c r="G8559" i="8"/>
  <c r="H8559" i="8" s="1"/>
  <c r="J8559" i="8"/>
  <c r="D8560" i="8"/>
  <c r="G8560" i="8"/>
  <c r="L8560" i="8" s="1"/>
  <c r="J8560" i="8"/>
  <c r="D8561" i="8"/>
  <c r="G8561" i="8"/>
  <c r="J8561" i="8"/>
  <c r="D8562" i="8"/>
  <c r="G8562" i="8"/>
  <c r="L8562" i="8" s="1"/>
  <c r="J8562" i="8"/>
  <c r="D8563" i="8"/>
  <c r="G8563" i="8"/>
  <c r="H8563" i="8" s="1"/>
  <c r="J8563" i="8"/>
  <c r="D8564" i="8"/>
  <c r="G8564" i="8"/>
  <c r="H8564" i="8" s="1"/>
  <c r="J8564" i="8"/>
  <c r="D8565" i="8"/>
  <c r="G8565" i="8"/>
  <c r="L8565" i="8" s="1"/>
  <c r="J8565" i="8"/>
  <c r="D8566" i="8"/>
  <c r="G8566" i="8"/>
  <c r="L8566" i="8" s="1"/>
  <c r="J8566" i="8"/>
  <c r="D8567" i="8"/>
  <c r="G8567" i="8"/>
  <c r="H8567" i="8" s="1"/>
  <c r="J8567" i="8"/>
  <c r="D8568" i="8"/>
  <c r="G8568" i="8"/>
  <c r="L8568" i="8" s="1"/>
  <c r="J8568" i="8"/>
  <c r="D8569" i="8"/>
  <c r="G8569" i="8"/>
  <c r="H8569" i="8" s="1"/>
  <c r="J8569" i="8"/>
  <c r="D8570" i="8"/>
  <c r="G8570" i="8"/>
  <c r="L8570" i="8" s="1"/>
  <c r="J8570" i="8"/>
  <c r="D8571" i="8"/>
  <c r="G8571" i="8"/>
  <c r="H8571" i="8" s="1"/>
  <c r="J8571" i="8"/>
  <c r="D8572" i="8"/>
  <c r="G8572" i="8"/>
  <c r="L8572" i="8" s="1"/>
  <c r="J8572" i="8"/>
  <c r="D8573" i="8"/>
  <c r="G8573" i="8"/>
  <c r="L8573" i="8"/>
  <c r="J8573" i="8"/>
  <c r="D8574" i="8"/>
  <c r="G8574" i="8"/>
  <c r="L8574" i="8" s="1"/>
  <c r="J8574" i="8"/>
  <c r="D8575" i="8"/>
  <c r="G8575" i="8"/>
  <c r="H8575" i="8" s="1"/>
  <c r="J8575" i="8"/>
  <c r="D8576" i="8"/>
  <c r="G8576" i="8"/>
  <c r="L8576" i="8" s="1"/>
  <c r="J8576" i="8"/>
  <c r="D8577" i="8"/>
  <c r="G8577" i="8"/>
  <c r="L8577" i="8" s="1"/>
  <c r="J8577" i="8"/>
  <c r="D8578" i="8"/>
  <c r="G8578" i="8"/>
  <c r="L8578" i="8" s="1"/>
  <c r="J8578" i="8"/>
  <c r="D8579" i="8"/>
  <c r="G8579" i="8"/>
  <c r="H8579" i="8" s="1"/>
  <c r="J8579" i="8"/>
  <c r="D8580" i="8"/>
  <c r="G8580" i="8"/>
  <c r="L8580" i="8" s="1"/>
  <c r="J8580" i="8"/>
  <c r="D8581" i="8"/>
  <c r="G8581" i="8"/>
  <c r="H8581" i="8" s="1"/>
  <c r="J8581" i="8"/>
  <c r="D8582" i="8"/>
  <c r="G8582" i="8"/>
  <c r="L8582" i="8"/>
  <c r="J8582" i="8"/>
  <c r="D8583" i="8"/>
  <c r="G8583" i="8"/>
  <c r="H8583" i="8" s="1"/>
  <c r="J8583" i="8"/>
  <c r="D8584" i="8"/>
  <c r="G8584" i="8"/>
  <c r="L8584" i="8" s="1"/>
  <c r="J8584" i="8"/>
  <c r="D8585" i="8"/>
  <c r="G8585" i="8"/>
  <c r="J8585" i="8"/>
  <c r="D8586" i="8"/>
  <c r="G8586" i="8"/>
  <c r="L8586" i="8" s="1"/>
  <c r="J8586" i="8"/>
  <c r="D8587" i="8"/>
  <c r="G8587" i="8"/>
  <c r="H8587" i="8" s="1"/>
  <c r="J8587" i="8"/>
  <c r="D8588" i="8"/>
  <c r="G8588" i="8"/>
  <c r="L8588" i="8" s="1"/>
  <c r="J8588" i="8"/>
  <c r="D8589" i="8"/>
  <c r="G8589" i="8"/>
  <c r="L8589" i="8" s="1"/>
  <c r="J8589" i="8"/>
  <c r="D8590" i="8"/>
  <c r="G8590" i="8"/>
  <c r="L8590" i="8" s="1"/>
  <c r="J8590" i="8"/>
  <c r="D8591" i="8"/>
  <c r="G8591" i="8"/>
  <c r="H8591" i="8" s="1"/>
  <c r="J8591" i="8"/>
  <c r="D8592" i="8"/>
  <c r="G8592" i="8"/>
  <c r="L8592" i="8" s="1"/>
  <c r="J8592" i="8"/>
  <c r="D8593" i="8"/>
  <c r="G8593" i="8"/>
  <c r="L8593" i="8" s="1"/>
  <c r="H8593" i="8"/>
  <c r="J8593" i="8"/>
  <c r="D8594" i="8"/>
  <c r="G8594" i="8"/>
  <c r="L8594" i="8" s="1"/>
  <c r="J8594" i="8"/>
  <c r="D8595" i="8"/>
  <c r="G8595" i="8"/>
  <c r="H8595" i="8" s="1"/>
  <c r="J8595" i="8"/>
  <c r="D8596" i="8"/>
  <c r="G8596" i="8"/>
  <c r="L8596" i="8" s="1"/>
  <c r="J8596" i="8"/>
  <c r="D8597" i="8"/>
  <c r="G8597" i="8"/>
  <c r="L8597" i="8" s="1"/>
  <c r="J8597" i="8"/>
  <c r="D8598" i="8"/>
  <c r="G8598" i="8"/>
  <c r="L8598" i="8" s="1"/>
  <c r="J8598" i="8"/>
  <c r="D8599" i="8"/>
  <c r="G8599" i="8"/>
  <c r="H8599" i="8" s="1"/>
  <c r="J8599" i="8"/>
  <c r="D8600" i="8"/>
  <c r="G8600" i="8"/>
  <c r="L8600" i="8" s="1"/>
  <c r="J8600" i="8"/>
  <c r="D8601" i="8"/>
  <c r="G8601" i="8"/>
  <c r="H8601" i="8" s="1"/>
  <c r="J8601" i="8"/>
  <c r="D8602" i="8"/>
  <c r="G8602" i="8"/>
  <c r="L8602" i="8" s="1"/>
  <c r="J8602" i="8"/>
  <c r="D8603" i="8"/>
  <c r="G8603" i="8"/>
  <c r="H8603" i="8"/>
  <c r="J8603" i="8"/>
  <c r="D8604" i="8"/>
  <c r="G8604" i="8"/>
  <c r="L8604" i="8" s="1"/>
  <c r="J8604" i="8"/>
  <c r="D8605" i="8"/>
  <c r="G8605" i="8"/>
  <c r="L8605" i="8" s="1"/>
  <c r="J8605" i="8"/>
  <c r="D8606" i="8"/>
  <c r="G8606" i="8"/>
  <c r="L8606" i="8" s="1"/>
  <c r="J8606" i="8"/>
  <c r="D8607" i="8"/>
  <c r="G8607" i="8"/>
  <c r="H8607" i="8" s="1"/>
  <c r="J8607" i="8"/>
  <c r="D8608" i="8"/>
  <c r="G8608" i="8"/>
  <c r="L8608" i="8" s="1"/>
  <c r="J8608" i="8"/>
  <c r="D8609" i="8"/>
  <c r="G8609" i="8"/>
  <c r="L8609" i="8" s="1"/>
  <c r="J8609" i="8"/>
  <c r="D8610" i="8"/>
  <c r="G8610" i="8"/>
  <c r="L8610" i="8" s="1"/>
  <c r="J8610" i="8"/>
  <c r="D8611" i="8"/>
  <c r="G8611" i="8"/>
  <c r="H8611" i="8" s="1"/>
  <c r="J8611" i="8"/>
  <c r="D8612" i="8"/>
  <c r="G8612" i="8"/>
  <c r="L8612" i="8" s="1"/>
  <c r="J8612" i="8"/>
  <c r="D8613" i="8"/>
  <c r="G8613" i="8"/>
  <c r="H8613" i="8" s="1"/>
  <c r="L8613" i="8"/>
  <c r="J8613" i="8"/>
  <c r="D8614" i="8"/>
  <c r="G8614" i="8"/>
  <c r="L8614" i="8" s="1"/>
  <c r="J8614" i="8"/>
  <c r="D8615" i="8"/>
  <c r="G8615" i="8"/>
  <c r="H8615" i="8" s="1"/>
  <c r="J8615" i="8"/>
  <c r="D8616" i="8"/>
  <c r="G8616" i="8"/>
  <c r="L8616" i="8"/>
  <c r="J8616" i="8"/>
  <c r="D8617" i="8"/>
  <c r="G8617" i="8"/>
  <c r="L8617" i="8" s="1"/>
  <c r="J8617" i="8"/>
  <c r="D8618" i="8"/>
  <c r="G8618" i="8"/>
  <c r="L8618" i="8" s="1"/>
  <c r="J8618" i="8"/>
  <c r="D8619" i="8"/>
  <c r="G8619" i="8"/>
  <c r="H8619" i="8"/>
  <c r="J8619" i="8"/>
  <c r="D8620" i="8"/>
  <c r="G8620" i="8"/>
  <c r="L8620" i="8" s="1"/>
  <c r="J8620" i="8"/>
  <c r="D8621" i="8"/>
  <c r="G8621" i="8"/>
  <c r="L8621" i="8" s="1"/>
  <c r="J8621" i="8"/>
  <c r="D8622" i="8"/>
  <c r="G8622" i="8"/>
  <c r="L8622" i="8" s="1"/>
  <c r="J8622" i="8"/>
  <c r="D8623" i="8"/>
  <c r="G8623" i="8"/>
  <c r="H8623" i="8" s="1"/>
  <c r="J8623" i="8"/>
  <c r="D8624" i="8"/>
  <c r="G8624" i="8"/>
  <c r="L8624" i="8" s="1"/>
  <c r="J8624" i="8"/>
  <c r="D8625" i="8"/>
  <c r="G8625" i="8"/>
  <c r="J8625" i="8"/>
  <c r="D8626" i="8"/>
  <c r="G8626" i="8"/>
  <c r="L8626" i="8"/>
  <c r="J8626" i="8"/>
  <c r="D8627" i="8"/>
  <c r="G8627" i="8"/>
  <c r="H8627" i="8" s="1"/>
  <c r="J8627" i="8"/>
  <c r="D8628" i="8"/>
  <c r="G8628" i="8"/>
  <c r="L8628" i="8" s="1"/>
  <c r="J8628" i="8"/>
  <c r="D8629" i="8"/>
  <c r="G8629" i="8"/>
  <c r="L8629" i="8" s="1"/>
  <c r="J8629" i="8"/>
  <c r="D8630" i="8"/>
  <c r="G8630" i="8"/>
  <c r="L8630" i="8" s="1"/>
  <c r="J8630" i="8"/>
  <c r="D8631" i="8"/>
  <c r="G8631" i="8"/>
  <c r="H8631" i="8" s="1"/>
  <c r="J8631" i="8"/>
  <c r="D8632" i="8"/>
  <c r="G8632" i="8"/>
  <c r="L8632" i="8" s="1"/>
  <c r="J8632" i="8"/>
  <c r="D8633" i="8"/>
  <c r="G8633" i="8"/>
  <c r="H8633" i="8" s="1"/>
  <c r="J8633" i="8"/>
  <c r="D8634" i="8"/>
  <c r="G8634" i="8"/>
  <c r="L8634" i="8" s="1"/>
  <c r="J8634" i="8"/>
  <c r="D8635" i="8"/>
  <c r="G8635" i="8"/>
  <c r="H8635" i="8" s="1"/>
  <c r="J8635" i="8"/>
  <c r="D8636" i="8"/>
  <c r="G8636" i="8"/>
  <c r="L8636" i="8" s="1"/>
  <c r="J8636" i="8"/>
  <c r="D8637" i="8"/>
  <c r="G8637" i="8"/>
  <c r="L8637" i="8" s="1"/>
  <c r="J8637" i="8"/>
  <c r="D8638" i="8"/>
  <c r="G8638" i="8"/>
  <c r="L8638" i="8" s="1"/>
  <c r="J8638" i="8"/>
  <c r="D8639" i="8"/>
  <c r="G8639" i="8"/>
  <c r="H8639" i="8" s="1"/>
  <c r="J8639" i="8"/>
  <c r="D8640" i="8"/>
  <c r="G8640" i="8"/>
  <c r="L8640" i="8" s="1"/>
  <c r="J8640" i="8"/>
  <c r="D8641" i="8"/>
  <c r="G8641" i="8"/>
  <c r="L8641" i="8" s="1"/>
  <c r="J8641" i="8"/>
  <c r="D8642" i="8"/>
  <c r="G8642" i="8"/>
  <c r="L8642" i="8"/>
  <c r="J8642" i="8"/>
  <c r="D8643" i="8"/>
  <c r="G8643" i="8"/>
  <c r="H8643" i="8" s="1"/>
  <c r="J8643" i="8"/>
  <c r="D8644" i="8"/>
  <c r="G8644" i="8"/>
  <c r="L8644" i="8" s="1"/>
  <c r="J8644" i="8"/>
  <c r="D8645" i="8"/>
  <c r="G8645" i="8"/>
  <c r="H8645" i="8" s="1"/>
  <c r="L8645" i="8"/>
  <c r="J8645" i="8"/>
  <c r="D8646" i="8"/>
  <c r="G8646" i="8"/>
  <c r="L8646" i="8" s="1"/>
  <c r="J8646" i="8"/>
  <c r="D8647" i="8"/>
  <c r="G8647" i="8"/>
  <c r="H8647" i="8"/>
  <c r="J8647" i="8"/>
  <c r="D8648" i="8"/>
  <c r="G8648" i="8"/>
  <c r="L8648" i="8" s="1"/>
  <c r="J8648" i="8"/>
  <c r="D8649" i="8"/>
  <c r="G8649" i="8"/>
  <c r="L8649" i="8"/>
  <c r="J8649" i="8"/>
  <c r="D8650" i="8"/>
  <c r="G8650" i="8"/>
  <c r="L8650" i="8" s="1"/>
  <c r="J8650" i="8"/>
  <c r="D8651" i="8"/>
  <c r="G8651" i="8"/>
  <c r="H8651" i="8"/>
  <c r="J8651" i="8"/>
  <c r="D8652" i="8"/>
  <c r="G8652" i="8"/>
  <c r="L8652" i="8" s="1"/>
  <c r="J8652" i="8"/>
  <c r="D8653" i="8"/>
  <c r="G8653" i="8"/>
  <c r="H8653" i="8" s="1"/>
  <c r="L8653" i="8"/>
  <c r="J8653" i="8"/>
  <c r="D8654" i="8"/>
  <c r="G8654" i="8"/>
  <c r="L8654" i="8" s="1"/>
  <c r="J8654" i="8"/>
  <c r="D8655" i="8"/>
  <c r="G8655" i="8"/>
  <c r="H8655" i="8" s="1"/>
  <c r="J8655" i="8"/>
  <c r="D8656" i="8"/>
  <c r="G8656" i="8"/>
  <c r="L8656" i="8" s="1"/>
  <c r="J8656" i="8"/>
  <c r="D8657" i="8"/>
  <c r="G8657" i="8"/>
  <c r="L8657" i="8" s="1"/>
  <c r="J8657" i="8"/>
  <c r="D8658" i="8"/>
  <c r="G8658" i="8"/>
  <c r="L8658" i="8" s="1"/>
  <c r="J8658" i="8"/>
  <c r="D8659" i="8"/>
  <c r="G8659" i="8"/>
  <c r="H8659" i="8" s="1"/>
  <c r="J8659" i="8"/>
  <c r="D8660" i="8"/>
  <c r="G8660" i="8"/>
  <c r="L8660" i="8" s="1"/>
  <c r="J8660" i="8"/>
  <c r="D8661" i="8"/>
  <c r="G8661" i="8"/>
  <c r="J8661" i="8"/>
  <c r="D8662" i="8"/>
  <c r="G8662" i="8"/>
  <c r="L8662" i="8" s="1"/>
  <c r="J8662" i="8"/>
  <c r="D8663" i="8"/>
  <c r="G8663" i="8"/>
  <c r="H8663" i="8" s="1"/>
  <c r="J8663" i="8"/>
  <c r="D8664" i="8"/>
  <c r="G8664" i="8"/>
  <c r="L8664" i="8" s="1"/>
  <c r="J8664" i="8"/>
  <c r="D8665" i="8"/>
  <c r="G8665" i="8"/>
  <c r="L8665" i="8" s="1"/>
  <c r="J8665" i="8"/>
  <c r="D8666" i="8"/>
  <c r="G8666" i="8"/>
  <c r="L8666" i="8" s="1"/>
  <c r="J8666" i="8"/>
  <c r="D8667" i="8"/>
  <c r="G8667" i="8"/>
  <c r="H8667" i="8" s="1"/>
  <c r="J8667" i="8"/>
  <c r="D8668" i="8"/>
  <c r="G8668" i="8"/>
  <c r="L8668" i="8" s="1"/>
  <c r="J8668" i="8"/>
  <c r="D8669" i="8"/>
  <c r="G8669" i="8"/>
  <c r="J8669" i="8"/>
  <c r="D8670" i="8"/>
  <c r="G8670" i="8"/>
  <c r="J8670" i="8"/>
  <c r="D8671" i="8"/>
  <c r="G8671" i="8"/>
  <c r="H8671" i="8" s="1"/>
  <c r="J8671" i="8"/>
  <c r="D8672" i="8"/>
  <c r="G8672" i="8"/>
  <c r="L8672" i="8" s="1"/>
  <c r="J8672" i="8"/>
  <c r="D8673" i="8"/>
  <c r="G8673" i="8"/>
  <c r="J8673" i="8"/>
  <c r="D8674" i="8"/>
  <c r="G8674" i="8"/>
  <c r="J8674" i="8"/>
  <c r="D8675" i="8"/>
  <c r="G8675" i="8"/>
  <c r="H8675" i="8" s="1"/>
  <c r="J8675" i="8"/>
  <c r="D8676" i="8"/>
  <c r="G8676" i="8"/>
  <c r="L8676" i="8" s="1"/>
  <c r="J8676" i="8"/>
  <c r="D8677" i="8"/>
  <c r="G8677" i="8"/>
  <c r="J8677" i="8"/>
  <c r="D8678" i="8"/>
  <c r="G8678" i="8"/>
  <c r="J8678" i="8"/>
  <c r="D8679" i="8"/>
  <c r="G8679" i="8"/>
  <c r="H8679" i="8" s="1"/>
  <c r="J8679" i="8"/>
  <c r="D8680" i="8"/>
  <c r="G8680" i="8"/>
  <c r="H8680" i="8" s="1"/>
  <c r="J8680" i="8"/>
  <c r="D8681" i="8"/>
  <c r="G8681" i="8"/>
  <c r="H8681" i="8" s="1"/>
  <c r="J8681" i="8"/>
  <c r="D8682" i="8"/>
  <c r="G8682" i="8"/>
  <c r="H8682" i="8" s="1"/>
  <c r="J8682" i="8"/>
  <c r="D8683" i="8"/>
  <c r="G8683" i="8"/>
  <c r="H8683" i="8" s="1"/>
  <c r="J8683" i="8"/>
  <c r="D8684" i="8"/>
  <c r="G8684" i="8"/>
  <c r="H8684" i="8" s="1"/>
  <c r="J8684" i="8"/>
  <c r="D8685" i="8"/>
  <c r="G8685" i="8"/>
  <c r="H8685" i="8" s="1"/>
  <c r="J8685" i="8"/>
  <c r="D8686" i="8"/>
  <c r="G8686" i="8"/>
  <c r="H8686" i="8" s="1"/>
  <c r="J8686" i="8"/>
  <c r="D8687" i="8"/>
  <c r="G8687" i="8"/>
  <c r="H8687" i="8" s="1"/>
  <c r="J8687" i="8"/>
  <c r="D8688" i="8"/>
  <c r="G8688" i="8"/>
  <c r="H8688" i="8" s="1"/>
  <c r="J8688" i="8"/>
  <c r="D8689" i="8"/>
  <c r="G8689" i="8"/>
  <c r="L8689" i="8" s="1"/>
  <c r="J8689" i="8"/>
  <c r="D8690" i="8"/>
  <c r="G8690" i="8"/>
  <c r="H8690" i="8" s="1"/>
  <c r="J8690" i="8"/>
  <c r="D8691" i="8"/>
  <c r="G8691" i="8"/>
  <c r="H8691" i="8" s="1"/>
  <c r="J8691" i="8"/>
  <c r="D8692" i="8"/>
  <c r="G8692" i="8"/>
  <c r="H8692" i="8" s="1"/>
  <c r="J8692" i="8"/>
  <c r="D8693" i="8"/>
  <c r="G8693" i="8"/>
  <c r="H8693" i="8" s="1"/>
  <c r="J8693" i="8"/>
  <c r="D8694" i="8"/>
  <c r="G8694" i="8"/>
  <c r="H8694" i="8" s="1"/>
  <c r="J8694" i="8"/>
  <c r="D8695" i="8"/>
  <c r="G8695" i="8"/>
  <c r="H8695" i="8"/>
  <c r="J8695" i="8"/>
  <c r="D8696" i="8"/>
  <c r="G8696" i="8"/>
  <c r="H8696" i="8" s="1"/>
  <c r="J8696" i="8"/>
  <c r="D8697" i="8"/>
  <c r="G8697" i="8"/>
  <c r="H8697" i="8" s="1"/>
  <c r="J8697" i="8"/>
  <c r="D8698" i="8"/>
  <c r="G8698" i="8"/>
  <c r="H8698" i="8" s="1"/>
  <c r="J8698" i="8"/>
  <c r="D8699" i="8"/>
  <c r="G8699" i="8"/>
  <c r="H8699" i="8" s="1"/>
  <c r="J8699" i="8"/>
  <c r="D8700" i="8"/>
  <c r="G8700" i="8"/>
  <c r="H8700" i="8" s="1"/>
  <c r="J8700" i="8"/>
  <c r="D8701" i="8"/>
  <c r="G8701" i="8"/>
  <c r="H8701" i="8" s="1"/>
  <c r="J8701" i="8"/>
  <c r="D8702" i="8"/>
  <c r="G8702" i="8"/>
  <c r="H8702" i="8" s="1"/>
  <c r="J8702" i="8"/>
  <c r="D8703" i="8"/>
  <c r="G8703" i="8"/>
  <c r="J8703" i="8"/>
  <c r="D8704" i="8"/>
  <c r="G8704" i="8"/>
  <c r="H8704" i="8" s="1"/>
  <c r="J8704" i="8"/>
  <c r="D8705" i="8"/>
  <c r="G8705" i="8"/>
  <c r="J8705" i="8"/>
  <c r="D8706" i="8"/>
  <c r="G8706" i="8"/>
  <c r="H8706" i="8" s="1"/>
  <c r="J8706" i="8"/>
  <c r="D8707" i="8"/>
  <c r="G8707" i="8"/>
  <c r="H8707" i="8" s="1"/>
  <c r="J8707" i="8"/>
  <c r="D8708" i="8"/>
  <c r="G8708" i="8"/>
  <c r="H8708" i="8" s="1"/>
  <c r="J8708" i="8"/>
  <c r="D8709" i="8"/>
  <c r="G8709" i="8"/>
  <c r="H8709" i="8" s="1"/>
  <c r="J8709" i="8"/>
  <c r="D8710" i="8"/>
  <c r="G8710" i="8"/>
  <c r="H8710" i="8" s="1"/>
  <c r="J8710" i="8"/>
  <c r="D8711" i="8"/>
  <c r="G8711" i="8"/>
  <c r="H8711" i="8" s="1"/>
  <c r="J8711" i="8"/>
  <c r="D8712" i="8"/>
  <c r="G8712" i="8"/>
  <c r="H8712" i="8" s="1"/>
  <c r="J8712" i="8"/>
  <c r="D8713" i="8"/>
  <c r="G8713" i="8"/>
  <c r="H8713" i="8" s="1"/>
  <c r="J8713" i="8"/>
  <c r="D8714" i="8"/>
  <c r="G8714" i="8"/>
  <c r="H8714" i="8" s="1"/>
  <c r="J8714" i="8"/>
  <c r="D8715" i="8"/>
  <c r="G8715" i="8"/>
  <c r="H8715" i="8" s="1"/>
  <c r="J8715" i="8"/>
  <c r="D8716" i="8"/>
  <c r="G8716" i="8"/>
  <c r="H8716" i="8" s="1"/>
  <c r="J8716" i="8"/>
  <c r="D8717" i="8"/>
  <c r="G8717" i="8"/>
  <c r="H8717" i="8" s="1"/>
  <c r="J8717" i="8"/>
  <c r="D8718" i="8"/>
  <c r="G8718" i="8"/>
  <c r="H8718" i="8" s="1"/>
  <c r="J8718" i="8"/>
  <c r="D8719" i="8"/>
  <c r="G8719" i="8"/>
  <c r="H8719" i="8" s="1"/>
  <c r="J8719" i="8"/>
  <c r="D8720" i="8"/>
  <c r="G8720" i="8"/>
  <c r="H8720" i="8" s="1"/>
  <c r="J8720" i="8"/>
  <c r="D8721" i="8"/>
  <c r="G8721" i="8"/>
  <c r="H8721" i="8" s="1"/>
  <c r="J8721" i="8"/>
  <c r="D8722" i="8"/>
  <c r="G8722" i="8"/>
  <c r="H8722" i="8" s="1"/>
  <c r="J8722" i="8"/>
  <c r="D8723" i="8"/>
  <c r="G8723" i="8"/>
  <c r="H8723" i="8" s="1"/>
  <c r="J8723" i="8"/>
  <c r="D8724" i="8"/>
  <c r="G8724" i="8"/>
  <c r="H8724" i="8" s="1"/>
  <c r="J8724" i="8"/>
  <c r="D8725" i="8"/>
  <c r="G8725" i="8"/>
  <c r="H8725" i="8" s="1"/>
  <c r="J8725" i="8"/>
  <c r="D8726" i="8"/>
  <c r="G8726" i="8"/>
  <c r="H8726" i="8"/>
  <c r="J8726" i="8"/>
  <c r="D8727" i="8"/>
  <c r="G8727" i="8"/>
  <c r="H8727" i="8" s="1"/>
  <c r="J8727" i="8"/>
  <c r="D8728" i="8"/>
  <c r="G8728" i="8"/>
  <c r="H8728" i="8" s="1"/>
  <c r="J8728" i="8"/>
  <c r="D8729" i="8"/>
  <c r="G8729" i="8"/>
  <c r="H8729" i="8" s="1"/>
  <c r="J8729" i="8"/>
  <c r="D8730" i="8"/>
  <c r="G8730" i="8"/>
  <c r="H8730" i="8" s="1"/>
  <c r="J8730" i="8"/>
  <c r="D8731" i="8"/>
  <c r="G8731" i="8"/>
  <c r="H8731" i="8" s="1"/>
  <c r="J8731" i="8"/>
  <c r="D8732" i="8"/>
  <c r="G8732" i="8"/>
  <c r="H8732" i="8" s="1"/>
  <c r="J8732" i="8"/>
  <c r="D8733" i="8"/>
  <c r="G8733" i="8"/>
  <c r="H8733" i="8" s="1"/>
  <c r="J8733" i="8"/>
  <c r="D8734" i="8"/>
  <c r="G8734" i="8"/>
  <c r="L8734" i="8" s="1"/>
  <c r="J8734" i="8"/>
  <c r="D8735" i="8"/>
  <c r="G8735" i="8"/>
  <c r="J8735" i="8"/>
  <c r="D8736" i="8"/>
  <c r="G8736" i="8"/>
  <c r="J8736" i="8"/>
  <c r="D8737" i="8"/>
  <c r="G8737" i="8"/>
  <c r="H8737" i="8" s="1"/>
  <c r="J8737" i="8"/>
  <c r="D8738" i="8"/>
  <c r="G8738" i="8"/>
  <c r="J8738" i="8"/>
  <c r="D8739" i="8"/>
  <c r="G8739" i="8"/>
  <c r="H8739" i="8" s="1"/>
  <c r="J8739" i="8"/>
  <c r="D8740" i="8"/>
  <c r="G8740" i="8"/>
  <c r="J8740" i="8"/>
  <c r="D8741" i="8"/>
  <c r="G8741" i="8"/>
  <c r="J8741" i="8"/>
  <c r="D8742" i="8"/>
  <c r="G8742" i="8"/>
  <c r="J8742" i="8"/>
  <c r="D8743" i="8"/>
  <c r="G8743" i="8"/>
  <c r="J8743" i="8"/>
  <c r="D8744" i="8"/>
  <c r="G8744" i="8"/>
  <c r="H8744" i="8" s="1"/>
  <c r="J8744" i="8"/>
  <c r="D8745" i="8"/>
  <c r="G8745" i="8"/>
  <c r="L8745" i="8" s="1"/>
  <c r="J8745" i="8"/>
  <c r="D8746" i="8"/>
  <c r="G8746" i="8"/>
  <c r="J8746" i="8"/>
  <c r="D8747" i="8"/>
  <c r="G8747" i="8"/>
  <c r="J8747" i="8"/>
  <c r="D8748" i="8"/>
  <c r="G8748" i="8"/>
  <c r="J8748" i="8"/>
  <c r="D8749" i="8"/>
  <c r="G8749" i="8"/>
  <c r="J8749" i="8"/>
  <c r="D8750" i="8"/>
  <c r="G8750" i="8"/>
  <c r="L8750" i="8" s="1"/>
  <c r="J8750" i="8"/>
  <c r="D8751" i="8"/>
  <c r="G8751" i="8"/>
  <c r="J8751" i="8"/>
  <c r="D8752" i="8"/>
  <c r="G8752" i="8"/>
  <c r="J8752" i="8"/>
  <c r="D8753" i="8"/>
  <c r="G8753" i="8"/>
  <c r="H8753" i="8" s="1"/>
  <c r="J8753" i="8"/>
  <c r="D8754" i="8"/>
  <c r="G8754" i="8"/>
  <c r="J8754" i="8"/>
  <c r="D8755" i="8"/>
  <c r="G8755" i="8"/>
  <c r="H8755" i="8" s="1"/>
  <c r="J8755" i="8"/>
  <c r="D8756" i="8"/>
  <c r="G8756" i="8"/>
  <c r="J8756" i="8"/>
  <c r="D8757" i="8"/>
  <c r="G8757" i="8"/>
  <c r="J8757" i="8"/>
  <c r="D8758" i="8"/>
  <c r="G8758" i="8"/>
  <c r="J8758" i="8"/>
  <c r="D8759" i="8"/>
  <c r="G8759" i="8"/>
  <c r="J8759" i="8"/>
  <c r="D8760" i="8"/>
  <c r="G8760" i="8"/>
  <c r="H8760" i="8" s="1"/>
  <c r="J8760" i="8"/>
  <c r="D8761" i="8"/>
  <c r="G8761" i="8"/>
  <c r="H8761" i="8" s="1"/>
  <c r="J8761" i="8"/>
  <c r="D8762" i="8"/>
  <c r="G8762" i="8"/>
  <c r="L8762" i="8" s="1"/>
  <c r="J8762" i="8"/>
  <c r="D8763" i="8"/>
  <c r="G8763" i="8"/>
  <c r="H8763" i="8" s="1"/>
  <c r="J8763" i="8"/>
  <c r="D8764" i="8"/>
  <c r="G8764" i="8"/>
  <c r="J8764" i="8"/>
  <c r="D8765" i="8"/>
  <c r="G8765" i="8"/>
  <c r="H8765" i="8" s="1"/>
  <c r="J8765" i="8"/>
  <c r="D8766" i="8"/>
  <c r="G8766" i="8"/>
  <c r="J8766" i="8"/>
  <c r="D8767" i="8"/>
  <c r="G8767" i="8"/>
  <c r="H8767" i="8" s="1"/>
  <c r="J8767" i="8"/>
  <c r="D8768" i="8"/>
  <c r="G8768" i="8"/>
  <c r="H8768" i="8" s="1"/>
  <c r="J8768" i="8"/>
  <c r="D8769" i="8"/>
  <c r="G8769" i="8"/>
  <c r="H8769" i="8" s="1"/>
  <c r="J8769" i="8"/>
  <c r="D8770" i="8"/>
  <c r="G8770" i="8"/>
  <c r="L8770" i="8" s="1"/>
  <c r="J8770" i="8"/>
  <c r="D8771" i="8"/>
  <c r="G8771" i="8"/>
  <c r="H8771" i="8" s="1"/>
  <c r="J8771" i="8"/>
  <c r="D8772" i="8"/>
  <c r="G8772" i="8"/>
  <c r="L8772" i="8" s="1"/>
  <c r="J8772" i="8"/>
  <c r="D8773" i="8"/>
  <c r="G8773" i="8"/>
  <c r="H8773" i="8" s="1"/>
  <c r="J8773" i="8"/>
  <c r="D8774" i="8"/>
  <c r="G8774" i="8"/>
  <c r="H8774" i="8" s="1"/>
  <c r="J8774" i="8"/>
  <c r="D8775" i="8"/>
  <c r="G8775" i="8"/>
  <c r="H8775" i="8" s="1"/>
  <c r="J8775" i="8"/>
  <c r="D8776" i="8"/>
  <c r="G8776" i="8"/>
  <c r="H8776" i="8" s="1"/>
  <c r="J8776" i="8"/>
  <c r="D8777" i="8"/>
  <c r="G8777" i="8"/>
  <c r="H8777" i="8" s="1"/>
  <c r="J8777" i="8"/>
  <c r="D8778" i="8"/>
  <c r="G8778" i="8"/>
  <c r="J8778" i="8"/>
  <c r="D8779" i="8"/>
  <c r="G8779" i="8"/>
  <c r="H8779" i="8" s="1"/>
  <c r="J8779" i="8"/>
  <c r="D8780" i="8"/>
  <c r="G8780" i="8"/>
  <c r="J8780" i="8"/>
  <c r="D8781" i="8"/>
  <c r="G8781" i="8"/>
  <c r="H8781" i="8" s="1"/>
  <c r="J8781" i="8"/>
  <c r="D8782" i="8"/>
  <c r="G8782" i="8"/>
  <c r="L8782" i="8" s="1"/>
  <c r="J8782" i="8"/>
  <c r="D8783" i="8"/>
  <c r="G8783" i="8"/>
  <c r="H8783" i="8" s="1"/>
  <c r="J8783" i="8"/>
  <c r="D8784" i="8"/>
  <c r="G8784" i="8"/>
  <c r="H8784" i="8" s="1"/>
  <c r="J8784" i="8"/>
  <c r="D8785" i="8"/>
  <c r="G8785" i="8"/>
  <c r="J8785" i="8"/>
  <c r="D8786" i="8"/>
  <c r="G8786" i="8"/>
  <c r="J8786" i="8"/>
  <c r="D8787" i="8"/>
  <c r="G8787" i="8"/>
  <c r="H8787" i="8" s="1"/>
  <c r="J8787" i="8"/>
  <c r="D8788" i="8"/>
  <c r="G8788" i="8"/>
  <c r="J8788" i="8"/>
  <c r="D8789" i="8"/>
  <c r="G8789" i="8"/>
  <c r="H8789" i="8" s="1"/>
  <c r="J8789" i="8"/>
  <c r="D8790" i="8"/>
  <c r="G8790" i="8"/>
  <c r="J8790" i="8"/>
  <c r="D8791" i="8"/>
  <c r="G8791" i="8"/>
  <c r="H8791" i="8" s="1"/>
  <c r="J8791" i="8"/>
  <c r="D8792" i="8"/>
  <c r="G8792" i="8"/>
  <c r="J8792" i="8"/>
  <c r="D8793" i="8"/>
  <c r="G8793" i="8"/>
  <c r="H8793" i="8" s="1"/>
  <c r="J8793" i="8"/>
  <c r="D8794" i="8"/>
  <c r="G8794" i="8"/>
  <c r="L8794" i="8" s="1"/>
  <c r="J8794" i="8"/>
  <c r="D8795" i="8"/>
  <c r="G8795" i="8"/>
  <c r="H8795" i="8" s="1"/>
  <c r="J8795" i="8"/>
  <c r="D8796" i="8"/>
  <c r="G8796" i="8"/>
  <c r="H8796" i="8" s="1"/>
  <c r="J8796" i="8"/>
  <c r="D8797" i="8"/>
  <c r="G8797" i="8"/>
  <c r="H8797" i="8" s="1"/>
  <c r="J8797" i="8"/>
  <c r="D8798" i="8"/>
  <c r="G8798" i="8"/>
  <c r="H8798" i="8" s="1"/>
  <c r="J8798" i="8"/>
  <c r="D8799" i="8"/>
  <c r="G8799" i="8"/>
  <c r="H8799" i="8" s="1"/>
  <c r="J8799" i="8"/>
  <c r="D8800" i="8"/>
  <c r="G8800" i="8"/>
  <c r="L8800" i="8" s="1"/>
  <c r="J8800" i="8"/>
  <c r="D8801" i="8"/>
  <c r="G8801" i="8"/>
  <c r="H8801" i="8" s="1"/>
  <c r="J8801" i="8"/>
  <c r="D8802" i="8"/>
  <c r="G8802" i="8"/>
  <c r="L8802" i="8" s="1"/>
  <c r="J8802" i="8"/>
  <c r="D8803" i="8"/>
  <c r="G8803" i="8"/>
  <c r="H8803" i="8" s="1"/>
  <c r="J8803" i="8"/>
  <c r="D8804" i="8"/>
  <c r="G8804" i="8"/>
  <c r="L8804" i="8" s="1"/>
  <c r="J8804" i="8"/>
  <c r="D8805" i="8"/>
  <c r="G8805" i="8"/>
  <c r="H8805" i="8" s="1"/>
  <c r="J8805" i="8"/>
  <c r="D8806" i="8"/>
  <c r="G8806" i="8"/>
  <c r="H8806" i="8" s="1"/>
  <c r="J8806" i="8"/>
  <c r="D8807" i="8"/>
  <c r="G8807" i="8"/>
  <c r="H8807" i="8" s="1"/>
  <c r="J8807" i="8"/>
  <c r="D8808" i="8"/>
  <c r="G8808" i="8"/>
  <c r="L8808" i="8" s="1"/>
  <c r="J8808" i="8"/>
  <c r="D8809" i="8"/>
  <c r="G8809" i="8"/>
  <c r="H8809" i="8" s="1"/>
  <c r="J8809" i="8"/>
  <c r="D8810" i="8"/>
  <c r="G8810" i="8"/>
  <c r="J8810" i="8"/>
  <c r="D8811" i="8"/>
  <c r="G8811" i="8"/>
  <c r="H8811" i="8" s="1"/>
  <c r="J8811" i="8"/>
  <c r="D8812" i="8"/>
  <c r="G8812" i="8"/>
  <c r="L8812" i="8" s="1"/>
  <c r="J8812" i="8"/>
  <c r="D8813" i="8"/>
  <c r="G8813" i="8"/>
  <c r="H8813" i="8" s="1"/>
  <c r="J8813" i="8"/>
  <c r="D8814" i="8"/>
  <c r="G8814" i="8"/>
  <c r="H8814" i="8"/>
  <c r="J8814" i="8"/>
  <c r="D8815" i="8"/>
  <c r="G8815" i="8"/>
  <c r="H8815" i="8" s="1"/>
  <c r="J8815" i="8"/>
  <c r="D8816" i="8"/>
  <c r="G8816" i="8"/>
  <c r="H8816" i="8" s="1"/>
  <c r="J8816" i="8"/>
  <c r="D8817" i="8"/>
  <c r="G8817" i="8"/>
  <c r="H8817" i="8" s="1"/>
  <c r="J8817" i="8"/>
  <c r="D8818" i="8"/>
  <c r="G8818" i="8"/>
  <c r="J8818" i="8"/>
  <c r="D8819" i="8"/>
  <c r="G8819" i="8"/>
  <c r="H8819" i="8" s="1"/>
  <c r="J8819" i="8"/>
  <c r="D8820" i="8"/>
  <c r="G8820" i="8"/>
  <c r="H8820" i="8" s="1"/>
  <c r="J8820" i="8"/>
  <c r="D8821" i="8"/>
  <c r="G8821" i="8"/>
  <c r="H8821" i="8" s="1"/>
  <c r="J8821" i="8"/>
  <c r="D8822" i="8"/>
  <c r="G8822" i="8"/>
  <c r="J8822" i="8"/>
  <c r="D8823" i="8"/>
  <c r="G8823" i="8"/>
  <c r="H8823" i="8" s="1"/>
  <c r="J8823" i="8"/>
  <c r="D8824" i="8"/>
  <c r="G8824" i="8"/>
  <c r="L8824" i="8" s="1"/>
  <c r="J8824" i="8"/>
  <c r="D8825" i="8"/>
  <c r="G8825" i="8"/>
  <c r="L8825" i="8" s="1"/>
  <c r="J8825" i="8"/>
  <c r="D8826" i="8"/>
  <c r="G8826" i="8"/>
  <c r="L8826" i="8" s="1"/>
  <c r="J8826" i="8"/>
  <c r="D8827" i="8"/>
  <c r="G8827" i="8"/>
  <c r="H8827" i="8" s="1"/>
  <c r="J8827" i="8"/>
  <c r="D8828" i="8"/>
  <c r="G8828" i="8"/>
  <c r="H8828" i="8" s="1"/>
  <c r="J8828" i="8"/>
  <c r="D8829" i="8"/>
  <c r="G8829" i="8"/>
  <c r="H8829" i="8" s="1"/>
  <c r="J8829" i="8"/>
  <c r="D8830" i="8"/>
  <c r="G8830" i="8"/>
  <c r="H8830" i="8" s="1"/>
  <c r="J8830" i="8"/>
  <c r="D8831" i="8"/>
  <c r="G8831" i="8"/>
  <c r="H8831" i="8"/>
  <c r="J8831" i="8"/>
  <c r="D8832" i="8"/>
  <c r="G8832" i="8"/>
  <c r="J8832" i="8"/>
  <c r="D8833" i="8"/>
  <c r="G8833" i="8"/>
  <c r="H8833" i="8" s="1"/>
  <c r="J8833" i="8"/>
  <c r="D8834" i="8"/>
  <c r="G8834" i="8"/>
  <c r="L8834" i="8" s="1"/>
  <c r="J8834" i="8"/>
  <c r="D8835" i="8"/>
  <c r="G8835" i="8"/>
  <c r="H8835" i="8" s="1"/>
  <c r="J8835" i="8"/>
  <c r="D8836" i="8"/>
  <c r="G8836" i="8"/>
  <c r="J8836" i="8"/>
  <c r="D8837" i="8"/>
  <c r="G8837" i="8"/>
  <c r="H8837" i="8" s="1"/>
  <c r="J8837" i="8"/>
  <c r="D8838" i="8"/>
  <c r="G8838" i="8"/>
  <c r="H8838" i="8" s="1"/>
  <c r="J8838" i="8"/>
  <c r="D8839" i="8"/>
  <c r="G8839" i="8"/>
  <c r="J8839" i="8"/>
  <c r="D8840" i="8"/>
  <c r="G8840" i="8"/>
  <c r="J8840" i="8"/>
  <c r="D8841" i="8"/>
  <c r="G8841" i="8"/>
  <c r="H8841" i="8"/>
  <c r="J8841" i="8"/>
  <c r="D8842" i="8"/>
  <c r="G8842" i="8"/>
  <c r="L8842" i="8" s="1"/>
  <c r="J8842" i="8"/>
  <c r="D8843" i="8"/>
  <c r="G8843" i="8"/>
  <c r="H8843" i="8" s="1"/>
  <c r="J8843" i="8"/>
  <c r="D8844" i="8"/>
  <c r="G8844" i="8"/>
  <c r="J8844" i="8"/>
  <c r="D8845" i="8"/>
  <c r="G8845" i="8"/>
  <c r="H8845" i="8" s="1"/>
  <c r="J8845" i="8"/>
  <c r="D8846" i="8"/>
  <c r="G8846" i="8"/>
  <c r="H8846" i="8" s="1"/>
  <c r="J8846" i="8"/>
  <c r="D8847" i="8"/>
  <c r="G8847" i="8"/>
  <c r="H8847" i="8" s="1"/>
  <c r="J8847" i="8"/>
  <c r="D8848" i="8"/>
  <c r="G8848" i="8"/>
  <c r="H8848" i="8" s="1"/>
  <c r="J8848" i="8"/>
  <c r="D8849" i="8"/>
  <c r="G8849" i="8"/>
  <c r="H8849" i="8" s="1"/>
  <c r="J8849" i="8"/>
  <c r="D8850" i="8"/>
  <c r="G8850" i="8"/>
  <c r="J8850" i="8"/>
  <c r="D8851" i="8"/>
  <c r="G8851" i="8"/>
  <c r="H8851" i="8" s="1"/>
  <c r="J8851" i="8"/>
  <c r="D8852" i="8"/>
  <c r="G8852" i="8"/>
  <c r="J8852" i="8"/>
  <c r="D8853" i="8"/>
  <c r="G8853" i="8"/>
  <c r="H8853" i="8"/>
  <c r="J8853" i="8"/>
  <c r="D8854" i="8"/>
  <c r="G8854" i="8"/>
  <c r="L8854" i="8" s="1"/>
  <c r="J8854" i="8"/>
  <c r="D8855" i="8"/>
  <c r="G8855" i="8"/>
  <c r="H8855" i="8" s="1"/>
  <c r="J8855" i="8"/>
  <c r="D8856" i="8"/>
  <c r="G8856" i="8"/>
  <c r="J8856" i="8"/>
  <c r="D8857" i="8"/>
  <c r="G8857" i="8"/>
  <c r="L8857" i="8" s="1"/>
  <c r="J8857" i="8"/>
  <c r="D8858" i="8"/>
  <c r="G8858" i="8"/>
  <c r="H8858" i="8" s="1"/>
  <c r="J8858" i="8"/>
  <c r="D8859" i="8"/>
  <c r="G8859" i="8"/>
  <c r="H8859" i="8" s="1"/>
  <c r="J8859" i="8"/>
  <c r="D8860" i="8"/>
  <c r="G8860" i="8"/>
  <c r="L8860" i="8" s="1"/>
  <c r="J8860" i="8"/>
  <c r="D8861" i="8"/>
  <c r="G8861" i="8"/>
  <c r="L8861" i="8" s="1"/>
  <c r="J8861" i="8"/>
  <c r="D8862" i="8"/>
  <c r="G8862" i="8"/>
  <c r="H8862" i="8" s="1"/>
  <c r="J8862" i="8"/>
  <c r="D8863" i="8"/>
  <c r="G8863" i="8"/>
  <c r="H8863" i="8" s="1"/>
  <c r="J8863" i="8"/>
  <c r="D8864" i="8"/>
  <c r="G8864" i="8"/>
  <c r="H8864" i="8" s="1"/>
  <c r="J8864" i="8"/>
  <c r="D8865" i="8"/>
  <c r="G8865" i="8"/>
  <c r="L8865" i="8" s="1"/>
  <c r="J8865" i="8"/>
  <c r="D8866" i="8"/>
  <c r="G8866" i="8"/>
  <c r="H8866" i="8" s="1"/>
  <c r="J8866" i="8"/>
  <c r="D8867" i="8"/>
  <c r="G8867" i="8"/>
  <c r="H8867" i="8" s="1"/>
  <c r="J8867" i="8"/>
  <c r="D8868" i="8"/>
  <c r="G8868" i="8"/>
  <c r="L8868" i="8" s="1"/>
  <c r="J8868" i="8"/>
  <c r="D8869" i="8"/>
  <c r="G8869" i="8"/>
  <c r="L8869" i="8" s="1"/>
  <c r="J8869" i="8"/>
  <c r="D8870" i="8"/>
  <c r="G8870" i="8"/>
  <c r="L8870" i="8" s="1"/>
  <c r="J8870" i="8"/>
  <c r="D8871" i="8"/>
  <c r="G8871" i="8"/>
  <c r="H8871" i="8" s="1"/>
  <c r="J8871" i="8"/>
  <c r="D8872" i="8"/>
  <c r="G8872" i="8"/>
  <c r="J8872" i="8"/>
  <c r="D8873" i="8"/>
  <c r="G8873" i="8"/>
  <c r="L8873" i="8" s="1"/>
  <c r="J8873" i="8"/>
  <c r="D8874" i="8"/>
  <c r="G8874" i="8"/>
  <c r="H8874" i="8" s="1"/>
  <c r="J8874" i="8"/>
  <c r="D8875" i="8"/>
  <c r="G8875" i="8"/>
  <c r="H8875" i="8" s="1"/>
  <c r="J8875" i="8"/>
  <c r="D8876" i="8"/>
  <c r="G8876" i="8"/>
  <c r="L8876" i="8" s="1"/>
  <c r="J8876" i="8"/>
  <c r="D8877" i="8"/>
  <c r="G8877" i="8"/>
  <c r="L8877" i="8" s="1"/>
  <c r="J8877" i="8"/>
  <c r="D8878" i="8"/>
  <c r="G8878" i="8"/>
  <c r="H8878" i="8" s="1"/>
  <c r="J8878" i="8"/>
  <c r="D8879" i="8"/>
  <c r="G8879" i="8"/>
  <c r="H8879" i="8" s="1"/>
  <c r="J8879" i="8"/>
  <c r="D8880" i="8"/>
  <c r="G8880" i="8"/>
  <c r="H8880" i="8" s="1"/>
  <c r="J8880" i="8"/>
  <c r="D8881" i="8"/>
  <c r="G8881" i="8"/>
  <c r="L8881" i="8" s="1"/>
  <c r="J8881" i="8"/>
  <c r="D8882" i="8"/>
  <c r="G8882" i="8"/>
  <c r="H8882" i="8" s="1"/>
  <c r="J8882" i="8"/>
  <c r="D8883" i="8"/>
  <c r="G8883" i="8"/>
  <c r="H8883" i="8" s="1"/>
  <c r="J8883" i="8"/>
  <c r="D8884" i="8"/>
  <c r="G8884" i="8"/>
  <c r="L8884" i="8" s="1"/>
  <c r="J8884" i="8"/>
  <c r="D8885" i="8"/>
  <c r="G8885" i="8"/>
  <c r="L8885" i="8" s="1"/>
  <c r="J8885" i="8"/>
  <c r="D8886" i="8"/>
  <c r="G8886" i="8"/>
  <c r="L8886" i="8" s="1"/>
  <c r="J8886" i="8"/>
  <c r="D8887" i="8"/>
  <c r="G8887" i="8"/>
  <c r="H8887" i="8" s="1"/>
  <c r="J8887" i="8"/>
  <c r="D8888" i="8"/>
  <c r="G8888" i="8"/>
  <c r="J8888" i="8"/>
  <c r="D8889" i="8"/>
  <c r="G8889" i="8"/>
  <c r="H8889" i="8" s="1"/>
  <c r="J8889" i="8"/>
  <c r="D8890" i="8"/>
  <c r="G8890" i="8"/>
  <c r="H8890" i="8" s="1"/>
  <c r="J8890" i="8"/>
  <c r="D8891" i="8"/>
  <c r="G8891" i="8"/>
  <c r="H8891" i="8" s="1"/>
  <c r="J8891" i="8"/>
  <c r="D8892" i="8"/>
  <c r="G8892" i="8"/>
  <c r="L8892" i="8" s="1"/>
  <c r="J8892" i="8"/>
  <c r="D8893" i="8"/>
  <c r="G8893" i="8"/>
  <c r="L8893" i="8" s="1"/>
  <c r="J8893" i="8"/>
  <c r="D8894" i="8"/>
  <c r="G8894" i="8"/>
  <c r="H8894" i="8" s="1"/>
  <c r="J8894" i="8"/>
  <c r="D8895" i="8"/>
  <c r="G8895" i="8"/>
  <c r="H8895" i="8" s="1"/>
  <c r="J8895" i="8"/>
  <c r="D8896" i="8"/>
  <c r="G8896" i="8"/>
  <c r="H8896" i="8" s="1"/>
  <c r="J8896" i="8"/>
  <c r="D8897" i="8"/>
  <c r="G8897" i="8"/>
  <c r="L8897" i="8" s="1"/>
  <c r="J8897" i="8"/>
  <c r="D8898" i="8"/>
  <c r="G8898" i="8"/>
  <c r="H8898" i="8" s="1"/>
  <c r="J8898" i="8"/>
  <c r="D8899" i="8"/>
  <c r="G8899" i="8"/>
  <c r="H8899" i="8" s="1"/>
  <c r="J8899" i="8"/>
  <c r="D8900" i="8"/>
  <c r="G8900" i="8"/>
  <c r="L8900" i="8" s="1"/>
  <c r="J8900" i="8"/>
  <c r="D8901" i="8"/>
  <c r="G8901" i="8"/>
  <c r="L8901" i="8" s="1"/>
  <c r="J8901" i="8"/>
  <c r="D8902" i="8"/>
  <c r="G8902" i="8"/>
  <c r="H8902" i="8" s="1"/>
  <c r="J8902" i="8"/>
  <c r="D8903" i="8"/>
  <c r="G8903" i="8"/>
  <c r="H8903" i="8" s="1"/>
  <c r="J8903" i="8"/>
  <c r="D8904" i="8"/>
  <c r="G8904" i="8"/>
  <c r="L8904" i="8" s="1"/>
  <c r="H8904" i="8"/>
  <c r="J8904" i="8"/>
  <c r="D8905" i="8"/>
  <c r="G8905" i="8"/>
  <c r="L8905" i="8" s="1"/>
  <c r="J8905" i="8"/>
  <c r="D8906" i="8"/>
  <c r="G8906" i="8"/>
  <c r="H8906" i="8" s="1"/>
  <c r="J8906" i="8"/>
  <c r="D8907" i="8"/>
  <c r="G8907" i="8"/>
  <c r="H8907" i="8" s="1"/>
  <c r="J8907" i="8"/>
  <c r="D8908" i="8"/>
  <c r="G8908" i="8"/>
  <c r="H8908" i="8"/>
  <c r="J8908" i="8"/>
  <c r="D8909" i="8"/>
  <c r="G8909" i="8"/>
  <c r="L8909" i="8" s="1"/>
  <c r="J8909" i="8"/>
  <c r="D8910" i="8"/>
  <c r="G8910" i="8"/>
  <c r="H8910" i="8" s="1"/>
  <c r="J8910" i="8"/>
  <c r="D8911" i="8"/>
  <c r="G8911" i="8"/>
  <c r="H8911" i="8" s="1"/>
  <c r="J8911" i="8"/>
  <c r="D8912" i="8"/>
  <c r="G8912" i="8"/>
  <c r="H8912" i="8"/>
  <c r="J8912" i="8"/>
  <c r="D8913" i="8"/>
  <c r="G8913" i="8"/>
  <c r="L8913" i="8" s="1"/>
  <c r="J8913" i="8"/>
  <c r="D8914" i="8"/>
  <c r="G8914" i="8"/>
  <c r="H8914" i="8" s="1"/>
  <c r="J8914" i="8"/>
  <c r="D8915" i="8"/>
  <c r="G8915" i="8"/>
  <c r="H8915" i="8" s="1"/>
  <c r="J8915" i="8"/>
  <c r="D8916" i="8"/>
  <c r="G8916" i="8"/>
  <c r="L8916" i="8"/>
  <c r="J8916" i="8"/>
  <c r="D8917" i="8"/>
  <c r="G8917" i="8"/>
  <c r="L8917" i="8" s="1"/>
  <c r="J8917" i="8"/>
  <c r="D8918" i="8"/>
  <c r="G8918" i="8"/>
  <c r="H8918" i="8" s="1"/>
  <c r="J8918" i="8"/>
  <c r="D8919" i="8"/>
  <c r="G8919" i="8"/>
  <c r="H8919" i="8" s="1"/>
  <c r="J8919" i="8"/>
  <c r="D8920" i="8"/>
  <c r="G8920" i="8"/>
  <c r="H8920" i="8"/>
  <c r="J8920" i="8"/>
  <c r="D8921" i="8"/>
  <c r="G8921" i="8"/>
  <c r="L8921" i="8" s="1"/>
  <c r="J8921" i="8"/>
  <c r="D8922" i="8"/>
  <c r="G8922" i="8"/>
  <c r="H8922" i="8" s="1"/>
  <c r="J8922" i="8"/>
  <c r="D8923" i="8"/>
  <c r="G8923" i="8"/>
  <c r="H8923" i="8" s="1"/>
  <c r="J8923" i="8"/>
  <c r="D8924" i="8"/>
  <c r="G8924" i="8"/>
  <c r="L8924" i="8" s="1"/>
  <c r="J8924" i="8"/>
  <c r="D8925" i="8"/>
  <c r="G8925" i="8"/>
  <c r="L8925" i="8" s="1"/>
  <c r="J8925" i="8"/>
  <c r="D8926" i="8"/>
  <c r="G8926" i="8"/>
  <c r="H8926" i="8" s="1"/>
  <c r="J8926" i="8"/>
  <c r="D8927" i="8"/>
  <c r="G8927" i="8"/>
  <c r="H8927" i="8" s="1"/>
  <c r="J8927" i="8"/>
  <c r="D8928" i="8"/>
  <c r="G8928" i="8"/>
  <c r="H8928" i="8" s="1"/>
  <c r="J8928" i="8"/>
  <c r="D8929" i="8"/>
  <c r="G8929" i="8"/>
  <c r="L8929" i="8" s="1"/>
  <c r="J8929" i="8"/>
  <c r="D8930" i="8"/>
  <c r="G8930" i="8"/>
  <c r="H8930" i="8" s="1"/>
  <c r="J8930" i="8"/>
  <c r="D8931" i="8"/>
  <c r="G8931" i="8"/>
  <c r="H8931" i="8" s="1"/>
  <c r="J8931" i="8"/>
  <c r="D8932" i="8"/>
  <c r="G8932" i="8"/>
  <c r="L8932" i="8" s="1"/>
  <c r="J8932" i="8"/>
  <c r="D8933" i="8"/>
  <c r="G8933" i="8"/>
  <c r="L8933" i="8" s="1"/>
  <c r="J8933" i="8"/>
  <c r="D8934" i="8"/>
  <c r="G8934" i="8"/>
  <c r="H8934" i="8" s="1"/>
  <c r="J8934" i="8"/>
  <c r="D8935" i="8"/>
  <c r="G8935" i="8"/>
  <c r="H8935" i="8" s="1"/>
  <c r="J8935" i="8"/>
  <c r="D8936" i="8"/>
  <c r="G8936" i="8"/>
  <c r="H8936" i="8"/>
  <c r="J8936" i="8"/>
  <c r="D8937" i="8"/>
  <c r="G8937" i="8"/>
  <c r="L8937" i="8" s="1"/>
  <c r="J8937" i="8"/>
  <c r="D8938" i="8"/>
  <c r="G8938" i="8"/>
  <c r="H8938" i="8" s="1"/>
  <c r="J8938" i="8"/>
  <c r="D8939" i="8"/>
  <c r="G8939" i="8"/>
  <c r="H8939" i="8" s="1"/>
  <c r="J8939" i="8"/>
  <c r="D8940" i="8"/>
  <c r="G8940" i="8"/>
  <c r="H8940" i="8"/>
  <c r="J8940" i="8"/>
  <c r="D8941" i="8"/>
  <c r="G8941" i="8"/>
  <c r="L8941" i="8" s="1"/>
  <c r="J8941" i="8"/>
  <c r="D8942" i="8"/>
  <c r="G8942" i="8"/>
  <c r="H8942" i="8" s="1"/>
  <c r="J8942" i="8"/>
  <c r="D8943" i="8"/>
  <c r="G8943" i="8"/>
  <c r="H8943" i="8" s="1"/>
  <c r="J8943" i="8"/>
  <c r="D8944" i="8"/>
  <c r="G8944" i="8"/>
  <c r="H8944" i="8"/>
  <c r="J8944" i="8"/>
  <c r="D8945" i="8"/>
  <c r="G8945" i="8"/>
  <c r="L8945" i="8" s="1"/>
  <c r="J8945" i="8"/>
  <c r="D8946" i="8"/>
  <c r="G8946" i="8"/>
  <c r="H8946" i="8" s="1"/>
  <c r="J8946" i="8"/>
  <c r="D8947" i="8"/>
  <c r="G8947" i="8"/>
  <c r="H8947" i="8" s="1"/>
  <c r="J8947" i="8"/>
  <c r="D8948" i="8"/>
  <c r="G8948" i="8"/>
  <c r="L8948" i="8"/>
  <c r="J8948" i="8"/>
  <c r="D8949" i="8"/>
  <c r="G8949" i="8"/>
  <c r="L8949" i="8" s="1"/>
  <c r="J8949" i="8"/>
  <c r="D8950" i="8"/>
  <c r="G8950" i="8"/>
  <c r="H8950" i="8" s="1"/>
  <c r="J8950" i="8"/>
  <c r="D8951" i="8"/>
  <c r="G8951" i="8"/>
  <c r="H8951" i="8" s="1"/>
  <c r="J8951" i="8"/>
  <c r="D8952" i="8"/>
  <c r="G8952" i="8"/>
  <c r="J8952" i="8"/>
  <c r="D8953" i="8"/>
  <c r="G8953" i="8"/>
  <c r="L8953" i="8" s="1"/>
  <c r="J8953" i="8"/>
  <c r="D8954" i="8"/>
  <c r="G8954" i="8"/>
  <c r="H8954" i="8" s="1"/>
  <c r="J8954" i="8"/>
  <c r="D8955" i="8"/>
  <c r="G8955" i="8"/>
  <c r="H8955" i="8" s="1"/>
  <c r="J8955" i="8"/>
  <c r="D8956" i="8"/>
  <c r="G8956" i="8"/>
  <c r="H8956" i="8" s="1"/>
  <c r="J8956" i="8"/>
  <c r="D8957" i="8"/>
  <c r="G8957" i="8"/>
  <c r="L8957" i="8" s="1"/>
  <c r="J8957" i="8"/>
  <c r="D8958" i="8"/>
  <c r="G8958" i="8"/>
  <c r="H8958" i="8" s="1"/>
  <c r="J8958" i="8"/>
  <c r="D8959" i="8"/>
  <c r="G8959" i="8"/>
  <c r="H8959" i="8" s="1"/>
  <c r="J8959" i="8"/>
  <c r="D8960" i="8"/>
  <c r="G8960" i="8"/>
  <c r="H8960" i="8" s="1"/>
  <c r="J8960" i="8"/>
  <c r="D8961" i="8"/>
  <c r="G8961" i="8"/>
  <c r="L8961" i="8" s="1"/>
  <c r="J8961" i="8"/>
  <c r="D8962" i="8"/>
  <c r="G8962" i="8"/>
  <c r="H8962" i="8" s="1"/>
  <c r="J8962" i="8"/>
  <c r="D8963" i="8"/>
  <c r="G8963" i="8"/>
  <c r="H8963" i="8" s="1"/>
  <c r="J8963" i="8"/>
  <c r="D8964" i="8"/>
  <c r="G8964" i="8"/>
  <c r="L8964" i="8" s="1"/>
  <c r="J8964" i="8"/>
  <c r="D8965" i="8"/>
  <c r="G8965" i="8"/>
  <c r="L8965" i="8" s="1"/>
  <c r="J8965" i="8"/>
  <c r="D8966" i="8"/>
  <c r="G8966" i="8"/>
  <c r="H8966" i="8" s="1"/>
  <c r="J8966" i="8"/>
  <c r="D8967" i="8"/>
  <c r="G8967" i="8"/>
  <c r="H8967" i="8" s="1"/>
  <c r="J8967" i="8"/>
  <c r="D8968" i="8"/>
  <c r="G8968" i="8"/>
  <c r="H8968" i="8" s="1"/>
  <c r="J8968" i="8"/>
  <c r="D8969" i="8"/>
  <c r="G8969" i="8"/>
  <c r="L8969" i="8"/>
  <c r="J8969" i="8"/>
  <c r="D8970" i="8"/>
  <c r="G8970" i="8"/>
  <c r="H8970" i="8" s="1"/>
  <c r="J8970" i="8"/>
  <c r="D8971" i="8"/>
  <c r="G8971" i="8"/>
  <c r="L8971" i="8" s="1"/>
  <c r="J8971" i="8"/>
  <c r="D8972" i="8"/>
  <c r="G8972" i="8"/>
  <c r="H8972" i="8" s="1"/>
  <c r="J8972" i="8"/>
  <c r="D8973" i="8"/>
  <c r="G8973" i="8"/>
  <c r="L8973" i="8" s="1"/>
  <c r="J8973" i="8"/>
  <c r="D8974" i="8"/>
  <c r="G8974" i="8"/>
  <c r="L8974" i="8"/>
  <c r="J8974" i="8"/>
  <c r="D8975" i="8"/>
  <c r="G8975" i="8"/>
  <c r="H8975" i="8" s="1"/>
  <c r="J8975" i="8"/>
  <c r="D8976" i="8"/>
  <c r="G8976" i="8"/>
  <c r="H8976" i="8" s="1"/>
  <c r="J8976" i="8"/>
  <c r="D8977" i="8"/>
  <c r="G8977" i="8"/>
  <c r="H8977" i="8" s="1"/>
  <c r="J8977" i="8"/>
  <c r="D8978" i="8"/>
  <c r="G8978" i="8"/>
  <c r="H8978" i="8"/>
  <c r="J8978" i="8"/>
  <c r="D8979" i="8"/>
  <c r="G8979" i="8"/>
  <c r="L8979" i="8" s="1"/>
  <c r="J8979" i="8"/>
  <c r="D8980" i="8"/>
  <c r="G8980" i="8"/>
  <c r="H8980" i="8" s="1"/>
  <c r="J8980" i="8"/>
  <c r="D8981" i="8"/>
  <c r="G8981" i="8"/>
  <c r="H8981" i="8" s="1"/>
  <c r="J8981" i="8"/>
  <c r="D8982" i="8"/>
  <c r="G8982" i="8"/>
  <c r="L8982" i="8" s="1"/>
  <c r="J8982" i="8"/>
  <c r="D8983" i="8"/>
  <c r="G8983" i="8"/>
  <c r="H8983" i="8" s="1"/>
  <c r="J8983" i="8"/>
  <c r="D8984" i="8"/>
  <c r="G8984" i="8"/>
  <c r="H8984" i="8" s="1"/>
  <c r="J8984" i="8"/>
  <c r="D8985" i="8"/>
  <c r="G8985" i="8"/>
  <c r="H8985" i="8" s="1"/>
  <c r="J8985" i="8"/>
  <c r="D8986" i="8"/>
  <c r="G8986" i="8"/>
  <c r="J8986" i="8"/>
  <c r="D8987" i="8"/>
  <c r="G8987" i="8"/>
  <c r="H8987" i="8" s="1"/>
  <c r="J8987" i="8"/>
  <c r="D8988" i="8"/>
  <c r="G8988" i="8"/>
  <c r="H8988" i="8" s="1"/>
  <c r="J8988" i="8"/>
  <c r="D8989" i="8"/>
  <c r="G8989" i="8"/>
  <c r="J8989" i="8"/>
  <c r="D8990" i="8"/>
  <c r="G8990" i="8"/>
  <c r="H8990" i="8" s="1"/>
  <c r="J8990" i="8"/>
  <c r="D8991" i="8"/>
  <c r="G8991" i="8"/>
  <c r="J8991" i="8"/>
  <c r="D8992" i="8"/>
  <c r="G8992" i="8"/>
  <c r="H8992" i="8" s="1"/>
  <c r="J8992" i="8"/>
  <c r="D8993" i="8"/>
  <c r="G8993" i="8"/>
  <c r="H8993" i="8" s="1"/>
  <c r="J8993" i="8"/>
  <c r="D8994" i="8"/>
  <c r="G8994" i="8"/>
  <c r="H8994" i="8" s="1"/>
  <c r="J8994" i="8"/>
  <c r="D8995" i="8"/>
  <c r="G8995" i="8"/>
  <c r="L8995" i="8" s="1"/>
  <c r="J8995" i="8"/>
  <c r="D8996" i="8"/>
  <c r="G8996" i="8"/>
  <c r="H8996" i="8" s="1"/>
  <c r="J8996" i="8"/>
  <c r="D8997" i="8"/>
  <c r="G8997" i="8"/>
  <c r="H8997" i="8" s="1"/>
  <c r="J8997" i="8"/>
  <c r="D8998" i="8"/>
  <c r="G8998" i="8"/>
  <c r="H8998" i="8" s="1"/>
  <c r="J8998" i="8"/>
  <c r="D8999" i="8"/>
  <c r="G8999" i="8"/>
  <c r="J8999" i="8"/>
  <c r="D9000" i="8"/>
  <c r="G9000" i="8"/>
  <c r="H9000" i="8" s="1"/>
  <c r="J9000" i="8"/>
  <c r="D9001" i="8"/>
  <c r="G9001" i="8"/>
  <c r="J9001" i="8"/>
  <c r="D9002" i="8"/>
  <c r="G9002" i="8"/>
  <c r="H9002" i="8" s="1"/>
  <c r="J9002" i="8"/>
  <c r="D9003" i="8"/>
  <c r="G9003" i="8"/>
  <c r="H9003" i="8" s="1"/>
  <c r="J9003" i="8"/>
  <c r="D9004" i="8"/>
  <c r="G9004" i="8"/>
  <c r="H9004" i="8" s="1"/>
  <c r="J9004" i="8"/>
  <c r="D9005" i="8"/>
  <c r="G9005" i="8"/>
  <c r="L9005" i="8" s="1"/>
  <c r="J9005" i="8"/>
  <c r="D9006" i="8"/>
  <c r="G9006" i="8"/>
  <c r="H9006" i="8" s="1"/>
  <c r="J9006" i="8"/>
  <c r="D9007" i="8"/>
  <c r="G9007" i="8"/>
  <c r="L9007" i="8" s="1"/>
  <c r="J9007" i="8"/>
  <c r="D9008" i="8"/>
  <c r="G9008" i="8"/>
  <c r="H9008" i="8" s="1"/>
  <c r="J9008" i="8"/>
  <c r="D9009" i="8"/>
  <c r="G9009" i="8"/>
  <c r="J9009" i="8"/>
  <c r="D9010" i="8"/>
  <c r="G9010" i="8"/>
  <c r="J9010" i="8"/>
  <c r="D9011" i="8"/>
  <c r="G9011" i="8"/>
  <c r="H9011" i="8" s="1"/>
  <c r="J9011" i="8"/>
  <c r="D9012" i="8"/>
  <c r="G9012" i="8"/>
  <c r="H9012" i="8" s="1"/>
  <c r="J9012" i="8"/>
  <c r="D9013" i="8"/>
  <c r="G9013" i="8"/>
  <c r="H9013" i="8" s="1"/>
  <c r="J9013" i="8"/>
  <c r="D9014" i="8"/>
  <c r="G9014" i="8"/>
  <c r="L9014" i="8" s="1"/>
  <c r="J9014" i="8"/>
  <c r="D9015" i="8"/>
  <c r="G9015" i="8"/>
  <c r="L9015" i="8" s="1"/>
  <c r="J9015" i="8"/>
  <c r="D9016" i="8"/>
  <c r="G9016" i="8"/>
  <c r="H9016" i="8"/>
  <c r="J9016" i="8"/>
  <c r="D9017" i="8"/>
  <c r="G9017" i="8"/>
  <c r="J9017" i="8"/>
  <c r="D9018" i="8"/>
  <c r="G9018" i="8"/>
  <c r="H9018" i="8" s="1"/>
  <c r="J9018" i="8"/>
  <c r="D9019" i="8"/>
  <c r="G9019" i="8"/>
  <c r="H9019" i="8" s="1"/>
  <c r="L9019" i="8"/>
  <c r="J9019" i="8"/>
  <c r="D9020" i="8"/>
  <c r="G9020" i="8"/>
  <c r="H9020" i="8" s="1"/>
  <c r="J9020" i="8"/>
  <c r="D9021" i="8"/>
  <c r="G9021" i="8"/>
  <c r="L9021" i="8" s="1"/>
  <c r="J9021" i="8"/>
  <c r="D9022" i="8"/>
  <c r="G9022" i="8"/>
  <c r="J9022" i="8"/>
  <c r="D9023" i="8"/>
  <c r="G9023" i="8"/>
  <c r="L9023" i="8" s="1"/>
  <c r="H9023" i="8"/>
  <c r="J9023" i="8"/>
  <c r="D9024" i="8"/>
  <c r="G9024" i="8"/>
  <c r="H9024" i="8" s="1"/>
  <c r="J9024" i="8"/>
  <c r="D9025" i="8"/>
  <c r="G9025" i="8"/>
  <c r="J9025" i="8"/>
  <c r="D9026" i="8"/>
  <c r="G9026" i="8"/>
  <c r="L9026" i="8" s="1"/>
  <c r="J9026" i="8"/>
  <c r="D9027" i="8"/>
  <c r="G9027" i="8"/>
  <c r="J9027" i="8"/>
  <c r="D9028" i="8"/>
  <c r="G9028" i="8"/>
  <c r="H9028" i="8" s="1"/>
  <c r="J9028" i="8"/>
  <c r="D9029" i="8"/>
  <c r="G9029" i="8"/>
  <c r="L9029" i="8" s="1"/>
  <c r="J9029" i="8"/>
  <c r="D9030" i="8"/>
  <c r="G9030" i="8"/>
  <c r="J9030" i="8"/>
  <c r="D9031" i="8"/>
  <c r="G9031" i="8"/>
  <c r="H9031" i="8" s="1"/>
  <c r="J9031" i="8"/>
  <c r="D9032" i="8"/>
  <c r="G9032" i="8"/>
  <c r="H9032" i="8" s="1"/>
  <c r="J9032" i="8"/>
  <c r="D9033" i="8"/>
  <c r="G9033" i="8"/>
  <c r="J9033" i="8"/>
  <c r="D9034" i="8"/>
  <c r="G9034" i="8"/>
  <c r="H9034" i="8" s="1"/>
  <c r="J9034" i="8"/>
  <c r="D9035" i="8"/>
  <c r="G9035" i="8"/>
  <c r="J9035" i="8"/>
  <c r="D9036" i="8"/>
  <c r="G9036" i="8"/>
  <c r="H9036" i="8" s="1"/>
  <c r="J9036" i="8"/>
  <c r="D9037" i="8"/>
  <c r="G9037" i="8"/>
  <c r="J9037" i="8"/>
  <c r="D9038" i="8"/>
  <c r="G9038" i="8"/>
  <c r="H9038" i="8" s="1"/>
  <c r="J9038" i="8"/>
  <c r="D9039" i="8"/>
  <c r="G9039" i="8"/>
  <c r="J9039" i="8"/>
  <c r="D9040" i="8"/>
  <c r="G9040" i="8"/>
  <c r="H9040" i="8"/>
  <c r="J9040" i="8"/>
  <c r="D9041" i="8"/>
  <c r="G9041" i="8"/>
  <c r="L9041" i="8" s="1"/>
  <c r="J9041" i="8"/>
  <c r="D9042" i="8"/>
  <c r="G9042" i="8"/>
  <c r="L9042" i="8" s="1"/>
  <c r="J9042" i="8"/>
  <c r="D9043" i="8"/>
  <c r="G9043" i="8"/>
  <c r="J9043" i="8"/>
  <c r="D9044" i="8"/>
  <c r="G9044" i="8"/>
  <c r="H9044" i="8" s="1"/>
  <c r="J9044" i="8"/>
  <c r="D9045" i="8"/>
  <c r="G9045" i="8"/>
  <c r="L9045" i="8" s="1"/>
  <c r="J9045" i="8"/>
  <c r="D9046" i="8"/>
  <c r="G9046" i="8"/>
  <c r="L9046" i="8" s="1"/>
  <c r="J9046" i="8"/>
  <c r="D9047" i="8"/>
  <c r="G9047" i="8"/>
  <c r="J9047" i="8"/>
  <c r="D9048" i="8"/>
  <c r="G9048" i="8"/>
  <c r="H9048" i="8" s="1"/>
  <c r="J9048" i="8"/>
  <c r="D9049" i="8"/>
  <c r="G9049" i="8"/>
  <c r="L9049" i="8" s="1"/>
  <c r="J9049" i="8"/>
  <c r="D9050" i="8"/>
  <c r="G9050" i="8"/>
  <c r="L9050" i="8" s="1"/>
  <c r="J9050" i="8"/>
  <c r="D9051" i="8"/>
  <c r="G9051" i="8"/>
  <c r="J9051" i="8"/>
  <c r="D9052" i="8"/>
  <c r="G9052" i="8"/>
  <c r="J9052" i="8"/>
  <c r="D9053" i="8"/>
  <c r="G9053" i="8"/>
  <c r="J9053" i="8"/>
  <c r="D9054" i="8"/>
  <c r="G9054" i="8"/>
  <c r="L9054" i="8" s="1"/>
  <c r="J9054" i="8"/>
  <c r="D9055" i="8"/>
  <c r="G9055" i="8"/>
  <c r="J9055" i="8"/>
  <c r="D9056" i="8"/>
  <c r="G9056" i="8"/>
  <c r="H9056" i="8" s="1"/>
  <c r="J9056" i="8"/>
  <c r="D9057" i="8"/>
  <c r="G9057" i="8"/>
  <c r="J9057" i="8"/>
  <c r="D9058" i="8"/>
  <c r="G9058" i="8"/>
  <c r="J9058" i="8"/>
  <c r="D9059" i="8"/>
  <c r="G9059" i="8"/>
  <c r="H9059" i="8" s="1"/>
  <c r="J9059" i="8"/>
  <c r="D9060" i="8"/>
  <c r="G9060" i="8"/>
  <c r="L9060" i="8" s="1"/>
  <c r="J9060" i="8"/>
  <c r="D9061" i="8"/>
  <c r="G9061" i="8"/>
  <c r="J9061" i="8"/>
  <c r="D9062" i="8"/>
  <c r="G9062" i="8"/>
  <c r="H9062" i="8" s="1"/>
  <c r="J9062" i="8"/>
  <c r="D9063" i="8"/>
  <c r="G9063" i="8"/>
  <c r="L9063" i="8" s="1"/>
  <c r="J9063" i="8"/>
  <c r="D9064" i="8"/>
  <c r="G9064" i="8"/>
  <c r="J9064" i="8"/>
  <c r="D9065" i="8"/>
  <c r="G9065" i="8"/>
  <c r="J9065" i="8"/>
  <c r="D9066" i="8"/>
  <c r="G9066" i="8"/>
  <c r="L9066" i="8" s="1"/>
  <c r="J9066" i="8"/>
  <c r="D9067" i="8"/>
  <c r="G9067" i="8"/>
  <c r="J9067" i="8"/>
  <c r="D9068" i="8"/>
  <c r="G9068" i="8"/>
  <c r="J9068" i="8"/>
  <c r="D9069" i="8"/>
  <c r="G9069" i="8"/>
  <c r="J9069" i="8"/>
  <c r="D9070" i="8"/>
  <c r="G9070" i="8"/>
  <c r="H9070" i="8" s="1"/>
  <c r="J9070" i="8"/>
  <c r="L9070" i="8"/>
  <c r="D9071" i="8"/>
  <c r="G9071" i="8"/>
  <c r="J9071" i="8"/>
  <c r="D9072" i="8"/>
  <c r="G9072" i="8"/>
  <c r="J9072" i="8"/>
  <c r="D9073" i="8"/>
  <c r="G9073" i="8"/>
  <c r="J9073" i="8"/>
  <c r="D9074" i="8"/>
  <c r="G9074" i="8"/>
  <c r="H9074" i="8" s="1"/>
  <c r="J9074" i="8"/>
  <c r="D9075" i="8"/>
  <c r="G9075" i="8"/>
  <c r="J9075" i="8"/>
  <c r="D9076" i="8"/>
  <c r="G9076" i="8"/>
  <c r="J9076" i="8"/>
  <c r="D9077" i="8"/>
  <c r="G9077" i="8"/>
  <c r="J9077" i="8"/>
  <c r="D9078" i="8"/>
  <c r="G9078" i="8"/>
  <c r="L9078" i="8" s="1"/>
  <c r="J9078" i="8"/>
  <c r="D9079" i="8"/>
  <c r="G9079" i="8"/>
  <c r="J9079" i="8"/>
  <c r="D9080" i="8"/>
  <c r="G9080" i="8"/>
  <c r="J9080" i="8"/>
  <c r="D9081" i="8"/>
  <c r="G9081" i="8"/>
  <c r="J9081" i="8"/>
  <c r="D9082" i="8"/>
  <c r="G9082" i="8"/>
  <c r="L9082" i="8" s="1"/>
  <c r="J9082" i="8"/>
  <c r="D9083" i="8"/>
  <c r="G9083" i="8"/>
  <c r="J9083" i="8"/>
  <c r="D9084" i="8"/>
  <c r="G9084" i="8"/>
  <c r="J9084" i="8"/>
  <c r="D9085" i="8"/>
  <c r="G9085" i="8"/>
  <c r="J9085" i="8"/>
  <c r="D9086" i="8"/>
  <c r="G9086" i="8"/>
  <c r="H9086" i="8" s="1"/>
  <c r="J9086" i="8"/>
  <c r="D9087" i="8"/>
  <c r="G9087" i="8"/>
  <c r="J9087" i="8"/>
  <c r="D9088" i="8"/>
  <c r="G9088" i="8"/>
  <c r="J9088" i="8"/>
  <c r="D9089" i="8"/>
  <c r="G9089" i="8"/>
  <c r="J9089" i="8"/>
  <c r="D9090" i="8"/>
  <c r="G9090" i="8"/>
  <c r="H9090" i="8" s="1"/>
  <c r="J9090" i="8"/>
  <c r="D9091" i="8"/>
  <c r="G9091" i="8"/>
  <c r="J9091" i="8"/>
  <c r="D9092" i="8"/>
  <c r="G9092" i="8"/>
  <c r="J9092" i="8"/>
  <c r="D9093" i="8"/>
  <c r="G9093" i="8"/>
  <c r="J9093" i="8"/>
  <c r="D9094" i="8"/>
  <c r="G9094" i="8"/>
  <c r="L9094" i="8" s="1"/>
  <c r="J9094" i="8"/>
  <c r="D9095" i="8"/>
  <c r="G9095" i="8"/>
  <c r="J9095" i="8"/>
  <c r="D9096" i="8"/>
  <c r="G9096" i="8"/>
  <c r="J9096" i="8"/>
  <c r="D9097" i="8"/>
  <c r="G9097" i="8"/>
  <c r="J9097" i="8"/>
  <c r="D9098" i="8"/>
  <c r="G9098" i="8"/>
  <c r="L9098" i="8" s="1"/>
  <c r="J9098" i="8"/>
  <c r="D9099" i="8"/>
  <c r="G9099" i="8"/>
  <c r="J9099" i="8"/>
  <c r="D9100" i="8"/>
  <c r="G9100" i="8"/>
  <c r="J9100" i="8"/>
  <c r="D9101" i="8"/>
  <c r="G9101" i="8"/>
  <c r="J9101" i="8"/>
  <c r="D9102" i="8"/>
  <c r="G9102" i="8"/>
  <c r="J9102" i="8"/>
  <c r="D9103" i="8"/>
  <c r="G9103" i="8"/>
  <c r="J9103" i="8"/>
  <c r="D9104" i="8"/>
  <c r="G9104" i="8"/>
  <c r="J9104" i="8"/>
  <c r="D9105" i="8"/>
  <c r="G9105" i="8"/>
  <c r="J9105" i="8"/>
  <c r="D9106" i="8"/>
  <c r="G9106" i="8"/>
  <c r="H9106" i="8" s="1"/>
  <c r="J9106" i="8"/>
  <c r="D9107" i="8"/>
  <c r="G9107" i="8"/>
  <c r="J9107" i="8"/>
  <c r="D9108" i="8"/>
  <c r="G9108" i="8"/>
  <c r="J9108" i="8"/>
  <c r="D9109" i="8"/>
  <c r="G9109" i="8"/>
  <c r="J9109" i="8"/>
  <c r="D9110" i="8"/>
  <c r="G9110" i="8"/>
  <c r="H9110" i="8" s="1"/>
  <c r="J9110" i="8"/>
  <c r="D9111" i="8"/>
  <c r="G9111" i="8"/>
  <c r="H9111" i="8" s="1"/>
  <c r="J9111" i="8"/>
  <c r="D9112" i="8"/>
  <c r="G9112" i="8"/>
  <c r="J9112" i="8"/>
  <c r="D9113" i="8"/>
  <c r="G9113" i="8"/>
  <c r="H9113" i="8" s="1"/>
  <c r="J9113" i="8"/>
  <c r="D9114" i="8"/>
  <c r="G9114" i="8"/>
  <c r="L9114" i="8" s="1"/>
  <c r="H9114" i="8"/>
  <c r="J9114" i="8"/>
  <c r="D9115" i="8"/>
  <c r="G9115" i="8"/>
  <c r="L9115" i="8" s="1"/>
  <c r="J9115" i="8"/>
  <c r="D9116" i="8"/>
  <c r="G9116" i="8"/>
  <c r="J9116" i="8"/>
  <c r="D9117" i="8"/>
  <c r="G9117" i="8"/>
  <c r="J9117" i="8"/>
  <c r="D9118" i="8"/>
  <c r="G9118" i="8"/>
  <c r="H9118" i="8" s="1"/>
  <c r="J9118" i="8"/>
  <c r="D9119" i="8"/>
  <c r="G9119" i="8"/>
  <c r="H9119" i="8" s="1"/>
  <c r="J9119" i="8"/>
  <c r="D9120" i="8"/>
  <c r="G9120" i="8"/>
  <c r="J9120" i="8"/>
  <c r="D9121" i="8"/>
  <c r="G9121" i="8"/>
  <c r="H9121" i="8" s="1"/>
  <c r="J9121" i="8"/>
  <c r="D9122" i="8"/>
  <c r="G9122" i="8"/>
  <c r="H9122" i="8" s="1"/>
  <c r="J9122" i="8"/>
  <c r="D9123" i="8"/>
  <c r="G9123" i="8"/>
  <c r="L9123" i="8" s="1"/>
  <c r="J9123" i="8"/>
  <c r="D9124" i="8"/>
  <c r="G9124" i="8"/>
  <c r="J9124" i="8"/>
  <c r="D9125" i="8"/>
  <c r="G9125" i="8"/>
  <c r="L9125" i="8" s="1"/>
  <c r="J9125" i="8"/>
  <c r="D9126" i="8"/>
  <c r="G9126" i="8"/>
  <c r="L9126" i="8" s="1"/>
  <c r="J9126" i="8"/>
  <c r="D9127" i="8"/>
  <c r="G9127" i="8"/>
  <c r="H9127" i="8" s="1"/>
  <c r="J9127" i="8"/>
  <c r="D9128" i="8"/>
  <c r="G9128" i="8"/>
  <c r="J9128" i="8"/>
  <c r="D9129" i="8"/>
  <c r="G9129" i="8"/>
  <c r="H9129" i="8" s="1"/>
  <c r="J9129" i="8"/>
  <c r="D9130" i="8"/>
  <c r="G9130" i="8"/>
  <c r="L9130" i="8" s="1"/>
  <c r="J9130" i="8"/>
  <c r="D9131" i="8"/>
  <c r="G9131" i="8"/>
  <c r="L9131" i="8" s="1"/>
  <c r="J9131" i="8"/>
  <c r="D9132" i="8"/>
  <c r="G9132" i="8"/>
  <c r="J9132" i="8"/>
  <c r="D9133" i="8"/>
  <c r="G9133" i="8"/>
  <c r="H9133" i="8" s="1"/>
  <c r="J9133" i="8"/>
  <c r="D9134" i="8"/>
  <c r="G9134" i="8"/>
  <c r="H9134" i="8" s="1"/>
  <c r="J9134" i="8"/>
  <c r="D9135" i="8"/>
  <c r="G9135" i="8"/>
  <c r="H9135" i="8" s="1"/>
  <c r="J9135" i="8"/>
  <c r="D9136" i="8"/>
  <c r="G9136" i="8"/>
  <c r="J9136" i="8"/>
  <c r="D9137" i="8"/>
  <c r="G9137" i="8"/>
  <c r="H9137" i="8" s="1"/>
  <c r="J9137" i="8"/>
  <c r="D9138" i="8"/>
  <c r="G9138" i="8"/>
  <c r="J9138" i="8"/>
  <c r="D9139" i="8"/>
  <c r="G9139" i="8"/>
  <c r="L9139" i="8" s="1"/>
  <c r="J9139" i="8"/>
  <c r="D9140" i="8"/>
  <c r="G9140" i="8"/>
  <c r="J9140" i="8"/>
  <c r="D9141" i="8"/>
  <c r="G9141" i="8"/>
  <c r="J9141" i="8"/>
  <c r="D9142" i="8"/>
  <c r="G9142" i="8"/>
  <c r="J9142" i="8"/>
  <c r="D9143" i="8"/>
  <c r="G9143" i="8"/>
  <c r="H9143" i="8" s="1"/>
  <c r="J9143" i="8"/>
  <c r="D9144" i="8"/>
  <c r="G9144" i="8"/>
  <c r="H9144" i="8" s="1"/>
  <c r="J9144" i="8"/>
  <c r="D9145" i="8"/>
  <c r="G9145" i="8"/>
  <c r="H9145" i="8" s="1"/>
  <c r="J9145" i="8"/>
  <c r="D9146" i="8"/>
  <c r="G9146" i="8"/>
  <c r="L9146" i="8" s="1"/>
  <c r="J9146" i="8"/>
  <c r="D9147" i="8"/>
  <c r="G9147" i="8"/>
  <c r="L9147" i="8" s="1"/>
  <c r="J9147" i="8"/>
  <c r="D9148" i="8"/>
  <c r="G9148" i="8"/>
  <c r="J9148" i="8"/>
  <c r="D9149" i="8"/>
  <c r="G9149" i="8"/>
  <c r="H9149" i="8" s="1"/>
  <c r="J9149" i="8"/>
  <c r="D9150" i="8"/>
  <c r="G9150" i="8"/>
  <c r="H9150" i="8" s="1"/>
  <c r="J9150" i="8"/>
  <c r="D9151" i="8"/>
  <c r="G9151" i="8"/>
  <c r="H9151" i="8" s="1"/>
  <c r="J9151" i="8"/>
  <c r="D9152" i="8"/>
  <c r="G9152" i="8"/>
  <c r="J9152" i="8"/>
  <c r="D9153" i="8"/>
  <c r="G9153" i="8"/>
  <c r="H9153" i="8" s="1"/>
  <c r="J9153" i="8"/>
  <c r="D9154" i="8"/>
  <c r="G9154" i="8"/>
  <c r="H9154" i="8" s="1"/>
  <c r="J9154" i="8"/>
  <c r="D9155" i="8"/>
  <c r="G9155" i="8"/>
  <c r="L9155" i="8" s="1"/>
  <c r="J9155" i="8"/>
  <c r="D9156" i="8"/>
  <c r="G9156" i="8"/>
  <c r="L9156" i="8" s="1"/>
  <c r="J9156" i="8"/>
  <c r="D9157" i="8"/>
  <c r="G9157" i="8"/>
  <c r="H9157" i="8" s="1"/>
  <c r="J9157" i="8"/>
  <c r="D9158" i="8"/>
  <c r="G9158" i="8"/>
  <c r="H9158" i="8" s="1"/>
  <c r="J9158" i="8"/>
  <c r="D9159" i="8"/>
  <c r="G9159" i="8"/>
  <c r="L9159" i="8" s="1"/>
  <c r="J9159" i="8"/>
  <c r="D9160" i="8"/>
  <c r="G9160" i="8"/>
  <c r="L9160" i="8" s="1"/>
  <c r="J9160" i="8"/>
  <c r="D9161" i="8"/>
  <c r="G9161" i="8"/>
  <c r="H9161" i="8" s="1"/>
  <c r="J9161" i="8"/>
  <c r="D9162" i="8"/>
  <c r="G9162" i="8"/>
  <c r="H9162" i="8" s="1"/>
  <c r="J9162" i="8"/>
  <c r="D9163" i="8"/>
  <c r="G9163" i="8"/>
  <c r="L9163" i="8" s="1"/>
  <c r="J9163" i="8"/>
  <c r="D9164" i="8"/>
  <c r="G9164" i="8"/>
  <c r="L9164" i="8" s="1"/>
  <c r="J9164" i="8"/>
  <c r="D9165" i="8"/>
  <c r="G9165" i="8"/>
  <c r="H9165" i="8"/>
  <c r="J9165" i="8"/>
  <c r="D9166" i="8"/>
  <c r="G9166" i="8"/>
  <c r="H9166" i="8" s="1"/>
  <c r="J9166" i="8"/>
  <c r="D9167" i="8"/>
  <c r="G9167" i="8"/>
  <c r="L9167" i="8" s="1"/>
  <c r="J9167" i="8"/>
  <c r="D9168" i="8"/>
  <c r="G9168" i="8"/>
  <c r="L9168" i="8" s="1"/>
  <c r="J9168" i="8"/>
  <c r="D9169" i="8"/>
  <c r="G9169" i="8"/>
  <c r="H9169" i="8" s="1"/>
  <c r="J9169" i="8"/>
  <c r="D9170" i="8"/>
  <c r="G9170" i="8"/>
  <c r="H9170" i="8" s="1"/>
  <c r="J9170" i="8"/>
  <c r="D9171" i="8"/>
  <c r="G9171" i="8"/>
  <c r="L9171" i="8" s="1"/>
  <c r="J9171" i="8"/>
  <c r="D9172" i="8"/>
  <c r="G9172" i="8"/>
  <c r="L9172" i="8" s="1"/>
  <c r="J9172" i="8"/>
  <c r="D9173" i="8"/>
  <c r="G9173" i="8"/>
  <c r="H9173" i="8" s="1"/>
  <c r="J9173" i="8"/>
  <c r="D9174" i="8"/>
  <c r="G9174" i="8"/>
  <c r="L9174" i="8" s="1"/>
  <c r="J9174" i="8"/>
  <c r="D9175" i="8"/>
  <c r="G9175" i="8"/>
  <c r="L9175" i="8" s="1"/>
  <c r="J9175" i="8"/>
  <c r="D9176" i="8"/>
  <c r="G9176" i="8"/>
  <c r="L9176" i="8"/>
  <c r="J9176" i="8"/>
  <c r="D9177" i="8"/>
  <c r="G9177" i="8"/>
  <c r="H9177" i="8" s="1"/>
  <c r="J9177" i="8"/>
  <c r="D9178" i="8"/>
  <c r="G9178" i="8"/>
  <c r="H9178" i="8" s="1"/>
  <c r="J9178" i="8"/>
  <c r="D9179" i="8"/>
  <c r="G9179" i="8"/>
  <c r="L9179" i="8" s="1"/>
  <c r="J9179" i="8"/>
  <c r="D9180" i="8"/>
  <c r="G9180" i="8"/>
  <c r="L9180" i="8" s="1"/>
  <c r="J9180" i="8"/>
  <c r="D9181" i="8"/>
  <c r="G9181" i="8"/>
  <c r="H9181" i="8" s="1"/>
  <c r="J9181" i="8"/>
  <c r="D9182" i="8"/>
  <c r="G9182" i="8"/>
  <c r="H9182" i="8" s="1"/>
  <c r="J9182" i="8"/>
  <c r="D9183" i="8"/>
  <c r="G9183" i="8"/>
  <c r="L9183" i="8" s="1"/>
  <c r="J9183" i="8"/>
  <c r="D9184" i="8"/>
  <c r="G9184" i="8"/>
  <c r="L9184" i="8" s="1"/>
  <c r="J9184" i="8"/>
  <c r="D9185" i="8"/>
  <c r="G9185" i="8"/>
  <c r="H9185" i="8" s="1"/>
  <c r="J9185" i="8"/>
  <c r="D9186" i="8"/>
  <c r="G9186" i="8"/>
  <c r="L9186" i="8" s="1"/>
  <c r="J9186" i="8"/>
  <c r="D9187" i="8"/>
  <c r="G9187" i="8"/>
  <c r="L9187" i="8" s="1"/>
  <c r="J9187" i="8"/>
  <c r="D9188" i="8"/>
  <c r="G9188" i="8"/>
  <c r="L9188" i="8" s="1"/>
  <c r="J9188" i="8"/>
  <c r="D9189" i="8"/>
  <c r="G9189" i="8"/>
  <c r="H9189" i="8" s="1"/>
  <c r="J9189" i="8"/>
  <c r="D9190" i="8"/>
  <c r="G9190" i="8"/>
  <c r="H9190" i="8" s="1"/>
  <c r="J9190" i="8"/>
  <c r="D9191" i="8"/>
  <c r="G9191" i="8"/>
  <c r="H9191" i="8" s="1"/>
  <c r="J9191" i="8"/>
  <c r="D9192" i="8"/>
  <c r="G9192" i="8"/>
  <c r="L9192" i="8" s="1"/>
  <c r="J9192" i="8"/>
  <c r="D9193" i="8"/>
  <c r="G9193" i="8"/>
  <c r="L9193" i="8" s="1"/>
  <c r="J9193" i="8"/>
  <c r="D9194" i="8"/>
  <c r="G9194" i="8"/>
  <c r="H9194" i="8" s="1"/>
  <c r="J9194" i="8"/>
  <c r="D9195" i="8"/>
  <c r="G9195" i="8"/>
  <c r="H9195" i="8" s="1"/>
  <c r="J9195" i="8"/>
  <c r="D9196" i="8"/>
  <c r="G9196" i="8"/>
  <c r="L9196" i="8" s="1"/>
  <c r="J9196" i="8"/>
  <c r="D9197" i="8"/>
  <c r="G9197" i="8"/>
  <c r="L9197" i="8" s="1"/>
  <c r="J9197" i="8"/>
  <c r="D9198" i="8"/>
  <c r="G9198" i="8"/>
  <c r="J9198" i="8"/>
  <c r="D9199" i="8"/>
  <c r="G9199" i="8"/>
  <c r="L9199" i="8" s="1"/>
  <c r="J9199" i="8"/>
  <c r="D9200" i="8"/>
  <c r="G9200" i="8"/>
  <c r="J9200" i="8"/>
  <c r="D9201" i="8"/>
  <c r="G9201" i="8"/>
  <c r="H9201" i="8" s="1"/>
  <c r="J9201" i="8"/>
  <c r="D9202" i="8"/>
  <c r="G9202" i="8"/>
  <c r="H9202" i="8" s="1"/>
  <c r="L9202" i="8"/>
  <c r="J9202" i="8"/>
  <c r="D9203" i="8"/>
  <c r="G9203" i="8"/>
  <c r="L9203" i="8" s="1"/>
  <c r="J9203" i="8"/>
  <c r="D9204" i="8"/>
  <c r="G9204" i="8"/>
  <c r="L9204" i="8" s="1"/>
  <c r="J9204" i="8"/>
  <c r="D9205" i="8"/>
  <c r="G9205" i="8"/>
  <c r="H9205" i="8" s="1"/>
  <c r="J9205" i="8"/>
  <c r="D9206" i="8"/>
  <c r="G9206" i="8"/>
  <c r="H9206" i="8" s="1"/>
  <c r="J9206" i="8"/>
  <c r="D9207" i="8"/>
  <c r="G9207" i="8"/>
  <c r="L9207" i="8" s="1"/>
  <c r="J9207" i="8"/>
  <c r="D9208" i="8"/>
  <c r="G9208" i="8"/>
  <c r="L9208" i="8" s="1"/>
  <c r="J9208" i="8"/>
  <c r="D9209" i="8"/>
  <c r="G9209" i="8"/>
  <c r="H9209" i="8" s="1"/>
  <c r="J9209" i="8"/>
  <c r="D9210" i="8"/>
  <c r="G9210" i="8"/>
  <c r="J9210" i="8"/>
  <c r="D9211" i="8"/>
  <c r="G9211" i="8"/>
  <c r="H9211" i="8" s="1"/>
  <c r="J9211" i="8"/>
  <c r="D9212" i="8"/>
  <c r="G9212" i="8"/>
  <c r="L9212" i="8" s="1"/>
  <c r="J9212" i="8"/>
  <c r="D9213" i="8"/>
  <c r="G9213" i="8"/>
  <c r="L9213" i="8" s="1"/>
  <c r="J9213" i="8"/>
  <c r="D9214" i="8"/>
  <c r="G9214" i="8"/>
  <c r="H9214" i="8" s="1"/>
  <c r="J9214" i="8"/>
  <c r="D9215" i="8"/>
  <c r="G9215" i="8"/>
  <c r="H9215" i="8" s="1"/>
  <c r="J9215" i="8"/>
  <c r="D9216" i="8"/>
  <c r="G9216" i="8"/>
  <c r="L9216" i="8" s="1"/>
  <c r="J9216" i="8"/>
  <c r="D9217" i="8"/>
  <c r="G9217" i="8"/>
  <c r="H9217" i="8" s="1"/>
  <c r="J9217" i="8"/>
  <c r="D9218" i="8"/>
  <c r="G9218" i="8"/>
  <c r="L9218" i="8" s="1"/>
  <c r="J9218" i="8"/>
  <c r="D9219" i="8"/>
  <c r="G9219" i="8"/>
  <c r="L9219" i="8" s="1"/>
  <c r="J9219" i="8"/>
  <c r="D9220" i="8"/>
  <c r="G9220" i="8"/>
  <c r="H9220" i="8" s="1"/>
  <c r="J9220" i="8"/>
  <c r="D9221" i="8"/>
  <c r="G9221" i="8"/>
  <c r="L9221" i="8" s="1"/>
  <c r="J9221" i="8"/>
  <c r="D9222" i="8"/>
  <c r="G9222" i="8"/>
  <c r="H9222" i="8" s="1"/>
  <c r="J9222" i="8"/>
  <c r="D9223" i="8"/>
  <c r="G9223" i="8"/>
  <c r="H9223" i="8" s="1"/>
  <c r="J9223" i="8"/>
  <c r="D9224" i="8"/>
  <c r="G9224" i="8"/>
  <c r="L9224" i="8" s="1"/>
  <c r="J9224" i="8"/>
  <c r="D9225" i="8"/>
  <c r="G9225" i="8"/>
  <c r="L9225" i="8" s="1"/>
  <c r="J9225" i="8"/>
  <c r="D9226" i="8"/>
  <c r="G9226" i="8"/>
  <c r="H9226" i="8" s="1"/>
  <c r="J9226" i="8"/>
  <c r="D9227" i="8"/>
  <c r="G9227" i="8"/>
  <c r="L9227" i="8" s="1"/>
  <c r="J9227" i="8"/>
  <c r="D9228" i="8"/>
  <c r="G9228" i="8"/>
  <c r="L9228" i="8" s="1"/>
  <c r="J9228" i="8"/>
  <c r="D9229" i="8"/>
  <c r="G9229" i="8"/>
  <c r="L9229" i="8" s="1"/>
  <c r="J9229" i="8"/>
  <c r="D9230" i="8"/>
  <c r="G9230" i="8"/>
  <c r="H9230" i="8" s="1"/>
  <c r="J9230" i="8"/>
  <c r="D9231" i="8"/>
  <c r="G9231" i="8"/>
  <c r="L9231" i="8" s="1"/>
  <c r="J9231" i="8"/>
  <c r="D9232" i="8"/>
  <c r="G9232" i="8"/>
  <c r="L9232" i="8" s="1"/>
  <c r="J9232" i="8"/>
  <c r="D9233" i="8"/>
  <c r="G9233" i="8"/>
  <c r="H9233" i="8" s="1"/>
  <c r="J9233" i="8"/>
  <c r="D9234" i="8"/>
  <c r="G9234" i="8"/>
  <c r="H9234" i="8" s="1"/>
  <c r="J9234" i="8"/>
  <c r="D9235" i="8"/>
  <c r="G9235" i="8"/>
  <c r="L9235" i="8" s="1"/>
  <c r="J9235" i="8"/>
  <c r="D9236" i="8"/>
  <c r="G9236" i="8"/>
  <c r="J9236" i="8"/>
  <c r="D9237" i="8"/>
  <c r="G9237" i="8"/>
  <c r="H9237" i="8" s="1"/>
  <c r="J9237" i="8"/>
  <c r="D9238" i="8"/>
  <c r="G9238" i="8"/>
  <c r="H9238" i="8"/>
  <c r="J9238" i="8"/>
  <c r="D9239" i="8"/>
  <c r="G9239" i="8"/>
  <c r="L9239" i="8" s="1"/>
  <c r="J9239" i="8"/>
  <c r="D9240" i="8"/>
  <c r="G9240" i="8"/>
  <c r="L9240" i="8" s="1"/>
  <c r="J9240" i="8"/>
  <c r="D9241" i="8"/>
  <c r="G9241" i="8"/>
  <c r="H9241" i="8" s="1"/>
  <c r="J9241" i="8"/>
  <c r="D9242" i="8"/>
  <c r="G9242" i="8"/>
  <c r="H9242" i="8" s="1"/>
  <c r="J9242" i="8"/>
  <c r="D9243" i="8"/>
  <c r="G9243" i="8"/>
  <c r="J9243" i="8"/>
  <c r="D9244" i="8"/>
  <c r="G9244" i="8"/>
  <c r="L9244" i="8" s="1"/>
  <c r="J9244" i="8"/>
  <c r="D9245" i="8"/>
  <c r="G9245" i="8"/>
  <c r="L9245" i="8" s="1"/>
  <c r="J9245" i="8"/>
  <c r="D9246" i="8"/>
  <c r="G9246" i="8"/>
  <c r="H9246" i="8" s="1"/>
  <c r="J9246" i="8"/>
  <c r="D9247" i="8"/>
  <c r="G9247" i="8"/>
  <c r="L9247" i="8" s="1"/>
  <c r="J9247" i="8"/>
  <c r="D9248" i="8"/>
  <c r="G9248" i="8"/>
  <c r="L9248" i="8" s="1"/>
  <c r="J9248" i="8"/>
  <c r="D9249" i="8"/>
  <c r="G9249" i="8"/>
  <c r="L9249" i="8" s="1"/>
  <c r="J9249" i="8"/>
  <c r="D9250" i="8"/>
  <c r="G9250" i="8"/>
  <c r="H9250" i="8" s="1"/>
  <c r="J9250" i="8"/>
  <c r="D9251" i="8"/>
  <c r="G9251" i="8"/>
  <c r="L9251" i="8" s="1"/>
  <c r="J9251" i="8"/>
  <c r="D9252" i="8"/>
  <c r="G9252" i="8"/>
  <c r="J9252" i="8"/>
  <c r="D9253" i="8"/>
  <c r="G9253" i="8"/>
  <c r="J9253" i="8"/>
  <c r="D9254" i="8"/>
  <c r="G9254" i="8"/>
  <c r="H9254" i="8"/>
  <c r="J9254" i="8"/>
  <c r="D9255" i="8"/>
  <c r="G9255" i="8"/>
  <c r="H9255" i="8" s="1"/>
  <c r="J9255" i="8"/>
  <c r="D9256" i="8"/>
  <c r="G9256" i="8"/>
  <c r="L9256" i="8" s="1"/>
  <c r="J9256" i="8"/>
  <c r="D9257" i="8"/>
  <c r="G9257" i="8"/>
  <c r="L9257" i="8" s="1"/>
  <c r="J9257" i="8"/>
  <c r="D9258" i="8"/>
  <c r="G9258" i="8"/>
  <c r="L9258" i="8" s="1"/>
  <c r="J9258" i="8"/>
  <c r="D9259" i="8"/>
  <c r="G9259" i="8"/>
  <c r="J9259" i="8"/>
  <c r="D9260" i="8"/>
  <c r="G9260" i="8"/>
  <c r="L9260" i="8" s="1"/>
  <c r="J9260" i="8"/>
  <c r="D9261" i="8"/>
  <c r="G9261" i="8"/>
  <c r="L9261" i="8" s="1"/>
  <c r="J9261" i="8"/>
  <c r="D9262" i="8"/>
  <c r="G9262" i="8"/>
  <c r="H9262" i="8" s="1"/>
  <c r="J9262" i="8"/>
  <c r="D9263" i="8"/>
  <c r="G9263" i="8"/>
  <c r="L9263" i="8" s="1"/>
  <c r="J9263" i="8"/>
  <c r="D9264" i="8"/>
  <c r="G9264" i="8"/>
  <c r="L9264" i="8" s="1"/>
  <c r="J9264" i="8"/>
  <c r="D9265" i="8"/>
  <c r="G9265" i="8"/>
  <c r="H9265" i="8" s="1"/>
  <c r="J9265" i="8"/>
  <c r="D9266" i="8"/>
  <c r="G9266" i="8"/>
  <c r="H9266" i="8"/>
  <c r="J9266" i="8"/>
  <c r="D9267" i="8"/>
  <c r="G9267" i="8"/>
  <c r="J9267" i="8"/>
  <c r="D9268" i="8"/>
  <c r="G9268" i="8"/>
  <c r="L9268" i="8" s="1"/>
  <c r="J9268" i="8"/>
  <c r="D9269" i="8"/>
  <c r="G9269" i="8"/>
  <c r="H9269" i="8" s="1"/>
  <c r="J9269" i="8"/>
  <c r="D9270" i="8"/>
  <c r="G9270" i="8"/>
  <c r="H9270" i="8" s="1"/>
  <c r="J9270" i="8"/>
  <c r="D9271" i="8"/>
  <c r="G9271" i="8"/>
  <c r="J9271" i="8"/>
  <c r="D9272" i="8"/>
  <c r="G9272" i="8"/>
  <c r="L9272" i="8" s="1"/>
  <c r="J9272" i="8"/>
  <c r="D9273" i="8"/>
  <c r="G9273" i="8"/>
  <c r="H9273" i="8" s="1"/>
  <c r="J9273" i="8"/>
  <c r="D9274" i="8"/>
  <c r="G9274" i="8"/>
  <c r="H9274" i="8" s="1"/>
  <c r="J9274" i="8"/>
  <c r="D9275" i="8"/>
  <c r="G9275" i="8"/>
  <c r="J9275" i="8"/>
  <c r="D9276" i="8"/>
  <c r="G9276" i="8"/>
  <c r="H9276" i="8" s="1"/>
  <c r="J9276" i="8"/>
  <c r="D9277" i="8"/>
  <c r="G9277" i="8"/>
  <c r="H9277" i="8" s="1"/>
  <c r="J9277" i="8"/>
  <c r="D9278" i="8"/>
  <c r="G9278" i="8"/>
  <c r="H9278" i="8" s="1"/>
  <c r="J9278" i="8"/>
  <c r="D9279" i="8"/>
  <c r="G9279" i="8"/>
  <c r="L9279" i="8" s="1"/>
  <c r="J9279" i="8"/>
  <c r="D9280" i="8"/>
  <c r="G9280" i="8"/>
  <c r="L9280" i="8" s="1"/>
  <c r="J9280" i="8"/>
  <c r="D9281" i="8"/>
  <c r="G9281" i="8"/>
  <c r="L9281" i="8" s="1"/>
  <c r="J9281" i="8"/>
  <c r="D9282" i="8"/>
  <c r="G9282" i="8"/>
  <c r="L9282" i="8" s="1"/>
  <c r="H9282" i="8"/>
  <c r="J9282" i="8"/>
  <c r="D9283" i="8"/>
  <c r="G9283" i="8"/>
  <c r="H9283" i="8" s="1"/>
  <c r="J9283" i="8"/>
  <c r="D9284" i="8"/>
  <c r="G9284" i="8"/>
  <c r="H9284" i="8" s="1"/>
  <c r="J9284" i="8"/>
  <c r="D9285" i="8"/>
  <c r="G9285" i="8"/>
  <c r="L9285" i="8" s="1"/>
  <c r="H9285" i="8"/>
  <c r="J9285" i="8"/>
  <c r="D9286" i="8"/>
  <c r="G9286" i="8"/>
  <c r="H9286" i="8" s="1"/>
  <c r="J9286" i="8"/>
  <c r="D9287" i="8"/>
  <c r="G9287" i="8"/>
  <c r="L9287" i="8" s="1"/>
  <c r="J9287" i="8"/>
  <c r="D9288" i="8"/>
  <c r="G9288" i="8"/>
  <c r="L9288" i="8" s="1"/>
  <c r="J9288" i="8"/>
  <c r="D9289" i="8"/>
  <c r="G9289" i="8"/>
  <c r="H9289" i="8" s="1"/>
  <c r="J9289" i="8"/>
  <c r="D9290" i="8"/>
  <c r="G9290" i="8"/>
  <c r="L9290" i="8" s="1"/>
  <c r="J9290" i="8"/>
  <c r="D9291" i="8"/>
  <c r="G9291" i="8"/>
  <c r="H9291" i="8" s="1"/>
  <c r="J9291" i="8"/>
  <c r="D9292" i="8"/>
  <c r="G9292" i="8"/>
  <c r="L9292" i="8" s="1"/>
  <c r="J9292" i="8"/>
  <c r="D9293" i="8"/>
  <c r="G9293" i="8"/>
  <c r="L9293" i="8" s="1"/>
  <c r="J9293" i="8"/>
  <c r="D9294" i="8"/>
  <c r="G9294" i="8"/>
  <c r="H9294" i="8" s="1"/>
  <c r="J9294" i="8"/>
  <c r="D9295" i="8"/>
  <c r="G9295" i="8"/>
  <c r="L9295" i="8" s="1"/>
  <c r="J9295" i="8"/>
  <c r="D9296" i="8"/>
  <c r="G9296" i="8"/>
  <c r="L9296" i="8" s="1"/>
  <c r="J9296" i="8"/>
  <c r="D9297" i="8"/>
  <c r="G9297" i="8"/>
  <c r="H9297" i="8" s="1"/>
  <c r="J9297" i="8"/>
  <c r="D9298" i="8"/>
  <c r="G9298" i="8"/>
  <c r="H9298" i="8" s="1"/>
  <c r="J9298" i="8"/>
  <c r="D9299" i="8"/>
  <c r="G9299" i="8"/>
  <c r="L9299" i="8" s="1"/>
  <c r="J9299" i="8"/>
  <c r="D9300" i="8"/>
  <c r="G9300" i="8"/>
  <c r="L9300" i="8" s="1"/>
  <c r="J9300" i="8"/>
  <c r="D9301" i="8"/>
  <c r="G9301" i="8"/>
  <c r="L9301" i="8" s="1"/>
  <c r="J9301" i="8"/>
  <c r="D9302" i="8"/>
  <c r="G9302" i="8"/>
  <c r="H9302" i="8" s="1"/>
  <c r="J9302" i="8"/>
  <c r="D9303" i="8"/>
  <c r="G9303" i="8"/>
  <c r="L9303" i="8" s="1"/>
  <c r="J9303" i="8"/>
  <c r="D9304" i="8"/>
  <c r="G9304" i="8"/>
  <c r="L9304" i="8" s="1"/>
  <c r="J9304" i="8"/>
  <c r="D9305" i="8"/>
  <c r="G9305" i="8"/>
  <c r="J9305" i="8"/>
  <c r="D9306" i="8"/>
  <c r="G9306" i="8"/>
  <c r="H9306" i="8" s="1"/>
  <c r="J9306" i="8"/>
  <c r="D9307" i="8"/>
  <c r="G9307" i="8"/>
  <c r="L9307" i="8"/>
  <c r="J9307" i="8"/>
  <c r="D9308" i="8"/>
  <c r="G9308" i="8"/>
  <c r="L9308" i="8" s="1"/>
  <c r="J9308" i="8"/>
  <c r="D9309" i="8"/>
  <c r="G9309" i="8"/>
  <c r="L9309" i="8" s="1"/>
  <c r="J9309" i="8"/>
  <c r="D9310" i="8"/>
  <c r="G9310" i="8"/>
  <c r="H9310" i="8" s="1"/>
  <c r="J9310" i="8"/>
  <c r="D9311" i="8"/>
  <c r="G9311" i="8"/>
  <c r="L9311" i="8" s="1"/>
  <c r="J9311" i="8"/>
  <c r="D9312" i="8"/>
  <c r="G9312" i="8"/>
  <c r="L9312" i="8" s="1"/>
  <c r="J9312" i="8"/>
  <c r="D9313" i="8"/>
  <c r="G9313" i="8"/>
  <c r="H9313" i="8" s="1"/>
  <c r="J9313" i="8"/>
  <c r="D9314" i="8"/>
  <c r="G9314" i="8"/>
  <c r="H9314" i="8" s="1"/>
  <c r="J9314" i="8"/>
  <c r="D9315" i="8"/>
  <c r="G9315" i="8"/>
  <c r="L9315" i="8"/>
  <c r="J9315" i="8"/>
  <c r="D9316" i="8"/>
  <c r="G9316" i="8"/>
  <c r="L9316" i="8" s="1"/>
  <c r="J9316" i="8"/>
  <c r="D9317" i="8"/>
  <c r="G9317" i="8"/>
  <c r="L9317" i="8" s="1"/>
  <c r="J9317" i="8"/>
  <c r="D9318" i="8"/>
  <c r="G9318" i="8"/>
  <c r="H9318" i="8" s="1"/>
  <c r="J9318" i="8"/>
  <c r="D9319" i="8"/>
  <c r="G9319" i="8"/>
  <c r="L9319" i="8" s="1"/>
  <c r="J9319" i="8"/>
  <c r="D9320" i="8"/>
  <c r="G9320" i="8"/>
  <c r="L9320" i="8" s="1"/>
  <c r="J9320" i="8"/>
  <c r="D9321" i="8"/>
  <c r="G9321" i="8"/>
  <c r="H9321" i="8" s="1"/>
  <c r="J9321" i="8"/>
  <c r="D9322" i="8"/>
  <c r="G9322" i="8"/>
  <c r="H9322" i="8" s="1"/>
  <c r="J9322" i="8"/>
  <c r="D9323" i="8"/>
  <c r="G9323" i="8"/>
  <c r="J9323" i="8"/>
  <c r="D9324" i="8"/>
  <c r="G9324" i="8"/>
  <c r="L9324" i="8" s="1"/>
  <c r="J9324" i="8"/>
  <c r="D9325" i="8"/>
  <c r="G9325" i="8"/>
  <c r="L9325" i="8" s="1"/>
  <c r="J9325" i="8"/>
  <c r="D9326" i="8"/>
  <c r="G9326" i="8"/>
  <c r="H9326" i="8" s="1"/>
  <c r="J9326" i="8"/>
  <c r="D9327" i="8"/>
  <c r="G9327" i="8"/>
  <c r="L9327" i="8" s="1"/>
  <c r="J9327" i="8"/>
  <c r="D9328" i="8"/>
  <c r="G9328" i="8"/>
  <c r="L9328" i="8" s="1"/>
  <c r="J9328" i="8"/>
  <c r="D9329" i="8"/>
  <c r="G9329" i="8"/>
  <c r="H9329" i="8" s="1"/>
  <c r="J9329" i="8"/>
  <c r="D9330" i="8"/>
  <c r="G9330" i="8"/>
  <c r="H9330" i="8" s="1"/>
  <c r="J9330" i="8"/>
  <c r="D9331" i="8"/>
  <c r="G9331" i="8"/>
  <c r="L9331" i="8"/>
  <c r="J9331" i="8"/>
  <c r="D9332" i="8"/>
  <c r="G9332" i="8"/>
  <c r="L9332" i="8" s="1"/>
  <c r="J9332" i="8"/>
  <c r="D9333" i="8"/>
  <c r="G9333" i="8"/>
  <c r="L9333" i="8" s="1"/>
  <c r="J9333" i="8"/>
  <c r="D9334" i="8"/>
  <c r="G9334" i="8"/>
  <c r="H9334" i="8" s="1"/>
  <c r="J9334" i="8"/>
  <c r="D9335" i="8"/>
  <c r="G9335" i="8"/>
  <c r="L9335" i="8" s="1"/>
  <c r="J9335" i="8"/>
  <c r="D9336" i="8"/>
  <c r="G9336" i="8"/>
  <c r="L9336" i="8" s="1"/>
  <c r="J9336" i="8"/>
  <c r="D9337" i="8"/>
  <c r="G9337" i="8"/>
  <c r="H9337" i="8" s="1"/>
  <c r="J9337" i="8"/>
  <c r="D9338" i="8"/>
  <c r="G9338" i="8"/>
  <c r="H9338" i="8" s="1"/>
  <c r="J9338" i="8"/>
  <c r="D9339" i="8"/>
  <c r="G9339" i="8"/>
  <c r="L9339" i="8" s="1"/>
  <c r="J9339" i="8"/>
  <c r="D9340" i="8"/>
  <c r="G9340" i="8"/>
  <c r="L9340" i="8" s="1"/>
  <c r="J9340" i="8"/>
  <c r="D9341" i="8"/>
  <c r="G9341" i="8"/>
  <c r="L9341" i="8" s="1"/>
  <c r="J9341" i="8"/>
  <c r="D9342" i="8"/>
  <c r="G9342" i="8"/>
  <c r="H9342" i="8" s="1"/>
  <c r="J9342" i="8"/>
  <c r="D9343" i="8"/>
  <c r="G9343" i="8"/>
  <c r="L9343" i="8" s="1"/>
  <c r="J9343" i="8"/>
  <c r="D9344" i="8"/>
  <c r="G9344" i="8"/>
  <c r="L9344" i="8" s="1"/>
  <c r="J9344" i="8"/>
  <c r="D9345" i="8"/>
  <c r="G9345" i="8"/>
  <c r="H9345" i="8" s="1"/>
  <c r="J9345" i="8"/>
  <c r="D9346" i="8"/>
  <c r="G9346" i="8"/>
  <c r="H9346" i="8" s="1"/>
  <c r="J9346" i="8"/>
  <c r="D9347" i="8"/>
  <c r="G9347" i="8"/>
  <c r="L9347" i="8" s="1"/>
  <c r="J9347" i="8"/>
  <c r="D9348" i="8"/>
  <c r="G9348" i="8"/>
  <c r="L9348" i="8" s="1"/>
  <c r="J9348" i="8"/>
  <c r="D9349" i="8"/>
  <c r="G9349" i="8"/>
  <c r="L9349" i="8" s="1"/>
  <c r="J9349" i="8"/>
  <c r="D9350" i="8"/>
  <c r="G9350" i="8"/>
  <c r="H9350" i="8" s="1"/>
  <c r="J9350" i="8"/>
  <c r="D9351" i="8"/>
  <c r="G9351" i="8"/>
  <c r="L9351" i="8" s="1"/>
  <c r="J9351" i="8"/>
  <c r="D9352" i="8"/>
  <c r="G9352" i="8"/>
  <c r="L9352" i="8" s="1"/>
  <c r="J9352" i="8"/>
  <c r="D9353" i="8"/>
  <c r="G9353" i="8"/>
  <c r="H9353" i="8" s="1"/>
  <c r="J9353" i="8"/>
  <c r="D9354" i="8"/>
  <c r="G9354" i="8"/>
  <c r="H9354" i="8" s="1"/>
  <c r="J9354" i="8"/>
  <c r="D9355" i="8"/>
  <c r="G9355" i="8"/>
  <c r="L9355" i="8"/>
  <c r="J9355" i="8"/>
  <c r="D9356" i="8"/>
  <c r="G9356" i="8"/>
  <c r="J9356" i="8"/>
  <c r="D9357" i="8"/>
  <c r="G9357" i="8"/>
  <c r="L9357" i="8" s="1"/>
  <c r="J9357" i="8"/>
  <c r="D9358" i="8"/>
  <c r="G9358" i="8"/>
  <c r="H9358" i="8" s="1"/>
  <c r="J9358" i="8"/>
  <c r="D9359" i="8"/>
  <c r="G9359" i="8"/>
  <c r="L9359" i="8" s="1"/>
  <c r="J9359" i="8"/>
  <c r="D9360" i="8"/>
  <c r="G9360" i="8"/>
  <c r="L9360" i="8" s="1"/>
  <c r="J9360" i="8"/>
  <c r="D9361" i="8"/>
  <c r="G9361" i="8"/>
  <c r="H9361" i="8" s="1"/>
  <c r="J9361" i="8"/>
  <c r="D9362" i="8"/>
  <c r="G9362" i="8"/>
  <c r="H9362" i="8" s="1"/>
  <c r="J9362" i="8"/>
  <c r="D9363" i="8"/>
  <c r="G9363" i="8"/>
  <c r="L9363" i="8" s="1"/>
  <c r="J9363" i="8"/>
  <c r="D9364" i="8"/>
  <c r="G9364" i="8"/>
  <c r="L9364" i="8" s="1"/>
  <c r="J9364" i="8"/>
  <c r="D9365" i="8"/>
  <c r="G9365" i="8"/>
  <c r="L9365" i="8" s="1"/>
  <c r="J9365" i="8"/>
  <c r="D9366" i="8"/>
  <c r="G9366" i="8"/>
  <c r="H9366" i="8" s="1"/>
  <c r="J9366" i="8"/>
  <c r="D9367" i="8"/>
  <c r="G9367" i="8"/>
  <c r="L9367" i="8" s="1"/>
  <c r="J9367" i="8"/>
  <c r="D9368" i="8"/>
  <c r="G9368" i="8"/>
  <c r="L9368" i="8" s="1"/>
  <c r="J9368" i="8"/>
  <c r="D9369" i="8"/>
  <c r="G9369" i="8"/>
  <c r="J9369" i="8"/>
  <c r="D9370" i="8"/>
  <c r="G9370" i="8"/>
  <c r="H9370" i="8" s="1"/>
  <c r="J9370" i="8"/>
  <c r="D9371" i="8"/>
  <c r="G9371" i="8"/>
  <c r="L9371" i="8"/>
  <c r="J9371" i="8"/>
  <c r="D9372" i="8"/>
  <c r="G9372" i="8"/>
  <c r="J9372" i="8"/>
  <c r="D9373" i="8"/>
  <c r="G9373" i="8"/>
  <c r="L9373" i="8" s="1"/>
  <c r="J9373" i="8"/>
  <c r="D9374" i="8"/>
  <c r="G9374" i="8"/>
  <c r="H9374" i="8" s="1"/>
  <c r="J9374" i="8"/>
  <c r="D9375" i="8"/>
  <c r="G9375" i="8"/>
  <c r="H9375" i="8" s="1"/>
  <c r="J9375" i="8"/>
  <c r="D9376" i="8"/>
  <c r="G9376" i="8"/>
  <c r="L9376" i="8" s="1"/>
  <c r="J9376" i="8"/>
  <c r="D9377" i="8"/>
  <c r="G9377" i="8"/>
  <c r="H9377" i="8" s="1"/>
  <c r="J9377" i="8"/>
  <c r="D9378" i="8"/>
  <c r="G9378" i="8"/>
  <c r="H9378" i="8" s="1"/>
  <c r="J9378" i="8"/>
  <c r="D9379" i="8"/>
  <c r="G9379" i="8"/>
  <c r="L9379" i="8" s="1"/>
  <c r="J9379" i="8"/>
  <c r="D9380" i="8"/>
  <c r="G9380" i="8"/>
  <c r="L9380" i="8" s="1"/>
  <c r="J9380" i="8"/>
  <c r="D9381" i="8"/>
  <c r="G9381" i="8"/>
  <c r="L9381" i="8" s="1"/>
  <c r="J9381" i="8"/>
  <c r="D9382" i="8"/>
  <c r="G9382" i="8"/>
  <c r="J9382" i="8"/>
  <c r="D9383" i="8"/>
  <c r="G9383" i="8"/>
  <c r="J9383" i="8"/>
  <c r="D9384" i="8"/>
  <c r="G9384" i="8"/>
  <c r="L9384" i="8" s="1"/>
  <c r="J9384" i="8"/>
  <c r="D9385" i="8"/>
  <c r="G9385" i="8"/>
  <c r="L9385" i="8" s="1"/>
  <c r="J9385" i="8"/>
  <c r="D9386" i="8"/>
  <c r="G9386" i="8"/>
  <c r="L9386" i="8" s="1"/>
  <c r="J9386" i="8"/>
  <c r="D31" i="93"/>
  <c r="I14" i="93"/>
  <c r="J14" i="93"/>
  <c r="Q14" i="93" s="1"/>
  <c r="D8" i="93"/>
  <c r="C6" i="94"/>
  <c r="BB8" i="94"/>
  <c r="AN9" i="94"/>
  <c r="AQ9" i="94" s="1"/>
  <c r="J23" i="93"/>
  <c r="J24" i="93" s="1"/>
  <c r="Q24" i="93" s="1"/>
  <c r="I23" i="93"/>
  <c r="I24" i="93" s="1"/>
  <c r="P24" i="93" s="1"/>
  <c r="I21" i="93"/>
  <c r="I22" i="93" s="1"/>
  <c r="P22" i="93" s="1"/>
  <c r="I19" i="93"/>
  <c r="O19" i="93" s="1"/>
  <c r="C9" i="94"/>
  <c r="C21" i="94" s="1"/>
  <c r="F9" i="94"/>
  <c r="AD9" i="94"/>
  <c r="R9" i="94"/>
  <c r="P9" i="94" s="1"/>
  <c r="Q9" i="94" s="1"/>
  <c r="J21" i="93"/>
  <c r="J17" i="93"/>
  <c r="Q17" i="93" s="1"/>
  <c r="J19" i="93"/>
  <c r="Q19" i="93" s="1"/>
  <c r="I17" i="93"/>
  <c r="O17" i="93" s="1"/>
  <c r="G27" i="93"/>
  <c r="L8760" i="8"/>
  <c r="H8756" i="8"/>
  <c r="L8756" i="8"/>
  <c r="H8752" i="8"/>
  <c r="L8752" i="8"/>
  <c r="H8748" i="8"/>
  <c r="L8748" i="8"/>
  <c r="L8744" i="8"/>
  <c r="H8740" i="8"/>
  <c r="L8740" i="8"/>
  <c r="H8736" i="8"/>
  <c r="L8736" i="8"/>
  <c r="H8757" i="8"/>
  <c r="L8757" i="8"/>
  <c r="L8753" i="8"/>
  <c r="H8749" i="8"/>
  <c r="L8749" i="8"/>
  <c r="H8745" i="8"/>
  <c r="H8741" i="8"/>
  <c r="L8741" i="8"/>
  <c r="L8737" i="8"/>
  <c r="H8758" i="8"/>
  <c r="L8758" i="8"/>
  <c r="H8754" i="8"/>
  <c r="L8754" i="8"/>
  <c r="H8750" i="8"/>
  <c r="H8746" i="8"/>
  <c r="L8746" i="8"/>
  <c r="H8742" i="8"/>
  <c r="L8742" i="8"/>
  <c r="H8738" i="8"/>
  <c r="L8738" i="8"/>
  <c r="H8734" i="8"/>
  <c r="L8855" i="8"/>
  <c r="L8853" i="8"/>
  <c r="L8851" i="8"/>
  <c r="L8849" i="8"/>
  <c r="L8847" i="8"/>
  <c r="L8845" i="8"/>
  <c r="L8843" i="8"/>
  <c r="L8841" i="8"/>
  <c r="L8837" i="8"/>
  <c r="L8835" i="8"/>
  <c r="L8833" i="8"/>
  <c r="L8831" i="8"/>
  <c r="L8829" i="8"/>
  <c r="L8827" i="8"/>
  <c r="L8823" i="8"/>
  <c r="L8821" i="8"/>
  <c r="L8819" i="8"/>
  <c r="L8817" i="8"/>
  <c r="L8815" i="8"/>
  <c r="L8813" i="8"/>
  <c r="L8809" i="8"/>
  <c r="L8807" i="8"/>
  <c r="L8801" i="8"/>
  <c r="L8799" i="8"/>
  <c r="L8797" i="8"/>
  <c r="L8793" i="8"/>
  <c r="L8791" i="8"/>
  <c r="L8789" i="8"/>
  <c r="L8783" i="8"/>
  <c r="L8781" i="8"/>
  <c r="L8779" i="8"/>
  <c r="L8777" i="8"/>
  <c r="L8775" i="8"/>
  <c r="L8773" i="8"/>
  <c r="L8771" i="8"/>
  <c r="L8767" i="8"/>
  <c r="L8765" i="8"/>
  <c r="L8763" i="8"/>
  <c r="L8761" i="8"/>
  <c r="H8759" i="8"/>
  <c r="L8759" i="8"/>
  <c r="H8751" i="8"/>
  <c r="L8751" i="8"/>
  <c r="H8747" i="8"/>
  <c r="L8747" i="8"/>
  <c r="H8743" i="8"/>
  <c r="L8743" i="8"/>
  <c r="H8735" i="8"/>
  <c r="L8735" i="8"/>
  <c r="L8733" i="8"/>
  <c r="L8732" i="8"/>
  <c r="L8731" i="8"/>
  <c r="L8730" i="8"/>
  <c r="L8729" i="8"/>
  <c r="L8728" i="8"/>
  <c r="L8727" i="8"/>
  <c r="L8726" i="8"/>
  <c r="L8725" i="8"/>
  <c r="L8724" i="8"/>
  <c r="L8723" i="8"/>
  <c r="L8722" i="8"/>
  <c r="L8720" i="8"/>
  <c r="L8719" i="8"/>
  <c r="L8718" i="8"/>
  <c r="L8717" i="8"/>
  <c r="L8716" i="8"/>
  <c r="L8715" i="8"/>
  <c r="L8714" i="8"/>
  <c r="L8713" i="8"/>
  <c r="L8712" i="8"/>
  <c r="L8711" i="8"/>
  <c r="L8710" i="8"/>
  <c r="L8709" i="8"/>
  <c r="L8708" i="8"/>
  <c r="L8707" i="8"/>
  <c r="L8706" i="8"/>
  <c r="L8704" i="8"/>
  <c r="L8702" i="8"/>
  <c r="L8701" i="8"/>
  <c r="L8700" i="8"/>
  <c r="L8699" i="8"/>
  <c r="L8698" i="8"/>
  <c r="L8697" i="8"/>
  <c r="L8696" i="8"/>
  <c r="L8695" i="8"/>
  <c r="L8694" i="8"/>
  <c r="L8693" i="8"/>
  <c r="L8692" i="8"/>
  <c r="L8691" i="8"/>
  <c r="L8690" i="8"/>
  <c r="L8687" i="8"/>
  <c r="L8686" i="8"/>
  <c r="L8685" i="8"/>
  <c r="L8684" i="8"/>
  <c r="L8682" i="8"/>
  <c r="L8681" i="8"/>
  <c r="L8680" i="8"/>
  <c r="H8365" i="8"/>
  <c r="L8365" i="8"/>
  <c r="L8361" i="8"/>
  <c r="H8357" i="8"/>
  <c r="L8357" i="8"/>
  <c r="H8353" i="8"/>
  <c r="L8353" i="8"/>
  <c r="H8349" i="8"/>
  <c r="L8349" i="8"/>
  <c r="L8345" i="8"/>
  <c r="H8341" i="8"/>
  <c r="L8341" i="8"/>
  <c r="H8337" i="8"/>
  <c r="L8337" i="8"/>
  <c r="H8333" i="8"/>
  <c r="L8333" i="8"/>
  <c r="L8329" i="8"/>
  <c r="H8325" i="8"/>
  <c r="L8325" i="8"/>
  <c r="H8321" i="8"/>
  <c r="L8321" i="8"/>
  <c r="H8317" i="8"/>
  <c r="L8317" i="8"/>
  <c r="H8364" i="8"/>
  <c r="L8364" i="8"/>
  <c r="H8360" i="8"/>
  <c r="L8360" i="8"/>
  <c r="H8356" i="8"/>
  <c r="L8356" i="8"/>
  <c r="H8352" i="8"/>
  <c r="L8352" i="8"/>
  <c r="H8348" i="8"/>
  <c r="L8348" i="8"/>
  <c r="H8344" i="8"/>
  <c r="L8344" i="8"/>
  <c r="H8340" i="8"/>
  <c r="L8340" i="8"/>
  <c r="H8336" i="8"/>
  <c r="L8336" i="8"/>
  <c r="H8332" i="8"/>
  <c r="L8332" i="8"/>
  <c r="H8328" i="8"/>
  <c r="L8328" i="8"/>
  <c r="H8324" i="8"/>
  <c r="L8324" i="8"/>
  <c r="H8320" i="8"/>
  <c r="L8320" i="8"/>
  <c r="H8316" i="8"/>
  <c r="L8316" i="8"/>
  <c r="H8363" i="8"/>
  <c r="L8363" i="8"/>
  <c r="H8359" i="8"/>
  <c r="L8359" i="8"/>
  <c r="H8355" i="8"/>
  <c r="L8355" i="8"/>
  <c r="H8351" i="8"/>
  <c r="L8351" i="8"/>
  <c r="H8347" i="8"/>
  <c r="L8347" i="8"/>
  <c r="H8343" i="8"/>
  <c r="L8343" i="8"/>
  <c r="H8339" i="8"/>
  <c r="L8339" i="8"/>
  <c r="H8335" i="8"/>
  <c r="L8335" i="8"/>
  <c r="H8331" i="8"/>
  <c r="L8331" i="8"/>
  <c r="H8327" i="8"/>
  <c r="L8327" i="8"/>
  <c r="H8323" i="8"/>
  <c r="L8323" i="8"/>
  <c r="H8319" i="8"/>
  <c r="L8319" i="8"/>
  <c r="H8315" i="8"/>
  <c r="L8315" i="8"/>
  <c r="H8314" i="8"/>
  <c r="L8314" i="8"/>
  <c r="H8313" i="8"/>
  <c r="H8312" i="8"/>
  <c r="L8312" i="8"/>
  <c r="H8311" i="8"/>
  <c r="L8311" i="8"/>
  <c r="H8310" i="8"/>
  <c r="L8310" i="8"/>
  <c r="H8309" i="8"/>
  <c r="L8309" i="8"/>
  <c r="H8308" i="8"/>
  <c r="L8308" i="8"/>
  <c r="H8307" i="8"/>
  <c r="L8307" i="8"/>
  <c r="H8306" i="8"/>
  <c r="L8306" i="8"/>
  <c r="H8305" i="8"/>
  <c r="H8304" i="8"/>
  <c r="L8304" i="8"/>
  <c r="H8303" i="8"/>
  <c r="L8303" i="8"/>
  <c r="H8302" i="8"/>
  <c r="L8302" i="8"/>
  <c r="H8301" i="8"/>
  <c r="L8301" i="8"/>
  <c r="H8300" i="8"/>
  <c r="L8300" i="8"/>
  <c r="H8299" i="8"/>
  <c r="L8299" i="8"/>
  <c r="H8298" i="8"/>
  <c r="L8298" i="8"/>
  <c r="H8297" i="8"/>
  <c r="H8296" i="8"/>
  <c r="L8296" i="8"/>
  <c r="H8295" i="8"/>
  <c r="L8295" i="8"/>
  <c r="H8294" i="8"/>
  <c r="L8294" i="8"/>
  <c r="H8293" i="8"/>
  <c r="L8293" i="8"/>
  <c r="H8292" i="8"/>
  <c r="L8292" i="8"/>
  <c r="H8291" i="8"/>
  <c r="L8291" i="8"/>
  <c r="H8290" i="8"/>
  <c r="L8290" i="8"/>
  <c r="H8289" i="8"/>
  <c r="H8288" i="8"/>
  <c r="L8288" i="8"/>
  <c r="H8287" i="8"/>
  <c r="L8287" i="8"/>
  <c r="H8286" i="8"/>
  <c r="L8286" i="8"/>
  <c r="H8285" i="8"/>
  <c r="L8285" i="8"/>
  <c r="H8284" i="8"/>
  <c r="L8284" i="8"/>
  <c r="H8283" i="8"/>
  <c r="L8283" i="8"/>
  <c r="H8282" i="8"/>
  <c r="L8282" i="8"/>
  <c r="H8281" i="8"/>
  <c r="H8280" i="8"/>
  <c r="L8280" i="8"/>
  <c r="H8279" i="8"/>
  <c r="L8279" i="8"/>
  <c r="H8278" i="8"/>
  <c r="L8278" i="8"/>
  <c r="H8277" i="8"/>
  <c r="L8277" i="8"/>
  <c r="H8276" i="8"/>
  <c r="L8276" i="8"/>
  <c r="H8275" i="8"/>
  <c r="L8275" i="8"/>
  <c r="H8274" i="8"/>
  <c r="L8274" i="8"/>
  <c r="H8273" i="8"/>
  <c r="H8272" i="8"/>
  <c r="L8272" i="8"/>
  <c r="H8271" i="8"/>
  <c r="L8271" i="8"/>
  <c r="L8367" i="8"/>
  <c r="H8366" i="8"/>
  <c r="L8366" i="8"/>
  <c r="H8362" i="8"/>
  <c r="L8362" i="8"/>
  <c r="H8358" i="8"/>
  <c r="L8358" i="8"/>
  <c r="H8354" i="8"/>
  <c r="L8354" i="8"/>
  <c r="H8350" i="8"/>
  <c r="L8350" i="8"/>
  <c r="H8346" i="8"/>
  <c r="L8346" i="8"/>
  <c r="H8342" i="8"/>
  <c r="L8342" i="8"/>
  <c r="H8338" i="8"/>
  <c r="L8338" i="8"/>
  <c r="H8334" i="8"/>
  <c r="L8334" i="8"/>
  <c r="H8330" i="8"/>
  <c r="L8330" i="8"/>
  <c r="H8326" i="8"/>
  <c r="L8326" i="8"/>
  <c r="H8322" i="8"/>
  <c r="L8322" i="8"/>
  <c r="H8318" i="8"/>
  <c r="L8318" i="8"/>
  <c r="L8229" i="8"/>
  <c r="L8225" i="8"/>
  <c r="L8221" i="8"/>
  <c r="L8217" i="8"/>
  <c r="H8269" i="8"/>
  <c r="L8269" i="8"/>
  <c r="H8267" i="8"/>
  <c r="L8267" i="8"/>
  <c r="L8265" i="8"/>
  <c r="H8263" i="8"/>
  <c r="L8263" i="8"/>
  <c r="H8261" i="8"/>
  <c r="L8261" i="8"/>
  <c r="H8259" i="8"/>
  <c r="L8259" i="8"/>
  <c r="L8257" i="8"/>
  <c r="H8255" i="8"/>
  <c r="L8255" i="8"/>
  <c r="H8253" i="8"/>
  <c r="L8253" i="8"/>
  <c r="H8251" i="8"/>
  <c r="L8251" i="8"/>
  <c r="L8249" i="8"/>
  <c r="H8247" i="8"/>
  <c r="L8247" i="8"/>
  <c r="H8245" i="8"/>
  <c r="L8245" i="8"/>
  <c r="H8243" i="8"/>
  <c r="L8243" i="8"/>
  <c r="L8241" i="8"/>
  <c r="H8239" i="8"/>
  <c r="L8239" i="8"/>
  <c r="H8237" i="8"/>
  <c r="L8237" i="8"/>
  <c r="H8235" i="8"/>
  <c r="L8235" i="8"/>
  <c r="L8231" i="8"/>
  <c r="L8227" i="8"/>
  <c r="L8223" i="8"/>
  <c r="L8219" i="8"/>
  <c r="L8215" i="8"/>
  <c r="H8270" i="8"/>
  <c r="L8270" i="8"/>
  <c r="H8268" i="8"/>
  <c r="L8268" i="8"/>
  <c r="H8266" i="8"/>
  <c r="L8266" i="8"/>
  <c r="H8264" i="8"/>
  <c r="L8264" i="8"/>
  <c r="H8262" i="8"/>
  <c r="L8262" i="8"/>
  <c r="H8260" i="8"/>
  <c r="L8260" i="8"/>
  <c r="H8258" i="8"/>
  <c r="L8258" i="8"/>
  <c r="H8256" i="8"/>
  <c r="L8256" i="8"/>
  <c r="H8254" i="8"/>
  <c r="L8254" i="8"/>
  <c r="H8252" i="8"/>
  <c r="L8252" i="8"/>
  <c r="H8250" i="8"/>
  <c r="L8250" i="8"/>
  <c r="H8248" i="8"/>
  <c r="L8248" i="8"/>
  <c r="H8246" i="8"/>
  <c r="L8246" i="8"/>
  <c r="H8244" i="8"/>
  <c r="L8244" i="8"/>
  <c r="H8242" i="8"/>
  <c r="L8242" i="8"/>
  <c r="H8240" i="8"/>
  <c r="L8240" i="8"/>
  <c r="H8238" i="8"/>
  <c r="L8238" i="8"/>
  <c r="H8236" i="8"/>
  <c r="L8236" i="8"/>
  <c r="H8174" i="8"/>
  <c r="L8174" i="8"/>
  <c r="L8163" i="8"/>
  <c r="H8167" i="8"/>
  <c r="H8152" i="8"/>
  <c r="L8152" i="8"/>
  <c r="H8168" i="8"/>
  <c r="L8168" i="8"/>
  <c r="H8146" i="8"/>
  <c r="L8146" i="8"/>
  <c r="H8140" i="8"/>
  <c r="L8140" i="8"/>
  <c r="H8162" i="8"/>
  <c r="L8162" i="8"/>
  <c r="H8158" i="8"/>
  <c r="L8158" i="8"/>
  <c r="L8147" i="8"/>
  <c r="H8170" i="8"/>
  <c r="L8170" i="8"/>
  <c r="H8154" i="8"/>
  <c r="L8154" i="8"/>
  <c r="H8138" i="8"/>
  <c r="L8138" i="8"/>
  <c r="L8136" i="8"/>
  <c r="H8111" i="8"/>
  <c r="L8111" i="8"/>
  <c r="H8095" i="8"/>
  <c r="L8095" i="8"/>
  <c r="H8142" i="8"/>
  <c r="L8142" i="8"/>
  <c r="H8126" i="8"/>
  <c r="L8126" i="8"/>
  <c r="H8115" i="8"/>
  <c r="L8115" i="8"/>
  <c r="H8099" i="8"/>
  <c r="H8130" i="8"/>
  <c r="L8130" i="8"/>
  <c r="H8122" i="8"/>
  <c r="L8122" i="8"/>
  <c r="H8103" i="8"/>
  <c r="L8103" i="8"/>
  <c r="H8166" i="8"/>
  <c r="L8166" i="8"/>
  <c r="H8150" i="8"/>
  <c r="L8150" i="8"/>
  <c r="H8134" i="8"/>
  <c r="L8134" i="8"/>
  <c r="L8119" i="8"/>
  <c r="H8107" i="8"/>
  <c r="L8107" i="8"/>
  <c r="L8118" i="8"/>
  <c r="L8114" i="8"/>
  <c r="L8110" i="8"/>
  <c r="L8106" i="8"/>
  <c r="L8102" i="8"/>
  <c r="L8098" i="8"/>
  <c r="L8094" i="8"/>
  <c r="L8090" i="8"/>
  <c r="L8086" i="8"/>
  <c r="L8082" i="8"/>
  <c r="L8078" i="8"/>
  <c r="L8074" i="8"/>
  <c r="L8070" i="8"/>
  <c r="H8059" i="8"/>
  <c r="L8059" i="8"/>
  <c r="L8057" i="8"/>
  <c r="L8091" i="8"/>
  <c r="L8087" i="8"/>
  <c r="L8083" i="8"/>
  <c r="L8079" i="8"/>
  <c r="L8075" i="8"/>
  <c r="L8071" i="8"/>
  <c r="H8063" i="8"/>
  <c r="L8063" i="8"/>
  <c r="L8061" i="8"/>
  <c r="H8047" i="8"/>
  <c r="L8047" i="8"/>
  <c r="H8028" i="8"/>
  <c r="L8028" i="8"/>
  <c r="H8067" i="8"/>
  <c r="L8067" i="8"/>
  <c r="H8051" i="8"/>
  <c r="L8051" i="8"/>
  <c r="H8043" i="8"/>
  <c r="L8043" i="8"/>
  <c r="H8039" i="8"/>
  <c r="L8039" i="8"/>
  <c r="H8032" i="8"/>
  <c r="L8032" i="8"/>
  <c r="H8055" i="8"/>
  <c r="L8055" i="8"/>
  <c r="H8036" i="8"/>
  <c r="L8036" i="8"/>
  <c r="L8035" i="8"/>
  <c r="L8031" i="8"/>
  <c r="L8027" i="8"/>
  <c r="L8023" i="8"/>
  <c r="L8019" i="8"/>
  <c r="L8015" i="8"/>
  <c r="L8011" i="8"/>
  <c r="L8007" i="8"/>
  <c r="L8003" i="8"/>
  <c r="L8024" i="8"/>
  <c r="L8020" i="8"/>
  <c r="L8016" i="8"/>
  <c r="L8012" i="8"/>
  <c r="L8008" i="8"/>
  <c r="L8004" i="8"/>
  <c r="O14" i="93"/>
  <c r="O13" i="93"/>
  <c r="P13" i="93"/>
  <c r="H9700" i="8"/>
  <c r="L9700" i="8"/>
  <c r="H9692" i="8"/>
  <c r="L9692" i="8"/>
  <c r="H9676" i="8"/>
  <c r="L9676" i="8"/>
  <c r="H9680" i="8"/>
  <c r="L9680" i="8"/>
  <c r="H9704" i="8"/>
  <c r="L9704" i="8"/>
  <c r="H9696" i="8"/>
  <c r="L9696" i="8"/>
  <c r="H9688" i="8"/>
  <c r="L9688" i="8"/>
  <c r="H9684" i="8"/>
  <c r="L9684" i="8"/>
  <c r="L9703" i="8"/>
  <c r="L9699" i="8"/>
  <c r="L9695" i="8"/>
  <c r="L9691" i="8"/>
  <c r="L9687" i="8"/>
  <c r="L9683" i="8"/>
  <c r="L9679" i="8"/>
  <c r="L9675" i="8"/>
  <c r="L9671" i="8"/>
  <c r="L9667" i="8"/>
  <c r="L9663" i="8"/>
  <c r="L9659" i="8"/>
  <c r="L9655" i="8"/>
  <c r="L9651" i="8"/>
  <c r="L9647" i="8"/>
  <c r="L9641" i="8"/>
  <c r="H9627" i="8"/>
  <c r="L9627" i="8"/>
  <c r="L9625" i="8"/>
  <c r="H9611" i="8"/>
  <c r="L9611" i="8"/>
  <c r="L9609" i="8"/>
  <c r="H9595" i="8"/>
  <c r="L9595" i="8"/>
  <c r="L9593" i="8"/>
  <c r="H9579" i="8"/>
  <c r="L9579" i="8"/>
  <c r="L9577" i="8"/>
  <c r="H9576" i="8"/>
  <c r="L9576" i="8"/>
  <c r="H9568" i="8"/>
  <c r="L9568" i="8"/>
  <c r="H9560" i="8"/>
  <c r="L9560" i="8"/>
  <c r="H9544" i="8"/>
  <c r="L9544" i="8"/>
  <c r="L9672" i="8"/>
  <c r="L9668" i="8"/>
  <c r="L9664" i="8"/>
  <c r="L9660" i="8"/>
  <c r="L9656" i="8"/>
  <c r="L9652" i="8"/>
  <c r="L9648" i="8"/>
  <c r="L9644" i="8"/>
  <c r="H9631" i="8"/>
  <c r="L9631" i="8"/>
  <c r="L9629" i="8"/>
  <c r="H9615" i="8"/>
  <c r="L9615" i="8"/>
  <c r="L9613" i="8"/>
  <c r="H9599" i="8"/>
  <c r="L9599" i="8"/>
  <c r="L9597" i="8"/>
  <c r="H9583" i="8"/>
  <c r="L9583" i="8"/>
  <c r="L9581" i="8"/>
  <c r="H9564" i="8"/>
  <c r="L9564" i="8"/>
  <c r="H9548" i="8"/>
  <c r="L9548" i="8"/>
  <c r="H9635" i="8"/>
  <c r="L9635" i="8"/>
  <c r="H9619" i="8"/>
  <c r="L9619" i="8"/>
  <c r="H9603" i="8"/>
  <c r="L9603" i="8"/>
  <c r="H9587" i="8"/>
  <c r="L9587" i="8"/>
  <c r="H9572" i="8"/>
  <c r="L9572" i="8"/>
  <c r="H9552" i="8"/>
  <c r="L9552" i="8"/>
  <c r="H9536" i="8"/>
  <c r="L9536" i="8"/>
  <c r="H9639" i="8"/>
  <c r="L9639" i="8"/>
  <c r="H9623" i="8"/>
  <c r="L9623" i="8"/>
  <c r="H9607" i="8"/>
  <c r="L9607" i="8"/>
  <c r="H9591" i="8"/>
  <c r="L9591" i="8"/>
  <c r="H9556" i="8"/>
  <c r="L9556" i="8"/>
  <c r="H9540" i="8"/>
  <c r="L9540" i="8"/>
  <c r="H9534" i="8"/>
  <c r="L9534" i="8"/>
  <c r="H9528" i="8"/>
  <c r="L9528" i="8"/>
  <c r="L9575" i="8"/>
  <c r="L9571" i="8"/>
  <c r="L9567" i="8"/>
  <c r="L9563" i="8"/>
  <c r="L9559" i="8"/>
  <c r="L9555" i="8"/>
  <c r="L9551" i="8"/>
  <c r="L9547" i="8"/>
  <c r="L9543" i="8"/>
  <c r="L9539" i="8"/>
  <c r="L9535" i="8"/>
  <c r="H9526" i="8"/>
  <c r="L9526" i="8"/>
  <c r="L9524" i="8"/>
  <c r="H9510" i="8"/>
  <c r="L9510" i="8"/>
  <c r="L9508" i="8"/>
  <c r="L9499" i="8"/>
  <c r="H9530" i="8"/>
  <c r="L9530" i="8"/>
  <c r="H9514" i="8"/>
  <c r="L9514" i="8"/>
  <c r="L9512" i="8"/>
  <c r="H9495" i="8"/>
  <c r="L9495" i="8"/>
  <c r="H9487" i="8"/>
  <c r="L9487" i="8"/>
  <c r="H9479" i="8"/>
  <c r="L9479" i="8"/>
  <c r="H9518" i="8"/>
  <c r="L9518" i="8"/>
  <c r="H9502" i="8"/>
  <c r="L9502" i="8"/>
  <c r="H9483" i="8"/>
  <c r="L9483" i="8"/>
  <c r="H9522" i="8"/>
  <c r="L9522" i="8"/>
  <c r="H9506" i="8"/>
  <c r="L9506" i="8"/>
  <c r="H9491" i="8"/>
  <c r="L9491" i="8"/>
  <c r="L9494" i="8"/>
  <c r="L9490" i="8"/>
  <c r="L9486" i="8"/>
  <c r="L9482" i="8"/>
  <c r="L9478" i="8"/>
  <c r="L9474" i="8"/>
  <c r="L9470" i="8"/>
  <c r="L9466" i="8"/>
  <c r="L9462" i="8"/>
  <c r="L9458" i="8"/>
  <c r="H9453" i="8"/>
  <c r="L9453" i="8"/>
  <c r="L9451" i="8"/>
  <c r="H9437" i="8"/>
  <c r="L9437" i="8"/>
  <c r="L9435" i="8"/>
  <c r="H9410" i="8"/>
  <c r="L9410" i="8"/>
  <c r="L9475" i="8"/>
  <c r="L9471" i="8"/>
  <c r="L9467" i="8"/>
  <c r="L9463" i="8"/>
  <c r="L9459" i="8"/>
  <c r="L9455" i="8"/>
  <c r="H9441" i="8"/>
  <c r="L9441" i="8"/>
  <c r="L9439" i="8"/>
  <c r="H9425" i="8"/>
  <c r="L9425" i="8"/>
  <c r="L9423" i="8"/>
  <c r="H9418" i="8"/>
  <c r="L9418" i="8"/>
  <c r="H9445" i="8"/>
  <c r="L9445" i="8"/>
  <c r="H9429" i="8"/>
  <c r="L9429" i="8"/>
  <c r="H9449" i="8"/>
  <c r="L9449" i="8"/>
  <c r="H9433" i="8"/>
  <c r="L9433" i="8"/>
  <c r="H9414" i="8"/>
  <c r="L9414" i="8"/>
  <c r="L9421" i="8"/>
  <c r="L9417" i="8"/>
  <c r="L9413" i="8"/>
  <c r="L9409" i="8"/>
  <c r="L9405" i="8"/>
  <c r="L9401" i="8"/>
  <c r="L9397" i="8"/>
  <c r="L9393" i="8"/>
  <c r="L9389" i="8"/>
  <c r="L9406" i="8"/>
  <c r="L9402" i="8"/>
  <c r="L9398" i="8"/>
  <c r="L9394" i="8"/>
  <c r="L9390" i="8"/>
  <c r="H9373" i="8"/>
  <c r="L9370" i="8"/>
  <c r="H9364" i="8"/>
  <c r="L9362" i="8"/>
  <c r="L9361" i="8"/>
  <c r="H9357" i="8"/>
  <c r="L9354" i="8"/>
  <c r="L9353" i="8"/>
  <c r="H9348" i="8"/>
  <c r="L9346" i="8"/>
  <c r="L9345" i="8"/>
  <c r="H9341" i="8"/>
  <c r="H9340" i="8"/>
  <c r="L9337" i="8"/>
  <c r="L9330" i="8"/>
  <c r="L9329" i="8"/>
  <c r="H9325" i="8"/>
  <c r="H9324" i="8"/>
  <c r="L9322" i="8"/>
  <c r="H9317" i="8"/>
  <c r="H9316" i="8"/>
  <c r="L9314" i="8"/>
  <c r="L9313" i="8"/>
  <c r="H9309" i="8"/>
  <c r="H9308" i="8"/>
  <c r="L9306" i="8"/>
  <c r="H9300" i="8"/>
  <c r="L9297" i="8"/>
  <c r="H9268" i="8"/>
  <c r="L9266" i="8"/>
  <c r="L9265" i="8"/>
  <c r="L9233" i="8"/>
  <c r="L9182" i="8"/>
  <c r="H9164" i="8"/>
  <c r="L9162" i="8"/>
  <c r="L9161" i="8"/>
  <c r="L9158" i="8"/>
  <c r="L8998" i="8"/>
  <c r="L8997" i="8"/>
  <c r="H8995" i="8"/>
  <c r="L8981" i="8"/>
  <c r="H8979" i="8"/>
  <c r="L8966" i="8"/>
  <c r="H8964" i="8"/>
  <c r="L8960" i="8"/>
  <c r="L8958" i="8"/>
  <c r="L8950" i="8"/>
  <c r="H8948" i="8"/>
  <c r="L8944" i="8"/>
  <c r="L8943" i="8"/>
  <c r="L8942" i="8"/>
  <c r="L8935" i="8"/>
  <c r="L8934" i="8"/>
  <c r="L8928" i="8"/>
  <c r="L8927" i="8"/>
  <c r="L8926" i="8"/>
  <c r="L8919" i="8"/>
  <c r="L8918" i="8"/>
  <c r="H8916" i="8"/>
  <c r="L8912" i="8"/>
  <c r="L8911" i="8"/>
  <c r="L8910" i="8"/>
  <c r="L8903" i="8"/>
  <c r="L8902" i="8"/>
  <c r="H8900" i="8"/>
  <c r="L8896" i="8"/>
  <c r="L8895" i="8"/>
  <c r="L8894" i="8"/>
  <c r="H8886" i="8"/>
  <c r="H8885" i="8"/>
  <c r="H8884" i="8"/>
  <c r="L8880" i="8"/>
  <c r="L8879" i="8"/>
  <c r="L8878" i="8"/>
  <c r="H8870" i="8"/>
  <c r="H8869" i="8"/>
  <c r="H8868" i="8"/>
  <c r="L8864" i="8"/>
  <c r="L8863" i="8"/>
  <c r="L8862" i="8"/>
  <c r="L8848" i="8"/>
  <c r="L8816" i="8"/>
  <c r="H8808" i="8"/>
  <c r="H9371" i="8"/>
  <c r="H9363" i="8"/>
  <c r="H9359" i="8"/>
  <c r="H9355" i="8"/>
  <c r="H9351" i="8"/>
  <c r="H9347" i="8"/>
  <c r="H9339" i="8"/>
  <c r="H9335" i="8"/>
  <c r="H9331" i="8"/>
  <c r="H9327" i="8"/>
  <c r="H9319" i="8"/>
  <c r="H9315" i="8"/>
  <c r="H9311" i="8"/>
  <c r="H9307" i="8"/>
  <c r="H9299" i="8"/>
  <c r="H9295" i="8"/>
  <c r="H9293" i="8"/>
  <c r="H9292" i="8"/>
  <c r="H9263" i="8"/>
  <c r="H9261" i="8"/>
  <c r="H9235" i="8"/>
  <c r="H9231" i="8"/>
  <c r="H9229" i="8"/>
  <c r="H9228" i="8"/>
  <c r="H9180" i="8"/>
  <c r="H9171" i="8"/>
  <c r="H9163" i="8"/>
  <c r="H9159" i="8"/>
  <c r="L8792" i="8"/>
  <c r="H8792" i="8"/>
  <c r="L8784" i="8"/>
  <c r="L8780" i="8"/>
  <c r="H8780" i="8"/>
  <c r="H8893" i="8"/>
  <c r="H8892" i="8"/>
  <c r="H8877" i="8"/>
  <c r="H8876" i="8"/>
  <c r="H8861" i="8"/>
  <c r="H8860" i="8"/>
  <c r="H8842" i="8"/>
  <c r="L8810" i="8"/>
  <c r="H8810" i="8"/>
  <c r="L9274" i="8"/>
  <c r="L9273" i="8"/>
  <c r="L9241" i="8"/>
  <c r="L9209" i="8"/>
  <c r="L9206" i="8"/>
  <c r="L9166" i="8"/>
  <c r="L9165" i="8"/>
  <c r="L9154" i="8"/>
  <c r="L8994" i="8"/>
  <c r="L8978" i="8"/>
  <c r="L8956" i="8"/>
  <c r="L8940" i="8"/>
  <c r="L8908" i="8"/>
  <c r="L8814" i="8"/>
  <c r="H8790" i="8"/>
  <c r="L8790" i="8"/>
  <c r="H8782" i="8"/>
  <c r="L8778" i="8"/>
  <c r="H8778" i="8"/>
  <c r="H8676" i="8"/>
  <c r="H8672" i="8"/>
  <c r="H8668" i="8"/>
  <c r="H8664" i="8"/>
  <c r="H8660" i="8"/>
  <c r="H8652" i="8"/>
  <c r="H8640" i="8"/>
  <c r="H8636" i="8"/>
  <c r="H8632" i="8"/>
  <c r="H8628" i="8"/>
  <c r="H8624" i="8"/>
  <c r="H8620" i="8"/>
  <c r="H8616" i="8"/>
  <c r="H8612" i="8"/>
  <c r="H8608" i="8"/>
  <c r="H8604" i="8"/>
  <c r="H8600" i="8"/>
  <c r="H8596" i="8"/>
  <c r="H8592" i="8"/>
  <c r="H8588" i="8"/>
  <c r="H8584" i="8"/>
  <c r="H8580" i="8"/>
  <c r="H8576" i="8"/>
  <c r="H8572" i="8"/>
  <c r="H8528" i="8"/>
  <c r="H8512" i="8"/>
  <c r="L8498" i="8"/>
  <c r="H8488" i="8"/>
  <c r="L8467" i="8"/>
  <c r="L8466" i="8"/>
  <c r="H8456" i="8"/>
  <c r="L8435" i="8"/>
  <c r="H8433" i="8"/>
  <c r="H8432" i="8"/>
  <c r="L8419" i="8"/>
  <c r="H8417" i="8"/>
  <c r="H8416" i="8"/>
  <c r="H8402" i="8"/>
  <c r="H8401" i="8"/>
  <c r="H8400" i="8"/>
  <c r="H8386" i="8"/>
  <c r="H8385" i="8"/>
  <c r="H8370" i="8"/>
  <c r="H8369" i="8"/>
  <c r="H8534" i="8"/>
  <c r="H8533" i="8"/>
  <c r="H8472" i="8"/>
  <c r="H8440" i="8"/>
  <c r="H8425" i="8"/>
  <c r="H8424" i="8"/>
  <c r="H8409" i="8"/>
  <c r="H8408" i="8"/>
  <c r="H8394" i="8"/>
  <c r="H8393" i="8"/>
  <c r="H8392" i="8"/>
  <c r="H8378" i="8"/>
  <c r="H8377" i="8"/>
  <c r="L8679" i="8"/>
  <c r="L8675" i="8"/>
  <c r="L8671" i="8"/>
  <c r="L8667" i="8"/>
  <c r="L8663" i="8"/>
  <c r="L8659" i="8"/>
  <c r="L8655" i="8"/>
  <c r="L8651" i="8"/>
  <c r="L8647" i="8"/>
  <c r="L8643" i="8"/>
  <c r="L8639" i="8"/>
  <c r="L8635" i="8"/>
  <c r="L8631" i="8"/>
  <c r="L8627" i="8"/>
  <c r="L8623" i="8"/>
  <c r="L8619" i="8"/>
  <c r="L8615" i="8"/>
  <c r="L8611" i="8"/>
  <c r="L8607" i="8"/>
  <c r="L8603" i="8"/>
  <c r="L8599" i="8"/>
  <c r="L8595" i="8"/>
  <c r="L8591" i="8"/>
  <c r="L8587" i="8"/>
  <c r="L8583" i="8"/>
  <c r="L8579" i="8"/>
  <c r="L8575" i="8"/>
  <c r="L8571" i="8"/>
  <c r="L8567" i="8"/>
  <c r="L8563" i="8"/>
  <c r="L8555" i="8"/>
  <c r="L8551" i="8"/>
  <c r="L8547" i="8"/>
  <c r="L8543" i="8"/>
  <c r="L8539" i="8"/>
  <c r="L8431" i="8"/>
  <c r="L8415" i="8"/>
  <c r="L8399" i="8"/>
  <c r="L8398" i="8"/>
  <c r="H8034" i="8"/>
  <c r="H8232" i="8"/>
  <c r="H8216" i="8"/>
  <c r="H8213" i="8"/>
  <c r="H8211" i="8"/>
  <c r="H8209" i="8"/>
  <c r="H8207" i="8"/>
  <c r="H8205" i="8"/>
  <c r="H8203" i="8"/>
  <c r="H8201" i="8"/>
  <c r="H8197" i="8"/>
  <c r="H8195" i="8"/>
  <c r="H8193" i="8"/>
  <c r="H8191" i="8"/>
  <c r="H8189" i="8"/>
  <c r="H8187" i="8"/>
  <c r="H8185" i="8"/>
  <c r="H8183" i="8"/>
  <c r="H8181" i="8"/>
  <c r="H8179" i="8"/>
  <c r="H8177" i="8"/>
  <c r="H8175" i="8"/>
  <c r="H8169" i="8"/>
  <c r="H8135" i="8"/>
  <c r="H8129" i="8"/>
  <c r="H8128" i="8"/>
  <c r="H8127" i="8"/>
  <c r="H8121" i="8"/>
  <c r="H8120" i="8"/>
  <c r="H8093" i="8"/>
  <c r="H8092" i="8"/>
  <c r="H8077" i="8"/>
  <c r="H8076" i="8"/>
  <c r="H8066" i="8"/>
  <c r="H8065" i="8"/>
  <c r="H8064" i="8"/>
  <c r="M8002" i="8"/>
  <c r="M8003" i="8" s="1"/>
  <c r="M8004" i="8" s="1"/>
  <c r="M8005" i="8" s="1"/>
  <c r="M8006" i="8" s="1"/>
  <c r="M8007" i="8" s="1"/>
  <c r="M8008" i="8" s="1"/>
  <c r="M8009" i="8" s="1"/>
  <c r="M8010" i="8" s="1"/>
  <c r="M8011" i="8" s="1"/>
  <c r="H9376" i="8"/>
  <c r="H9368" i="8"/>
  <c r="L9366" i="8"/>
  <c r="H9360" i="8"/>
  <c r="L9358" i="8"/>
  <c r="H9352" i="8"/>
  <c r="L9350" i="8"/>
  <c r="H9336" i="8"/>
  <c r="L9334" i="8"/>
  <c r="H9328" i="8"/>
  <c r="L9326" i="8"/>
  <c r="H9320" i="8"/>
  <c r="L9318" i="8"/>
  <c r="H9312" i="8"/>
  <c r="L9302" i="8"/>
  <c r="H9296" i="8"/>
  <c r="H9288" i="8"/>
  <c r="L9286" i="8"/>
  <c r="H9280" i="8"/>
  <c r="H9272" i="8"/>
  <c r="L9270" i="8"/>
  <c r="H9264" i="8"/>
  <c r="H9256" i="8"/>
  <c r="L9254" i="8"/>
  <c r="H9248" i="8"/>
  <c r="L9246" i="8"/>
  <c r="H9240" i="8"/>
  <c r="L9238" i="8"/>
  <c r="H9232" i="8"/>
  <c r="L9230" i="8"/>
  <c r="H9224" i="8"/>
  <c r="L9222" i="8"/>
  <c r="H9216" i="8"/>
  <c r="L9214" i="8"/>
  <c r="H9204" i="8"/>
  <c r="L9201" i="8"/>
  <c r="H9188" i="8"/>
  <c r="L9185" i="8"/>
  <c r="H9172" i="8"/>
  <c r="L9169" i="8"/>
  <c r="H9156" i="8"/>
  <c r="L9153" i="8"/>
  <c r="H9184" i="8"/>
  <c r="H9168" i="8"/>
  <c r="H9152" i="8"/>
  <c r="L9152" i="8"/>
  <c r="H9148" i="8"/>
  <c r="L9148" i="8"/>
  <c r="H9140" i="8"/>
  <c r="L9140" i="8"/>
  <c r="H9136" i="8"/>
  <c r="L9136" i="8"/>
  <c r="H9132" i="8"/>
  <c r="L9132" i="8"/>
  <c r="H9128" i="8"/>
  <c r="L9128" i="8"/>
  <c r="H9124" i="8"/>
  <c r="L9124" i="8"/>
  <c r="H9120" i="8"/>
  <c r="L9120" i="8"/>
  <c r="H9116" i="8"/>
  <c r="L9116" i="8"/>
  <c r="H9112" i="8"/>
  <c r="L9112" i="8"/>
  <c r="H9108" i="8"/>
  <c r="L9108" i="8"/>
  <c r="H9104" i="8"/>
  <c r="L9104" i="8"/>
  <c r="H9100" i="8"/>
  <c r="L9100" i="8"/>
  <c r="H9096" i="8"/>
  <c r="L9096" i="8"/>
  <c r="H9092" i="8"/>
  <c r="L9092" i="8"/>
  <c r="H9088" i="8"/>
  <c r="L9088" i="8"/>
  <c r="H9084" i="8"/>
  <c r="L9084" i="8"/>
  <c r="H9080" i="8"/>
  <c r="L9080" i="8"/>
  <c r="H9076" i="8"/>
  <c r="L9076" i="8"/>
  <c r="H9072" i="8"/>
  <c r="L9072" i="8"/>
  <c r="H9068" i="8"/>
  <c r="L9068" i="8"/>
  <c r="H9064" i="8"/>
  <c r="L9064" i="8"/>
  <c r="H9060" i="8"/>
  <c r="L9056" i="8"/>
  <c r="H9052" i="8"/>
  <c r="L9052" i="8"/>
  <c r="L9048" i="8"/>
  <c r="H9208" i="8"/>
  <c r="H9192" i="8"/>
  <c r="L9189" i="8"/>
  <c r="H9176" i="8"/>
  <c r="L9173" i="8"/>
  <c r="H9160" i="8"/>
  <c r="L9157" i="8"/>
  <c r="L9040" i="8"/>
  <c r="L9036" i="8"/>
  <c r="L9028" i="8"/>
  <c r="L9024" i="8"/>
  <c r="L9020" i="8"/>
  <c r="L9016" i="8"/>
  <c r="L9012" i="8"/>
  <c r="L9008" i="8"/>
  <c r="L9004" i="8"/>
  <c r="L9000" i="8"/>
  <c r="L8996" i="8"/>
  <c r="L8992" i="8"/>
  <c r="L8988" i="8"/>
  <c r="L8984" i="8"/>
  <c r="L8980" i="8"/>
  <c r="L8976" i="8"/>
  <c r="L8968" i="8"/>
  <c r="L8963" i="8"/>
  <c r="H8957" i="8"/>
  <c r="L8955" i="8"/>
  <c r="L8954" i="8"/>
  <c r="H8949" i="8"/>
  <c r="L8947" i="8"/>
  <c r="L8946" i="8"/>
  <c r="L8939" i="8"/>
  <c r="L8938" i="8"/>
  <c r="H8933" i="8"/>
  <c r="L8931" i="8"/>
  <c r="L8930" i="8"/>
  <c r="H8925" i="8"/>
  <c r="L8923" i="8"/>
  <c r="H8917" i="8"/>
  <c r="L8915" i="8"/>
  <c r="L8914" i="8"/>
  <c r="H8909" i="8"/>
  <c r="L8907" i="8"/>
  <c r="L8906" i="8"/>
  <c r="H8901" i="8"/>
  <c r="L8899" i="8"/>
  <c r="L8898" i="8"/>
  <c r="L8891" i="8"/>
  <c r="L8890" i="8"/>
  <c r="L8883" i="8"/>
  <c r="L8882" i="8"/>
  <c r="L8875" i="8"/>
  <c r="L8874" i="8"/>
  <c r="L8867" i="8"/>
  <c r="L8866" i="8"/>
  <c r="L8859" i="8"/>
  <c r="L8858" i="8"/>
  <c r="L8838" i="8"/>
  <c r="L8828" i="8"/>
  <c r="L8806" i="8"/>
  <c r="L8796" i="8"/>
  <c r="H8834" i="8"/>
  <c r="L8830" i="8"/>
  <c r="H8802" i="8"/>
  <c r="L8798" i="8"/>
  <c r="H8961" i="8"/>
  <c r="H8953" i="8"/>
  <c r="H8945" i="8"/>
  <c r="H8937" i="8"/>
  <c r="H8929" i="8"/>
  <c r="H8921" i="8"/>
  <c r="H8913" i="8"/>
  <c r="H8905" i="8"/>
  <c r="H8897" i="8"/>
  <c r="H8881" i="8"/>
  <c r="H8865" i="8"/>
  <c r="H8857" i="8"/>
  <c r="H8826" i="8"/>
  <c r="H8794" i="8"/>
  <c r="H8762" i="8"/>
  <c r="L8678" i="8"/>
  <c r="H8678" i="8"/>
  <c r="L8674" i="8"/>
  <c r="H8674" i="8"/>
  <c r="L8670" i="8"/>
  <c r="H8670" i="8"/>
  <c r="H8493" i="8"/>
  <c r="L8490" i="8"/>
  <c r="H8477" i="8"/>
  <c r="L8474" i="8"/>
  <c r="H8461" i="8"/>
  <c r="L8458" i="8"/>
  <c r="H8445" i="8"/>
  <c r="L8442" i="8"/>
  <c r="H8666" i="8"/>
  <c r="H8658" i="8"/>
  <c r="H8654" i="8"/>
  <c r="H8650" i="8"/>
  <c r="H8646" i="8"/>
  <c r="H8642" i="8"/>
  <c r="H8638" i="8"/>
  <c r="H8634" i="8"/>
  <c r="H8630" i="8"/>
  <c r="H8626" i="8"/>
  <c r="H8622" i="8"/>
  <c r="H8618" i="8"/>
  <c r="H8610" i="8"/>
  <c r="H8606" i="8"/>
  <c r="H8602" i="8"/>
  <c r="H8598" i="8"/>
  <c r="H8594" i="8"/>
  <c r="H8590" i="8"/>
  <c r="H8586" i="8"/>
  <c r="H8582" i="8"/>
  <c r="H8578" i="8"/>
  <c r="H8574" i="8"/>
  <c r="H8570" i="8"/>
  <c r="H8566" i="8"/>
  <c r="H8562" i="8"/>
  <c r="H8558" i="8"/>
  <c r="H8554" i="8"/>
  <c r="H8546" i="8"/>
  <c r="H8542" i="8"/>
  <c r="H8538" i="8"/>
  <c r="H8537" i="8"/>
  <c r="L8535" i="8"/>
  <c r="H8530" i="8"/>
  <c r="H8529" i="8"/>
  <c r="L8527" i="8"/>
  <c r="H8522" i="8"/>
  <c r="H8521" i="8"/>
  <c r="L8519" i="8"/>
  <c r="H8514" i="8"/>
  <c r="H8513" i="8"/>
  <c r="L8511" i="8"/>
  <c r="H8506" i="8"/>
  <c r="H8505" i="8"/>
  <c r="L8502" i="8"/>
  <c r="H8489" i="8"/>
  <c r="L8486" i="8"/>
  <c r="H8473" i="8"/>
  <c r="L8470" i="8"/>
  <c r="H8457" i="8"/>
  <c r="L8454" i="8"/>
  <c r="H8441" i="8"/>
  <c r="L8438" i="8"/>
  <c r="H8438" i="8"/>
  <c r="L8434" i="8"/>
  <c r="H8434" i="8"/>
  <c r="H8430" i="8"/>
  <c r="H8426" i="8"/>
  <c r="H8422" i="8"/>
  <c r="H8418" i="8"/>
  <c r="H8414" i="8"/>
  <c r="H8410" i="8"/>
  <c r="L8226" i="8"/>
  <c r="H8226" i="8"/>
  <c r="H8230" i="8"/>
  <c r="L8230" i="8"/>
  <c r="H8214" i="8"/>
  <c r="L8214" i="8"/>
  <c r="L8212" i="8"/>
  <c r="H8212" i="8"/>
  <c r="H8210" i="8"/>
  <c r="L8210" i="8"/>
  <c r="L8208" i="8"/>
  <c r="H8208" i="8"/>
  <c r="H8206" i="8"/>
  <c r="L8206" i="8"/>
  <c r="L8204" i="8"/>
  <c r="H8204" i="8"/>
  <c r="H8202" i="8"/>
  <c r="L8202" i="8"/>
  <c r="L8200" i="8"/>
  <c r="H8200" i="8"/>
  <c r="H8198" i="8"/>
  <c r="L8198" i="8"/>
  <c r="L8196" i="8"/>
  <c r="H8196" i="8"/>
  <c r="H8194" i="8"/>
  <c r="L8194" i="8"/>
  <c r="L8192" i="8"/>
  <c r="H8192" i="8"/>
  <c r="L8234" i="8"/>
  <c r="H8234" i="8"/>
  <c r="L8218" i="8"/>
  <c r="H8218" i="8"/>
  <c r="H8405" i="8"/>
  <c r="L8403" i="8"/>
  <c r="H8397" i="8"/>
  <c r="L8395" i="8"/>
  <c r="H8389" i="8"/>
  <c r="L8387" i="8"/>
  <c r="H8381" i="8"/>
  <c r="L8379" i="8"/>
  <c r="H8373" i="8"/>
  <c r="L8371" i="8"/>
  <c r="H8222" i="8"/>
  <c r="L8222" i="8"/>
  <c r="L8190" i="8"/>
  <c r="H8188" i="8"/>
  <c r="H8184" i="8"/>
  <c r="L8182" i="8"/>
  <c r="H8180" i="8"/>
  <c r="L8178" i="8"/>
  <c r="H8176" i="8"/>
  <c r="H8165" i="8"/>
  <c r="H8164" i="8"/>
  <c r="L8145" i="8"/>
  <c r="L8144" i="8"/>
  <c r="L8143" i="8"/>
  <c r="H8141" i="8"/>
  <c r="L8139" i="8"/>
  <c r="H8137" i="8"/>
  <c r="L8113" i="8"/>
  <c r="L8112" i="8"/>
  <c r="H8105" i="8"/>
  <c r="H8104" i="8"/>
  <c r="L8097" i="8"/>
  <c r="L8096" i="8"/>
  <c r="L8060" i="8"/>
  <c r="H8058" i="8"/>
  <c r="H8038" i="8"/>
  <c r="H8037" i="8"/>
  <c r="H8022" i="8"/>
  <c r="H8021" i="8"/>
  <c r="H8014" i="8"/>
  <c r="H8013" i="8"/>
  <c r="H8006" i="8"/>
  <c r="H8005" i="8"/>
  <c r="H9386" i="8"/>
  <c r="H10226" i="8"/>
  <c r="H10225" i="8"/>
  <c r="H10222" i="8"/>
  <c r="H10221" i="8"/>
  <c r="H10218" i="8"/>
  <c r="H10217" i="8"/>
  <c r="H10214" i="8"/>
  <c r="H10213" i="8"/>
  <c r="H10210" i="8"/>
  <c r="L10223" i="8"/>
  <c r="L10219" i="8"/>
  <c r="L10215" i="8"/>
  <c r="L10211" i="8"/>
  <c r="L10224" i="8"/>
  <c r="L10220" i="8"/>
  <c r="L10216" i="8"/>
  <c r="L10212" i="8"/>
  <c r="L10178" i="8"/>
  <c r="L10150" i="8"/>
  <c r="L10086" i="8"/>
  <c r="L10038" i="8"/>
  <c r="L10022" i="8"/>
  <c r="H10010" i="8"/>
  <c r="L10010" i="8"/>
  <c r="L10004" i="8"/>
  <c r="H10000" i="8"/>
  <c r="L9998" i="8"/>
  <c r="H9987" i="8"/>
  <c r="H9956" i="8"/>
  <c r="H9950" i="8"/>
  <c r="L9948" i="8"/>
  <c r="L9938" i="8"/>
  <c r="H9932" i="8"/>
  <c r="L9919" i="8"/>
  <c r="H9915" i="8"/>
  <c r="L9907" i="8"/>
  <c r="H9893" i="8"/>
  <c r="L9847" i="8"/>
  <c r="L9844" i="8"/>
  <c r="L9831" i="8"/>
  <c r="H9827" i="8"/>
  <c r="L9827" i="8"/>
  <c r="L9808" i="8"/>
  <c r="H9775" i="8"/>
  <c r="L9770" i="8"/>
  <c r="H9766" i="8"/>
  <c r="H9746" i="8"/>
  <c r="H10204" i="8"/>
  <c r="H10200" i="8"/>
  <c r="H10192" i="8"/>
  <c r="H10191" i="8"/>
  <c r="H10190" i="8"/>
  <c r="H10186" i="8"/>
  <c r="H10172" i="8"/>
  <c r="H10168" i="8"/>
  <c r="H10144" i="8"/>
  <c r="H10143" i="8"/>
  <c r="H10142" i="8"/>
  <c r="H10138" i="8"/>
  <c r="H10116" i="8"/>
  <c r="H10115" i="8"/>
  <c r="H10114" i="8"/>
  <c r="H10108" i="8"/>
  <c r="H10104" i="8"/>
  <c r="H10103" i="8"/>
  <c r="H10080" i="8"/>
  <c r="H10079" i="8"/>
  <c r="H10078" i="8"/>
  <c r="H10074" i="8"/>
  <c r="H10052" i="8"/>
  <c r="H10051" i="8"/>
  <c r="H10050" i="8"/>
  <c r="H10044" i="8"/>
  <c r="H10043" i="8"/>
  <c r="H10028" i="8"/>
  <c r="H10027" i="8"/>
  <c r="H10016" i="8"/>
  <c r="H9992" i="8"/>
  <c r="H9991" i="8"/>
  <c r="H9988" i="8"/>
  <c r="H9982" i="8"/>
  <c r="H9964" i="8"/>
  <c r="H9922" i="8"/>
  <c r="H9916" i="8"/>
  <c r="H9885" i="8"/>
  <c r="H9881" i="8"/>
  <c r="H9859" i="8"/>
  <c r="L9859" i="8"/>
  <c r="H9828" i="8"/>
  <c r="H9815" i="8"/>
  <c r="L9815" i="8"/>
  <c r="H9805" i="8"/>
  <c r="L9805" i="8"/>
  <c r="H9779" i="8"/>
  <c r="H9767" i="8"/>
  <c r="H9757" i="8"/>
  <c r="L9757" i="8"/>
  <c r="H9747" i="8"/>
  <c r="H9946" i="8"/>
  <c r="L9946" i="8"/>
  <c r="H9891" i="8"/>
  <c r="L9891" i="8"/>
  <c r="L10182" i="8"/>
  <c r="L10102" i="8"/>
  <c r="L10042" i="8"/>
  <c r="L10026" i="8"/>
  <c r="L10006" i="8"/>
  <c r="L10003" i="8"/>
  <c r="L9990" i="8"/>
  <c r="L9984" i="8"/>
  <c r="H9978" i="8"/>
  <c r="L9978" i="8"/>
  <c r="L9972" i="8"/>
  <c r="L9966" i="8"/>
  <c r="L9918" i="8"/>
  <c r="L9912" i="8"/>
  <c r="L9904" i="8"/>
  <c r="L9791" i="8"/>
  <c r="H9785" i="8"/>
  <c r="L9785" i="8"/>
  <c r="H9753" i="8"/>
  <c r="L9753" i="8"/>
  <c r="H10201" i="8"/>
  <c r="L10201" i="8"/>
  <c r="L10199" i="8"/>
  <c r="H10185" i="8"/>
  <c r="L10185" i="8"/>
  <c r="L10183" i="8"/>
  <c r="H10169" i="8"/>
  <c r="L10169" i="8"/>
  <c r="L10167" i="8"/>
  <c r="H10145" i="8"/>
  <c r="L10145" i="8"/>
  <c r="H10205" i="8"/>
  <c r="L10205" i="8"/>
  <c r="L10203" i="8"/>
  <c r="H10189" i="8"/>
  <c r="L10189" i="8"/>
  <c r="L10187" i="8"/>
  <c r="H10173" i="8"/>
  <c r="L10173" i="8"/>
  <c r="L10171" i="8"/>
  <c r="H10193" i="8"/>
  <c r="L10193" i="8"/>
  <c r="H10177" i="8"/>
  <c r="L10177" i="8"/>
  <c r="H10165" i="8"/>
  <c r="L10165" i="8"/>
  <c r="H10161" i="8"/>
  <c r="L10161" i="8"/>
  <c r="H10157" i="8"/>
  <c r="L10157" i="8"/>
  <c r="H10153" i="8"/>
  <c r="L10153" i="8"/>
  <c r="H10197" i="8"/>
  <c r="L10197" i="8"/>
  <c r="H10181" i="8"/>
  <c r="L10181" i="8"/>
  <c r="H10141" i="8"/>
  <c r="L10141" i="8"/>
  <c r="L10139" i="8"/>
  <c r="H10125" i="8"/>
  <c r="L10125" i="8"/>
  <c r="L10123" i="8"/>
  <c r="H10109" i="8"/>
  <c r="L10109" i="8"/>
  <c r="L10107" i="8"/>
  <c r="H10093" i="8"/>
  <c r="L10093" i="8"/>
  <c r="L10091" i="8"/>
  <c r="H10077" i="8"/>
  <c r="L10077" i="8"/>
  <c r="L10075" i="8"/>
  <c r="H10061" i="8"/>
  <c r="L10061" i="8"/>
  <c r="L10059" i="8"/>
  <c r="H10045" i="8"/>
  <c r="L10045" i="8"/>
  <c r="H10041" i="8"/>
  <c r="L10041" i="8"/>
  <c r="H10037" i="8"/>
  <c r="L10037" i="8"/>
  <c r="H10033" i="8"/>
  <c r="L10033" i="8"/>
  <c r="H10029" i="8"/>
  <c r="L10029" i="8"/>
  <c r="H10025" i="8"/>
  <c r="L10025" i="8"/>
  <c r="H10021" i="8"/>
  <c r="L10021" i="8"/>
  <c r="H10005" i="8"/>
  <c r="L10005" i="8"/>
  <c r="H10129" i="8"/>
  <c r="L10129" i="8"/>
  <c r="H10113" i="8"/>
  <c r="L10113" i="8"/>
  <c r="H10097" i="8"/>
  <c r="L10097" i="8"/>
  <c r="H10081" i="8"/>
  <c r="L10081" i="8"/>
  <c r="H10065" i="8"/>
  <c r="L10065" i="8"/>
  <c r="H10049" i="8"/>
  <c r="L10049" i="8"/>
  <c r="H10015" i="8"/>
  <c r="L10015" i="8"/>
  <c r="H10149" i="8"/>
  <c r="L10149" i="8"/>
  <c r="H10133" i="8"/>
  <c r="L10133" i="8"/>
  <c r="H10117" i="8"/>
  <c r="L10117" i="8"/>
  <c r="H10101" i="8"/>
  <c r="L10101" i="8"/>
  <c r="H10085" i="8"/>
  <c r="L10085" i="8"/>
  <c r="H10069" i="8"/>
  <c r="L10069" i="8"/>
  <c r="H10053" i="8"/>
  <c r="L10053" i="8"/>
  <c r="H10137" i="8"/>
  <c r="L10137" i="8"/>
  <c r="H10121" i="8"/>
  <c r="L10121" i="8"/>
  <c r="H10105" i="8"/>
  <c r="L10105" i="8"/>
  <c r="H10089" i="8"/>
  <c r="L10089" i="8"/>
  <c r="H10073" i="8"/>
  <c r="L10073" i="8"/>
  <c r="H10057" i="8"/>
  <c r="L10057" i="8"/>
  <c r="H10013" i="8"/>
  <c r="L10013" i="8"/>
  <c r="L10011" i="8"/>
  <c r="H9997" i="8"/>
  <c r="L9997" i="8"/>
  <c r="L9995" i="8"/>
  <c r="H9981" i="8"/>
  <c r="L9981" i="8"/>
  <c r="L9979" i="8"/>
  <c r="H9965" i="8"/>
  <c r="L9965" i="8"/>
  <c r="L9963" i="8"/>
  <c r="H9949" i="8"/>
  <c r="L9949" i="8"/>
  <c r="L9947" i="8"/>
  <c r="H9933" i="8"/>
  <c r="L9933" i="8"/>
  <c r="L9931" i="8"/>
  <c r="H9890" i="8"/>
  <c r="L9890" i="8"/>
  <c r="H10017" i="8"/>
  <c r="L10017" i="8"/>
  <c r="H10001" i="8"/>
  <c r="L10001" i="8"/>
  <c r="L9999" i="8"/>
  <c r="H9985" i="8"/>
  <c r="L9985" i="8"/>
  <c r="L9983" i="8"/>
  <c r="H9969" i="8"/>
  <c r="L9969" i="8"/>
  <c r="L9967" i="8"/>
  <c r="H9953" i="8"/>
  <c r="L9953" i="8"/>
  <c r="L9951" i="8"/>
  <c r="H9937" i="8"/>
  <c r="L9937" i="8"/>
  <c r="L9935" i="8"/>
  <c r="H9906" i="8"/>
  <c r="L9906" i="8"/>
  <c r="H9900" i="8"/>
  <c r="L9900" i="8"/>
  <c r="H9989" i="8"/>
  <c r="L9989" i="8"/>
  <c r="H9973" i="8"/>
  <c r="L9973" i="8"/>
  <c r="H9957" i="8"/>
  <c r="L9957" i="8"/>
  <c r="H9941" i="8"/>
  <c r="L9941" i="8"/>
  <c r="H9925" i="8"/>
  <c r="L9925" i="8"/>
  <c r="H9921" i="8"/>
  <c r="L9921" i="8"/>
  <c r="H9917" i="8"/>
  <c r="L9917" i="8"/>
  <c r="H9913" i="8"/>
  <c r="L9913" i="8"/>
  <c r="H10009" i="8"/>
  <c r="L10009" i="8"/>
  <c r="H9993" i="8"/>
  <c r="L9993" i="8"/>
  <c r="H9977" i="8"/>
  <c r="L9977" i="8"/>
  <c r="H9961" i="8"/>
  <c r="L9961" i="8"/>
  <c r="H9945" i="8"/>
  <c r="L9945" i="8"/>
  <c r="H9929" i="8"/>
  <c r="L9929" i="8"/>
  <c r="L9910" i="8"/>
  <c r="L9909" i="8"/>
  <c r="L9905" i="8"/>
  <c r="H9898" i="8"/>
  <c r="L9898" i="8"/>
  <c r="L9896" i="8"/>
  <c r="H9882" i="8"/>
  <c r="L9882" i="8"/>
  <c r="L9880" i="8"/>
  <c r="H9866" i="8"/>
  <c r="L9866" i="8"/>
  <c r="L9864" i="8"/>
  <c r="H9850" i="8"/>
  <c r="L9850" i="8"/>
  <c r="L9848" i="8"/>
  <c r="H9834" i="8"/>
  <c r="L9834" i="8"/>
  <c r="L9832" i="8"/>
  <c r="L9789" i="8"/>
  <c r="H9886" i="8"/>
  <c r="L9886" i="8"/>
  <c r="L9884" i="8"/>
  <c r="H9870" i="8"/>
  <c r="L9870" i="8"/>
  <c r="L9868" i="8"/>
  <c r="H9854" i="8"/>
  <c r="L9854" i="8"/>
  <c r="L9852" i="8"/>
  <c r="H9838" i="8"/>
  <c r="L9838" i="8"/>
  <c r="L9836" i="8"/>
  <c r="H9822" i="8"/>
  <c r="L9822" i="8"/>
  <c r="H9818" i="8"/>
  <c r="L9818" i="8"/>
  <c r="H9814" i="8"/>
  <c r="L9814" i="8"/>
  <c r="H9810" i="8"/>
  <c r="L9810" i="8"/>
  <c r="H9806" i="8"/>
  <c r="L9806" i="8"/>
  <c r="H9874" i="8"/>
  <c r="L9874" i="8"/>
  <c r="H9858" i="8"/>
  <c r="L9858" i="8"/>
  <c r="H9842" i="8"/>
  <c r="L9842" i="8"/>
  <c r="H9826" i="8"/>
  <c r="L9826" i="8"/>
  <c r="H9800" i="8"/>
  <c r="L9800" i="8"/>
  <c r="H9796" i="8"/>
  <c r="L9796" i="8"/>
  <c r="H9894" i="8"/>
  <c r="L9894" i="8"/>
  <c r="H9878" i="8"/>
  <c r="L9878" i="8"/>
  <c r="H9862" i="8"/>
  <c r="L9862" i="8"/>
  <c r="H9846" i="8"/>
  <c r="L9846" i="8"/>
  <c r="H9830" i="8"/>
  <c r="L9830" i="8"/>
  <c r="L9801" i="8"/>
  <c r="H9794" i="8"/>
  <c r="L9794" i="8"/>
  <c r="H9792" i="8"/>
  <c r="L9792" i="8"/>
  <c r="L9790" i="8"/>
  <c r="H9776" i="8"/>
  <c r="L9776" i="8"/>
  <c r="L9774" i="8"/>
  <c r="H9760" i="8"/>
  <c r="L9760" i="8"/>
  <c r="L9758" i="8"/>
  <c r="H9780" i="8"/>
  <c r="L9780" i="8"/>
  <c r="L9778" i="8"/>
  <c r="H9764" i="8"/>
  <c r="L9764" i="8"/>
  <c r="L9762" i="8"/>
  <c r="H9748" i="8"/>
  <c r="L9748" i="8"/>
  <c r="H9784" i="8"/>
  <c r="L9784" i="8"/>
  <c r="H9768" i="8"/>
  <c r="L9768" i="8"/>
  <c r="H9752" i="8"/>
  <c r="L9752" i="8"/>
  <c r="H9744" i="8"/>
  <c r="L9744" i="8"/>
  <c r="H9740" i="8"/>
  <c r="L9740" i="8"/>
  <c r="H9804" i="8"/>
  <c r="L9804" i="8"/>
  <c r="H9788" i="8"/>
  <c r="L9788" i="8"/>
  <c r="H9772" i="8"/>
  <c r="L9772" i="8"/>
  <c r="H9756" i="8"/>
  <c r="L9756" i="8"/>
  <c r="Q23" i="93"/>
  <c r="I18" i="93"/>
  <c r="P18" i="93" s="1"/>
  <c r="D9" i="94"/>
  <c r="H9" i="94"/>
  <c r="AO9" i="94"/>
  <c r="AR9" i="94"/>
  <c r="AP9" i="94"/>
  <c r="L9055" i="8"/>
  <c r="H9055" i="8"/>
  <c r="H9043" i="8"/>
  <c r="L9043" i="8"/>
  <c r="L8764" i="8"/>
  <c r="H8764" i="8"/>
  <c r="L8677" i="8"/>
  <c r="H8677" i="8"/>
  <c r="L8673" i="8"/>
  <c r="H8673" i="8"/>
  <c r="L8669" i="8"/>
  <c r="H8669" i="8"/>
  <c r="H8661" i="8"/>
  <c r="L8661" i="8"/>
  <c r="L9237" i="8"/>
  <c r="L9226" i="8"/>
  <c r="L9133" i="8"/>
  <c r="H9061" i="8"/>
  <c r="L9061" i="8"/>
  <c r="H9051" i="8"/>
  <c r="L9051" i="8"/>
  <c r="H9033" i="8"/>
  <c r="L9033" i="8"/>
  <c r="L8836" i="8"/>
  <c r="H8836" i="8"/>
  <c r="L8832" i="8"/>
  <c r="H8832" i="8"/>
  <c r="L8818" i="8"/>
  <c r="H8818" i="8"/>
  <c r="L9191" i="8"/>
  <c r="H9027" i="8"/>
  <c r="L9027" i="8"/>
  <c r="H9017" i="8"/>
  <c r="L9017" i="8"/>
  <c r="H8989" i="8"/>
  <c r="L8989" i="8"/>
  <c r="L8967" i="8"/>
  <c r="L8788" i="8"/>
  <c r="H8788" i="8"/>
  <c r="L8766" i="8"/>
  <c r="H8766" i="8"/>
  <c r="L9276" i="8"/>
  <c r="H9167" i="8"/>
  <c r="H9155" i="8"/>
  <c r="H9098" i="8"/>
  <c r="H9066" i="8"/>
  <c r="H9054" i="8"/>
  <c r="H9053" i="8"/>
  <c r="L9053" i="8"/>
  <c r="L9030" i="8"/>
  <c r="H9030" i="8"/>
  <c r="H8999" i="8"/>
  <c r="L8999" i="8"/>
  <c r="L8952" i="8"/>
  <c r="H8952" i="8"/>
  <c r="L8920" i="8"/>
  <c r="H8854" i="8"/>
  <c r="H8812" i="8"/>
  <c r="L8776" i="8"/>
  <c r="H8772" i="8"/>
  <c r="L8820" i="8"/>
  <c r="H8641" i="8"/>
  <c r="H8609" i="8"/>
  <c r="H8577" i="8"/>
  <c r="L8496" i="8"/>
  <c r="L8487" i="8"/>
  <c r="L8463" i="8"/>
  <c r="L8439" i="8"/>
  <c r="H8374" i="8"/>
  <c r="H8228" i="8"/>
  <c r="H8153" i="8"/>
  <c r="H8148" i="8"/>
  <c r="H8133" i="8"/>
  <c r="H8132" i="8"/>
  <c r="H8131" i="8"/>
  <c r="H8101" i="8"/>
  <c r="H8062" i="8"/>
  <c r="H8044" i="8"/>
  <c r="L8026" i="8"/>
  <c r="L8025" i="8"/>
  <c r="H8010" i="8"/>
  <c r="H8009" i="8"/>
  <c r="L9701" i="8"/>
  <c r="H9701" i="8"/>
  <c r="H9677" i="8"/>
  <c r="L9677" i="8"/>
  <c r="L9606" i="8"/>
  <c r="H9606" i="8"/>
  <c r="L9604" i="8"/>
  <c r="H9604" i="8"/>
  <c r="L9569" i="8"/>
  <c r="H9569" i="8"/>
  <c r="L9538" i="8"/>
  <c r="H9538" i="8"/>
  <c r="L9523" i="8"/>
  <c r="H9523" i="8"/>
  <c r="H9513" i="8"/>
  <c r="L9513" i="8"/>
  <c r="H9454" i="8"/>
  <c r="L9454" i="8"/>
  <c r="L10179" i="8"/>
  <c r="H10179" i="8"/>
  <c r="L8633" i="8"/>
  <c r="H8629" i="8"/>
  <c r="L8601" i="8"/>
  <c r="H8597" i="8"/>
  <c r="L8569" i="8"/>
  <c r="H8568" i="8"/>
  <c r="H8565" i="8"/>
  <c r="L8553" i="8"/>
  <c r="H8552" i="8"/>
  <c r="H8549" i="8"/>
  <c r="L8518" i="8"/>
  <c r="H8517" i="8"/>
  <c r="L8516" i="8"/>
  <c r="L8510" i="8"/>
  <c r="H8509" i="8"/>
  <c r="L8508" i="8"/>
  <c r="L8497" i="8"/>
  <c r="L8495" i="8"/>
  <c r="H8443" i="8"/>
  <c r="H8437" i="8"/>
  <c r="L8413" i="8"/>
  <c r="H8412" i="8"/>
  <c r="L8411" i="8"/>
  <c r="H8368" i="8"/>
  <c r="H8089" i="8"/>
  <c r="H8088" i="8"/>
  <c r="H8029" i="8"/>
  <c r="H8017" i="8"/>
  <c r="H8002" i="8"/>
  <c r="H9702" i="8"/>
  <c r="H9694" i="8"/>
  <c r="L9694" i="8"/>
  <c r="L9617" i="8"/>
  <c r="H9617" i="8"/>
  <c r="L9553" i="8"/>
  <c r="H9553" i="8"/>
  <c r="L9496" i="8"/>
  <c r="H9496" i="8"/>
  <c r="L9404" i="8"/>
  <c r="H9404" i="8"/>
  <c r="L10195" i="8"/>
  <c r="H10195" i="8"/>
  <c r="L10188" i="8"/>
  <c r="H10188" i="8"/>
  <c r="L10184" i="8"/>
  <c r="H10184" i="8"/>
  <c r="H8475" i="8"/>
  <c r="L8452" i="8"/>
  <c r="H8448" i="8"/>
  <c r="H8436" i="8"/>
  <c r="H8406" i="8"/>
  <c r="H8390" i="8"/>
  <c r="H8109" i="8"/>
  <c r="L8048" i="8"/>
  <c r="L8033" i="8"/>
  <c r="H8030" i="8"/>
  <c r="H8018" i="8"/>
  <c r="H8001" i="8"/>
  <c r="I8001" i="8" s="1"/>
  <c r="H9697" i="8"/>
  <c r="L9630" i="8"/>
  <c r="H9630" i="8"/>
  <c r="L9605" i="8"/>
  <c r="H9605" i="8"/>
  <c r="L9596" i="8"/>
  <c r="H9596" i="8"/>
  <c r="L9578" i="8"/>
  <c r="H9578" i="8"/>
  <c r="L9570" i="8"/>
  <c r="H9570" i="8"/>
  <c r="L9537" i="8"/>
  <c r="H9537" i="8"/>
  <c r="H9476" i="8"/>
  <c r="L9476" i="8"/>
  <c r="L9432" i="8"/>
  <c r="H9432" i="8"/>
  <c r="L10180" i="8"/>
  <c r="H10180" i="8"/>
  <c r="H10176" i="8"/>
  <c r="L10176" i="8"/>
  <c r="L9642" i="8"/>
  <c r="H9642" i="8"/>
  <c r="L9618" i="8"/>
  <c r="H9618" i="8"/>
  <c r="L9616" i="8"/>
  <c r="H9616" i="8"/>
  <c r="L9592" i="8"/>
  <c r="H9592" i="8"/>
  <c r="L9554" i="8"/>
  <c r="H9554" i="8"/>
  <c r="L9527" i="8"/>
  <c r="H9527" i="8"/>
  <c r="L9497" i="8"/>
  <c r="H9497" i="8"/>
  <c r="H9387" i="8"/>
  <c r="L9387" i="8"/>
  <c r="H9485" i="8"/>
  <c r="H9403" i="8"/>
  <c r="H10134" i="8"/>
  <c r="L10132" i="8"/>
  <c r="L10094" i="8"/>
  <c r="H10082" i="8"/>
  <c r="L10034" i="8"/>
  <c r="L10007" i="8"/>
  <c r="L9958" i="8"/>
  <c r="L9927" i="8"/>
  <c r="H9914" i="8"/>
  <c r="L9903" i="8"/>
  <c r="L9887" i="8"/>
  <c r="L9819" i="8"/>
  <c r="L9807" i="8"/>
  <c r="H9799" i="8"/>
  <c r="H9798" i="8"/>
  <c r="H9797" i="8"/>
  <c r="L9777" i="8"/>
  <c r="H10164" i="8"/>
  <c r="H10140" i="8"/>
  <c r="H10135" i="8"/>
  <c r="H10111" i="8"/>
  <c r="L10095" i="8"/>
  <c r="H10088" i="8"/>
  <c r="H10083" i="8"/>
  <c r="H10047" i="8"/>
  <c r="H10012" i="8"/>
  <c r="H9994" i="8"/>
  <c r="H9952" i="8"/>
  <c r="H9943" i="8"/>
  <c r="H9940" i="8"/>
  <c r="H9939" i="8"/>
  <c r="L9934" i="8"/>
  <c r="H9911" i="8"/>
  <c r="H9892" i="8"/>
  <c r="H9877" i="8"/>
  <c r="H9869" i="8"/>
  <c r="L9867" i="8"/>
  <c r="H9853" i="8"/>
  <c r="H9837" i="8"/>
  <c r="L9771" i="8"/>
  <c r="H9763" i="8"/>
  <c r="H9813" i="8"/>
  <c r="H9738" i="8"/>
  <c r="H9686" i="8"/>
  <c r="H9628" i="8"/>
  <c r="L9626" i="8"/>
  <c r="H9610" i="8"/>
  <c r="L9580" i="8"/>
  <c r="L9566" i="8"/>
  <c r="L9550" i="8"/>
  <c r="H9531" i="8"/>
  <c r="L9529" i="8"/>
  <c r="H9509" i="8"/>
  <c r="L9507" i="8"/>
  <c r="L9493" i="8"/>
  <c r="H9442" i="8"/>
  <c r="L9440" i="8"/>
  <c r="L9436" i="8"/>
  <c r="L10175" i="8"/>
  <c r="L10170" i="8"/>
  <c r="H9968" i="8"/>
  <c r="L9954" i="8"/>
  <c r="L9926" i="8"/>
  <c r="L9879" i="8"/>
  <c r="H9385" i="8"/>
  <c r="H9379" i="8"/>
  <c r="L9377" i="8"/>
  <c r="L9289" i="8"/>
  <c r="L9283" i="8"/>
  <c r="H9281" i="8"/>
  <c r="L9277" i="8"/>
  <c r="L9269" i="8"/>
  <c r="H9258" i="8"/>
  <c r="L9255" i="8"/>
  <c r="L9250" i="8"/>
  <c r="H9247" i="8"/>
  <c r="H9239" i="8"/>
  <c r="H9225" i="8"/>
  <c r="H9219" i="8"/>
  <c r="L9217" i="8"/>
  <c r="H9213" i="8"/>
  <c r="L9211" i="8"/>
  <c r="H9203" i="8"/>
  <c r="H9197" i="8"/>
  <c r="L9195" i="8"/>
  <c r="H9193" i="8"/>
  <c r="L9190" i="8"/>
  <c r="H9186" i="8"/>
  <c r="L9178" i="8"/>
  <c r="H9174" i="8"/>
  <c r="L9035" i="8"/>
  <c r="H9035" i="8"/>
  <c r="L9009" i="8"/>
  <c r="H9009" i="8"/>
  <c r="L8991" i="8"/>
  <c r="H8991" i="8"/>
  <c r="H9381" i="8"/>
  <c r="H9244" i="8"/>
  <c r="H9221" i="8"/>
  <c r="H9199" i="8"/>
  <c r="L9151" i="8"/>
  <c r="L9143" i="8"/>
  <c r="L9135" i="8"/>
  <c r="L9127" i="8"/>
  <c r="L9119" i="8"/>
  <c r="L9111" i="8"/>
  <c r="H9107" i="8"/>
  <c r="L9107" i="8"/>
  <c r="L9105" i="8"/>
  <c r="H9105" i="8"/>
  <c r="H9099" i="8"/>
  <c r="L9099" i="8"/>
  <c r="L9097" i="8"/>
  <c r="H9097" i="8"/>
  <c r="H9091" i="8"/>
  <c r="L9091" i="8"/>
  <c r="L9089" i="8"/>
  <c r="H9089" i="8"/>
  <c r="H9083" i="8"/>
  <c r="L9083" i="8"/>
  <c r="L9081" i="8"/>
  <c r="H9081" i="8"/>
  <c r="H9075" i="8"/>
  <c r="L9075" i="8"/>
  <c r="L9073" i="8"/>
  <c r="H9073" i="8"/>
  <c r="H9067" i="8"/>
  <c r="L9067" i="8"/>
  <c r="L9065" i="8"/>
  <c r="H9065" i="8"/>
  <c r="H9010" i="8"/>
  <c r="L9010" i="8"/>
  <c r="H9147" i="8"/>
  <c r="H9139" i="8"/>
  <c r="L9137" i="8"/>
  <c r="H9131" i="8"/>
  <c r="L9129" i="8"/>
  <c r="H9123" i="8"/>
  <c r="L9121" i="8"/>
  <c r="H9115" i="8"/>
  <c r="L9113" i="8"/>
  <c r="L9057" i="8"/>
  <c r="H9057" i="8"/>
  <c r="H9037" i="8"/>
  <c r="L9037" i="8"/>
  <c r="H9001" i="8"/>
  <c r="L9001" i="8"/>
  <c r="L8986" i="8"/>
  <c r="H8986" i="8"/>
  <c r="H9109" i="8"/>
  <c r="L9109" i="8"/>
  <c r="L9103" i="8"/>
  <c r="H9103" i="8"/>
  <c r="H9101" i="8"/>
  <c r="L9101" i="8"/>
  <c r="L9095" i="8"/>
  <c r="H9095" i="8"/>
  <c r="H9093" i="8"/>
  <c r="L9093" i="8"/>
  <c r="L9087" i="8"/>
  <c r="H9087" i="8"/>
  <c r="H9085" i="8"/>
  <c r="L9085" i="8"/>
  <c r="L9079" i="8"/>
  <c r="H9079" i="8"/>
  <c r="H9077" i="8"/>
  <c r="L9077" i="8"/>
  <c r="L9071" i="8"/>
  <c r="H9071" i="8"/>
  <c r="H9069" i="8"/>
  <c r="L9069" i="8"/>
  <c r="L9058" i="8"/>
  <c r="H9058" i="8"/>
  <c r="H9022" i="8"/>
  <c r="L9022" i="8"/>
  <c r="L8987" i="8"/>
  <c r="H9050" i="8"/>
  <c r="H9049" i="8"/>
  <c r="H9042" i="8"/>
  <c r="H9041" i="8"/>
  <c r="L9038" i="8"/>
  <c r="H9015" i="8"/>
  <c r="H9014" i="8"/>
  <c r="L9011" i="8"/>
  <c r="H9005" i="8"/>
  <c r="L8975" i="8"/>
  <c r="H8974" i="8"/>
  <c r="L8970" i="8"/>
  <c r="L8936" i="8"/>
  <c r="H8840" i="8"/>
  <c r="L8840" i="8"/>
  <c r="L8786" i="8"/>
  <c r="H8786" i="8"/>
  <c r="H8822" i="8"/>
  <c r="L8822" i="8"/>
  <c r="H8800" i="8"/>
  <c r="H8969" i="8"/>
  <c r="H8888" i="8"/>
  <c r="L8888" i="8"/>
  <c r="H8856" i="8"/>
  <c r="L8856" i="8"/>
  <c r="H8844" i="8"/>
  <c r="L8844" i="8"/>
  <c r="H9448" i="8"/>
  <c r="L9448" i="8"/>
  <c r="H9400" i="8"/>
  <c r="L9400" i="8"/>
  <c r="L10196" i="8"/>
  <c r="H10196" i="8"/>
  <c r="H10174" i="8"/>
  <c r="L10174" i="8"/>
  <c r="L10162" i="8"/>
  <c r="H10162" i="8"/>
  <c r="L10136" i="8"/>
  <c r="H10136" i="8"/>
  <c r="H10130" i="8"/>
  <c r="L10130" i="8"/>
  <c r="L10087" i="8"/>
  <c r="H10087" i="8"/>
  <c r="L10076" i="8"/>
  <c r="H10076" i="8"/>
  <c r="H10067" i="8"/>
  <c r="L10067" i="8"/>
  <c r="H10036" i="8"/>
  <c r="L10036" i="8"/>
  <c r="H10018" i="8"/>
  <c r="L10018" i="8"/>
  <c r="L9936" i="8"/>
  <c r="H9936" i="8"/>
  <c r="H9871" i="8"/>
  <c r="L9871" i="8"/>
  <c r="L9860" i="8"/>
  <c r="H9860" i="8"/>
  <c r="H9855" i="8"/>
  <c r="L9855" i="8"/>
  <c r="L9843" i="8"/>
  <c r="H9843" i="8"/>
  <c r="H9803" i="8"/>
  <c r="L9803" i="8"/>
  <c r="L8768" i="8"/>
  <c r="L8564" i="8"/>
  <c r="L8556" i="8"/>
  <c r="L8548" i="8"/>
  <c r="L8540" i="8"/>
  <c r="L8515" i="8"/>
  <c r="L8507" i="8"/>
  <c r="L8494" i="8"/>
  <c r="L8476" i="8"/>
  <c r="L8462" i="8"/>
  <c r="L8444" i="8"/>
  <c r="L8407" i="8"/>
  <c r="L8391" i="8"/>
  <c r="L8383" i="8"/>
  <c r="L8375" i="8"/>
  <c r="L8125" i="8"/>
  <c r="L8124" i="8"/>
  <c r="L8123" i="8"/>
  <c r="L8085" i="8"/>
  <c r="L8084" i="8"/>
  <c r="L9690" i="8"/>
  <c r="L9689" i="8"/>
  <c r="L9674" i="8"/>
  <c r="L9673" i="8"/>
  <c r="L9666" i="8"/>
  <c r="L9665" i="8"/>
  <c r="L9658" i="8"/>
  <c r="L9657" i="8"/>
  <c r="L9650" i="8"/>
  <c r="L9649" i="8"/>
  <c r="L9640" i="8"/>
  <c r="L9634" i="8"/>
  <c r="L9633" i="8"/>
  <c r="L9632" i="8"/>
  <c r="L9622" i="8"/>
  <c r="L9621" i="8"/>
  <c r="L9620" i="8"/>
  <c r="L9614" i="8"/>
  <c r="L9608" i="8"/>
  <c r="L9602" i="8"/>
  <c r="L9601" i="8"/>
  <c r="L9600" i="8"/>
  <c r="L9590" i="8"/>
  <c r="L9589" i="8"/>
  <c r="L9588" i="8"/>
  <c r="L9582" i="8"/>
  <c r="L9444" i="8"/>
  <c r="H9444" i="8"/>
  <c r="L9430" i="8"/>
  <c r="H9430" i="8"/>
  <c r="H9428" i="8"/>
  <c r="L9428" i="8"/>
  <c r="L9395" i="8"/>
  <c r="H9395" i="8"/>
  <c r="L10090" i="8"/>
  <c r="H10090" i="8"/>
  <c r="L10032" i="8"/>
  <c r="H10032" i="8"/>
  <c r="L9980" i="8"/>
  <c r="H9980" i="8"/>
  <c r="H9920" i="8"/>
  <c r="L9920" i="8"/>
  <c r="L9863" i="8"/>
  <c r="H9863" i="8"/>
  <c r="L9816" i="8"/>
  <c r="H9816" i="8"/>
  <c r="H9809" i="8"/>
  <c r="L9809" i="8"/>
  <c r="H8665" i="8"/>
  <c r="H8649" i="8"/>
  <c r="H8637" i="8"/>
  <c r="H8621" i="8"/>
  <c r="H8605" i="8"/>
  <c r="H8589" i="8"/>
  <c r="H8573" i="8"/>
  <c r="H8526" i="8"/>
  <c r="H8520" i="8"/>
  <c r="H8500" i="8"/>
  <c r="H8485" i="8"/>
  <c r="H8481" i="8"/>
  <c r="H8468" i="8"/>
  <c r="H8453" i="8"/>
  <c r="H8449" i="8"/>
  <c r="H8428" i="8"/>
  <c r="H8420" i="8"/>
  <c r="H8157" i="8"/>
  <c r="H8156" i="8"/>
  <c r="H8155" i="8"/>
  <c r="H8151" i="8"/>
  <c r="H8073" i="8"/>
  <c r="H8072" i="8"/>
  <c r="H9573" i="8"/>
  <c r="L9561" i="8"/>
  <c r="H9557" i="8"/>
  <c r="L9545" i="8"/>
  <c r="H9541" i="8"/>
  <c r="L9519" i="8"/>
  <c r="L9500" i="8"/>
  <c r="L9472" i="8"/>
  <c r="L9464" i="8"/>
  <c r="L9456" i="8"/>
  <c r="H9452" i="8"/>
  <c r="L9450" i="8"/>
  <c r="H9447" i="8"/>
  <c r="L9447" i="8"/>
  <c r="H9431" i="8"/>
  <c r="L9424" i="8"/>
  <c r="H9424" i="8"/>
  <c r="L9415" i="8"/>
  <c r="H9407" i="8"/>
  <c r="L9407" i="8"/>
  <c r="H9399" i="8"/>
  <c r="L9399" i="8"/>
  <c r="H9396" i="8"/>
  <c r="L9388" i="8"/>
  <c r="H9388" i="8"/>
  <c r="H10202" i="8"/>
  <c r="L10202" i="8"/>
  <c r="H10166" i="8"/>
  <c r="L10166" i="8"/>
  <c r="L10156" i="8"/>
  <c r="H10156" i="8"/>
  <c r="H10124" i="8"/>
  <c r="L10124" i="8"/>
  <c r="L10112" i="8"/>
  <c r="H10112" i="8"/>
  <c r="L10096" i="8"/>
  <c r="L10070" i="8"/>
  <c r="H10070" i="8"/>
  <c r="H10068" i="8"/>
  <c r="L10068" i="8"/>
  <c r="H10035" i="8"/>
  <c r="L10035" i="8"/>
  <c r="H9928" i="8"/>
  <c r="L9928" i="8"/>
  <c r="H9883" i="8"/>
  <c r="L9883" i="8"/>
  <c r="H9872" i="8"/>
  <c r="L9872" i="8"/>
  <c r="L9823" i="8"/>
  <c r="H9823" i="8"/>
  <c r="H9821" i="8"/>
  <c r="L9821" i="8"/>
  <c r="L9812" i="8"/>
  <c r="H9812" i="8"/>
  <c r="H9769" i="8"/>
  <c r="L9769" i="8"/>
  <c r="H9741" i="8"/>
  <c r="L9741" i="8"/>
  <c r="H9574" i="8"/>
  <c r="L9562" i="8"/>
  <c r="H9558" i="8"/>
  <c r="L9546" i="8"/>
  <c r="H9542" i="8"/>
  <c r="H9532" i="8"/>
  <c r="L9520" i="8"/>
  <c r="L9501" i="8"/>
  <c r="L9488" i="8"/>
  <c r="H9484" i="8"/>
  <c r="L9473" i="8"/>
  <c r="L9465" i="8"/>
  <c r="L9457" i="8"/>
  <c r="H9434" i="8"/>
  <c r="L9434" i="8"/>
  <c r="H9427" i="8"/>
  <c r="L9427" i="8"/>
  <c r="H9420" i="8"/>
  <c r="L9420" i="8"/>
  <c r="L9416" i="8"/>
  <c r="L9412" i="8"/>
  <c r="H9412" i="8"/>
  <c r="H9392" i="8"/>
  <c r="L9392" i="8"/>
  <c r="H10207" i="8"/>
  <c r="L10207" i="8"/>
  <c r="L10159" i="8"/>
  <c r="H10159" i="8"/>
  <c r="H10118" i="8"/>
  <c r="H10084" i="8"/>
  <c r="H10071" i="8"/>
  <c r="L10064" i="8"/>
  <c r="L10046" i="8"/>
  <c r="H10046" i="8"/>
  <c r="L9942" i="8"/>
  <c r="H9942" i="8"/>
  <c r="H9902" i="8"/>
  <c r="L9902" i="8"/>
  <c r="H9889" i="8"/>
  <c r="L9889" i="8"/>
  <c r="L9840" i="8"/>
  <c r="H9840" i="8"/>
  <c r="H9824" i="8"/>
  <c r="L9817" i="8"/>
  <c r="H9817" i="8"/>
  <c r="H9795" i="8"/>
  <c r="L9795" i="8"/>
  <c r="H9443" i="8"/>
  <c r="H9411" i="8"/>
  <c r="H10031" i="8"/>
  <c r="H9901" i="8"/>
  <c r="L9901" i="8"/>
  <c r="L9839" i="8"/>
  <c r="H9839" i="8"/>
  <c r="L9962" i="8"/>
  <c r="H9962" i="8"/>
  <c r="H9960" i="8"/>
  <c r="L9960" i="8"/>
  <c r="H9820" i="8"/>
  <c r="L9820" i="8"/>
  <c r="L9750" i="8"/>
  <c r="H9750" i="8"/>
  <c r="U9" i="94" l="1"/>
  <c r="L12728" i="8"/>
  <c r="H12728" i="8"/>
  <c r="H12678" i="8"/>
  <c r="L12678" i="8"/>
  <c r="H12654" i="8"/>
  <c r="L12654" i="8"/>
  <c r="H12543" i="8"/>
  <c r="L12543" i="8"/>
  <c r="H12734" i="8"/>
  <c r="L12734" i="8"/>
  <c r="L12593" i="8"/>
  <c r="H12593" i="8"/>
  <c r="H12694" i="8"/>
  <c r="L12694" i="8"/>
  <c r="H12646" i="8"/>
  <c r="L12646" i="8"/>
  <c r="L12561" i="8"/>
  <c r="H12561" i="8"/>
  <c r="H12742" i="8"/>
  <c r="L12742" i="8"/>
  <c r="H12710" i="8"/>
  <c r="L12710" i="8"/>
  <c r="H12670" i="8"/>
  <c r="L12670" i="8"/>
  <c r="L12736" i="8"/>
  <c r="H12736" i="8"/>
  <c r="L12712" i="8"/>
  <c r="H12712" i="8"/>
  <c r="L12537" i="8"/>
  <c r="H12537" i="8"/>
  <c r="H12718" i="8"/>
  <c r="L12718" i="8"/>
  <c r="H12686" i="8"/>
  <c r="L12686" i="8"/>
  <c r="L12720" i="8"/>
  <c r="H12720" i="8"/>
  <c r="H12662" i="8"/>
  <c r="L12662" i="8"/>
  <c r="H12726" i="8"/>
  <c r="L12726" i="8"/>
  <c r="H12702" i="8"/>
  <c r="L12702" i="8"/>
  <c r="L12740" i="8"/>
  <c r="L12732" i="8"/>
  <c r="L12724" i="8"/>
  <c r="L12716" i="8"/>
  <c r="L12708" i="8"/>
  <c r="H12704" i="8"/>
  <c r="L12700" i="8"/>
  <c r="H12696" i="8"/>
  <c r="L12692" i="8"/>
  <c r="H12688" i="8"/>
  <c r="L12684" i="8"/>
  <c r="H12680" i="8"/>
  <c r="L12676" i="8"/>
  <c r="H12672" i="8"/>
  <c r="L12668" i="8"/>
  <c r="H12664" i="8"/>
  <c r="L12660" i="8"/>
  <c r="H12656" i="8"/>
  <c r="L12652" i="8"/>
  <c r="H12648" i="8"/>
  <c r="L12644" i="8"/>
  <c r="H12640" i="8"/>
  <c r="H12599" i="8"/>
  <c r="L12599" i="8"/>
  <c r="H12567" i="8"/>
  <c r="L12567" i="8"/>
  <c r="L12513" i="8"/>
  <c r="H12513" i="8"/>
  <c r="H12738" i="8"/>
  <c r="H12730" i="8"/>
  <c r="H12722" i="8"/>
  <c r="H12714" i="8"/>
  <c r="H12706" i="8"/>
  <c r="H12698" i="8"/>
  <c r="H12690" i="8"/>
  <c r="H12682" i="8"/>
  <c r="H12674" i="8"/>
  <c r="H12666" i="8"/>
  <c r="H12658" i="8"/>
  <c r="H12650" i="8"/>
  <c r="H12642" i="8"/>
  <c r="H12637" i="8"/>
  <c r="L12637" i="8"/>
  <c r="H12607" i="8"/>
  <c r="L12607" i="8"/>
  <c r="L12569" i="8"/>
  <c r="H12569" i="8"/>
  <c r="L12601" i="8"/>
  <c r="H12601" i="8"/>
  <c r="H12551" i="8"/>
  <c r="L12551" i="8"/>
  <c r="L12545" i="8"/>
  <c r="H12545" i="8"/>
  <c r="H12519" i="8"/>
  <c r="L12519" i="8"/>
  <c r="L12635" i="8"/>
  <c r="H12635" i="8"/>
  <c r="L12609" i="8"/>
  <c r="H12609" i="8"/>
  <c r="H12575" i="8"/>
  <c r="L12575" i="8"/>
  <c r="L12553" i="8"/>
  <c r="H12553" i="8"/>
  <c r="H12527" i="8"/>
  <c r="L12527" i="8"/>
  <c r="L12521" i="8"/>
  <c r="H12521" i="8"/>
  <c r="H12503" i="8"/>
  <c r="I12503" i="8" s="1"/>
  <c r="I12504" i="8" s="1"/>
  <c r="I12505" i="8" s="1"/>
  <c r="I12506" i="8" s="1"/>
  <c r="I12507" i="8" s="1"/>
  <c r="I12508" i="8" s="1"/>
  <c r="I12509" i="8" s="1"/>
  <c r="I12510" i="8" s="1"/>
  <c r="I12511" i="8" s="1"/>
  <c r="I12512" i="8" s="1"/>
  <c r="I12513" i="8" s="1"/>
  <c r="I12514" i="8" s="1"/>
  <c r="I12515" i="8" s="1"/>
  <c r="I12516" i="8" s="1"/>
  <c r="I12517" i="8" s="1"/>
  <c r="I12518" i="8" s="1"/>
  <c r="I12519" i="8" s="1"/>
  <c r="I12520" i="8" s="1"/>
  <c r="I12521" i="8" s="1"/>
  <c r="I12522" i="8" s="1"/>
  <c r="I12523" i="8" s="1"/>
  <c r="I12524" i="8" s="1"/>
  <c r="I12525" i="8" s="1"/>
  <c r="I12526" i="8" s="1"/>
  <c r="I12527" i="8" s="1"/>
  <c r="I12528" i="8" s="1"/>
  <c r="I12529" i="8" s="1"/>
  <c r="I12530" i="8" s="1"/>
  <c r="I12531" i="8" s="1"/>
  <c r="I12532" i="8" s="1"/>
  <c r="I12533" i="8" s="1"/>
  <c r="I12534" i="8" s="1"/>
  <c r="I12535" i="8" s="1"/>
  <c r="I12536" i="8" s="1"/>
  <c r="I12537" i="8" s="1"/>
  <c r="I12538" i="8" s="1"/>
  <c r="I12539" i="8" s="1"/>
  <c r="I12540" i="8" s="1"/>
  <c r="I12541" i="8" s="1"/>
  <c r="I12542" i="8" s="1"/>
  <c r="I12543" i="8" s="1"/>
  <c r="I12544" i="8" s="1"/>
  <c r="I12545" i="8" s="1"/>
  <c r="I12546" i="8" s="1"/>
  <c r="I12547" i="8" s="1"/>
  <c r="I12548" i="8" s="1"/>
  <c r="I12549" i="8" s="1"/>
  <c r="I12550" i="8" s="1"/>
  <c r="I12551" i="8" s="1"/>
  <c r="I12552" i="8" s="1"/>
  <c r="I12553" i="8" s="1"/>
  <c r="I12554" i="8" s="1"/>
  <c r="I12555" i="8" s="1"/>
  <c r="I12556" i="8" s="1"/>
  <c r="I12557" i="8" s="1"/>
  <c r="I12558" i="8" s="1"/>
  <c r="I12559" i="8" s="1"/>
  <c r="I12560" i="8" s="1"/>
  <c r="I12561" i="8" s="1"/>
  <c r="I12562" i="8" s="1"/>
  <c r="I12563" i="8" s="1"/>
  <c r="I12564" i="8" s="1"/>
  <c r="I12565" i="8" s="1"/>
  <c r="I12566" i="8" s="1"/>
  <c r="I12567" i="8" s="1"/>
  <c r="I12568" i="8" s="1"/>
  <c r="I12569" i="8" s="1"/>
  <c r="I12570" i="8" s="1"/>
  <c r="I12571" i="8" s="1"/>
  <c r="I12572" i="8" s="1"/>
  <c r="I12573" i="8" s="1"/>
  <c r="I12574" i="8" s="1"/>
  <c r="I12575" i="8" s="1"/>
  <c r="I12576" i="8" s="1"/>
  <c r="I12577" i="8" s="1"/>
  <c r="I12578" i="8" s="1"/>
  <c r="I12579" i="8" s="1"/>
  <c r="I12580" i="8" s="1"/>
  <c r="I12581" i="8" s="1"/>
  <c r="I12582" i="8" s="1"/>
  <c r="I12583" i="8" s="1"/>
  <c r="I12584" i="8" s="1"/>
  <c r="I12585" i="8" s="1"/>
  <c r="I12586" i="8" s="1"/>
  <c r="I12587" i="8" s="1"/>
  <c r="I12588" i="8" s="1"/>
  <c r="I12589" i="8" s="1"/>
  <c r="I12590" i="8" s="1"/>
  <c r="I12591" i="8" s="1"/>
  <c r="I12592" i="8" s="1"/>
  <c r="I12593" i="8" s="1"/>
  <c r="I12594" i="8" s="1"/>
  <c r="I12595" i="8" s="1"/>
  <c r="I12596" i="8" s="1"/>
  <c r="I12597" i="8" s="1"/>
  <c r="I12598" i="8" s="1"/>
  <c r="I12599" i="8" s="1"/>
  <c r="I12600" i="8" s="1"/>
  <c r="I12601" i="8" s="1"/>
  <c r="I12602" i="8" s="1"/>
  <c r="I12603" i="8" s="1"/>
  <c r="I12604" i="8" s="1"/>
  <c r="I12605" i="8" s="1"/>
  <c r="I12606" i="8" s="1"/>
  <c r="I12607" i="8" s="1"/>
  <c r="I12608" i="8" s="1"/>
  <c r="I12609" i="8" s="1"/>
  <c r="I12610" i="8" s="1"/>
  <c r="I12611" i="8" s="1"/>
  <c r="I12612" i="8" s="1"/>
  <c r="I12613" i="8" s="1"/>
  <c r="I12614" i="8" s="1"/>
  <c r="I12615" i="8" s="1"/>
  <c r="I12616" i="8" s="1"/>
  <c r="I12617" i="8" s="1"/>
  <c r="I12618" i="8" s="1"/>
  <c r="I12619" i="8" s="1"/>
  <c r="I12620" i="8" s="1"/>
  <c r="I12621" i="8" s="1"/>
  <c r="I12622" i="8" s="1"/>
  <c r="I12623" i="8" s="1"/>
  <c r="I12624" i="8" s="1"/>
  <c r="I12625" i="8" s="1"/>
  <c r="I12626" i="8" s="1"/>
  <c r="I12627" i="8" s="1"/>
  <c r="I12628" i="8" s="1"/>
  <c r="I12629" i="8" s="1"/>
  <c r="I12630" i="8" s="1"/>
  <c r="I12631" i="8" s="1"/>
  <c r="I12632" i="8" s="1"/>
  <c r="I12633" i="8" s="1"/>
  <c r="I12634" i="8" s="1"/>
  <c r="I12635" i="8" s="1"/>
  <c r="I12636" i="8" s="1"/>
  <c r="I12637" i="8" s="1"/>
  <c r="I12638" i="8" s="1"/>
  <c r="I12639" i="8" s="1"/>
  <c r="I12640" i="8" s="1"/>
  <c r="I12641" i="8" s="1"/>
  <c r="I12642" i="8" s="1"/>
  <c r="I12643" i="8" s="1"/>
  <c r="I12644" i="8" s="1"/>
  <c r="I12645" i="8" s="1"/>
  <c r="I12646" i="8" s="1"/>
  <c r="I12647" i="8" s="1"/>
  <c r="I12648" i="8" s="1"/>
  <c r="I12649" i="8" s="1"/>
  <c r="I12650" i="8" s="1"/>
  <c r="I12651" i="8" s="1"/>
  <c r="I12652" i="8" s="1"/>
  <c r="I12653" i="8" s="1"/>
  <c r="I12654" i="8" s="1"/>
  <c r="I12655" i="8" s="1"/>
  <c r="I12656" i="8" s="1"/>
  <c r="I12657" i="8" s="1"/>
  <c r="I12658" i="8" s="1"/>
  <c r="I12659" i="8" s="1"/>
  <c r="I12660" i="8" s="1"/>
  <c r="I12661" i="8" s="1"/>
  <c r="I12662" i="8" s="1"/>
  <c r="I12663" i="8" s="1"/>
  <c r="I12664" i="8" s="1"/>
  <c r="I12665" i="8" s="1"/>
  <c r="I12666" i="8" s="1"/>
  <c r="I12667" i="8" s="1"/>
  <c r="I12668" i="8" s="1"/>
  <c r="I12669" i="8" s="1"/>
  <c r="I12670" i="8" s="1"/>
  <c r="I12671" i="8" s="1"/>
  <c r="I12672" i="8" s="1"/>
  <c r="I12673" i="8" s="1"/>
  <c r="I12674" i="8" s="1"/>
  <c r="I12675" i="8" s="1"/>
  <c r="I12676" i="8" s="1"/>
  <c r="I12677" i="8" s="1"/>
  <c r="I12678" i="8" s="1"/>
  <c r="I12679" i="8" s="1"/>
  <c r="I12680" i="8" s="1"/>
  <c r="I12681" i="8" s="1"/>
  <c r="I12682" i="8" s="1"/>
  <c r="I12683" i="8" s="1"/>
  <c r="I12684" i="8" s="1"/>
  <c r="I12685" i="8" s="1"/>
  <c r="I12686" i="8" s="1"/>
  <c r="I12687" i="8" s="1"/>
  <c r="I12688" i="8" s="1"/>
  <c r="I12689" i="8" s="1"/>
  <c r="I12690" i="8" s="1"/>
  <c r="I12691" i="8" s="1"/>
  <c r="I12692" i="8" s="1"/>
  <c r="I12693" i="8" s="1"/>
  <c r="I12694" i="8" s="1"/>
  <c r="I12695" i="8" s="1"/>
  <c r="I12696" i="8" s="1"/>
  <c r="I12697" i="8" s="1"/>
  <c r="I12698" i="8" s="1"/>
  <c r="I12699" i="8" s="1"/>
  <c r="I12700" i="8" s="1"/>
  <c r="I12701" i="8" s="1"/>
  <c r="I12702" i="8" s="1"/>
  <c r="I12703" i="8" s="1"/>
  <c r="I12704" i="8" s="1"/>
  <c r="I12705" i="8" s="1"/>
  <c r="I12706" i="8" s="1"/>
  <c r="I12707" i="8" s="1"/>
  <c r="I12708" i="8" s="1"/>
  <c r="I12709" i="8" s="1"/>
  <c r="I12710" i="8" s="1"/>
  <c r="I12711" i="8" s="1"/>
  <c r="I12712" i="8" s="1"/>
  <c r="I12713" i="8" s="1"/>
  <c r="I12714" i="8" s="1"/>
  <c r="I12715" i="8" s="1"/>
  <c r="I12716" i="8" s="1"/>
  <c r="I12717" i="8" s="1"/>
  <c r="I12718" i="8" s="1"/>
  <c r="I12719" i="8" s="1"/>
  <c r="I12720" i="8" s="1"/>
  <c r="I12721" i="8" s="1"/>
  <c r="I12722" i="8" s="1"/>
  <c r="I12723" i="8" s="1"/>
  <c r="I12724" i="8" s="1"/>
  <c r="I12725" i="8" s="1"/>
  <c r="I12726" i="8" s="1"/>
  <c r="I12727" i="8" s="1"/>
  <c r="I12728" i="8" s="1"/>
  <c r="I12729" i="8" s="1"/>
  <c r="I12730" i="8" s="1"/>
  <c r="I12731" i="8" s="1"/>
  <c r="I12732" i="8" s="1"/>
  <c r="I12733" i="8" s="1"/>
  <c r="I12734" i="8" s="1"/>
  <c r="I12735" i="8" s="1"/>
  <c r="I12736" i="8" s="1"/>
  <c r="I12737" i="8" s="1"/>
  <c r="I12738" i="8" s="1"/>
  <c r="I12739" i="8" s="1"/>
  <c r="I12740" i="8" s="1"/>
  <c r="I12741" i="8" s="1"/>
  <c r="I12742" i="8" s="1"/>
  <c r="L12503" i="8"/>
  <c r="M12503" i="8" s="1"/>
  <c r="M12504" i="8" s="1"/>
  <c r="L12633" i="8"/>
  <c r="H12633" i="8"/>
  <c r="H12615" i="8"/>
  <c r="L12615" i="8"/>
  <c r="H12583" i="8"/>
  <c r="L12583" i="8"/>
  <c r="L12577" i="8"/>
  <c r="H12577" i="8"/>
  <c r="H12631" i="8"/>
  <c r="L12631" i="8"/>
  <c r="H12629" i="8"/>
  <c r="L12629" i="8"/>
  <c r="L12617" i="8"/>
  <c r="H12617" i="8"/>
  <c r="L12585" i="8"/>
  <c r="H12585" i="8"/>
  <c r="H12559" i="8"/>
  <c r="L12559" i="8"/>
  <c r="H12535" i="8"/>
  <c r="L12535" i="8"/>
  <c r="L12529" i="8"/>
  <c r="H12529" i="8"/>
  <c r="L12505" i="8"/>
  <c r="H12505" i="8"/>
  <c r="K12506" i="8"/>
  <c r="K12507" i="8" s="1"/>
  <c r="K12508" i="8" s="1"/>
  <c r="K12509" i="8" s="1"/>
  <c r="K12510" i="8" s="1"/>
  <c r="K12511" i="8" s="1"/>
  <c r="K12512" i="8" s="1"/>
  <c r="K12513" i="8" s="1"/>
  <c r="K12514" i="8" s="1"/>
  <c r="K12515" i="8" s="1"/>
  <c r="K12516" i="8" s="1"/>
  <c r="K12517" i="8" s="1"/>
  <c r="K12518" i="8" s="1"/>
  <c r="K12519" i="8" s="1"/>
  <c r="K12520" i="8" s="1"/>
  <c r="K12521" i="8" s="1"/>
  <c r="K12522" i="8" s="1"/>
  <c r="K12523" i="8" s="1"/>
  <c r="K12524" i="8" s="1"/>
  <c r="K12525" i="8" s="1"/>
  <c r="K12526" i="8" s="1"/>
  <c r="K12527" i="8" s="1"/>
  <c r="K12528" i="8" s="1"/>
  <c r="K12529" i="8" s="1"/>
  <c r="K12530" i="8" s="1"/>
  <c r="K12531" i="8" s="1"/>
  <c r="K12532" i="8" s="1"/>
  <c r="K12533" i="8" s="1"/>
  <c r="K12534" i="8" s="1"/>
  <c r="K12535" i="8" s="1"/>
  <c r="K12536" i="8" s="1"/>
  <c r="K12537" i="8" s="1"/>
  <c r="K12538" i="8" s="1"/>
  <c r="K12539" i="8" s="1"/>
  <c r="K12540" i="8" s="1"/>
  <c r="K12541" i="8" s="1"/>
  <c r="K12542" i="8" s="1"/>
  <c r="K12543" i="8" s="1"/>
  <c r="K12544" i="8" s="1"/>
  <c r="K12545" i="8" s="1"/>
  <c r="K12546" i="8" s="1"/>
  <c r="K12547" i="8" s="1"/>
  <c r="K12548" i="8" s="1"/>
  <c r="K12549" i="8" s="1"/>
  <c r="K12550" i="8" s="1"/>
  <c r="K12551" i="8" s="1"/>
  <c r="K12552" i="8" s="1"/>
  <c r="K12553" i="8" s="1"/>
  <c r="K12554" i="8" s="1"/>
  <c r="K12555" i="8" s="1"/>
  <c r="K12556" i="8" s="1"/>
  <c r="K12557" i="8" s="1"/>
  <c r="K12558" i="8" s="1"/>
  <c r="K12559" i="8" s="1"/>
  <c r="K12560" i="8" s="1"/>
  <c r="K12561" i="8" s="1"/>
  <c r="K12562" i="8" s="1"/>
  <c r="K12563" i="8" s="1"/>
  <c r="K12564" i="8" s="1"/>
  <c r="K12565" i="8" s="1"/>
  <c r="K12566" i="8" s="1"/>
  <c r="K12567" i="8" s="1"/>
  <c r="K12568" i="8" s="1"/>
  <c r="K12569" i="8" s="1"/>
  <c r="K12570" i="8" s="1"/>
  <c r="K12571" i="8" s="1"/>
  <c r="K12572" i="8" s="1"/>
  <c r="K12573" i="8" s="1"/>
  <c r="K12574" i="8" s="1"/>
  <c r="K12575" i="8" s="1"/>
  <c r="K12576" i="8" s="1"/>
  <c r="K12577" i="8" s="1"/>
  <c r="K12578" i="8" s="1"/>
  <c r="K12579" i="8" s="1"/>
  <c r="K12580" i="8" s="1"/>
  <c r="K12581" i="8" s="1"/>
  <c r="K12582" i="8" s="1"/>
  <c r="K12583" i="8" s="1"/>
  <c r="K12584" i="8" s="1"/>
  <c r="K12585" i="8" s="1"/>
  <c r="K12586" i="8" s="1"/>
  <c r="K12587" i="8" s="1"/>
  <c r="K12588" i="8" s="1"/>
  <c r="K12589" i="8" s="1"/>
  <c r="K12590" i="8" s="1"/>
  <c r="K12591" i="8" s="1"/>
  <c r="K12592" i="8" s="1"/>
  <c r="K12593" i="8" s="1"/>
  <c r="K12594" i="8" s="1"/>
  <c r="K12595" i="8" s="1"/>
  <c r="K12596" i="8" s="1"/>
  <c r="K12597" i="8" s="1"/>
  <c r="K12598" i="8" s="1"/>
  <c r="K12599" i="8" s="1"/>
  <c r="K12600" i="8" s="1"/>
  <c r="K12601" i="8" s="1"/>
  <c r="K12602" i="8" s="1"/>
  <c r="K12603" i="8" s="1"/>
  <c r="K12604" i="8" s="1"/>
  <c r="K12605" i="8" s="1"/>
  <c r="K12606" i="8" s="1"/>
  <c r="K12607" i="8" s="1"/>
  <c r="K12608" i="8" s="1"/>
  <c r="K12609" i="8" s="1"/>
  <c r="K12610" i="8" s="1"/>
  <c r="K12611" i="8" s="1"/>
  <c r="K12612" i="8" s="1"/>
  <c r="K12613" i="8" s="1"/>
  <c r="K12614" i="8" s="1"/>
  <c r="K12615" i="8" s="1"/>
  <c r="K12616" i="8" s="1"/>
  <c r="K12617" i="8" s="1"/>
  <c r="K12618" i="8" s="1"/>
  <c r="K12619" i="8" s="1"/>
  <c r="K12620" i="8" s="1"/>
  <c r="K12621" i="8" s="1"/>
  <c r="K12622" i="8" s="1"/>
  <c r="K12623" i="8" s="1"/>
  <c r="K12624" i="8" s="1"/>
  <c r="K12625" i="8" s="1"/>
  <c r="K12626" i="8" s="1"/>
  <c r="K12627" i="8" s="1"/>
  <c r="K12628" i="8" s="1"/>
  <c r="K12629" i="8" s="1"/>
  <c r="K12630" i="8" s="1"/>
  <c r="K12631" i="8" s="1"/>
  <c r="K12632" i="8" s="1"/>
  <c r="K12633" i="8" s="1"/>
  <c r="K12634" i="8" s="1"/>
  <c r="K12635" i="8" s="1"/>
  <c r="K12636" i="8" s="1"/>
  <c r="K12637" i="8" s="1"/>
  <c r="K12638" i="8" s="1"/>
  <c r="K12639" i="8" s="1"/>
  <c r="K12640" i="8" s="1"/>
  <c r="K12641" i="8" s="1"/>
  <c r="K12642" i="8" s="1"/>
  <c r="K12643" i="8" s="1"/>
  <c r="K12644" i="8" s="1"/>
  <c r="K12645" i="8" s="1"/>
  <c r="K12646" i="8" s="1"/>
  <c r="K12647" i="8" s="1"/>
  <c r="K12648" i="8" s="1"/>
  <c r="K12649" i="8" s="1"/>
  <c r="K12650" i="8" s="1"/>
  <c r="K12651" i="8" s="1"/>
  <c r="K12652" i="8" s="1"/>
  <c r="K12653" i="8" s="1"/>
  <c r="K12654" i="8" s="1"/>
  <c r="K12655" i="8" s="1"/>
  <c r="K12656" i="8" s="1"/>
  <c r="K12657" i="8" s="1"/>
  <c r="K12658" i="8" s="1"/>
  <c r="K12659" i="8" s="1"/>
  <c r="K12660" i="8" s="1"/>
  <c r="K12661" i="8" s="1"/>
  <c r="K12662" i="8" s="1"/>
  <c r="K12663" i="8" s="1"/>
  <c r="K12664" i="8" s="1"/>
  <c r="K12665" i="8" s="1"/>
  <c r="K12666" i="8" s="1"/>
  <c r="K12667" i="8" s="1"/>
  <c r="K12668" i="8" s="1"/>
  <c r="K12669" i="8" s="1"/>
  <c r="K12670" i="8" s="1"/>
  <c r="K12671" i="8" s="1"/>
  <c r="K12672" i="8" s="1"/>
  <c r="K12673" i="8" s="1"/>
  <c r="K12674" i="8" s="1"/>
  <c r="K12675" i="8" s="1"/>
  <c r="K12676" i="8" s="1"/>
  <c r="K12677" i="8" s="1"/>
  <c r="K12678" i="8" s="1"/>
  <c r="K12679" i="8" s="1"/>
  <c r="K12680" i="8" s="1"/>
  <c r="K12681" i="8" s="1"/>
  <c r="K12682" i="8" s="1"/>
  <c r="K12683" i="8" s="1"/>
  <c r="K12684" i="8" s="1"/>
  <c r="K12685" i="8" s="1"/>
  <c r="K12686" i="8" s="1"/>
  <c r="K12687" i="8" s="1"/>
  <c r="K12688" i="8" s="1"/>
  <c r="K12689" i="8" s="1"/>
  <c r="K12690" i="8" s="1"/>
  <c r="K12691" i="8" s="1"/>
  <c r="K12692" i="8" s="1"/>
  <c r="K12693" i="8" s="1"/>
  <c r="K12694" i="8" s="1"/>
  <c r="K12695" i="8" s="1"/>
  <c r="K12696" i="8" s="1"/>
  <c r="K12697" i="8" s="1"/>
  <c r="K12698" i="8" s="1"/>
  <c r="K12699" i="8" s="1"/>
  <c r="K12700" i="8" s="1"/>
  <c r="K12701" i="8" s="1"/>
  <c r="K12702" i="8" s="1"/>
  <c r="K12703" i="8" s="1"/>
  <c r="K12704" i="8" s="1"/>
  <c r="K12705" i="8" s="1"/>
  <c r="K12706" i="8" s="1"/>
  <c r="K12707" i="8" s="1"/>
  <c r="K12708" i="8" s="1"/>
  <c r="K12709" i="8" s="1"/>
  <c r="K12710" i="8" s="1"/>
  <c r="K12711" i="8" s="1"/>
  <c r="K12712" i="8" s="1"/>
  <c r="K12713" i="8" s="1"/>
  <c r="K12714" i="8" s="1"/>
  <c r="K12715" i="8" s="1"/>
  <c r="K12716" i="8" s="1"/>
  <c r="K12717" i="8" s="1"/>
  <c r="K12718" i="8" s="1"/>
  <c r="K12719" i="8" s="1"/>
  <c r="K12720" i="8" s="1"/>
  <c r="K12721" i="8" s="1"/>
  <c r="K12722" i="8" s="1"/>
  <c r="K12723" i="8" s="1"/>
  <c r="K12724" i="8" s="1"/>
  <c r="K12725" i="8" s="1"/>
  <c r="K12726" i="8" s="1"/>
  <c r="K12727" i="8" s="1"/>
  <c r="K12728" i="8" s="1"/>
  <c r="K12729" i="8" s="1"/>
  <c r="K12730" i="8" s="1"/>
  <c r="K12731" i="8" s="1"/>
  <c r="K12732" i="8" s="1"/>
  <c r="K12733" i="8" s="1"/>
  <c r="K12734" i="8" s="1"/>
  <c r="K12735" i="8" s="1"/>
  <c r="K12736" i="8" s="1"/>
  <c r="K12737" i="8" s="1"/>
  <c r="K12738" i="8" s="1"/>
  <c r="K12739" i="8" s="1"/>
  <c r="K12740" i="8" s="1"/>
  <c r="K12741" i="8" s="1"/>
  <c r="K12742" i="8" s="1"/>
  <c r="L12625" i="8"/>
  <c r="H12625" i="8"/>
  <c r="H12623" i="8"/>
  <c r="L12623" i="8"/>
  <c r="H12591" i="8"/>
  <c r="L12591" i="8"/>
  <c r="H12511" i="8"/>
  <c r="L12511" i="8"/>
  <c r="L12621" i="8"/>
  <c r="L12613" i="8"/>
  <c r="L12605" i="8"/>
  <c r="L12597" i="8"/>
  <c r="L12589" i="8"/>
  <c r="L12581" i="8"/>
  <c r="L12573" i="8"/>
  <c r="L12565" i="8"/>
  <c r="L12557" i="8"/>
  <c r="H12627" i="8"/>
  <c r="H12619" i="8"/>
  <c r="H12611" i="8"/>
  <c r="H12603" i="8"/>
  <c r="H12595" i="8"/>
  <c r="H12587" i="8"/>
  <c r="I12434" i="8"/>
  <c r="I12435" i="8" s="1"/>
  <c r="I12436" i="8" s="1"/>
  <c r="I12437" i="8" s="1"/>
  <c r="I12438" i="8" s="1"/>
  <c r="I12439" i="8" s="1"/>
  <c r="I12440" i="8" s="1"/>
  <c r="I12441" i="8" s="1"/>
  <c r="I12442" i="8" s="1"/>
  <c r="I12443" i="8" s="1"/>
  <c r="I12444" i="8" s="1"/>
  <c r="I12445" i="8" s="1"/>
  <c r="I12446" i="8" s="1"/>
  <c r="I12447" i="8" s="1"/>
  <c r="I12448" i="8" s="1"/>
  <c r="I12449" i="8" s="1"/>
  <c r="I12450" i="8" s="1"/>
  <c r="I12451" i="8" s="1"/>
  <c r="I12452" i="8" s="1"/>
  <c r="I12453" i="8" s="1"/>
  <c r="I12454" i="8" s="1"/>
  <c r="I12455" i="8" s="1"/>
  <c r="I12456" i="8" s="1"/>
  <c r="I12457" i="8" s="1"/>
  <c r="I12458" i="8" s="1"/>
  <c r="I12459" i="8" s="1"/>
  <c r="I12460" i="8" s="1"/>
  <c r="I12461" i="8" s="1"/>
  <c r="I12462" i="8" s="1"/>
  <c r="I12463" i="8" s="1"/>
  <c r="I12464" i="8" s="1"/>
  <c r="I12465" i="8" s="1"/>
  <c r="I12466" i="8" s="1"/>
  <c r="I12467" i="8" s="1"/>
  <c r="I12468" i="8" s="1"/>
  <c r="I12469" i="8" s="1"/>
  <c r="I12470" i="8" s="1"/>
  <c r="I12471" i="8" s="1"/>
  <c r="I12472" i="8" s="1"/>
  <c r="I12473" i="8" s="1"/>
  <c r="I12474" i="8" s="1"/>
  <c r="I12475" i="8" s="1"/>
  <c r="I12476" i="8" s="1"/>
  <c r="I12477" i="8" s="1"/>
  <c r="I12478" i="8" s="1"/>
  <c r="I12479" i="8" s="1"/>
  <c r="I12480" i="8" s="1"/>
  <c r="I12481" i="8" s="1"/>
  <c r="I12482" i="8" s="1"/>
  <c r="I12483" i="8" s="1"/>
  <c r="I12484" i="8" s="1"/>
  <c r="I12485" i="8" s="1"/>
  <c r="I12486" i="8" s="1"/>
  <c r="I12487" i="8" s="1"/>
  <c r="I12488" i="8" s="1"/>
  <c r="I12489" i="8" s="1"/>
  <c r="I12490" i="8" s="1"/>
  <c r="I12491" i="8" s="1"/>
  <c r="I12492" i="8" s="1"/>
  <c r="I12493" i="8" s="1"/>
  <c r="I12494" i="8" s="1"/>
  <c r="I12495" i="8" s="1"/>
  <c r="I12496" i="8" s="1"/>
  <c r="I12497" i="8" s="1"/>
  <c r="I12498" i="8" s="1"/>
  <c r="I12499" i="8" s="1"/>
  <c r="I12500" i="8" s="1"/>
  <c r="I12501" i="8" s="1"/>
  <c r="L12496" i="8"/>
  <c r="L12488" i="8"/>
  <c r="L12480" i="8"/>
  <c r="L12472" i="8"/>
  <c r="L12464" i="8"/>
  <c r="L12456" i="8"/>
  <c r="L12441" i="8"/>
  <c r="L12433" i="8"/>
  <c r="M12433" i="8" s="1"/>
  <c r="M12434" i="8" s="1"/>
  <c r="M12435" i="8" s="1"/>
  <c r="M12436" i="8" s="1"/>
  <c r="M12437" i="8" s="1"/>
  <c r="M12438" i="8" s="1"/>
  <c r="M12439" i="8" s="1"/>
  <c r="M12440" i="8" s="1"/>
  <c r="L12498" i="8"/>
  <c r="L12490" i="8"/>
  <c r="L12482" i="8"/>
  <c r="L12474" i="8"/>
  <c r="L12466" i="8"/>
  <c r="L12458" i="8"/>
  <c r="L12450" i="8"/>
  <c r="L12442" i="8"/>
  <c r="L12434" i="8"/>
  <c r="K12430" i="8"/>
  <c r="I12430" i="8"/>
  <c r="I12431" i="8" s="1"/>
  <c r="I12432" i="8" s="1"/>
  <c r="M12430" i="8"/>
  <c r="M12431" i="8"/>
  <c r="M12432" i="8" s="1"/>
  <c r="K12431" i="8"/>
  <c r="K12432" i="8" s="1"/>
  <c r="L9705" i="8"/>
  <c r="M9705" i="8" s="1"/>
  <c r="M9706" i="8" s="1"/>
  <c r="M9707" i="8" s="1"/>
  <c r="M9708" i="8" s="1"/>
  <c r="M9709" i="8" s="1"/>
  <c r="M9710" i="8" s="1"/>
  <c r="M9711" i="8" s="1"/>
  <c r="M9712" i="8" s="1"/>
  <c r="M9713" i="8" s="1"/>
  <c r="M9714" i="8" s="1"/>
  <c r="M9715" i="8" s="1"/>
  <c r="M9716" i="8" s="1"/>
  <c r="M9717" i="8" s="1"/>
  <c r="M9718" i="8" s="1"/>
  <c r="M9719" i="8" s="1"/>
  <c r="M9720" i="8" s="1"/>
  <c r="M9721" i="8" s="1"/>
  <c r="M9722" i="8" s="1"/>
  <c r="M9723" i="8" s="1"/>
  <c r="M9724" i="8" s="1"/>
  <c r="M9725" i="8" s="1"/>
  <c r="M9726" i="8" s="1"/>
  <c r="M9727" i="8" s="1"/>
  <c r="M9728" i="8" s="1"/>
  <c r="M9729" i="8" s="1"/>
  <c r="M9730" i="8" s="1"/>
  <c r="M9731" i="8" s="1"/>
  <c r="M9732" i="8" s="1"/>
  <c r="M9733" i="8" s="1"/>
  <c r="M9734" i="8" s="1"/>
  <c r="M9735" i="8" s="1"/>
  <c r="M9736" i="8" s="1"/>
  <c r="M9737" i="8" s="1"/>
  <c r="L9198" i="8"/>
  <c r="H9198" i="8"/>
  <c r="L9323" i="8"/>
  <c r="H9323" i="8"/>
  <c r="H9305" i="8"/>
  <c r="L9305" i="8"/>
  <c r="L9200" i="8"/>
  <c r="H9200" i="8"/>
  <c r="L9372" i="8"/>
  <c r="H9372" i="8"/>
  <c r="L9210" i="8"/>
  <c r="H9210" i="8"/>
  <c r="L9356" i="8"/>
  <c r="H9356" i="8"/>
  <c r="H9382" i="8"/>
  <c r="L9382" i="8"/>
  <c r="H9369" i="8"/>
  <c r="L9369" i="8"/>
  <c r="L9275" i="8"/>
  <c r="H9275" i="8"/>
  <c r="L9267" i="8"/>
  <c r="H9267" i="8"/>
  <c r="L9236" i="8"/>
  <c r="H9236" i="8"/>
  <c r="L9141" i="8"/>
  <c r="H9141" i="8"/>
  <c r="K8004" i="8"/>
  <c r="L9585" i="8"/>
  <c r="L9426" i="8"/>
  <c r="L8688" i="8"/>
  <c r="H8982" i="8"/>
  <c r="H8924" i="8"/>
  <c r="L8889" i="8"/>
  <c r="L8581" i="8"/>
  <c r="H8492" i="8"/>
  <c r="L8396" i="8"/>
  <c r="H8080" i="8"/>
  <c r="H8069" i="8"/>
  <c r="H9654" i="8"/>
  <c r="L10154" i="8"/>
  <c r="H10119" i="8"/>
  <c r="L9849" i="8"/>
  <c r="L10863" i="8"/>
  <c r="L10649" i="8"/>
  <c r="L10534" i="8"/>
  <c r="H10304" i="8"/>
  <c r="H10236" i="8"/>
  <c r="L10417" i="8"/>
  <c r="H10359" i="8"/>
  <c r="H10366" i="8"/>
  <c r="L10377" i="8"/>
  <c r="H10553" i="8"/>
  <c r="H10703" i="8"/>
  <c r="L10798" i="8"/>
  <c r="L8372" i="8"/>
  <c r="H8041" i="8"/>
  <c r="H10206" i="8"/>
  <c r="L9955" i="8"/>
  <c r="L9851" i="8"/>
  <c r="H9765" i="8"/>
  <c r="L9754" i="8"/>
  <c r="H10956" i="8"/>
  <c r="H10833" i="8"/>
  <c r="L10817" i="8"/>
  <c r="H10814" i="8"/>
  <c r="H10656" i="8"/>
  <c r="L10668" i="8"/>
  <c r="H10604" i="8"/>
  <c r="L10285" i="8"/>
  <c r="L10738" i="8"/>
  <c r="H10362" i="8"/>
  <c r="H10384" i="8"/>
  <c r="H10494" i="8"/>
  <c r="L10788" i="8"/>
  <c r="H8873" i="8"/>
  <c r="L8774" i="8"/>
  <c r="L8922" i="8"/>
  <c r="H8941" i="8"/>
  <c r="H8965" i="8"/>
  <c r="H9304" i="8"/>
  <c r="H9344" i="8"/>
  <c r="H8648" i="8"/>
  <c r="H9260" i="8"/>
  <c r="H9303" i="8"/>
  <c r="H9367" i="8"/>
  <c r="H8932" i="8"/>
  <c r="L8951" i="8"/>
  <c r="L9298" i="8"/>
  <c r="H9332" i="8"/>
  <c r="H9349" i="8"/>
  <c r="L8683" i="8"/>
  <c r="L8803" i="8"/>
  <c r="H9279" i="8"/>
  <c r="H8770" i="8"/>
  <c r="H9517" i="8"/>
  <c r="H10952" i="8"/>
  <c r="H10953" i="8"/>
  <c r="H10813" i="8"/>
  <c r="L10760" i="8"/>
  <c r="H10696" i="8"/>
  <c r="H10692" i="8"/>
  <c r="H10664" i="8"/>
  <c r="L10568" i="8"/>
  <c r="H10434" i="8"/>
  <c r="L10281" i="8"/>
  <c r="H10645" i="8"/>
  <c r="L10911" i="8"/>
  <c r="L10749" i="8"/>
  <c r="L10381" i="8"/>
  <c r="H10743" i="8"/>
  <c r="L10751" i="8"/>
  <c r="L10762" i="8"/>
  <c r="L9669" i="8"/>
  <c r="H10092" i="8"/>
  <c r="H10014" i="8"/>
  <c r="L9899" i="8"/>
  <c r="L9742" i="8"/>
  <c r="L9739" i="8"/>
  <c r="H10948" i="8"/>
  <c r="H10949" i="8"/>
  <c r="H10941" i="8"/>
  <c r="L10756" i="8"/>
  <c r="L10640" i="8"/>
  <c r="L10500" i="8"/>
  <c r="H10550" i="8"/>
  <c r="L10641" i="8"/>
  <c r="H10503" i="8"/>
  <c r="L10258" i="8"/>
  <c r="L10517" i="8"/>
  <c r="H10602" i="8"/>
  <c r="L10782" i="8"/>
  <c r="L9031" i="8"/>
  <c r="L8972" i="8"/>
  <c r="L9044" i="8"/>
  <c r="L9144" i="8"/>
  <c r="L9278" i="8"/>
  <c r="H8656" i="8"/>
  <c r="H9343" i="8"/>
  <c r="L8959" i="8"/>
  <c r="L9234" i="8"/>
  <c r="L9321" i="8"/>
  <c r="L9338" i="8"/>
  <c r="L8739" i="8"/>
  <c r="L8755" i="8"/>
  <c r="L8769" i="8"/>
  <c r="L9194" i="8"/>
  <c r="L8455" i="8"/>
  <c r="L8450" i="8"/>
  <c r="L9682" i="8"/>
  <c r="H10944" i="8"/>
  <c r="H10945" i="8"/>
  <c r="H10825" i="8"/>
  <c r="L10576" i="8"/>
  <c r="H10648" i="8"/>
  <c r="H10652" i="8"/>
  <c r="H10414" i="8"/>
  <c r="H10268" i="8"/>
  <c r="L10325" i="8"/>
  <c r="H10463" i="8"/>
  <c r="L8977" i="8"/>
  <c r="H9183" i="8"/>
  <c r="L8233" i="8"/>
  <c r="L8721" i="8"/>
  <c r="L8811" i="8"/>
  <c r="H9126" i="8"/>
  <c r="H8644" i="8"/>
  <c r="H8480" i="8"/>
  <c r="L10072" i="8"/>
  <c r="L9782" i="8"/>
  <c r="L9749" i="8"/>
  <c r="H10940" i="8"/>
  <c r="H10821" i="8"/>
  <c r="H10622" i="8"/>
  <c r="L10580" i="8"/>
  <c r="L10665" i="8"/>
  <c r="H10264" i="8"/>
  <c r="H10321" i="8"/>
  <c r="L10278" i="8"/>
  <c r="L10358" i="8"/>
  <c r="H10376" i="8"/>
  <c r="H10409" i="8"/>
  <c r="L10473" i="8"/>
  <c r="H10545" i="8"/>
  <c r="H10836" i="8"/>
  <c r="H10921" i="8"/>
  <c r="H10313" i="8"/>
  <c r="L10313" i="8"/>
  <c r="L10418" i="8"/>
  <c r="H10418" i="8"/>
  <c r="H10426" i="8"/>
  <c r="L10426" i="8"/>
  <c r="L10474" i="8"/>
  <c r="H10474" i="8"/>
  <c r="H10504" i="8"/>
  <c r="L10504" i="8"/>
  <c r="H10577" i="8"/>
  <c r="L10577" i="8"/>
  <c r="L10581" i="8"/>
  <c r="H10581" i="8"/>
  <c r="L10753" i="8"/>
  <c r="H10753" i="8"/>
  <c r="L10875" i="8"/>
  <c r="H10875" i="8"/>
  <c r="L10918" i="8"/>
  <c r="H10918" i="8"/>
  <c r="H9212" i="8"/>
  <c r="H9078" i="8"/>
  <c r="H8536" i="8"/>
  <c r="L8536" i="8"/>
  <c r="H8056" i="8"/>
  <c r="L8056" i="8"/>
  <c r="L9645" i="8"/>
  <c r="H9645" i="8"/>
  <c r="L9584" i="8"/>
  <c r="H9584" i="8"/>
  <c r="L10099" i="8"/>
  <c r="H10099" i="8"/>
  <c r="L10245" i="8"/>
  <c r="H10245" i="8"/>
  <c r="L10294" i="8"/>
  <c r="H10294" i="8"/>
  <c r="L10357" i="8"/>
  <c r="H10357" i="8"/>
  <c r="L10482" i="8"/>
  <c r="H10482" i="8"/>
  <c r="H10673" i="8"/>
  <c r="L10673" i="8"/>
  <c r="H10685" i="8"/>
  <c r="L10685" i="8"/>
  <c r="L10761" i="8"/>
  <c r="H10761" i="8"/>
  <c r="H10810" i="8"/>
  <c r="L10810" i="8"/>
  <c r="L10864" i="8"/>
  <c r="H10864" i="8"/>
  <c r="L9637" i="8"/>
  <c r="H9637" i="8"/>
  <c r="L10106" i="8"/>
  <c r="H10106" i="8"/>
  <c r="L10317" i="8"/>
  <c r="L10230" i="8"/>
  <c r="H10230" i="8"/>
  <c r="H10461" i="8"/>
  <c r="L10461" i="8"/>
  <c r="H10720" i="8"/>
  <c r="L10720" i="8"/>
  <c r="L9170" i="8"/>
  <c r="L9145" i="8"/>
  <c r="I8002" i="8"/>
  <c r="I8003" i="8" s="1"/>
  <c r="I8004" i="8" s="1"/>
  <c r="I8005" i="8" s="1"/>
  <c r="I8006" i="8" s="1"/>
  <c r="I8007" i="8" s="1"/>
  <c r="I8008" i="8" s="1"/>
  <c r="L8186" i="8"/>
  <c r="H8614" i="8"/>
  <c r="L8962" i="8"/>
  <c r="L9310" i="8"/>
  <c r="L9342" i="8"/>
  <c r="L9374" i="8"/>
  <c r="H8199" i="8"/>
  <c r="L9181" i="8"/>
  <c r="L9498" i="8"/>
  <c r="L8787" i="8"/>
  <c r="H9146" i="8"/>
  <c r="L9062" i="8"/>
  <c r="H8804" i="8"/>
  <c r="H8523" i="8"/>
  <c r="L8523" i="8"/>
  <c r="H8149" i="8"/>
  <c r="L8149" i="8"/>
  <c r="H10163" i="8"/>
  <c r="L10163" i="8"/>
  <c r="L10646" i="8"/>
  <c r="H10309" i="8"/>
  <c r="L10246" i="8"/>
  <c r="H10246" i="8"/>
  <c r="L10280" i="8"/>
  <c r="H10280" i="8"/>
  <c r="H10291" i="8"/>
  <c r="L10291" i="8"/>
  <c r="L10295" i="8"/>
  <c r="H10295" i="8"/>
  <c r="H10346" i="8"/>
  <c r="L10346" i="8"/>
  <c r="L10450" i="8"/>
  <c r="H10450" i="8"/>
  <c r="H10454" i="8"/>
  <c r="L10454" i="8"/>
  <c r="L10544" i="8"/>
  <c r="H10544" i="8"/>
  <c r="H10674" i="8"/>
  <c r="L10674" i="8"/>
  <c r="L10807" i="8"/>
  <c r="H10807" i="8"/>
  <c r="L10868" i="8"/>
  <c r="L8805" i="8"/>
  <c r="H9380" i="8"/>
  <c r="H9245" i="8"/>
  <c r="L9003" i="8"/>
  <c r="L9624" i="8"/>
  <c r="L9586" i="8"/>
  <c r="H9586" i="8"/>
  <c r="H10120" i="8"/>
  <c r="L10120" i="8"/>
  <c r="L10910" i="8"/>
  <c r="L10227" i="8"/>
  <c r="H10227" i="8"/>
  <c r="L10235" i="8"/>
  <c r="H10235" i="8"/>
  <c r="L10401" i="8"/>
  <c r="H10401" i="8"/>
  <c r="H10443" i="8"/>
  <c r="L10443" i="8"/>
  <c r="L10548" i="8"/>
  <c r="H10548" i="8"/>
  <c r="L10650" i="8"/>
  <c r="L10713" i="8"/>
  <c r="H10713" i="8"/>
  <c r="H10721" i="8"/>
  <c r="L10721" i="8"/>
  <c r="L10785" i="8"/>
  <c r="H10785" i="8"/>
  <c r="L10796" i="8"/>
  <c r="H10796" i="8"/>
  <c r="H10854" i="8"/>
  <c r="L10854" i="8"/>
  <c r="O23" i="93"/>
  <c r="R23" i="93" s="1"/>
  <c r="L9375" i="8"/>
  <c r="H9187" i="8"/>
  <c r="L9177" i="8"/>
  <c r="L9034" i="8"/>
  <c r="L9013" i="8"/>
  <c r="L8054" i="8"/>
  <c r="H8054" i="8"/>
  <c r="L9446" i="8"/>
  <c r="H9446" i="8"/>
  <c r="L9833" i="8"/>
  <c r="H9833" i="8"/>
  <c r="L10879" i="8"/>
  <c r="H10914" i="8"/>
  <c r="H10422" i="8"/>
  <c r="H10263" i="8"/>
  <c r="L10369" i="8"/>
  <c r="H10369" i="8"/>
  <c r="H10447" i="8"/>
  <c r="L10447" i="8"/>
  <c r="H10617" i="8"/>
  <c r="L10617" i="8"/>
  <c r="H10702" i="8"/>
  <c r="L10702" i="8"/>
  <c r="H10824" i="8"/>
  <c r="L10824" i="8"/>
  <c r="L9205" i="8"/>
  <c r="H9384" i="8"/>
  <c r="L9242" i="8"/>
  <c r="H9301" i="8"/>
  <c r="H9333" i="8"/>
  <c r="H9365" i="8"/>
  <c r="L9220" i="8"/>
  <c r="H9179" i="8"/>
  <c r="H9175" i="8"/>
  <c r="L9110" i="8"/>
  <c r="H9046" i="8"/>
  <c r="L8557" i="8"/>
  <c r="L8421" i="8"/>
  <c r="H8421" i="8"/>
  <c r="L8380" i="8"/>
  <c r="H8380" i="8"/>
  <c r="H10060" i="8"/>
  <c r="L10060" i="8"/>
  <c r="L10040" i="8"/>
  <c r="H10040" i="8"/>
  <c r="H9923" i="8"/>
  <c r="L9923" i="8"/>
  <c r="L10585" i="8"/>
  <c r="L10308" i="8"/>
  <c r="H10308" i="8"/>
  <c r="L10316" i="8"/>
  <c r="H10316" i="8"/>
  <c r="L10572" i="8"/>
  <c r="H10572" i="8"/>
  <c r="H10584" i="8"/>
  <c r="L10584" i="8"/>
  <c r="L10588" i="8"/>
  <c r="H10588" i="8"/>
  <c r="L10603" i="8"/>
  <c r="H10603" i="8"/>
  <c r="L10844" i="8"/>
  <c r="H10844" i="8"/>
  <c r="H9227" i="8"/>
  <c r="H8662" i="8"/>
  <c r="L9262" i="8"/>
  <c r="L9294" i="8"/>
  <c r="L8846" i="8"/>
  <c r="L8795" i="8"/>
  <c r="L9215" i="8"/>
  <c r="L9122" i="8"/>
  <c r="H9029" i="8"/>
  <c r="H9959" i="8"/>
  <c r="L9959" i="8"/>
  <c r="H10252" i="8"/>
  <c r="L10252" i="8"/>
  <c r="H10496" i="8"/>
  <c r="L10496" i="8"/>
  <c r="L10596" i="8"/>
  <c r="H10596" i="8"/>
  <c r="L10676" i="8"/>
  <c r="H10676" i="8"/>
  <c r="H10684" i="8"/>
  <c r="L10684" i="8"/>
  <c r="H10695" i="8"/>
  <c r="L10695" i="8"/>
  <c r="H10925" i="8"/>
  <c r="L10925" i="8"/>
  <c r="L8459" i="8"/>
  <c r="H8388" i="8"/>
  <c r="H9516" i="8"/>
  <c r="L10128" i="8"/>
  <c r="H10431" i="8"/>
  <c r="H10448" i="8"/>
  <c r="H10546" i="8"/>
  <c r="H10403" i="8"/>
  <c r="H10421" i="8"/>
  <c r="L10543" i="8"/>
  <c r="L10615" i="8"/>
  <c r="L10711" i="8"/>
  <c r="L10902" i="8"/>
  <c r="L10375" i="8"/>
  <c r="H10563" i="8"/>
  <c r="H10347" i="8"/>
  <c r="H10388" i="8"/>
  <c r="L10595" i="8"/>
  <c r="L10690" i="8"/>
  <c r="K8005" i="8"/>
  <c r="K8006" i="8" s="1"/>
  <c r="K8007" i="8" s="1"/>
  <c r="K8008" i="8" s="1"/>
  <c r="L10148" i="8"/>
  <c r="H10062" i="8"/>
  <c r="H10048" i="8"/>
  <c r="H9755" i="8"/>
  <c r="H9745" i="8"/>
  <c r="H10209" i="8"/>
  <c r="H10913" i="8"/>
  <c r="L10469" i="8"/>
  <c r="H10303" i="8"/>
  <c r="L10336" i="8"/>
  <c r="H10391" i="8"/>
  <c r="L10531" i="8"/>
  <c r="H10555" i="8"/>
  <c r="L10570" i="8"/>
  <c r="L10621" i="8"/>
  <c r="H10848" i="8"/>
  <c r="L8108" i="8"/>
  <c r="H9636" i="8"/>
  <c r="L9861" i="8"/>
  <c r="L9857" i="8"/>
  <c r="L9841" i="8"/>
  <c r="L10924" i="8"/>
  <c r="L10909" i="8"/>
  <c r="H10318" i="8"/>
  <c r="L10247" i="8"/>
  <c r="H10686" i="8"/>
  <c r="H10776" i="8"/>
  <c r="H10804" i="8"/>
  <c r="H10919" i="8"/>
  <c r="H8046" i="8"/>
  <c r="L8046" i="8"/>
  <c r="L9662" i="8"/>
  <c r="H9662" i="8"/>
  <c r="L9511" i="8"/>
  <c r="H9511" i="8"/>
  <c r="L9503" i="8"/>
  <c r="H9503" i="8"/>
  <c r="H9461" i="8"/>
  <c r="L9461" i="8"/>
  <c r="H9786" i="8"/>
  <c r="L9786" i="8"/>
  <c r="H10329" i="8"/>
  <c r="L10329" i="8"/>
  <c r="H10333" i="8"/>
  <c r="L10333" i="8"/>
  <c r="H10707" i="8"/>
  <c r="L10707" i="8"/>
  <c r="H10904" i="8"/>
  <c r="L10904" i="8"/>
  <c r="H9290" i="8"/>
  <c r="L9134" i="8"/>
  <c r="H9125" i="8"/>
  <c r="L9118" i="8"/>
  <c r="H9094" i="8"/>
  <c r="H9021" i="8"/>
  <c r="L9006" i="8"/>
  <c r="H8657" i="8"/>
  <c r="H8617" i="8"/>
  <c r="H8560" i="8"/>
  <c r="H8532" i="8"/>
  <c r="L8484" i="8"/>
  <c r="H8482" i="8"/>
  <c r="L8460" i="8"/>
  <c r="L8446" i="8"/>
  <c r="L8427" i="8"/>
  <c r="H9825" i="8"/>
  <c r="L9825" i="8"/>
  <c r="L9743" i="8"/>
  <c r="H9743" i="8"/>
  <c r="H10286" i="8"/>
  <c r="L10286" i="8"/>
  <c r="H10456" i="8"/>
  <c r="L10456" i="8"/>
  <c r="H10488" i="8"/>
  <c r="L10488" i="8"/>
  <c r="H10755" i="8"/>
  <c r="L10755" i="8"/>
  <c r="L10867" i="8"/>
  <c r="H10867" i="8"/>
  <c r="S9" i="94"/>
  <c r="V9" i="94"/>
  <c r="H8049" i="8"/>
  <c r="L8049" i="8"/>
  <c r="L9612" i="8"/>
  <c r="H9612" i="8"/>
  <c r="L9521" i="8"/>
  <c r="H9521" i="8"/>
  <c r="L10152" i="8"/>
  <c r="H10152" i="8"/>
  <c r="H10528" i="8"/>
  <c r="H10262" i="8"/>
  <c r="L10262" i="8"/>
  <c r="L10283" i="8"/>
  <c r="H10283" i="8"/>
  <c r="L10626" i="8"/>
  <c r="H10626" i="8"/>
  <c r="L10657" i="8"/>
  <c r="H10657" i="8"/>
  <c r="L10661" i="8"/>
  <c r="H10661" i="8"/>
  <c r="H10890" i="8"/>
  <c r="L10890" i="8"/>
  <c r="H10894" i="8"/>
  <c r="L10894" i="8"/>
  <c r="T9" i="94"/>
  <c r="L9106" i="8"/>
  <c r="L8887" i="8"/>
  <c r="L8471" i="8"/>
  <c r="L8172" i="8"/>
  <c r="H8172" i="8"/>
  <c r="H8052" i="8"/>
  <c r="L9438" i="8"/>
  <c r="H9438" i="8"/>
  <c r="H10024" i="8"/>
  <c r="L10024" i="8"/>
  <c r="L9944" i="8"/>
  <c r="H9944" i="8"/>
  <c r="L10898" i="8"/>
  <c r="H10234" i="8"/>
  <c r="L10234" i="8"/>
  <c r="H10238" i="8"/>
  <c r="L10238" i="8"/>
  <c r="L10259" i="8"/>
  <c r="H10259" i="8"/>
  <c r="L10407" i="8"/>
  <c r="H10407" i="8"/>
  <c r="L10410" i="8"/>
  <c r="H10410" i="8"/>
  <c r="H10453" i="8"/>
  <c r="L10453" i="8"/>
  <c r="H10623" i="8"/>
  <c r="L10623" i="8"/>
  <c r="L10694" i="8"/>
  <c r="H10694" i="8"/>
  <c r="H10806" i="8"/>
  <c r="L10806" i="8"/>
  <c r="L10839" i="8"/>
  <c r="H10839" i="8"/>
  <c r="L10843" i="8"/>
  <c r="H10843" i="8"/>
  <c r="H10853" i="8"/>
  <c r="L10853" i="8"/>
  <c r="H10857" i="8"/>
  <c r="L10857" i="8"/>
  <c r="W9" i="94"/>
  <c r="M8012" i="8"/>
  <c r="M8013" i="8" s="1"/>
  <c r="M8014" i="8" s="1"/>
  <c r="M8015" i="8" s="1"/>
  <c r="M8016" i="8" s="1"/>
  <c r="M8017" i="8" s="1"/>
  <c r="M8018" i="8" s="1"/>
  <c r="M8019" i="8" s="1"/>
  <c r="M8020" i="8" s="1"/>
  <c r="M8021" i="8" s="1"/>
  <c r="M8022" i="8" s="1"/>
  <c r="M8023" i="8" s="1"/>
  <c r="M8024" i="8" s="1"/>
  <c r="M8025" i="8" s="1"/>
  <c r="M8026" i="8" s="1"/>
  <c r="M8027" i="8" s="1"/>
  <c r="M8028" i="8" s="1"/>
  <c r="M8029" i="8" s="1"/>
  <c r="M8030" i="8" s="1"/>
  <c r="M8031" i="8" s="1"/>
  <c r="M8032" i="8" s="1"/>
  <c r="M8033" i="8" s="1"/>
  <c r="M8034" i="8" s="1"/>
  <c r="M8035" i="8" s="1"/>
  <c r="M8036" i="8" s="1"/>
  <c r="M8037" i="8" s="1"/>
  <c r="M8038" i="8" s="1"/>
  <c r="M8039" i="8" s="1"/>
  <c r="H10002" i="8"/>
  <c r="L10002" i="8"/>
  <c r="H10627" i="8"/>
  <c r="L10627" i="8"/>
  <c r="H10771" i="8"/>
  <c r="L10771" i="8"/>
  <c r="AB9" i="94"/>
  <c r="AH9" i="94" s="1"/>
  <c r="L9018" i="8"/>
  <c r="L8990" i="8"/>
  <c r="H8971" i="8"/>
  <c r="L8871" i="8"/>
  <c r="H8541" i="8"/>
  <c r="L8160" i="8"/>
  <c r="H8160" i="8"/>
  <c r="H10158" i="8"/>
  <c r="L10158" i="8"/>
  <c r="L9773" i="8"/>
  <c r="H9773" i="8"/>
  <c r="H10231" i="8"/>
  <c r="L10231" i="8"/>
  <c r="L10343" i="8"/>
  <c r="H10343" i="8"/>
  <c r="H10370" i="8"/>
  <c r="L10370" i="8"/>
  <c r="H10415" i="8"/>
  <c r="L10415" i="8"/>
  <c r="L10430" i="8"/>
  <c r="H10430" i="8"/>
  <c r="H10433" i="8"/>
  <c r="L10433" i="8"/>
  <c r="H10562" i="8"/>
  <c r="L10562" i="8"/>
  <c r="L10624" i="8"/>
  <c r="H10624" i="8"/>
  <c r="H10786" i="8"/>
  <c r="L10786" i="8"/>
  <c r="H10793" i="8"/>
  <c r="L10793" i="8"/>
  <c r="L10851" i="8"/>
  <c r="H10851" i="8"/>
  <c r="H9249" i="8"/>
  <c r="H9207" i="8"/>
  <c r="L9149" i="8"/>
  <c r="H9082" i="8"/>
  <c r="L8983" i="8"/>
  <c r="H8973" i="8"/>
  <c r="H8825" i="8"/>
  <c r="L8545" i="8"/>
  <c r="L8503" i="8"/>
  <c r="H8423" i="8"/>
  <c r="H8384" i="8"/>
  <c r="H8382" i="8"/>
  <c r="L9504" i="8"/>
  <c r="H9504" i="8"/>
  <c r="H9480" i="8"/>
  <c r="L9480" i="8"/>
  <c r="L9875" i="8"/>
  <c r="H9875" i="8"/>
  <c r="H10228" i="8"/>
  <c r="L10228" i="8"/>
  <c r="L10306" i="8"/>
  <c r="H10306" i="8"/>
  <c r="L10332" i="8"/>
  <c r="H10332" i="8"/>
  <c r="H10523" i="8"/>
  <c r="L10523" i="8"/>
  <c r="H9251" i="8"/>
  <c r="H9218" i="8"/>
  <c r="H9196" i="8"/>
  <c r="H9130" i="8"/>
  <c r="H9026" i="8"/>
  <c r="L8985" i="8"/>
  <c r="L9598" i="8"/>
  <c r="H9598" i="8"/>
  <c r="H10147" i="8"/>
  <c r="L10147" i="8"/>
  <c r="H9975" i="8"/>
  <c r="L9975" i="8"/>
  <c r="H9924" i="8"/>
  <c r="H10487" i="8"/>
  <c r="L10487" i="8"/>
  <c r="H10549" i="8"/>
  <c r="L10549" i="8"/>
  <c r="L10582" i="8"/>
  <c r="H10582" i="8"/>
  <c r="L10758" i="8"/>
  <c r="H10758" i="8"/>
  <c r="L9391" i="8"/>
  <c r="L10146" i="8"/>
  <c r="L10564" i="8"/>
  <c r="L10257" i="8"/>
  <c r="H10327" i="8"/>
  <c r="L10289" i="8"/>
  <c r="H10289" i="8"/>
  <c r="H10380" i="8"/>
  <c r="L10380" i="8"/>
  <c r="L10404" i="8"/>
  <c r="H10404" i="8"/>
  <c r="L10436" i="8"/>
  <c r="H10436" i="8"/>
  <c r="H10449" i="8"/>
  <c r="L10449" i="8"/>
  <c r="L10460" i="8"/>
  <c r="H10460" i="8"/>
  <c r="H10509" i="8"/>
  <c r="L10509" i="8"/>
  <c r="H10513" i="8"/>
  <c r="L10513" i="8"/>
  <c r="L10535" i="8"/>
  <c r="H10535" i="8"/>
  <c r="L10697" i="8"/>
  <c r="H10697" i="8"/>
  <c r="L10701" i="8"/>
  <c r="H10701" i="8"/>
  <c r="H10719" i="8"/>
  <c r="L10719" i="8"/>
  <c r="L10799" i="8"/>
  <c r="H10799" i="8"/>
  <c r="L10860" i="8"/>
  <c r="H10860" i="8"/>
  <c r="H10438" i="8"/>
  <c r="L10537" i="8"/>
  <c r="L10250" i="8"/>
  <c r="L10253" i="8"/>
  <c r="L10256" i="8"/>
  <c r="H10256" i="8"/>
  <c r="L10266" i="8"/>
  <c r="H10266" i="8"/>
  <c r="H10290" i="8"/>
  <c r="L10290" i="8"/>
  <c r="L10326" i="8"/>
  <c r="H10326" i="8"/>
  <c r="H10354" i="8"/>
  <c r="L10354" i="8"/>
  <c r="H10485" i="8"/>
  <c r="L10485" i="8"/>
  <c r="L10532" i="8"/>
  <c r="H10532" i="8"/>
  <c r="L10618" i="8"/>
  <c r="H10618" i="8"/>
  <c r="L10647" i="8"/>
  <c r="H10647" i="8"/>
  <c r="L10783" i="8"/>
  <c r="H10783" i="8"/>
  <c r="H10818" i="8"/>
  <c r="L10818" i="8"/>
  <c r="H10883" i="8"/>
  <c r="L10950" i="8"/>
  <c r="H10950" i="8"/>
  <c r="L9670" i="8"/>
  <c r="L9653" i="8"/>
  <c r="L9468" i="8"/>
  <c r="L9422" i="8"/>
  <c r="H10131" i="8"/>
  <c r="L10056" i="8"/>
  <c r="H10023" i="8"/>
  <c r="H9976" i="8"/>
  <c r="L9759" i="8"/>
  <c r="L10598" i="8"/>
  <c r="H10229" i="8"/>
  <c r="L10229" i="8"/>
  <c r="H10260" i="8"/>
  <c r="L10260" i="8"/>
  <c r="H10284" i="8"/>
  <c r="L10284" i="8"/>
  <c r="L10351" i="8"/>
  <c r="L10364" i="8"/>
  <c r="H10364" i="8"/>
  <c r="L10371" i="8"/>
  <c r="H10371" i="8"/>
  <c r="H10420" i="8"/>
  <c r="L10420" i="8"/>
  <c r="L10475" i="8"/>
  <c r="H10525" i="8"/>
  <c r="L10525" i="8"/>
  <c r="L10529" i="8"/>
  <c r="H10529" i="8"/>
  <c r="L10575" i="8"/>
  <c r="H10575" i="8"/>
  <c r="L10579" i="8"/>
  <c r="H10579" i="8"/>
  <c r="H10587" i="8"/>
  <c r="L10587" i="8"/>
  <c r="L10607" i="8"/>
  <c r="H10607" i="8"/>
  <c r="H10663" i="8"/>
  <c r="L10663" i="8"/>
  <c r="H10667" i="8"/>
  <c r="H10677" i="8"/>
  <c r="L10677" i="8"/>
  <c r="H10681" i="8"/>
  <c r="L10681" i="8"/>
  <c r="H10876" i="8"/>
  <c r="L10876" i="8"/>
  <c r="L10880" i="8"/>
  <c r="H10880" i="8"/>
  <c r="L10240" i="8"/>
  <c r="H10240" i="8"/>
  <c r="L10323" i="8"/>
  <c r="H10323" i="8"/>
  <c r="H10348" i="8"/>
  <c r="L10348" i="8"/>
  <c r="H10395" i="8"/>
  <c r="L10395" i="8"/>
  <c r="L10468" i="8"/>
  <c r="H10468" i="8"/>
  <c r="L10472" i="8"/>
  <c r="H10472" i="8"/>
  <c r="H10547" i="8"/>
  <c r="L10547" i="8"/>
  <c r="H10746" i="8"/>
  <c r="L10746" i="8"/>
  <c r="H10766" i="8"/>
  <c r="L10766" i="8"/>
  <c r="H10826" i="8"/>
  <c r="L10826" i="8"/>
  <c r="L8050" i="8"/>
  <c r="H9515" i="8"/>
  <c r="H9505" i="8"/>
  <c r="H9408" i="8"/>
  <c r="L10155" i="8"/>
  <c r="H9856" i="8"/>
  <c r="H9787" i="8"/>
  <c r="H9781" i="8"/>
  <c r="L10237" i="8"/>
  <c r="H10237" i="8"/>
  <c r="L10251" i="8"/>
  <c r="H10251" i="8"/>
  <c r="L10271" i="8"/>
  <c r="H10271" i="8"/>
  <c r="L10275" i="8"/>
  <c r="H10275" i="8"/>
  <c r="L10302" i="8"/>
  <c r="H10385" i="8"/>
  <c r="L10385" i="8"/>
  <c r="L10435" i="8"/>
  <c r="H10445" i="8"/>
  <c r="L10445" i="8"/>
  <c r="L10490" i="8"/>
  <c r="H10490" i="8"/>
  <c r="L10515" i="8"/>
  <c r="H10557" i="8"/>
  <c r="L10557" i="8"/>
  <c r="H10561" i="8"/>
  <c r="L10561" i="8"/>
  <c r="H10633" i="8"/>
  <c r="L10633" i="8"/>
  <c r="H10678" i="8"/>
  <c r="L10678" i="8"/>
  <c r="L10710" i="8"/>
  <c r="H10710" i="8"/>
  <c r="L10729" i="8"/>
  <c r="H10729" i="8"/>
  <c r="L10737" i="8"/>
  <c r="H10770" i="8"/>
  <c r="L10838" i="8"/>
  <c r="H10838" i="8"/>
  <c r="H10884" i="8"/>
  <c r="L10884" i="8"/>
  <c r="L10339" i="8"/>
  <c r="H10339" i="8"/>
  <c r="L10349" i="8"/>
  <c r="H10349" i="8"/>
  <c r="L10352" i="8"/>
  <c r="H10352" i="8"/>
  <c r="L10476" i="8"/>
  <c r="H10476" i="8"/>
  <c r="H10565" i="8"/>
  <c r="L10565" i="8"/>
  <c r="L10741" i="8"/>
  <c r="H10741" i="8"/>
  <c r="H10763" i="8"/>
  <c r="H10820" i="8"/>
  <c r="L10820" i="8"/>
  <c r="L10915" i="8"/>
  <c r="H10915" i="8"/>
  <c r="L10922" i="8"/>
  <c r="H10922" i="8"/>
  <c r="L10923" i="8"/>
  <c r="L10926" i="8"/>
  <c r="L10951" i="8"/>
  <c r="L10242" i="8"/>
  <c r="L10282" i="8"/>
  <c r="L10322" i="8"/>
  <c r="L10331" i="8"/>
  <c r="L10464" i="8"/>
  <c r="H10483" i="8"/>
  <c r="L10501" i="8"/>
  <c r="L10507" i="8"/>
  <c r="L10527" i="8"/>
  <c r="L10538" i="8"/>
  <c r="H10609" i="8"/>
  <c r="L10635" i="8"/>
  <c r="H10655" i="8"/>
  <c r="L10727" i="8"/>
  <c r="L10757" i="8"/>
  <c r="L10774" i="8"/>
  <c r="L10787" i="8"/>
  <c r="L10792" i="8"/>
  <c r="L10874" i="8"/>
  <c r="L10938" i="8"/>
  <c r="H10334" i="8"/>
  <c r="L10255" i="8"/>
  <c r="L10437" i="8"/>
  <c r="L10471" i="8"/>
  <c r="H10489" i="8"/>
  <c r="L10493" i="8"/>
  <c r="H10530" i="8"/>
  <c r="H10687" i="8"/>
  <c r="H10856" i="8"/>
  <c r="H10903" i="8"/>
  <c r="L10942" i="8"/>
  <c r="H10955" i="8"/>
  <c r="L10594" i="8"/>
  <c r="R17" i="93"/>
  <c r="J18" i="93"/>
  <c r="Q18" i="93" s="1"/>
  <c r="S18" i="93" s="1"/>
  <c r="I20" i="93"/>
  <c r="P20" i="93" s="1"/>
  <c r="J20" i="93"/>
  <c r="Q20" i="93" s="1"/>
  <c r="O21" i="93"/>
  <c r="G9" i="94"/>
  <c r="I9" i="94"/>
  <c r="L9" i="94" s="1"/>
  <c r="K9" i="94"/>
  <c r="J9" i="94"/>
  <c r="I8009" i="8"/>
  <c r="I8010" i="8" s="1"/>
  <c r="I8011" i="8" s="1"/>
  <c r="I8012" i="8" s="1"/>
  <c r="I8013" i="8" s="1"/>
  <c r="I8014" i="8" s="1"/>
  <c r="I8015" i="8" s="1"/>
  <c r="I8016" i="8" s="1"/>
  <c r="I8017" i="8" s="1"/>
  <c r="I8018" i="8" s="1"/>
  <c r="I8019" i="8" s="1"/>
  <c r="I8020" i="8" s="1"/>
  <c r="I8021" i="8" s="1"/>
  <c r="I8022" i="8" s="1"/>
  <c r="I8023" i="8" s="1"/>
  <c r="I8024" i="8" s="1"/>
  <c r="I8025" i="8" s="1"/>
  <c r="I8026" i="8" s="1"/>
  <c r="I8027" i="8" s="1"/>
  <c r="I8028" i="8" s="1"/>
  <c r="I8029" i="8" s="1"/>
  <c r="I8030" i="8" s="1"/>
  <c r="I8031" i="8" s="1"/>
  <c r="I8032" i="8" s="1"/>
  <c r="I8033" i="8" s="1"/>
  <c r="I8034" i="8" s="1"/>
  <c r="I8035" i="8" s="1"/>
  <c r="I8036" i="8" s="1"/>
  <c r="I8037" i="8" s="1"/>
  <c r="I8038" i="8" s="1"/>
  <c r="I8039" i="8" s="1"/>
  <c r="E9" i="94"/>
  <c r="M9" i="94" s="1"/>
  <c r="M21" i="94" s="1"/>
  <c r="J22" i="93"/>
  <c r="Q22" i="93" s="1"/>
  <c r="S22" i="93" s="1"/>
  <c r="Q21" i="93"/>
  <c r="R21" i="93" s="1"/>
  <c r="S24" i="93"/>
  <c r="L10559" i="8"/>
  <c r="H10559" i="8"/>
  <c r="H10573" i="8"/>
  <c r="L10573" i="8"/>
  <c r="L10631" i="8"/>
  <c r="H10631" i="8"/>
  <c r="L10735" i="8"/>
  <c r="H10735" i="8"/>
  <c r="L10768" i="8"/>
  <c r="H10768" i="8"/>
  <c r="L10801" i="8"/>
  <c r="H10801" i="8"/>
  <c r="L10828" i="8"/>
  <c r="H10828" i="8"/>
  <c r="L10888" i="8"/>
  <c r="H10888" i="8"/>
  <c r="H10906" i="8"/>
  <c r="L10906" i="8"/>
  <c r="L9138" i="8"/>
  <c r="H9138" i="8"/>
  <c r="L8531" i="8"/>
  <c r="H8531" i="8"/>
  <c r="H8550" i="8"/>
  <c r="L8499" i="8"/>
  <c r="L8559" i="8"/>
  <c r="L9032" i="8"/>
  <c r="L8993" i="8"/>
  <c r="L8872" i="8"/>
  <c r="H8872" i="8"/>
  <c r="L9142" i="8"/>
  <c r="H9142" i="8"/>
  <c r="H8703" i="8"/>
  <c r="L8703" i="8"/>
  <c r="H8839" i="8"/>
  <c r="L8839" i="8"/>
  <c r="L8705" i="8"/>
  <c r="H8705" i="8"/>
  <c r="L9383" i="8"/>
  <c r="H9383" i="8"/>
  <c r="L8785" i="8"/>
  <c r="H8785" i="8"/>
  <c r="L9243" i="8"/>
  <c r="H9243" i="8"/>
  <c r="L9039" i="8"/>
  <c r="H9039" i="8"/>
  <c r="H8504" i="8"/>
  <c r="L8504" i="8"/>
  <c r="H9253" i="8"/>
  <c r="L9253" i="8"/>
  <c r="H9287" i="8"/>
  <c r="H9102" i="8"/>
  <c r="L9102" i="8"/>
  <c r="L8850" i="8"/>
  <c r="H8850" i="8"/>
  <c r="H8625" i="8"/>
  <c r="L8625" i="8"/>
  <c r="L9259" i="8"/>
  <c r="H9259" i="8"/>
  <c r="H8852" i="8"/>
  <c r="L8852" i="8"/>
  <c r="H8689" i="8"/>
  <c r="L9150" i="8"/>
  <c r="L9074" i="8"/>
  <c r="L9047" i="8"/>
  <c r="H9047" i="8"/>
  <c r="H9045" i="8"/>
  <c r="L9025" i="8"/>
  <c r="H9025" i="8"/>
  <c r="L9002" i="8"/>
  <c r="H8561" i="8"/>
  <c r="L8561" i="8"/>
  <c r="L8524" i="8"/>
  <c r="H8524" i="8"/>
  <c r="L8501" i="8"/>
  <c r="H8501" i="8"/>
  <c r="H10122" i="8"/>
  <c r="L10122" i="8"/>
  <c r="H9865" i="8"/>
  <c r="L9865" i="8"/>
  <c r="L10356" i="8"/>
  <c r="H10356" i="8"/>
  <c r="L10556" i="8"/>
  <c r="H10556" i="8"/>
  <c r="L9252" i="8"/>
  <c r="H9252" i="8"/>
  <c r="H8447" i="8"/>
  <c r="L8447" i="8"/>
  <c r="H8161" i="8"/>
  <c r="L8161" i="8"/>
  <c r="H9646" i="8"/>
  <c r="L9646" i="8"/>
  <c r="L9378" i="8"/>
  <c r="L9284" i="8"/>
  <c r="L9117" i="8"/>
  <c r="H9117" i="8"/>
  <c r="H9678" i="8"/>
  <c r="L9678" i="8"/>
  <c r="L9271" i="8"/>
  <c r="H9271" i="8"/>
  <c r="H8224" i="8"/>
  <c r="L8224" i="8"/>
  <c r="L9489" i="8"/>
  <c r="H9489" i="8"/>
  <c r="L9291" i="8"/>
  <c r="H9257" i="8"/>
  <c r="L9223" i="8"/>
  <c r="L9090" i="8"/>
  <c r="H9007" i="8"/>
  <c r="H8585" i="8"/>
  <c r="L8585" i="8"/>
  <c r="L8469" i="8"/>
  <c r="H8469" i="8"/>
  <c r="L8040" i="8"/>
  <c r="H8040" i="8"/>
  <c r="H8464" i="8"/>
  <c r="L8464" i="8"/>
  <c r="H8068" i="8"/>
  <c r="L8068" i="8"/>
  <c r="K8009" i="8"/>
  <c r="K8010" i="8" s="1"/>
  <c r="K8011" i="8" s="1"/>
  <c r="K8012" i="8" s="1"/>
  <c r="K8013" i="8" s="1"/>
  <c r="K8014" i="8" s="1"/>
  <c r="K8015" i="8" s="1"/>
  <c r="K8016" i="8" s="1"/>
  <c r="K8017" i="8" s="1"/>
  <c r="K8018" i="8" s="1"/>
  <c r="K8019" i="8" s="1"/>
  <c r="K8020" i="8" s="1"/>
  <c r="K8021" i="8" s="1"/>
  <c r="K8022" i="8" s="1"/>
  <c r="K8023" i="8" s="1"/>
  <c r="K8024" i="8" s="1"/>
  <c r="K8025" i="8" s="1"/>
  <c r="K8026" i="8" s="1"/>
  <c r="K8027" i="8" s="1"/>
  <c r="K8028" i="8" s="1"/>
  <c r="K8029" i="8" s="1"/>
  <c r="K8030" i="8" s="1"/>
  <c r="K8031" i="8" s="1"/>
  <c r="K8032" i="8" s="1"/>
  <c r="K8033" i="8" s="1"/>
  <c r="K8034" i="8" s="1"/>
  <c r="K8035" i="8" s="1"/>
  <c r="K8036" i="8" s="1"/>
  <c r="K8037" i="8" s="1"/>
  <c r="K8038" i="8" s="1"/>
  <c r="K8039" i="8" s="1"/>
  <c r="K8040" i="8" s="1"/>
  <c r="K8041" i="8" s="1"/>
  <c r="K8042" i="8" s="1"/>
  <c r="K8043" i="8" s="1"/>
  <c r="K8044" i="8" s="1"/>
  <c r="K8045" i="8" s="1"/>
  <c r="K8046" i="8" s="1"/>
  <c r="K8047" i="8" s="1"/>
  <c r="K8048" i="8" s="1"/>
  <c r="K8049" i="8" s="1"/>
  <c r="K8050" i="8" s="1"/>
  <c r="K8051" i="8" s="1"/>
  <c r="K8052" i="8" s="1"/>
  <c r="K8053" i="8" s="1"/>
  <c r="K8054" i="8" s="1"/>
  <c r="K8055" i="8" s="1"/>
  <c r="K8056" i="8" s="1"/>
  <c r="K8057" i="8" s="1"/>
  <c r="K8058" i="8" s="1"/>
  <c r="K8059" i="8" s="1"/>
  <c r="K8060" i="8" s="1"/>
  <c r="K8061" i="8" s="1"/>
  <c r="K8062" i="8" s="1"/>
  <c r="K8063" i="8" s="1"/>
  <c r="K8064" i="8" s="1"/>
  <c r="K8065" i="8" s="1"/>
  <c r="K8066" i="8" s="1"/>
  <c r="K8067" i="8" s="1"/>
  <c r="K8068" i="8" s="1"/>
  <c r="K8069" i="8" s="1"/>
  <c r="K8070" i="8" s="1"/>
  <c r="K8071" i="8" s="1"/>
  <c r="K8072" i="8" s="1"/>
  <c r="K8073" i="8" s="1"/>
  <c r="K8074" i="8" s="1"/>
  <c r="K8075" i="8" s="1"/>
  <c r="K8076" i="8" s="1"/>
  <c r="K8077" i="8" s="1"/>
  <c r="K8078" i="8" s="1"/>
  <c r="K8079" i="8" s="1"/>
  <c r="K8080" i="8" s="1"/>
  <c r="K8081" i="8" s="1"/>
  <c r="K8082" i="8" s="1"/>
  <c r="K8083" i="8" s="1"/>
  <c r="K8084" i="8" s="1"/>
  <c r="K8085" i="8" s="1"/>
  <c r="K8086" i="8" s="1"/>
  <c r="K8087" i="8" s="1"/>
  <c r="K8088" i="8" s="1"/>
  <c r="K8089" i="8" s="1"/>
  <c r="K8090" i="8" s="1"/>
  <c r="K8091" i="8" s="1"/>
  <c r="K8092" i="8" s="1"/>
  <c r="K8093" i="8" s="1"/>
  <c r="K8094" i="8" s="1"/>
  <c r="K8095" i="8" s="1"/>
  <c r="K8096" i="8" s="1"/>
  <c r="K8097" i="8" s="1"/>
  <c r="K8098" i="8" s="1"/>
  <c r="K8099" i="8" s="1"/>
  <c r="K8100" i="8" s="1"/>
  <c r="K8101" i="8" s="1"/>
  <c r="K8102" i="8" s="1"/>
  <c r="K8103" i="8" s="1"/>
  <c r="K8104" i="8" s="1"/>
  <c r="K8105" i="8" s="1"/>
  <c r="K8106" i="8" s="1"/>
  <c r="K8107" i="8" s="1"/>
  <c r="K8108" i="8" s="1"/>
  <c r="K8109" i="8" s="1"/>
  <c r="K8110" i="8" s="1"/>
  <c r="K8111" i="8" s="1"/>
  <c r="K8112" i="8" s="1"/>
  <c r="K8113" i="8" s="1"/>
  <c r="K8114" i="8" s="1"/>
  <c r="K8115" i="8" s="1"/>
  <c r="K8116" i="8" s="1"/>
  <c r="K8117" i="8" s="1"/>
  <c r="K8118" i="8" s="1"/>
  <c r="K8119" i="8" s="1"/>
  <c r="K8120" i="8" s="1"/>
  <c r="K8121" i="8" s="1"/>
  <c r="K8122" i="8" s="1"/>
  <c r="K8123" i="8" s="1"/>
  <c r="K8124" i="8" s="1"/>
  <c r="K8125" i="8" s="1"/>
  <c r="K8126" i="8" s="1"/>
  <c r="K8127" i="8" s="1"/>
  <c r="K8128" i="8" s="1"/>
  <c r="K8129" i="8" s="1"/>
  <c r="K8130" i="8" s="1"/>
  <c r="K8131" i="8" s="1"/>
  <c r="K8132" i="8" s="1"/>
  <c r="K8133" i="8" s="1"/>
  <c r="K8134" i="8" s="1"/>
  <c r="K8135" i="8" s="1"/>
  <c r="K8136" i="8" s="1"/>
  <c r="K8137" i="8" s="1"/>
  <c r="K8138" i="8" s="1"/>
  <c r="K8139" i="8" s="1"/>
  <c r="K8140" i="8" s="1"/>
  <c r="K8141" i="8" s="1"/>
  <c r="K8142" i="8" s="1"/>
  <c r="K8143" i="8" s="1"/>
  <c r="K8144" i="8" s="1"/>
  <c r="K8145" i="8" s="1"/>
  <c r="K8146" i="8" s="1"/>
  <c r="K8147" i="8" s="1"/>
  <c r="K8148" i="8" s="1"/>
  <c r="K8149" i="8" s="1"/>
  <c r="K8150" i="8" s="1"/>
  <c r="K8151" i="8" s="1"/>
  <c r="K8152" i="8" s="1"/>
  <c r="K8153" i="8" s="1"/>
  <c r="K8154" i="8" s="1"/>
  <c r="K8155" i="8" s="1"/>
  <c r="K8156" i="8" s="1"/>
  <c r="K8157" i="8" s="1"/>
  <c r="K8158" i="8" s="1"/>
  <c r="K8159" i="8" s="1"/>
  <c r="K8160" i="8" s="1"/>
  <c r="K8161" i="8" s="1"/>
  <c r="K8162" i="8" s="1"/>
  <c r="K8163" i="8" s="1"/>
  <c r="K8164" i="8" s="1"/>
  <c r="K8165" i="8" s="1"/>
  <c r="K8166" i="8" s="1"/>
  <c r="K8167" i="8" s="1"/>
  <c r="K8168" i="8" s="1"/>
  <c r="K8169" i="8" s="1"/>
  <c r="K8170" i="8" s="1"/>
  <c r="K8171" i="8" s="1"/>
  <c r="K8172" i="8" s="1"/>
  <c r="K8173" i="8" s="1"/>
  <c r="K8174" i="8" s="1"/>
  <c r="K8175" i="8" s="1"/>
  <c r="K8176" i="8" s="1"/>
  <c r="K8177" i="8" s="1"/>
  <c r="K8178" i="8" s="1"/>
  <c r="K8179" i="8" s="1"/>
  <c r="K8180" i="8" s="1"/>
  <c r="K8181" i="8" s="1"/>
  <c r="K8182" i="8" s="1"/>
  <c r="K8183" i="8" s="1"/>
  <c r="K8184" i="8" s="1"/>
  <c r="K8185" i="8" s="1"/>
  <c r="K8186" i="8" s="1"/>
  <c r="K8187" i="8" s="1"/>
  <c r="K8188" i="8" s="1"/>
  <c r="K8189" i="8" s="1"/>
  <c r="K8190" i="8" s="1"/>
  <c r="K8191" i="8" s="1"/>
  <c r="K8192" i="8" s="1"/>
  <c r="K8193" i="8" s="1"/>
  <c r="K8194" i="8" s="1"/>
  <c r="K8195" i="8" s="1"/>
  <c r="K8196" i="8" s="1"/>
  <c r="K8197" i="8" s="1"/>
  <c r="K8198" i="8" s="1"/>
  <c r="K8199" i="8" s="1"/>
  <c r="K8200" i="8" s="1"/>
  <c r="K8201" i="8" s="1"/>
  <c r="K8202" i="8" s="1"/>
  <c r="K8203" i="8" s="1"/>
  <c r="K8204" i="8" s="1"/>
  <c r="K8205" i="8" s="1"/>
  <c r="K8206" i="8" s="1"/>
  <c r="K8207" i="8" s="1"/>
  <c r="K8208" i="8" s="1"/>
  <c r="K8209" i="8" s="1"/>
  <c r="K8210" i="8" s="1"/>
  <c r="K8211" i="8" s="1"/>
  <c r="K8212" i="8" s="1"/>
  <c r="K8213" i="8" s="1"/>
  <c r="K8214" i="8" s="1"/>
  <c r="K8215" i="8" s="1"/>
  <c r="K8216" i="8" s="1"/>
  <c r="K8217" i="8" s="1"/>
  <c r="K8218" i="8" s="1"/>
  <c r="K8219" i="8" s="1"/>
  <c r="K8220" i="8" s="1"/>
  <c r="K8221" i="8" s="1"/>
  <c r="K8222" i="8" s="1"/>
  <c r="K8223" i="8" s="1"/>
  <c r="K8224" i="8" s="1"/>
  <c r="K8225" i="8" s="1"/>
  <c r="K8226" i="8" s="1"/>
  <c r="K8227" i="8" s="1"/>
  <c r="K8228" i="8" s="1"/>
  <c r="K8229" i="8" s="1"/>
  <c r="K8230" i="8" s="1"/>
  <c r="K8231" i="8" s="1"/>
  <c r="K8232" i="8" s="1"/>
  <c r="K8233" i="8" s="1"/>
  <c r="K8234" i="8" s="1"/>
  <c r="K8235" i="8" s="1"/>
  <c r="K8236" i="8" s="1"/>
  <c r="K8237" i="8" s="1"/>
  <c r="K8238" i="8" s="1"/>
  <c r="K8239" i="8" s="1"/>
  <c r="K8240" i="8" s="1"/>
  <c r="K8241" i="8" s="1"/>
  <c r="K8242" i="8" s="1"/>
  <c r="K8243" i="8" s="1"/>
  <c r="K8244" i="8" s="1"/>
  <c r="K8245" i="8" s="1"/>
  <c r="K8246" i="8" s="1"/>
  <c r="K8247" i="8" s="1"/>
  <c r="K8248" i="8" s="1"/>
  <c r="K8249" i="8" s="1"/>
  <c r="K8250" i="8" s="1"/>
  <c r="K8251" i="8" s="1"/>
  <c r="K8252" i="8" s="1"/>
  <c r="K8253" i="8" s="1"/>
  <c r="K8254" i="8" s="1"/>
  <c r="K8255" i="8" s="1"/>
  <c r="K8256" i="8" s="1"/>
  <c r="K8257" i="8" s="1"/>
  <c r="K8258" i="8" s="1"/>
  <c r="K8259" i="8" s="1"/>
  <c r="K8260" i="8" s="1"/>
  <c r="K8261" i="8" s="1"/>
  <c r="K8262" i="8" s="1"/>
  <c r="K8263" i="8" s="1"/>
  <c r="K8264" i="8" s="1"/>
  <c r="K8265" i="8" s="1"/>
  <c r="K8266" i="8" s="1"/>
  <c r="K8267" i="8" s="1"/>
  <c r="K8268" i="8" s="1"/>
  <c r="K8269" i="8" s="1"/>
  <c r="K8270" i="8" s="1"/>
  <c r="K8271" i="8" s="1"/>
  <c r="K8272" i="8" s="1"/>
  <c r="K8273" i="8" s="1"/>
  <c r="K8274" i="8" s="1"/>
  <c r="K8275" i="8" s="1"/>
  <c r="K8276" i="8" s="1"/>
  <c r="K8277" i="8" s="1"/>
  <c r="K8278" i="8" s="1"/>
  <c r="K8279" i="8" s="1"/>
  <c r="K8280" i="8" s="1"/>
  <c r="K8281" i="8" s="1"/>
  <c r="K8282" i="8" s="1"/>
  <c r="K8283" i="8" s="1"/>
  <c r="K8284" i="8" s="1"/>
  <c r="K8285" i="8" s="1"/>
  <c r="K8286" i="8" s="1"/>
  <c r="K8287" i="8" s="1"/>
  <c r="K8288" i="8" s="1"/>
  <c r="K8289" i="8" s="1"/>
  <c r="K8290" i="8" s="1"/>
  <c r="K8291" i="8" s="1"/>
  <c r="K8292" i="8" s="1"/>
  <c r="K8293" i="8" s="1"/>
  <c r="K8294" i="8" s="1"/>
  <c r="K8295" i="8" s="1"/>
  <c r="K8296" i="8" s="1"/>
  <c r="K8297" i="8" s="1"/>
  <c r="K8298" i="8" s="1"/>
  <c r="K8299" i="8" s="1"/>
  <c r="K8300" i="8" s="1"/>
  <c r="K8301" i="8" s="1"/>
  <c r="K8302" i="8" s="1"/>
  <c r="K8303" i="8" s="1"/>
  <c r="K8304" i="8" s="1"/>
  <c r="K8305" i="8" s="1"/>
  <c r="K8306" i="8" s="1"/>
  <c r="K8307" i="8" s="1"/>
  <c r="K8308" i="8" s="1"/>
  <c r="K8309" i="8" s="1"/>
  <c r="K8310" i="8" s="1"/>
  <c r="K8311" i="8" s="1"/>
  <c r="K8312" i="8" s="1"/>
  <c r="K8313" i="8" s="1"/>
  <c r="K8314" i="8" s="1"/>
  <c r="K8315" i="8" s="1"/>
  <c r="K8316" i="8" s="1"/>
  <c r="K8317" i="8" s="1"/>
  <c r="K8318" i="8" s="1"/>
  <c r="K8319" i="8" s="1"/>
  <c r="K8320" i="8" s="1"/>
  <c r="K8321" i="8" s="1"/>
  <c r="K8322" i="8" s="1"/>
  <c r="K8323" i="8" s="1"/>
  <c r="K8324" i="8" s="1"/>
  <c r="K8325" i="8" s="1"/>
  <c r="K8326" i="8" s="1"/>
  <c r="K8327" i="8" s="1"/>
  <c r="K8328" i="8" s="1"/>
  <c r="K8329" i="8" s="1"/>
  <c r="K8330" i="8" s="1"/>
  <c r="K8331" i="8" s="1"/>
  <c r="K8332" i="8" s="1"/>
  <c r="K8333" i="8" s="1"/>
  <c r="K8334" i="8" s="1"/>
  <c r="K8335" i="8" s="1"/>
  <c r="K8336" i="8" s="1"/>
  <c r="K8337" i="8" s="1"/>
  <c r="K8338" i="8" s="1"/>
  <c r="K8339" i="8" s="1"/>
  <c r="K8340" i="8" s="1"/>
  <c r="K8341" i="8" s="1"/>
  <c r="K8342" i="8" s="1"/>
  <c r="K8343" i="8" s="1"/>
  <c r="K8344" i="8" s="1"/>
  <c r="K8345" i="8" s="1"/>
  <c r="K8346" i="8" s="1"/>
  <c r="K8347" i="8" s="1"/>
  <c r="K8348" i="8" s="1"/>
  <c r="K8349" i="8" s="1"/>
  <c r="K8350" i="8" s="1"/>
  <c r="K8351" i="8" s="1"/>
  <c r="K8352" i="8" s="1"/>
  <c r="K8353" i="8" s="1"/>
  <c r="K8354" i="8" s="1"/>
  <c r="K8355" i="8" s="1"/>
  <c r="K8356" i="8" s="1"/>
  <c r="K8357" i="8" s="1"/>
  <c r="K8358" i="8" s="1"/>
  <c r="K8359" i="8" s="1"/>
  <c r="K8360" i="8" s="1"/>
  <c r="K8361" i="8" s="1"/>
  <c r="K8362" i="8" s="1"/>
  <c r="K8363" i="8" s="1"/>
  <c r="K8364" i="8" s="1"/>
  <c r="K8365" i="8" s="1"/>
  <c r="K8366" i="8" s="1"/>
  <c r="K8367" i="8" s="1"/>
  <c r="K8368" i="8" s="1"/>
  <c r="K8369" i="8" s="1"/>
  <c r="K8370" i="8" s="1"/>
  <c r="K8371" i="8" s="1"/>
  <c r="K8372" i="8" s="1"/>
  <c r="K8373" i="8" s="1"/>
  <c r="K8374" i="8" s="1"/>
  <c r="K8375" i="8" s="1"/>
  <c r="K8376" i="8" s="1"/>
  <c r="K8377" i="8" s="1"/>
  <c r="K8378" i="8" s="1"/>
  <c r="K8379" i="8" s="1"/>
  <c r="K8380" i="8" s="1"/>
  <c r="K8381" i="8" s="1"/>
  <c r="K8382" i="8" s="1"/>
  <c r="K8383" i="8" s="1"/>
  <c r="K8384" i="8" s="1"/>
  <c r="K8385" i="8" s="1"/>
  <c r="K8386" i="8" s="1"/>
  <c r="K8387" i="8" s="1"/>
  <c r="K8388" i="8" s="1"/>
  <c r="K8389" i="8" s="1"/>
  <c r="K8390" i="8" s="1"/>
  <c r="K8391" i="8" s="1"/>
  <c r="K8392" i="8" s="1"/>
  <c r="K8393" i="8" s="1"/>
  <c r="K8394" i="8" s="1"/>
  <c r="K8395" i="8" s="1"/>
  <c r="K8396" i="8" s="1"/>
  <c r="K8397" i="8" s="1"/>
  <c r="K8398" i="8" s="1"/>
  <c r="K8399" i="8" s="1"/>
  <c r="K8400" i="8" s="1"/>
  <c r="K8401" i="8" s="1"/>
  <c r="K8402" i="8" s="1"/>
  <c r="K8403" i="8" s="1"/>
  <c r="K8404" i="8" s="1"/>
  <c r="K8405" i="8" s="1"/>
  <c r="K8406" i="8" s="1"/>
  <c r="K8407" i="8" s="1"/>
  <c r="K8408" i="8" s="1"/>
  <c r="K8409" i="8" s="1"/>
  <c r="K8410" i="8" s="1"/>
  <c r="K8411" i="8" s="1"/>
  <c r="K8412" i="8" s="1"/>
  <c r="K8413" i="8" s="1"/>
  <c r="K8414" i="8" s="1"/>
  <c r="K8415" i="8" s="1"/>
  <c r="K8416" i="8" s="1"/>
  <c r="K8417" i="8" s="1"/>
  <c r="K8418" i="8" s="1"/>
  <c r="K8419" i="8" s="1"/>
  <c r="K8420" i="8" s="1"/>
  <c r="K8421" i="8" s="1"/>
  <c r="K8422" i="8" s="1"/>
  <c r="K8423" i="8" s="1"/>
  <c r="K8424" i="8" s="1"/>
  <c r="K8425" i="8" s="1"/>
  <c r="K8426" i="8" s="1"/>
  <c r="K8427" i="8" s="1"/>
  <c r="K8428" i="8" s="1"/>
  <c r="K8429" i="8" s="1"/>
  <c r="K8430" i="8" s="1"/>
  <c r="K8431" i="8" s="1"/>
  <c r="K8432" i="8" s="1"/>
  <c r="K8433" i="8" s="1"/>
  <c r="K8434" i="8" s="1"/>
  <c r="K8435" i="8" s="1"/>
  <c r="K8436" i="8" s="1"/>
  <c r="K8437" i="8" s="1"/>
  <c r="K8438" i="8" s="1"/>
  <c r="K8439" i="8" s="1"/>
  <c r="K8440" i="8" s="1"/>
  <c r="K8441" i="8" s="1"/>
  <c r="K8442" i="8" s="1"/>
  <c r="K8443" i="8" s="1"/>
  <c r="K8444" i="8" s="1"/>
  <c r="K8445" i="8" s="1"/>
  <c r="K8446" i="8" s="1"/>
  <c r="K8447" i="8" s="1"/>
  <c r="K8448" i="8" s="1"/>
  <c r="K8449" i="8" s="1"/>
  <c r="K8450" i="8" s="1"/>
  <c r="K8451" i="8" s="1"/>
  <c r="K8452" i="8" s="1"/>
  <c r="K8453" i="8" s="1"/>
  <c r="K8454" i="8" s="1"/>
  <c r="K8455" i="8" s="1"/>
  <c r="K8456" i="8" s="1"/>
  <c r="K8457" i="8" s="1"/>
  <c r="K8458" i="8" s="1"/>
  <c r="K8459" i="8" s="1"/>
  <c r="K8460" i="8" s="1"/>
  <c r="K8461" i="8" s="1"/>
  <c r="K8462" i="8" s="1"/>
  <c r="K8463" i="8" s="1"/>
  <c r="K8464" i="8" s="1"/>
  <c r="K8465" i="8" s="1"/>
  <c r="K8466" i="8" s="1"/>
  <c r="K8467" i="8" s="1"/>
  <c r="K8468" i="8" s="1"/>
  <c r="K8469" i="8" s="1"/>
  <c r="K8470" i="8" s="1"/>
  <c r="K8471" i="8" s="1"/>
  <c r="K8472" i="8" s="1"/>
  <c r="K8473" i="8" s="1"/>
  <c r="K8474" i="8" s="1"/>
  <c r="K8475" i="8" s="1"/>
  <c r="K8476" i="8" s="1"/>
  <c r="K8477" i="8" s="1"/>
  <c r="K8478" i="8" s="1"/>
  <c r="K8479" i="8" s="1"/>
  <c r="K8480" i="8" s="1"/>
  <c r="K8481" i="8" s="1"/>
  <c r="K8482" i="8" s="1"/>
  <c r="K8483" i="8" s="1"/>
  <c r="K8484" i="8" s="1"/>
  <c r="K8485" i="8" s="1"/>
  <c r="K8486" i="8" s="1"/>
  <c r="K8487" i="8" s="1"/>
  <c r="K8488" i="8" s="1"/>
  <c r="K8489" i="8" s="1"/>
  <c r="K8490" i="8" s="1"/>
  <c r="K8491" i="8" s="1"/>
  <c r="K8492" i="8" s="1"/>
  <c r="K8493" i="8" s="1"/>
  <c r="K8494" i="8" s="1"/>
  <c r="K8495" i="8" s="1"/>
  <c r="K8496" i="8" s="1"/>
  <c r="K8497" i="8" s="1"/>
  <c r="K8498" i="8" s="1"/>
  <c r="K8499" i="8" s="1"/>
  <c r="K8500" i="8" s="1"/>
  <c r="K8501" i="8" s="1"/>
  <c r="K8502" i="8" s="1"/>
  <c r="K8503" i="8" s="1"/>
  <c r="K8504" i="8" s="1"/>
  <c r="K8505" i="8" s="1"/>
  <c r="K8506" i="8" s="1"/>
  <c r="K8507" i="8" s="1"/>
  <c r="K8508" i="8" s="1"/>
  <c r="K8509" i="8" s="1"/>
  <c r="K8510" i="8" s="1"/>
  <c r="K8511" i="8" s="1"/>
  <c r="K8512" i="8" s="1"/>
  <c r="K8513" i="8" s="1"/>
  <c r="K8514" i="8" s="1"/>
  <c r="K8515" i="8" s="1"/>
  <c r="K8516" i="8" s="1"/>
  <c r="K8517" i="8" s="1"/>
  <c r="K8518" i="8" s="1"/>
  <c r="K8519" i="8" s="1"/>
  <c r="K8520" i="8" s="1"/>
  <c r="K8521" i="8" s="1"/>
  <c r="K8522" i="8" s="1"/>
  <c r="K8523" i="8" s="1"/>
  <c r="K8524" i="8" s="1"/>
  <c r="K8525" i="8" s="1"/>
  <c r="K8526" i="8" s="1"/>
  <c r="K8527" i="8" s="1"/>
  <c r="K8528" i="8" s="1"/>
  <c r="K8529" i="8" s="1"/>
  <c r="K8530" i="8" s="1"/>
  <c r="K8531" i="8" s="1"/>
  <c r="K8532" i="8" s="1"/>
  <c r="K8533" i="8" s="1"/>
  <c r="K8534" i="8" s="1"/>
  <c r="K8535" i="8" s="1"/>
  <c r="K8536" i="8" s="1"/>
  <c r="K8537" i="8" s="1"/>
  <c r="K8538" i="8" s="1"/>
  <c r="K8539" i="8" s="1"/>
  <c r="K8540" i="8" s="1"/>
  <c r="K8541" i="8" s="1"/>
  <c r="K8542" i="8" s="1"/>
  <c r="K8543" i="8" s="1"/>
  <c r="K8544" i="8" s="1"/>
  <c r="K8545" i="8" s="1"/>
  <c r="K8546" i="8" s="1"/>
  <c r="K8547" i="8" s="1"/>
  <c r="K8548" i="8" s="1"/>
  <c r="K8549" i="8" s="1"/>
  <c r="K8550" i="8" s="1"/>
  <c r="K8551" i="8" s="1"/>
  <c r="K8552" i="8" s="1"/>
  <c r="K8553" i="8" s="1"/>
  <c r="K8554" i="8" s="1"/>
  <c r="K8555" i="8" s="1"/>
  <c r="K8556" i="8" s="1"/>
  <c r="K8557" i="8" s="1"/>
  <c r="K8558" i="8" s="1"/>
  <c r="K8559" i="8" s="1"/>
  <c r="K8560" i="8" s="1"/>
  <c r="K8561" i="8" s="1"/>
  <c r="K8562" i="8" s="1"/>
  <c r="K8563" i="8" s="1"/>
  <c r="K8564" i="8" s="1"/>
  <c r="K8565" i="8" s="1"/>
  <c r="K8566" i="8" s="1"/>
  <c r="K8567" i="8" s="1"/>
  <c r="K8568" i="8" s="1"/>
  <c r="K8569" i="8" s="1"/>
  <c r="K8570" i="8" s="1"/>
  <c r="K8571" i="8" s="1"/>
  <c r="K8572" i="8" s="1"/>
  <c r="K8573" i="8" s="1"/>
  <c r="K8574" i="8" s="1"/>
  <c r="K8575" i="8" s="1"/>
  <c r="K8576" i="8" s="1"/>
  <c r="K8577" i="8" s="1"/>
  <c r="K8578" i="8" s="1"/>
  <c r="K8579" i="8" s="1"/>
  <c r="K8580" i="8" s="1"/>
  <c r="K8581" i="8" s="1"/>
  <c r="K8582" i="8" s="1"/>
  <c r="K8583" i="8" s="1"/>
  <c r="K8584" i="8" s="1"/>
  <c r="K8585" i="8" s="1"/>
  <c r="K8586" i="8" s="1"/>
  <c r="K8587" i="8" s="1"/>
  <c r="K8588" i="8" s="1"/>
  <c r="K8589" i="8" s="1"/>
  <c r="K8590" i="8" s="1"/>
  <c r="K8591" i="8" s="1"/>
  <c r="K8592" i="8" s="1"/>
  <c r="K8593" i="8" s="1"/>
  <c r="K8594" i="8" s="1"/>
  <c r="K8595" i="8" s="1"/>
  <c r="K8596" i="8" s="1"/>
  <c r="K8597" i="8" s="1"/>
  <c r="K8598" i="8" s="1"/>
  <c r="K8599" i="8" s="1"/>
  <c r="K8600" i="8" s="1"/>
  <c r="K8601" i="8" s="1"/>
  <c r="K8602" i="8" s="1"/>
  <c r="K8603" i="8" s="1"/>
  <c r="K8604" i="8" s="1"/>
  <c r="K8605" i="8" s="1"/>
  <c r="K8606" i="8" s="1"/>
  <c r="K8607" i="8" s="1"/>
  <c r="K8608" i="8" s="1"/>
  <c r="K8609" i="8" s="1"/>
  <c r="K8610" i="8" s="1"/>
  <c r="K8611" i="8" s="1"/>
  <c r="K8612" i="8" s="1"/>
  <c r="K8613" i="8" s="1"/>
  <c r="K8614" i="8" s="1"/>
  <c r="K8615" i="8" s="1"/>
  <c r="K8616" i="8" s="1"/>
  <c r="K8617" i="8" s="1"/>
  <c r="K8618" i="8" s="1"/>
  <c r="K8619" i="8" s="1"/>
  <c r="K8620" i="8" s="1"/>
  <c r="K8621" i="8" s="1"/>
  <c r="K8622" i="8" s="1"/>
  <c r="K8623" i="8" s="1"/>
  <c r="K8624" i="8" s="1"/>
  <c r="K8625" i="8" s="1"/>
  <c r="K8626" i="8" s="1"/>
  <c r="K8627" i="8" s="1"/>
  <c r="K8628" i="8" s="1"/>
  <c r="K8629" i="8" s="1"/>
  <c r="K8630" i="8" s="1"/>
  <c r="K8631" i="8" s="1"/>
  <c r="K8632" i="8" s="1"/>
  <c r="K8633" i="8" s="1"/>
  <c r="K8634" i="8" s="1"/>
  <c r="K8635" i="8" s="1"/>
  <c r="K8636" i="8" s="1"/>
  <c r="K8637" i="8" s="1"/>
  <c r="K8638" i="8" s="1"/>
  <c r="K8639" i="8" s="1"/>
  <c r="K8640" i="8" s="1"/>
  <c r="K8641" i="8" s="1"/>
  <c r="K8642" i="8" s="1"/>
  <c r="K8643" i="8" s="1"/>
  <c r="K8644" i="8" s="1"/>
  <c r="K8645" i="8" s="1"/>
  <c r="K8646" i="8" s="1"/>
  <c r="K8647" i="8" s="1"/>
  <c r="K8648" i="8" s="1"/>
  <c r="K8649" i="8" s="1"/>
  <c r="K8650" i="8" s="1"/>
  <c r="K8651" i="8" s="1"/>
  <c r="K8652" i="8" s="1"/>
  <c r="K8653" i="8" s="1"/>
  <c r="K8654" i="8" s="1"/>
  <c r="K8655" i="8" s="1"/>
  <c r="K8656" i="8" s="1"/>
  <c r="K8657" i="8" s="1"/>
  <c r="K8658" i="8" s="1"/>
  <c r="K8659" i="8" s="1"/>
  <c r="K8660" i="8" s="1"/>
  <c r="K8661" i="8" s="1"/>
  <c r="K8662" i="8" s="1"/>
  <c r="K8663" i="8" s="1"/>
  <c r="K8664" i="8" s="1"/>
  <c r="K8665" i="8" s="1"/>
  <c r="K8666" i="8" s="1"/>
  <c r="K8667" i="8" s="1"/>
  <c r="K8668" i="8" s="1"/>
  <c r="K8669" i="8" s="1"/>
  <c r="K8670" i="8" s="1"/>
  <c r="K8671" i="8" s="1"/>
  <c r="K8672" i="8" s="1"/>
  <c r="K8673" i="8" s="1"/>
  <c r="K8674" i="8" s="1"/>
  <c r="K8675" i="8" s="1"/>
  <c r="K8676" i="8" s="1"/>
  <c r="K8677" i="8" s="1"/>
  <c r="K8678" i="8" s="1"/>
  <c r="K8679" i="8" s="1"/>
  <c r="K8680" i="8" s="1"/>
  <c r="K8681" i="8" s="1"/>
  <c r="K8682" i="8" s="1"/>
  <c r="K8683" i="8" s="1"/>
  <c r="K8684" i="8" s="1"/>
  <c r="K8685" i="8" s="1"/>
  <c r="K8686" i="8" s="1"/>
  <c r="K8687" i="8" s="1"/>
  <c r="K8688" i="8" s="1"/>
  <c r="K8689" i="8" s="1"/>
  <c r="K8690" i="8" s="1"/>
  <c r="K8691" i="8" s="1"/>
  <c r="K8692" i="8" s="1"/>
  <c r="K8693" i="8" s="1"/>
  <c r="K8694" i="8" s="1"/>
  <c r="K8695" i="8" s="1"/>
  <c r="K8696" i="8" s="1"/>
  <c r="K8697" i="8" s="1"/>
  <c r="K8698" i="8" s="1"/>
  <c r="K8699" i="8" s="1"/>
  <c r="K8700" i="8" s="1"/>
  <c r="K8701" i="8" s="1"/>
  <c r="K8702" i="8" s="1"/>
  <c r="K8703" i="8" s="1"/>
  <c r="K8704" i="8" s="1"/>
  <c r="K8705" i="8" s="1"/>
  <c r="K8706" i="8" s="1"/>
  <c r="K8707" i="8" s="1"/>
  <c r="K8708" i="8" s="1"/>
  <c r="K8709" i="8" s="1"/>
  <c r="K8710" i="8" s="1"/>
  <c r="K8711" i="8" s="1"/>
  <c r="K8712" i="8" s="1"/>
  <c r="K8713" i="8" s="1"/>
  <c r="K8714" i="8" s="1"/>
  <c r="K8715" i="8" s="1"/>
  <c r="K8716" i="8" s="1"/>
  <c r="K8717" i="8" s="1"/>
  <c r="K8718" i="8" s="1"/>
  <c r="K8719" i="8" s="1"/>
  <c r="K8720" i="8" s="1"/>
  <c r="K8721" i="8" s="1"/>
  <c r="K8722" i="8" s="1"/>
  <c r="K8723" i="8" s="1"/>
  <c r="K8724" i="8" s="1"/>
  <c r="K8725" i="8" s="1"/>
  <c r="K8726" i="8" s="1"/>
  <c r="K8727" i="8" s="1"/>
  <c r="K8728" i="8" s="1"/>
  <c r="K8729" i="8" s="1"/>
  <c r="K8730" i="8" s="1"/>
  <c r="K8731" i="8" s="1"/>
  <c r="K8732" i="8" s="1"/>
  <c r="K8733" i="8" s="1"/>
  <c r="K8734" i="8" s="1"/>
  <c r="K8735" i="8" s="1"/>
  <c r="K8736" i="8" s="1"/>
  <c r="K8737" i="8" s="1"/>
  <c r="K8738" i="8" s="1"/>
  <c r="K8739" i="8" s="1"/>
  <c r="K8740" i="8" s="1"/>
  <c r="K8741" i="8" s="1"/>
  <c r="K8742" i="8" s="1"/>
  <c r="K8743" i="8" s="1"/>
  <c r="K8744" i="8" s="1"/>
  <c r="K8745" i="8" s="1"/>
  <c r="K8746" i="8" s="1"/>
  <c r="K8747" i="8" s="1"/>
  <c r="K8748" i="8" s="1"/>
  <c r="K8749" i="8" s="1"/>
  <c r="K8750" i="8" s="1"/>
  <c r="K8751" i="8" s="1"/>
  <c r="K8752" i="8" s="1"/>
  <c r="K8753" i="8" s="1"/>
  <c r="K8754" i="8" s="1"/>
  <c r="K8755" i="8" s="1"/>
  <c r="K8756" i="8" s="1"/>
  <c r="K8757" i="8" s="1"/>
  <c r="K8758" i="8" s="1"/>
  <c r="K8759" i="8" s="1"/>
  <c r="K8760" i="8" s="1"/>
  <c r="K8761" i="8" s="1"/>
  <c r="K8762" i="8" s="1"/>
  <c r="K8763" i="8" s="1"/>
  <c r="K8764" i="8" s="1"/>
  <c r="K8765" i="8" s="1"/>
  <c r="K8766" i="8" s="1"/>
  <c r="K8767" i="8" s="1"/>
  <c r="K8768" i="8" s="1"/>
  <c r="K8769" i="8" s="1"/>
  <c r="K8770" i="8" s="1"/>
  <c r="K8771" i="8" s="1"/>
  <c r="K8772" i="8" s="1"/>
  <c r="K8773" i="8" s="1"/>
  <c r="K8774" i="8" s="1"/>
  <c r="K8775" i="8" s="1"/>
  <c r="K8776" i="8" s="1"/>
  <c r="K8777" i="8" s="1"/>
  <c r="K8778" i="8" s="1"/>
  <c r="K8779" i="8" s="1"/>
  <c r="K8780" i="8" s="1"/>
  <c r="K8781" i="8" s="1"/>
  <c r="K8782" i="8" s="1"/>
  <c r="K8783" i="8" s="1"/>
  <c r="K8784" i="8" s="1"/>
  <c r="K8785" i="8" s="1"/>
  <c r="K8786" i="8" s="1"/>
  <c r="K8787" i="8" s="1"/>
  <c r="K8788" i="8" s="1"/>
  <c r="K8789" i="8" s="1"/>
  <c r="K8790" i="8" s="1"/>
  <c r="K8791" i="8" s="1"/>
  <c r="K8792" i="8" s="1"/>
  <c r="K8793" i="8" s="1"/>
  <c r="K8794" i="8" s="1"/>
  <c r="K8795" i="8" s="1"/>
  <c r="K8796" i="8" s="1"/>
  <c r="K8797" i="8" s="1"/>
  <c r="K8798" i="8" s="1"/>
  <c r="K8799" i="8" s="1"/>
  <c r="K8800" i="8" s="1"/>
  <c r="K8801" i="8" s="1"/>
  <c r="K8802" i="8" s="1"/>
  <c r="K8803" i="8" s="1"/>
  <c r="K8804" i="8" s="1"/>
  <c r="K8805" i="8" s="1"/>
  <c r="K8806" i="8" s="1"/>
  <c r="K8807" i="8" s="1"/>
  <c r="K8808" i="8" s="1"/>
  <c r="K8809" i="8" s="1"/>
  <c r="K8810" i="8" s="1"/>
  <c r="K8811" i="8" s="1"/>
  <c r="K8812" i="8" s="1"/>
  <c r="K8813" i="8" s="1"/>
  <c r="K8814" i="8" s="1"/>
  <c r="K8815" i="8" s="1"/>
  <c r="K8816" i="8" s="1"/>
  <c r="K8817" i="8" s="1"/>
  <c r="K8818" i="8" s="1"/>
  <c r="K8819" i="8" s="1"/>
  <c r="K8820" i="8" s="1"/>
  <c r="K8821" i="8" s="1"/>
  <c r="K8822" i="8" s="1"/>
  <c r="K8823" i="8" s="1"/>
  <c r="K8824" i="8" s="1"/>
  <c r="K8825" i="8" s="1"/>
  <c r="K8826" i="8" s="1"/>
  <c r="K8827" i="8" s="1"/>
  <c r="K8828" i="8" s="1"/>
  <c r="K8829" i="8" s="1"/>
  <c r="K8830" i="8" s="1"/>
  <c r="K8831" i="8" s="1"/>
  <c r="K8832" i="8" s="1"/>
  <c r="K8833" i="8" s="1"/>
  <c r="K8834" i="8" s="1"/>
  <c r="K8835" i="8" s="1"/>
  <c r="K8836" i="8" s="1"/>
  <c r="K8837" i="8" s="1"/>
  <c r="K8838" i="8" s="1"/>
  <c r="K8839" i="8" s="1"/>
  <c r="K8840" i="8" s="1"/>
  <c r="K8841" i="8" s="1"/>
  <c r="K8842" i="8" s="1"/>
  <c r="K8843" i="8" s="1"/>
  <c r="K8844" i="8" s="1"/>
  <c r="K8845" i="8" s="1"/>
  <c r="K8846" i="8" s="1"/>
  <c r="K8847" i="8" s="1"/>
  <c r="K8848" i="8" s="1"/>
  <c r="K8849" i="8" s="1"/>
  <c r="K8850" i="8" s="1"/>
  <c r="K8851" i="8" s="1"/>
  <c r="K8852" i="8" s="1"/>
  <c r="K8853" i="8" s="1"/>
  <c r="K8854" i="8" s="1"/>
  <c r="K8855" i="8" s="1"/>
  <c r="K8856" i="8" s="1"/>
  <c r="K8857" i="8" s="1"/>
  <c r="K8858" i="8" s="1"/>
  <c r="K8859" i="8" s="1"/>
  <c r="K8860" i="8" s="1"/>
  <c r="K8861" i="8" s="1"/>
  <c r="K8862" i="8" s="1"/>
  <c r="K8863" i="8" s="1"/>
  <c r="K8864" i="8" s="1"/>
  <c r="K8865" i="8" s="1"/>
  <c r="K8866" i="8" s="1"/>
  <c r="K8867" i="8" s="1"/>
  <c r="K8868" i="8" s="1"/>
  <c r="K8869" i="8" s="1"/>
  <c r="K8870" i="8" s="1"/>
  <c r="K8871" i="8" s="1"/>
  <c r="K8872" i="8" s="1"/>
  <c r="K8873" i="8" s="1"/>
  <c r="K8874" i="8" s="1"/>
  <c r="K8875" i="8" s="1"/>
  <c r="K8876" i="8" s="1"/>
  <c r="K8877" i="8" s="1"/>
  <c r="K8878" i="8" s="1"/>
  <c r="K8879" i="8" s="1"/>
  <c r="K8880" i="8" s="1"/>
  <c r="K8881" i="8" s="1"/>
  <c r="K8882" i="8" s="1"/>
  <c r="K8883" i="8" s="1"/>
  <c r="K8884" i="8" s="1"/>
  <c r="K8885" i="8" s="1"/>
  <c r="K8886" i="8" s="1"/>
  <c r="K8887" i="8" s="1"/>
  <c r="K8888" i="8" s="1"/>
  <c r="K8889" i="8" s="1"/>
  <c r="K8890" i="8" s="1"/>
  <c r="K8891" i="8" s="1"/>
  <c r="K8892" i="8" s="1"/>
  <c r="K8893" i="8" s="1"/>
  <c r="K8894" i="8" s="1"/>
  <c r="K8895" i="8" s="1"/>
  <c r="K8896" i="8" s="1"/>
  <c r="K8897" i="8" s="1"/>
  <c r="K8898" i="8" s="1"/>
  <c r="K8899" i="8" s="1"/>
  <c r="K8900" i="8" s="1"/>
  <c r="K8901" i="8" s="1"/>
  <c r="K8902" i="8" s="1"/>
  <c r="K8903" i="8" s="1"/>
  <c r="K8904" i="8" s="1"/>
  <c r="K8905" i="8" s="1"/>
  <c r="K8906" i="8" s="1"/>
  <c r="K8907" i="8" s="1"/>
  <c r="K8908" i="8" s="1"/>
  <c r="K8909" i="8" s="1"/>
  <c r="K8910" i="8" s="1"/>
  <c r="K8911" i="8" s="1"/>
  <c r="K8912" i="8" s="1"/>
  <c r="K8913" i="8" s="1"/>
  <c r="K8914" i="8" s="1"/>
  <c r="K8915" i="8" s="1"/>
  <c r="K8916" i="8" s="1"/>
  <c r="K8917" i="8" s="1"/>
  <c r="K8918" i="8" s="1"/>
  <c r="K8919" i="8" s="1"/>
  <c r="K8920" i="8" s="1"/>
  <c r="K8921" i="8" s="1"/>
  <c r="K8922" i="8" s="1"/>
  <c r="K8923" i="8" s="1"/>
  <c r="K8924" i="8" s="1"/>
  <c r="K8925" i="8" s="1"/>
  <c r="K8926" i="8" s="1"/>
  <c r="K8927" i="8" s="1"/>
  <c r="K8928" i="8" s="1"/>
  <c r="K8929" i="8" s="1"/>
  <c r="K8930" i="8" s="1"/>
  <c r="K8931" i="8" s="1"/>
  <c r="K8932" i="8" s="1"/>
  <c r="K8933" i="8" s="1"/>
  <c r="K8934" i="8" s="1"/>
  <c r="K8935" i="8" s="1"/>
  <c r="K8936" i="8" s="1"/>
  <c r="K8937" i="8" s="1"/>
  <c r="K8938" i="8" s="1"/>
  <c r="K8939" i="8" s="1"/>
  <c r="K8940" i="8" s="1"/>
  <c r="K8941" i="8" s="1"/>
  <c r="K8942" i="8" s="1"/>
  <c r="K8943" i="8" s="1"/>
  <c r="K8944" i="8" s="1"/>
  <c r="K8945" i="8" s="1"/>
  <c r="K8946" i="8" s="1"/>
  <c r="K8947" i="8" s="1"/>
  <c r="K8948" i="8" s="1"/>
  <c r="K8949" i="8" s="1"/>
  <c r="K8950" i="8" s="1"/>
  <c r="K8951" i="8" s="1"/>
  <c r="K8952" i="8" s="1"/>
  <c r="K8953" i="8" s="1"/>
  <c r="K8954" i="8" s="1"/>
  <c r="K8955" i="8" s="1"/>
  <c r="K8956" i="8" s="1"/>
  <c r="K8957" i="8" s="1"/>
  <c r="K8958" i="8" s="1"/>
  <c r="K8959" i="8" s="1"/>
  <c r="K8960" i="8" s="1"/>
  <c r="K8961" i="8" s="1"/>
  <c r="K8962" i="8" s="1"/>
  <c r="K8963" i="8" s="1"/>
  <c r="K8964" i="8" s="1"/>
  <c r="K8965" i="8" s="1"/>
  <c r="K8966" i="8" s="1"/>
  <c r="K8967" i="8" s="1"/>
  <c r="K8968" i="8" s="1"/>
  <c r="K8969" i="8" s="1"/>
  <c r="K8970" i="8" s="1"/>
  <c r="K8971" i="8" s="1"/>
  <c r="K8972" i="8" s="1"/>
  <c r="K8973" i="8" s="1"/>
  <c r="K8974" i="8" s="1"/>
  <c r="K8975" i="8" s="1"/>
  <c r="K8976" i="8" s="1"/>
  <c r="K8977" i="8" s="1"/>
  <c r="K8978" i="8" s="1"/>
  <c r="K8979" i="8" s="1"/>
  <c r="K8980" i="8" s="1"/>
  <c r="K8981" i="8" s="1"/>
  <c r="K8982" i="8" s="1"/>
  <c r="K8983" i="8" s="1"/>
  <c r="K8984" i="8" s="1"/>
  <c r="K8985" i="8" s="1"/>
  <c r="K8986" i="8" s="1"/>
  <c r="K8987" i="8" s="1"/>
  <c r="K8988" i="8" s="1"/>
  <c r="K8989" i="8" s="1"/>
  <c r="K8990" i="8" s="1"/>
  <c r="K8991" i="8" s="1"/>
  <c r="K8992" i="8" s="1"/>
  <c r="K8993" i="8" s="1"/>
  <c r="K8994" i="8" s="1"/>
  <c r="K8995" i="8" s="1"/>
  <c r="K8996" i="8" s="1"/>
  <c r="K8997" i="8" s="1"/>
  <c r="K8998" i="8" s="1"/>
  <c r="K8999" i="8" s="1"/>
  <c r="K9000" i="8" s="1"/>
  <c r="K9001" i="8" s="1"/>
  <c r="K9002" i="8" s="1"/>
  <c r="K9003" i="8" s="1"/>
  <c r="K9004" i="8" s="1"/>
  <c r="K9005" i="8" s="1"/>
  <c r="K9006" i="8" s="1"/>
  <c r="K9007" i="8" s="1"/>
  <c r="K9008" i="8" s="1"/>
  <c r="K9009" i="8" s="1"/>
  <c r="K9010" i="8" s="1"/>
  <c r="K9011" i="8" s="1"/>
  <c r="K9012" i="8" s="1"/>
  <c r="K9013" i="8" s="1"/>
  <c r="K9014" i="8" s="1"/>
  <c r="K9015" i="8" s="1"/>
  <c r="K9016" i="8" s="1"/>
  <c r="K9017" i="8" s="1"/>
  <c r="K9018" i="8" s="1"/>
  <c r="K9019" i="8" s="1"/>
  <c r="K9020" i="8" s="1"/>
  <c r="K9021" i="8" s="1"/>
  <c r="K9022" i="8" s="1"/>
  <c r="K9023" i="8" s="1"/>
  <c r="K9024" i="8" s="1"/>
  <c r="K9025" i="8" s="1"/>
  <c r="K9026" i="8" s="1"/>
  <c r="K9027" i="8" s="1"/>
  <c r="K9028" i="8" s="1"/>
  <c r="K9029" i="8" s="1"/>
  <c r="K9030" i="8" s="1"/>
  <c r="K9031" i="8" s="1"/>
  <c r="K9032" i="8" s="1"/>
  <c r="K9033" i="8" s="1"/>
  <c r="K9034" i="8" s="1"/>
  <c r="K9035" i="8" s="1"/>
  <c r="K9036" i="8" s="1"/>
  <c r="K9037" i="8" s="1"/>
  <c r="K9038" i="8" s="1"/>
  <c r="K9039" i="8" s="1"/>
  <c r="K9040" i="8" s="1"/>
  <c r="K9041" i="8" s="1"/>
  <c r="K9042" i="8" s="1"/>
  <c r="K9043" i="8" s="1"/>
  <c r="K9044" i="8" s="1"/>
  <c r="K9045" i="8" s="1"/>
  <c r="K9046" i="8" s="1"/>
  <c r="K9047" i="8" s="1"/>
  <c r="K9048" i="8" s="1"/>
  <c r="K9049" i="8" s="1"/>
  <c r="K9050" i="8" s="1"/>
  <c r="K9051" i="8" s="1"/>
  <c r="K9052" i="8" s="1"/>
  <c r="K9053" i="8" s="1"/>
  <c r="K9054" i="8" s="1"/>
  <c r="K9055" i="8" s="1"/>
  <c r="K9056" i="8" s="1"/>
  <c r="K9057" i="8" s="1"/>
  <c r="K9058" i="8" s="1"/>
  <c r="K9059" i="8" s="1"/>
  <c r="K9060" i="8" s="1"/>
  <c r="K9061" i="8" s="1"/>
  <c r="K9062" i="8" s="1"/>
  <c r="K9063" i="8" s="1"/>
  <c r="K9064" i="8" s="1"/>
  <c r="K9065" i="8" s="1"/>
  <c r="K9066" i="8" s="1"/>
  <c r="K9067" i="8" s="1"/>
  <c r="K9068" i="8" s="1"/>
  <c r="K9069" i="8" s="1"/>
  <c r="K9070" i="8" s="1"/>
  <c r="K9071" i="8" s="1"/>
  <c r="K9072" i="8" s="1"/>
  <c r="K9073" i="8" s="1"/>
  <c r="K9074" i="8" s="1"/>
  <c r="K9075" i="8" s="1"/>
  <c r="K9076" i="8" s="1"/>
  <c r="K9077" i="8" s="1"/>
  <c r="K9078" i="8" s="1"/>
  <c r="K9079" i="8" s="1"/>
  <c r="K9080" i="8" s="1"/>
  <c r="K9081" i="8" s="1"/>
  <c r="K9082" i="8" s="1"/>
  <c r="K9083" i="8" s="1"/>
  <c r="K9084" i="8" s="1"/>
  <c r="K9085" i="8" s="1"/>
  <c r="K9086" i="8" s="1"/>
  <c r="K9087" i="8" s="1"/>
  <c r="K9088" i="8" s="1"/>
  <c r="K9089" i="8" s="1"/>
  <c r="K9090" i="8" s="1"/>
  <c r="K9091" i="8" s="1"/>
  <c r="K9092" i="8" s="1"/>
  <c r="K9093" i="8" s="1"/>
  <c r="K9094" i="8" s="1"/>
  <c r="K9095" i="8" s="1"/>
  <c r="K9096" i="8" s="1"/>
  <c r="K9097" i="8" s="1"/>
  <c r="K9098" i="8" s="1"/>
  <c r="K9099" i="8" s="1"/>
  <c r="K9100" i="8" s="1"/>
  <c r="K9101" i="8" s="1"/>
  <c r="K9102" i="8" s="1"/>
  <c r="K9103" i="8" s="1"/>
  <c r="K9104" i="8" s="1"/>
  <c r="K9105" i="8" s="1"/>
  <c r="K9106" i="8" s="1"/>
  <c r="K9107" i="8" s="1"/>
  <c r="K9108" i="8" s="1"/>
  <c r="K9109" i="8" s="1"/>
  <c r="K9110" i="8" s="1"/>
  <c r="K9111" i="8" s="1"/>
  <c r="K9112" i="8" s="1"/>
  <c r="K9113" i="8" s="1"/>
  <c r="K9114" i="8" s="1"/>
  <c r="K9115" i="8" s="1"/>
  <c r="K9116" i="8" s="1"/>
  <c r="K9117" i="8" s="1"/>
  <c r="K9118" i="8" s="1"/>
  <c r="K9119" i="8" s="1"/>
  <c r="K9120" i="8" s="1"/>
  <c r="K9121" i="8" s="1"/>
  <c r="K9122" i="8" s="1"/>
  <c r="K9123" i="8" s="1"/>
  <c r="K9124" i="8" s="1"/>
  <c r="K9125" i="8" s="1"/>
  <c r="K9126" i="8" s="1"/>
  <c r="K9127" i="8" s="1"/>
  <c r="K9128" i="8" s="1"/>
  <c r="K9129" i="8" s="1"/>
  <c r="K9130" i="8" s="1"/>
  <c r="K9131" i="8" s="1"/>
  <c r="K9132" i="8" s="1"/>
  <c r="K9133" i="8" s="1"/>
  <c r="K9134" i="8" s="1"/>
  <c r="K9135" i="8" s="1"/>
  <c r="K9136" i="8" s="1"/>
  <c r="K9137" i="8" s="1"/>
  <c r="K9138" i="8" s="1"/>
  <c r="K9139" i="8" s="1"/>
  <c r="K9140" i="8" s="1"/>
  <c r="K9141" i="8" s="1"/>
  <c r="K9142" i="8" s="1"/>
  <c r="K9143" i="8" s="1"/>
  <c r="K9144" i="8" s="1"/>
  <c r="K9145" i="8" s="1"/>
  <c r="K9146" i="8" s="1"/>
  <c r="K9147" i="8" s="1"/>
  <c r="K9148" i="8" s="1"/>
  <c r="K9149" i="8" s="1"/>
  <c r="K9150" i="8" s="1"/>
  <c r="K9151" i="8" s="1"/>
  <c r="K9152" i="8" s="1"/>
  <c r="K9153" i="8" s="1"/>
  <c r="K9154" i="8" s="1"/>
  <c r="K9155" i="8" s="1"/>
  <c r="K9156" i="8" s="1"/>
  <c r="K9157" i="8" s="1"/>
  <c r="K9158" i="8" s="1"/>
  <c r="K9159" i="8" s="1"/>
  <c r="K9160" i="8" s="1"/>
  <c r="K9161" i="8" s="1"/>
  <c r="K9162" i="8" s="1"/>
  <c r="K9163" i="8" s="1"/>
  <c r="K9164" i="8" s="1"/>
  <c r="K9165" i="8" s="1"/>
  <c r="K9166" i="8" s="1"/>
  <c r="K9167" i="8" s="1"/>
  <c r="K9168" i="8" s="1"/>
  <c r="K9169" i="8" s="1"/>
  <c r="K9170" i="8" s="1"/>
  <c r="K9171" i="8" s="1"/>
  <c r="K9172" i="8" s="1"/>
  <c r="K9173" i="8" s="1"/>
  <c r="K9174" i="8" s="1"/>
  <c r="K9175" i="8" s="1"/>
  <c r="K9176" i="8" s="1"/>
  <c r="K9177" i="8" s="1"/>
  <c r="K9178" i="8" s="1"/>
  <c r="K9179" i="8" s="1"/>
  <c r="K9180" i="8" s="1"/>
  <c r="K9181" i="8" s="1"/>
  <c r="K9182" i="8" s="1"/>
  <c r="K9183" i="8" s="1"/>
  <c r="K9184" i="8" s="1"/>
  <c r="K9185" i="8" s="1"/>
  <c r="K9186" i="8" s="1"/>
  <c r="K9187" i="8" s="1"/>
  <c r="K9188" i="8" s="1"/>
  <c r="K9189" i="8" s="1"/>
  <c r="K9190" i="8" s="1"/>
  <c r="K9191" i="8" s="1"/>
  <c r="K9192" i="8" s="1"/>
  <c r="K9193" i="8" s="1"/>
  <c r="K9194" i="8" s="1"/>
  <c r="K9195" i="8" s="1"/>
  <c r="K9196" i="8" s="1"/>
  <c r="K9197" i="8" s="1"/>
  <c r="K9198" i="8" s="1"/>
  <c r="K9199" i="8" s="1"/>
  <c r="K9200" i="8" s="1"/>
  <c r="K9201" i="8" s="1"/>
  <c r="K9202" i="8" s="1"/>
  <c r="K9203" i="8" s="1"/>
  <c r="K9204" i="8" s="1"/>
  <c r="K9205" i="8" s="1"/>
  <c r="K9206" i="8" s="1"/>
  <c r="K9207" i="8" s="1"/>
  <c r="K9208" i="8" s="1"/>
  <c r="K9209" i="8" s="1"/>
  <c r="K9210" i="8" s="1"/>
  <c r="K9211" i="8" s="1"/>
  <c r="K9212" i="8" s="1"/>
  <c r="K9213" i="8" s="1"/>
  <c r="K9214" i="8" s="1"/>
  <c r="K9215" i="8" s="1"/>
  <c r="K9216" i="8" s="1"/>
  <c r="K9217" i="8" s="1"/>
  <c r="K9218" i="8" s="1"/>
  <c r="K9219" i="8" s="1"/>
  <c r="K9220" i="8" s="1"/>
  <c r="K9221" i="8" s="1"/>
  <c r="K9222" i="8" s="1"/>
  <c r="K9223" i="8" s="1"/>
  <c r="K9224" i="8" s="1"/>
  <c r="K9225" i="8" s="1"/>
  <c r="K9226" i="8" s="1"/>
  <c r="K9227" i="8" s="1"/>
  <c r="K9228" i="8" s="1"/>
  <c r="K9229" i="8" s="1"/>
  <c r="K9230" i="8" s="1"/>
  <c r="K9231" i="8" s="1"/>
  <c r="K9232" i="8" s="1"/>
  <c r="K9233" i="8" s="1"/>
  <c r="K9234" i="8" s="1"/>
  <c r="K9235" i="8" s="1"/>
  <c r="K9236" i="8" s="1"/>
  <c r="K9237" i="8" s="1"/>
  <c r="K9238" i="8" s="1"/>
  <c r="K9239" i="8" s="1"/>
  <c r="K9240" i="8" s="1"/>
  <c r="K9241" i="8" s="1"/>
  <c r="K9242" i="8" s="1"/>
  <c r="K9243" i="8" s="1"/>
  <c r="K9244" i="8" s="1"/>
  <c r="K9245" i="8" s="1"/>
  <c r="K9246" i="8" s="1"/>
  <c r="K9247" i="8" s="1"/>
  <c r="K9248" i="8" s="1"/>
  <c r="K9249" i="8" s="1"/>
  <c r="K9250" i="8" s="1"/>
  <c r="K9251" i="8" s="1"/>
  <c r="K9252" i="8" s="1"/>
  <c r="K9253" i="8" s="1"/>
  <c r="K9254" i="8" s="1"/>
  <c r="K9255" i="8" s="1"/>
  <c r="K9256" i="8" s="1"/>
  <c r="K9257" i="8" s="1"/>
  <c r="K9258" i="8" s="1"/>
  <c r="K9259" i="8" s="1"/>
  <c r="K9260" i="8" s="1"/>
  <c r="K9261" i="8" s="1"/>
  <c r="K9262" i="8" s="1"/>
  <c r="K9263" i="8" s="1"/>
  <c r="K9264" i="8" s="1"/>
  <c r="K9265" i="8" s="1"/>
  <c r="K9266" i="8" s="1"/>
  <c r="K9267" i="8" s="1"/>
  <c r="K9268" i="8" s="1"/>
  <c r="K9269" i="8" s="1"/>
  <c r="K9270" i="8" s="1"/>
  <c r="K9271" i="8" s="1"/>
  <c r="K9272" i="8" s="1"/>
  <c r="K9273" i="8" s="1"/>
  <c r="K9274" i="8" s="1"/>
  <c r="K9275" i="8" s="1"/>
  <c r="K9276" i="8" s="1"/>
  <c r="K9277" i="8" s="1"/>
  <c r="K9278" i="8" s="1"/>
  <c r="K9279" i="8" s="1"/>
  <c r="K9280" i="8" s="1"/>
  <c r="K9281" i="8" s="1"/>
  <c r="K9282" i="8" s="1"/>
  <c r="K9283" i="8" s="1"/>
  <c r="K9284" i="8" s="1"/>
  <c r="K9285" i="8" s="1"/>
  <c r="K9286" i="8" s="1"/>
  <c r="K9287" i="8" s="1"/>
  <c r="K9288" i="8" s="1"/>
  <c r="K9289" i="8" s="1"/>
  <c r="K9290" i="8" s="1"/>
  <c r="K9291" i="8" s="1"/>
  <c r="K9292" i="8" s="1"/>
  <c r="K9293" i="8" s="1"/>
  <c r="K9294" i="8" s="1"/>
  <c r="K9295" i="8" s="1"/>
  <c r="K9296" i="8" s="1"/>
  <c r="K9297" i="8" s="1"/>
  <c r="K9298" i="8" s="1"/>
  <c r="K9299" i="8" s="1"/>
  <c r="K9300" i="8" s="1"/>
  <c r="K9301" i="8" s="1"/>
  <c r="K9302" i="8" s="1"/>
  <c r="K9303" i="8" s="1"/>
  <c r="K9304" i="8" s="1"/>
  <c r="K9305" i="8" s="1"/>
  <c r="K9306" i="8" s="1"/>
  <c r="K9307" i="8" s="1"/>
  <c r="K9308" i="8" s="1"/>
  <c r="K9309" i="8" s="1"/>
  <c r="K9310" i="8" s="1"/>
  <c r="K9311" i="8" s="1"/>
  <c r="K9312" i="8" s="1"/>
  <c r="K9313" i="8" s="1"/>
  <c r="K9314" i="8" s="1"/>
  <c r="K9315" i="8" s="1"/>
  <c r="K9316" i="8" s="1"/>
  <c r="K9317" i="8" s="1"/>
  <c r="K9318" i="8" s="1"/>
  <c r="K9319" i="8" s="1"/>
  <c r="K9320" i="8" s="1"/>
  <c r="K9321" i="8" s="1"/>
  <c r="K9322" i="8" s="1"/>
  <c r="K9323" i="8" s="1"/>
  <c r="K9324" i="8" s="1"/>
  <c r="K9325" i="8" s="1"/>
  <c r="K9326" i="8" s="1"/>
  <c r="K9327" i="8" s="1"/>
  <c r="K9328" i="8" s="1"/>
  <c r="K9329" i="8" s="1"/>
  <c r="K9330" i="8" s="1"/>
  <c r="K9331" i="8" s="1"/>
  <c r="K9332" i="8" s="1"/>
  <c r="K9333" i="8" s="1"/>
  <c r="K9334" i="8" s="1"/>
  <c r="K9335" i="8" s="1"/>
  <c r="K9336" i="8" s="1"/>
  <c r="K9337" i="8" s="1"/>
  <c r="K9338" i="8" s="1"/>
  <c r="K9339" i="8" s="1"/>
  <c r="K9340" i="8" s="1"/>
  <c r="K9341" i="8" s="1"/>
  <c r="K9342" i="8" s="1"/>
  <c r="K9343" i="8" s="1"/>
  <c r="K9344" i="8" s="1"/>
  <c r="K9345" i="8" s="1"/>
  <c r="K9346" i="8" s="1"/>
  <c r="K9347" i="8" s="1"/>
  <c r="K9348" i="8" s="1"/>
  <c r="K9349" i="8" s="1"/>
  <c r="K9350" i="8" s="1"/>
  <c r="K9351" i="8" s="1"/>
  <c r="K9352" i="8" s="1"/>
  <c r="K9353" i="8" s="1"/>
  <c r="K9354" i="8" s="1"/>
  <c r="K9355" i="8" s="1"/>
  <c r="K9356" i="8" s="1"/>
  <c r="K9357" i="8" s="1"/>
  <c r="K9358" i="8" s="1"/>
  <c r="K9359" i="8" s="1"/>
  <c r="K9360" i="8" s="1"/>
  <c r="K9361" i="8" s="1"/>
  <c r="K9362" i="8" s="1"/>
  <c r="K9363" i="8" s="1"/>
  <c r="K9364" i="8" s="1"/>
  <c r="K9365" i="8" s="1"/>
  <c r="K9366" i="8" s="1"/>
  <c r="K9367" i="8" s="1"/>
  <c r="K9368" i="8" s="1"/>
  <c r="K9369" i="8" s="1"/>
  <c r="K9370" i="8" s="1"/>
  <c r="K9371" i="8" s="1"/>
  <c r="K9372" i="8" s="1"/>
  <c r="K9373" i="8" s="1"/>
  <c r="K9374" i="8" s="1"/>
  <c r="K9375" i="8" s="1"/>
  <c r="K9376" i="8" s="1"/>
  <c r="K9377" i="8" s="1"/>
  <c r="K9378" i="8" s="1"/>
  <c r="K9379" i="8" s="1"/>
  <c r="K9380" i="8" s="1"/>
  <c r="K9381" i="8" s="1"/>
  <c r="K9382" i="8" s="1"/>
  <c r="K9383" i="8" s="1"/>
  <c r="K9384" i="8" s="1"/>
  <c r="K9385" i="8" s="1"/>
  <c r="K9386" i="8" s="1"/>
  <c r="K9387" i="8" s="1"/>
  <c r="K9388" i="8" s="1"/>
  <c r="K9389" i="8" s="1"/>
  <c r="K9390" i="8" s="1"/>
  <c r="K9391" i="8" s="1"/>
  <c r="K9392" i="8" s="1"/>
  <c r="K9393" i="8" s="1"/>
  <c r="K9394" i="8" s="1"/>
  <c r="K9395" i="8" s="1"/>
  <c r="K9396" i="8" s="1"/>
  <c r="K9397" i="8" s="1"/>
  <c r="K9398" i="8" s="1"/>
  <c r="K9399" i="8" s="1"/>
  <c r="K9400" i="8" s="1"/>
  <c r="K9401" i="8" s="1"/>
  <c r="K9402" i="8" s="1"/>
  <c r="K9403" i="8" s="1"/>
  <c r="K9404" i="8" s="1"/>
  <c r="K9405" i="8" s="1"/>
  <c r="K9406" i="8" s="1"/>
  <c r="K9407" i="8" s="1"/>
  <c r="K9408" i="8" s="1"/>
  <c r="K9409" i="8" s="1"/>
  <c r="K9410" i="8" s="1"/>
  <c r="K9411" i="8" s="1"/>
  <c r="K9412" i="8" s="1"/>
  <c r="K9413" i="8" s="1"/>
  <c r="K9414" i="8" s="1"/>
  <c r="K9415" i="8" s="1"/>
  <c r="K9416" i="8" s="1"/>
  <c r="K9417" i="8" s="1"/>
  <c r="K9418" i="8" s="1"/>
  <c r="K9419" i="8" s="1"/>
  <c r="K9420" i="8" s="1"/>
  <c r="K9421" i="8" s="1"/>
  <c r="K9422" i="8" s="1"/>
  <c r="K9423" i="8" s="1"/>
  <c r="K9424" i="8" s="1"/>
  <c r="K9425" i="8" s="1"/>
  <c r="K9426" i="8" s="1"/>
  <c r="K9427" i="8" s="1"/>
  <c r="K9428" i="8" s="1"/>
  <c r="K9429" i="8" s="1"/>
  <c r="K9430" i="8" s="1"/>
  <c r="K9431" i="8" s="1"/>
  <c r="K9432" i="8" s="1"/>
  <c r="K9433" i="8" s="1"/>
  <c r="K9434" i="8" s="1"/>
  <c r="K9435" i="8" s="1"/>
  <c r="K9436" i="8" s="1"/>
  <c r="K9437" i="8" s="1"/>
  <c r="K9438" i="8" s="1"/>
  <c r="K9439" i="8" s="1"/>
  <c r="K9440" i="8" s="1"/>
  <c r="K9441" i="8" s="1"/>
  <c r="K9442" i="8" s="1"/>
  <c r="K9443" i="8" s="1"/>
  <c r="K9444" i="8" s="1"/>
  <c r="K9445" i="8" s="1"/>
  <c r="K9446" i="8" s="1"/>
  <c r="K9447" i="8" s="1"/>
  <c r="K9448" i="8" s="1"/>
  <c r="K9449" i="8" s="1"/>
  <c r="K9450" i="8" s="1"/>
  <c r="K9451" i="8" s="1"/>
  <c r="K9452" i="8" s="1"/>
  <c r="K9453" i="8" s="1"/>
  <c r="K9454" i="8" s="1"/>
  <c r="K9455" i="8" s="1"/>
  <c r="K9456" i="8" s="1"/>
  <c r="K9457" i="8" s="1"/>
  <c r="K9458" i="8" s="1"/>
  <c r="K9459" i="8" s="1"/>
  <c r="K9460" i="8" s="1"/>
  <c r="K9461" i="8" s="1"/>
  <c r="K9462" i="8" s="1"/>
  <c r="K9463" i="8" s="1"/>
  <c r="K9464" i="8" s="1"/>
  <c r="K9465" i="8" s="1"/>
  <c r="K9466" i="8" s="1"/>
  <c r="K9467" i="8" s="1"/>
  <c r="K9468" i="8" s="1"/>
  <c r="K9469" i="8" s="1"/>
  <c r="K9470" i="8" s="1"/>
  <c r="K9471" i="8" s="1"/>
  <c r="K9472" i="8" s="1"/>
  <c r="K9473" i="8" s="1"/>
  <c r="K9474" i="8" s="1"/>
  <c r="K9475" i="8" s="1"/>
  <c r="K9476" i="8" s="1"/>
  <c r="K9477" i="8" s="1"/>
  <c r="K9478" i="8" s="1"/>
  <c r="K9479" i="8" s="1"/>
  <c r="K9480" i="8" s="1"/>
  <c r="K9481" i="8" s="1"/>
  <c r="K9482" i="8" s="1"/>
  <c r="K9483" i="8" s="1"/>
  <c r="K9484" i="8" s="1"/>
  <c r="K9485" i="8" s="1"/>
  <c r="K9486" i="8" s="1"/>
  <c r="K9487" i="8" s="1"/>
  <c r="K9488" i="8" s="1"/>
  <c r="K9489" i="8" s="1"/>
  <c r="K9490" i="8" s="1"/>
  <c r="K9491" i="8" s="1"/>
  <c r="K9492" i="8" s="1"/>
  <c r="K9493" i="8" s="1"/>
  <c r="K9494" i="8" s="1"/>
  <c r="K9495" i="8" s="1"/>
  <c r="K9496" i="8" s="1"/>
  <c r="K9497" i="8" s="1"/>
  <c r="K9498" i="8" s="1"/>
  <c r="K9499" i="8" s="1"/>
  <c r="K9500" i="8" s="1"/>
  <c r="K9501" i="8" s="1"/>
  <c r="K9502" i="8" s="1"/>
  <c r="K9503" i="8" s="1"/>
  <c r="K9504" i="8" s="1"/>
  <c r="K9505" i="8" s="1"/>
  <c r="K9506" i="8" s="1"/>
  <c r="K9507" i="8" s="1"/>
  <c r="K9508" i="8" s="1"/>
  <c r="K9509" i="8" s="1"/>
  <c r="K9510" i="8" s="1"/>
  <c r="K9511" i="8" s="1"/>
  <c r="K9512" i="8" s="1"/>
  <c r="K9513" i="8" s="1"/>
  <c r="K9514" i="8" s="1"/>
  <c r="K9515" i="8" s="1"/>
  <c r="K9516" i="8" s="1"/>
  <c r="K9517" i="8" s="1"/>
  <c r="K9518" i="8" s="1"/>
  <c r="K9519" i="8" s="1"/>
  <c r="K9520" i="8" s="1"/>
  <c r="K9521" i="8" s="1"/>
  <c r="K9522" i="8" s="1"/>
  <c r="K9523" i="8" s="1"/>
  <c r="K9524" i="8" s="1"/>
  <c r="K9525" i="8" s="1"/>
  <c r="K9526" i="8" s="1"/>
  <c r="K9527" i="8" s="1"/>
  <c r="K9528" i="8" s="1"/>
  <c r="K9529" i="8" s="1"/>
  <c r="K9530" i="8" s="1"/>
  <c r="K9531" i="8" s="1"/>
  <c r="K9532" i="8" s="1"/>
  <c r="K9533" i="8" s="1"/>
  <c r="K9534" i="8" s="1"/>
  <c r="K9535" i="8" s="1"/>
  <c r="K9536" i="8" s="1"/>
  <c r="K9537" i="8" s="1"/>
  <c r="K9538" i="8" s="1"/>
  <c r="K9539" i="8" s="1"/>
  <c r="K9540" i="8" s="1"/>
  <c r="K9541" i="8" s="1"/>
  <c r="K9542" i="8" s="1"/>
  <c r="K9543" i="8" s="1"/>
  <c r="K9544" i="8" s="1"/>
  <c r="K9545" i="8" s="1"/>
  <c r="K9546" i="8" s="1"/>
  <c r="K9547" i="8" s="1"/>
  <c r="K9548" i="8" s="1"/>
  <c r="K9549" i="8" s="1"/>
  <c r="K9550" i="8" s="1"/>
  <c r="K9551" i="8" s="1"/>
  <c r="K9552" i="8" s="1"/>
  <c r="K9553" i="8" s="1"/>
  <c r="K9554" i="8" s="1"/>
  <c r="K9555" i="8" s="1"/>
  <c r="K9556" i="8" s="1"/>
  <c r="K9557" i="8" s="1"/>
  <c r="K9558" i="8" s="1"/>
  <c r="K9559" i="8" s="1"/>
  <c r="K9560" i="8" s="1"/>
  <c r="K9561" i="8" s="1"/>
  <c r="K9562" i="8" s="1"/>
  <c r="K9563" i="8" s="1"/>
  <c r="K9564" i="8" s="1"/>
  <c r="K9565" i="8" s="1"/>
  <c r="K9566" i="8" s="1"/>
  <c r="K9567" i="8" s="1"/>
  <c r="K9568" i="8" s="1"/>
  <c r="K9569" i="8" s="1"/>
  <c r="K9570" i="8" s="1"/>
  <c r="K9571" i="8" s="1"/>
  <c r="K9572" i="8" s="1"/>
  <c r="K9573" i="8" s="1"/>
  <c r="K9574" i="8" s="1"/>
  <c r="K9575" i="8" s="1"/>
  <c r="K9576" i="8" s="1"/>
  <c r="K9577" i="8" s="1"/>
  <c r="K9578" i="8" s="1"/>
  <c r="K9579" i="8" s="1"/>
  <c r="K9580" i="8" s="1"/>
  <c r="K9581" i="8" s="1"/>
  <c r="K9582" i="8" s="1"/>
  <c r="K9583" i="8" s="1"/>
  <c r="K9584" i="8" s="1"/>
  <c r="K9585" i="8" s="1"/>
  <c r="K9586" i="8" s="1"/>
  <c r="K9587" i="8" s="1"/>
  <c r="K9588" i="8" s="1"/>
  <c r="K9589" i="8" s="1"/>
  <c r="K9590" i="8" s="1"/>
  <c r="K9591" i="8" s="1"/>
  <c r="K9592" i="8" s="1"/>
  <c r="K9593" i="8" s="1"/>
  <c r="K9594" i="8" s="1"/>
  <c r="K9595" i="8" s="1"/>
  <c r="K9596" i="8" s="1"/>
  <c r="K9597" i="8" s="1"/>
  <c r="K9598" i="8" s="1"/>
  <c r="K9599" i="8" s="1"/>
  <c r="K9600" i="8" s="1"/>
  <c r="K9601" i="8" s="1"/>
  <c r="K9602" i="8" s="1"/>
  <c r="K9603" i="8" s="1"/>
  <c r="K9604" i="8" s="1"/>
  <c r="K9605" i="8" s="1"/>
  <c r="K9606" i="8" s="1"/>
  <c r="K9607" i="8" s="1"/>
  <c r="K9608" i="8" s="1"/>
  <c r="K9609" i="8" s="1"/>
  <c r="K9610" i="8" s="1"/>
  <c r="K9611" i="8" s="1"/>
  <c r="K9612" i="8" s="1"/>
  <c r="K9613" i="8" s="1"/>
  <c r="K9614" i="8" s="1"/>
  <c r="K9615" i="8" s="1"/>
  <c r="K9616" i="8" s="1"/>
  <c r="K9617" i="8" s="1"/>
  <c r="K9618" i="8" s="1"/>
  <c r="K9619" i="8" s="1"/>
  <c r="K9620" i="8" s="1"/>
  <c r="K9621" i="8" s="1"/>
  <c r="K9622" i="8" s="1"/>
  <c r="K9623" i="8" s="1"/>
  <c r="K9624" i="8" s="1"/>
  <c r="K9625" i="8" s="1"/>
  <c r="K9626" i="8" s="1"/>
  <c r="K9627" i="8" s="1"/>
  <c r="K9628" i="8" s="1"/>
  <c r="K9629" i="8" s="1"/>
  <c r="K9630" i="8" s="1"/>
  <c r="K9631" i="8" s="1"/>
  <c r="K9632" i="8" s="1"/>
  <c r="K9633" i="8" s="1"/>
  <c r="K9634" i="8" s="1"/>
  <c r="K9635" i="8" s="1"/>
  <c r="K9636" i="8" s="1"/>
  <c r="K9637" i="8" s="1"/>
  <c r="K9638" i="8" s="1"/>
  <c r="K9639" i="8" s="1"/>
  <c r="K9640" i="8" s="1"/>
  <c r="K9641" i="8" s="1"/>
  <c r="K9642" i="8" s="1"/>
  <c r="K9643" i="8" s="1"/>
  <c r="K9644" i="8" s="1"/>
  <c r="K9645" i="8" s="1"/>
  <c r="K9646" i="8" s="1"/>
  <c r="K9647" i="8" s="1"/>
  <c r="K9648" i="8" s="1"/>
  <c r="K9649" i="8" s="1"/>
  <c r="K9650" i="8" s="1"/>
  <c r="K9651" i="8" s="1"/>
  <c r="K9652" i="8" s="1"/>
  <c r="K9653" i="8" s="1"/>
  <c r="K9654" i="8" s="1"/>
  <c r="K9655" i="8" s="1"/>
  <c r="K9656" i="8" s="1"/>
  <c r="K9657" i="8" s="1"/>
  <c r="K9658" i="8" s="1"/>
  <c r="K9659" i="8" s="1"/>
  <c r="K9660" i="8" s="1"/>
  <c r="K9661" i="8" s="1"/>
  <c r="K9662" i="8" s="1"/>
  <c r="K9663" i="8" s="1"/>
  <c r="K9664" i="8" s="1"/>
  <c r="K9665" i="8" s="1"/>
  <c r="K9666" i="8" s="1"/>
  <c r="K9667" i="8" s="1"/>
  <c r="K9668" i="8" s="1"/>
  <c r="K9669" i="8" s="1"/>
  <c r="K9670" i="8" s="1"/>
  <c r="K9671" i="8" s="1"/>
  <c r="K9672" i="8" s="1"/>
  <c r="K9673" i="8" s="1"/>
  <c r="K9674" i="8" s="1"/>
  <c r="K9675" i="8" s="1"/>
  <c r="K9676" i="8" s="1"/>
  <c r="K9677" i="8" s="1"/>
  <c r="K9678" i="8" s="1"/>
  <c r="K9679" i="8" s="1"/>
  <c r="K9680" i="8" s="1"/>
  <c r="K9681" i="8" s="1"/>
  <c r="K9682" i="8" s="1"/>
  <c r="K9683" i="8" s="1"/>
  <c r="K9684" i="8" s="1"/>
  <c r="K9685" i="8" s="1"/>
  <c r="K9686" i="8" s="1"/>
  <c r="K9687" i="8" s="1"/>
  <c r="K9688" i="8" s="1"/>
  <c r="K9689" i="8" s="1"/>
  <c r="K9690" i="8" s="1"/>
  <c r="K9691" i="8" s="1"/>
  <c r="K9692" i="8" s="1"/>
  <c r="K9693" i="8" s="1"/>
  <c r="K9694" i="8" s="1"/>
  <c r="K9695" i="8" s="1"/>
  <c r="K9696" i="8" s="1"/>
  <c r="K9697" i="8" s="1"/>
  <c r="K9698" i="8" s="1"/>
  <c r="K9699" i="8" s="1"/>
  <c r="K9700" i="8" s="1"/>
  <c r="K9701" i="8" s="1"/>
  <c r="K9702" i="8" s="1"/>
  <c r="K9703" i="8" s="1"/>
  <c r="K9704" i="8" s="1"/>
  <c r="K9738" i="8" s="1"/>
  <c r="K9739" i="8" s="1"/>
  <c r="K9740" i="8" s="1"/>
  <c r="K9741" i="8" s="1"/>
  <c r="K9742" i="8" s="1"/>
  <c r="K9743" i="8" s="1"/>
  <c r="K9744" i="8" s="1"/>
  <c r="K9745" i="8" s="1"/>
  <c r="K9746" i="8" s="1"/>
  <c r="K9747" i="8" s="1"/>
  <c r="K9748" i="8" s="1"/>
  <c r="K9749" i="8" s="1"/>
  <c r="K9750" i="8" s="1"/>
  <c r="K9751" i="8" s="1"/>
  <c r="K9752" i="8" s="1"/>
  <c r="K9753" i="8" s="1"/>
  <c r="K9754" i="8" s="1"/>
  <c r="K9755" i="8" s="1"/>
  <c r="K9756" i="8" s="1"/>
  <c r="K9757" i="8" s="1"/>
  <c r="K9758" i="8" s="1"/>
  <c r="K9759" i="8" s="1"/>
  <c r="K9760" i="8" s="1"/>
  <c r="K9761" i="8" s="1"/>
  <c r="K9762" i="8" s="1"/>
  <c r="K9763" i="8" s="1"/>
  <c r="K9764" i="8" s="1"/>
  <c r="K9765" i="8" s="1"/>
  <c r="K9766" i="8" s="1"/>
  <c r="K9767" i="8" s="1"/>
  <c r="K9768" i="8" s="1"/>
  <c r="K9769" i="8" s="1"/>
  <c r="K9770" i="8" s="1"/>
  <c r="K9771" i="8" s="1"/>
  <c r="K9772" i="8" s="1"/>
  <c r="K9773" i="8" s="1"/>
  <c r="K9774" i="8" s="1"/>
  <c r="K9775" i="8" s="1"/>
  <c r="K9776" i="8" s="1"/>
  <c r="K9777" i="8" s="1"/>
  <c r="K9778" i="8" s="1"/>
  <c r="K9779" i="8" s="1"/>
  <c r="K9780" i="8" s="1"/>
  <c r="K9781" i="8" s="1"/>
  <c r="K9782" i="8" s="1"/>
  <c r="K9783" i="8" s="1"/>
  <c r="K9784" i="8" s="1"/>
  <c r="K9785" i="8" s="1"/>
  <c r="K9786" i="8" s="1"/>
  <c r="K9787" i="8" s="1"/>
  <c r="K9788" i="8" s="1"/>
  <c r="K9789" i="8" s="1"/>
  <c r="K9790" i="8" s="1"/>
  <c r="K9791" i="8" s="1"/>
  <c r="K9792" i="8" s="1"/>
  <c r="K9793" i="8" s="1"/>
  <c r="K9794" i="8" s="1"/>
  <c r="K9795" i="8" s="1"/>
  <c r="K9796" i="8" s="1"/>
  <c r="K9797" i="8" s="1"/>
  <c r="K9798" i="8" s="1"/>
  <c r="K9799" i="8" s="1"/>
  <c r="K9800" i="8" s="1"/>
  <c r="K9801" i="8" s="1"/>
  <c r="K9802" i="8" s="1"/>
  <c r="K9803" i="8" s="1"/>
  <c r="K9804" i="8" s="1"/>
  <c r="K9805" i="8" s="1"/>
  <c r="K9806" i="8" s="1"/>
  <c r="K9807" i="8" s="1"/>
  <c r="K9808" i="8" s="1"/>
  <c r="K9809" i="8" s="1"/>
  <c r="K9810" i="8" s="1"/>
  <c r="K9811" i="8" s="1"/>
  <c r="K9812" i="8" s="1"/>
  <c r="K9813" i="8" s="1"/>
  <c r="K9814" i="8" s="1"/>
  <c r="K9815" i="8" s="1"/>
  <c r="K9816" i="8" s="1"/>
  <c r="K9817" i="8" s="1"/>
  <c r="K9818" i="8" s="1"/>
  <c r="K9819" i="8" s="1"/>
  <c r="K9820" i="8" s="1"/>
  <c r="K9821" i="8" s="1"/>
  <c r="K9822" i="8" s="1"/>
  <c r="K9823" i="8" s="1"/>
  <c r="K9824" i="8" s="1"/>
  <c r="K9825" i="8" s="1"/>
  <c r="K9826" i="8" s="1"/>
  <c r="K9827" i="8" s="1"/>
  <c r="K9828" i="8" s="1"/>
  <c r="K9829" i="8" s="1"/>
  <c r="K9830" i="8" s="1"/>
  <c r="K9831" i="8" s="1"/>
  <c r="K9832" i="8" s="1"/>
  <c r="K9833" i="8" s="1"/>
  <c r="K9834" i="8" s="1"/>
  <c r="K9835" i="8" s="1"/>
  <c r="K9836" i="8" s="1"/>
  <c r="K9837" i="8" s="1"/>
  <c r="K9838" i="8" s="1"/>
  <c r="K9839" i="8" s="1"/>
  <c r="K9840" i="8" s="1"/>
  <c r="K9841" i="8" s="1"/>
  <c r="K9842" i="8" s="1"/>
  <c r="K9843" i="8" s="1"/>
  <c r="K9844" i="8" s="1"/>
  <c r="K9845" i="8" s="1"/>
  <c r="K9846" i="8" s="1"/>
  <c r="K9847" i="8" s="1"/>
  <c r="K9848" i="8" s="1"/>
  <c r="K9849" i="8" s="1"/>
  <c r="K9850" i="8" s="1"/>
  <c r="K9851" i="8" s="1"/>
  <c r="K9852" i="8" s="1"/>
  <c r="K9853" i="8" s="1"/>
  <c r="K9854" i="8" s="1"/>
  <c r="K9855" i="8" s="1"/>
  <c r="K9856" i="8" s="1"/>
  <c r="K9857" i="8" s="1"/>
  <c r="K9858" i="8" s="1"/>
  <c r="K9859" i="8" s="1"/>
  <c r="K9860" i="8" s="1"/>
  <c r="K9861" i="8" s="1"/>
  <c r="K9862" i="8" s="1"/>
  <c r="K9863" i="8" s="1"/>
  <c r="K9864" i="8" s="1"/>
  <c r="K9865" i="8" s="1"/>
  <c r="K9866" i="8" s="1"/>
  <c r="K9867" i="8" s="1"/>
  <c r="K9868" i="8" s="1"/>
  <c r="K9869" i="8" s="1"/>
  <c r="K9870" i="8" s="1"/>
  <c r="K9871" i="8" s="1"/>
  <c r="K9872" i="8" s="1"/>
  <c r="K9873" i="8" s="1"/>
  <c r="K9874" i="8" s="1"/>
  <c r="K9875" i="8" s="1"/>
  <c r="K9876" i="8" s="1"/>
  <c r="K9877" i="8" s="1"/>
  <c r="K9878" i="8" s="1"/>
  <c r="K9879" i="8" s="1"/>
  <c r="K9880" i="8" s="1"/>
  <c r="K9881" i="8" s="1"/>
  <c r="K9882" i="8" s="1"/>
  <c r="K9883" i="8" s="1"/>
  <c r="K9884" i="8" s="1"/>
  <c r="K9885" i="8" s="1"/>
  <c r="K9886" i="8" s="1"/>
  <c r="K9887" i="8" s="1"/>
  <c r="K9888" i="8" s="1"/>
  <c r="K9889" i="8" s="1"/>
  <c r="K9890" i="8" s="1"/>
  <c r="K9891" i="8" s="1"/>
  <c r="K9892" i="8" s="1"/>
  <c r="K9893" i="8" s="1"/>
  <c r="K9894" i="8" s="1"/>
  <c r="K9895" i="8" s="1"/>
  <c r="K9896" i="8" s="1"/>
  <c r="K9897" i="8" s="1"/>
  <c r="K9898" i="8" s="1"/>
  <c r="K9899" i="8" s="1"/>
  <c r="K9900" i="8" s="1"/>
  <c r="K9901" i="8" s="1"/>
  <c r="K9902" i="8" s="1"/>
  <c r="K9903" i="8" s="1"/>
  <c r="K9904" i="8" s="1"/>
  <c r="K9905" i="8" s="1"/>
  <c r="K9906" i="8" s="1"/>
  <c r="K9907" i="8" s="1"/>
  <c r="K9908" i="8" s="1"/>
  <c r="K9909" i="8" s="1"/>
  <c r="K9910" i="8" s="1"/>
  <c r="K9911" i="8" s="1"/>
  <c r="K9912" i="8" s="1"/>
  <c r="K9913" i="8" s="1"/>
  <c r="K9914" i="8" s="1"/>
  <c r="K9915" i="8" s="1"/>
  <c r="K9916" i="8" s="1"/>
  <c r="K9917" i="8" s="1"/>
  <c r="K9918" i="8" s="1"/>
  <c r="K9919" i="8" s="1"/>
  <c r="K9920" i="8" s="1"/>
  <c r="K9921" i="8" s="1"/>
  <c r="K9922" i="8" s="1"/>
  <c r="K9923" i="8" s="1"/>
  <c r="K9924" i="8" s="1"/>
  <c r="K9925" i="8" s="1"/>
  <c r="K9926" i="8" s="1"/>
  <c r="K9927" i="8" s="1"/>
  <c r="K9928" i="8" s="1"/>
  <c r="K9929" i="8" s="1"/>
  <c r="K9930" i="8" s="1"/>
  <c r="K9931" i="8" s="1"/>
  <c r="K9932" i="8" s="1"/>
  <c r="K9933" i="8" s="1"/>
  <c r="K9934" i="8" s="1"/>
  <c r="K9935" i="8" s="1"/>
  <c r="K9936" i="8" s="1"/>
  <c r="K9937" i="8" s="1"/>
  <c r="K9938" i="8" s="1"/>
  <c r="K9939" i="8" s="1"/>
  <c r="K9940" i="8" s="1"/>
  <c r="K9941" i="8" s="1"/>
  <c r="K9942" i="8" s="1"/>
  <c r="K9943" i="8" s="1"/>
  <c r="K9944" i="8" s="1"/>
  <c r="K9945" i="8" s="1"/>
  <c r="K9946" i="8" s="1"/>
  <c r="K9947" i="8" s="1"/>
  <c r="K9948" i="8" s="1"/>
  <c r="K9949" i="8" s="1"/>
  <c r="K9950" i="8" s="1"/>
  <c r="K9951" i="8" s="1"/>
  <c r="K9952" i="8" s="1"/>
  <c r="K9953" i="8" s="1"/>
  <c r="K9954" i="8" s="1"/>
  <c r="K9955" i="8" s="1"/>
  <c r="K9956" i="8" s="1"/>
  <c r="K9957" i="8" s="1"/>
  <c r="K9958" i="8" s="1"/>
  <c r="K9959" i="8" s="1"/>
  <c r="K9960" i="8" s="1"/>
  <c r="K9961" i="8" s="1"/>
  <c r="K9962" i="8" s="1"/>
  <c r="K9963" i="8" s="1"/>
  <c r="K9964" i="8" s="1"/>
  <c r="K9965" i="8" s="1"/>
  <c r="K9966" i="8" s="1"/>
  <c r="K9967" i="8" s="1"/>
  <c r="K9968" i="8" s="1"/>
  <c r="K9969" i="8" s="1"/>
  <c r="K9970" i="8" s="1"/>
  <c r="K9971" i="8" s="1"/>
  <c r="K9972" i="8" s="1"/>
  <c r="K9973" i="8" s="1"/>
  <c r="K9974" i="8" s="1"/>
  <c r="K9975" i="8" s="1"/>
  <c r="K9976" i="8" s="1"/>
  <c r="K9977" i="8" s="1"/>
  <c r="K9978" i="8" s="1"/>
  <c r="K9979" i="8" s="1"/>
  <c r="K9980" i="8" s="1"/>
  <c r="K9981" i="8" s="1"/>
  <c r="K9982" i="8" s="1"/>
  <c r="K9983" i="8" s="1"/>
  <c r="K9984" i="8" s="1"/>
  <c r="K9985" i="8" s="1"/>
  <c r="K9986" i="8" s="1"/>
  <c r="K9987" i="8" s="1"/>
  <c r="K9988" i="8" s="1"/>
  <c r="K9989" i="8" s="1"/>
  <c r="K9990" i="8" s="1"/>
  <c r="K9991" i="8" s="1"/>
  <c r="K9992" i="8" s="1"/>
  <c r="K9993" i="8" s="1"/>
  <c r="K9994" i="8" s="1"/>
  <c r="K9995" i="8" s="1"/>
  <c r="K9996" i="8" s="1"/>
  <c r="K9997" i="8" s="1"/>
  <c r="K9998" i="8" s="1"/>
  <c r="K9999" i="8" s="1"/>
  <c r="K10000" i="8" s="1"/>
  <c r="K10001" i="8" s="1"/>
  <c r="K10002" i="8" s="1"/>
  <c r="K10003" i="8" s="1"/>
  <c r="K10004" i="8" s="1"/>
  <c r="K10005" i="8" s="1"/>
  <c r="K10006" i="8" s="1"/>
  <c r="K10007" i="8" s="1"/>
  <c r="K10008" i="8" s="1"/>
  <c r="K10009" i="8" s="1"/>
  <c r="K10010" i="8" s="1"/>
  <c r="K10011" i="8" s="1"/>
  <c r="K10012" i="8" s="1"/>
  <c r="K10013" i="8" s="1"/>
  <c r="K10014" i="8" s="1"/>
  <c r="K10015" i="8" s="1"/>
  <c r="K10016" i="8" s="1"/>
  <c r="K10017" i="8" s="1"/>
  <c r="K10018" i="8" s="1"/>
  <c r="K10019" i="8" s="1"/>
  <c r="K10020" i="8" s="1"/>
  <c r="K10021" i="8" s="1"/>
  <c r="K10022" i="8" s="1"/>
  <c r="K10023" i="8" s="1"/>
  <c r="K10024" i="8" s="1"/>
  <c r="K10025" i="8" s="1"/>
  <c r="K10026" i="8" s="1"/>
  <c r="K10027" i="8" s="1"/>
  <c r="K10028" i="8" s="1"/>
  <c r="K10029" i="8" s="1"/>
  <c r="K10030" i="8" s="1"/>
  <c r="K10031" i="8" s="1"/>
  <c r="K10032" i="8" s="1"/>
  <c r="K10033" i="8" s="1"/>
  <c r="K10034" i="8" s="1"/>
  <c r="K10035" i="8" s="1"/>
  <c r="K10036" i="8" s="1"/>
  <c r="K10037" i="8" s="1"/>
  <c r="K10038" i="8" s="1"/>
  <c r="K10039" i="8" s="1"/>
  <c r="K10040" i="8" s="1"/>
  <c r="K10041" i="8" s="1"/>
  <c r="K10042" i="8" s="1"/>
  <c r="K10043" i="8" s="1"/>
  <c r="K10044" i="8" s="1"/>
  <c r="K10045" i="8" s="1"/>
  <c r="K10046" i="8" s="1"/>
  <c r="K10047" i="8" s="1"/>
  <c r="K10048" i="8" s="1"/>
  <c r="K10049" i="8" s="1"/>
  <c r="K10050" i="8" s="1"/>
  <c r="K10051" i="8" s="1"/>
  <c r="K10052" i="8" s="1"/>
  <c r="K10053" i="8" s="1"/>
  <c r="K10054" i="8" s="1"/>
  <c r="K10055" i="8" s="1"/>
  <c r="K10056" i="8" s="1"/>
  <c r="K10057" i="8" s="1"/>
  <c r="K10058" i="8" s="1"/>
  <c r="K10059" i="8" s="1"/>
  <c r="K10060" i="8" s="1"/>
  <c r="K10061" i="8" s="1"/>
  <c r="K10062" i="8" s="1"/>
  <c r="K10063" i="8" s="1"/>
  <c r="K10064" i="8" s="1"/>
  <c r="K10065" i="8" s="1"/>
  <c r="K10066" i="8" s="1"/>
  <c r="K10067" i="8" s="1"/>
  <c r="K10068" i="8" s="1"/>
  <c r="K10069" i="8" s="1"/>
  <c r="K10070" i="8" s="1"/>
  <c r="K10071" i="8" s="1"/>
  <c r="K10072" i="8" s="1"/>
  <c r="K10073" i="8" s="1"/>
  <c r="K10074" i="8" s="1"/>
  <c r="K10075" i="8" s="1"/>
  <c r="K10076" i="8" s="1"/>
  <c r="K10077" i="8" s="1"/>
  <c r="K10078" i="8" s="1"/>
  <c r="K10079" i="8" s="1"/>
  <c r="K10080" i="8" s="1"/>
  <c r="K10081" i="8" s="1"/>
  <c r="K10082" i="8" s="1"/>
  <c r="K10083" i="8" s="1"/>
  <c r="K10084" i="8" s="1"/>
  <c r="K10085" i="8" s="1"/>
  <c r="K10086" i="8" s="1"/>
  <c r="K10087" i="8" s="1"/>
  <c r="K10088" i="8" s="1"/>
  <c r="K10089" i="8" s="1"/>
  <c r="K10090" i="8" s="1"/>
  <c r="K10091" i="8" s="1"/>
  <c r="K10092" i="8" s="1"/>
  <c r="K10093" i="8" s="1"/>
  <c r="K10094" i="8" s="1"/>
  <c r="K10095" i="8" s="1"/>
  <c r="K10096" i="8" s="1"/>
  <c r="K10097" i="8" s="1"/>
  <c r="K10098" i="8" s="1"/>
  <c r="K10099" i="8" s="1"/>
  <c r="K10100" i="8" s="1"/>
  <c r="K10101" i="8" s="1"/>
  <c r="K10102" i="8" s="1"/>
  <c r="K10103" i="8" s="1"/>
  <c r="K10104" i="8" s="1"/>
  <c r="K10105" i="8" s="1"/>
  <c r="K10106" i="8" s="1"/>
  <c r="K10107" i="8" s="1"/>
  <c r="K10108" i="8" s="1"/>
  <c r="K10109" i="8" s="1"/>
  <c r="K10110" i="8" s="1"/>
  <c r="K10111" i="8" s="1"/>
  <c r="K10112" i="8" s="1"/>
  <c r="K10113" i="8" s="1"/>
  <c r="K10114" i="8" s="1"/>
  <c r="K10115" i="8" s="1"/>
  <c r="K10116" i="8" s="1"/>
  <c r="K10117" i="8" s="1"/>
  <c r="K10118" i="8" s="1"/>
  <c r="K10119" i="8" s="1"/>
  <c r="K10120" i="8" s="1"/>
  <c r="K10121" i="8" s="1"/>
  <c r="K10122" i="8" s="1"/>
  <c r="K10123" i="8" s="1"/>
  <c r="K10124" i="8" s="1"/>
  <c r="K10125" i="8" s="1"/>
  <c r="K10126" i="8" s="1"/>
  <c r="K10127" i="8" s="1"/>
  <c r="K10128" i="8" s="1"/>
  <c r="K10129" i="8" s="1"/>
  <c r="K10130" i="8" s="1"/>
  <c r="K10131" i="8" s="1"/>
  <c r="K10132" i="8" s="1"/>
  <c r="K10133" i="8" s="1"/>
  <c r="K10134" i="8" s="1"/>
  <c r="K10135" i="8" s="1"/>
  <c r="K10136" i="8" s="1"/>
  <c r="K10137" i="8" s="1"/>
  <c r="K10138" i="8" s="1"/>
  <c r="K10139" i="8" s="1"/>
  <c r="K10140" i="8" s="1"/>
  <c r="K10141" i="8" s="1"/>
  <c r="K10142" i="8" s="1"/>
  <c r="K10143" i="8" s="1"/>
  <c r="K10144" i="8" s="1"/>
  <c r="K10145" i="8" s="1"/>
  <c r="K10146" i="8" s="1"/>
  <c r="K10147" i="8" s="1"/>
  <c r="K10148" i="8" s="1"/>
  <c r="K10149" i="8" s="1"/>
  <c r="K10150" i="8" s="1"/>
  <c r="K10151" i="8" s="1"/>
  <c r="K10152" i="8" s="1"/>
  <c r="K10153" i="8" s="1"/>
  <c r="K10154" i="8" s="1"/>
  <c r="K10155" i="8" s="1"/>
  <c r="K10156" i="8" s="1"/>
  <c r="K10157" i="8" s="1"/>
  <c r="K10158" i="8" s="1"/>
  <c r="K10159" i="8" s="1"/>
  <c r="K10160" i="8" s="1"/>
  <c r="K10161" i="8" s="1"/>
  <c r="K10162" i="8" s="1"/>
  <c r="K10163" i="8" s="1"/>
  <c r="K10164" i="8" s="1"/>
  <c r="K10165" i="8" s="1"/>
  <c r="K10166" i="8" s="1"/>
  <c r="K10167" i="8" s="1"/>
  <c r="K10168" i="8" s="1"/>
  <c r="K10169" i="8" s="1"/>
  <c r="K10170" i="8" s="1"/>
  <c r="K10171" i="8" s="1"/>
  <c r="K10172" i="8" s="1"/>
  <c r="K10173" i="8" s="1"/>
  <c r="K10174" i="8" s="1"/>
  <c r="K10175" i="8" s="1"/>
  <c r="K10176" i="8" s="1"/>
  <c r="K10177" i="8" s="1"/>
  <c r="K10178" i="8" s="1"/>
  <c r="K10179" i="8" s="1"/>
  <c r="K10180" i="8" s="1"/>
  <c r="K10181" i="8" s="1"/>
  <c r="K10182" i="8" s="1"/>
  <c r="K10183" i="8" s="1"/>
  <c r="K10184" i="8" s="1"/>
  <c r="K10185" i="8" s="1"/>
  <c r="K10186" i="8" s="1"/>
  <c r="K10187" i="8" s="1"/>
  <c r="K10188" i="8" s="1"/>
  <c r="K10189" i="8" s="1"/>
  <c r="K10190" i="8" s="1"/>
  <c r="K10191" i="8" s="1"/>
  <c r="K10192" i="8" s="1"/>
  <c r="K10193" i="8" s="1"/>
  <c r="K10194" i="8" s="1"/>
  <c r="K10195" i="8" s="1"/>
  <c r="K10196" i="8" s="1"/>
  <c r="K10197" i="8" s="1"/>
  <c r="K10198" i="8" s="1"/>
  <c r="K10199" i="8" s="1"/>
  <c r="K10200" i="8" s="1"/>
  <c r="K10201" i="8" s="1"/>
  <c r="K10202" i="8" s="1"/>
  <c r="K10203" i="8" s="1"/>
  <c r="K10204" i="8" s="1"/>
  <c r="K10205" i="8" s="1"/>
  <c r="K10206" i="8" s="1"/>
  <c r="K10207" i="8" s="1"/>
  <c r="K10208" i="8" s="1"/>
  <c r="K10209" i="8" s="1"/>
  <c r="K10210" i="8" s="1"/>
  <c r="K10211" i="8" s="1"/>
  <c r="K10212" i="8" s="1"/>
  <c r="K10213" i="8" s="1"/>
  <c r="K10214" i="8" s="1"/>
  <c r="K10215" i="8" s="1"/>
  <c r="K10216" i="8" s="1"/>
  <c r="K10217" i="8" s="1"/>
  <c r="K10218" i="8" s="1"/>
  <c r="K10219" i="8" s="1"/>
  <c r="K10220" i="8" s="1"/>
  <c r="K10221" i="8" s="1"/>
  <c r="K10222" i="8" s="1"/>
  <c r="K10223" i="8" s="1"/>
  <c r="K10224" i="8" s="1"/>
  <c r="K10225" i="8" s="1"/>
  <c r="K10226" i="8" s="1"/>
  <c r="K10227" i="8" s="1"/>
  <c r="K10228" i="8" s="1"/>
  <c r="K10229" i="8" s="1"/>
  <c r="K10230" i="8" s="1"/>
  <c r="K10231" i="8" s="1"/>
  <c r="K10232" i="8" s="1"/>
  <c r="K10233" i="8" s="1"/>
  <c r="K10234" i="8" s="1"/>
  <c r="K10235" i="8" s="1"/>
  <c r="K10236" i="8" s="1"/>
  <c r="K10237" i="8" s="1"/>
  <c r="K10238" i="8" s="1"/>
  <c r="K10239" i="8" s="1"/>
  <c r="K10240" i="8" s="1"/>
  <c r="K10241" i="8" s="1"/>
  <c r="K10242" i="8" s="1"/>
  <c r="K10243" i="8" s="1"/>
  <c r="K10244" i="8" s="1"/>
  <c r="K10245" i="8" s="1"/>
  <c r="K10246" i="8" s="1"/>
  <c r="K10247" i="8" s="1"/>
  <c r="K10248" i="8" s="1"/>
  <c r="K10249" i="8" s="1"/>
  <c r="K10250" i="8" s="1"/>
  <c r="K10251" i="8" s="1"/>
  <c r="K10252" i="8" s="1"/>
  <c r="K10253" i="8" s="1"/>
  <c r="K10254" i="8" s="1"/>
  <c r="K10255" i="8" s="1"/>
  <c r="K10256" i="8" s="1"/>
  <c r="K10257" i="8" s="1"/>
  <c r="K10258" i="8" s="1"/>
  <c r="K10259" i="8" s="1"/>
  <c r="K10260" i="8" s="1"/>
  <c r="K10261" i="8" s="1"/>
  <c r="K10262" i="8" s="1"/>
  <c r="K10263" i="8" s="1"/>
  <c r="K10264" i="8" s="1"/>
  <c r="K10265" i="8" s="1"/>
  <c r="K10266" i="8" s="1"/>
  <c r="K10267" i="8" s="1"/>
  <c r="K10268" i="8" s="1"/>
  <c r="K10269" i="8" s="1"/>
  <c r="K10270" i="8" s="1"/>
  <c r="K10271" i="8" s="1"/>
  <c r="K10272" i="8" s="1"/>
  <c r="K10273" i="8" s="1"/>
  <c r="K10274" i="8" s="1"/>
  <c r="K10275" i="8" s="1"/>
  <c r="K10276" i="8" s="1"/>
  <c r="K10277" i="8" s="1"/>
  <c r="K10278" i="8" s="1"/>
  <c r="K10279" i="8" s="1"/>
  <c r="K10280" i="8" s="1"/>
  <c r="K10281" i="8" s="1"/>
  <c r="K10282" i="8" s="1"/>
  <c r="K10283" i="8" s="1"/>
  <c r="K10284" i="8" s="1"/>
  <c r="K10285" i="8" s="1"/>
  <c r="K10286" i="8" s="1"/>
  <c r="K10287" i="8" s="1"/>
  <c r="K10288" i="8" s="1"/>
  <c r="K10289" i="8" s="1"/>
  <c r="K10290" i="8" s="1"/>
  <c r="K10291" i="8" s="1"/>
  <c r="K10292" i="8" s="1"/>
  <c r="K10293" i="8" s="1"/>
  <c r="K10294" i="8" s="1"/>
  <c r="K10295" i="8" s="1"/>
  <c r="K10296" i="8" s="1"/>
  <c r="K10297" i="8" s="1"/>
  <c r="K10298" i="8" s="1"/>
  <c r="K10299" i="8" s="1"/>
  <c r="K10300" i="8" s="1"/>
  <c r="K10301" i="8" s="1"/>
  <c r="K10302" i="8" s="1"/>
  <c r="K10303" i="8" s="1"/>
  <c r="K10304" i="8" s="1"/>
  <c r="K10305" i="8" s="1"/>
  <c r="K10306" i="8" s="1"/>
  <c r="K10307" i="8" s="1"/>
  <c r="K10308" i="8" s="1"/>
  <c r="K10309" i="8" s="1"/>
  <c r="K10310" i="8" s="1"/>
  <c r="K10311" i="8" s="1"/>
  <c r="K10312" i="8" s="1"/>
  <c r="K10313" i="8" s="1"/>
  <c r="K10314" i="8" s="1"/>
  <c r="K10315" i="8" s="1"/>
  <c r="K10316" i="8" s="1"/>
  <c r="K10317" i="8" s="1"/>
  <c r="K10318" i="8" s="1"/>
  <c r="K10319" i="8" s="1"/>
  <c r="K10320" i="8" s="1"/>
  <c r="K10321" i="8" s="1"/>
  <c r="K10322" i="8" s="1"/>
  <c r="K10323" i="8" s="1"/>
  <c r="K10324" i="8" s="1"/>
  <c r="K10325" i="8" s="1"/>
  <c r="K10326" i="8" s="1"/>
  <c r="K10327" i="8" s="1"/>
  <c r="K10328" i="8" s="1"/>
  <c r="K10329" i="8" s="1"/>
  <c r="K10330" i="8" s="1"/>
  <c r="K10331" i="8" s="1"/>
  <c r="K10332" i="8" s="1"/>
  <c r="K10333" i="8" s="1"/>
  <c r="K10334" i="8" s="1"/>
  <c r="K10335" i="8" s="1"/>
  <c r="K10336" i="8" s="1"/>
  <c r="K10337" i="8" s="1"/>
  <c r="K10338" i="8" s="1"/>
  <c r="K10339" i="8" s="1"/>
  <c r="K10340" i="8" s="1"/>
  <c r="K10341" i="8" s="1"/>
  <c r="K10342" i="8" s="1"/>
  <c r="K10343" i="8" s="1"/>
  <c r="K10344" i="8" s="1"/>
  <c r="K10345" i="8" s="1"/>
  <c r="K10346" i="8" s="1"/>
  <c r="K10347" i="8" s="1"/>
  <c r="K10348" i="8" s="1"/>
  <c r="K10349" i="8" s="1"/>
  <c r="K10350" i="8" s="1"/>
  <c r="K10351" i="8" s="1"/>
  <c r="K10352" i="8" s="1"/>
  <c r="K10353" i="8" s="1"/>
  <c r="K10354" i="8" s="1"/>
  <c r="K10355" i="8" s="1"/>
  <c r="K10356" i="8" s="1"/>
  <c r="K10357" i="8" s="1"/>
  <c r="K10358" i="8" s="1"/>
  <c r="K10359" i="8" s="1"/>
  <c r="K10360" i="8" s="1"/>
  <c r="K10361" i="8" s="1"/>
  <c r="K10362" i="8" s="1"/>
  <c r="K10363" i="8" s="1"/>
  <c r="K10364" i="8" s="1"/>
  <c r="K10365" i="8" s="1"/>
  <c r="K10366" i="8" s="1"/>
  <c r="K10367" i="8" s="1"/>
  <c r="K10368" i="8" s="1"/>
  <c r="K10369" i="8" s="1"/>
  <c r="K10370" i="8" s="1"/>
  <c r="K10371" i="8" s="1"/>
  <c r="K10372" i="8" s="1"/>
  <c r="K10373" i="8" s="1"/>
  <c r="K10374" i="8" s="1"/>
  <c r="K10375" i="8" s="1"/>
  <c r="K10376" i="8" s="1"/>
  <c r="K10377" i="8" s="1"/>
  <c r="K10378" i="8" s="1"/>
  <c r="K10379" i="8" s="1"/>
  <c r="K10380" i="8" s="1"/>
  <c r="K10381" i="8" s="1"/>
  <c r="K10382" i="8" s="1"/>
  <c r="K10383" i="8" s="1"/>
  <c r="K10384" i="8" s="1"/>
  <c r="K10385" i="8" s="1"/>
  <c r="K10386" i="8" s="1"/>
  <c r="K10387" i="8" s="1"/>
  <c r="K10388" i="8" s="1"/>
  <c r="K10389" i="8" s="1"/>
  <c r="K10390" i="8" s="1"/>
  <c r="K10391" i="8" s="1"/>
  <c r="K10392" i="8" s="1"/>
  <c r="K10393" i="8" s="1"/>
  <c r="K10394" i="8" s="1"/>
  <c r="K10395" i="8" s="1"/>
  <c r="K10396" i="8" s="1"/>
  <c r="K10397" i="8" s="1"/>
  <c r="K10398" i="8" s="1"/>
  <c r="K10399" i="8" s="1"/>
  <c r="K10400" i="8" s="1"/>
  <c r="K10401" i="8" s="1"/>
  <c r="K10402" i="8" s="1"/>
  <c r="K10403" i="8" s="1"/>
  <c r="K10404" i="8" s="1"/>
  <c r="K10405" i="8" s="1"/>
  <c r="K10406" i="8" s="1"/>
  <c r="K10407" i="8" s="1"/>
  <c r="K10408" i="8" s="1"/>
  <c r="K10409" i="8" s="1"/>
  <c r="K10410" i="8" s="1"/>
  <c r="K10411" i="8" s="1"/>
  <c r="K10412" i="8" s="1"/>
  <c r="K10413" i="8" s="1"/>
  <c r="K10414" i="8" s="1"/>
  <c r="K10415" i="8" s="1"/>
  <c r="K10416" i="8" s="1"/>
  <c r="K10417" i="8" s="1"/>
  <c r="K10418" i="8" s="1"/>
  <c r="K10419" i="8" s="1"/>
  <c r="K10420" i="8" s="1"/>
  <c r="K10421" i="8" s="1"/>
  <c r="K10422" i="8" s="1"/>
  <c r="K10423" i="8" s="1"/>
  <c r="K10424" i="8" s="1"/>
  <c r="K10425" i="8" s="1"/>
  <c r="K10426" i="8" s="1"/>
  <c r="K10427" i="8" s="1"/>
  <c r="K10428" i="8" s="1"/>
  <c r="K10429" i="8" s="1"/>
  <c r="K10430" i="8" s="1"/>
  <c r="K10431" i="8" s="1"/>
  <c r="K10432" i="8" s="1"/>
  <c r="K10433" i="8" s="1"/>
  <c r="K10434" i="8" s="1"/>
  <c r="K10435" i="8" s="1"/>
  <c r="K10436" i="8" s="1"/>
  <c r="K10437" i="8" s="1"/>
  <c r="K10438" i="8" s="1"/>
  <c r="K10439" i="8" s="1"/>
  <c r="K10440" i="8" s="1"/>
  <c r="K10441" i="8" s="1"/>
  <c r="K10442" i="8" s="1"/>
  <c r="K10443" i="8" s="1"/>
  <c r="K10444" i="8" s="1"/>
  <c r="K10445" i="8" s="1"/>
  <c r="K10446" i="8" s="1"/>
  <c r="K10447" i="8" s="1"/>
  <c r="K10448" i="8" s="1"/>
  <c r="K10449" i="8" s="1"/>
  <c r="K10450" i="8" s="1"/>
  <c r="K10451" i="8" s="1"/>
  <c r="K10452" i="8" s="1"/>
  <c r="K10453" i="8" s="1"/>
  <c r="K10454" i="8" s="1"/>
  <c r="K10455" i="8" s="1"/>
  <c r="K10456" i="8" s="1"/>
  <c r="K10457" i="8" s="1"/>
  <c r="K10458" i="8" s="1"/>
  <c r="K10459" i="8" s="1"/>
  <c r="K10460" i="8" s="1"/>
  <c r="K10461" i="8" s="1"/>
  <c r="K10462" i="8" s="1"/>
  <c r="K10463" i="8" s="1"/>
  <c r="K10464" i="8" s="1"/>
  <c r="K10465" i="8" s="1"/>
  <c r="K10466" i="8" s="1"/>
  <c r="K10467" i="8" s="1"/>
  <c r="K10468" i="8" s="1"/>
  <c r="K10469" i="8" s="1"/>
  <c r="K10470" i="8" s="1"/>
  <c r="K10471" i="8" s="1"/>
  <c r="K10472" i="8" s="1"/>
  <c r="K10473" i="8" s="1"/>
  <c r="K10474" i="8" s="1"/>
  <c r="K10475" i="8" s="1"/>
  <c r="K10476" i="8" s="1"/>
  <c r="K10477" i="8" s="1"/>
  <c r="K10478" i="8" s="1"/>
  <c r="K10479" i="8" s="1"/>
  <c r="K10480" i="8" s="1"/>
  <c r="K10481" i="8" s="1"/>
  <c r="K10482" i="8" s="1"/>
  <c r="K10483" i="8" s="1"/>
  <c r="K10484" i="8" s="1"/>
  <c r="K10485" i="8" s="1"/>
  <c r="K10486" i="8" s="1"/>
  <c r="K10487" i="8" s="1"/>
  <c r="K10488" i="8" s="1"/>
  <c r="K10489" i="8" s="1"/>
  <c r="K10490" i="8" s="1"/>
  <c r="K10491" i="8" s="1"/>
  <c r="K10492" i="8" s="1"/>
  <c r="K10493" i="8" s="1"/>
  <c r="K10494" i="8" s="1"/>
  <c r="K10495" i="8" s="1"/>
  <c r="K10496" i="8" s="1"/>
  <c r="K10497" i="8" s="1"/>
  <c r="K10498" i="8" s="1"/>
  <c r="K10499" i="8" s="1"/>
  <c r="K10500" i="8" s="1"/>
  <c r="K10501" i="8" s="1"/>
  <c r="K10502" i="8" s="1"/>
  <c r="K10503" i="8" s="1"/>
  <c r="K10504" i="8" s="1"/>
  <c r="K10505" i="8" s="1"/>
  <c r="K10506" i="8" s="1"/>
  <c r="K10507" i="8" s="1"/>
  <c r="K10508" i="8" s="1"/>
  <c r="K10509" i="8" s="1"/>
  <c r="K10510" i="8" s="1"/>
  <c r="K10511" i="8" s="1"/>
  <c r="K10512" i="8" s="1"/>
  <c r="K10513" i="8" s="1"/>
  <c r="K10514" i="8" s="1"/>
  <c r="K10515" i="8" s="1"/>
  <c r="K10516" i="8" s="1"/>
  <c r="K10517" i="8" s="1"/>
  <c r="K10518" i="8" s="1"/>
  <c r="K10519" i="8" s="1"/>
  <c r="K10520" i="8" s="1"/>
  <c r="K10521" i="8" s="1"/>
  <c r="K10522" i="8" s="1"/>
  <c r="K10523" i="8" s="1"/>
  <c r="K10524" i="8" s="1"/>
  <c r="K10525" i="8" s="1"/>
  <c r="K10526" i="8" s="1"/>
  <c r="K10527" i="8" s="1"/>
  <c r="K10528" i="8" s="1"/>
  <c r="K10529" i="8" s="1"/>
  <c r="K10530" i="8" s="1"/>
  <c r="K10531" i="8" s="1"/>
  <c r="K10532" i="8" s="1"/>
  <c r="K10533" i="8" s="1"/>
  <c r="K10534" i="8" s="1"/>
  <c r="K10535" i="8" s="1"/>
  <c r="K10536" i="8" s="1"/>
  <c r="K10537" i="8" s="1"/>
  <c r="K10538" i="8" s="1"/>
  <c r="K10539" i="8" s="1"/>
  <c r="K10540" i="8" s="1"/>
  <c r="K10541" i="8" s="1"/>
  <c r="K10542" i="8" s="1"/>
  <c r="K10543" i="8" s="1"/>
  <c r="K10544" i="8" s="1"/>
  <c r="K10545" i="8" s="1"/>
  <c r="K10546" i="8" s="1"/>
  <c r="K10547" i="8" s="1"/>
  <c r="K10548" i="8" s="1"/>
  <c r="K10549" i="8" s="1"/>
  <c r="K10550" i="8" s="1"/>
  <c r="K10551" i="8" s="1"/>
  <c r="K10552" i="8" s="1"/>
  <c r="K10553" i="8" s="1"/>
  <c r="K10554" i="8" s="1"/>
  <c r="K10555" i="8" s="1"/>
  <c r="K10556" i="8" s="1"/>
  <c r="K10557" i="8" s="1"/>
  <c r="K10558" i="8" s="1"/>
  <c r="K10559" i="8" s="1"/>
  <c r="K10560" i="8" s="1"/>
  <c r="K10561" i="8" s="1"/>
  <c r="K10562" i="8" s="1"/>
  <c r="K10563" i="8" s="1"/>
  <c r="K10564" i="8" s="1"/>
  <c r="K10565" i="8" s="1"/>
  <c r="K10566" i="8" s="1"/>
  <c r="K10567" i="8" s="1"/>
  <c r="K10568" i="8" s="1"/>
  <c r="K10569" i="8" s="1"/>
  <c r="K10570" i="8" s="1"/>
  <c r="K10571" i="8" s="1"/>
  <c r="K10572" i="8" s="1"/>
  <c r="K10573" i="8" s="1"/>
  <c r="K10574" i="8" s="1"/>
  <c r="K10575" i="8" s="1"/>
  <c r="K10576" i="8" s="1"/>
  <c r="K10577" i="8" s="1"/>
  <c r="K10578" i="8" s="1"/>
  <c r="K10579" i="8" s="1"/>
  <c r="K10580" i="8" s="1"/>
  <c r="K10581" i="8" s="1"/>
  <c r="K10582" i="8" s="1"/>
  <c r="K10583" i="8" s="1"/>
  <c r="K10584" i="8" s="1"/>
  <c r="K10585" i="8" s="1"/>
  <c r="K10586" i="8" s="1"/>
  <c r="K10587" i="8" s="1"/>
  <c r="K10588" i="8" s="1"/>
  <c r="K10589" i="8" s="1"/>
  <c r="K10590" i="8" s="1"/>
  <c r="K10591" i="8" s="1"/>
  <c r="K10592" i="8" s="1"/>
  <c r="K10593" i="8" s="1"/>
  <c r="K10594" i="8" s="1"/>
  <c r="K10595" i="8" s="1"/>
  <c r="K10596" i="8" s="1"/>
  <c r="K10597" i="8" s="1"/>
  <c r="K10598" i="8" s="1"/>
  <c r="K10599" i="8" s="1"/>
  <c r="K10600" i="8" s="1"/>
  <c r="K10601" i="8" s="1"/>
  <c r="K10602" i="8" s="1"/>
  <c r="K10603" i="8" s="1"/>
  <c r="K10604" i="8" s="1"/>
  <c r="K10605" i="8" s="1"/>
  <c r="K10606" i="8" s="1"/>
  <c r="K10607" i="8" s="1"/>
  <c r="K10608" i="8" s="1"/>
  <c r="K10609" i="8" s="1"/>
  <c r="K10610" i="8" s="1"/>
  <c r="K10611" i="8" s="1"/>
  <c r="K10612" i="8" s="1"/>
  <c r="K10613" i="8" s="1"/>
  <c r="K10614" i="8" s="1"/>
  <c r="K10615" i="8" s="1"/>
  <c r="K10616" i="8" s="1"/>
  <c r="K10617" i="8" s="1"/>
  <c r="K10618" i="8" s="1"/>
  <c r="K10619" i="8" s="1"/>
  <c r="K10620" i="8" s="1"/>
  <c r="K10621" i="8" s="1"/>
  <c r="K10622" i="8" s="1"/>
  <c r="K10623" i="8" s="1"/>
  <c r="K10624" i="8" s="1"/>
  <c r="K10625" i="8" s="1"/>
  <c r="K10626" i="8" s="1"/>
  <c r="K10627" i="8" s="1"/>
  <c r="K10628" i="8" s="1"/>
  <c r="K10629" i="8" s="1"/>
  <c r="K10630" i="8" s="1"/>
  <c r="K10631" i="8" s="1"/>
  <c r="K10632" i="8" s="1"/>
  <c r="K10633" i="8" s="1"/>
  <c r="K10634" i="8" s="1"/>
  <c r="K10635" i="8" s="1"/>
  <c r="K10636" i="8" s="1"/>
  <c r="K10637" i="8" s="1"/>
  <c r="K10638" i="8" s="1"/>
  <c r="K10639" i="8" s="1"/>
  <c r="K10640" i="8" s="1"/>
  <c r="K10641" i="8" s="1"/>
  <c r="K10642" i="8" s="1"/>
  <c r="K10643" i="8" s="1"/>
  <c r="K10644" i="8" s="1"/>
  <c r="K10645" i="8" s="1"/>
  <c r="K10646" i="8" s="1"/>
  <c r="K10647" i="8" s="1"/>
  <c r="K10648" i="8" s="1"/>
  <c r="K10649" i="8" s="1"/>
  <c r="K10650" i="8" s="1"/>
  <c r="K10651" i="8" s="1"/>
  <c r="K10652" i="8" s="1"/>
  <c r="K10653" i="8" s="1"/>
  <c r="K10654" i="8" s="1"/>
  <c r="K10655" i="8" s="1"/>
  <c r="K10656" i="8" s="1"/>
  <c r="K10657" i="8" s="1"/>
  <c r="K10658" i="8" s="1"/>
  <c r="K10659" i="8" s="1"/>
  <c r="K10660" i="8" s="1"/>
  <c r="K10661" i="8" s="1"/>
  <c r="K10662" i="8" s="1"/>
  <c r="K10663" i="8" s="1"/>
  <c r="K10664" i="8" s="1"/>
  <c r="K10665" i="8" s="1"/>
  <c r="K10666" i="8" s="1"/>
  <c r="K10667" i="8" s="1"/>
  <c r="K10668" i="8" s="1"/>
  <c r="K10669" i="8" s="1"/>
  <c r="K10670" i="8" s="1"/>
  <c r="K10671" i="8" s="1"/>
  <c r="K10672" i="8" s="1"/>
  <c r="K10673" i="8" s="1"/>
  <c r="K10674" i="8" s="1"/>
  <c r="K10675" i="8" s="1"/>
  <c r="K10676" i="8" s="1"/>
  <c r="K10677" i="8" s="1"/>
  <c r="K10678" i="8" s="1"/>
  <c r="K10679" i="8" s="1"/>
  <c r="K10680" i="8" s="1"/>
  <c r="K10681" i="8" s="1"/>
  <c r="K10682" i="8" s="1"/>
  <c r="K10683" i="8" s="1"/>
  <c r="K10684" i="8" s="1"/>
  <c r="K10685" i="8" s="1"/>
  <c r="K10686" i="8" s="1"/>
  <c r="K10687" i="8" s="1"/>
  <c r="K10688" i="8" s="1"/>
  <c r="K10689" i="8" s="1"/>
  <c r="K10690" i="8" s="1"/>
  <c r="K10691" i="8" s="1"/>
  <c r="K10692" i="8" s="1"/>
  <c r="K10693" i="8" s="1"/>
  <c r="K10694" i="8" s="1"/>
  <c r="K10695" i="8" s="1"/>
  <c r="K10696" i="8" s="1"/>
  <c r="K10697" i="8" s="1"/>
  <c r="K10698" i="8" s="1"/>
  <c r="K10699" i="8" s="1"/>
  <c r="K10700" i="8" s="1"/>
  <c r="K10701" i="8" s="1"/>
  <c r="K10702" i="8" s="1"/>
  <c r="K10703" i="8" s="1"/>
  <c r="K10704" i="8" s="1"/>
  <c r="K10705" i="8" s="1"/>
  <c r="K10706" i="8" s="1"/>
  <c r="K10707" i="8" s="1"/>
  <c r="K10708" i="8" s="1"/>
  <c r="K10709" i="8" s="1"/>
  <c r="K10710" i="8" s="1"/>
  <c r="K10711" i="8" s="1"/>
  <c r="K10712" i="8" s="1"/>
  <c r="K10713" i="8" s="1"/>
  <c r="K10714" i="8" s="1"/>
  <c r="K10715" i="8" s="1"/>
  <c r="K10716" i="8" s="1"/>
  <c r="K10717" i="8" s="1"/>
  <c r="K10718" i="8" s="1"/>
  <c r="K10719" i="8" s="1"/>
  <c r="K10720" i="8" s="1"/>
  <c r="K10721" i="8" s="1"/>
  <c r="K10722" i="8" s="1"/>
  <c r="K10723" i="8" s="1"/>
  <c r="K10724" i="8" s="1"/>
  <c r="K10725" i="8" s="1"/>
  <c r="K10726" i="8" s="1"/>
  <c r="K10727" i="8" s="1"/>
  <c r="K10728" i="8" s="1"/>
  <c r="K10729" i="8" s="1"/>
  <c r="K10730" i="8" s="1"/>
  <c r="K10731" i="8" s="1"/>
  <c r="K10732" i="8" s="1"/>
  <c r="K10733" i="8" s="1"/>
  <c r="K10734" i="8" s="1"/>
  <c r="K10735" i="8" s="1"/>
  <c r="K10736" i="8" s="1"/>
  <c r="K10737" i="8" s="1"/>
  <c r="K10738" i="8" s="1"/>
  <c r="K10739" i="8" s="1"/>
  <c r="K10740" i="8" s="1"/>
  <c r="K10741" i="8" s="1"/>
  <c r="K10742" i="8" s="1"/>
  <c r="K10743" i="8" s="1"/>
  <c r="K10744" i="8" s="1"/>
  <c r="K10745" i="8" s="1"/>
  <c r="K10746" i="8" s="1"/>
  <c r="K10747" i="8" s="1"/>
  <c r="K10748" i="8" s="1"/>
  <c r="K10749" i="8" s="1"/>
  <c r="K10750" i="8" s="1"/>
  <c r="K10751" i="8" s="1"/>
  <c r="K10752" i="8" s="1"/>
  <c r="K10753" i="8" s="1"/>
  <c r="K10754" i="8" s="1"/>
  <c r="K10755" i="8" s="1"/>
  <c r="K10756" i="8" s="1"/>
  <c r="K10757" i="8" s="1"/>
  <c r="K10758" i="8" s="1"/>
  <c r="K10759" i="8" s="1"/>
  <c r="K10760" i="8" s="1"/>
  <c r="K10761" i="8" s="1"/>
  <c r="K10762" i="8" s="1"/>
  <c r="K10763" i="8" s="1"/>
  <c r="K10764" i="8" s="1"/>
  <c r="K10765" i="8" s="1"/>
  <c r="K10766" i="8" s="1"/>
  <c r="K10767" i="8" s="1"/>
  <c r="K10768" i="8" s="1"/>
  <c r="K10769" i="8" s="1"/>
  <c r="K10770" i="8" s="1"/>
  <c r="K10771" i="8" s="1"/>
  <c r="K10772" i="8" s="1"/>
  <c r="K10773" i="8" s="1"/>
  <c r="K10774" i="8" s="1"/>
  <c r="K10775" i="8" s="1"/>
  <c r="K10776" i="8" s="1"/>
  <c r="K10777" i="8" s="1"/>
  <c r="K10778" i="8" s="1"/>
  <c r="K10779" i="8" s="1"/>
  <c r="K10780" i="8" s="1"/>
  <c r="K10781" i="8" s="1"/>
  <c r="K10782" i="8" s="1"/>
  <c r="K10783" i="8" s="1"/>
  <c r="K10784" i="8" s="1"/>
  <c r="K10785" i="8" s="1"/>
  <c r="K10786" i="8" s="1"/>
  <c r="K10787" i="8" s="1"/>
  <c r="K10788" i="8" s="1"/>
  <c r="K10789" i="8" s="1"/>
  <c r="K10790" i="8" s="1"/>
  <c r="K10791" i="8" s="1"/>
  <c r="K10792" i="8" s="1"/>
  <c r="K10793" i="8" s="1"/>
  <c r="K10794" i="8" s="1"/>
  <c r="K10795" i="8" s="1"/>
  <c r="K10796" i="8" s="1"/>
  <c r="K10797" i="8" s="1"/>
  <c r="K10798" i="8" s="1"/>
  <c r="K10799" i="8" s="1"/>
  <c r="K10800" i="8" s="1"/>
  <c r="K10801" i="8" s="1"/>
  <c r="K10802" i="8" s="1"/>
  <c r="K10803" i="8" s="1"/>
  <c r="K10804" i="8" s="1"/>
  <c r="K10805" i="8" s="1"/>
  <c r="K10806" i="8" s="1"/>
  <c r="K10807" i="8" s="1"/>
  <c r="K10808" i="8" s="1"/>
  <c r="K10809" i="8" s="1"/>
  <c r="K10810" i="8" s="1"/>
  <c r="K10811" i="8" s="1"/>
  <c r="K10812" i="8" s="1"/>
  <c r="K10813" i="8" s="1"/>
  <c r="K10814" i="8" s="1"/>
  <c r="K10815" i="8" s="1"/>
  <c r="K10816" i="8" s="1"/>
  <c r="K10817" i="8" s="1"/>
  <c r="K10818" i="8" s="1"/>
  <c r="K10819" i="8" s="1"/>
  <c r="K10820" i="8" s="1"/>
  <c r="K10821" i="8" s="1"/>
  <c r="K10822" i="8" s="1"/>
  <c r="K10823" i="8" s="1"/>
  <c r="K10824" i="8" s="1"/>
  <c r="K10825" i="8" s="1"/>
  <c r="K10826" i="8" s="1"/>
  <c r="K10827" i="8" s="1"/>
  <c r="K10828" i="8" s="1"/>
  <c r="K10829" i="8" s="1"/>
  <c r="K10830" i="8" s="1"/>
  <c r="K10831" i="8" s="1"/>
  <c r="K10832" i="8" s="1"/>
  <c r="K10833" i="8" s="1"/>
  <c r="K10834" i="8" s="1"/>
  <c r="K10835" i="8" s="1"/>
  <c r="K10836" i="8" s="1"/>
  <c r="K10837" i="8" s="1"/>
  <c r="K10838" i="8" s="1"/>
  <c r="K10839" i="8" s="1"/>
  <c r="K10840" i="8" s="1"/>
  <c r="K10841" i="8" s="1"/>
  <c r="K10842" i="8" s="1"/>
  <c r="K10843" i="8" s="1"/>
  <c r="K10844" i="8" s="1"/>
  <c r="K10845" i="8" s="1"/>
  <c r="K10846" i="8" s="1"/>
  <c r="K10847" i="8" s="1"/>
  <c r="K10848" i="8" s="1"/>
  <c r="K10849" i="8" s="1"/>
  <c r="K10850" i="8" s="1"/>
  <c r="K10851" i="8" s="1"/>
  <c r="K10852" i="8" s="1"/>
  <c r="K10853" i="8" s="1"/>
  <c r="K10854" i="8" s="1"/>
  <c r="K10855" i="8" s="1"/>
  <c r="K10856" i="8" s="1"/>
  <c r="K10857" i="8" s="1"/>
  <c r="K10858" i="8" s="1"/>
  <c r="K10859" i="8" s="1"/>
  <c r="K10860" i="8" s="1"/>
  <c r="K10861" i="8" s="1"/>
  <c r="K10862" i="8" s="1"/>
  <c r="K10863" i="8" s="1"/>
  <c r="K10864" i="8" s="1"/>
  <c r="K10865" i="8" s="1"/>
  <c r="K10866" i="8" s="1"/>
  <c r="K10867" i="8" s="1"/>
  <c r="K10868" i="8" s="1"/>
  <c r="K10869" i="8" s="1"/>
  <c r="K10870" i="8" s="1"/>
  <c r="K10871" i="8" s="1"/>
  <c r="K10872" i="8" s="1"/>
  <c r="K10873" i="8" s="1"/>
  <c r="K10874" i="8" s="1"/>
  <c r="K10875" i="8" s="1"/>
  <c r="K10876" i="8" s="1"/>
  <c r="K10877" i="8" s="1"/>
  <c r="K10878" i="8" s="1"/>
  <c r="K10879" i="8" s="1"/>
  <c r="K10880" i="8" s="1"/>
  <c r="K10881" i="8" s="1"/>
  <c r="K10882" i="8" s="1"/>
  <c r="K10883" i="8" s="1"/>
  <c r="K10884" i="8" s="1"/>
  <c r="K10885" i="8" s="1"/>
  <c r="K10886" i="8" s="1"/>
  <c r="K10887" i="8" s="1"/>
  <c r="K10888" i="8" s="1"/>
  <c r="K10889" i="8" s="1"/>
  <c r="K10890" i="8" s="1"/>
  <c r="K10891" i="8" s="1"/>
  <c r="K10892" i="8" s="1"/>
  <c r="K10893" i="8" s="1"/>
  <c r="K10894" i="8" s="1"/>
  <c r="K10895" i="8" s="1"/>
  <c r="K10896" i="8" s="1"/>
  <c r="K10897" i="8" s="1"/>
  <c r="K10898" i="8" s="1"/>
  <c r="K10899" i="8" s="1"/>
  <c r="K10900" i="8" s="1"/>
  <c r="K10901" i="8" s="1"/>
  <c r="K10902" i="8" s="1"/>
  <c r="K10903" i="8" s="1"/>
  <c r="K10904" i="8" s="1"/>
  <c r="K10905" i="8" s="1"/>
  <c r="K10906" i="8" s="1"/>
  <c r="K10907" i="8" s="1"/>
  <c r="K10908" i="8" s="1"/>
  <c r="K10909" i="8" s="1"/>
  <c r="K10910" i="8" s="1"/>
  <c r="K10911" i="8" s="1"/>
  <c r="K10912" i="8" s="1"/>
  <c r="K10913" i="8" s="1"/>
  <c r="K10914" i="8" s="1"/>
  <c r="K10915" i="8" s="1"/>
  <c r="K10916" i="8" s="1"/>
  <c r="K10917" i="8" s="1"/>
  <c r="K10918" i="8" s="1"/>
  <c r="K10919" i="8" s="1"/>
  <c r="K10920" i="8" s="1"/>
  <c r="K10921" i="8" s="1"/>
  <c r="K10922" i="8" s="1"/>
  <c r="K10923" i="8" s="1"/>
  <c r="K10924" i="8" s="1"/>
  <c r="K10925" i="8" s="1"/>
  <c r="K10926" i="8" s="1"/>
  <c r="K10927" i="8" s="1"/>
  <c r="K10928" i="8" s="1"/>
  <c r="K10929" i="8" s="1"/>
  <c r="K10930" i="8" s="1"/>
  <c r="K10931" i="8" s="1"/>
  <c r="K10932" i="8" s="1"/>
  <c r="K10933" i="8" s="1"/>
  <c r="K10934" i="8" s="1"/>
  <c r="K10935" i="8" s="1"/>
  <c r="K10936" i="8" s="1"/>
  <c r="K10937" i="8" s="1"/>
  <c r="K10938" i="8" s="1"/>
  <c r="K10939" i="8" s="1"/>
  <c r="K10940" i="8" s="1"/>
  <c r="K10941" i="8" s="1"/>
  <c r="K10942" i="8" s="1"/>
  <c r="K10943" i="8" s="1"/>
  <c r="K10944" i="8" s="1"/>
  <c r="K10945" i="8" s="1"/>
  <c r="K10946" i="8" s="1"/>
  <c r="K10947" i="8" s="1"/>
  <c r="K10948" i="8" s="1"/>
  <c r="K10949" i="8" s="1"/>
  <c r="K10950" i="8" s="1"/>
  <c r="K10951" i="8" s="1"/>
  <c r="K10952" i="8" s="1"/>
  <c r="K10953" i="8" s="1"/>
  <c r="K10954" i="8" s="1"/>
  <c r="K10955" i="8" s="1"/>
  <c r="K10956" i="8" s="1"/>
  <c r="K10957" i="8" s="1"/>
  <c r="K10958" i="8" s="1"/>
  <c r="K10959" i="8" s="1"/>
  <c r="L9086" i="8"/>
  <c r="L9059" i="8"/>
  <c r="H8824" i="8"/>
  <c r="L8042" i="8"/>
  <c r="H8042" i="8"/>
  <c r="H10054" i="8"/>
  <c r="L10054" i="8"/>
  <c r="H9063" i="8"/>
  <c r="H9492" i="8"/>
  <c r="L9492" i="8"/>
  <c r="L8491" i="8"/>
  <c r="H8491" i="8"/>
  <c r="H8465" i="8"/>
  <c r="H8429" i="8"/>
  <c r="L8429" i="8"/>
  <c r="L8404" i="8"/>
  <c r="H8404" i="8"/>
  <c r="L8220" i="8"/>
  <c r="L8159" i="8"/>
  <c r="H8117" i="8"/>
  <c r="H8081" i="8"/>
  <c r="H8045" i="8"/>
  <c r="L8045" i="8"/>
  <c r="H9549" i="8"/>
  <c r="L9549" i="8"/>
  <c r="L8053" i="8"/>
  <c r="L9643" i="8"/>
  <c r="H9643" i="8"/>
  <c r="H10126" i="8"/>
  <c r="L10126" i="8"/>
  <c r="H9661" i="8"/>
  <c r="L9661" i="8"/>
  <c r="L10777" i="8"/>
  <c r="H10777" i="8"/>
  <c r="L10912" i="8"/>
  <c r="H10912" i="8"/>
  <c r="H9481" i="8"/>
  <c r="L9481" i="8"/>
  <c r="H10301" i="8"/>
  <c r="L10301" i="8"/>
  <c r="L10342" i="8"/>
  <c r="H10342" i="8"/>
  <c r="L8173" i="8"/>
  <c r="L8171" i="8"/>
  <c r="L9698" i="8"/>
  <c r="H9698" i="8"/>
  <c r="L10019" i="8"/>
  <c r="H10019" i="8"/>
  <c r="H9888" i="8"/>
  <c r="L9888" i="8"/>
  <c r="H8451" i="8"/>
  <c r="H8376" i="8"/>
  <c r="H9908" i="8"/>
  <c r="L9908" i="8"/>
  <c r="L10292" i="8"/>
  <c r="H10292" i="8"/>
  <c r="H9419" i="8"/>
  <c r="L9419" i="8"/>
  <c r="L10208" i="8"/>
  <c r="H10244" i="8"/>
  <c r="L10244" i="8"/>
  <c r="H10039" i="8"/>
  <c r="L10039" i="8"/>
  <c r="H9802" i="8"/>
  <c r="L9802" i="8"/>
  <c r="H10241" i="8"/>
  <c r="L10241" i="8"/>
  <c r="L9594" i="8"/>
  <c r="L9565" i="8"/>
  <c r="L9477" i="8"/>
  <c r="L10198" i="8"/>
  <c r="L10066" i="8"/>
  <c r="H9996" i="8"/>
  <c r="L9974" i="8"/>
  <c r="H9811" i="8"/>
  <c r="L10424" i="8"/>
  <c r="H10424" i="8"/>
  <c r="L10683" i="8"/>
  <c r="H10683" i="8"/>
  <c r="H9469" i="8"/>
  <c r="H10127" i="8"/>
  <c r="L10100" i="8"/>
  <c r="L10020" i="8"/>
  <c r="H9971" i="8"/>
  <c r="L9876" i="8"/>
  <c r="H10233" i="8"/>
  <c r="L10233" i="8"/>
  <c r="L10276" i="8"/>
  <c r="L10387" i="8"/>
  <c r="H10387" i="8"/>
  <c r="H10400" i="8"/>
  <c r="L10400" i="8"/>
  <c r="H10511" i="8"/>
  <c r="L10511" i="8"/>
  <c r="L10554" i="8"/>
  <c r="H10554" i="8"/>
  <c r="L10058" i="8"/>
  <c r="H10055" i="8"/>
  <c r="H10030" i="8"/>
  <c r="L9793" i="8"/>
  <c r="H9793" i="8"/>
  <c r="H10273" i="8"/>
  <c r="L10273" i="8"/>
  <c r="L10324" i="8"/>
  <c r="H10324" i="8"/>
  <c r="L10379" i="8"/>
  <c r="H10379" i="8"/>
  <c r="L10406" i="8"/>
  <c r="H10406" i="8"/>
  <c r="L10508" i="8"/>
  <c r="H10508" i="8"/>
  <c r="L10653" i="8"/>
  <c r="H10653" i="8"/>
  <c r="H10670" i="8"/>
  <c r="L10680" i="8"/>
  <c r="H10680" i="8"/>
  <c r="L10315" i="8"/>
  <c r="H10315" i="8"/>
  <c r="H10330" i="8"/>
  <c r="L10312" i="8"/>
  <c r="H10312" i="8"/>
  <c r="L10319" i="8"/>
  <c r="H10319" i="8"/>
  <c r="H10367" i="8"/>
  <c r="H10441" i="8"/>
  <c r="L10441" i="8"/>
  <c r="H10634" i="8"/>
  <c r="L10634" i="8"/>
  <c r="L9970" i="8"/>
  <c r="H9970" i="8"/>
  <c r="L10265" i="8"/>
  <c r="H10265" i="8"/>
  <c r="L10583" i="8"/>
  <c r="H10583" i="8"/>
  <c r="H10593" i="8"/>
  <c r="L10593" i="8"/>
  <c r="H10397" i="8"/>
  <c r="L10397" i="8"/>
  <c r="L10699" i="8"/>
  <c r="H10699" i="8"/>
  <c r="H10709" i="8"/>
  <c r="L10709" i="8"/>
  <c r="L10715" i="8"/>
  <c r="H10715" i="8"/>
  <c r="L10765" i="8"/>
  <c r="H10765" i="8"/>
  <c r="L10775" i="8"/>
  <c r="H10775" i="8"/>
  <c r="H10822" i="8"/>
  <c r="L10822" i="8"/>
  <c r="H10382" i="8"/>
  <c r="H10365" i="8"/>
  <c r="H10374" i="8"/>
  <c r="L10935" i="8"/>
  <c r="H10935" i="8"/>
  <c r="H9895" i="8"/>
  <c r="H9829" i="8"/>
  <c r="L9761" i="8"/>
  <c r="H10457" i="8"/>
  <c r="H10522" i="8"/>
  <c r="H10392" i="8"/>
  <c r="L10392" i="8"/>
  <c r="H10419" i="8"/>
  <c r="H10519" i="8"/>
  <c r="H10567" i="8"/>
  <c r="L10243" i="8"/>
  <c r="L10267" i="8"/>
  <c r="H10314" i="8"/>
  <c r="L10314" i="8"/>
  <c r="L10338" i="8"/>
  <c r="L10363" i="8"/>
  <c r="H10429" i="8"/>
  <c r="H10642" i="8"/>
  <c r="H10658" i="8"/>
  <c r="L10675" i="8"/>
  <c r="H10675" i="8"/>
  <c r="L10497" i="8"/>
  <c r="H10311" i="8"/>
  <c r="H10411" i="8"/>
  <c r="H10465" i="8"/>
  <c r="L10465" i="8"/>
  <c r="H10717" i="8"/>
  <c r="H10730" i="8"/>
  <c r="L10772" i="8"/>
  <c r="L10850" i="8"/>
  <c r="L10858" i="8"/>
  <c r="H10432" i="8"/>
  <c r="H10539" i="8"/>
  <c r="H10586" i="8"/>
  <c r="L10629" i="8"/>
  <c r="L10643" i="8"/>
  <c r="H10651" i="8"/>
  <c r="H10691" i="8"/>
  <c r="H10723" i="8"/>
  <c r="H10726" i="8"/>
  <c r="L10731" i="8"/>
  <c r="L10734" i="8"/>
  <c r="L10769" i="8"/>
  <c r="L10832" i="8"/>
  <c r="L10835" i="8"/>
  <c r="H10840" i="8"/>
  <c r="L10870" i="8"/>
  <c r="L10878" i="8"/>
  <c r="L10886" i="8"/>
  <c r="H10895" i="8"/>
  <c r="H10943" i="8"/>
  <c r="H10425" i="8"/>
  <c r="L10578" i="8"/>
  <c r="L10597" i="8"/>
  <c r="H10659" i="8"/>
  <c r="H10671" i="8"/>
  <c r="L10679" i="8"/>
  <c r="L10706" i="8"/>
  <c r="L10745" i="8"/>
  <c r="L10747" i="8"/>
  <c r="L10750" i="8"/>
  <c r="H10759" i="8"/>
  <c r="H10784" i="8"/>
  <c r="L10800" i="8"/>
  <c r="H10808" i="8"/>
  <c r="L10830" i="8"/>
  <c r="H10899" i="8"/>
  <c r="L10934" i="8"/>
  <c r="L10939" i="8"/>
  <c r="R14" i="93"/>
  <c r="Q13" i="93"/>
  <c r="K13" i="93" s="1"/>
  <c r="M13" i="93" s="1"/>
  <c r="R19" i="93"/>
  <c r="M12505" i="8" l="1"/>
  <c r="M12506" i="8" s="1"/>
  <c r="M12507" i="8" s="1"/>
  <c r="M12508" i="8" s="1"/>
  <c r="M12509" i="8" s="1"/>
  <c r="M12510" i="8" s="1"/>
  <c r="M12511" i="8" s="1"/>
  <c r="M12512" i="8" s="1"/>
  <c r="M12513" i="8" s="1"/>
  <c r="M12514" i="8" s="1"/>
  <c r="M12515" i="8" s="1"/>
  <c r="M12516" i="8" s="1"/>
  <c r="M12517" i="8" s="1"/>
  <c r="M12518" i="8" s="1"/>
  <c r="M12519" i="8" s="1"/>
  <c r="M12520" i="8" s="1"/>
  <c r="M12521" i="8" s="1"/>
  <c r="M12522" i="8" s="1"/>
  <c r="M12523" i="8" s="1"/>
  <c r="M12524" i="8" s="1"/>
  <c r="M12525" i="8" s="1"/>
  <c r="M12526" i="8" s="1"/>
  <c r="M12527" i="8" s="1"/>
  <c r="M12528" i="8" s="1"/>
  <c r="M12529" i="8" s="1"/>
  <c r="M12530" i="8" s="1"/>
  <c r="M12531" i="8" s="1"/>
  <c r="M12532" i="8" s="1"/>
  <c r="M12533" i="8" s="1"/>
  <c r="M12534" i="8" s="1"/>
  <c r="M12535" i="8" s="1"/>
  <c r="M12536" i="8" s="1"/>
  <c r="M12537" i="8" s="1"/>
  <c r="M12538" i="8" s="1"/>
  <c r="M12539" i="8" s="1"/>
  <c r="M12540" i="8" s="1"/>
  <c r="M12541" i="8" s="1"/>
  <c r="M12542" i="8" s="1"/>
  <c r="M12543" i="8" s="1"/>
  <c r="M12544" i="8" s="1"/>
  <c r="M12545" i="8" s="1"/>
  <c r="M12546" i="8" s="1"/>
  <c r="M12547" i="8" s="1"/>
  <c r="M12548" i="8" s="1"/>
  <c r="M12549" i="8" s="1"/>
  <c r="M12550" i="8" s="1"/>
  <c r="M12551" i="8" s="1"/>
  <c r="M12552" i="8" s="1"/>
  <c r="M12553" i="8" s="1"/>
  <c r="M12554" i="8" s="1"/>
  <c r="M12555" i="8" s="1"/>
  <c r="M12556" i="8" s="1"/>
  <c r="M12557" i="8" s="1"/>
  <c r="M12558" i="8" s="1"/>
  <c r="M12559" i="8" s="1"/>
  <c r="M12560" i="8" s="1"/>
  <c r="M12561" i="8" s="1"/>
  <c r="M12562" i="8" s="1"/>
  <c r="M12563" i="8" s="1"/>
  <c r="M12564" i="8" s="1"/>
  <c r="M12565" i="8" s="1"/>
  <c r="M12566" i="8" s="1"/>
  <c r="M12567" i="8" s="1"/>
  <c r="M12568" i="8" s="1"/>
  <c r="M12569" i="8" s="1"/>
  <c r="M12570" i="8" s="1"/>
  <c r="M12571" i="8" s="1"/>
  <c r="M12572" i="8" s="1"/>
  <c r="M12573" i="8" s="1"/>
  <c r="M12574" i="8" s="1"/>
  <c r="M12575" i="8" s="1"/>
  <c r="M12576" i="8" s="1"/>
  <c r="M12577" i="8" s="1"/>
  <c r="M12578" i="8" s="1"/>
  <c r="M12579" i="8" s="1"/>
  <c r="M12580" i="8" s="1"/>
  <c r="M12581" i="8" s="1"/>
  <c r="M12582" i="8" s="1"/>
  <c r="M12583" i="8" s="1"/>
  <c r="M12584" i="8" s="1"/>
  <c r="M12585" i="8" s="1"/>
  <c r="M12586" i="8" s="1"/>
  <c r="M12587" i="8" s="1"/>
  <c r="M12588" i="8" s="1"/>
  <c r="M12589" i="8" s="1"/>
  <c r="M12590" i="8" s="1"/>
  <c r="M12591" i="8" s="1"/>
  <c r="M12592" i="8" s="1"/>
  <c r="M12593" i="8" s="1"/>
  <c r="M12594" i="8" s="1"/>
  <c r="M12595" i="8" s="1"/>
  <c r="M12596" i="8" s="1"/>
  <c r="M12597" i="8" s="1"/>
  <c r="M12598" i="8" s="1"/>
  <c r="M12599" i="8" s="1"/>
  <c r="M12600" i="8" s="1"/>
  <c r="M12601" i="8" s="1"/>
  <c r="M12602" i="8" s="1"/>
  <c r="M12603" i="8" s="1"/>
  <c r="M12604" i="8" s="1"/>
  <c r="M12605" i="8" s="1"/>
  <c r="M12606" i="8" s="1"/>
  <c r="M12607" i="8" s="1"/>
  <c r="M12608" i="8" s="1"/>
  <c r="M12609" i="8" s="1"/>
  <c r="M12610" i="8" s="1"/>
  <c r="M12611" i="8" s="1"/>
  <c r="M12612" i="8" s="1"/>
  <c r="M12613" i="8" s="1"/>
  <c r="M12614" i="8" s="1"/>
  <c r="M12615" i="8" s="1"/>
  <c r="M12616" i="8" s="1"/>
  <c r="M12617" i="8" s="1"/>
  <c r="M12618" i="8" s="1"/>
  <c r="M12619" i="8" s="1"/>
  <c r="M12620" i="8" s="1"/>
  <c r="M12621" i="8" s="1"/>
  <c r="M12622" i="8" s="1"/>
  <c r="M12623" i="8" s="1"/>
  <c r="M12624" i="8" s="1"/>
  <c r="M12625" i="8" s="1"/>
  <c r="M12626" i="8" s="1"/>
  <c r="M12627" i="8" s="1"/>
  <c r="M12628" i="8" s="1"/>
  <c r="M12629" i="8" s="1"/>
  <c r="M12630" i="8" s="1"/>
  <c r="M12631" i="8" s="1"/>
  <c r="M12632" i="8" s="1"/>
  <c r="M12633" i="8" s="1"/>
  <c r="M12634" i="8" s="1"/>
  <c r="M12635" i="8" s="1"/>
  <c r="M12636" i="8" s="1"/>
  <c r="M12637" i="8" s="1"/>
  <c r="M12638" i="8" s="1"/>
  <c r="M12639" i="8" s="1"/>
  <c r="M12640" i="8" s="1"/>
  <c r="M12641" i="8" s="1"/>
  <c r="M12642" i="8" s="1"/>
  <c r="M12643" i="8" s="1"/>
  <c r="M12644" i="8" s="1"/>
  <c r="M12645" i="8" s="1"/>
  <c r="M12646" i="8" s="1"/>
  <c r="M12647" i="8" s="1"/>
  <c r="M12648" i="8" s="1"/>
  <c r="M12649" i="8" s="1"/>
  <c r="M12650" i="8" s="1"/>
  <c r="M12651" i="8" s="1"/>
  <c r="M12652" i="8" s="1"/>
  <c r="M12653" i="8" s="1"/>
  <c r="M12654" i="8" s="1"/>
  <c r="M12655" i="8" s="1"/>
  <c r="M12656" i="8" s="1"/>
  <c r="M12657" i="8" s="1"/>
  <c r="M12658" i="8" s="1"/>
  <c r="M12659" i="8" s="1"/>
  <c r="M12660" i="8" s="1"/>
  <c r="M12661" i="8" s="1"/>
  <c r="M12662" i="8" s="1"/>
  <c r="M12663" i="8" s="1"/>
  <c r="M12664" i="8" s="1"/>
  <c r="M12665" i="8" s="1"/>
  <c r="M12666" i="8" s="1"/>
  <c r="M12667" i="8" s="1"/>
  <c r="M12668" i="8" s="1"/>
  <c r="M12669" i="8" s="1"/>
  <c r="M12670" i="8" s="1"/>
  <c r="M12671" i="8" s="1"/>
  <c r="M12672" i="8" s="1"/>
  <c r="M12673" i="8" s="1"/>
  <c r="M12674" i="8" s="1"/>
  <c r="M12675" i="8" s="1"/>
  <c r="M12676" i="8" s="1"/>
  <c r="M12677" i="8" s="1"/>
  <c r="M12678" i="8" s="1"/>
  <c r="M12679" i="8" s="1"/>
  <c r="M12680" i="8" s="1"/>
  <c r="M12681" i="8" s="1"/>
  <c r="M12682" i="8" s="1"/>
  <c r="M12683" i="8" s="1"/>
  <c r="M12684" i="8" s="1"/>
  <c r="M12685" i="8" s="1"/>
  <c r="M12686" i="8" s="1"/>
  <c r="M12687" i="8" s="1"/>
  <c r="M12688" i="8" s="1"/>
  <c r="M12689" i="8" s="1"/>
  <c r="M12690" i="8" s="1"/>
  <c r="M12691" i="8" s="1"/>
  <c r="M12692" i="8" s="1"/>
  <c r="M12693" i="8" s="1"/>
  <c r="M12694" i="8" s="1"/>
  <c r="M12695" i="8" s="1"/>
  <c r="M12696" i="8" s="1"/>
  <c r="M12697" i="8" s="1"/>
  <c r="M12698" i="8" s="1"/>
  <c r="M12699" i="8" s="1"/>
  <c r="M12700" i="8" s="1"/>
  <c r="M12701" i="8" s="1"/>
  <c r="M12702" i="8" s="1"/>
  <c r="M12703" i="8" s="1"/>
  <c r="M12704" i="8" s="1"/>
  <c r="M12705" i="8" s="1"/>
  <c r="M12706" i="8" s="1"/>
  <c r="M12707" i="8" s="1"/>
  <c r="M12708" i="8" s="1"/>
  <c r="M12709" i="8" s="1"/>
  <c r="M12710" i="8" s="1"/>
  <c r="M12711" i="8" s="1"/>
  <c r="M12712" i="8" s="1"/>
  <c r="M12713" i="8" s="1"/>
  <c r="M12714" i="8" s="1"/>
  <c r="M12715" i="8" s="1"/>
  <c r="M12716" i="8" s="1"/>
  <c r="M12717" i="8" s="1"/>
  <c r="M12718" i="8" s="1"/>
  <c r="M12719" i="8" s="1"/>
  <c r="M12720" i="8" s="1"/>
  <c r="M12721" i="8" s="1"/>
  <c r="M12722" i="8" s="1"/>
  <c r="M12723" i="8" s="1"/>
  <c r="M12724" i="8" s="1"/>
  <c r="M12725" i="8" s="1"/>
  <c r="M12726" i="8" s="1"/>
  <c r="M12727" i="8" s="1"/>
  <c r="M12728" i="8" s="1"/>
  <c r="M12729" i="8" s="1"/>
  <c r="M12730" i="8" s="1"/>
  <c r="M12731" i="8" s="1"/>
  <c r="M12732" i="8" s="1"/>
  <c r="M12733" i="8" s="1"/>
  <c r="M12734" i="8" s="1"/>
  <c r="M12735" i="8" s="1"/>
  <c r="M12736" i="8" s="1"/>
  <c r="M12737" i="8" s="1"/>
  <c r="M12738" i="8" s="1"/>
  <c r="M12739" i="8" s="1"/>
  <c r="M12740" i="8" s="1"/>
  <c r="M12741" i="8" s="1"/>
  <c r="M12742" i="8" s="1"/>
  <c r="M12441" i="8"/>
  <c r="M12442" i="8" s="1"/>
  <c r="M12443" i="8" s="1"/>
  <c r="M12444" i="8" s="1"/>
  <c r="M12445" i="8" s="1"/>
  <c r="M12446" i="8" s="1"/>
  <c r="M12447" i="8" s="1"/>
  <c r="M12448" i="8" s="1"/>
  <c r="M12449" i="8" s="1"/>
  <c r="M12450" i="8" s="1"/>
  <c r="M12451" i="8" s="1"/>
  <c r="M12452" i="8" s="1"/>
  <c r="M12453" i="8" s="1"/>
  <c r="M12454" i="8" s="1"/>
  <c r="M12455" i="8" s="1"/>
  <c r="M12456" i="8" s="1"/>
  <c r="M12457" i="8" s="1"/>
  <c r="M12458" i="8" s="1"/>
  <c r="M12459" i="8" s="1"/>
  <c r="M12460" i="8" s="1"/>
  <c r="M12461" i="8" s="1"/>
  <c r="M12462" i="8" s="1"/>
  <c r="M12463" i="8" s="1"/>
  <c r="M12464" i="8" s="1"/>
  <c r="M12465" i="8" s="1"/>
  <c r="M12466" i="8" s="1"/>
  <c r="M12467" i="8" s="1"/>
  <c r="M12468" i="8" s="1"/>
  <c r="M12469" i="8" s="1"/>
  <c r="M12470" i="8" s="1"/>
  <c r="M12471" i="8" s="1"/>
  <c r="M12472" i="8" s="1"/>
  <c r="M12473" i="8" s="1"/>
  <c r="M12474" i="8" s="1"/>
  <c r="M12475" i="8" s="1"/>
  <c r="M12476" i="8" s="1"/>
  <c r="M12477" i="8" s="1"/>
  <c r="M12478" i="8" s="1"/>
  <c r="M12479" i="8" s="1"/>
  <c r="M12480" i="8" s="1"/>
  <c r="M12481" i="8" s="1"/>
  <c r="M12482" i="8" s="1"/>
  <c r="M12483" i="8" s="1"/>
  <c r="M12484" i="8" s="1"/>
  <c r="M12485" i="8" s="1"/>
  <c r="M12486" i="8" s="1"/>
  <c r="M12487" i="8" s="1"/>
  <c r="M12488" i="8" s="1"/>
  <c r="M12489" i="8" s="1"/>
  <c r="M12490" i="8" s="1"/>
  <c r="M12491" i="8" s="1"/>
  <c r="M12492" i="8" s="1"/>
  <c r="M12493" i="8" s="1"/>
  <c r="M12494" i="8" s="1"/>
  <c r="M12495" i="8" s="1"/>
  <c r="M12496" i="8" s="1"/>
  <c r="M12497" i="8" s="1"/>
  <c r="M12498" i="8" s="1"/>
  <c r="M12499" i="8" s="1"/>
  <c r="M12500" i="8" s="1"/>
  <c r="M12501" i="8" s="1"/>
  <c r="K17" i="93"/>
  <c r="M8040" i="8"/>
  <c r="M8041" i="8" s="1"/>
  <c r="S20" i="93"/>
  <c r="AG9" i="94"/>
  <c r="M8042" i="8"/>
  <c r="M8043" i="8" s="1"/>
  <c r="M8044" i="8" s="1"/>
  <c r="M8045" i="8" s="1"/>
  <c r="M8046" i="8" s="1"/>
  <c r="M8047" i="8" s="1"/>
  <c r="M8048" i="8" s="1"/>
  <c r="M8049" i="8" s="1"/>
  <c r="M8050" i="8" s="1"/>
  <c r="M8051" i="8" s="1"/>
  <c r="M8052" i="8" s="1"/>
  <c r="M8053" i="8" s="1"/>
  <c r="M8054" i="8" s="1"/>
  <c r="M8055" i="8" s="1"/>
  <c r="M8056" i="8" s="1"/>
  <c r="M8057" i="8" s="1"/>
  <c r="M8058" i="8" s="1"/>
  <c r="M8059" i="8" s="1"/>
  <c r="M8060" i="8" s="1"/>
  <c r="M8061" i="8" s="1"/>
  <c r="M8062" i="8" s="1"/>
  <c r="M8063" i="8" s="1"/>
  <c r="M8064" i="8" s="1"/>
  <c r="M8065" i="8" s="1"/>
  <c r="M8066" i="8" s="1"/>
  <c r="M8067" i="8" s="1"/>
  <c r="M8068" i="8" s="1"/>
  <c r="M8069" i="8" s="1"/>
  <c r="M8070" i="8" s="1"/>
  <c r="M8071" i="8" s="1"/>
  <c r="M8072" i="8" s="1"/>
  <c r="M8073" i="8" s="1"/>
  <c r="M8074" i="8" s="1"/>
  <c r="M8075" i="8" s="1"/>
  <c r="M8076" i="8" s="1"/>
  <c r="M8077" i="8" s="1"/>
  <c r="M8078" i="8" s="1"/>
  <c r="M8079" i="8" s="1"/>
  <c r="M8080" i="8" s="1"/>
  <c r="M8081" i="8" s="1"/>
  <c r="M8082" i="8" s="1"/>
  <c r="M8083" i="8" s="1"/>
  <c r="M8084" i="8" s="1"/>
  <c r="M8085" i="8" s="1"/>
  <c r="M8086" i="8" s="1"/>
  <c r="M8087" i="8" s="1"/>
  <c r="M8088" i="8" s="1"/>
  <c r="M8089" i="8" s="1"/>
  <c r="M8090" i="8" s="1"/>
  <c r="M8091" i="8" s="1"/>
  <c r="M8092" i="8" s="1"/>
  <c r="M8093" i="8" s="1"/>
  <c r="M8094" i="8" s="1"/>
  <c r="M8095" i="8" s="1"/>
  <c r="M8096" i="8" s="1"/>
  <c r="M8097" i="8" s="1"/>
  <c r="M8098" i="8" s="1"/>
  <c r="M8099" i="8" s="1"/>
  <c r="M8100" i="8" s="1"/>
  <c r="M8101" i="8" s="1"/>
  <c r="M8102" i="8" s="1"/>
  <c r="M8103" i="8" s="1"/>
  <c r="M8104" i="8" s="1"/>
  <c r="M8105" i="8" s="1"/>
  <c r="M8106" i="8" s="1"/>
  <c r="M8107" i="8" s="1"/>
  <c r="M8108" i="8" s="1"/>
  <c r="M8109" i="8" s="1"/>
  <c r="M8110" i="8" s="1"/>
  <c r="M8111" i="8" s="1"/>
  <c r="M8112" i="8" s="1"/>
  <c r="M8113" i="8" s="1"/>
  <c r="M8114" i="8" s="1"/>
  <c r="M8115" i="8" s="1"/>
  <c r="M8116" i="8" s="1"/>
  <c r="M8117" i="8" s="1"/>
  <c r="M8118" i="8" s="1"/>
  <c r="M8119" i="8" s="1"/>
  <c r="M8120" i="8" s="1"/>
  <c r="M8121" i="8" s="1"/>
  <c r="M8122" i="8" s="1"/>
  <c r="M8123" i="8" s="1"/>
  <c r="M8124" i="8" s="1"/>
  <c r="M8125" i="8" s="1"/>
  <c r="M8126" i="8" s="1"/>
  <c r="M8127" i="8" s="1"/>
  <c r="M8128" i="8" s="1"/>
  <c r="M8129" i="8" s="1"/>
  <c r="M8130" i="8" s="1"/>
  <c r="M8131" i="8" s="1"/>
  <c r="M8132" i="8" s="1"/>
  <c r="M8133" i="8" s="1"/>
  <c r="M8134" i="8" s="1"/>
  <c r="M8135" i="8" s="1"/>
  <c r="M8136" i="8" s="1"/>
  <c r="M8137" i="8" s="1"/>
  <c r="M8138" i="8" s="1"/>
  <c r="M8139" i="8" s="1"/>
  <c r="M8140" i="8" s="1"/>
  <c r="M8141" i="8" s="1"/>
  <c r="M8142" i="8" s="1"/>
  <c r="M8143" i="8" s="1"/>
  <c r="M8144" i="8" s="1"/>
  <c r="M8145" i="8" s="1"/>
  <c r="M8146" i="8" s="1"/>
  <c r="M8147" i="8" s="1"/>
  <c r="M8148" i="8" s="1"/>
  <c r="M8149" i="8" s="1"/>
  <c r="M8150" i="8" s="1"/>
  <c r="M8151" i="8" s="1"/>
  <c r="M8152" i="8" s="1"/>
  <c r="M8153" i="8" s="1"/>
  <c r="M8154" i="8" s="1"/>
  <c r="M8155" i="8" s="1"/>
  <c r="M8156" i="8" s="1"/>
  <c r="M8157" i="8" s="1"/>
  <c r="M8158" i="8" s="1"/>
  <c r="M8159" i="8" s="1"/>
  <c r="M8160" i="8" s="1"/>
  <c r="M8161" i="8" s="1"/>
  <c r="M8162" i="8" s="1"/>
  <c r="M8163" i="8" s="1"/>
  <c r="M8164" i="8" s="1"/>
  <c r="M8165" i="8" s="1"/>
  <c r="M8166" i="8" s="1"/>
  <c r="M8167" i="8" s="1"/>
  <c r="M8168" i="8" s="1"/>
  <c r="M8169" i="8" s="1"/>
  <c r="M8170" i="8" s="1"/>
  <c r="M8171" i="8" s="1"/>
  <c r="M8172" i="8" s="1"/>
  <c r="M8173" i="8" s="1"/>
  <c r="M8174" i="8" s="1"/>
  <c r="M8175" i="8" s="1"/>
  <c r="M8176" i="8" s="1"/>
  <c r="M8177" i="8" s="1"/>
  <c r="M8178" i="8" s="1"/>
  <c r="M8179" i="8" s="1"/>
  <c r="M8180" i="8" s="1"/>
  <c r="M8181" i="8" s="1"/>
  <c r="M8182" i="8" s="1"/>
  <c r="M8183" i="8" s="1"/>
  <c r="M8184" i="8" s="1"/>
  <c r="M8185" i="8" s="1"/>
  <c r="M8186" i="8" s="1"/>
  <c r="M8187" i="8" s="1"/>
  <c r="M8188" i="8" s="1"/>
  <c r="M8189" i="8" s="1"/>
  <c r="M8190" i="8" s="1"/>
  <c r="M8191" i="8" s="1"/>
  <c r="M8192" i="8" s="1"/>
  <c r="M8193" i="8" s="1"/>
  <c r="M8194" i="8" s="1"/>
  <c r="M8195" i="8" s="1"/>
  <c r="M8196" i="8" s="1"/>
  <c r="M8197" i="8" s="1"/>
  <c r="M8198" i="8" s="1"/>
  <c r="M8199" i="8" s="1"/>
  <c r="M8200" i="8" s="1"/>
  <c r="M8201" i="8" s="1"/>
  <c r="M8202" i="8" s="1"/>
  <c r="M8203" i="8" s="1"/>
  <c r="M8204" i="8" s="1"/>
  <c r="M8205" i="8" s="1"/>
  <c r="M8206" i="8" s="1"/>
  <c r="M8207" i="8" s="1"/>
  <c r="M8208" i="8" s="1"/>
  <c r="M8209" i="8" s="1"/>
  <c r="M8210" i="8" s="1"/>
  <c r="M8211" i="8" s="1"/>
  <c r="M8212" i="8" s="1"/>
  <c r="M8213" i="8" s="1"/>
  <c r="M8214" i="8" s="1"/>
  <c r="M8215" i="8" s="1"/>
  <c r="M8216" i="8" s="1"/>
  <c r="M8217" i="8" s="1"/>
  <c r="M8218" i="8" s="1"/>
  <c r="M8219" i="8" s="1"/>
  <c r="M8220" i="8" s="1"/>
  <c r="M8221" i="8" s="1"/>
  <c r="M8222" i="8" s="1"/>
  <c r="M8223" i="8" s="1"/>
  <c r="M8224" i="8" s="1"/>
  <c r="M8225" i="8" s="1"/>
  <c r="M8226" i="8" s="1"/>
  <c r="M8227" i="8" s="1"/>
  <c r="M8228" i="8" s="1"/>
  <c r="M8229" i="8" s="1"/>
  <c r="M8230" i="8" s="1"/>
  <c r="M8231" i="8" s="1"/>
  <c r="M8232" i="8" s="1"/>
  <c r="M8233" i="8" s="1"/>
  <c r="M8234" i="8" s="1"/>
  <c r="M8235" i="8" s="1"/>
  <c r="M8236" i="8" s="1"/>
  <c r="M8237" i="8" s="1"/>
  <c r="M8238" i="8" s="1"/>
  <c r="M8239" i="8" s="1"/>
  <c r="M8240" i="8" s="1"/>
  <c r="M8241" i="8" s="1"/>
  <c r="M8242" i="8" s="1"/>
  <c r="M8243" i="8" s="1"/>
  <c r="M8244" i="8" s="1"/>
  <c r="M8245" i="8" s="1"/>
  <c r="M8246" i="8" s="1"/>
  <c r="M8247" i="8" s="1"/>
  <c r="M8248" i="8" s="1"/>
  <c r="M8249" i="8" s="1"/>
  <c r="M8250" i="8" s="1"/>
  <c r="M8251" i="8" s="1"/>
  <c r="M8252" i="8" s="1"/>
  <c r="M8253" i="8" s="1"/>
  <c r="M8254" i="8" s="1"/>
  <c r="M8255" i="8" s="1"/>
  <c r="M8256" i="8" s="1"/>
  <c r="M8257" i="8" s="1"/>
  <c r="M8258" i="8" s="1"/>
  <c r="M8259" i="8" s="1"/>
  <c r="M8260" i="8" s="1"/>
  <c r="M8261" i="8" s="1"/>
  <c r="M8262" i="8" s="1"/>
  <c r="M8263" i="8" s="1"/>
  <c r="M8264" i="8" s="1"/>
  <c r="M8265" i="8" s="1"/>
  <c r="M8266" i="8" s="1"/>
  <c r="M8267" i="8" s="1"/>
  <c r="M8268" i="8" s="1"/>
  <c r="M8269" i="8" s="1"/>
  <c r="M8270" i="8" s="1"/>
  <c r="M8271" i="8" s="1"/>
  <c r="M8272" i="8" s="1"/>
  <c r="M8273" i="8" s="1"/>
  <c r="M8274" i="8" s="1"/>
  <c r="M8275" i="8" s="1"/>
  <c r="M8276" i="8" s="1"/>
  <c r="M8277" i="8" s="1"/>
  <c r="M8278" i="8" s="1"/>
  <c r="M8279" i="8" s="1"/>
  <c r="M8280" i="8" s="1"/>
  <c r="M8281" i="8" s="1"/>
  <c r="M8282" i="8" s="1"/>
  <c r="M8283" i="8" s="1"/>
  <c r="M8284" i="8" s="1"/>
  <c r="M8285" i="8" s="1"/>
  <c r="M8286" i="8" s="1"/>
  <c r="M8287" i="8" s="1"/>
  <c r="M8288" i="8" s="1"/>
  <c r="M8289" i="8" s="1"/>
  <c r="M8290" i="8" s="1"/>
  <c r="M8291" i="8" s="1"/>
  <c r="M8292" i="8" s="1"/>
  <c r="M8293" i="8" s="1"/>
  <c r="M8294" i="8" s="1"/>
  <c r="M8295" i="8" s="1"/>
  <c r="M8296" i="8" s="1"/>
  <c r="M8297" i="8" s="1"/>
  <c r="M8298" i="8" s="1"/>
  <c r="M8299" i="8" s="1"/>
  <c r="M8300" i="8" s="1"/>
  <c r="M8301" i="8" s="1"/>
  <c r="M8302" i="8" s="1"/>
  <c r="M8303" i="8" s="1"/>
  <c r="M8304" i="8" s="1"/>
  <c r="M8305" i="8" s="1"/>
  <c r="M8306" i="8" s="1"/>
  <c r="M8307" i="8" s="1"/>
  <c r="M8308" i="8" s="1"/>
  <c r="M8309" i="8" s="1"/>
  <c r="M8310" i="8" s="1"/>
  <c r="M8311" i="8" s="1"/>
  <c r="M8312" i="8" s="1"/>
  <c r="M8313" i="8" s="1"/>
  <c r="M8314" i="8" s="1"/>
  <c r="M8315" i="8" s="1"/>
  <c r="M8316" i="8" s="1"/>
  <c r="M8317" i="8" s="1"/>
  <c r="M8318" i="8" s="1"/>
  <c r="M8319" i="8" s="1"/>
  <c r="M8320" i="8" s="1"/>
  <c r="M8321" i="8" s="1"/>
  <c r="M8322" i="8" s="1"/>
  <c r="M8323" i="8" s="1"/>
  <c r="M8324" i="8" s="1"/>
  <c r="M8325" i="8" s="1"/>
  <c r="M8326" i="8" s="1"/>
  <c r="M8327" i="8" s="1"/>
  <c r="M8328" i="8" s="1"/>
  <c r="M8329" i="8" s="1"/>
  <c r="M8330" i="8" s="1"/>
  <c r="M8331" i="8" s="1"/>
  <c r="M8332" i="8" s="1"/>
  <c r="M8333" i="8" s="1"/>
  <c r="M8334" i="8" s="1"/>
  <c r="M8335" i="8" s="1"/>
  <c r="M8336" i="8" s="1"/>
  <c r="M8337" i="8" s="1"/>
  <c r="M8338" i="8" s="1"/>
  <c r="M8339" i="8" s="1"/>
  <c r="M8340" i="8" s="1"/>
  <c r="M8341" i="8" s="1"/>
  <c r="M8342" i="8" s="1"/>
  <c r="M8343" i="8" s="1"/>
  <c r="M8344" i="8" s="1"/>
  <c r="M8345" i="8" s="1"/>
  <c r="M8346" i="8" s="1"/>
  <c r="M8347" i="8" s="1"/>
  <c r="M8348" i="8" s="1"/>
  <c r="M8349" i="8" s="1"/>
  <c r="M8350" i="8" s="1"/>
  <c r="M8351" i="8" s="1"/>
  <c r="M8352" i="8" s="1"/>
  <c r="M8353" i="8" s="1"/>
  <c r="M8354" i="8" s="1"/>
  <c r="M8355" i="8" s="1"/>
  <c r="M8356" i="8" s="1"/>
  <c r="M8357" i="8" s="1"/>
  <c r="M8358" i="8" s="1"/>
  <c r="M8359" i="8" s="1"/>
  <c r="M8360" i="8" s="1"/>
  <c r="M8361" i="8" s="1"/>
  <c r="M8362" i="8" s="1"/>
  <c r="M8363" i="8" s="1"/>
  <c r="M8364" i="8" s="1"/>
  <c r="M8365" i="8" s="1"/>
  <c r="M8366" i="8" s="1"/>
  <c r="M8367" i="8" s="1"/>
  <c r="M8368" i="8" s="1"/>
  <c r="M8369" i="8" s="1"/>
  <c r="M8370" i="8" s="1"/>
  <c r="M8371" i="8" s="1"/>
  <c r="M8372" i="8" s="1"/>
  <c r="M8373" i="8" s="1"/>
  <c r="M8374" i="8" s="1"/>
  <c r="M8375" i="8" s="1"/>
  <c r="M8376" i="8" s="1"/>
  <c r="M8377" i="8" s="1"/>
  <c r="M8378" i="8" s="1"/>
  <c r="M8379" i="8" s="1"/>
  <c r="M8380" i="8" s="1"/>
  <c r="M8381" i="8" s="1"/>
  <c r="M8382" i="8" s="1"/>
  <c r="M8383" i="8" s="1"/>
  <c r="M8384" i="8" s="1"/>
  <c r="M8385" i="8" s="1"/>
  <c r="M8386" i="8" s="1"/>
  <c r="M8387" i="8" s="1"/>
  <c r="M8388" i="8" s="1"/>
  <c r="M8389" i="8" s="1"/>
  <c r="M8390" i="8" s="1"/>
  <c r="M8391" i="8" s="1"/>
  <c r="M8392" i="8" s="1"/>
  <c r="M8393" i="8" s="1"/>
  <c r="M8394" i="8" s="1"/>
  <c r="M8395" i="8" s="1"/>
  <c r="M8396" i="8" s="1"/>
  <c r="M8397" i="8" s="1"/>
  <c r="M8398" i="8" s="1"/>
  <c r="M8399" i="8" s="1"/>
  <c r="M8400" i="8" s="1"/>
  <c r="M8401" i="8" s="1"/>
  <c r="M8402" i="8" s="1"/>
  <c r="M8403" i="8" s="1"/>
  <c r="M8404" i="8" s="1"/>
  <c r="M8405" i="8" s="1"/>
  <c r="M8406" i="8" s="1"/>
  <c r="M8407" i="8" s="1"/>
  <c r="M8408" i="8" s="1"/>
  <c r="M8409" i="8" s="1"/>
  <c r="M8410" i="8" s="1"/>
  <c r="M8411" i="8" s="1"/>
  <c r="M8412" i="8" s="1"/>
  <c r="M8413" i="8" s="1"/>
  <c r="M8414" i="8" s="1"/>
  <c r="M8415" i="8" s="1"/>
  <c r="M8416" i="8" s="1"/>
  <c r="M8417" i="8" s="1"/>
  <c r="M8418" i="8" s="1"/>
  <c r="M8419" i="8" s="1"/>
  <c r="M8420" i="8" s="1"/>
  <c r="M8421" i="8" s="1"/>
  <c r="M8422" i="8" s="1"/>
  <c r="M8423" i="8" s="1"/>
  <c r="M8424" i="8" s="1"/>
  <c r="M8425" i="8" s="1"/>
  <c r="M8426" i="8" s="1"/>
  <c r="M8427" i="8" s="1"/>
  <c r="M8428" i="8" s="1"/>
  <c r="M8429" i="8" s="1"/>
  <c r="M8430" i="8" s="1"/>
  <c r="M8431" i="8" s="1"/>
  <c r="M8432" i="8" s="1"/>
  <c r="M8433" i="8" s="1"/>
  <c r="M8434" i="8" s="1"/>
  <c r="M8435" i="8" s="1"/>
  <c r="M8436" i="8" s="1"/>
  <c r="M8437" i="8" s="1"/>
  <c r="M8438" i="8" s="1"/>
  <c r="M8439" i="8" s="1"/>
  <c r="M8440" i="8" s="1"/>
  <c r="M8441" i="8" s="1"/>
  <c r="M8442" i="8" s="1"/>
  <c r="M8443" i="8" s="1"/>
  <c r="M8444" i="8" s="1"/>
  <c r="M8445" i="8" s="1"/>
  <c r="M8446" i="8" s="1"/>
  <c r="M8447" i="8" s="1"/>
  <c r="M8448" i="8" s="1"/>
  <c r="M8449" i="8" s="1"/>
  <c r="M8450" i="8" s="1"/>
  <c r="M8451" i="8" s="1"/>
  <c r="M8452" i="8" s="1"/>
  <c r="M8453" i="8" s="1"/>
  <c r="M8454" i="8" s="1"/>
  <c r="M8455" i="8" s="1"/>
  <c r="M8456" i="8" s="1"/>
  <c r="M8457" i="8" s="1"/>
  <c r="M8458" i="8" s="1"/>
  <c r="M8459" i="8" s="1"/>
  <c r="M8460" i="8" s="1"/>
  <c r="M8461" i="8" s="1"/>
  <c r="M8462" i="8" s="1"/>
  <c r="M8463" i="8" s="1"/>
  <c r="M8464" i="8" s="1"/>
  <c r="M8465" i="8" s="1"/>
  <c r="M8466" i="8" s="1"/>
  <c r="M8467" i="8" s="1"/>
  <c r="M8468" i="8" s="1"/>
  <c r="M8469" i="8" s="1"/>
  <c r="M8470" i="8" s="1"/>
  <c r="M8471" i="8" s="1"/>
  <c r="M8472" i="8" s="1"/>
  <c r="M8473" i="8" s="1"/>
  <c r="M8474" i="8" s="1"/>
  <c r="M8475" i="8" s="1"/>
  <c r="M8476" i="8" s="1"/>
  <c r="M8477" i="8" s="1"/>
  <c r="M8478" i="8" s="1"/>
  <c r="M8479" i="8" s="1"/>
  <c r="M8480" i="8" s="1"/>
  <c r="M8481" i="8" s="1"/>
  <c r="M8482" i="8" s="1"/>
  <c r="M8483" i="8" s="1"/>
  <c r="M8484" i="8" s="1"/>
  <c r="M8485" i="8" s="1"/>
  <c r="M8486" i="8" s="1"/>
  <c r="M8487" i="8" s="1"/>
  <c r="M8488" i="8" s="1"/>
  <c r="M8489" i="8" s="1"/>
  <c r="M8490" i="8" s="1"/>
  <c r="M8491" i="8" s="1"/>
  <c r="M8492" i="8" s="1"/>
  <c r="M8493" i="8" s="1"/>
  <c r="M8494" i="8" s="1"/>
  <c r="M8495" i="8" s="1"/>
  <c r="M8496" i="8" s="1"/>
  <c r="M8497" i="8" s="1"/>
  <c r="M8498" i="8" s="1"/>
  <c r="M8499" i="8" s="1"/>
  <c r="M8500" i="8" s="1"/>
  <c r="M8501" i="8" s="1"/>
  <c r="M8502" i="8" s="1"/>
  <c r="M8503" i="8" s="1"/>
  <c r="M8504" i="8" s="1"/>
  <c r="M8505" i="8" s="1"/>
  <c r="M8506" i="8" s="1"/>
  <c r="M8507" i="8" s="1"/>
  <c r="M8508" i="8" s="1"/>
  <c r="M8509" i="8" s="1"/>
  <c r="M8510" i="8" s="1"/>
  <c r="M8511" i="8" s="1"/>
  <c r="M8512" i="8" s="1"/>
  <c r="M8513" i="8" s="1"/>
  <c r="M8514" i="8" s="1"/>
  <c r="M8515" i="8" s="1"/>
  <c r="M8516" i="8" s="1"/>
  <c r="M8517" i="8" s="1"/>
  <c r="M8518" i="8" s="1"/>
  <c r="M8519" i="8" s="1"/>
  <c r="M8520" i="8" s="1"/>
  <c r="M8521" i="8" s="1"/>
  <c r="M8522" i="8" s="1"/>
  <c r="M8523" i="8" s="1"/>
  <c r="M8524" i="8" s="1"/>
  <c r="M8525" i="8" s="1"/>
  <c r="M8526" i="8" s="1"/>
  <c r="M8527" i="8" s="1"/>
  <c r="M8528" i="8" s="1"/>
  <c r="M8529" i="8" s="1"/>
  <c r="M8530" i="8" s="1"/>
  <c r="M8531" i="8" s="1"/>
  <c r="M8532" i="8" s="1"/>
  <c r="M8533" i="8" s="1"/>
  <c r="M8534" i="8" s="1"/>
  <c r="M8535" i="8" s="1"/>
  <c r="M8536" i="8" s="1"/>
  <c r="M8537" i="8" s="1"/>
  <c r="M8538" i="8" s="1"/>
  <c r="M8539" i="8" s="1"/>
  <c r="M8540" i="8" s="1"/>
  <c r="M8541" i="8" s="1"/>
  <c r="M8542" i="8" s="1"/>
  <c r="M8543" i="8" s="1"/>
  <c r="M8544" i="8" s="1"/>
  <c r="M8545" i="8" s="1"/>
  <c r="M8546" i="8" s="1"/>
  <c r="M8547" i="8" s="1"/>
  <c r="M8548" i="8" s="1"/>
  <c r="M8549" i="8" s="1"/>
  <c r="M8550" i="8" s="1"/>
  <c r="M8551" i="8" s="1"/>
  <c r="M8552" i="8" s="1"/>
  <c r="M8553" i="8" s="1"/>
  <c r="M8554" i="8" s="1"/>
  <c r="M8555" i="8" s="1"/>
  <c r="M8556" i="8" s="1"/>
  <c r="M8557" i="8" s="1"/>
  <c r="M8558" i="8" s="1"/>
  <c r="M8559" i="8" s="1"/>
  <c r="M8560" i="8" s="1"/>
  <c r="M8561" i="8" s="1"/>
  <c r="M8562" i="8" s="1"/>
  <c r="M8563" i="8" s="1"/>
  <c r="M8564" i="8" s="1"/>
  <c r="M8565" i="8" s="1"/>
  <c r="M8566" i="8" s="1"/>
  <c r="M8567" i="8" s="1"/>
  <c r="M8568" i="8" s="1"/>
  <c r="M8569" i="8" s="1"/>
  <c r="M8570" i="8" s="1"/>
  <c r="M8571" i="8" s="1"/>
  <c r="M8572" i="8" s="1"/>
  <c r="M8573" i="8" s="1"/>
  <c r="M8574" i="8" s="1"/>
  <c r="M8575" i="8" s="1"/>
  <c r="M8576" i="8" s="1"/>
  <c r="M8577" i="8" s="1"/>
  <c r="M8578" i="8" s="1"/>
  <c r="M8579" i="8" s="1"/>
  <c r="M8580" i="8" s="1"/>
  <c r="M8581" i="8" s="1"/>
  <c r="M8582" i="8" s="1"/>
  <c r="M8583" i="8" s="1"/>
  <c r="M8584" i="8" s="1"/>
  <c r="M8585" i="8" s="1"/>
  <c r="M8586" i="8" s="1"/>
  <c r="M8587" i="8" s="1"/>
  <c r="M8588" i="8" s="1"/>
  <c r="M8589" i="8" s="1"/>
  <c r="M8590" i="8" s="1"/>
  <c r="M8591" i="8" s="1"/>
  <c r="M8592" i="8" s="1"/>
  <c r="M8593" i="8" s="1"/>
  <c r="M8594" i="8" s="1"/>
  <c r="M8595" i="8" s="1"/>
  <c r="M8596" i="8" s="1"/>
  <c r="M8597" i="8" s="1"/>
  <c r="M8598" i="8" s="1"/>
  <c r="M8599" i="8" s="1"/>
  <c r="M8600" i="8" s="1"/>
  <c r="M8601" i="8" s="1"/>
  <c r="M8602" i="8" s="1"/>
  <c r="M8603" i="8" s="1"/>
  <c r="M8604" i="8" s="1"/>
  <c r="M8605" i="8" s="1"/>
  <c r="M8606" i="8" s="1"/>
  <c r="M8607" i="8" s="1"/>
  <c r="M8608" i="8" s="1"/>
  <c r="M8609" i="8" s="1"/>
  <c r="M8610" i="8" s="1"/>
  <c r="M8611" i="8" s="1"/>
  <c r="M8612" i="8" s="1"/>
  <c r="M8613" i="8" s="1"/>
  <c r="M8614" i="8" s="1"/>
  <c r="M8615" i="8" s="1"/>
  <c r="M8616" i="8" s="1"/>
  <c r="M8617" i="8" s="1"/>
  <c r="M8618" i="8" s="1"/>
  <c r="M8619" i="8" s="1"/>
  <c r="M8620" i="8" s="1"/>
  <c r="M8621" i="8" s="1"/>
  <c r="M8622" i="8" s="1"/>
  <c r="M8623" i="8" s="1"/>
  <c r="M8624" i="8" s="1"/>
  <c r="M8625" i="8" s="1"/>
  <c r="M8626" i="8" s="1"/>
  <c r="M8627" i="8" s="1"/>
  <c r="M8628" i="8" s="1"/>
  <c r="M8629" i="8" s="1"/>
  <c r="M8630" i="8" s="1"/>
  <c r="M8631" i="8" s="1"/>
  <c r="M8632" i="8" s="1"/>
  <c r="M8633" i="8" s="1"/>
  <c r="M8634" i="8" s="1"/>
  <c r="M8635" i="8" s="1"/>
  <c r="M8636" i="8" s="1"/>
  <c r="M8637" i="8" s="1"/>
  <c r="M8638" i="8" s="1"/>
  <c r="M8639" i="8" s="1"/>
  <c r="M8640" i="8" s="1"/>
  <c r="M8641" i="8" s="1"/>
  <c r="M8642" i="8" s="1"/>
  <c r="M8643" i="8" s="1"/>
  <c r="M8644" i="8" s="1"/>
  <c r="M8645" i="8" s="1"/>
  <c r="M8646" i="8" s="1"/>
  <c r="M8647" i="8" s="1"/>
  <c r="M8648" i="8" s="1"/>
  <c r="M8649" i="8" s="1"/>
  <c r="M8650" i="8" s="1"/>
  <c r="M8651" i="8" s="1"/>
  <c r="M8652" i="8" s="1"/>
  <c r="M8653" i="8" s="1"/>
  <c r="M8654" i="8" s="1"/>
  <c r="M8655" i="8" s="1"/>
  <c r="M8656" i="8" s="1"/>
  <c r="M8657" i="8" s="1"/>
  <c r="M8658" i="8" s="1"/>
  <c r="M8659" i="8" s="1"/>
  <c r="M8660" i="8" s="1"/>
  <c r="M8661" i="8" s="1"/>
  <c r="M8662" i="8" s="1"/>
  <c r="M8663" i="8" s="1"/>
  <c r="M8664" i="8" s="1"/>
  <c r="M8665" i="8" s="1"/>
  <c r="M8666" i="8" s="1"/>
  <c r="M8667" i="8" s="1"/>
  <c r="M8668" i="8" s="1"/>
  <c r="M8669" i="8" s="1"/>
  <c r="M8670" i="8" s="1"/>
  <c r="M8671" i="8" s="1"/>
  <c r="M8672" i="8" s="1"/>
  <c r="M8673" i="8" s="1"/>
  <c r="M8674" i="8" s="1"/>
  <c r="M8675" i="8" s="1"/>
  <c r="M8676" i="8" s="1"/>
  <c r="M8677" i="8" s="1"/>
  <c r="M8678" i="8" s="1"/>
  <c r="M8679" i="8" s="1"/>
  <c r="M8680" i="8" s="1"/>
  <c r="M8681" i="8" s="1"/>
  <c r="M8682" i="8" s="1"/>
  <c r="M8683" i="8" s="1"/>
  <c r="M8684" i="8" s="1"/>
  <c r="M8685" i="8" s="1"/>
  <c r="M8686" i="8" s="1"/>
  <c r="M8687" i="8" s="1"/>
  <c r="M8688" i="8" s="1"/>
  <c r="M8689" i="8" s="1"/>
  <c r="M8690" i="8" s="1"/>
  <c r="M8691" i="8" s="1"/>
  <c r="M8692" i="8" s="1"/>
  <c r="M8693" i="8" s="1"/>
  <c r="M8694" i="8" s="1"/>
  <c r="M8695" i="8" s="1"/>
  <c r="M8696" i="8" s="1"/>
  <c r="M8697" i="8" s="1"/>
  <c r="M8698" i="8" s="1"/>
  <c r="M8699" i="8" s="1"/>
  <c r="M8700" i="8" s="1"/>
  <c r="M8701" i="8" s="1"/>
  <c r="M8702" i="8" s="1"/>
  <c r="M8703" i="8" s="1"/>
  <c r="M8704" i="8" s="1"/>
  <c r="M8705" i="8" s="1"/>
  <c r="M8706" i="8" s="1"/>
  <c r="M8707" i="8" s="1"/>
  <c r="M8708" i="8" s="1"/>
  <c r="M8709" i="8" s="1"/>
  <c r="M8710" i="8" s="1"/>
  <c r="M8711" i="8" s="1"/>
  <c r="M8712" i="8" s="1"/>
  <c r="M8713" i="8" s="1"/>
  <c r="M8714" i="8" s="1"/>
  <c r="M8715" i="8" s="1"/>
  <c r="M8716" i="8" s="1"/>
  <c r="M8717" i="8" s="1"/>
  <c r="M8718" i="8" s="1"/>
  <c r="M8719" i="8" s="1"/>
  <c r="M8720" i="8" s="1"/>
  <c r="M8721" i="8" s="1"/>
  <c r="M8722" i="8" s="1"/>
  <c r="M8723" i="8" s="1"/>
  <c r="M8724" i="8" s="1"/>
  <c r="M8725" i="8" s="1"/>
  <c r="M8726" i="8" s="1"/>
  <c r="M8727" i="8" s="1"/>
  <c r="M8728" i="8" s="1"/>
  <c r="M8729" i="8" s="1"/>
  <c r="M8730" i="8" s="1"/>
  <c r="M8731" i="8" s="1"/>
  <c r="M8732" i="8" s="1"/>
  <c r="M8733" i="8" s="1"/>
  <c r="M8734" i="8" s="1"/>
  <c r="M8735" i="8" s="1"/>
  <c r="M8736" i="8" s="1"/>
  <c r="M8737" i="8" s="1"/>
  <c r="M8738" i="8" s="1"/>
  <c r="M8739" i="8" s="1"/>
  <c r="M8740" i="8" s="1"/>
  <c r="M8741" i="8" s="1"/>
  <c r="M8742" i="8" s="1"/>
  <c r="M8743" i="8" s="1"/>
  <c r="M8744" i="8" s="1"/>
  <c r="M8745" i="8" s="1"/>
  <c r="M8746" i="8" s="1"/>
  <c r="M8747" i="8" s="1"/>
  <c r="M8748" i="8" s="1"/>
  <c r="M8749" i="8" s="1"/>
  <c r="M8750" i="8" s="1"/>
  <c r="M8751" i="8" s="1"/>
  <c r="M8752" i="8" s="1"/>
  <c r="M8753" i="8" s="1"/>
  <c r="M8754" i="8" s="1"/>
  <c r="M8755" i="8" s="1"/>
  <c r="M8756" i="8" s="1"/>
  <c r="M8757" i="8" s="1"/>
  <c r="M8758" i="8" s="1"/>
  <c r="M8759" i="8" s="1"/>
  <c r="M8760" i="8" s="1"/>
  <c r="M8761" i="8" s="1"/>
  <c r="M8762" i="8" s="1"/>
  <c r="M8763" i="8" s="1"/>
  <c r="M8764" i="8" s="1"/>
  <c r="M8765" i="8" s="1"/>
  <c r="M8766" i="8" s="1"/>
  <c r="M8767" i="8" s="1"/>
  <c r="M8768" i="8" s="1"/>
  <c r="M8769" i="8" s="1"/>
  <c r="M8770" i="8" s="1"/>
  <c r="M8771" i="8" s="1"/>
  <c r="M8772" i="8" s="1"/>
  <c r="M8773" i="8" s="1"/>
  <c r="M8774" i="8" s="1"/>
  <c r="M8775" i="8" s="1"/>
  <c r="M8776" i="8" s="1"/>
  <c r="M8777" i="8" s="1"/>
  <c r="M8778" i="8" s="1"/>
  <c r="M8779" i="8" s="1"/>
  <c r="M8780" i="8" s="1"/>
  <c r="M8781" i="8" s="1"/>
  <c r="M8782" i="8" s="1"/>
  <c r="M8783" i="8" s="1"/>
  <c r="M8784" i="8" s="1"/>
  <c r="M8785" i="8" s="1"/>
  <c r="M8786" i="8" s="1"/>
  <c r="M8787" i="8" s="1"/>
  <c r="M8788" i="8" s="1"/>
  <c r="M8789" i="8" s="1"/>
  <c r="M8790" i="8" s="1"/>
  <c r="M8791" i="8" s="1"/>
  <c r="M8792" i="8" s="1"/>
  <c r="M8793" i="8" s="1"/>
  <c r="M8794" i="8" s="1"/>
  <c r="M8795" i="8" s="1"/>
  <c r="M8796" i="8" s="1"/>
  <c r="M8797" i="8" s="1"/>
  <c r="M8798" i="8" s="1"/>
  <c r="M8799" i="8" s="1"/>
  <c r="M8800" i="8" s="1"/>
  <c r="M8801" i="8" s="1"/>
  <c r="M8802" i="8" s="1"/>
  <c r="M8803" i="8" s="1"/>
  <c r="M8804" i="8" s="1"/>
  <c r="M8805" i="8" s="1"/>
  <c r="M8806" i="8" s="1"/>
  <c r="M8807" i="8" s="1"/>
  <c r="M8808" i="8" s="1"/>
  <c r="M8809" i="8" s="1"/>
  <c r="M8810" i="8" s="1"/>
  <c r="M8811" i="8" s="1"/>
  <c r="M8812" i="8" s="1"/>
  <c r="M8813" i="8" s="1"/>
  <c r="M8814" i="8" s="1"/>
  <c r="M8815" i="8" s="1"/>
  <c r="M8816" i="8" s="1"/>
  <c r="M8817" i="8" s="1"/>
  <c r="M8818" i="8" s="1"/>
  <c r="M8819" i="8" s="1"/>
  <c r="M8820" i="8" s="1"/>
  <c r="M8821" i="8" s="1"/>
  <c r="M8822" i="8" s="1"/>
  <c r="M8823" i="8" s="1"/>
  <c r="M8824" i="8" s="1"/>
  <c r="M8825" i="8" s="1"/>
  <c r="M8826" i="8" s="1"/>
  <c r="M8827" i="8" s="1"/>
  <c r="M8828" i="8" s="1"/>
  <c r="M8829" i="8" s="1"/>
  <c r="M8830" i="8" s="1"/>
  <c r="M8831" i="8" s="1"/>
  <c r="M8832" i="8" s="1"/>
  <c r="M8833" i="8" s="1"/>
  <c r="M8834" i="8" s="1"/>
  <c r="M8835" i="8" s="1"/>
  <c r="M8836" i="8" s="1"/>
  <c r="M8837" i="8" s="1"/>
  <c r="M8838" i="8" s="1"/>
  <c r="M8839" i="8" s="1"/>
  <c r="M8840" i="8" s="1"/>
  <c r="M8841" i="8" s="1"/>
  <c r="M8842" i="8" s="1"/>
  <c r="M8843" i="8" s="1"/>
  <c r="M8844" i="8" s="1"/>
  <c r="M8845" i="8" s="1"/>
  <c r="M8846" i="8" s="1"/>
  <c r="M8847" i="8" s="1"/>
  <c r="M8848" i="8" s="1"/>
  <c r="M8849" i="8" s="1"/>
  <c r="M8850" i="8" s="1"/>
  <c r="M8851" i="8" s="1"/>
  <c r="M8852" i="8" s="1"/>
  <c r="M8853" i="8" s="1"/>
  <c r="M8854" i="8" s="1"/>
  <c r="M8855" i="8" s="1"/>
  <c r="M8856" i="8" s="1"/>
  <c r="M8857" i="8" s="1"/>
  <c r="M8858" i="8" s="1"/>
  <c r="M8859" i="8" s="1"/>
  <c r="M8860" i="8" s="1"/>
  <c r="M8861" i="8" s="1"/>
  <c r="M8862" i="8" s="1"/>
  <c r="M8863" i="8" s="1"/>
  <c r="M8864" i="8" s="1"/>
  <c r="M8865" i="8" s="1"/>
  <c r="M8866" i="8" s="1"/>
  <c r="M8867" i="8" s="1"/>
  <c r="M8868" i="8" s="1"/>
  <c r="M8869" i="8" s="1"/>
  <c r="M8870" i="8" s="1"/>
  <c r="M8871" i="8" s="1"/>
  <c r="M8872" i="8" s="1"/>
  <c r="M8873" i="8" s="1"/>
  <c r="M8874" i="8" s="1"/>
  <c r="M8875" i="8" s="1"/>
  <c r="M8876" i="8" s="1"/>
  <c r="M8877" i="8" s="1"/>
  <c r="M8878" i="8" s="1"/>
  <c r="M8879" i="8" s="1"/>
  <c r="M8880" i="8" s="1"/>
  <c r="M8881" i="8" s="1"/>
  <c r="M8882" i="8" s="1"/>
  <c r="M8883" i="8" s="1"/>
  <c r="M8884" i="8" s="1"/>
  <c r="M8885" i="8" s="1"/>
  <c r="M8886" i="8" s="1"/>
  <c r="M8887" i="8" s="1"/>
  <c r="M8888" i="8" s="1"/>
  <c r="M8889" i="8" s="1"/>
  <c r="M8890" i="8" s="1"/>
  <c r="M8891" i="8" s="1"/>
  <c r="M8892" i="8" s="1"/>
  <c r="M8893" i="8" s="1"/>
  <c r="M8894" i="8" s="1"/>
  <c r="M8895" i="8" s="1"/>
  <c r="M8896" i="8" s="1"/>
  <c r="M8897" i="8" s="1"/>
  <c r="M8898" i="8" s="1"/>
  <c r="M8899" i="8" s="1"/>
  <c r="M8900" i="8" s="1"/>
  <c r="M8901" i="8" s="1"/>
  <c r="M8902" i="8" s="1"/>
  <c r="M8903" i="8" s="1"/>
  <c r="M8904" i="8" s="1"/>
  <c r="M8905" i="8" s="1"/>
  <c r="M8906" i="8" s="1"/>
  <c r="M8907" i="8" s="1"/>
  <c r="M8908" i="8" s="1"/>
  <c r="M8909" i="8" s="1"/>
  <c r="M8910" i="8" s="1"/>
  <c r="M8911" i="8" s="1"/>
  <c r="M8912" i="8" s="1"/>
  <c r="M8913" i="8" s="1"/>
  <c r="M8914" i="8" s="1"/>
  <c r="M8915" i="8" s="1"/>
  <c r="M8916" i="8" s="1"/>
  <c r="M8917" i="8" s="1"/>
  <c r="M8918" i="8" s="1"/>
  <c r="M8919" i="8" s="1"/>
  <c r="M8920" i="8" s="1"/>
  <c r="M8921" i="8" s="1"/>
  <c r="M8922" i="8" s="1"/>
  <c r="M8923" i="8" s="1"/>
  <c r="M8924" i="8" s="1"/>
  <c r="M8925" i="8" s="1"/>
  <c r="M8926" i="8" s="1"/>
  <c r="M8927" i="8" s="1"/>
  <c r="M8928" i="8" s="1"/>
  <c r="M8929" i="8" s="1"/>
  <c r="M8930" i="8" s="1"/>
  <c r="M8931" i="8" s="1"/>
  <c r="M8932" i="8" s="1"/>
  <c r="M8933" i="8" s="1"/>
  <c r="M8934" i="8" s="1"/>
  <c r="M8935" i="8" s="1"/>
  <c r="M8936" i="8" s="1"/>
  <c r="M8937" i="8" s="1"/>
  <c r="M8938" i="8" s="1"/>
  <c r="M8939" i="8" s="1"/>
  <c r="M8940" i="8" s="1"/>
  <c r="M8941" i="8" s="1"/>
  <c r="M8942" i="8" s="1"/>
  <c r="M8943" i="8" s="1"/>
  <c r="M8944" i="8" s="1"/>
  <c r="M8945" i="8" s="1"/>
  <c r="M8946" i="8" s="1"/>
  <c r="M8947" i="8" s="1"/>
  <c r="M8948" i="8" s="1"/>
  <c r="M8949" i="8" s="1"/>
  <c r="M8950" i="8" s="1"/>
  <c r="M8951" i="8" s="1"/>
  <c r="M8952" i="8" s="1"/>
  <c r="M8953" i="8" s="1"/>
  <c r="M8954" i="8" s="1"/>
  <c r="M8955" i="8" s="1"/>
  <c r="M8956" i="8" s="1"/>
  <c r="M8957" i="8" s="1"/>
  <c r="M8958" i="8" s="1"/>
  <c r="M8959" i="8" s="1"/>
  <c r="M8960" i="8" s="1"/>
  <c r="M8961" i="8" s="1"/>
  <c r="M8962" i="8" s="1"/>
  <c r="M8963" i="8" s="1"/>
  <c r="M8964" i="8" s="1"/>
  <c r="M8965" i="8" s="1"/>
  <c r="M8966" i="8" s="1"/>
  <c r="M8967" i="8" s="1"/>
  <c r="M8968" i="8" s="1"/>
  <c r="M8969" i="8" s="1"/>
  <c r="M8970" i="8" s="1"/>
  <c r="M8971" i="8" s="1"/>
  <c r="M8972" i="8" s="1"/>
  <c r="M8973" i="8" s="1"/>
  <c r="M8974" i="8" s="1"/>
  <c r="M8975" i="8" s="1"/>
  <c r="M8976" i="8" s="1"/>
  <c r="M8977" i="8" s="1"/>
  <c r="M8978" i="8" s="1"/>
  <c r="M8979" i="8" s="1"/>
  <c r="M8980" i="8" s="1"/>
  <c r="M8981" i="8" s="1"/>
  <c r="M8982" i="8" s="1"/>
  <c r="M8983" i="8" s="1"/>
  <c r="M8984" i="8" s="1"/>
  <c r="M8985" i="8" s="1"/>
  <c r="M8986" i="8" s="1"/>
  <c r="M8987" i="8" s="1"/>
  <c r="M8988" i="8" s="1"/>
  <c r="M8989" i="8" s="1"/>
  <c r="M8990" i="8" s="1"/>
  <c r="M8991" i="8" s="1"/>
  <c r="M8992" i="8" s="1"/>
  <c r="M8993" i="8" s="1"/>
  <c r="M8994" i="8" s="1"/>
  <c r="M8995" i="8" s="1"/>
  <c r="M8996" i="8" s="1"/>
  <c r="M8997" i="8" s="1"/>
  <c r="M8998" i="8" s="1"/>
  <c r="M8999" i="8" s="1"/>
  <c r="M9000" i="8" s="1"/>
  <c r="M9001" i="8" s="1"/>
  <c r="M9002" i="8" s="1"/>
  <c r="M9003" i="8" s="1"/>
  <c r="M9004" i="8" s="1"/>
  <c r="M9005" i="8" s="1"/>
  <c r="M9006" i="8" s="1"/>
  <c r="M9007" i="8" s="1"/>
  <c r="M9008" i="8" s="1"/>
  <c r="M9009" i="8" s="1"/>
  <c r="M9010" i="8" s="1"/>
  <c r="M9011" i="8" s="1"/>
  <c r="M9012" i="8" s="1"/>
  <c r="M9013" i="8" s="1"/>
  <c r="M9014" i="8" s="1"/>
  <c r="M9015" i="8" s="1"/>
  <c r="M9016" i="8" s="1"/>
  <c r="M9017" i="8" s="1"/>
  <c r="M9018" i="8" s="1"/>
  <c r="M9019" i="8" s="1"/>
  <c r="M9020" i="8" s="1"/>
  <c r="M9021" i="8" s="1"/>
  <c r="M9022" i="8" s="1"/>
  <c r="M9023" i="8" s="1"/>
  <c r="M9024" i="8" s="1"/>
  <c r="M9025" i="8" s="1"/>
  <c r="M9026" i="8" s="1"/>
  <c r="M9027" i="8" s="1"/>
  <c r="M9028" i="8" s="1"/>
  <c r="M9029" i="8" s="1"/>
  <c r="M9030" i="8" s="1"/>
  <c r="M9031" i="8" s="1"/>
  <c r="M9032" i="8" s="1"/>
  <c r="M9033" i="8" s="1"/>
  <c r="M9034" i="8" s="1"/>
  <c r="M9035" i="8" s="1"/>
  <c r="M9036" i="8" s="1"/>
  <c r="M9037" i="8" s="1"/>
  <c r="M9038" i="8" s="1"/>
  <c r="M9039" i="8" s="1"/>
  <c r="M9040" i="8" s="1"/>
  <c r="M9041" i="8" s="1"/>
  <c r="M9042" i="8" s="1"/>
  <c r="M9043" i="8" s="1"/>
  <c r="M9044" i="8" s="1"/>
  <c r="M9045" i="8" s="1"/>
  <c r="M9046" i="8" s="1"/>
  <c r="M9047" i="8" s="1"/>
  <c r="M9048" i="8" s="1"/>
  <c r="M9049" i="8" s="1"/>
  <c r="M9050" i="8" s="1"/>
  <c r="M9051" i="8" s="1"/>
  <c r="M9052" i="8" s="1"/>
  <c r="M9053" i="8" s="1"/>
  <c r="M9054" i="8" s="1"/>
  <c r="M9055" i="8" s="1"/>
  <c r="M9056" i="8" s="1"/>
  <c r="M9057" i="8" s="1"/>
  <c r="M9058" i="8" s="1"/>
  <c r="M9059" i="8" s="1"/>
  <c r="M9060" i="8" s="1"/>
  <c r="M9061" i="8" s="1"/>
  <c r="M9062" i="8" s="1"/>
  <c r="M9063" i="8" s="1"/>
  <c r="M9064" i="8" s="1"/>
  <c r="M9065" i="8" s="1"/>
  <c r="M9066" i="8" s="1"/>
  <c r="M9067" i="8" s="1"/>
  <c r="M9068" i="8" s="1"/>
  <c r="M9069" i="8" s="1"/>
  <c r="M9070" i="8" s="1"/>
  <c r="M9071" i="8" s="1"/>
  <c r="M9072" i="8" s="1"/>
  <c r="M9073" i="8" s="1"/>
  <c r="M9074" i="8" s="1"/>
  <c r="M9075" i="8" s="1"/>
  <c r="M9076" i="8" s="1"/>
  <c r="M9077" i="8" s="1"/>
  <c r="M9078" i="8" s="1"/>
  <c r="M9079" i="8" s="1"/>
  <c r="M9080" i="8" s="1"/>
  <c r="M9081" i="8" s="1"/>
  <c r="M9082" i="8" s="1"/>
  <c r="M9083" i="8" s="1"/>
  <c r="M9084" i="8" s="1"/>
  <c r="M9085" i="8" s="1"/>
  <c r="M9086" i="8" s="1"/>
  <c r="M9087" i="8" s="1"/>
  <c r="M9088" i="8" s="1"/>
  <c r="M9089" i="8" s="1"/>
  <c r="M9090" i="8" s="1"/>
  <c r="M9091" i="8" s="1"/>
  <c r="M9092" i="8" s="1"/>
  <c r="M9093" i="8" s="1"/>
  <c r="M9094" i="8" s="1"/>
  <c r="M9095" i="8" s="1"/>
  <c r="M9096" i="8" s="1"/>
  <c r="M9097" i="8" s="1"/>
  <c r="M9098" i="8" s="1"/>
  <c r="M9099" i="8" s="1"/>
  <c r="M9100" i="8" s="1"/>
  <c r="M9101" i="8" s="1"/>
  <c r="M9102" i="8" s="1"/>
  <c r="M9103" i="8" s="1"/>
  <c r="M9104" i="8" s="1"/>
  <c r="M9105" i="8" s="1"/>
  <c r="M9106" i="8" s="1"/>
  <c r="M9107" i="8" s="1"/>
  <c r="M9108" i="8" s="1"/>
  <c r="M9109" i="8" s="1"/>
  <c r="M9110" i="8" s="1"/>
  <c r="M9111" i="8" s="1"/>
  <c r="M9112" i="8" s="1"/>
  <c r="M9113" i="8" s="1"/>
  <c r="M9114" i="8" s="1"/>
  <c r="M9115" i="8" s="1"/>
  <c r="M9116" i="8" s="1"/>
  <c r="M9117" i="8" s="1"/>
  <c r="M9118" i="8" s="1"/>
  <c r="M9119" i="8" s="1"/>
  <c r="M9120" i="8" s="1"/>
  <c r="M9121" i="8" s="1"/>
  <c r="M9122" i="8" s="1"/>
  <c r="M9123" i="8" s="1"/>
  <c r="M9124" i="8" s="1"/>
  <c r="M9125" i="8" s="1"/>
  <c r="M9126" i="8" s="1"/>
  <c r="M9127" i="8" s="1"/>
  <c r="M9128" i="8" s="1"/>
  <c r="M9129" i="8" s="1"/>
  <c r="M9130" i="8" s="1"/>
  <c r="M9131" i="8" s="1"/>
  <c r="M9132" i="8" s="1"/>
  <c r="M9133" i="8" s="1"/>
  <c r="M9134" i="8" s="1"/>
  <c r="M9135" i="8" s="1"/>
  <c r="M9136" i="8" s="1"/>
  <c r="M9137" i="8" s="1"/>
  <c r="M9138" i="8" s="1"/>
  <c r="M9139" i="8" s="1"/>
  <c r="M9140" i="8" s="1"/>
  <c r="M9141" i="8" s="1"/>
  <c r="M9142" i="8" s="1"/>
  <c r="M9143" i="8" s="1"/>
  <c r="M9144" i="8" s="1"/>
  <c r="M9145" i="8" s="1"/>
  <c r="M9146" i="8" s="1"/>
  <c r="M9147" i="8" s="1"/>
  <c r="M9148" i="8" s="1"/>
  <c r="M9149" i="8" s="1"/>
  <c r="M9150" i="8" s="1"/>
  <c r="M9151" i="8" s="1"/>
  <c r="M9152" i="8" s="1"/>
  <c r="M9153" i="8" s="1"/>
  <c r="M9154" i="8" s="1"/>
  <c r="M9155" i="8" s="1"/>
  <c r="M9156" i="8" s="1"/>
  <c r="M9157" i="8" s="1"/>
  <c r="M9158" i="8" s="1"/>
  <c r="M9159" i="8" s="1"/>
  <c r="M9160" i="8" s="1"/>
  <c r="M9161" i="8" s="1"/>
  <c r="M9162" i="8" s="1"/>
  <c r="M9163" i="8" s="1"/>
  <c r="M9164" i="8" s="1"/>
  <c r="M9165" i="8" s="1"/>
  <c r="M9166" i="8" s="1"/>
  <c r="M9167" i="8" s="1"/>
  <c r="M9168" i="8" s="1"/>
  <c r="M9169" i="8" s="1"/>
  <c r="M9170" i="8" s="1"/>
  <c r="M9171" i="8" s="1"/>
  <c r="M9172" i="8" s="1"/>
  <c r="M9173" i="8" s="1"/>
  <c r="M9174" i="8" s="1"/>
  <c r="M9175" i="8" s="1"/>
  <c r="M9176" i="8" s="1"/>
  <c r="M9177" i="8" s="1"/>
  <c r="M9178" i="8" s="1"/>
  <c r="M9179" i="8" s="1"/>
  <c r="M9180" i="8" s="1"/>
  <c r="M9181" i="8" s="1"/>
  <c r="M9182" i="8" s="1"/>
  <c r="M9183" i="8" s="1"/>
  <c r="M9184" i="8" s="1"/>
  <c r="M9185" i="8" s="1"/>
  <c r="M9186" i="8" s="1"/>
  <c r="M9187" i="8" s="1"/>
  <c r="M9188" i="8" s="1"/>
  <c r="M9189" i="8" s="1"/>
  <c r="M9190" i="8" s="1"/>
  <c r="M9191" i="8" s="1"/>
  <c r="M9192" i="8" s="1"/>
  <c r="M9193" i="8" s="1"/>
  <c r="M9194" i="8" s="1"/>
  <c r="M9195" i="8" s="1"/>
  <c r="M9196" i="8" s="1"/>
  <c r="M9197" i="8" s="1"/>
  <c r="M9198" i="8" s="1"/>
  <c r="M9199" i="8" s="1"/>
  <c r="M9200" i="8" s="1"/>
  <c r="M9201" i="8" s="1"/>
  <c r="M9202" i="8" s="1"/>
  <c r="M9203" i="8" s="1"/>
  <c r="M9204" i="8" s="1"/>
  <c r="M9205" i="8" s="1"/>
  <c r="M9206" i="8" s="1"/>
  <c r="M9207" i="8" s="1"/>
  <c r="M9208" i="8" s="1"/>
  <c r="M9209" i="8" s="1"/>
  <c r="M9210" i="8" s="1"/>
  <c r="M9211" i="8" s="1"/>
  <c r="M9212" i="8" s="1"/>
  <c r="M9213" i="8" s="1"/>
  <c r="M9214" i="8" s="1"/>
  <c r="M9215" i="8" s="1"/>
  <c r="M9216" i="8" s="1"/>
  <c r="M9217" i="8" s="1"/>
  <c r="M9218" i="8" s="1"/>
  <c r="M9219" i="8" s="1"/>
  <c r="M9220" i="8" s="1"/>
  <c r="M9221" i="8" s="1"/>
  <c r="M9222" i="8" s="1"/>
  <c r="M9223" i="8" s="1"/>
  <c r="M9224" i="8" s="1"/>
  <c r="M9225" i="8" s="1"/>
  <c r="M9226" i="8" s="1"/>
  <c r="M9227" i="8" s="1"/>
  <c r="M9228" i="8" s="1"/>
  <c r="M9229" i="8" s="1"/>
  <c r="M9230" i="8" s="1"/>
  <c r="M9231" i="8" s="1"/>
  <c r="M9232" i="8" s="1"/>
  <c r="M9233" i="8" s="1"/>
  <c r="M9234" i="8" s="1"/>
  <c r="M9235" i="8" s="1"/>
  <c r="M9236" i="8" s="1"/>
  <c r="M9237" i="8" s="1"/>
  <c r="M9238" i="8" s="1"/>
  <c r="M9239" i="8" s="1"/>
  <c r="M9240" i="8" s="1"/>
  <c r="M9241" i="8" s="1"/>
  <c r="M9242" i="8" s="1"/>
  <c r="M9243" i="8" s="1"/>
  <c r="M9244" i="8" s="1"/>
  <c r="M9245" i="8" s="1"/>
  <c r="M9246" i="8" s="1"/>
  <c r="M9247" i="8" s="1"/>
  <c r="M9248" i="8" s="1"/>
  <c r="M9249" i="8" s="1"/>
  <c r="M9250" i="8" s="1"/>
  <c r="M9251" i="8" s="1"/>
  <c r="M9252" i="8" s="1"/>
  <c r="M9253" i="8" s="1"/>
  <c r="AS9" i="94" s="1"/>
  <c r="AE9" i="94"/>
  <c r="AF9" i="94"/>
  <c r="AC9" i="94"/>
  <c r="AI9" i="94"/>
  <c r="I8040" i="8"/>
  <c r="I8041" i="8" s="1"/>
  <c r="I8042" i="8" s="1"/>
  <c r="I8043" i="8" s="1"/>
  <c r="I8044" i="8" s="1"/>
  <c r="I8045" i="8" s="1"/>
  <c r="I8046" i="8" s="1"/>
  <c r="I8047" i="8" s="1"/>
  <c r="I8048" i="8" s="1"/>
  <c r="I8049" i="8" s="1"/>
  <c r="I8050" i="8" s="1"/>
  <c r="I8051" i="8" s="1"/>
  <c r="I8052" i="8" s="1"/>
  <c r="I8053" i="8" s="1"/>
  <c r="I8054" i="8" s="1"/>
  <c r="I8055" i="8" s="1"/>
  <c r="I8056" i="8" s="1"/>
  <c r="I8057" i="8" s="1"/>
  <c r="I8058" i="8" s="1"/>
  <c r="I8059" i="8" s="1"/>
  <c r="I8060" i="8" s="1"/>
  <c r="I8061" i="8" s="1"/>
  <c r="I8062" i="8" s="1"/>
  <c r="I8063" i="8" s="1"/>
  <c r="I8064" i="8" s="1"/>
  <c r="I8065" i="8" s="1"/>
  <c r="I8066" i="8" s="1"/>
  <c r="I8067" i="8" s="1"/>
  <c r="I8068" i="8" s="1"/>
  <c r="I8069" i="8" s="1"/>
  <c r="I8070" i="8" s="1"/>
  <c r="I8071" i="8" s="1"/>
  <c r="I8072" i="8" s="1"/>
  <c r="I8073" i="8" s="1"/>
  <c r="I8074" i="8" s="1"/>
  <c r="I8075" i="8" s="1"/>
  <c r="I8076" i="8" s="1"/>
  <c r="I8077" i="8" s="1"/>
  <c r="I8078" i="8" s="1"/>
  <c r="I8079" i="8" s="1"/>
  <c r="I8080" i="8" s="1"/>
  <c r="I8081" i="8" s="1"/>
  <c r="I8082" i="8" s="1"/>
  <c r="I8083" i="8" s="1"/>
  <c r="I8084" i="8" s="1"/>
  <c r="I8085" i="8" s="1"/>
  <c r="I8086" i="8" s="1"/>
  <c r="I8087" i="8" s="1"/>
  <c r="I8088" i="8" s="1"/>
  <c r="I8089" i="8" s="1"/>
  <c r="I8090" i="8" s="1"/>
  <c r="I8091" i="8" s="1"/>
  <c r="I8092" i="8" s="1"/>
  <c r="I8093" i="8" s="1"/>
  <c r="I8094" i="8" s="1"/>
  <c r="I8095" i="8" s="1"/>
  <c r="I8096" i="8" s="1"/>
  <c r="I8097" i="8" s="1"/>
  <c r="I8098" i="8" s="1"/>
  <c r="I8099" i="8" s="1"/>
  <c r="I8100" i="8" s="1"/>
  <c r="I8101" i="8" s="1"/>
  <c r="I8102" i="8" s="1"/>
  <c r="I8103" i="8" s="1"/>
  <c r="I8104" i="8" s="1"/>
  <c r="I8105" i="8" s="1"/>
  <c r="I8106" i="8" s="1"/>
  <c r="I8107" i="8" s="1"/>
  <c r="I8108" i="8" s="1"/>
  <c r="I8109" i="8" s="1"/>
  <c r="I8110" i="8" s="1"/>
  <c r="I8111" i="8" s="1"/>
  <c r="I8112" i="8" s="1"/>
  <c r="I8113" i="8" s="1"/>
  <c r="I8114" i="8" s="1"/>
  <c r="I8115" i="8" s="1"/>
  <c r="I8116" i="8" s="1"/>
  <c r="I8117" i="8" s="1"/>
  <c r="I8118" i="8" s="1"/>
  <c r="I8119" i="8" s="1"/>
  <c r="I8120" i="8" s="1"/>
  <c r="I8121" i="8" s="1"/>
  <c r="I8122" i="8" s="1"/>
  <c r="I8123" i="8" s="1"/>
  <c r="I8124" i="8" s="1"/>
  <c r="I8125" i="8" s="1"/>
  <c r="I8126" i="8" s="1"/>
  <c r="I8127" i="8" s="1"/>
  <c r="I8128" i="8" s="1"/>
  <c r="I8129" i="8" s="1"/>
  <c r="I8130" i="8" s="1"/>
  <c r="I8131" i="8" s="1"/>
  <c r="I8132" i="8" s="1"/>
  <c r="I8133" i="8" s="1"/>
  <c r="I8134" i="8" s="1"/>
  <c r="I8135" i="8" s="1"/>
  <c r="I8136" i="8" s="1"/>
  <c r="I8137" i="8" s="1"/>
  <c r="I8138" i="8" s="1"/>
  <c r="I8139" i="8" s="1"/>
  <c r="I8140" i="8" s="1"/>
  <c r="I8141" i="8" s="1"/>
  <c r="I8142" i="8" s="1"/>
  <c r="I8143" i="8" s="1"/>
  <c r="I8144" i="8" s="1"/>
  <c r="I8145" i="8" s="1"/>
  <c r="I8146" i="8" s="1"/>
  <c r="I8147" i="8" s="1"/>
  <c r="I8148" i="8" s="1"/>
  <c r="I8149" i="8" s="1"/>
  <c r="I8150" i="8" s="1"/>
  <c r="I8151" i="8" s="1"/>
  <c r="I8152" i="8" s="1"/>
  <c r="I8153" i="8" s="1"/>
  <c r="I8154" i="8" s="1"/>
  <c r="I8155" i="8" s="1"/>
  <c r="I8156" i="8" s="1"/>
  <c r="I8157" i="8" s="1"/>
  <c r="I8158" i="8" s="1"/>
  <c r="I8159" i="8" s="1"/>
  <c r="I8160" i="8" s="1"/>
  <c r="I8161" i="8" s="1"/>
  <c r="I8162" i="8" s="1"/>
  <c r="I8163" i="8" s="1"/>
  <c r="I8164" i="8" s="1"/>
  <c r="I8165" i="8" s="1"/>
  <c r="I8166" i="8" s="1"/>
  <c r="I8167" i="8" s="1"/>
  <c r="I8168" i="8" s="1"/>
  <c r="I8169" i="8" s="1"/>
  <c r="I8170" i="8" s="1"/>
  <c r="I8171" i="8" s="1"/>
  <c r="I8172" i="8" s="1"/>
  <c r="I8173" i="8" s="1"/>
  <c r="I8174" i="8" s="1"/>
  <c r="I8175" i="8" s="1"/>
  <c r="I8176" i="8" s="1"/>
  <c r="I8177" i="8" s="1"/>
  <c r="I8178" i="8" s="1"/>
  <c r="I8179" i="8" s="1"/>
  <c r="I8180" i="8" s="1"/>
  <c r="I8181" i="8" s="1"/>
  <c r="I8182" i="8" s="1"/>
  <c r="I8183" i="8" s="1"/>
  <c r="I8184" i="8" s="1"/>
  <c r="I8185" i="8" s="1"/>
  <c r="I8186" i="8" s="1"/>
  <c r="I8187" i="8" s="1"/>
  <c r="I8188" i="8" s="1"/>
  <c r="I8189" i="8" s="1"/>
  <c r="I8190" i="8" s="1"/>
  <c r="I8191" i="8" s="1"/>
  <c r="I8192" i="8" s="1"/>
  <c r="I8193" i="8" s="1"/>
  <c r="I8194" i="8" s="1"/>
  <c r="I8195" i="8" s="1"/>
  <c r="I8196" i="8" s="1"/>
  <c r="I8197" i="8" s="1"/>
  <c r="I8198" i="8" s="1"/>
  <c r="I8199" i="8" s="1"/>
  <c r="I8200" i="8" s="1"/>
  <c r="I8201" i="8" s="1"/>
  <c r="I8202" i="8" s="1"/>
  <c r="I8203" i="8" s="1"/>
  <c r="I8204" i="8" s="1"/>
  <c r="I8205" i="8" s="1"/>
  <c r="I8206" i="8" s="1"/>
  <c r="I8207" i="8" s="1"/>
  <c r="I8208" i="8" s="1"/>
  <c r="I8209" i="8" s="1"/>
  <c r="I8210" i="8" s="1"/>
  <c r="I8211" i="8" s="1"/>
  <c r="I8212" i="8" s="1"/>
  <c r="I8213" i="8" s="1"/>
  <c r="I8214" i="8" s="1"/>
  <c r="I8215" i="8" s="1"/>
  <c r="I8216" i="8" s="1"/>
  <c r="I8217" i="8" s="1"/>
  <c r="I8218" i="8" s="1"/>
  <c r="I8219" i="8" s="1"/>
  <c r="I8220" i="8" s="1"/>
  <c r="I8221" i="8" s="1"/>
  <c r="I8222" i="8" s="1"/>
  <c r="I8223" i="8" s="1"/>
  <c r="I8224" i="8" s="1"/>
  <c r="I8225" i="8" s="1"/>
  <c r="I8226" i="8" s="1"/>
  <c r="I8227" i="8" s="1"/>
  <c r="I8228" i="8" s="1"/>
  <c r="I8229" i="8" s="1"/>
  <c r="I8230" i="8" s="1"/>
  <c r="I8231" i="8" s="1"/>
  <c r="I8232" i="8" s="1"/>
  <c r="I8233" i="8" s="1"/>
  <c r="I8234" i="8" s="1"/>
  <c r="I8235" i="8" s="1"/>
  <c r="I8236" i="8" s="1"/>
  <c r="I8237" i="8" s="1"/>
  <c r="I8238" i="8" s="1"/>
  <c r="I8239" i="8" s="1"/>
  <c r="I8240" i="8" s="1"/>
  <c r="I8241" i="8" s="1"/>
  <c r="I8242" i="8" s="1"/>
  <c r="I8243" i="8" s="1"/>
  <c r="I8244" i="8" s="1"/>
  <c r="I8245" i="8" s="1"/>
  <c r="I8246" i="8" s="1"/>
  <c r="I8247" i="8" s="1"/>
  <c r="I8248" i="8" s="1"/>
  <c r="I8249" i="8" s="1"/>
  <c r="I8250" i="8" s="1"/>
  <c r="I8251" i="8" s="1"/>
  <c r="I8252" i="8" s="1"/>
  <c r="I8253" i="8" s="1"/>
  <c r="I8254" i="8" s="1"/>
  <c r="I8255" i="8" s="1"/>
  <c r="I8256" i="8" s="1"/>
  <c r="I8257" i="8" s="1"/>
  <c r="I8258" i="8" s="1"/>
  <c r="I8259" i="8" s="1"/>
  <c r="I8260" i="8" s="1"/>
  <c r="I8261" i="8" s="1"/>
  <c r="I8262" i="8" s="1"/>
  <c r="I8263" i="8" s="1"/>
  <c r="I8264" i="8" s="1"/>
  <c r="I8265" i="8" s="1"/>
  <c r="I8266" i="8" s="1"/>
  <c r="I8267" i="8" s="1"/>
  <c r="I8268" i="8" s="1"/>
  <c r="I8269" i="8" s="1"/>
  <c r="I8270" i="8" s="1"/>
  <c r="I8271" i="8" s="1"/>
  <c r="I8272" i="8" s="1"/>
  <c r="I8273" i="8" s="1"/>
  <c r="I8274" i="8" s="1"/>
  <c r="I8275" i="8" s="1"/>
  <c r="I8276" i="8" s="1"/>
  <c r="I8277" i="8" s="1"/>
  <c r="I8278" i="8" s="1"/>
  <c r="I8279" i="8" s="1"/>
  <c r="I8280" i="8" s="1"/>
  <c r="I8281" i="8" s="1"/>
  <c r="I8282" i="8" s="1"/>
  <c r="I8283" i="8" s="1"/>
  <c r="I8284" i="8" s="1"/>
  <c r="I8285" i="8" s="1"/>
  <c r="I8286" i="8" s="1"/>
  <c r="I8287" i="8" s="1"/>
  <c r="I8288" i="8" s="1"/>
  <c r="I8289" i="8" s="1"/>
  <c r="I8290" i="8" s="1"/>
  <c r="I8291" i="8" s="1"/>
  <c r="I8292" i="8" s="1"/>
  <c r="I8293" i="8" s="1"/>
  <c r="I8294" i="8" s="1"/>
  <c r="I8295" i="8" s="1"/>
  <c r="I8296" i="8" s="1"/>
  <c r="I8297" i="8" s="1"/>
  <c r="I8298" i="8" s="1"/>
  <c r="I8299" i="8" s="1"/>
  <c r="I8300" i="8" s="1"/>
  <c r="I8301" i="8" s="1"/>
  <c r="I8302" i="8" s="1"/>
  <c r="I8303" i="8" s="1"/>
  <c r="I8304" i="8" s="1"/>
  <c r="I8305" i="8" s="1"/>
  <c r="I8306" i="8" s="1"/>
  <c r="I8307" i="8" s="1"/>
  <c r="I8308" i="8" s="1"/>
  <c r="I8309" i="8" s="1"/>
  <c r="I8310" i="8" s="1"/>
  <c r="I8311" i="8" s="1"/>
  <c r="I8312" i="8" s="1"/>
  <c r="I8313" i="8" s="1"/>
  <c r="I8314" i="8" s="1"/>
  <c r="I8315" i="8" s="1"/>
  <c r="I8316" i="8" s="1"/>
  <c r="I8317" i="8" s="1"/>
  <c r="I8318" i="8" s="1"/>
  <c r="I8319" i="8" s="1"/>
  <c r="I8320" i="8" s="1"/>
  <c r="I8321" i="8" s="1"/>
  <c r="I8322" i="8" s="1"/>
  <c r="I8323" i="8" s="1"/>
  <c r="I8324" i="8" s="1"/>
  <c r="I8325" i="8" s="1"/>
  <c r="I8326" i="8" s="1"/>
  <c r="I8327" i="8" s="1"/>
  <c r="I8328" i="8" s="1"/>
  <c r="I8329" i="8" s="1"/>
  <c r="I8330" i="8" s="1"/>
  <c r="I8331" i="8" s="1"/>
  <c r="I8332" i="8" s="1"/>
  <c r="I8333" i="8" s="1"/>
  <c r="I8334" i="8" s="1"/>
  <c r="I8335" i="8" s="1"/>
  <c r="I8336" i="8" s="1"/>
  <c r="I8337" i="8" s="1"/>
  <c r="I8338" i="8" s="1"/>
  <c r="I8339" i="8" s="1"/>
  <c r="I8340" i="8" s="1"/>
  <c r="I8341" i="8" s="1"/>
  <c r="I8342" i="8" s="1"/>
  <c r="I8343" i="8" s="1"/>
  <c r="I8344" i="8" s="1"/>
  <c r="I8345" i="8" s="1"/>
  <c r="I8346" i="8" s="1"/>
  <c r="I8347" i="8" s="1"/>
  <c r="I8348" i="8" s="1"/>
  <c r="I8349" i="8" s="1"/>
  <c r="I8350" i="8" s="1"/>
  <c r="I8351" i="8" s="1"/>
  <c r="I8352" i="8" s="1"/>
  <c r="I8353" i="8" s="1"/>
  <c r="I8354" i="8" s="1"/>
  <c r="I8355" i="8" s="1"/>
  <c r="I8356" i="8" s="1"/>
  <c r="I8357" i="8" s="1"/>
  <c r="I8358" i="8" s="1"/>
  <c r="I8359" i="8" s="1"/>
  <c r="I8360" i="8" s="1"/>
  <c r="I8361" i="8" s="1"/>
  <c r="I8362" i="8" s="1"/>
  <c r="I8363" i="8" s="1"/>
  <c r="I8364" i="8" s="1"/>
  <c r="I8365" i="8" s="1"/>
  <c r="I8366" i="8" s="1"/>
  <c r="I8367" i="8" s="1"/>
  <c r="I8368" i="8" s="1"/>
  <c r="I8369" i="8" s="1"/>
  <c r="I8370" i="8" s="1"/>
  <c r="I8371" i="8" s="1"/>
  <c r="I8372" i="8" s="1"/>
  <c r="I8373" i="8" s="1"/>
  <c r="I8374" i="8" s="1"/>
  <c r="I8375" i="8" s="1"/>
  <c r="I8376" i="8" s="1"/>
  <c r="I8377" i="8" s="1"/>
  <c r="I8378" i="8" s="1"/>
  <c r="I8379" i="8" s="1"/>
  <c r="I8380" i="8" s="1"/>
  <c r="I8381" i="8" s="1"/>
  <c r="I8382" i="8" s="1"/>
  <c r="I8383" i="8" s="1"/>
  <c r="I8384" i="8" s="1"/>
  <c r="I8385" i="8" s="1"/>
  <c r="I8386" i="8" s="1"/>
  <c r="I8387" i="8" s="1"/>
  <c r="I8388" i="8" s="1"/>
  <c r="I8389" i="8" s="1"/>
  <c r="I8390" i="8" s="1"/>
  <c r="I8391" i="8" s="1"/>
  <c r="I8392" i="8" s="1"/>
  <c r="I8393" i="8" s="1"/>
  <c r="I8394" i="8" s="1"/>
  <c r="I8395" i="8" s="1"/>
  <c r="I8396" i="8" s="1"/>
  <c r="I8397" i="8" s="1"/>
  <c r="I8398" i="8" s="1"/>
  <c r="I8399" i="8" s="1"/>
  <c r="I8400" i="8" s="1"/>
  <c r="I8401" i="8" s="1"/>
  <c r="I8402" i="8" s="1"/>
  <c r="I8403" i="8" s="1"/>
  <c r="I8404" i="8" s="1"/>
  <c r="I8405" i="8" s="1"/>
  <c r="I8406" i="8" s="1"/>
  <c r="I8407" i="8" s="1"/>
  <c r="I8408" i="8" s="1"/>
  <c r="I8409" i="8" s="1"/>
  <c r="I8410" i="8" s="1"/>
  <c r="I8411" i="8" s="1"/>
  <c r="I8412" i="8" s="1"/>
  <c r="I8413" i="8" s="1"/>
  <c r="I8414" i="8" s="1"/>
  <c r="I8415" i="8" s="1"/>
  <c r="I8416" i="8" s="1"/>
  <c r="I8417" i="8" s="1"/>
  <c r="I8418" i="8" s="1"/>
  <c r="I8419" i="8" s="1"/>
  <c r="I8420" i="8" s="1"/>
  <c r="I8421" i="8" s="1"/>
  <c r="I8422" i="8" s="1"/>
  <c r="I8423" i="8" s="1"/>
  <c r="I8424" i="8" s="1"/>
  <c r="I8425" i="8" s="1"/>
  <c r="I8426" i="8" s="1"/>
  <c r="I8427" i="8" s="1"/>
  <c r="I8428" i="8" s="1"/>
  <c r="I8429" i="8" s="1"/>
  <c r="I8430" i="8" s="1"/>
  <c r="I8431" i="8" s="1"/>
  <c r="I8432" i="8" s="1"/>
  <c r="I8433" i="8" s="1"/>
  <c r="I8434" i="8" s="1"/>
  <c r="I8435" i="8" s="1"/>
  <c r="I8436" i="8" s="1"/>
  <c r="I8437" i="8" s="1"/>
  <c r="I8438" i="8" s="1"/>
  <c r="I8439" i="8" s="1"/>
  <c r="I8440" i="8" s="1"/>
  <c r="I8441" i="8" s="1"/>
  <c r="I8442" i="8" s="1"/>
  <c r="I8443" i="8" s="1"/>
  <c r="I8444" i="8" s="1"/>
  <c r="I8445" i="8" s="1"/>
  <c r="I8446" i="8" s="1"/>
  <c r="I8447" i="8" s="1"/>
  <c r="I8448" i="8" s="1"/>
  <c r="I8449" i="8" s="1"/>
  <c r="I8450" i="8" s="1"/>
  <c r="I8451" i="8" s="1"/>
  <c r="I8452" i="8" s="1"/>
  <c r="I8453" i="8" s="1"/>
  <c r="I8454" i="8" s="1"/>
  <c r="I8455" i="8" s="1"/>
  <c r="I8456" i="8" s="1"/>
  <c r="I8457" i="8" s="1"/>
  <c r="I8458" i="8" s="1"/>
  <c r="I8459" i="8" s="1"/>
  <c r="I8460" i="8" s="1"/>
  <c r="I8461" i="8" s="1"/>
  <c r="I8462" i="8" s="1"/>
  <c r="I8463" i="8" s="1"/>
  <c r="I8464" i="8" s="1"/>
  <c r="I8465" i="8" s="1"/>
  <c r="I8466" i="8" s="1"/>
  <c r="I8467" i="8" s="1"/>
  <c r="I8468" i="8" s="1"/>
  <c r="I8469" i="8" s="1"/>
  <c r="I8470" i="8" s="1"/>
  <c r="I8471" i="8" s="1"/>
  <c r="I8472" i="8" s="1"/>
  <c r="I8473" i="8" s="1"/>
  <c r="I8474" i="8" s="1"/>
  <c r="I8475" i="8" s="1"/>
  <c r="I8476" i="8" s="1"/>
  <c r="I8477" i="8" s="1"/>
  <c r="I8478" i="8" s="1"/>
  <c r="I8479" i="8" s="1"/>
  <c r="I8480" i="8" s="1"/>
  <c r="I8481" i="8" s="1"/>
  <c r="I8482" i="8" s="1"/>
  <c r="I8483" i="8" s="1"/>
  <c r="I8484" i="8" s="1"/>
  <c r="I8485" i="8" s="1"/>
  <c r="I8486" i="8" s="1"/>
  <c r="I8487" i="8" s="1"/>
  <c r="I8488" i="8" s="1"/>
  <c r="I8489" i="8" s="1"/>
  <c r="I8490" i="8" s="1"/>
  <c r="I8491" i="8" s="1"/>
  <c r="I8492" i="8" s="1"/>
  <c r="I8493" i="8" s="1"/>
  <c r="I8494" i="8" s="1"/>
  <c r="I8495" i="8" s="1"/>
  <c r="I8496" i="8" s="1"/>
  <c r="I8497" i="8" s="1"/>
  <c r="I8498" i="8" s="1"/>
  <c r="I8499" i="8" s="1"/>
  <c r="I8500" i="8" s="1"/>
  <c r="I8501" i="8" s="1"/>
  <c r="I8502" i="8" s="1"/>
  <c r="I8503" i="8" s="1"/>
  <c r="I8504" i="8" s="1"/>
  <c r="I8505" i="8" s="1"/>
  <c r="I8506" i="8" s="1"/>
  <c r="I8507" i="8" s="1"/>
  <c r="I8508" i="8" s="1"/>
  <c r="I8509" i="8" s="1"/>
  <c r="I8510" i="8" s="1"/>
  <c r="I8511" i="8" s="1"/>
  <c r="I8512" i="8" s="1"/>
  <c r="I8513" i="8" s="1"/>
  <c r="I8514" i="8" s="1"/>
  <c r="I8515" i="8" s="1"/>
  <c r="I8516" i="8" s="1"/>
  <c r="I8517" i="8" s="1"/>
  <c r="I8518" i="8" s="1"/>
  <c r="I8519" i="8" s="1"/>
  <c r="I8520" i="8" s="1"/>
  <c r="I8521" i="8" s="1"/>
  <c r="I8522" i="8" s="1"/>
  <c r="I8523" i="8" s="1"/>
  <c r="I8524" i="8" s="1"/>
  <c r="I8525" i="8" s="1"/>
  <c r="I8526" i="8" s="1"/>
  <c r="I8527" i="8" s="1"/>
  <c r="I8528" i="8" s="1"/>
  <c r="I8529" i="8" s="1"/>
  <c r="I8530" i="8" s="1"/>
  <c r="I8531" i="8" s="1"/>
  <c r="I8532" i="8" s="1"/>
  <c r="I8533" i="8" s="1"/>
  <c r="I8534" i="8" s="1"/>
  <c r="I8535" i="8" s="1"/>
  <c r="I8536" i="8" s="1"/>
  <c r="I8537" i="8" s="1"/>
  <c r="I8538" i="8" s="1"/>
  <c r="I8539" i="8" s="1"/>
  <c r="I8540" i="8" s="1"/>
  <c r="I8541" i="8" s="1"/>
  <c r="I8542" i="8" s="1"/>
  <c r="I8543" i="8" s="1"/>
  <c r="I8544" i="8" s="1"/>
  <c r="I8545" i="8" s="1"/>
  <c r="I8546" i="8" s="1"/>
  <c r="I8547" i="8" s="1"/>
  <c r="I8548" i="8" s="1"/>
  <c r="I8549" i="8" s="1"/>
  <c r="I8550" i="8" s="1"/>
  <c r="I8551" i="8" s="1"/>
  <c r="I8552" i="8" s="1"/>
  <c r="I8553" i="8" s="1"/>
  <c r="I8554" i="8" s="1"/>
  <c r="I8555" i="8" s="1"/>
  <c r="I8556" i="8" s="1"/>
  <c r="I8557" i="8" s="1"/>
  <c r="I8558" i="8" s="1"/>
  <c r="I8559" i="8" s="1"/>
  <c r="I8560" i="8" s="1"/>
  <c r="I8561" i="8" s="1"/>
  <c r="I8562" i="8" s="1"/>
  <c r="I8563" i="8" s="1"/>
  <c r="I8564" i="8" s="1"/>
  <c r="I8565" i="8" s="1"/>
  <c r="I8566" i="8" s="1"/>
  <c r="I8567" i="8" s="1"/>
  <c r="I8568" i="8" s="1"/>
  <c r="I8569" i="8" s="1"/>
  <c r="I8570" i="8" s="1"/>
  <c r="I8571" i="8" s="1"/>
  <c r="I8572" i="8" s="1"/>
  <c r="I8573" i="8" s="1"/>
  <c r="I8574" i="8" s="1"/>
  <c r="I8575" i="8" s="1"/>
  <c r="I8576" i="8" s="1"/>
  <c r="I8577" i="8" s="1"/>
  <c r="I8578" i="8" s="1"/>
  <c r="I8579" i="8" s="1"/>
  <c r="I8580" i="8" s="1"/>
  <c r="I8581" i="8" s="1"/>
  <c r="I8582" i="8" s="1"/>
  <c r="I8583" i="8" s="1"/>
  <c r="I8584" i="8" s="1"/>
  <c r="I8585" i="8" s="1"/>
  <c r="I8586" i="8" s="1"/>
  <c r="I8587" i="8" s="1"/>
  <c r="I8588" i="8" s="1"/>
  <c r="I8589" i="8" s="1"/>
  <c r="I8590" i="8" s="1"/>
  <c r="I8591" i="8" s="1"/>
  <c r="I8592" i="8" s="1"/>
  <c r="I8593" i="8" s="1"/>
  <c r="I8594" i="8" s="1"/>
  <c r="I8595" i="8" s="1"/>
  <c r="I8596" i="8" s="1"/>
  <c r="I8597" i="8" s="1"/>
  <c r="I8598" i="8" s="1"/>
  <c r="I8599" i="8" s="1"/>
  <c r="I8600" i="8" s="1"/>
  <c r="I8601" i="8" s="1"/>
  <c r="I8602" i="8" s="1"/>
  <c r="I8603" i="8" s="1"/>
  <c r="I8604" i="8" s="1"/>
  <c r="I8605" i="8" s="1"/>
  <c r="I8606" i="8" s="1"/>
  <c r="I8607" i="8" s="1"/>
  <c r="I8608" i="8" s="1"/>
  <c r="I8609" i="8" s="1"/>
  <c r="I8610" i="8" s="1"/>
  <c r="I8611" i="8" s="1"/>
  <c r="I8612" i="8" s="1"/>
  <c r="I8613" i="8" s="1"/>
  <c r="I8614" i="8" s="1"/>
  <c r="I8615" i="8" s="1"/>
  <c r="I8616" i="8" s="1"/>
  <c r="I8617" i="8" s="1"/>
  <c r="I8618" i="8" s="1"/>
  <c r="I8619" i="8" s="1"/>
  <c r="I8620" i="8" s="1"/>
  <c r="I8621" i="8" s="1"/>
  <c r="I8622" i="8" s="1"/>
  <c r="I8623" i="8" s="1"/>
  <c r="I8624" i="8" s="1"/>
  <c r="I8625" i="8" s="1"/>
  <c r="I8626" i="8" s="1"/>
  <c r="I8627" i="8" s="1"/>
  <c r="I8628" i="8" s="1"/>
  <c r="I8629" i="8" s="1"/>
  <c r="I8630" i="8" s="1"/>
  <c r="I8631" i="8" s="1"/>
  <c r="I8632" i="8" s="1"/>
  <c r="I8633" i="8" s="1"/>
  <c r="I8634" i="8" s="1"/>
  <c r="I8635" i="8" s="1"/>
  <c r="I8636" i="8" s="1"/>
  <c r="I8637" i="8" s="1"/>
  <c r="I8638" i="8" s="1"/>
  <c r="I8639" i="8" s="1"/>
  <c r="I8640" i="8" s="1"/>
  <c r="I8641" i="8" s="1"/>
  <c r="I8642" i="8" s="1"/>
  <c r="I8643" i="8" s="1"/>
  <c r="I8644" i="8" s="1"/>
  <c r="I8645" i="8" s="1"/>
  <c r="I8646" i="8" s="1"/>
  <c r="I8647" i="8" s="1"/>
  <c r="I8648" i="8" s="1"/>
  <c r="I8649" i="8" s="1"/>
  <c r="I8650" i="8" s="1"/>
  <c r="I8651" i="8" s="1"/>
  <c r="I8652" i="8" s="1"/>
  <c r="I8653" i="8" s="1"/>
  <c r="I8654" i="8" s="1"/>
  <c r="I8655" i="8" s="1"/>
  <c r="I8656" i="8" s="1"/>
  <c r="I8657" i="8" s="1"/>
  <c r="I8658" i="8" s="1"/>
  <c r="I8659" i="8" s="1"/>
  <c r="I8660" i="8" s="1"/>
  <c r="I8661" i="8" s="1"/>
  <c r="I8662" i="8" s="1"/>
  <c r="I8663" i="8" s="1"/>
  <c r="I8664" i="8" s="1"/>
  <c r="I8665" i="8" s="1"/>
  <c r="I8666" i="8" s="1"/>
  <c r="I8667" i="8" s="1"/>
  <c r="I8668" i="8" s="1"/>
  <c r="I8669" i="8" s="1"/>
  <c r="I8670" i="8" s="1"/>
  <c r="I8671" i="8" s="1"/>
  <c r="I8672" i="8" s="1"/>
  <c r="I8673" i="8" s="1"/>
  <c r="I8674" i="8" s="1"/>
  <c r="I8675" i="8" s="1"/>
  <c r="I8676" i="8" s="1"/>
  <c r="I8677" i="8" s="1"/>
  <c r="I8678" i="8" s="1"/>
  <c r="I8679" i="8" s="1"/>
  <c r="I8680" i="8" s="1"/>
  <c r="I8681" i="8" s="1"/>
  <c r="I8682" i="8" s="1"/>
  <c r="I8683" i="8" s="1"/>
  <c r="I8684" i="8" s="1"/>
  <c r="I8685" i="8" s="1"/>
  <c r="I8686" i="8" s="1"/>
  <c r="I8687" i="8" s="1"/>
  <c r="I8688" i="8" s="1"/>
  <c r="I8689" i="8" s="1"/>
  <c r="I8690" i="8" s="1"/>
  <c r="I8691" i="8" s="1"/>
  <c r="I8692" i="8" s="1"/>
  <c r="I8693" i="8" s="1"/>
  <c r="I8694" i="8" s="1"/>
  <c r="I8695" i="8" s="1"/>
  <c r="I8696" i="8" s="1"/>
  <c r="I8697" i="8" s="1"/>
  <c r="I8698" i="8" s="1"/>
  <c r="I8699" i="8" s="1"/>
  <c r="I8700" i="8" s="1"/>
  <c r="I8701" i="8" s="1"/>
  <c r="I8702" i="8" s="1"/>
  <c r="I8703" i="8" s="1"/>
  <c r="I8704" i="8" s="1"/>
  <c r="I8705" i="8" s="1"/>
  <c r="I8706" i="8" s="1"/>
  <c r="I8707" i="8" s="1"/>
  <c r="I8708" i="8" s="1"/>
  <c r="I8709" i="8" s="1"/>
  <c r="I8710" i="8" s="1"/>
  <c r="I8711" i="8" s="1"/>
  <c r="I8712" i="8" s="1"/>
  <c r="I8713" i="8" s="1"/>
  <c r="I8714" i="8" s="1"/>
  <c r="I8715" i="8" s="1"/>
  <c r="I8716" i="8" s="1"/>
  <c r="I8717" i="8" s="1"/>
  <c r="I8718" i="8" s="1"/>
  <c r="I8719" i="8" s="1"/>
  <c r="I8720" i="8" s="1"/>
  <c r="I8721" i="8" s="1"/>
  <c r="I8722" i="8" s="1"/>
  <c r="I8723" i="8" s="1"/>
  <c r="I8724" i="8" s="1"/>
  <c r="I8725" i="8" s="1"/>
  <c r="I8726" i="8" s="1"/>
  <c r="I8727" i="8" s="1"/>
  <c r="I8728" i="8" s="1"/>
  <c r="I8729" i="8" s="1"/>
  <c r="I8730" i="8" s="1"/>
  <c r="I8731" i="8" s="1"/>
  <c r="I8732" i="8" s="1"/>
  <c r="I8733" i="8" s="1"/>
  <c r="I8734" i="8" s="1"/>
  <c r="I8735" i="8" s="1"/>
  <c r="I8736" i="8" s="1"/>
  <c r="I8737" i="8" s="1"/>
  <c r="I8738" i="8" s="1"/>
  <c r="I8739" i="8" s="1"/>
  <c r="I8740" i="8" s="1"/>
  <c r="I8741" i="8" s="1"/>
  <c r="I8742" i="8" s="1"/>
  <c r="I8743" i="8" s="1"/>
  <c r="I8744" i="8" s="1"/>
  <c r="I8745" i="8" s="1"/>
  <c r="I8746" i="8" s="1"/>
  <c r="I8747" i="8" s="1"/>
  <c r="I8748" i="8" s="1"/>
  <c r="I8749" i="8" s="1"/>
  <c r="I8750" i="8" s="1"/>
  <c r="I8751" i="8" s="1"/>
  <c r="I8752" i="8" s="1"/>
  <c r="I8753" i="8" s="1"/>
  <c r="I8754" i="8" s="1"/>
  <c r="I8755" i="8" s="1"/>
  <c r="I8756" i="8" s="1"/>
  <c r="I8757" i="8" s="1"/>
  <c r="I8758" i="8" s="1"/>
  <c r="I8759" i="8" s="1"/>
  <c r="I8760" i="8" s="1"/>
  <c r="I8761" i="8" s="1"/>
  <c r="I8762" i="8" s="1"/>
  <c r="I8763" i="8" s="1"/>
  <c r="I8764" i="8" s="1"/>
  <c r="I8765" i="8" s="1"/>
  <c r="I8766" i="8" s="1"/>
  <c r="I8767" i="8" s="1"/>
  <c r="I8768" i="8" s="1"/>
  <c r="I8769" i="8" s="1"/>
  <c r="I8770" i="8" s="1"/>
  <c r="I8771" i="8" s="1"/>
  <c r="I8772" i="8" s="1"/>
  <c r="I8773" i="8" s="1"/>
  <c r="I8774" i="8" s="1"/>
  <c r="I8775" i="8" s="1"/>
  <c r="I8776" i="8" s="1"/>
  <c r="I8777" i="8" s="1"/>
  <c r="I8778" i="8" s="1"/>
  <c r="I8779" i="8" s="1"/>
  <c r="I8780" i="8" s="1"/>
  <c r="I8781" i="8" s="1"/>
  <c r="I8782" i="8" s="1"/>
  <c r="I8783" i="8" s="1"/>
  <c r="I8784" i="8" s="1"/>
  <c r="I8785" i="8" s="1"/>
  <c r="I8786" i="8" s="1"/>
  <c r="I8787" i="8" s="1"/>
  <c r="I8788" i="8" s="1"/>
  <c r="I8789" i="8" s="1"/>
  <c r="I8790" i="8" s="1"/>
  <c r="I8791" i="8" s="1"/>
  <c r="I8792" i="8" s="1"/>
  <c r="I8793" i="8" s="1"/>
  <c r="I8794" i="8" s="1"/>
  <c r="I8795" i="8" s="1"/>
  <c r="I8796" i="8" s="1"/>
  <c r="I8797" i="8" s="1"/>
  <c r="I8798" i="8" s="1"/>
  <c r="I8799" i="8" s="1"/>
  <c r="I8800" i="8" s="1"/>
  <c r="I8801" i="8" s="1"/>
  <c r="I8802" i="8" s="1"/>
  <c r="I8803" i="8" s="1"/>
  <c r="I8804" i="8" s="1"/>
  <c r="I8805" i="8" s="1"/>
  <c r="I8806" i="8" s="1"/>
  <c r="I8807" i="8" s="1"/>
  <c r="I8808" i="8" s="1"/>
  <c r="I8809" i="8" s="1"/>
  <c r="I8810" i="8" s="1"/>
  <c r="I8811" i="8" s="1"/>
  <c r="I8812" i="8" s="1"/>
  <c r="I8813" i="8" s="1"/>
  <c r="I8814" i="8" s="1"/>
  <c r="I8815" i="8" s="1"/>
  <c r="I8816" i="8" s="1"/>
  <c r="I8817" i="8" s="1"/>
  <c r="I8818" i="8" s="1"/>
  <c r="I8819" i="8" s="1"/>
  <c r="I8820" i="8" s="1"/>
  <c r="I8821" i="8" s="1"/>
  <c r="I8822" i="8" s="1"/>
  <c r="I8823" i="8" s="1"/>
  <c r="I8824" i="8" s="1"/>
  <c r="I8825" i="8" s="1"/>
  <c r="I8826" i="8" s="1"/>
  <c r="I8827" i="8" s="1"/>
  <c r="I8828" i="8" s="1"/>
  <c r="I8829" i="8" s="1"/>
  <c r="I8830" i="8" s="1"/>
  <c r="I8831" i="8" s="1"/>
  <c r="I8832" i="8" s="1"/>
  <c r="I8833" i="8" s="1"/>
  <c r="I8834" i="8" s="1"/>
  <c r="I8835" i="8" s="1"/>
  <c r="I8836" i="8" s="1"/>
  <c r="I8837" i="8" s="1"/>
  <c r="I8838" i="8" s="1"/>
  <c r="I8839" i="8" s="1"/>
  <c r="I8840" i="8" s="1"/>
  <c r="I8841" i="8" s="1"/>
  <c r="I8842" i="8" s="1"/>
  <c r="I8843" i="8" s="1"/>
  <c r="I8844" i="8" s="1"/>
  <c r="I8845" i="8" s="1"/>
  <c r="I8846" i="8" s="1"/>
  <c r="I8847" i="8" s="1"/>
  <c r="I8848" i="8" s="1"/>
  <c r="I8849" i="8" s="1"/>
  <c r="I8850" i="8" s="1"/>
  <c r="I8851" i="8" s="1"/>
  <c r="I8852" i="8" s="1"/>
  <c r="I8853" i="8" s="1"/>
  <c r="I8854" i="8" s="1"/>
  <c r="I8855" i="8" s="1"/>
  <c r="I8856" i="8" s="1"/>
  <c r="I8857" i="8" s="1"/>
  <c r="I8858" i="8" s="1"/>
  <c r="I8859" i="8" s="1"/>
  <c r="I8860" i="8" s="1"/>
  <c r="I8861" i="8" s="1"/>
  <c r="I8862" i="8" s="1"/>
  <c r="I8863" i="8" s="1"/>
  <c r="I8864" i="8" s="1"/>
  <c r="I8865" i="8" s="1"/>
  <c r="I8866" i="8" s="1"/>
  <c r="I8867" i="8" s="1"/>
  <c r="I8868" i="8" s="1"/>
  <c r="I8869" i="8" s="1"/>
  <c r="I8870" i="8" s="1"/>
  <c r="I8871" i="8" s="1"/>
  <c r="I8872" i="8" s="1"/>
  <c r="I8873" i="8" s="1"/>
  <c r="I8874" i="8" s="1"/>
  <c r="I8875" i="8" s="1"/>
  <c r="I8876" i="8" s="1"/>
  <c r="I8877" i="8" s="1"/>
  <c r="I8878" i="8" s="1"/>
  <c r="I8879" i="8" s="1"/>
  <c r="I8880" i="8" s="1"/>
  <c r="I8881" i="8" s="1"/>
  <c r="I8882" i="8" s="1"/>
  <c r="I8883" i="8" s="1"/>
  <c r="I8884" i="8" s="1"/>
  <c r="I8885" i="8" s="1"/>
  <c r="I8886" i="8" s="1"/>
  <c r="I8887" i="8" s="1"/>
  <c r="I8888" i="8" s="1"/>
  <c r="I8889" i="8" s="1"/>
  <c r="I8890" i="8" s="1"/>
  <c r="I8891" i="8" s="1"/>
  <c r="I8892" i="8" s="1"/>
  <c r="I8893" i="8" s="1"/>
  <c r="I8894" i="8" s="1"/>
  <c r="I8895" i="8" s="1"/>
  <c r="I8896" i="8" s="1"/>
  <c r="I8897" i="8" s="1"/>
  <c r="I8898" i="8" s="1"/>
  <c r="I8899" i="8" s="1"/>
  <c r="I8900" i="8" s="1"/>
  <c r="I8901" i="8" s="1"/>
  <c r="I8902" i="8" s="1"/>
  <c r="I8903" i="8" s="1"/>
  <c r="I8904" i="8" s="1"/>
  <c r="I8905" i="8" s="1"/>
  <c r="I8906" i="8" s="1"/>
  <c r="I8907" i="8" s="1"/>
  <c r="I8908" i="8" s="1"/>
  <c r="I8909" i="8" s="1"/>
  <c r="I8910" i="8" s="1"/>
  <c r="I8911" i="8" s="1"/>
  <c r="I8912" i="8" s="1"/>
  <c r="I8913" i="8" s="1"/>
  <c r="I8914" i="8" s="1"/>
  <c r="I8915" i="8" s="1"/>
  <c r="I8916" i="8" s="1"/>
  <c r="I8917" i="8" s="1"/>
  <c r="I8918" i="8" s="1"/>
  <c r="I8919" i="8" s="1"/>
  <c r="I8920" i="8" s="1"/>
  <c r="I8921" i="8" s="1"/>
  <c r="I8922" i="8" s="1"/>
  <c r="I8923" i="8" s="1"/>
  <c r="I8924" i="8" s="1"/>
  <c r="I8925" i="8" s="1"/>
  <c r="I8926" i="8" s="1"/>
  <c r="I8927" i="8" s="1"/>
  <c r="I8928" i="8" s="1"/>
  <c r="I8929" i="8" s="1"/>
  <c r="I8930" i="8" s="1"/>
  <c r="I8931" i="8" s="1"/>
  <c r="I8932" i="8" s="1"/>
  <c r="I8933" i="8" s="1"/>
  <c r="I8934" i="8" s="1"/>
  <c r="I8935" i="8" s="1"/>
  <c r="I8936" i="8" s="1"/>
  <c r="I8937" i="8" s="1"/>
  <c r="I8938" i="8" s="1"/>
  <c r="I8939" i="8" s="1"/>
  <c r="I8940" i="8" s="1"/>
  <c r="I8941" i="8" s="1"/>
  <c r="I8942" i="8" s="1"/>
  <c r="I8943" i="8" s="1"/>
  <c r="I8944" i="8" s="1"/>
  <c r="I8945" i="8" s="1"/>
  <c r="I8946" i="8" s="1"/>
  <c r="I8947" i="8" s="1"/>
  <c r="I8948" i="8" s="1"/>
  <c r="I8949" i="8" s="1"/>
  <c r="I8950" i="8" s="1"/>
  <c r="I8951" i="8" s="1"/>
  <c r="I8952" i="8" s="1"/>
  <c r="I8953" i="8" s="1"/>
  <c r="I8954" i="8" s="1"/>
  <c r="I8955" i="8" s="1"/>
  <c r="I8956" i="8" s="1"/>
  <c r="I8957" i="8" s="1"/>
  <c r="I8958" i="8" s="1"/>
  <c r="I8959" i="8" s="1"/>
  <c r="I8960" i="8" s="1"/>
  <c r="I8961" i="8" s="1"/>
  <c r="I8962" i="8" s="1"/>
  <c r="I8963" i="8" s="1"/>
  <c r="I8964" i="8" s="1"/>
  <c r="I8965" i="8" s="1"/>
  <c r="I8966" i="8" s="1"/>
  <c r="I8967" i="8" s="1"/>
  <c r="I8968" i="8" s="1"/>
  <c r="I8969" i="8" s="1"/>
  <c r="I8970" i="8" s="1"/>
  <c r="I8971" i="8" s="1"/>
  <c r="I8972" i="8" s="1"/>
  <c r="I8973" i="8" s="1"/>
  <c r="I8974" i="8" s="1"/>
  <c r="I8975" i="8" s="1"/>
  <c r="I8976" i="8" s="1"/>
  <c r="I8977" i="8" s="1"/>
  <c r="I8978" i="8" s="1"/>
  <c r="I8979" i="8" s="1"/>
  <c r="I8980" i="8" s="1"/>
  <c r="I8981" i="8" s="1"/>
  <c r="I8982" i="8" s="1"/>
  <c r="I8983" i="8" s="1"/>
  <c r="I8984" i="8" s="1"/>
  <c r="I8985" i="8" s="1"/>
  <c r="I8986" i="8" s="1"/>
  <c r="I8987" i="8" s="1"/>
  <c r="I8988" i="8" s="1"/>
  <c r="I8989" i="8" s="1"/>
  <c r="I8990" i="8" s="1"/>
  <c r="I8991" i="8" s="1"/>
  <c r="I8992" i="8" s="1"/>
  <c r="I8993" i="8" s="1"/>
  <c r="I8994" i="8" s="1"/>
  <c r="I8995" i="8" s="1"/>
  <c r="I8996" i="8" s="1"/>
  <c r="I8997" i="8" s="1"/>
  <c r="I8998" i="8" s="1"/>
  <c r="I8999" i="8" s="1"/>
  <c r="I9000" i="8" s="1"/>
  <c r="I9001" i="8" s="1"/>
  <c r="I9002" i="8" s="1"/>
  <c r="I9003" i="8" s="1"/>
  <c r="I9004" i="8" s="1"/>
  <c r="I9005" i="8" s="1"/>
  <c r="I9006" i="8" s="1"/>
  <c r="I9007" i="8" s="1"/>
  <c r="I9008" i="8" s="1"/>
  <c r="I9009" i="8" s="1"/>
  <c r="I9010" i="8" s="1"/>
  <c r="I9011" i="8" s="1"/>
  <c r="I9012" i="8" s="1"/>
  <c r="I9013" i="8" s="1"/>
  <c r="I9014" i="8" s="1"/>
  <c r="I9015" i="8" s="1"/>
  <c r="I9016" i="8" s="1"/>
  <c r="I9017" i="8" s="1"/>
  <c r="I9018" i="8" s="1"/>
  <c r="I9019" i="8" s="1"/>
  <c r="I9020" i="8" s="1"/>
  <c r="I9021" i="8" s="1"/>
  <c r="I9022" i="8" s="1"/>
  <c r="I9023" i="8" s="1"/>
  <c r="I9024" i="8" s="1"/>
  <c r="I9025" i="8" s="1"/>
  <c r="I9026" i="8" s="1"/>
  <c r="I9027" i="8" s="1"/>
  <c r="I9028" i="8" s="1"/>
  <c r="I9029" i="8" s="1"/>
  <c r="I9030" i="8" s="1"/>
  <c r="I9031" i="8" s="1"/>
  <c r="I9032" i="8" s="1"/>
  <c r="I9033" i="8" s="1"/>
  <c r="I9034" i="8" s="1"/>
  <c r="I9035" i="8" s="1"/>
  <c r="I9036" i="8" s="1"/>
  <c r="I9037" i="8" s="1"/>
  <c r="I9038" i="8" s="1"/>
  <c r="I9039" i="8" s="1"/>
  <c r="I9040" i="8" s="1"/>
  <c r="I9041" i="8" s="1"/>
  <c r="I9042" i="8" s="1"/>
  <c r="I9043" i="8" s="1"/>
  <c r="I9044" i="8" s="1"/>
  <c r="I9045" i="8" s="1"/>
  <c r="I9046" i="8" s="1"/>
  <c r="I9047" i="8" s="1"/>
  <c r="I9048" i="8" s="1"/>
  <c r="I9049" i="8" s="1"/>
  <c r="I9050" i="8" s="1"/>
  <c r="I9051" i="8" s="1"/>
  <c r="I9052" i="8" s="1"/>
  <c r="I9053" i="8" s="1"/>
  <c r="I9054" i="8" s="1"/>
  <c r="I9055" i="8" s="1"/>
  <c r="I9056" i="8" s="1"/>
  <c r="I9057" i="8" s="1"/>
  <c r="I9058" i="8" s="1"/>
  <c r="I9059" i="8" s="1"/>
  <c r="I9060" i="8" s="1"/>
  <c r="I9061" i="8" s="1"/>
  <c r="I9062" i="8" s="1"/>
  <c r="I9063" i="8" s="1"/>
  <c r="I9064" i="8" s="1"/>
  <c r="I9065" i="8" s="1"/>
  <c r="I9066" i="8" s="1"/>
  <c r="I9067" i="8" s="1"/>
  <c r="I9068" i="8" s="1"/>
  <c r="I9069" i="8" s="1"/>
  <c r="I9070" i="8" s="1"/>
  <c r="I9071" i="8" s="1"/>
  <c r="I9072" i="8" s="1"/>
  <c r="I9073" i="8" s="1"/>
  <c r="I9074" i="8" s="1"/>
  <c r="I9075" i="8" s="1"/>
  <c r="I9076" i="8" s="1"/>
  <c r="I9077" i="8" s="1"/>
  <c r="I9078" i="8" s="1"/>
  <c r="I9079" i="8" s="1"/>
  <c r="I9080" i="8" s="1"/>
  <c r="I9081" i="8" s="1"/>
  <c r="I9082" i="8" s="1"/>
  <c r="I9083" i="8" s="1"/>
  <c r="I9084" i="8" s="1"/>
  <c r="I9085" i="8" s="1"/>
  <c r="I9086" i="8" s="1"/>
  <c r="I9087" i="8" s="1"/>
  <c r="I9088" i="8" s="1"/>
  <c r="I9089" i="8" s="1"/>
  <c r="I9090" i="8" s="1"/>
  <c r="I9091" i="8" s="1"/>
  <c r="I9092" i="8" s="1"/>
  <c r="I9093" i="8" s="1"/>
  <c r="I9094" i="8" s="1"/>
  <c r="I9095" i="8" s="1"/>
  <c r="I9096" i="8" s="1"/>
  <c r="I9097" i="8" s="1"/>
  <c r="I9098" i="8" s="1"/>
  <c r="I9099" i="8" s="1"/>
  <c r="I9100" i="8" s="1"/>
  <c r="I9101" i="8" s="1"/>
  <c r="I9102" i="8" s="1"/>
  <c r="I9103" i="8" s="1"/>
  <c r="I9104" i="8" s="1"/>
  <c r="I9105" i="8" s="1"/>
  <c r="I9106" i="8" s="1"/>
  <c r="I9107" i="8" s="1"/>
  <c r="I9108" i="8" s="1"/>
  <c r="I9109" i="8" s="1"/>
  <c r="I9110" i="8" s="1"/>
  <c r="I9111" i="8" s="1"/>
  <c r="I9112" i="8" s="1"/>
  <c r="I9113" i="8" s="1"/>
  <c r="I9114" i="8" s="1"/>
  <c r="I9115" i="8" s="1"/>
  <c r="I9116" i="8" s="1"/>
  <c r="I9117" i="8" s="1"/>
  <c r="I9118" i="8" s="1"/>
  <c r="I9119" i="8" s="1"/>
  <c r="I9120" i="8" s="1"/>
  <c r="I9121" i="8" s="1"/>
  <c r="I9122" i="8" s="1"/>
  <c r="I9123" i="8" s="1"/>
  <c r="I9124" i="8" s="1"/>
  <c r="I9125" i="8" s="1"/>
  <c r="I9126" i="8" s="1"/>
  <c r="I9127" i="8" s="1"/>
  <c r="I9128" i="8" s="1"/>
  <c r="I9129" i="8" s="1"/>
  <c r="I9130" i="8" s="1"/>
  <c r="I9131" i="8" s="1"/>
  <c r="I9132" i="8" s="1"/>
  <c r="I9133" i="8" s="1"/>
  <c r="I9134" i="8" s="1"/>
  <c r="I9135" i="8" s="1"/>
  <c r="I9136" i="8" s="1"/>
  <c r="I9137" i="8" s="1"/>
  <c r="I9138" i="8" s="1"/>
  <c r="I9139" i="8" s="1"/>
  <c r="I9140" i="8" s="1"/>
  <c r="I9141" i="8" s="1"/>
  <c r="I9142" i="8" s="1"/>
  <c r="I9143" i="8" s="1"/>
  <c r="I9144" i="8" s="1"/>
  <c r="I9145" i="8" s="1"/>
  <c r="I9146" i="8" s="1"/>
  <c r="I9147" i="8" s="1"/>
  <c r="I9148" i="8" s="1"/>
  <c r="I9149" i="8" s="1"/>
  <c r="I9150" i="8" s="1"/>
  <c r="I9151" i="8" s="1"/>
  <c r="I9152" i="8" s="1"/>
  <c r="I9153" i="8" s="1"/>
  <c r="I9154" i="8" s="1"/>
  <c r="I9155" i="8" s="1"/>
  <c r="I9156" i="8" s="1"/>
  <c r="I9157" i="8" s="1"/>
  <c r="I9158" i="8" s="1"/>
  <c r="I9159" i="8" s="1"/>
  <c r="I9160" i="8" s="1"/>
  <c r="I9161" i="8" s="1"/>
  <c r="I9162" i="8" s="1"/>
  <c r="I9163" i="8" s="1"/>
  <c r="I9164" i="8" s="1"/>
  <c r="I9165" i="8" s="1"/>
  <c r="I9166" i="8" s="1"/>
  <c r="I9167" i="8" s="1"/>
  <c r="I9168" i="8" s="1"/>
  <c r="I9169" i="8" s="1"/>
  <c r="I9170" i="8" s="1"/>
  <c r="I9171" i="8" s="1"/>
  <c r="I9172" i="8" s="1"/>
  <c r="I9173" i="8" s="1"/>
  <c r="I9174" i="8" s="1"/>
  <c r="I9175" i="8" s="1"/>
  <c r="I9176" i="8" s="1"/>
  <c r="I9177" i="8" s="1"/>
  <c r="I9178" i="8" s="1"/>
  <c r="I9179" i="8" s="1"/>
  <c r="I9180" i="8" s="1"/>
  <c r="I9181" i="8" s="1"/>
  <c r="I9182" i="8" s="1"/>
  <c r="I9183" i="8" s="1"/>
  <c r="I9184" i="8" s="1"/>
  <c r="I9185" i="8" s="1"/>
  <c r="I9186" i="8" s="1"/>
  <c r="I9187" i="8" s="1"/>
  <c r="I9188" i="8" s="1"/>
  <c r="I9189" i="8" s="1"/>
  <c r="I9190" i="8" s="1"/>
  <c r="I9191" i="8" s="1"/>
  <c r="I9192" i="8" s="1"/>
  <c r="I9193" i="8" s="1"/>
  <c r="I9194" i="8" s="1"/>
  <c r="I9195" i="8" s="1"/>
  <c r="I9196" i="8" s="1"/>
  <c r="I9197" i="8" s="1"/>
  <c r="I9198" i="8" s="1"/>
  <c r="I9199" i="8" s="1"/>
  <c r="I9200" i="8" s="1"/>
  <c r="I9201" i="8" s="1"/>
  <c r="I9202" i="8" s="1"/>
  <c r="I9203" i="8" s="1"/>
  <c r="I9204" i="8" s="1"/>
  <c r="I9205" i="8" s="1"/>
  <c r="I9206" i="8" s="1"/>
  <c r="I9207" i="8" s="1"/>
  <c r="I9208" i="8" s="1"/>
  <c r="I9209" i="8" s="1"/>
  <c r="I9210" i="8" s="1"/>
  <c r="I9211" i="8" s="1"/>
  <c r="I9212" i="8" s="1"/>
  <c r="I9213" i="8" s="1"/>
  <c r="I9214" i="8" s="1"/>
  <c r="I9215" i="8" s="1"/>
  <c r="I9216" i="8" s="1"/>
  <c r="I9217" i="8" s="1"/>
  <c r="I9218" i="8" s="1"/>
  <c r="I9219" i="8" s="1"/>
  <c r="I9220" i="8" s="1"/>
  <c r="I9221" i="8" s="1"/>
  <c r="I9222" i="8" s="1"/>
  <c r="I9223" i="8" s="1"/>
  <c r="I9224" i="8" s="1"/>
  <c r="I9225" i="8" s="1"/>
  <c r="I9226" i="8" s="1"/>
  <c r="I9227" i="8" s="1"/>
  <c r="I9228" i="8" s="1"/>
  <c r="I9229" i="8" s="1"/>
  <c r="I9230" i="8" s="1"/>
  <c r="I9231" i="8" s="1"/>
  <c r="I9232" i="8" s="1"/>
  <c r="I9233" i="8" s="1"/>
  <c r="I9234" i="8" s="1"/>
  <c r="I9235" i="8" s="1"/>
  <c r="I9236" i="8" s="1"/>
  <c r="I9237" i="8" s="1"/>
  <c r="I9238" i="8" s="1"/>
  <c r="I9239" i="8" s="1"/>
  <c r="I9240" i="8" s="1"/>
  <c r="I9241" i="8" s="1"/>
  <c r="I9242" i="8" s="1"/>
  <c r="I9243" i="8" s="1"/>
  <c r="I9244" i="8" s="1"/>
  <c r="I9245" i="8" s="1"/>
  <c r="I9246" i="8" s="1"/>
  <c r="I9247" i="8" s="1"/>
  <c r="I9248" i="8" s="1"/>
  <c r="I9249" i="8" s="1"/>
  <c r="I9250" i="8" s="1"/>
  <c r="I9251" i="8" s="1"/>
  <c r="I9252" i="8" s="1"/>
  <c r="I9253" i="8" s="1"/>
  <c r="I9254" i="8" s="1"/>
  <c r="I9255" i="8" s="1"/>
  <c r="I9256" i="8" s="1"/>
  <c r="I9257" i="8" s="1"/>
  <c r="I9258" i="8" s="1"/>
  <c r="I9259" i="8" s="1"/>
  <c r="I9260" i="8" s="1"/>
  <c r="I9261" i="8" s="1"/>
  <c r="I9262" i="8" s="1"/>
  <c r="I9263" i="8" s="1"/>
  <c r="I9264" i="8" s="1"/>
  <c r="I9265" i="8" s="1"/>
  <c r="I9266" i="8" s="1"/>
  <c r="I9267" i="8" s="1"/>
  <c r="I9268" i="8" s="1"/>
  <c r="I9269" i="8" s="1"/>
  <c r="I9270" i="8" s="1"/>
  <c r="I9271" i="8" s="1"/>
  <c r="I9272" i="8" s="1"/>
  <c r="I9273" i="8" s="1"/>
  <c r="I9274" i="8" s="1"/>
  <c r="I9275" i="8" s="1"/>
  <c r="I9276" i="8" s="1"/>
  <c r="I9277" i="8" s="1"/>
  <c r="I9278" i="8" s="1"/>
  <c r="I9279" i="8" s="1"/>
  <c r="I9280" i="8" s="1"/>
  <c r="I9281" i="8" s="1"/>
  <c r="I9282" i="8" s="1"/>
  <c r="I9283" i="8" s="1"/>
  <c r="I9284" i="8" s="1"/>
  <c r="I9285" i="8" s="1"/>
  <c r="I9286" i="8" s="1"/>
  <c r="I9287" i="8" s="1"/>
  <c r="I9288" i="8" s="1"/>
  <c r="I9289" i="8" s="1"/>
  <c r="I9290" i="8" s="1"/>
  <c r="I9291" i="8" s="1"/>
  <c r="I9292" i="8" s="1"/>
  <c r="I9293" i="8" s="1"/>
  <c r="I9294" i="8" s="1"/>
  <c r="I9295" i="8" s="1"/>
  <c r="I9296" i="8" s="1"/>
  <c r="I9297" i="8" s="1"/>
  <c r="I9298" i="8" s="1"/>
  <c r="I9299" i="8" s="1"/>
  <c r="I9300" i="8" s="1"/>
  <c r="I9301" i="8" s="1"/>
  <c r="I9302" i="8" s="1"/>
  <c r="I9303" i="8" s="1"/>
  <c r="I9304" i="8" s="1"/>
  <c r="I9305" i="8" s="1"/>
  <c r="I9306" i="8" s="1"/>
  <c r="I9307" i="8" s="1"/>
  <c r="I9308" i="8" s="1"/>
  <c r="I9309" i="8" s="1"/>
  <c r="I9310" i="8" s="1"/>
  <c r="I9311" i="8" s="1"/>
  <c r="I9312" i="8" s="1"/>
  <c r="I9313" i="8" s="1"/>
  <c r="I9314" i="8" s="1"/>
  <c r="I9315" i="8" s="1"/>
  <c r="I9316" i="8" s="1"/>
  <c r="I9317" i="8" s="1"/>
  <c r="I9318" i="8" s="1"/>
  <c r="I9319" i="8" s="1"/>
  <c r="I9320" i="8" s="1"/>
  <c r="I9321" i="8" s="1"/>
  <c r="I9322" i="8" s="1"/>
  <c r="I9323" i="8" s="1"/>
  <c r="I9324" i="8" s="1"/>
  <c r="I9325" i="8" s="1"/>
  <c r="I9326" i="8" s="1"/>
  <c r="I9327" i="8" s="1"/>
  <c r="I9328" i="8" s="1"/>
  <c r="I9329" i="8" s="1"/>
  <c r="I9330" i="8" s="1"/>
  <c r="I9331" i="8" s="1"/>
  <c r="I9332" i="8" s="1"/>
  <c r="I9333" i="8" s="1"/>
  <c r="I9334" i="8" s="1"/>
  <c r="I9335" i="8" s="1"/>
  <c r="I9336" i="8" s="1"/>
  <c r="I9337" i="8" s="1"/>
  <c r="I9338" i="8" s="1"/>
  <c r="I9339" i="8" s="1"/>
  <c r="I9340" i="8" s="1"/>
  <c r="I9341" i="8" s="1"/>
  <c r="I9342" i="8" s="1"/>
  <c r="I9343" i="8" s="1"/>
  <c r="I9344" i="8" s="1"/>
  <c r="I9345" i="8" s="1"/>
  <c r="I9346" i="8" s="1"/>
  <c r="I9347" i="8" s="1"/>
  <c r="I9348" i="8" s="1"/>
  <c r="I9349" i="8" s="1"/>
  <c r="I9350" i="8" s="1"/>
  <c r="I9351" i="8" s="1"/>
  <c r="I9352" i="8" s="1"/>
  <c r="I9353" i="8" s="1"/>
  <c r="I9354" i="8" s="1"/>
  <c r="I9355" i="8" s="1"/>
  <c r="I9356" i="8" s="1"/>
  <c r="I9357" i="8" s="1"/>
  <c r="I9358" i="8" s="1"/>
  <c r="I9359" i="8" s="1"/>
  <c r="I9360" i="8" s="1"/>
  <c r="I9361" i="8" s="1"/>
  <c r="I9362" i="8" s="1"/>
  <c r="I9363" i="8" s="1"/>
  <c r="I9364" i="8" s="1"/>
  <c r="I9365" i="8" s="1"/>
  <c r="I9366" i="8" s="1"/>
  <c r="I9367" i="8" s="1"/>
  <c r="I9368" i="8" s="1"/>
  <c r="I9369" i="8" s="1"/>
  <c r="I9370" i="8" s="1"/>
  <c r="I9371" i="8" s="1"/>
  <c r="I9372" i="8" s="1"/>
  <c r="I9373" i="8" s="1"/>
  <c r="I9374" i="8" s="1"/>
  <c r="I9375" i="8" s="1"/>
  <c r="I9376" i="8" s="1"/>
  <c r="I9377" i="8" s="1"/>
  <c r="I9378" i="8" s="1"/>
  <c r="I9379" i="8" s="1"/>
  <c r="I9380" i="8" s="1"/>
  <c r="I9381" i="8" s="1"/>
  <c r="I9382" i="8" s="1"/>
  <c r="I9383" i="8" s="1"/>
  <c r="I9384" i="8" s="1"/>
  <c r="I9385" i="8" s="1"/>
  <c r="I9386" i="8" s="1"/>
  <c r="I9387" i="8" s="1"/>
  <c r="I9388" i="8" s="1"/>
  <c r="I9389" i="8" s="1"/>
  <c r="I9390" i="8" s="1"/>
  <c r="I9391" i="8" s="1"/>
  <c r="I9392" i="8" s="1"/>
  <c r="I9393" i="8" s="1"/>
  <c r="I9394" i="8" s="1"/>
  <c r="I9395" i="8" s="1"/>
  <c r="I9396" i="8" s="1"/>
  <c r="I9397" i="8" s="1"/>
  <c r="I9398" i="8" s="1"/>
  <c r="I9399" i="8" s="1"/>
  <c r="I9400" i="8" s="1"/>
  <c r="I9401" i="8" s="1"/>
  <c r="I9402" i="8" s="1"/>
  <c r="I9403" i="8" s="1"/>
  <c r="I9404" i="8" s="1"/>
  <c r="I9405" i="8" s="1"/>
  <c r="I9406" i="8" s="1"/>
  <c r="I9407" i="8" s="1"/>
  <c r="I9408" i="8" s="1"/>
  <c r="I9409" i="8" s="1"/>
  <c r="I9410" i="8" s="1"/>
  <c r="I9411" i="8" s="1"/>
  <c r="I9412" i="8" s="1"/>
  <c r="I9413" i="8" s="1"/>
  <c r="I9414" i="8" s="1"/>
  <c r="I9415" i="8" s="1"/>
  <c r="I9416" i="8" s="1"/>
  <c r="I9417" i="8" s="1"/>
  <c r="I9418" i="8" s="1"/>
  <c r="I9419" i="8" s="1"/>
  <c r="I9420" i="8" s="1"/>
  <c r="I9421" i="8" s="1"/>
  <c r="I9422" i="8" s="1"/>
  <c r="I9423" i="8" s="1"/>
  <c r="I9424" i="8" s="1"/>
  <c r="I9425" i="8" s="1"/>
  <c r="I9426" i="8" s="1"/>
  <c r="I9427" i="8" s="1"/>
  <c r="I9428" i="8" s="1"/>
  <c r="I9429" i="8" s="1"/>
  <c r="I9430" i="8" s="1"/>
  <c r="I9431" i="8" s="1"/>
  <c r="I9432" i="8" s="1"/>
  <c r="I9433" i="8" s="1"/>
  <c r="I9434" i="8" s="1"/>
  <c r="I9435" i="8" s="1"/>
  <c r="I9436" i="8" s="1"/>
  <c r="I9437" i="8" s="1"/>
  <c r="I9438" i="8" s="1"/>
  <c r="I9439" i="8" s="1"/>
  <c r="I9440" i="8" s="1"/>
  <c r="I9441" i="8" s="1"/>
  <c r="I9442" i="8" s="1"/>
  <c r="I9443" i="8" s="1"/>
  <c r="I9444" i="8" s="1"/>
  <c r="I9445" i="8" s="1"/>
  <c r="I9446" i="8" s="1"/>
  <c r="I9447" i="8" s="1"/>
  <c r="I9448" i="8" s="1"/>
  <c r="I9449" i="8" s="1"/>
  <c r="I9450" i="8" s="1"/>
  <c r="I9451" i="8" s="1"/>
  <c r="I9452" i="8" s="1"/>
  <c r="I9453" i="8" s="1"/>
  <c r="I9454" i="8" s="1"/>
  <c r="I9455" i="8" s="1"/>
  <c r="I9456" i="8" s="1"/>
  <c r="I9457" i="8" s="1"/>
  <c r="I9458" i="8" s="1"/>
  <c r="I9459" i="8" s="1"/>
  <c r="I9460" i="8" s="1"/>
  <c r="I9461" i="8" s="1"/>
  <c r="I9462" i="8" s="1"/>
  <c r="I9463" i="8" s="1"/>
  <c r="I9464" i="8" s="1"/>
  <c r="I9465" i="8" s="1"/>
  <c r="I9466" i="8" s="1"/>
  <c r="I9467" i="8" s="1"/>
  <c r="I9468" i="8" s="1"/>
  <c r="I9469" i="8" s="1"/>
  <c r="I9470" i="8" s="1"/>
  <c r="I9471" i="8" s="1"/>
  <c r="I9472" i="8" s="1"/>
  <c r="I9473" i="8" s="1"/>
  <c r="I9474" i="8" s="1"/>
  <c r="I9475" i="8" s="1"/>
  <c r="I9476" i="8" s="1"/>
  <c r="I9477" i="8" s="1"/>
  <c r="I9478" i="8" s="1"/>
  <c r="I9479" i="8" s="1"/>
  <c r="I9480" i="8" s="1"/>
  <c r="I9481" i="8" s="1"/>
  <c r="I9482" i="8" s="1"/>
  <c r="I9483" i="8" s="1"/>
  <c r="I9484" i="8" s="1"/>
  <c r="I9485" i="8" s="1"/>
  <c r="I9486" i="8" s="1"/>
  <c r="I9487" i="8" s="1"/>
  <c r="I9488" i="8" s="1"/>
  <c r="I9489" i="8" s="1"/>
  <c r="I9490" i="8" s="1"/>
  <c r="I9491" i="8" s="1"/>
  <c r="I9492" i="8" s="1"/>
  <c r="I9493" i="8" s="1"/>
  <c r="I9494" i="8" s="1"/>
  <c r="I9495" i="8" s="1"/>
  <c r="I9496" i="8" s="1"/>
  <c r="I9497" i="8" s="1"/>
  <c r="I9498" i="8" s="1"/>
  <c r="I9499" i="8" s="1"/>
  <c r="I9500" i="8" s="1"/>
  <c r="I9501" i="8" s="1"/>
  <c r="I9502" i="8" s="1"/>
  <c r="I9503" i="8" s="1"/>
  <c r="I9504" i="8" s="1"/>
  <c r="I9505" i="8" s="1"/>
  <c r="I9506" i="8" s="1"/>
  <c r="I9507" i="8" s="1"/>
  <c r="I9508" i="8" s="1"/>
  <c r="I9509" i="8" s="1"/>
  <c r="I9510" i="8" s="1"/>
  <c r="I9511" i="8" s="1"/>
  <c r="I9512" i="8" s="1"/>
  <c r="I9513" i="8" s="1"/>
  <c r="I9514" i="8" s="1"/>
  <c r="I9515" i="8" s="1"/>
  <c r="I9516" i="8" s="1"/>
  <c r="I9517" i="8" s="1"/>
  <c r="I9518" i="8" s="1"/>
  <c r="I9519" i="8" s="1"/>
  <c r="I9520" i="8" s="1"/>
  <c r="I9521" i="8" s="1"/>
  <c r="I9522" i="8" s="1"/>
  <c r="I9523" i="8" s="1"/>
  <c r="I9524" i="8" s="1"/>
  <c r="I9525" i="8" s="1"/>
  <c r="I9526" i="8" s="1"/>
  <c r="I9527" i="8" s="1"/>
  <c r="I9528" i="8" s="1"/>
  <c r="I9529" i="8" s="1"/>
  <c r="I9530" i="8" s="1"/>
  <c r="I9531" i="8" s="1"/>
  <c r="I9532" i="8" s="1"/>
  <c r="I9533" i="8" s="1"/>
  <c r="I9534" i="8" s="1"/>
  <c r="I9535" i="8" s="1"/>
  <c r="I9536" i="8" s="1"/>
  <c r="I9537" i="8" s="1"/>
  <c r="I9538" i="8" s="1"/>
  <c r="I9539" i="8" s="1"/>
  <c r="I9540" i="8" s="1"/>
  <c r="I9541" i="8" s="1"/>
  <c r="I9542" i="8" s="1"/>
  <c r="I9543" i="8" s="1"/>
  <c r="I9544" i="8" s="1"/>
  <c r="I9545" i="8" s="1"/>
  <c r="I9546" i="8" s="1"/>
  <c r="I9547" i="8" s="1"/>
  <c r="I9548" i="8" s="1"/>
  <c r="I9549" i="8" s="1"/>
  <c r="I9550" i="8" s="1"/>
  <c r="I9551" i="8" s="1"/>
  <c r="I9552" i="8" s="1"/>
  <c r="I9553" i="8" s="1"/>
  <c r="I9554" i="8" s="1"/>
  <c r="I9555" i="8" s="1"/>
  <c r="I9556" i="8" s="1"/>
  <c r="I9557" i="8" s="1"/>
  <c r="I9558" i="8" s="1"/>
  <c r="I9559" i="8" s="1"/>
  <c r="I9560" i="8" s="1"/>
  <c r="I9561" i="8" s="1"/>
  <c r="I9562" i="8" s="1"/>
  <c r="I9563" i="8" s="1"/>
  <c r="I9564" i="8" s="1"/>
  <c r="I9565" i="8" s="1"/>
  <c r="I9566" i="8" s="1"/>
  <c r="I9567" i="8" s="1"/>
  <c r="I9568" i="8" s="1"/>
  <c r="I9569" i="8" s="1"/>
  <c r="I9570" i="8" s="1"/>
  <c r="I9571" i="8" s="1"/>
  <c r="I9572" i="8" s="1"/>
  <c r="I9573" i="8" s="1"/>
  <c r="I9574" i="8" s="1"/>
  <c r="I9575" i="8" s="1"/>
  <c r="I9576" i="8" s="1"/>
  <c r="I9577" i="8" s="1"/>
  <c r="I9578" i="8" s="1"/>
  <c r="I9579" i="8" s="1"/>
  <c r="I9580" i="8" s="1"/>
  <c r="I9581" i="8" s="1"/>
  <c r="I9582" i="8" s="1"/>
  <c r="I9583" i="8" s="1"/>
  <c r="I9584" i="8" s="1"/>
  <c r="I9585" i="8" s="1"/>
  <c r="I9586" i="8" s="1"/>
  <c r="I9587" i="8" s="1"/>
  <c r="I9588" i="8" s="1"/>
  <c r="I9589" i="8" s="1"/>
  <c r="I9590" i="8" s="1"/>
  <c r="I9591" i="8" s="1"/>
  <c r="I9592" i="8" s="1"/>
  <c r="I9593" i="8" s="1"/>
  <c r="I9594" i="8" s="1"/>
  <c r="I9595" i="8" s="1"/>
  <c r="I9596" i="8" s="1"/>
  <c r="I9597" i="8" s="1"/>
  <c r="I9598" i="8" s="1"/>
  <c r="I9599" i="8" s="1"/>
  <c r="I9600" i="8" s="1"/>
  <c r="I9601" i="8" s="1"/>
  <c r="I9602" i="8" s="1"/>
  <c r="I9603" i="8" s="1"/>
  <c r="I9604" i="8" s="1"/>
  <c r="I9605" i="8" s="1"/>
  <c r="I9606" i="8" s="1"/>
  <c r="I9607" i="8" s="1"/>
  <c r="I9608" i="8" s="1"/>
  <c r="I9609" i="8" s="1"/>
  <c r="I9610" i="8" s="1"/>
  <c r="I9611" i="8" s="1"/>
  <c r="I9612" i="8" s="1"/>
  <c r="I9613" i="8" s="1"/>
  <c r="I9614" i="8" s="1"/>
  <c r="I9615" i="8" s="1"/>
  <c r="I9616" i="8" s="1"/>
  <c r="I9617" i="8" s="1"/>
  <c r="I9618" i="8" s="1"/>
  <c r="I9619" i="8" s="1"/>
  <c r="I9620" i="8" s="1"/>
  <c r="I9621" i="8" s="1"/>
  <c r="I9622" i="8" s="1"/>
  <c r="I9623" i="8" s="1"/>
  <c r="I9624" i="8" s="1"/>
  <c r="I9625" i="8" s="1"/>
  <c r="I9626" i="8" s="1"/>
  <c r="I9627" i="8" s="1"/>
  <c r="I9628" i="8" s="1"/>
  <c r="I9629" i="8" s="1"/>
  <c r="I9630" i="8" s="1"/>
  <c r="I9631" i="8" s="1"/>
  <c r="I9632" i="8" s="1"/>
  <c r="I9633" i="8" s="1"/>
  <c r="I9634" i="8" s="1"/>
  <c r="I9635" i="8" s="1"/>
  <c r="I9636" i="8" s="1"/>
  <c r="I9637" i="8" s="1"/>
  <c r="I9638" i="8" s="1"/>
  <c r="I9639" i="8" s="1"/>
  <c r="I9640" i="8" s="1"/>
  <c r="I9641" i="8" s="1"/>
  <c r="I9642" i="8" s="1"/>
  <c r="I9643" i="8" s="1"/>
  <c r="I9644" i="8" s="1"/>
  <c r="I9645" i="8" s="1"/>
  <c r="I9646" i="8" s="1"/>
  <c r="I9647" i="8" s="1"/>
  <c r="I9648" i="8" s="1"/>
  <c r="I9649" i="8" s="1"/>
  <c r="I9650" i="8" s="1"/>
  <c r="I9651" i="8" s="1"/>
  <c r="I9652" i="8" s="1"/>
  <c r="I9653" i="8" s="1"/>
  <c r="I9654" i="8" s="1"/>
  <c r="I9655" i="8" s="1"/>
  <c r="I9656" i="8" s="1"/>
  <c r="I9657" i="8" s="1"/>
  <c r="I9658" i="8" s="1"/>
  <c r="I9659" i="8" s="1"/>
  <c r="I9660" i="8" s="1"/>
  <c r="I9661" i="8" s="1"/>
  <c r="I9662" i="8" s="1"/>
  <c r="I9663" i="8" s="1"/>
  <c r="I9664" i="8" s="1"/>
  <c r="I9665" i="8" s="1"/>
  <c r="I9666" i="8" s="1"/>
  <c r="I9667" i="8" s="1"/>
  <c r="I9668" i="8" s="1"/>
  <c r="I9669" i="8" s="1"/>
  <c r="I9670" i="8" s="1"/>
  <c r="I9671" i="8" s="1"/>
  <c r="I9672" i="8" s="1"/>
  <c r="I9673" i="8" s="1"/>
  <c r="I9674" i="8" s="1"/>
  <c r="I9675" i="8" s="1"/>
  <c r="I9676" i="8" s="1"/>
  <c r="I9677" i="8" s="1"/>
  <c r="I9678" i="8" s="1"/>
  <c r="I9679" i="8" s="1"/>
  <c r="I9680" i="8" s="1"/>
  <c r="I9681" i="8" s="1"/>
  <c r="I9682" i="8" s="1"/>
  <c r="I9683" i="8" s="1"/>
  <c r="I9684" i="8" s="1"/>
  <c r="I9685" i="8" s="1"/>
  <c r="I9686" i="8" s="1"/>
  <c r="I9687" i="8" s="1"/>
  <c r="I9688" i="8" s="1"/>
  <c r="I9689" i="8" s="1"/>
  <c r="I9690" i="8" s="1"/>
  <c r="I9691" i="8" s="1"/>
  <c r="I9692" i="8" s="1"/>
  <c r="I9693" i="8" s="1"/>
  <c r="I9694" i="8" s="1"/>
  <c r="I9695" i="8" s="1"/>
  <c r="I9696" i="8" s="1"/>
  <c r="I9697" i="8" s="1"/>
  <c r="I9698" i="8" s="1"/>
  <c r="I9699" i="8" s="1"/>
  <c r="I9700" i="8" s="1"/>
  <c r="I9701" i="8" s="1"/>
  <c r="I9702" i="8" s="1"/>
  <c r="I9703" i="8" s="1"/>
  <c r="I9704" i="8" s="1"/>
  <c r="I9738" i="8" s="1"/>
  <c r="I9739" i="8" s="1"/>
  <c r="I9740" i="8" s="1"/>
  <c r="I9741" i="8" s="1"/>
  <c r="I9742" i="8" s="1"/>
  <c r="I9743" i="8" s="1"/>
  <c r="I9744" i="8" s="1"/>
  <c r="I9745" i="8" s="1"/>
  <c r="I9746" i="8" s="1"/>
  <c r="I9747" i="8" s="1"/>
  <c r="I9748" i="8" s="1"/>
  <c r="I9749" i="8" s="1"/>
  <c r="I9750" i="8" s="1"/>
  <c r="I9751" i="8" s="1"/>
  <c r="I9752" i="8" s="1"/>
  <c r="I9753" i="8" s="1"/>
  <c r="I9754" i="8" s="1"/>
  <c r="I9755" i="8" s="1"/>
  <c r="I9756" i="8" s="1"/>
  <c r="I9757" i="8" s="1"/>
  <c r="I9758" i="8" s="1"/>
  <c r="I9759" i="8" s="1"/>
  <c r="I9760" i="8" s="1"/>
  <c r="I9761" i="8" s="1"/>
  <c r="I9762" i="8" s="1"/>
  <c r="I9763" i="8" s="1"/>
  <c r="I9764" i="8" s="1"/>
  <c r="I9765" i="8" s="1"/>
  <c r="I9766" i="8" s="1"/>
  <c r="I9767" i="8" s="1"/>
  <c r="I9768" i="8" s="1"/>
  <c r="I9769" i="8" s="1"/>
  <c r="I9770" i="8" s="1"/>
  <c r="I9771" i="8" s="1"/>
  <c r="I9772" i="8" s="1"/>
  <c r="I9773" i="8" s="1"/>
  <c r="I9774" i="8" s="1"/>
  <c r="I9775" i="8" s="1"/>
  <c r="I9776" i="8" s="1"/>
  <c r="I9777" i="8" s="1"/>
  <c r="I9778" i="8" s="1"/>
  <c r="I9779" i="8" s="1"/>
  <c r="I9780" i="8" s="1"/>
  <c r="I9781" i="8" s="1"/>
  <c r="I9782" i="8" s="1"/>
  <c r="I9783" i="8" s="1"/>
  <c r="I9784" i="8" s="1"/>
  <c r="I9785" i="8" s="1"/>
  <c r="I9786" i="8" s="1"/>
  <c r="I9787" i="8" s="1"/>
  <c r="I9788" i="8" s="1"/>
  <c r="I9789" i="8" s="1"/>
  <c r="I9790" i="8" s="1"/>
  <c r="I9791" i="8" s="1"/>
  <c r="I9792" i="8" s="1"/>
  <c r="I9793" i="8" s="1"/>
  <c r="I9794" i="8" s="1"/>
  <c r="I9795" i="8" s="1"/>
  <c r="I9796" i="8" s="1"/>
  <c r="I9797" i="8" s="1"/>
  <c r="I9798" i="8" s="1"/>
  <c r="I9799" i="8" s="1"/>
  <c r="I9800" i="8" s="1"/>
  <c r="I9801" i="8" s="1"/>
  <c r="I9802" i="8" s="1"/>
  <c r="I9803" i="8" s="1"/>
  <c r="I9804" i="8" s="1"/>
  <c r="I9805" i="8" s="1"/>
  <c r="I9806" i="8" s="1"/>
  <c r="I9807" i="8" s="1"/>
  <c r="I9808" i="8" s="1"/>
  <c r="I9809" i="8" s="1"/>
  <c r="I9810" i="8" s="1"/>
  <c r="I9811" i="8" s="1"/>
  <c r="I9812" i="8" s="1"/>
  <c r="I9813" i="8" s="1"/>
  <c r="I9814" i="8" s="1"/>
  <c r="I9815" i="8" s="1"/>
  <c r="I9816" i="8" s="1"/>
  <c r="I9817" i="8" s="1"/>
  <c r="I9818" i="8" s="1"/>
  <c r="I9819" i="8" s="1"/>
  <c r="I9820" i="8" s="1"/>
  <c r="I9821" i="8" s="1"/>
  <c r="I9822" i="8" s="1"/>
  <c r="I9823" i="8" s="1"/>
  <c r="I9824" i="8" s="1"/>
  <c r="I9825" i="8" s="1"/>
  <c r="I9826" i="8" s="1"/>
  <c r="I9827" i="8" s="1"/>
  <c r="I9828" i="8" s="1"/>
  <c r="I9829" i="8" s="1"/>
  <c r="I9830" i="8" s="1"/>
  <c r="I9831" i="8" s="1"/>
  <c r="I9832" i="8" s="1"/>
  <c r="I9833" i="8" s="1"/>
  <c r="I9834" i="8" s="1"/>
  <c r="I9835" i="8" s="1"/>
  <c r="I9836" i="8" s="1"/>
  <c r="I9837" i="8" s="1"/>
  <c r="I9838" i="8" s="1"/>
  <c r="I9839" i="8" s="1"/>
  <c r="I9840" i="8" s="1"/>
  <c r="I9841" i="8" s="1"/>
  <c r="I9842" i="8" s="1"/>
  <c r="I9843" i="8" s="1"/>
  <c r="I9844" i="8" s="1"/>
  <c r="I9845" i="8" s="1"/>
  <c r="I9846" i="8" s="1"/>
  <c r="I9847" i="8" s="1"/>
  <c r="I9848" i="8" s="1"/>
  <c r="I9849" i="8" s="1"/>
  <c r="I9850" i="8" s="1"/>
  <c r="I9851" i="8" s="1"/>
  <c r="I9852" i="8" s="1"/>
  <c r="I9853" i="8" s="1"/>
  <c r="I9854" i="8" s="1"/>
  <c r="I9855" i="8" s="1"/>
  <c r="I9856" i="8" s="1"/>
  <c r="I9857" i="8" s="1"/>
  <c r="I9858" i="8" s="1"/>
  <c r="I9859" i="8" s="1"/>
  <c r="I9860" i="8" s="1"/>
  <c r="I9861" i="8" s="1"/>
  <c r="I9862" i="8" s="1"/>
  <c r="I9863" i="8" s="1"/>
  <c r="I9864" i="8" s="1"/>
  <c r="I9865" i="8" s="1"/>
  <c r="I9866" i="8" s="1"/>
  <c r="I9867" i="8" s="1"/>
  <c r="I9868" i="8" s="1"/>
  <c r="I9869" i="8" s="1"/>
  <c r="I9870" i="8" s="1"/>
  <c r="I9871" i="8" s="1"/>
  <c r="I9872" i="8" s="1"/>
  <c r="I9873" i="8" s="1"/>
  <c r="I9874" i="8" s="1"/>
  <c r="I9875" i="8" s="1"/>
  <c r="I9876" i="8" s="1"/>
  <c r="I9877" i="8" s="1"/>
  <c r="I9878" i="8" s="1"/>
  <c r="I9879" i="8" s="1"/>
  <c r="I9880" i="8" s="1"/>
  <c r="I9881" i="8" s="1"/>
  <c r="I9882" i="8" s="1"/>
  <c r="I9883" i="8" s="1"/>
  <c r="I9884" i="8" s="1"/>
  <c r="I9885" i="8" s="1"/>
  <c r="I9886" i="8" s="1"/>
  <c r="I9887" i="8" s="1"/>
  <c r="I9888" i="8" s="1"/>
  <c r="I9889" i="8" s="1"/>
  <c r="I9890" i="8" s="1"/>
  <c r="I9891" i="8" s="1"/>
  <c r="I9892" i="8" s="1"/>
  <c r="I9893" i="8" s="1"/>
  <c r="I9894" i="8" s="1"/>
  <c r="I9895" i="8" s="1"/>
  <c r="I9896" i="8" s="1"/>
  <c r="I9897" i="8" s="1"/>
  <c r="I9898" i="8" s="1"/>
  <c r="I9899" i="8" s="1"/>
  <c r="I9900" i="8" s="1"/>
  <c r="I9901" i="8" s="1"/>
  <c r="I9902" i="8" s="1"/>
  <c r="I9903" i="8" s="1"/>
  <c r="I9904" i="8" s="1"/>
  <c r="I9905" i="8" s="1"/>
  <c r="I9906" i="8" s="1"/>
  <c r="I9907" i="8" s="1"/>
  <c r="I9908" i="8" s="1"/>
  <c r="I9909" i="8" s="1"/>
  <c r="I9910" i="8" s="1"/>
  <c r="I9911" i="8" s="1"/>
  <c r="I9912" i="8" s="1"/>
  <c r="I9913" i="8" s="1"/>
  <c r="I9914" i="8" s="1"/>
  <c r="I9915" i="8" s="1"/>
  <c r="I9916" i="8" s="1"/>
  <c r="I9917" i="8" s="1"/>
  <c r="I9918" i="8" s="1"/>
  <c r="I9919" i="8" s="1"/>
  <c r="I9920" i="8" s="1"/>
  <c r="I9921" i="8" s="1"/>
  <c r="I9922" i="8" s="1"/>
  <c r="I9923" i="8" s="1"/>
  <c r="I9924" i="8" s="1"/>
  <c r="I9925" i="8" s="1"/>
  <c r="I9926" i="8" s="1"/>
  <c r="I9927" i="8" s="1"/>
  <c r="I9928" i="8" s="1"/>
  <c r="I9929" i="8" s="1"/>
  <c r="I9930" i="8" s="1"/>
  <c r="I9931" i="8" s="1"/>
  <c r="I9932" i="8" s="1"/>
  <c r="I9933" i="8" s="1"/>
  <c r="I9934" i="8" s="1"/>
  <c r="I9935" i="8" s="1"/>
  <c r="I9936" i="8" s="1"/>
  <c r="I9937" i="8" s="1"/>
  <c r="I9938" i="8" s="1"/>
  <c r="I9939" i="8" s="1"/>
  <c r="I9940" i="8" s="1"/>
  <c r="I9941" i="8" s="1"/>
  <c r="I9942" i="8" s="1"/>
  <c r="I9943" i="8" s="1"/>
  <c r="I9944" i="8" s="1"/>
  <c r="I9945" i="8" s="1"/>
  <c r="I9946" i="8" s="1"/>
  <c r="I9947" i="8" s="1"/>
  <c r="I9948" i="8" s="1"/>
  <c r="I9949" i="8" s="1"/>
  <c r="I9950" i="8" s="1"/>
  <c r="I9951" i="8" s="1"/>
  <c r="I9952" i="8" s="1"/>
  <c r="I9953" i="8" s="1"/>
  <c r="I9954" i="8" s="1"/>
  <c r="I9955" i="8" s="1"/>
  <c r="I9956" i="8" s="1"/>
  <c r="I9957" i="8" s="1"/>
  <c r="I9958" i="8" s="1"/>
  <c r="I9959" i="8" s="1"/>
  <c r="I9960" i="8" s="1"/>
  <c r="I9961" i="8" s="1"/>
  <c r="I9962" i="8" s="1"/>
  <c r="I9963" i="8" s="1"/>
  <c r="I9964" i="8" s="1"/>
  <c r="I9965" i="8" s="1"/>
  <c r="I9966" i="8" s="1"/>
  <c r="I9967" i="8" s="1"/>
  <c r="I9968" i="8" s="1"/>
  <c r="I9969" i="8" s="1"/>
  <c r="I9970" i="8" s="1"/>
  <c r="I9971" i="8" s="1"/>
  <c r="I9972" i="8" s="1"/>
  <c r="I9973" i="8" s="1"/>
  <c r="I9974" i="8" s="1"/>
  <c r="I9975" i="8" s="1"/>
  <c r="I9976" i="8" s="1"/>
  <c r="I9977" i="8" s="1"/>
  <c r="I9978" i="8" s="1"/>
  <c r="I9979" i="8" s="1"/>
  <c r="I9980" i="8" s="1"/>
  <c r="I9981" i="8" s="1"/>
  <c r="I9982" i="8" s="1"/>
  <c r="I9983" i="8" s="1"/>
  <c r="I9984" i="8" s="1"/>
  <c r="I9985" i="8" s="1"/>
  <c r="I9986" i="8" s="1"/>
  <c r="I9987" i="8" s="1"/>
  <c r="I9988" i="8" s="1"/>
  <c r="I9989" i="8" s="1"/>
  <c r="I9990" i="8" s="1"/>
  <c r="I9991" i="8" s="1"/>
  <c r="I9992" i="8" s="1"/>
  <c r="I9993" i="8" s="1"/>
  <c r="I9994" i="8" s="1"/>
  <c r="I9995" i="8" s="1"/>
  <c r="I9996" i="8" s="1"/>
  <c r="I9997" i="8" s="1"/>
  <c r="I9998" i="8" s="1"/>
  <c r="I9999" i="8" s="1"/>
  <c r="I10000" i="8" s="1"/>
  <c r="I10001" i="8" s="1"/>
  <c r="I10002" i="8" s="1"/>
  <c r="I10003" i="8" s="1"/>
  <c r="I10004" i="8" s="1"/>
  <c r="I10005" i="8" s="1"/>
  <c r="I10006" i="8" s="1"/>
  <c r="I10007" i="8" s="1"/>
  <c r="I10008" i="8" s="1"/>
  <c r="I10009" i="8" s="1"/>
  <c r="I10010" i="8" s="1"/>
  <c r="I10011" i="8" s="1"/>
  <c r="I10012" i="8" s="1"/>
  <c r="I10013" i="8" s="1"/>
  <c r="I10014" i="8" s="1"/>
  <c r="I10015" i="8" s="1"/>
  <c r="I10016" i="8" s="1"/>
  <c r="I10017" i="8" s="1"/>
  <c r="I10018" i="8" s="1"/>
  <c r="I10019" i="8" s="1"/>
  <c r="I10020" i="8" s="1"/>
  <c r="I10021" i="8" s="1"/>
  <c r="I10022" i="8" s="1"/>
  <c r="I10023" i="8" s="1"/>
  <c r="I10024" i="8" s="1"/>
  <c r="I10025" i="8" s="1"/>
  <c r="I10026" i="8" s="1"/>
  <c r="I10027" i="8" s="1"/>
  <c r="I10028" i="8" s="1"/>
  <c r="I10029" i="8" s="1"/>
  <c r="I10030" i="8" s="1"/>
  <c r="I10031" i="8" s="1"/>
  <c r="I10032" i="8" s="1"/>
  <c r="I10033" i="8" s="1"/>
  <c r="I10034" i="8" s="1"/>
  <c r="I10035" i="8" s="1"/>
  <c r="I10036" i="8" s="1"/>
  <c r="I10037" i="8" s="1"/>
  <c r="I10038" i="8" s="1"/>
  <c r="I10039" i="8" s="1"/>
  <c r="I10040" i="8" s="1"/>
  <c r="I10041" i="8" s="1"/>
  <c r="I10042" i="8" s="1"/>
  <c r="I10043" i="8" s="1"/>
  <c r="I10044" i="8" s="1"/>
  <c r="I10045" i="8" s="1"/>
  <c r="I10046" i="8" s="1"/>
  <c r="I10047" i="8" s="1"/>
  <c r="I10048" i="8" s="1"/>
  <c r="I10049" i="8" s="1"/>
  <c r="I10050" i="8" s="1"/>
  <c r="I10051" i="8" s="1"/>
  <c r="I10052" i="8" s="1"/>
  <c r="I10053" i="8" s="1"/>
  <c r="I10054" i="8" s="1"/>
  <c r="I10055" i="8" s="1"/>
  <c r="I10056" i="8" s="1"/>
  <c r="I10057" i="8" s="1"/>
  <c r="I10058" i="8" s="1"/>
  <c r="I10059" i="8" s="1"/>
  <c r="I10060" i="8" s="1"/>
  <c r="I10061" i="8" s="1"/>
  <c r="I10062" i="8" s="1"/>
  <c r="I10063" i="8" s="1"/>
  <c r="I10064" i="8" s="1"/>
  <c r="I10065" i="8" s="1"/>
  <c r="I10066" i="8" s="1"/>
  <c r="I10067" i="8" s="1"/>
  <c r="I10068" i="8" s="1"/>
  <c r="I10069" i="8" s="1"/>
  <c r="I10070" i="8" s="1"/>
  <c r="I10071" i="8" s="1"/>
  <c r="I10072" i="8" s="1"/>
  <c r="I10073" i="8" s="1"/>
  <c r="I10074" i="8" s="1"/>
  <c r="I10075" i="8" s="1"/>
  <c r="I10076" i="8" s="1"/>
  <c r="I10077" i="8" s="1"/>
  <c r="I10078" i="8" s="1"/>
  <c r="I10079" i="8" s="1"/>
  <c r="I10080" i="8" s="1"/>
  <c r="I10081" i="8" s="1"/>
  <c r="I10082" i="8" s="1"/>
  <c r="I10083" i="8" s="1"/>
  <c r="I10084" i="8" s="1"/>
  <c r="I10085" i="8" s="1"/>
  <c r="I10086" i="8" s="1"/>
  <c r="I10087" i="8" s="1"/>
  <c r="I10088" i="8" s="1"/>
  <c r="I10089" i="8" s="1"/>
  <c r="I10090" i="8" s="1"/>
  <c r="I10091" i="8" s="1"/>
  <c r="I10092" i="8" s="1"/>
  <c r="I10093" i="8" s="1"/>
  <c r="I10094" i="8" s="1"/>
  <c r="I10095" i="8" s="1"/>
  <c r="I10096" i="8" s="1"/>
  <c r="I10097" i="8" s="1"/>
  <c r="I10098" i="8" s="1"/>
  <c r="I10099" i="8" s="1"/>
  <c r="I10100" i="8" s="1"/>
  <c r="I10101" i="8" s="1"/>
  <c r="I10102" i="8" s="1"/>
  <c r="I10103" i="8" s="1"/>
  <c r="I10104" i="8" s="1"/>
  <c r="I10105" i="8" s="1"/>
  <c r="I10106" i="8" s="1"/>
  <c r="I10107" i="8" s="1"/>
  <c r="I10108" i="8" s="1"/>
  <c r="I10109" i="8" s="1"/>
  <c r="I10110" i="8" s="1"/>
  <c r="I10111" i="8" s="1"/>
  <c r="I10112" i="8" s="1"/>
  <c r="I10113" i="8" s="1"/>
  <c r="I10114" i="8" s="1"/>
  <c r="I10115" i="8" s="1"/>
  <c r="I10116" i="8" s="1"/>
  <c r="I10117" i="8" s="1"/>
  <c r="I10118" i="8" s="1"/>
  <c r="I10119" i="8" s="1"/>
  <c r="I10120" i="8" s="1"/>
  <c r="I10121" i="8" s="1"/>
  <c r="I10122" i="8" s="1"/>
  <c r="I10123" i="8" s="1"/>
  <c r="I10124" i="8" s="1"/>
  <c r="I10125" i="8" s="1"/>
  <c r="I10126" i="8" s="1"/>
  <c r="I10127" i="8" s="1"/>
  <c r="I10128" i="8" s="1"/>
  <c r="I10129" i="8" s="1"/>
  <c r="I10130" i="8" s="1"/>
  <c r="I10131" i="8" s="1"/>
  <c r="I10132" i="8" s="1"/>
  <c r="I10133" i="8" s="1"/>
  <c r="I10134" i="8" s="1"/>
  <c r="I10135" i="8" s="1"/>
  <c r="I10136" i="8" s="1"/>
  <c r="I10137" i="8" s="1"/>
  <c r="I10138" i="8" s="1"/>
  <c r="I10139" i="8" s="1"/>
  <c r="I10140" i="8" s="1"/>
  <c r="I10141" i="8" s="1"/>
  <c r="I10142" i="8" s="1"/>
  <c r="I10143" i="8" s="1"/>
  <c r="I10144" i="8" s="1"/>
  <c r="I10145" i="8" s="1"/>
  <c r="I10146" i="8" s="1"/>
  <c r="I10147" i="8" s="1"/>
  <c r="I10148" i="8" s="1"/>
  <c r="I10149" i="8" s="1"/>
  <c r="I10150" i="8" s="1"/>
  <c r="I10151" i="8" s="1"/>
  <c r="I10152" i="8" s="1"/>
  <c r="I10153" i="8" s="1"/>
  <c r="I10154" i="8" s="1"/>
  <c r="I10155" i="8" s="1"/>
  <c r="I10156" i="8" s="1"/>
  <c r="I10157" i="8" s="1"/>
  <c r="I10158" i="8" s="1"/>
  <c r="I10159" i="8" s="1"/>
  <c r="I10160" i="8" s="1"/>
  <c r="I10161" i="8" s="1"/>
  <c r="I10162" i="8" s="1"/>
  <c r="I10163" i="8" s="1"/>
  <c r="I10164" i="8" s="1"/>
  <c r="I10165" i="8" s="1"/>
  <c r="I10166" i="8" s="1"/>
  <c r="I10167" i="8" s="1"/>
  <c r="I10168" i="8" s="1"/>
  <c r="I10169" i="8" s="1"/>
  <c r="I10170" i="8" s="1"/>
  <c r="I10171" i="8" s="1"/>
  <c r="I10172" i="8" s="1"/>
  <c r="I10173" i="8" s="1"/>
  <c r="I10174" i="8" s="1"/>
  <c r="I10175" i="8" s="1"/>
  <c r="I10176" i="8" s="1"/>
  <c r="I10177" i="8" s="1"/>
  <c r="I10178" i="8" s="1"/>
  <c r="I10179" i="8" s="1"/>
  <c r="I10180" i="8" s="1"/>
  <c r="I10181" i="8" s="1"/>
  <c r="I10182" i="8" s="1"/>
  <c r="I10183" i="8" s="1"/>
  <c r="I10184" i="8" s="1"/>
  <c r="I10185" i="8" s="1"/>
  <c r="I10186" i="8" s="1"/>
  <c r="I10187" i="8" s="1"/>
  <c r="I10188" i="8" s="1"/>
  <c r="I10189" i="8" s="1"/>
  <c r="I10190" i="8" s="1"/>
  <c r="I10191" i="8" s="1"/>
  <c r="I10192" i="8" s="1"/>
  <c r="I10193" i="8" s="1"/>
  <c r="I10194" i="8" s="1"/>
  <c r="I10195" i="8" s="1"/>
  <c r="I10196" i="8" s="1"/>
  <c r="I10197" i="8" s="1"/>
  <c r="I10198" i="8" s="1"/>
  <c r="I10199" i="8" s="1"/>
  <c r="I10200" i="8" s="1"/>
  <c r="I10201" i="8" s="1"/>
  <c r="I10202" i="8" s="1"/>
  <c r="I10203" i="8" s="1"/>
  <c r="I10204" i="8" s="1"/>
  <c r="I10205" i="8" s="1"/>
  <c r="I10206" i="8" s="1"/>
  <c r="I10207" i="8" s="1"/>
  <c r="I10208" i="8" s="1"/>
  <c r="I10209" i="8" s="1"/>
  <c r="I10210" i="8" s="1"/>
  <c r="I10211" i="8" s="1"/>
  <c r="I10212" i="8" s="1"/>
  <c r="I10213" i="8" s="1"/>
  <c r="I10214" i="8" s="1"/>
  <c r="I10215" i="8" s="1"/>
  <c r="I10216" i="8" s="1"/>
  <c r="I10217" i="8" s="1"/>
  <c r="I10218" i="8" s="1"/>
  <c r="I10219" i="8" s="1"/>
  <c r="I10220" i="8" s="1"/>
  <c r="I10221" i="8" s="1"/>
  <c r="I10222" i="8" s="1"/>
  <c r="I10223" i="8" s="1"/>
  <c r="I10224" i="8" s="1"/>
  <c r="I10225" i="8" s="1"/>
  <c r="I10226" i="8" s="1"/>
  <c r="I10227" i="8" s="1"/>
  <c r="I10228" i="8" s="1"/>
  <c r="I10229" i="8" s="1"/>
  <c r="I10230" i="8" s="1"/>
  <c r="I10231" i="8" s="1"/>
  <c r="I10232" i="8" s="1"/>
  <c r="I10233" i="8" s="1"/>
  <c r="I10234" i="8" s="1"/>
  <c r="I10235" i="8" s="1"/>
  <c r="I10236" i="8" s="1"/>
  <c r="I10237" i="8" s="1"/>
  <c r="I10238" i="8" s="1"/>
  <c r="I10239" i="8" s="1"/>
  <c r="I10240" i="8" s="1"/>
  <c r="I10241" i="8" s="1"/>
  <c r="I10242" i="8" s="1"/>
  <c r="I10243" i="8" s="1"/>
  <c r="I10244" i="8" s="1"/>
  <c r="I10245" i="8" s="1"/>
  <c r="I10246" i="8" s="1"/>
  <c r="I10247" i="8" s="1"/>
  <c r="I10248" i="8" s="1"/>
  <c r="I10249" i="8" s="1"/>
  <c r="I10250" i="8" s="1"/>
  <c r="I10251" i="8" s="1"/>
  <c r="I10252" i="8" s="1"/>
  <c r="I10253" i="8" s="1"/>
  <c r="I10254" i="8" s="1"/>
  <c r="I10255" i="8" s="1"/>
  <c r="I10256" i="8" s="1"/>
  <c r="I10257" i="8" s="1"/>
  <c r="I10258" i="8" s="1"/>
  <c r="I10259" i="8" s="1"/>
  <c r="I10260" i="8" s="1"/>
  <c r="I10261" i="8" s="1"/>
  <c r="I10262" i="8" s="1"/>
  <c r="I10263" i="8" s="1"/>
  <c r="I10264" i="8" s="1"/>
  <c r="I10265" i="8" s="1"/>
  <c r="I10266" i="8" s="1"/>
  <c r="I10267" i="8" s="1"/>
  <c r="I10268" i="8" s="1"/>
  <c r="I10269" i="8" s="1"/>
  <c r="I10270" i="8" s="1"/>
  <c r="I10271" i="8" s="1"/>
  <c r="I10272" i="8" s="1"/>
  <c r="I10273" i="8" s="1"/>
  <c r="I10274" i="8" s="1"/>
  <c r="I10275" i="8" s="1"/>
  <c r="I10276" i="8" s="1"/>
  <c r="I10277" i="8" s="1"/>
  <c r="I10278" i="8" s="1"/>
  <c r="I10279" i="8" s="1"/>
  <c r="I10280" i="8" s="1"/>
  <c r="I10281" i="8" s="1"/>
  <c r="I10282" i="8" s="1"/>
  <c r="I10283" i="8" s="1"/>
  <c r="I10284" i="8" s="1"/>
  <c r="I10285" i="8" s="1"/>
  <c r="I10286" i="8" s="1"/>
  <c r="I10287" i="8" s="1"/>
  <c r="I10288" i="8" s="1"/>
  <c r="I10289" i="8" s="1"/>
  <c r="I10290" i="8" s="1"/>
  <c r="I10291" i="8" s="1"/>
  <c r="I10292" i="8" s="1"/>
  <c r="I10293" i="8" s="1"/>
  <c r="I10294" i="8" s="1"/>
  <c r="I10295" i="8" s="1"/>
  <c r="I10296" i="8" s="1"/>
  <c r="I10297" i="8" s="1"/>
  <c r="I10298" i="8" s="1"/>
  <c r="I10299" i="8" s="1"/>
  <c r="I10300" i="8" s="1"/>
  <c r="I10301" i="8" s="1"/>
  <c r="I10302" i="8" s="1"/>
  <c r="I10303" i="8" s="1"/>
  <c r="I10304" i="8" s="1"/>
  <c r="I10305" i="8" s="1"/>
  <c r="I10306" i="8" s="1"/>
  <c r="I10307" i="8" s="1"/>
  <c r="I10308" i="8" s="1"/>
  <c r="I10309" i="8" s="1"/>
  <c r="I10310" i="8" s="1"/>
  <c r="I10311" i="8" s="1"/>
  <c r="I10312" i="8" s="1"/>
  <c r="I10313" i="8" s="1"/>
  <c r="I10314" i="8" s="1"/>
  <c r="I10315" i="8" s="1"/>
  <c r="I10316" i="8" s="1"/>
  <c r="I10317" i="8" s="1"/>
  <c r="I10318" i="8" s="1"/>
  <c r="I10319" i="8" s="1"/>
  <c r="I10320" i="8" s="1"/>
  <c r="I10321" i="8" s="1"/>
  <c r="I10322" i="8" s="1"/>
  <c r="I10323" i="8" s="1"/>
  <c r="I10324" i="8" s="1"/>
  <c r="I10325" i="8" s="1"/>
  <c r="I10326" i="8" s="1"/>
  <c r="I10327" i="8" s="1"/>
  <c r="I10328" i="8" s="1"/>
  <c r="I10329" i="8" s="1"/>
  <c r="I10330" i="8" s="1"/>
  <c r="I10331" i="8" s="1"/>
  <c r="I10332" i="8" s="1"/>
  <c r="I10333" i="8" s="1"/>
  <c r="I10334" i="8" s="1"/>
  <c r="I10335" i="8" s="1"/>
  <c r="I10336" i="8" s="1"/>
  <c r="I10337" i="8" s="1"/>
  <c r="I10338" i="8" s="1"/>
  <c r="I10339" i="8" s="1"/>
  <c r="I10340" i="8" s="1"/>
  <c r="I10341" i="8" s="1"/>
  <c r="I10342" i="8" s="1"/>
  <c r="I10343" i="8" s="1"/>
  <c r="I10344" i="8" s="1"/>
  <c r="I10345" i="8" s="1"/>
  <c r="I10346" i="8" s="1"/>
  <c r="I10347" i="8" s="1"/>
  <c r="I10348" i="8" s="1"/>
  <c r="I10349" i="8" s="1"/>
  <c r="I10350" i="8" s="1"/>
  <c r="I10351" i="8" s="1"/>
  <c r="I10352" i="8" s="1"/>
  <c r="I10353" i="8" s="1"/>
  <c r="I10354" i="8" s="1"/>
  <c r="I10355" i="8" s="1"/>
  <c r="I10356" i="8" s="1"/>
  <c r="I10357" i="8" s="1"/>
  <c r="I10358" i="8" s="1"/>
  <c r="I10359" i="8" s="1"/>
  <c r="I10360" i="8" s="1"/>
  <c r="I10361" i="8" s="1"/>
  <c r="I10362" i="8" s="1"/>
  <c r="I10363" i="8" s="1"/>
  <c r="I10364" i="8" s="1"/>
  <c r="I10365" i="8" s="1"/>
  <c r="I10366" i="8" s="1"/>
  <c r="I10367" i="8" s="1"/>
  <c r="I10368" i="8" s="1"/>
  <c r="I10369" i="8" s="1"/>
  <c r="I10370" i="8" s="1"/>
  <c r="I10371" i="8" s="1"/>
  <c r="I10372" i="8" s="1"/>
  <c r="I10373" i="8" s="1"/>
  <c r="I10374" i="8" s="1"/>
  <c r="I10375" i="8" s="1"/>
  <c r="I10376" i="8" s="1"/>
  <c r="I10377" i="8" s="1"/>
  <c r="I10378" i="8" s="1"/>
  <c r="I10379" i="8" s="1"/>
  <c r="I10380" i="8" s="1"/>
  <c r="I10381" i="8" s="1"/>
  <c r="I10382" i="8" s="1"/>
  <c r="I10383" i="8" s="1"/>
  <c r="I10384" i="8" s="1"/>
  <c r="I10385" i="8" s="1"/>
  <c r="I10386" i="8" s="1"/>
  <c r="I10387" i="8" s="1"/>
  <c r="I10388" i="8" s="1"/>
  <c r="I10389" i="8" s="1"/>
  <c r="I10390" i="8" s="1"/>
  <c r="I10391" i="8" s="1"/>
  <c r="I10392" i="8" s="1"/>
  <c r="I10393" i="8" s="1"/>
  <c r="I10394" i="8" s="1"/>
  <c r="I10395" i="8" s="1"/>
  <c r="I10396" i="8" s="1"/>
  <c r="I10397" i="8" s="1"/>
  <c r="I10398" i="8" s="1"/>
  <c r="I10399" i="8" s="1"/>
  <c r="I10400" i="8" s="1"/>
  <c r="I10401" i="8" s="1"/>
  <c r="I10402" i="8" s="1"/>
  <c r="I10403" i="8" s="1"/>
  <c r="I10404" i="8" s="1"/>
  <c r="I10405" i="8" s="1"/>
  <c r="I10406" i="8" s="1"/>
  <c r="I10407" i="8" s="1"/>
  <c r="I10408" i="8" s="1"/>
  <c r="I10409" i="8" s="1"/>
  <c r="I10410" i="8" s="1"/>
  <c r="I10411" i="8" s="1"/>
  <c r="I10412" i="8" s="1"/>
  <c r="I10413" i="8" s="1"/>
  <c r="I10414" i="8" s="1"/>
  <c r="I10415" i="8" s="1"/>
  <c r="I10416" i="8" s="1"/>
  <c r="I10417" i="8" s="1"/>
  <c r="I10418" i="8" s="1"/>
  <c r="I10419" i="8" s="1"/>
  <c r="I10420" i="8" s="1"/>
  <c r="I10421" i="8" s="1"/>
  <c r="I10422" i="8" s="1"/>
  <c r="I10423" i="8" s="1"/>
  <c r="I10424" i="8" s="1"/>
  <c r="I10425" i="8" s="1"/>
  <c r="I10426" i="8" s="1"/>
  <c r="I10427" i="8" s="1"/>
  <c r="I10428" i="8" s="1"/>
  <c r="I10429" i="8" s="1"/>
  <c r="I10430" i="8" s="1"/>
  <c r="I10431" i="8" s="1"/>
  <c r="I10432" i="8" s="1"/>
  <c r="I10433" i="8" s="1"/>
  <c r="I10434" i="8" s="1"/>
  <c r="I10435" i="8" s="1"/>
  <c r="I10436" i="8" s="1"/>
  <c r="I10437" i="8" s="1"/>
  <c r="I10438" i="8" s="1"/>
  <c r="I10439" i="8" s="1"/>
  <c r="I10440" i="8" s="1"/>
  <c r="I10441" i="8" s="1"/>
  <c r="I10442" i="8" s="1"/>
  <c r="I10443" i="8" s="1"/>
  <c r="I10444" i="8" s="1"/>
  <c r="I10445" i="8" s="1"/>
  <c r="I10446" i="8" s="1"/>
  <c r="I10447" i="8" s="1"/>
  <c r="I10448" i="8" s="1"/>
  <c r="I10449" i="8" s="1"/>
  <c r="I10450" i="8" s="1"/>
  <c r="I10451" i="8" s="1"/>
  <c r="I10452" i="8" s="1"/>
  <c r="I10453" i="8" s="1"/>
  <c r="I10454" i="8" s="1"/>
  <c r="I10455" i="8" s="1"/>
  <c r="I10456" i="8" s="1"/>
  <c r="I10457" i="8" s="1"/>
  <c r="I10458" i="8" s="1"/>
  <c r="I10459" i="8" s="1"/>
  <c r="I10460" i="8" s="1"/>
  <c r="I10461" i="8" s="1"/>
  <c r="I10462" i="8" s="1"/>
  <c r="I10463" i="8" s="1"/>
  <c r="I10464" i="8" s="1"/>
  <c r="I10465" i="8" s="1"/>
  <c r="I10466" i="8" s="1"/>
  <c r="I10467" i="8" s="1"/>
  <c r="I10468" i="8" s="1"/>
  <c r="I10469" i="8" s="1"/>
  <c r="I10470" i="8" s="1"/>
  <c r="I10471" i="8" s="1"/>
  <c r="I10472" i="8" s="1"/>
  <c r="I10473" i="8" s="1"/>
  <c r="I10474" i="8" s="1"/>
  <c r="I10475" i="8" s="1"/>
  <c r="I10476" i="8" s="1"/>
  <c r="I10477" i="8" s="1"/>
  <c r="I10478" i="8" s="1"/>
  <c r="I10479" i="8" s="1"/>
  <c r="I10480" i="8" s="1"/>
  <c r="I10481" i="8" s="1"/>
  <c r="I10482" i="8" s="1"/>
  <c r="I10483" i="8" s="1"/>
  <c r="I10484" i="8" s="1"/>
  <c r="I10485" i="8" s="1"/>
  <c r="I10486" i="8" s="1"/>
  <c r="I10487" i="8" s="1"/>
  <c r="I10488" i="8" s="1"/>
  <c r="I10489" i="8" s="1"/>
  <c r="I10490" i="8" s="1"/>
  <c r="I10491" i="8" s="1"/>
  <c r="I10492" i="8" s="1"/>
  <c r="I10493" i="8" s="1"/>
  <c r="I10494" i="8" s="1"/>
  <c r="I10495" i="8" s="1"/>
  <c r="I10496" i="8" s="1"/>
  <c r="I10497" i="8" s="1"/>
  <c r="I10498" i="8" s="1"/>
  <c r="I10499" i="8" s="1"/>
  <c r="I10500" i="8" s="1"/>
  <c r="I10501" i="8" s="1"/>
  <c r="I10502" i="8" s="1"/>
  <c r="I10503" i="8" s="1"/>
  <c r="I10504" i="8" s="1"/>
  <c r="I10505" i="8" s="1"/>
  <c r="I10506" i="8" s="1"/>
  <c r="I10507" i="8" s="1"/>
  <c r="I10508" i="8" s="1"/>
  <c r="I10509" i="8" s="1"/>
  <c r="I10510" i="8" s="1"/>
  <c r="I10511" i="8" s="1"/>
  <c r="I10512" i="8" s="1"/>
  <c r="I10513" i="8" s="1"/>
  <c r="I10514" i="8" s="1"/>
  <c r="I10515" i="8" s="1"/>
  <c r="I10516" i="8" s="1"/>
  <c r="I10517" i="8" s="1"/>
  <c r="I10518" i="8" s="1"/>
  <c r="I10519" i="8" s="1"/>
  <c r="I10520" i="8" s="1"/>
  <c r="I10521" i="8" s="1"/>
  <c r="I10522" i="8" s="1"/>
  <c r="I10523" i="8" s="1"/>
  <c r="I10524" i="8" s="1"/>
  <c r="I10525" i="8" s="1"/>
  <c r="I10526" i="8" s="1"/>
  <c r="I10527" i="8" s="1"/>
  <c r="I10528" i="8" s="1"/>
  <c r="I10529" i="8" s="1"/>
  <c r="I10530" i="8" s="1"/>
  <c r="I10531" i="8" s="1"/>
  <c r="I10532" i="8" s="1"/>
  <c r="I10533" i="8" s="1"/>
  <c r="I10534" i="8" s="1"/>
  <c r="I10535" i="8" s="1"/>
  <c r="I10536" i="8" s="1"/>
  <c r="I10537" i="8" s="1"/>
  <c r="I10538" i="8" s="1"/>
  <c r="I10539" i="8" s="1"/>
  <c r="I10540" i="8" s="1"/>
  <c r="I10541" i="8" s="1"/>
  <c r="I10542" i="8" s="1"/>
  <c r="I10543" i="8" s="1"/>
  <c r="I10544" i="8" s="1"/>
  <c r="I10545" i="8" s="1"/>
  <c r="I10546" i="8" s="1"/>
  <c r="I10547" i="8" s="1"/>
  <c r="I10548" i="8" s="1"/>
  <c r="I10549" i="8" s="1"/>
  <c r="I10550" i="8" s="1"/>
  <c r="I10551" i="8" s="1"/>
  <c r="I10552" i="8" s="1"/>
  <c r="I10553" i="8" s="1"/>
  <c r="I10554" i="8" s="1"/>
  <c r="I10555" i="8" s="1"/>
  <c r="I10556" i="8" s="1"/>
  <c r="I10557" i="8" s="1"/>
  <c r="I10558" i="8" s="1"/>
  <c r="I10559" i="8" s="1"/>
  <c r="I10560" i="8" s="1"/>
  <c r="I10561" i="8" s="1"/>
  <c r="I10562" i="8" s="1"/>
  <c r="I10563" i="8" s="1"/>
  <c r="I10564" i="8" s="1"/>
  <c r="I10565" i="8" s="1"/>
  <c r="I10566" i="8" s="1"/>
  <c r="I10567" i="8" s="1"/>
  <c r="I10568" i="8" s="1"/>
  <c r="I10569" i="8" s="1"/>
  <c r="I10570" i="8" s="1"/>
  <c r="I10571" i="8" s="1"/>
  <c r="I10572" i="8" s="1"/>
  <c r="I10573" i="8" s="1"/>
  <c r="I10574" i="8" s="1"/>
  <c r="I10575" i="8" s="1"/>
  <c r="I10576" i="8" s="1"/>
  <c r="I10577" i="8" s="1"/>
  <c r="I10578" i="8" s="1"/>
  <c r="I10579" i="8" s="1"/>
  <c r="I10580" i="8" s="1"/>
  <c r="I10581" i="8" s="1"/>
  <c r="I10582" i="8" s="1"/>
  <c r="I10583" i="8" s="1"/>
  <c r="I10584" i="8" s="1"/>
  <c r="I10585" i="8" s="1"/>
  <c r="I10586" i="8" s="1"/>
  <c r="I10587" i="8" s="1"/>
  <c r="I10588" i="8" s="1"/>
  <c r="I10589" i="8" s="1"/>
  <c r="I10590" i="8" s="1"/>
  <c r="I10591" i="8" s="1"/>
  <c r="I10592" i="8" s="1"/>
  <c r="I10593" i="8" s="1"/>
  <c r="I10594" i="8" s="1"/>
  <c r="I10595" i="8" s="1"/>
  <c r="I10596" i="8" s="1"/>
  <c r="I10597" i="8" s="1"/>
  <c r="I10598" i="8" s="1"/>
  <c r="I10599" i="8" s="1"/>
  <c r="I10600" i="8" s="1"/>
  <c r="I10601" i="8" s="1"/>
  <c r="I10602" i="8" s="1"/>
  <c r="I10603" i="8" s="1"/>
  <c r="I10604" i="8" s="1"/>
  <c r="I10605" i="8" s="1"/>
  <c r="I10606" i="8" s="1"/>
  <c r="I10607" i="8" s="1"/>
  <c r="I10608" i="8" s="1"/>
  <c r="I10609" i="8" s="1"/>
  <c r="I10610" i="8" s="1"/>
  <c r="I10611" i="8" s="1"/>
  <c r="I10612" i="8" s="1"/>
  <c r="I10613" i="8" s="1"/>
  <c r="I10614" i="8" s="1"/>
  <c r="I10615" i="8" s="1"/>
  <c r="I10616" i="8" s="1"/>
  <c r="I10617" i="8" s="1"/>
  <c r="I10618" i="8" s="1"/>
  <c r="I10619" i="8" s="1"/>
  <c r="I10620" i="8" s="1"/>
  <c r="I10621" i="8" s="1"/>
  <c r="I10622" i="8" s="1"/>
  <c r="I10623" i="8" s="1"/>
  <c r="I10624" i="8" s="1"/>
  <c r="I10625" i="8" s="1"/>
  <c r="I10626" i="8" s="1"/>
  <c r="I10627" i="8" s="1"/>
  <c r="I10628" i="8" s="1"/>
  <c r="I10629" i="8" s="1"/>
  <c r="I10630" i="8" s="1"/>
  <c r="I10631" i="8" s="1"/>
  <c r="I10632" i="8" s="1"/>
  <c r="I10633" i="8" s="1"/>
  <c r="I10634" i="8" s="1"/>
  <c r="I10635" i="8" s="1"/>
  <c r="I10636" i="8" s="1"/>
  <c r="I10637" i="8" s="1"/>
  <c r="I10638" i="8" s="1"/>
  <c r="I10639" i="8" s="1"/>
  <c r="I10640" i="8" s="1"/>
  <c r="I10641" i="8" s="1"/>
  <c r="I10642" i="8" s="1"/>
  <c r="I10643" i="8" s="1"/>
  <c r="I10644" i="8" s="1"/>
  <c r="I10645" i="8" s="1"/>
  <c r="I10646" i="8" s="1"/>
  <c r="I10647" i="8" s="1"/>
  <c r="I10648" i="8" s="1"/>
  <c r="I10649" i="8" s="1"/>
  <c r="I10650" i="8" s="1"/>
  <c r="I10651" i="8" s="1"/>
  <c r="I10652" i="8" s="1"/>
  <c r="I10653" i="8" s="1"/>
  <c r="I10654" i="8" s="1"/>
  <c r="I10655" i="8" s="1"/>
  <c r="I10656" i="8" s="1"/>
  <c r="I10657" i="8" s="1"/>
  <c r="I10658" i="8" s="1"/>
  <c r="I10659" i="8" s="1"/>
  <c r="I10660" i="8" s="1"/>
  <c r="I10661" i="8" s="1"/>
  <c r="I10662" i="8" s="1"/>
  <c r="I10663" i="8" s="1"/>
  <c r="I10664" i="8" s="1"/>
  <c r="I10665" i="8" s="1"/>
  <c r="I10666" i="8" s="1"/>
  <c r="I10667" i="8" s="1"/>
  <c r="I10668" i="8" s="1"/>
  <c r="I10669" i="8" s="1"/>
  <c r="I10670" i="8" s="1"/>
  <c r="I10671" i="8" s="1"/>
  <c r="I10672" i="8" s="1"/>
  <c r="I10673" i="8" s="1"/>
  <c r="I10674" i="8" s="1"/>
  <c r="I10675" i="8" s="1"/>
  <c r="I10676" i="8" s="1"/>
  <c r="I10677" i="8" s="1"/>
  <c r="I10678" i="8" s="1"/>
  <c r="I10679" i="8" s="1"/>
  <c r="I10680" i="8" s="1"/>
  <c r="I10681" i="8" s="1"/>
  <c r="I10682" i="8" s="1"/>
  <c r="I10683" i="8" s="1"/>
  <c r="I10684" i="8" s="1"/>
  <c r="I10685" i="8" s="1"/>
  <c r="I10686" i="8" s="1"/>
  <c r="I10687" i="8" s="1"/>
  <c r="I10688" i="8" s="1"/>
  <c r="I10689" i="8" s="1"/>
  <c r="I10690" i="8" s="1"/>
  <c r="I10691" i="8" s="1"/>
  <c r="I10692" i="8" s="1"/>
  <c r="I10693" i="8" s="1"/>
  <c r="I10694" i="8" s="1"/>
  <c r="I10695" i="8" s="1"/>
  <c r="I10696" i="8" s="1"/>
  <c r="I10697" i="8" s="1"/>
  <c r="I10698" i="8" s="1"/>
  <c r="I10699" i="8" s="1"/>
  <c r="I10700" i="8" s="1"/>
  <c r="I10701" i="8" s="1"/>
  <c r="I10702" i="8" s="1"/>
  <c r="I10703" i="8" s="1"/>
  <c r="I10704" i="8" s="1"/>
  <c r="I10705" i="8" s="1"/>
  <c r="I10706" i="8" s="1"/>
  <c r="I10707" i="8" s="1"/>
  <c r="I10708" i="8" s="1"/>
  <c r="I10709" i="8" s="1"/>
  <c r="I10710" i="8" s="1"/>
  <c r="I10711" i="8" s="1"/>
  <c r="I10712" i="8" s="1"/>
  <c r="I10713" i="8" s="1"/>
  <c r="I10714" i="8" s="1"/>
  <c r="I10715" i="8" s="1"/>
  <c r="I10716" i="8" s="1"/>
  <c r="I10717" i="8" s="1"/>
  <c r="I10718" i="8" s="1"/>
  <c r="I10719" i="8" s="1"/>
  <c r="I10720" i="8" s="1"/>
  <c r="I10721" i="8" s="1"/>
  <c r="I10722" i="8" s="1"/>
  <c r="I10723" i="8" s="1"/>
  <c r="I10724" i="8" s="1"/>
  <c r="I10725" i="8" s="1"/>
  <c r="I10726" i="8" s="1"/>
  <c r="I10727" i="8" s="1"/>
  <c r="I10728" i="8" s="1"/>
  <c r="I10729" i="8" s="1"/>
  <c r="I10730" i="8" s="1"/>
  <c r="I10731" i="8" s="1"/>
  <c r="I10732" i="8" s="1"/>
  <c r="I10733" i="8" s="1"/>
  <c r="I10734" i="8" s="1"/>
  <c r="I10735" i="8" s="1"/>
  <c r="I10736" i="8" s="1"/>
  <c r="I10737" i="8" s="1"/>
  <c r="I10738" i="8" s="1"/>
  <c r="I10739" i="8" s="1"/>
  <c r="I10740" i="8" s="1"/>
  <c r="I10741" i="8" s="1"/>
  <c r="I10742" i="8" s="1"/>
  <c r="I10743" i="8" s="1"/>
  <c r="I10744" i="8" s="1"/>
  <c r="I10745" i="8" s="1"/>
  <c r="I10746" i="8" s="1"/>
  <c r="I10747" i="8" s="1"/>
  <c r="I10748" i="8" s="1"/>
  <c r="I10749" i="8" s="1"/>
  <c r="I10750" i="8" s="1"/>
  <c r="I10751" i="8" s="1"/>
  <c r="I10752" i="8" s="1"/>
  <c r="I10753" i="8" s="1"/>
  <c r="I10754" i="8" s="1"/>
  <c r="I10755" i="8" s="1"/>
  <c r="I10756" i="8" s="1"/>
  <c r="I10757" i="8" s="1"/>
  <c r="I10758" i="8" s="1"/>
  <c r="I10759" i="8" s="1"/>
  <c r="I10760" i="8" s="1"/>
  <c r="I10761" i="8" s="1"/>
  <c r="I10762" i="8" s="1"/>
  <c r="I10763" i="8" s="1"/>
  <c r="I10764" i="8" s="1"/>
  <c r="I10765" i="8" s="1"/>
  <c r="I10766" i="8" s="1"/>
  <c r="I10767" i="8" s="1"/>
  <c r="I10768" i="8" s="1"/>
  <c r="I10769" i="8" s="1"/>
  <c r="I10770" i="8" s="1"/>
  <c r="I10771" i="8" s="1"/>
  <c r="I10772" i="8" s="1"/>
  <c r="I10773" i="8" s="1"/>
  <c r="I10774" i="8" s="1"/>
  <c r="I10775" i="8" s="1"/>
  <c r="I10776" i="8" s="1"/>
  <c r="I10777" i="8" s="1"/>
  <c r="I10778" i="8" s="1"/>
  <c r="I10779" i="8" s="1"/>
  <c r="I10780" i="8" s="1"/>
  <c r="I10781" i="8" s="1"/>
  <c r="I10782" i="8" s="1"/>
  <c r="I10783" i="8" s="1"/>
  <c r="I10784" i="8" s="1"/>
  <c r="I10785" i="8" s="1"/>
  <c r="I10786" i="8" s="1"/>
  <c r="I10787" i="8" s="1"/>
  <c r="I10788" i="8" s="1"/>
  <c r="I10789" i="8" s="1"/>
  <c r="I10790" i="8" s="1"/>
  <c r="I10791" i="8" s="1"/>
  <c r="I10792" i="8" s="1"/>
  <c r="I10793" i="8" s="1"/>
  <c r="I10794" i="8" s="1"/>
  <c r="I10795" i="8" s="1"/>
  <c r="I10796" i="8" s="1"/>
  <c r="I10797" i="8" s="1"/>
  <c r="I10798" i="8" s="1"/>
  <c r="I10799" i="8" s="1"/>
  <c r="I10800" i="8" s="1"/>
  <c r="I10801" i="8" s="1"/>
  <c r="I10802" i="8" s="1"/>
  <c r="I10803" i="8" s="1"/>
  <c r="I10804" i="8" s="1"/>
  <c r="I10805" i="8" s="1"/>
  <c r="I10806" i="8" s="1"/>
  <c r="I10807" i="8" s="1"/>
  <c r="I10808" i="8" s="1"/>
  <c r="I10809" i="8" s="1"/>
  <c r="I10810" i="8" s="1"/>
  <c r="I10811" i="8" s="1"/>
  <c r="I10812" i="8" s="1"/>
  <c r="I10813" i="8" s="1"/>
  <c r="I10814" i="8" s="1"/>
  <c r="I10815" i="8" s="1"/>
  <c r="I10816" i="8" s="1"/>
  <c r="I10817" i="8" s="1"/>
  <c r="I10818" i="8" s="1"/>
  <c r="I10819" i="8" s="1"/>
  <c r="I10820" i="8" s="1"/>
  <c r="I10821" i="8" s="1"/>
  <c r="I10822" i="8" s="1"/>
  <c r="I10823" i="8" s="1"/>
  <c r="I10824" i="8" s="1"/>
  <c r="I10825" i="8" s="1"/>
  <c r="I10826" i="8" s="1"/>
  <c r="I10827" i="8" s="1"/>
  <c r="I10828" i="8" s="1"/>
  <c r="I10829" i="8" s="1"/>
  <c r="I10830" i="8" s="1"/>
  <c r="I10831" i="8" s="1"/>
  <c r="I10832" i="8" s="1"/>
  <c r="I10833" i="8" s="1"/>
  <c r="I10834" i="8" s="1"/>
  <c r="I10835" i="8" s="1"/>
  <c r="I10836" i="8" s="1"/>
  <c r="I10837" i="8" s="1"/>
  <c r="I10838" i="8" s="1"/>
  <c r="I10839" i="8" s="1"/>
  <c r="I10840" i="8" s="1"/>
  <c r="I10841" i="8" s="1"/>
  <c r="I10842" i="8" s="1"/>
  <c r="I10843" i="8" s="1"/>
  <c r="I10844" i="8" s="1"/>
  <c r="I10845" i="8" s="1"/>
  <c r="I10846" i="8" s="1"/>
  <c r="I10847" i="8" s="1"/>
  <c r="I10848" i="8" s="1"/>
  <c r="I10849" i="8" s="1"/>
  <c r="I10850" i="8" s="1"/>
  <c r="I10851" i="8" s="1"/>
  <c r="I10852" i="8" s="1"/>
  <c r="I10853" i="8" s="1"/>
  <c r="I10854" i="8" s="1"/>
  <c r="I10855" i="8" s="1"/>
  <c r="I10856" i="8" s="1"/>
  <c r="I10857" i="8" s="1"/>
  <c r="I10858" i="8" s="1"/>
  <c r="I10859" i="8" s="1"/>
  <c r="I10860" i="8" s="1"/>
  <c r="I10861" i="8" s="1"/>
  <c r="I10862" i="8" s="1"/>
  <c r="I10863" i="8" s="1"/>
  <c r="I10864" i="8" s="1"/>
  <c r="I10865" i="8" s="1"/>
  <c r="I10866" i="8" s="1"/>
  <c r="I10867" i="8" s="1"/>
  <c r="I10868" i="8" s="1"/>
  <c r="I10869" i="8" s="1"/>
  <c r="I10870" i="8" s="1"/>
  <c r="I10871" i="8" s="1"/>
  <c r="I10872" i="8" s="1"/>
  <c r="I10873" i="8" s="1"/>
  <c r="I10874" i="8" s="1"/>
  <c r="I10875" i="8" s="1"/>
  <c r="I10876" i="8" s="1"/>
  <c r="I10877" i="8" s="1"/>
  <c r="I10878" i="8" s="1"/>
  <c r="I10879" i="8" s="1"/>
  <c r="I10880" i="8" s="1"/>
  <c r="I10881" i="8" s="1"/>
  <c r="I10882" i="8" s="1"/>
  <c r="I10883" i="8" s="1"/>
  <c r="I10884" i="8" s="1"/>
  <c r="I10885" i="8" s="1"/>
  <c r="I10886" i="8" s="1"/>
  <c r="I10887" i="8" s="1"/>
  <c r="I10888" i="8" s="1"/>
  <c r="I10889" i="8" s="1"/>
  <c r="I10890" i="8" s="1"/>
  <c r="I10891" i="8" s="1"/>
  <c r="I10892" i="8" s="1"/>
  <c r="I10893" i="8" s="1"/>
  <c r="I10894" i="8" s="1"/>
  <c r="I10895" i="8" s="1"/>
  <c r="I10896" i="8" s="1"/>
  <c r="I10897" i="8" s="1"/>
  <c r="I10898" i="8" s="1"/>
  <c r="I10899" i="8" s="1"/>
  <c r="I10900" i="8" s="1"/>
  <c r="I10901" i="8" s="1"/>
  <c r="I10902" i="8" s="1"/>
  <c r="I10903" i="8" s="1"/>
  <c r="I10904" i="8" s="1"/>
  <c r="I10905" i="8" s="1"/>
  <c r="I10906" i="8" s="1"/>
  <c r="I10907" i="8" s="1"/>
  <c r="I10908" i="8" s="1"/>
  <c r="I10909" i="8" s="1"/>
  <c r="I10910" i="8" s="1"/>
  <c r="I10911" i="8" s="1"/>
  <c r="I10912" i="8" s="1"/>
  <c r="I10913" i="8" s="1"/>
  <c r="I10914" i="8" s="1"/>
  <c r="I10915" i="8" s="1"/>
  <c r="I10916" i="8" s="1"/>
  <c r="I10917" i="8" s="1"/>
  <c r="I10918" i="8" s="1"/>
  <c r="I10919" i="8" s="1"/>
  <c r="I10920" i="8" s="1"/>
  <c r="I10921" i="8" s="1"/>
  <c r="I10922" i="8" s="1"/>
  <c r="I10923" i="8" s="1"/>
  <c r="I10924" i="8" s="1"/>
  <c r="I10925" i="8" s="1"/>
  <c r="I10926" i="8" s="1"/>
  <c r="I10927" i="8" s="1"/>
  <c r="I10928" i="8" s="1"/>
  <c r="I10929" i="8" s="1"/>
  <c r="I10930" i="8" s="1"/>
  <c r="I10931" i="8" s="1"/>
  <c r="I10932" i="8" s="1"/>
  <c r="I10933" i="8" s="1"/>
  <c r="I10934" i="8" s="1"/>
  <c r="I10935" i="8" s="1"/>
  <c r="I10936" i="8" s="1"/>
  <c r="I10937" i="8" s="1"/>
  <c r="I10938" i="8" s="1"/>
  <c r="I10939" i="8" s="1"/>
  <c r="I10940" i="8" s="1"/>
  <c r="I10941" i="8" s="1"/>
  <c r="I10942" i="8" s="1"/>
  <c r="I10943" i="8" s="1"/>
  <c r="I10944" i="8" s="1"/>
  <c r="I10945" i="8" s="1"/>
  <c r="I10946" i="8" s="1"/>
  <c r="I10947" i="8" s="1"/>
  <c r="I10948" i="8" s="1"/>
  <c r="I10949" i="8" s="1"/>
  <c r="I10950" i="8" s="1"/>
  <c r="I10951" i="8" s="1"/>
  <c r="I10952" i="8" s="1"/>
  <c r="I10953" i="8" s="1"/>
  <c r="I10954" i="8" s="1"/>
  <c r="I10955" i="8" s="1"/>
  <c r="I10956" i="8" s="1"/>
  <c r="I10957" i="8" s="1"/>
  <c r="I10958" i="8" s="1"/>
  <c r="I10959" i="8" s="1"/>
  <c r="N9" i="94"/>
  <c r="L21" i="94"/>
  <c r="K14" i="93"/>
  <c r="M14" i="93" s="1"/>
  <c r="L18" i="93"/>
  <c r="M9254" i="8" l="1"/>
  <c r="M9255" i="8" s="1"/>
  <c r="M9256" i="8" s="1"/>
  <c r="M9257" i="8" s="1"/>
  <c r="M9258" i="8" s="1"/>
  <c r="M9259" i="8" s="1"/>
  <c r="M9260" i="8" s="1"/>
  <c r="M9261" i="8" s="1"/>
  <c r="M9262" i="8" s="1"/>
  <c r="M9263" i="8" s="1"/>
  <c r="M9264" i="8" s="1"/>
  <c r="M9265" i="8" s="1"/>
  <c r="M9266" i="8" s="1"/>
  <c r="M9267" i="8" s="1"/>
  <c r="M9268" i="8" s="1"/>
  <c r="M9269" i="8" s="1"/>
  <c r="M9270" i="8" s="1"/>
  <c r="M9271" i="8" s="1"/>
  <c r="M9272" i="8" s="1"/>
  <c r="M9273" i="8" s="1"/>
  <c r="M9274" i="8" s="1"/>
  <c r="M9275" i="8" s="1"/>
  <c r="M9276" i="8" s="1"/>
  <c r="M9277" i="8" s="1"/>
  <c r="M9278" i="8" s="1"/>
  <c r="M9279" i="8" s="1"/>
  <c r="M9280" i="8" s="1"/>
  <c r="M9281" i="8" s="1"/>
  <c r="M9282" i="8" s="1"/>
  <c r="M9283" i="8" s="1"/>
  <c r="M9284" i="8" s="1"/>
  <c r="M9285" i="8" s="1"/>
  <c r="M9286" i="8" s="1"/>
  <c r="M9287" i="8" s="1"/>
  <c r="M9288" i="8" s="1"/>
  <c r="M9289" i="8" s="1"/>
  <c r="M9290" i="8" s="1"/>
  <c r="M9291" i="8" s="1"/>
  <c r="M9292" i="8" s="1"/>
  <c r="M9293" i="8" s="1"/>
  <c r="M9294" i="8" s="1"/>
  <c r="M9295" i="8" s="1"/>
  <c r="M9296" i="8" s="1"/>
  <c r="M9297" i="8" s="1"/>
  <c r="M9298" i="8" s="1"/>
  <c r="M9299" i="8" s="1"/>
  <c r="M9300" i="8" s="1"/>
  <c r="M9301" i="8" s="1"/>
  <c r="M9302" i="8" s="1"/>
  <c r="M9303" i="8" s="1"/>
  <c r="M9304" i="8" s="1"/>
  <c r="M9305" i="8" s="1"/>
  <c r="M9306" i="8" s="1"/>
  <c r="M9307" i="8" s="1"/>
  <c r="M9308" i="8" s="1"/>
  <c r="M9309" i="8" s="1"/>
  <c r="M9310" i="8" s="1"/>
  <c r="M9311" i="8" s="1"/>
  <c r="M9312" i="8" s="1"/>
  <c r="M9313" i="8" s="1"/>
  <c r="M9314" i="8" s="1"/>
  <c r="M9315" i="8" s="1"/>
  <c r="M9316" i="8" s="1"/>
  <c r="M9317" i="8" s="1"/>
  <c r="M9318" i="8" s="1"/>
  <c r="M9319" i="8" s="1"/>
  <c r="M9320" i="8" s="1"/>
  <c r="M9321" i="8" s="1"/>
  <c r="M9322" i="8" s="1"/>
  <c r="M9323" i="8" s="1"/>
  <c r="M9324" i="8" s="1"/>
  <c r="M9325" i="8" s="1"/>
  <c r="M9326" i="8" s="1"/>
  <c r="M9327" i="8" s="1"/>
  <c r="M9328" i="8" s="1"/>
  <c r="M9329" i="8" s="1"/>
  <c r="M9330" i="8" s="1"/>
  <c r="M9331" i="8" s="1"/>
  <c r="M9332" i="8" s="1"/>
  <c r="M9333" i="8" s="1"/>
  <c r="M9334" i="8" s="1"/>
  <c r="M9335" i="8" s="1"/>
  <c r="M9336" i="8" s="1"/>
  <c r="M9337" i="8" s="1"/>
  <c r="M9338" i="8" s="1"/>
  <c r="M9339" i="8" s="1"/>
  <c r="M9340" i="8" s="1"/>
  <c r="M9341" i="8" s="1"/>
  <c r="M9342" i="8" s="1"/>
  <c r="M9343" i="8" s="1"/>
  <c r="M9344" i="8" s="1"/>
  <c r="M9345" i="8" s="1"/>
  <c r="M9346" i="8" s="1"/>
  <c r="M9347" i="8" s="1"/>
  <c r="M9348" i="8" s="1"/>
  <c r="M9349" i="8" s="1"/>
  <c r="M9350" i="8" s="1"/>
  <c r="M9351" i="8" s="1"/>
  <c r="M9352" i="8" s="1"/>
  <c r="M9353" i="8" s="1"/>
  <c r="M9354" i="8" s="1"/>
  <c r="M9355" i="8" s="1"/>
  <c r="M9356" i="8" s="1"/>
  <c r="M9357" i="8" s="1"/>
  <c r="M9358" i="8" s="1"/>
  <c r="M9359" i="8" s="1"/>
  <c r="M9360" i="8" s="1"/>
  <c r="M9361" i="8" s="1"/>
  <c r="M9362" i="8" s="1"/>
  <c r="M9363" i="8" s="1"/>
  <c r="M9364" i="8" s="1"/>
  <c r="M9365" i="8" s="1"/>
  <c r="M9366" i="8" s="1"/>
  <c r="M9367" i="8" s="1"/>
  <c r="M9368" i="8" s="1"/>
  <c r="M9369" i="8" s="1"/>
  <c r="M9370" i="8" s="1"/>
  <c r="M9371" i="8" s="1"/>
  <c r="M9372" i="8" s="1"/>
  <c r="M9373" i="8" s="1"/>
  <c r="M9374" i="8" s="1"/>
  <c r="M9375" i="8" s="1"/>
  <c r="M9376" i="8" s="1"/>
  <c r="M9377" i="8" s="1"/>
  <c r="M9378" i="8" s="1"/>
  <c r="M9379" i="8" s="1"/>
  <c r="M9380" i="8" s="1"/>
  <c r="M9381" i="8" s="1"/>
  <c r="M9382" i="8" s="1"/>
  <c r="M9383" i="8" s="1"/>
  <c r="M9384" i="8" s="1"/>
  <c r="M9385" i="8" s="1"/>
  <c r="M9386" i="8" s="1"/>
  <c r="M9387" i="8" s="1"/>
  <c r="M9388" i="8" s="1"/>
  <c r="M9389" i="8" s="1"/>
  <c r="M9390" i="8" s="1"/>
  <c r="M9391" i="8" s="1"/>
  <c r="M9392" i="8" s="1"/>
  <c r="M9393" i="8" s="1"/>
  <c r="M9394" i="8" s="1"/>
  <c r="M9395" i="8" s="1"/>
  <c r="M9396" i="8" s="1"/>
  <c r="M9397" i="8" s="1"/>
  <c r="M9398" i="8" s="1"/>
  <c r="M9399" i="8" s="1"/>
  <c r="M9400" i="8" s="1"/>
  <c r="M9401" i="8" s="1"/>
  <c r="M9402" i="8" s="1"/>
  <c r="M9403" i="8" s="1"/>
  <c r="M9404" i="8" s="1"/>
  <c r="M9405" i="8" s="1"/>
  <c r="M9406" i="8" s="1"/>
  <c r="M9407" i="8" s="1"/>
  <c r="M9408" i="8" s="1"/>
  <c r="M9409" i="8" s="1"/>
  <c r="M9410" i="8" s="1"/>
  <c r="M9411" i="8" s="1"/>
  <c r="M9412" i="8" s="1"/>
  <c r="M9413" i="8" s="1"/>
  <c r="M9414" i="8" s="1"/>
  <c r="M9415" i="8" s="1"/>
  <c r="M9416" i="8" s="1"/>
  <c r="M9417" i="8" s="1"/>
  <c r="M9418" i="8" s="1"/>
  <c r="M9419" i="8" s="1"/>
  <c r="M9420" i="8" s="1"/>
  <c r="M9421" i="8" s="1"/>
  <c r="M9422" i="8" s="1"/>
  <c r="M9423" i="8" s="1"/>
  <c r="M9424" i="8" s="1"/>
  <c r="M9425" i="8" s="1"/>
  <c r="M9426" i="8" s="1"/>
  <c r="M9427" i="8" s="1"/>
  <c r="M9428" i="8" s="1"/>
  <c r="M9429" i="8" s="1"/>
  <c r="M9430" i="8" s="1"/>
  <c r="M9431" i="8" s="1"/>
  <c r="M9432" i="8" s="1"/>
  <c r="M9433" i="8" s="1"/>
  <c r="M9434" i="8" s="1"/>
  <c r="M9435" i="8" s="1"/>
  <c r="M9436" i="8" s="1"/>
  <c r="M9437" i="8" s="1"/>
  <c r="M9438" i="8" s="1"/>
  <c r="M9439" i="8" s="1"/>
  <c r="M9440" i="8" s="1"/>
  <c r="M9441" i="8" s="1"/>
  <c r="M9442" i="8" s="1"/>
  <c r="M9443" i="8" s="1"/>
  <c r="M9444" i="8" s="1"/>
  <c r="M9445" i="8" s="1"/>
  <c r="M9446" i="8" s="1"/>
  <c r="M9447" i="8" s="1"/>
  <c r="M9448" i="8" s="1"/>
  <c r="M9449" i="8" s="1"/>
  <c r="M9450" i="8" s="1"/>
  <c r="M9451" i="8" s="1"/>
  <c r="M9452" i="8" s="1"/>
  <c r="M9453" i="8" s="1"/>
  <c r="M9454" i="8" s="1"/>
  <c r="M9455" i="8" s="1"/>
  <c r="M9456" i="8" s="1"/>
  <c r="M9457" i="8" s="1"/>
  <c r="M9458" i="8" s="1"/>
  <c r="M9459" i="8" s="1"/>
  <c r="M9460" i="8" s="1"/>
  <c r="M9461" i="8" s="1"/>
  <c r="M9462" i="8" s="1"/>
  <c r="M9463" i="8" s="1"/>
  <c r="M9464" i="8" s="1"/>
  <c r="M9465" i="8" s="1"/>
  <c r="M9466" i="8" s="1"/>
  <c r="M9467" i="8" s="1"/>
  <c r="M9468" i="8" s="1"/>
  <c r="M9469" i="8" s="1"/>
  <c r="M9470" i="8" s="1"/>
  <c r="M9471" i="8" s="1"/>
  <c r="M9472" i="8" s="1"/>
  <c r="M9473" i="8" s="1"/>
  <c r="M9474" i="8" s="1"/>
  <c r="M9475" i="8" s="1"/>
  <c r="M9476" i="8" s="1"/>
  <c r="M9477" i="8" s="1"/>
  <c r="M9478" i="8" s="1"/>
  <c r="M9479" i="8" s="1"/>
  <c r="M9480" i="8" s="1"/>
  <c r="M9481" i="8" s="1"/>
  <c r="M9482" i="8" s="1"/>
  <c r="M9483" i="8" s="1"/>
  <c r="M9484" i="8" s="1"/>
  <c r="M9485" i="8" s="1"/>
  <c r="M9486" i="8" s="1"/>
  <c r="M9487" i="8" s="1"/>
  <c r="M9488" i="8" s="1"/>
  <c r="M9489" i="8" s="1"/>
  <c r="M9490" i="8" s="1"/>
  <c r="M9491" i="8" s="1"/>
  <c r="M9492" i="8" s="1"/>
  <c r="M9493" i="8" s="1"/>
  <c r="M9494" i="8" s="1"/>
  <c r="M9495" i="8" s="1"/>
  <c r="M9496" i="8" s="1"/>
  <c r="M9497" i="8" s="1"/>
  <c r="M9498" i="8" s="1"/>
  <c r="M9499" i="8" s="1"/>
  <c r="M9500" i="8" s="1"/>
  <c r="M9501" i="8" s="1"/>
  <c r="M9502" i="8" s="1"/>
  <c r="M9503" i="8" s="1"/>
  <c r="M9504" i="8" s="1"/>
  <c r="M9505" i="8" s="1"/>
  <c r="M9506" i="8" s="1"/>
  <c r="M9507" i="8" s="1"/>
  <c r="M9508" i="8" s="1"/>
  <c r="M9509" i="8" s="1"/>
  <c r="M9510" i="8" s="1"/>
  <c r="M9511" i="8" s="1"/>
  <c r="M9512" i="8" s="1"/>
  <c r="M9513" i="8" s="1"/>
  <c r="M9514" i="8" s="1"/>
  <c r="M9515" i="8" s="1"/>
  <c r="M9516" i="8" s="1"/>
  <c r="M9517" i="8" s="1"/>
  <c r="M9518" i="8" s="1"/>
  <c r="M9519" i="8" s="1"/>
  <c r="M9520" i="8" s="1"/>
  <c r="M9521" i="8" s="1"/>
  <c r="M9522" i="8" s="1"/>
  <c r="M9523" i="8" s="1"/>
  <c r="M9524" i="8" s="1"/>
  <c r="M9525" i="8" s="1"/>
  <c r="M9526" i="8" s="1"/>
  <c r="M9527" i="8" s="1"/>
  <c r="M9528" i="8" s="1"/>
  <c r="M9529" i="8" s="1"/>
  <c r="M9530" i="8" s="1"/>
  <c r="M9531" i="8" s="1"/>
  <c r="M9532" i="8" s="1"/>
  <c r="M9533" i="8" s="1"/>
  <c r="M9534" i="8" s="1"/>
  <c r="M9535" i="8" s="1"/>
  <c r="M9536" i="8" s="1"/>
  <c r="M9537" i="8" s="1"/>
  <c r="M9538" i="8" s="1"/>
  <c r="M9539" i="8" s="1"/>
  <c r="M9540" i="8" s="1"/>
  <c r="M9541" i="8" s="1"/>
  <c r="M9542" i="8" s="1"/>
  <c r="M9543" i="8" s="1"/>
  <c r="M9544" i="8" s="1"/>
  <c r="M9545" i="8" s="1"/>
  <c r="M9546" i="8" s="1"/>
  <c r="M9547" i="8" s="1"/>
  <c r="M9548" i="8" s="1"/>
  <c r="M9549" i="8" s="1"/>
  <c r="M9550" i="8" s="1"/>
  <c r="M9551" i="8" s="1"/>
  <c r="M9552" i="8" s="1"/>
  <c r="M9553" i="8" s="1"/>
  <c r="M9554" i="8" s="1"/>
  <c r="M9555" i="8" s="1"/>
  <c r="M9556" i="8" s="1"/>
  <c r="M9557" i="8" s="1"/>
  <c r="M9558" i="8" s="1"/>
  <c r="M9559" i="8" s="1"/>
  <c r="M9560" i="8" s="1"/>
  <c r="M9561" i="8" s="1"/>
  <c r="M9562" i="8" s="1"/>
  <c r="M9563" i="8" s="1"/>
  <c r="M9564" i="8" s="1"/>
  <c r="M9565" i="8" s="1"/>
  <c r="M9566" i="8" s="1"/>
  <c r="M9567" i="8" s="1"/>
  <c r="M9568" i="8" s="1"/>
  <c r="M9569" i="8" s="1"/>
  <c r="M9570" i="8" s="1"/>
  <c r="M9571" i="8" s="1"/>
  <c r="M9572" i="8" s="1"/>
  <c r="M9573" i="8" s="1"/>
  <c r="M9574" i="8" s="1"/>
  <c r="M9575" i="8" s="1"/>
  <c r="M9576" i="8" s="1"/>
  <c r="M9577" i="8" s="1"/>
  <c r="M9578" i="8" s="1"/>
  <c r="M9579" i="8" s="1"/>
  <c r="M9580" i="8" s="1"/>
  <c r="M9581" i="8" s="1"/>
  <c r="M9582" i="8" s="1"/>
  <c r="M9583" i="8" s="1"/>
  <c r="M9584" i="8" s="1"/>
  <c r="M9585" i="8" s="1"/>
  <c r="M9586" i="8" s="1"/>
  <c r="M9587" i="8" s="1"/>
  <c r="M9588" i="8" s="1"/>
  <c r="M9589" i="8" s="1"/>
  <c r="M9590" i="8" s="1"/>
  <c r="M9591" i="8" s="1"/>
  <c r="M9592" i="8" s="1"/>
  <c r="M9593" i="8" s="1"/>
  <c r="M9594" i="8" s="1"/>
  <c r="M9595" i="8" s="1"/>
  <c r="M9596" i="8" s="1"/>
  <c r="M9597" i="8" s="1"/>
  <c r="M9598" i="8" s="1"/>
  <c r="M9599" i="8" s="1"/>
  <c r="M9600" i="8" s="1"/>
  <c r="M9601" i="8" s="1"/>
  <c r="M9602" i="8" s="1"/>
  <c r="M9603" i="8" s="1"/>
  <c r="M9604" i="8" s="1"/>
  <c r="M9605" i="8" s="1"/>
  <c r="M9606" i="8" s="1"/>
  <c r="M9607" i="8" s="1"/>
  <c r="M9608" i="8" s="1"/>
  <c r="M9609" i="8" s="1"/>
  <c r="M9610" i="8" s="1"/>
  <c r="M9611" i="8" s="1"/>
  <c r="M9612" i="8" s="1"/>
  <c r="M9613" i="8" s="1"/>
  <c r="M9614" i="8" s="1"/>
  <c r="M9615" i="8" s="1"/>
  <c r="M9616" i="8" s="1"/>
  <c r="M9617" i="8" s="1"/>
  <c r="M9618" i="8" s="1"/>
  <c r="M9619" i="8" s="1"/>
  <c r="M9620" i="8" s="1"/>
  <c r="M9621" i="8" s="1"/>
  <c r="M9622" i="8" s="1"/>
  <c r="M9623" i="8" s="1"/>
  <c r="M9624" i="8" s="1"/>
  <c r="M9625" i="8" s="1"/>
  <c r="M9626" i="8" s="1"/>
  <c r="M9627" i="8" s="1"/>
  <c r="M9628" i="8" s="1"/>
  <c r="M9629" i="8" s="1"/>
  <c r="M9630" i="8" s="1"/>
  <c r="M9631" i="8" s="1"/>
  <c r="M9632" i="8" s="1"/>
  <c r="M9633" i="8" s="1"/>
  <c r="M9634" i="8" s="1"/>
  <c r="M9635" i="8" s="1"/>
  <c r="M9636" i="8" s="1"/>
  <c r="M9637" i="8" s="1"/>
  <c r="M9638" i="8" s="1"/>
  <c r="M9639" i="8" s="1"/>
  <c r="M9640" i="8" s="1"/>
  <c r="M9641" i="8" s="1"/>
  <c r="M9642" i="8" s="1"/>
  <c r="M9643" i="8" s="1"/>
  <c r="M9644" i="8" s="1"/>
  <c r="M9645" i="8" s="1"/>
  <c r="M9646" i="8" s="1"/>
  <c r="M9647" i="8" s="1"/>
  <c r="M9648" i="8" s="1"/>
  <c r="M9649" i="8" s="1"/>
  <c r="M9650" i="8" s="1"/>
  <c r="M9651" i="8" s="1"/>
  <c r="M9652" i="8" s="1"/>
  <c r="M9653" i="8" s="1"/>
  <c r="M9654" i="8" s="1"/>
  <c r="M9655" i="8" s="1"/>
  <c r="M9656" i="8" s="1"/>
  <c r="M9657" i="8" s="1"/>
  <c r="M9658" i="8" s="1"/>
  <c r="M9659" i="8" s="1"/>
  <c r="M9660" i="8" s="1"/>
  <c r="M9661" i="8" s="1"/>
  <c r="M9662" i="8" s="1"/>
  <c r="M9663" i="8" s="1"/>
  <c r="M9664" i="8" s="1"/>
  <c r="M9665" i="8" s="1"/>
  <c r="M9666" i="8" s="1"/>
  <c r="M9667" i="8" s="1"/>
  <c r="M9668" i="8" s="1"/>
  <c r="M9669" i="8" s="1"/>
  <c r="M9670" i="8" s="1"/>
  <c r="M9671" i="8" s="1"/>
  <c r="M9672" i="8" s="1"/>
  <c r="M9673" i="8" s="1"/>
  <c r="M9674" i="8" s="1"/>
  <c r="M9675" i="8" s="1"/>
  <c r="M9676" i="8" s="1"/>
  <c r="M9677" i="8" s="1"/>
  <c r="M9678" i="8" s="1"/>
  <c r="M9679" i="8" s="1"/>
  <c r="M9680" i="8" s="1"/>
  <c r="M9681" i="8" s="1"/>
  <c r="M9682" i="8" s="1"/>
  <c r="M9683" i="8" s="1"/>
  <c r="M9684" i="8" s="1"/>
  <c r="M9685" i="8" s="1"/>
  <c r="M9686" i="8" s="1"/>
  <c r="M9687" i="8" s="1"/>
  <c r="M9688" i="8" s="1"/>
  <c r="M9689" i="8" s="1"/>
  <c r="M9690" i="8" s="1"/>
  <c r="M9691" i="8" s="1"/>
  <c r="M9692" i="8" s="1"/>
  <c r="M9693" i="8" s="1"/>
  <c r="M9694" i="8" s="1"/>
  <c r="M9695" i="8" s="1"/>
  <c r="M9696" i="8" s="1"/>
  <c r="M9697" i="8" s="1"/>
  <c r="M9698" i="8" s="1"/>
  <c r="M9699" i="8" s="1"/>
  <c r="M9700" i="8" s="1"/>
  <c r="M9701" i="8" s="1"/>
  <c r="M9702" i="8" s="1"/>
  <c r="M9703" i="8" s="1"/>
  <c r="M9704" i="8" s="1"/>
  <c r="M9738" i="8" s="1"/>
  <c r="M9739" i="8" s="1"/>
  <c r="M9740" i="8" s="1"/>
  <c r="M9741" i="8" s="1"/>
  <c r="M9742" i="8" s="1"/>
  <c r="M9743" i="8" s="1"/>
  <c r="M9744" i="8" s="1"/>
  <c r="M9745" i="8" s="1"/>
  <c r="M9746" i="8" s="1"/>
  <c r="M9747" i="8" s="1"/>
  <c r="M9748" i="8" s="1"/>
  <c r="M9749" i="8" s="1"/>
  <c r="M9750" i="8" s="1"/>
  <c r="M9751" i="8" s="1"/>
  <c r="M9752" i="8" s="1"/>
  <c r="M9753" i="8" s="1"/>
  <c r="M9754" i="8" s="1"/>
  <c r="M9755" i="8" s="1"/>
  <c r="M9756" i="8" s="1"/>
  <c r="M9757" i="8" s="1"/>
  <c r="M9758" i="8" s="1"/>
  <c r="M9759" i="8" s="1"/>
  <c r="M9760" i="8" s="1"/>
  <c r="M9761" i="8" s="1"/>
  <c r="M9762" i="8" s="1"/>
  <c r="M9763" i="8" s="1"/>
  <c r="M9764" i="8" s="1"/>
  <c r="M9765" i="8" s="1"/>
  <c r="M9766" i="8" s="1"/>
  <c r="M9767" i="8" s="1"/>
  <c r="M9768" i="8" s="1"/>
  <c r="M9769" i="8" s="1"/>
  <c r="M9770" i="8" s="1"/>
  <c r="M9771" i="8" s="1"/>
  <c r="M9772" i="8" s="1"/>
  <c r="M9773" i="8" s="1"/>
  <c r="M9774" i="8" s="1"/>
  <c r="M9775" i="8" s="1"/>
  <c r="M9776" i="8" s="1"/>
  <c r="M9777" i="8" s="1"/>
  <c r="M9778" i="8" s="1"/>
  <c r="M9779" i="8" s="1"/>
  <c r="M9780" i="8" s="1"/>
  <c r="M9781" i="8" s="1"/>
  <c r="M9782" i="8" s="1"/>
  <c r="M9783" i="8" s="1"/>
  <c r="M9784" i="8" s="1"/>
  <c r="M9785" i="8" s="1"/>
  <c r="M9786" i="8" s="1"/>
  <c r="M9787" i="8" s="1"/>
  <c r="M9788" i="8" s="1"/>
  <c r="M9789" i="8" s="1"/>
  <c r="M9790" i="8" s="1"/>
  <c r="M9791" i="8" s="1"/>
  <c r="M9792" i="8" s="1"/>
  <c r="M9793" i="8" s="1"/>
  <c r="M9794" i="8" s="1"/>
  <c r="M9795" i="8" s="1"/>
  <c r="M9796" i="8" s="1"/>
  <c r="M9797" i="8" s="1"/>
  <c r="M9798" i="8" s="1"/>
  <c r="M9799" i="8" s="1"/>
  <c r="M9800" i="8" s="1"/>
  <c r="M9801" i="8" s="1"/>
  <c r="M9802" i="8" s="1"/>
  <c r="M9803" i="8" s="1"/>
  <c r="M9804" i="8" s="1"/>
  <c r="M9805" i="8" s="1"/>
  <c r="M9806" i="8" s="1"/>
  <c r="M9807" i="8" s="1"/>
  <c r="M9808" i="8" s="1"/>
  <c r="M9809" i="8" s="1"/>
  <c r="M9810" i="8" s="1"/>
  <c r="M9811" i="8" s="1"/>
  <c r="M9812" i="8" s="1"/>
  <c r="M9813" i="8" s="1"/>
  <c r="M9814" i="8" s="1"/>
  <c r="M9815" i="8" s="1"/>
  <c r="M9816" i="8" s="1"/>
  <c r="M9817" i="8" s="1"/>
  <c r="M9818" i="8" s="1"/>
  <c r="M9819" i="8" s="1"/>
  <c r="M9820" i="8" s="1"/>
  <c r="M9821" i="8" s="1"/>
  <c r="M9822" i="8" s="1"/>
  <c r="M9823" i="8" s="1"/>
  <c r="M9824" i="8" s="1"/>
  <c r="M9825" i="8" s="1"/>
  <c r="M9826" i="8" s="1"/>
  <c r="M9827" i="8" s="1"/>
  <c r="M9828" i="8" s="1"/>
  <c r="M9829" i="8" s="1"/>
  <c r="M9830" i="8" s="1"/>
  <c r="M9831" i="8" s="1"/>
  <c r="M9832" i="8" s="1"/>
  <c r="M9833" i="8" s="1"/>
  <c r="M9834" i="8" s="1"/>
  <c r="M9835" i="8" s="1"/>
  <c r="M9836" i="8" s="1"/>
  <c r="M9837" i="8" s="1"/>
  <c r="M9838" i="8" s="1"/>
  <c r="M9839" i="8" s="1"/>
  <c r="M9840" i="8" s="1"/>
  <c r="M9841" i="8" s="1"/>
  <c r="M9842" i="8" s="1"/>
  <c r="M9843" i="8" s="1"/>
  <c r="M9844" i="8" s="1"/>
  <c r="M9845" i="8" s="1"/>
  <c r="M9846" i="8" s="1"/>
  <c r="M9847" i="8" s="1"/>
  <c r="M9848" i="8" s="1"/>
  <c r="M9849" i="8" s="1"/>
  <c r="M9850" i="8" s="1"/>
  <c r="M9851" i="8" s="1"/>
  <c r="M9852" i="8" s="1"/>
  <c r="M9853" i="8" s="1"/>
  <c r="M9854" i="8" s="1"/>
  <c r="M9855" i="8" s="1"/>
  <c r="M9856" i="8" s="1"/>
  <c r="M9857" i="8" s="1"/>
  <c r="M9858" i="8" s="1"/>
  <c r="M9859" i="8" s="1"/>
  <c r="M9860" i="8" s="1"/>
  <c r="M9861" i="8" s="1"/>
  <c r="M9862" i="8" s="1"/>
  <c r="M9863" i="8" s="1"/>
  <c r="M9864" i="8" s="1"/>
  <c r="M9865" i="8" s="1"/>
  <c r="M9866" i="8" s="1"/>
  <c r="M9867" i="8" s="1"/>
  <c r="M9868" i="8" s="1"/>
  <c r="M9869" i="8" s="1"/>
  <c r="M9870" i="8" s="1"/>
  <c r="M9871" i="8" s="1"/>
  <c r="M9872" i="8" s="1"/>
  <c r="M9873" i="8" s="1"/>
  <c r="M9874" i="8" s="1"/>
  <c r="M9875" i="8" s="1"/>
  <c r="M9876" i="8" s="1"/>
  <c r="M9877" i="8" s="1"/>
  <c r="M9878" i="8" s="1"/>
  <c r="M9879" i="8" s="1"/>
  <c r="M9880" i="8" s="1"/>
  <c r="M9881" i="8" s="1"/>
  <c r="M9882" i="8" s="1"/>
  <c r="M9883" i="8" s="1"/>
  <c r="M9884" i="8" s="1"/>
  <c r="M9885" i="8" s="1"/>
  <c r="M9886" i="8" s="1"/>
  <c r="M9887" i="8" s="1"/>
  <c r="M9888" i="8" s="1"/>
  <c r="M9889" i="8" s="1"/>
  <c r="M9890" i="8" s="1"/>
  <c r="M9891" i="8" s="1"/>
  <c r="M9892" i="8" s="1"/>
  <c r="M9893" i="8" s="1"/>
  <c r="M9894" i="8" s="1"/>
  <c r="M9895" i="8" s="1"/>
  <c r="M9896" i="8" s="1"/>
  <c r="M9897" i="8" s="1"/>
  <c r="M9898" i="8" s="1"/>
  <c r="M9899" i="8" s="1"/>
  <c r="M9900" i="8" s="1"/>
  <c r="M9901" i="8" s="1"/>
  <c r="M9902" i="8" s="1"/>
  <c r="M9903" i="8" s="1"/>
  <c r="M9904" i="8" s="1"/>
  <c r="M9905" i="8" s="1"/>
  <c r="M9906" i="8" s="1"/>
  <c r="M9907" i="8" s="1"/>
  <c r="M9908" i="8" s="1"/>
  <c r="M9909" i="8" s="1"/>
  <c r="M9910" i="8" s="1"/>
  <c r="M9911" i="8" s="1"/>
  <c r="M9912" i="8" s="1"/>
  <c r="M9913" i="8" s="1"/>
  <c r="M9914" i="8" s="1"/>
  <c r="M9915" i="8" s="1"/>
  <c r="M9916" i="8" s="1"/>
  <c r="M9917" i="8" s="1"/>
  <c r="M9918" i="8" s="1"/>
  <c r="M9919" i="8" s="1"/>
  <c r="M9920" i="8" s="1"/>
  <c r="M9921" i="8" s="1"/>
  <c r="M9922" i="8" s="1"/>
  <c r="M9923" i="8" s="1"/>
  <c r="M9924" i="8" s="1"/>
  <c r="M9925" i="8" s="1"/>
  <c r="M9926" i="8" s="1"/>
  <c r="M9927" i="8" s="1"/>
  <c r="M9928" i="8" s="1"/>
  <c r="M9929" i="8" s="1"/>
  <c r="M9930" i="8" s="1"/>
  <c r="M9931" i="8" s="1"/>
  <c r="M9932" i="8" s="1"/>
  <c r="M9933" i="8" s="1"/>
  <c r="M9934" i="8" s="1"/>
  <c r="M9935" i="8" s="1"/>
  <c r="M9936" i="8" s="1"/>
  <c r="M9937" i="8" s="1"/>
  <c r="M9938" i="8" s="1"/>
  <c r="M9939" i="8" s="1"/>
  <c r="M9940" i="8" s="1"/>
  <c r="M9941" i="8" s="1"/>
  <c r="M9942" i="8" s="1"/>
  <c r="M9943" i="8" s="1"/>
  <c r="M9944" i="8" s="1"/>
  <c r="M9945" i="8" s="1"/>
  <c r="M9946" i="8" s="1"/>
  <c r="M9947" i="8" s="1"/>
  <c r="M9948" i="8" s="1"/>
  <c r="M9949" i="8" s="1"/>
  <c r="M9950" i="8" s="1"/>
  <c r="M9951" i="8" s="1"/>
  <c r="M9952" i="8" s="1"/>
  <c r="M9953" i="8" s="1"/>
  <c r="M9954" i="8" s="1"/>
  <c r="M9955" i="8" s="1"/>
  <c r="M9956" i="8" s="1"/>
  <c r="M9957" i="8" s="1"/>
  <c r="M9958" i="8" s="1"/>
  <c r="M9959" i="8" s="1"/>
  <c r="M9960" i="8" s="1"/>
  <c r="M9961" i="8" s="1"/>
  <c r="M9962" i="8" s="1"/>
  <c r="M9963" i="8" s="1"/>
  <c r="M9964" i="8" s="1"/>
  <c r="M9965" i="8" s="1"/>
  <c r="M9966" i="8" s="1"/>
  <c r="M9967" i="8" s="1"/>
  <c r="M9968" i="8" s="1"/>
  <c r="M9969" i="8" s="1"/>
  <c r="M9970" i="8" s="1"/>
  <c r="M9971" i="8" s="1"/>
  <c r="M9972" i="8" s="1"/>
  <c r="M9973" i="8" s="1"/>
  <c r="M9974" i="8" s="1"/>
  <c r="M9975" i="8" s="1"/>
  <c r="M9976" i="8" s="1"/>
  <c r="M9977" i="8" s="1"/>
  <c r="M9978" i="8" s="1"/>
  <c r="M9979" i="8" s="1"/>
  <c r="M9980" i="8" s="1"/>
  <c r="M9981" i="8" s="1"/>
  <c r="M9982" i="8" s="1"/>
  <c r="M9983" i="8" s="1"/>
  <c r="M9984" i="8" s="1"/>
  <c r="M9985" i="8" s="1"/>
  <c r="M9986" i="8" s="1"/>
  <c r="M9987" i="8" s="1"/>
  <c r="M9988" i="8" s="1"/>
  <c r="M9989" i="8" s="1"/>
  <c r="M9990" i="8" s="1"/>
  <c r="M9991" i="8" s="1"/>
  <c r="M9992" i="8" s="1"/>
  <c r="M9993" i="8" s="1"/>
  <c r="M9994" i="8" s="1"/>
  <c r="M9995" i="8" s="1"/>
  <c r="M9996" i="8" s="1"/>
  <c r="M9997" i="8" s="1"/>
  <c r="M9998" i="8" s="1"/>
  <c r="M9999" i="8" s="1"/>
  <c r="M10000" i="8" s="1"/>
  <c r="M10001" i="8" s="1"/>
  <c r="M10002" i="8" s="1"/>
  <c r="M10003" i="8" s="1"/>
  <c r="M10004" i="8" s="1"/>
  <c r="M10005" i="8" s="1"/>
  <c r="M10006" i="8" s="1"/>
  <c r="M10007" i="8" s="1"/>
  <c r="M10008" i="8" s="1"/>
  <c r="M10009" i="8" s="1"/>
  <c r="M10010" i="8" s="1"/>
  <c r="M10011" i="8" s="1"/>
  <c r="M10012" i="8" s="1"/>
  <c r="M10013" i="8" s="1"/>
  <c r="M10014" i="8" s="1"/>
  <c r="M10015" i="8" s="1"/>
  <c r="M10016" i="8" s="1"/>
  <c r="M10017" i="8" s="1"/>
  <c r="M10018" i="8" s="1"/>
  <c r="M10019" i="8" s="1"/>
  <c r="M10020" i="8" s="1"/>
  <c r="M10021" i="8" s="1"/>
  <c r="M10022" i="8" s="1"/>
  <c r="M10023" i="8" s="1"/>
  <c r="M10024" i="8" s="1"/>
  <c r="M10025" i="8" s="1"/>
  <c r="M10026" i="8" s="1"/>
  <c r="M10027" i="8" s="1"/>
  <c r="M10028" i="8" s="1"/>
  <c r="M10029" i="8" s="1"/>
  <c r="M10030" i="8" s="1"/>
  <c r="M10031" i="8" s="1"/>
  <c r="M10032" i="8" s="1"/>
  <c r="M10033" i="8" s="1"/>
  <c r="M10034" i="8" s="1"/>
  <c r="M10035" i="8" s="1"/>
  <c r="M10036" i="8" s="1"/>
  <c r="M10037" i="8" s="1"/>
  <c r="M10038" i="8" s="1"/>
  <c r="M10039" i="8" s="1"/>
  <c r="M10040" i="8" s="1"/>
  <c r="M10041" i="8" s="1"/>
  <c r="M10042" i="8" s="1"/>
  <c r="M10043" i="8" s="1"/>
  <c r="M10044" i="8" s="1"/>
  <c r="M10045" i="8" s="1"/>
  <c r="M10046" i="8" s="1"/>
  <c r="M10047" i="8" s="1"/>
  <c r="M10048" i="8" s="1"/>
  <c r="M10049" i="8" s="1"/>
  <c r="M10050" i="8" s="1"/>
  <c r="M10051" i="8" s="1"/>
  <c r="M10052" i="8" s="1"/>
  <c r="M10053" i="8" s="1"/>
  <c r="M10054" i="8" s="1"/>
  <c r="M10055" i="8" s="1"/>
  <c r="M10056" i="8" s="1"/>
  <c r="M10057" i="8" s="1"/>
  <c r="M10058" i="8" s="1"/>
  <c r="M10059" i="8" s="1"/>
  <c r="M10060" i="8" s="1"/>
  <c r="M10061" i="8" s="1"/>
  <c r="M10062" i="8" s="1"/>
  <c r="M10063" i="8" s="1"/>
  <c r="M10064" i="8" s="1"/>
  <c r="M10065" i="8" s="1"/>
  <c r="M10066" i="8" s="1"/>
  <c r="M10067" i="8" s="1"/>
  <c r="M10068" i="8" s="1"/>
  <c r="M10069" i="8" s="1"/>
  <c r="M10070" i="8" s="1"/>
  <c r="M10071" i="8" s="1"/>
  <c r="M10072" i="8" s="1"/>
  <c r="M10073" i="8" s="1"/>
  <c r="M10074" i="8" s="1"/>
  <c r="M10075" i="8" s="1"/>
  <c r="M10076" i="8" s="1"/>
  <c r="M10077" i="8" s="1"/>
  <c r="M10078" i="8" s="1"/>
  <c r="M10079" i="8" s="1"/>
  <c r="M10080" i="8" s="1"/>
  <c r="M10081" i="8" s="1"/>
  <c r="M10082" i="8" s="1"/>
  <c r="M10083" i="8" s="1"/>
  <c r="M10084" i="8" s="1"/>
  <c r="M10085" i="8" s="1"/>
  <c r="M10086" i="8" s="1"/>
  <c r="M10087" i="8" s="1"/>
  <c r="M10088" i="8" s="1"/>
  <c r="M10089" i="8" s="1"/>
  <c r="M10090" i="8" s="1"/>
  <c r="M10091" i="8" s="1"/>
  <c r="M10092" i="8" s="1"/>
  <c r="M10093" i="8" s="1"/>
  <c r="M10094" i="8" s="1"/>
  <c r="M10095" i="8" s="1"/>
  <c r="M10096" i="8" s="1"/>
  <c r="M10097" i="8" s="1"/>
  <c r="M10098" i="8" s="1"/>
  <c r="M10099" i="8" s="1"/>
  <c r="M10100" i="8" s="1"/>
  <c r="M10101" i="8" s="1"/>
  <c r="M10102" i="8" s="1"/>
  <c r="M10103" i="8" s="1"/>
  <c r="M10104" i="8" s="1"/>
  <c r="M10105" i="8" s="1"/>
  <c r="M10106" i="8" s="1"/>
  <c r="M10107" i="8" s="1"/>
  <c r="M10108" i="8" s="1"/>
  <c r="M10109" i="8" s="1"/>
  <c r="M10110" i="8" s="1"/>
  <c r="M10111" i="8" s="1"/>
  <c r="M10112" i="8" s="1"/>
  <c r="M10113" i="8" s="1"/>
  <c r="M10114" i="8" s="1"/>
  <c r="M10115" i="8" s="1"/>
  <c r="M10116" i="8" s="1"/>
  <c r="M10117" i="8" s="1"/>
  <c r="M10118" i="8" s="1"/>
  <c r="M10119" i="8" s="1"/>
  <c r="M10120" i="8" s="1"/>
  <c r="M10121" i="8" s="1"/>
  <c r="M10122" i="8" s="1"/>
  <c r="M10123" i="8" s="1"/>
  <c r="M10124" i="8" s="1"/>
  <c r="M10125" i="8" s="1"/>
  <c r="M10126" i="8" s="1"/>
  <c r="M10127" i="8" s="1"/>
  <c r="M10128" i="8" s="1"/>
  <c r="M10129" i="8" s="1"/>
  <c r="M10130" i="8" s="1"/>
  <c r="M10131" i="8" s="1"/>
  <c r="M10132" i="8" s="1"/>
  <c r="M10133" i="8" s="1"/>
  <c r="M10134" i="8" s="1"/>
  <c r="M10135" i="8" s="1"/>
  <c r="M10136" i="8" s="1"/>
  <c r="M10137" i="8" s="1"/>
  <c r="M10138" i="8" s="1"/>
  <c r="M10139" i="8" s="1"/>
  <c r="M10140" i="8" s="1"/>
  <c r="M10141" i="8" s="1"/>
  <c r="M10142" i="8" s="1"/>
  <c r="M10143" i="8" s="1"/>
  <c r="M10144" i="8" s="1"/>
  <c r="M10145" i="8" s="1"/>
  <c r="M10146" i="8" s="1"/>
  <c r="M10147" i="8" s="1"/>
  <c r="M10148" i="8" s="1"/>
  <c r="M10149" i="8" s="1"/>
  <c r="M10150" i="8" s="1"/>
  <c r="M10151" i="8" s="1"/>
  <c r="M10152" i="8" s="1"/>
  <c r="M10153" i="8" s="1"/>
  <c r="M10154" i="8" s="1"/>
  <c r="M10155" i="8" s="1"/>
  <c r="M10156" i="8" s="1"/>
  <c r="M10157" i="8" s="1"/>
  <c r="M10158" i="8" s="1"/>
  <c r="M10159" i="8" s="1"/>
  <c r="M10160" i="8" s="1"/>
  <c r="M10161" i="8" s="1"/>
  <c r="M10162" i="8" s="1"/>
  <c r="M10163" i="8" s="1"/>
  <c r="M10164" i="8" s="1"/>
  <c r="M10165" i="8" s="1"/>
  <c r="M10166" i="8" s="1"/>
  <c r="M10167" i="8" s="1"/>
  <c r="M10168" i="8" s="1"/>
  <c r="M10169" i="8" s="1"/>
  <c r="M10170" i="8" s="1"/>
  <c r="M10171" i="8" s="1"/>
  <c r="M10172" i="8" s="1"/>
  <c r="M10173" i="8" s="1"/>
  <c r="M10174" i="8" s="1"/>
  <c r="M10175" i="8" s="1"/>
  <c r="M10176" i="8" s="1"/>
  <c r="M10177" i="8" s="1"/>
  <c r="M10178" i="8" s="1"/>
  <c r="M10179" i="8" s="1"/>
  <c r="M10180" i="8" s="1"/>
  <c r="M10181" i="8" s="1"/>
  <c r="M10182" i="8" s="1"/>
  <c r="M10183" i="8" s="1"/>
  <c r="M10184" i="8" s="1"/>
  <c r="M10185" i="8" s="1"/>
  <c r="M10186" i="8" s="1"/>
  <c r="M10187" i="8" s="1"/>
  <c r="M10188" i="8" s="1"/>
  <c r="M10189" i="8" s="1"/>
  <c r="M10190" i="8" s="1"/>
  <c r="M10191" i="8" s="1"/>
  <c r="M10192" i="8" s="1"/>
  <c r="M10193" i="8" s="1"/>
  <c r="M10194" i="8" s="1"/>
  <c r="M10195" i="8" s="1"/>
  <c r="M10196" i="8" s="1"/>
  <c r="M10197" i="8" s="1"/>
  <c r="M10198" i="8" s="1"/>
  <c r="M10199" i="8" s="1"/>
  <c r="M10200" i="8" s="1"/>
  <c r="M10201" i="8" s="1"/>
  <c r="M10202" i="8" s="1"/>
  <c r="M10203" i="8" s="1"/>
  <c r="M10204" i="8" s="1"/>
  <c r="M10205" i="8" s="1"/>
  <c r="M10206" i="8" s="1"/>
  <c r="M10207" i="8" s="1"/>
  <c r="M10208" i="8" s="1"/>
  <c r="M10209" i="8" s="1"/>
  <c r="M10210" i="8" s="1"/>
  <c r="M10211" i="8" s="1"/>
  <c r="M10212" i="8" s="1"/>
  <c r="M10213" i="8" s="1"/>
  <c r="M10214" i="8" s="1"/>
  <c r="M10215" i="8" s="1"/>
  <c r="M10216" i="8" s="1"/>
  <c r="M10217" i="8" s="1"/>
  <c r="M10218" i="8" s="1"/>
  <c r="M10219" i="8" s="1"/>
  <c r="M10220" i="8" s="1"/>
  <c r="M10221" i="8" s="1"/>
  <c r="M10222" i="8" s="1"/>
  <c r="M10223" i="8" s="1"/>
  <c r="M10224" i="8" s="1"/>
  <c r="M10225" i="8" s="1"/>
  <c r="M10226" i="8" s="1"/>
  <c r="M10227" i="8" s="1"/>
  <c r="M10228" i="8" s="1"/>
  <c r="M10229" i="8" s="1"/>
  <c r="M10230" i="8" s="1"/>
  <c r="M10231" i="8" s="1"/>
  <c r="M10232" i="8" s="1"/>
  <c r="M10233" i="8" s="1"/>
  <c r="M10234" i="8" s="1"/>
  <c r="M10235" i="8" s="1"/>
  <c r="M10236" i="8" s="1"/>
  <c r="M10237" i="8" s="1"/>
  <c r="M10238" i="8" s="1"/>
  <c r="M10239" i="8" s="1"/>
  <c r="M10240" i="8" s="1"/>
  <c r="M10241" i="8" s="1"/>
  <c r="M10242" i="8" s="1"/>
  <c r="M10243" i="8" s="1"/>
  <c r="M10244" i="8" s="1"/>
  <c r="M10245" i="8" s="1"/>
  <c r="M10246" i="8" s="1"/>
  <c r="M10247" i="8" s="1"/>
  <c r="M10248" i="8" s="1"/>
  <c r="M10249" i="8" s="1"/>
  <c r="M10250" i="8" s="1"/>
  <c r="M10251" i="8" s="1"/>
  <c r="M10252" i="8" s="1"/>
  <c r="M10253" i="8" s="1"/>
  <c r="M10254" i="8" s="1"/>
  <c r="M10255" i="8" s="1"/>
  <c r="M10256" i="8" s="1"/>
  <c r="M10257" i="8" s="1"/>
  <c r="M10258" i="8" s="1"/>
  <c r="M10259" i="8" s="1"/>
  <c r="M10260" i="8" s="1"/>
  <c r="M10261" i="8" s="1"/>
  <c r="M10262" i="8" s="1"/>
  <c r="M10263" i="8" s="1"/>
  <c r="M10264" i="8" s="1"/>
  <c r="M10265" i="8" s="1"/>
  <c r="M10266" i="8" s="1"/>
  <c r="M10267" i="8" s="1"/>
  <c r="M10268" i="8" s="1"/>
  <c r="M10269" i="8" s="1"/>
  <c r="M10270" i="8" s="1"/>
  <c r="M10271" i="8" s="1"/>
  <c r="M10272" i="8" s="1"/>
  <c r="M10273" i="8" s="1"/>
  <c r="M10274" i="8" s="1"/>
  <c r="M10275" i="8" s="1"/>
  <c r="M10276" i="8" s="1"/>
  <c r="M10277" i="8" s="1"/>
  <c r="M10278" i="8" s="1"/>
  <c r="M10279" i="8" s="1"/>
  <c r="M10280" i="8" s="1"/>
  <c r="M10281" i="8" s="1"/>
  <c r="M10282" i="8" s="1"/>
  <c r="M10283" i="8" s="1"/>
  <c r="M10284" i="8" s="1"/>
  <c r="M10285" i="8" s="1"/>
  <c r="M10286" i="8" s="1"/>
  <c r="M10287" i="8" s="1"/>
  <c r="M10288" i="8" s="1"/>
  <c r="M10289" i="8" s="1"/>
  <c r="M10290" i="8" s="1"/>
  <c r="M10291" i="8" s="1"/>
  <c r="M10292" i="8" s="1"/>
  <c r="M10293" i="8" s="1"/>
  <c r="M10294" i="8" s="1"/>
  <c r="M10295" i="8" s="1"/>
  <c r="M10296" i="8" s="1"/>
  <c r="M10297" i="8" s="1"/>
  <c r="M10298" i="8" s="1"/>
  <c r="M10299" i="8" s="1"/>
  <c r="M10300" i="8" s="1"/>
  <c r="M10301" i="8" s="1"/>
  <c r="M10302" i="8" s="1"/>
  <c r="M10303" i="8" s="1"/>
  <c r="M10304" i="8" s="1"/>
  <c r="M10305" i="8" s="1"/>
  <c r="M10306" i="8" s="1"/>
  <c r="M10307" i="8" s="1"/>
  <c r="M10308" i="8" s="1"/>
  <c r="M10309" i="8" s="1"/>
  <c r="M10310" i="8" s="1"/>
  <c r="M10311" i="8" s="1"/>
  <c r="M10312" i="8" s="1"/>
  <c r="M10313" i="8" s="1"/>
  <c r="M10314" i="8" s="1"/>
  <c r="M10315" i="8" s="1"/>
  <c r="M10316" i="8" s="1"/>
  <c r="M10317" i="8" s="1"/>
  <c r="M10318" i="8" s="1"/>
  <c r="M10319" i="8" s="1"/>
  <c r="M10320" i="8" s="1"/>
  <c r="M10321" i="8" s="1"/>
  <c r="M10322" i="8" s="1"/>
  <c r="M10323" i="8" s="1"/>
  <c r="M10324" i="8" s="1"/>
  <c r="M10325" i="8" s="1"/>
  <c r="M10326" i="8" s="1"/>
  <c r="M10327" i="8" s="1"/>
  <c r="M10328" i="8" s="1"/>
  <c r="M10329" i="8" s="1"/>
  <c r="M10330" i="8" s="1"/>
  <c r="M10331" i="8" s="1"/>
  <c r="M10332" i="8" s="1"/>
  <c r="M10333" i="8" s="1"/>
  <c r="M10334" i="8" s="1"/>
  <c r="M10335" i="8" s="1"/>
  <c r="M10336" i="8" s="1"/>
  <c r="M10337" i="8" s="1"/>
  <c r="M10338" i="8" s="1"/>
  <c r="M10339" i="8" s="1"/>
  <c r="M10340" i="8" s="1"/>
  <c r="M10341" i="8" s="1"/>
  <c r="M10342" i="8" s="1"/>
  <c r="M10343" i="8" s="1"/>
  <c r="M10344" i="8" s="1"/>
  <c r="M10345" i="8" s="1"/>
  <c r="M10346" i="8" s="1"/>
  <c r="M10347" i="8" s="1"/>
  <c r="M10348" i="8" s="1"/>
  <c r="M10349" i="8" s="1"/>
  <c r="M10350" i="8" s="1"/>
  <c r="M10351" i="8" s="1"/>
  <c r="M10352" i="8" s="1"/>
  <c r="M10353" i="8" s="1"/>
  <c r="M10354" i="8" s="1"/>
  <c r="M10355" i="8" s="1"/>
  <c r="M10356" i="8" s="1"/>
  <c r="M10357" i="8" s="1"/>
  <c r="M10358" i="8" s="1"/>
  <c r="M10359" i="8" s="1"/>
  <c r="M10360" i="8" s="1"/>
  <c r="M10361" i="8" s="1"/>
  <c r="M10362" i="8" s="1"/>
  <c r="M10363" i="8" s="1"/>
  <c r="M10364" i="8" s="1"/>
  <c r="M10365" i="8" s="1"/>
  <c r="M10366" i="8" s="1"/>
  <c r="M10367" i="8" s="1"/>
  <c r="M10368" i="8" s="1"/>
  <c r="M10369" i="8" s="1"/>
  <c r="M10370" i="8" s="1"/>
  <c r="M10371" i="8" s="1"/>
  <c r="M10372" i="8" s="1"/>
  <c r="M10373" i="8" s="1"/>
  <c r="M10374" i="8" s="1"/>
  <c r="M10375" i="8" s="1"/>
  <c r="M10376" i="8" s="1"/>
  <c r="M10377" i="8" s="1"/>
  <c r="M10378" i="8" s="1"/>
  <c r="M10379" i="8" s="1"/>
  <c r="M10380" i="8" s="1"/>
  <c r="M10381" i="8" s="1"/>
  <c r="M10382" i="8" s="1"/>
  <c r="M10383" i="8" s="1"/>
  <c r="M10384" i="8" s="1"/>
  <c r="M10385" i="8" s="1"/>
  <c r="M10386" i="8" s="1"/>
  <c r="M10387" i="8" s="1"/>
  <c r="M10388" i="8" s="1"/>
  <c r="M10389" i="8" s="1"/>
  <c r="M10390" i="8" s="1"/>
  <c r="M10391" i="8" s="1"/>
  <c r="M10392" i="8" s="1"/>
  <c r="M10393" i="8" s="1"/>
  <c r="M10394" i="8" s="1"/>
  <c r="M10395" i="8" s="1"/>
  <c r="M10396" i="8" s="1"/>
  <c r="M10397" i="8" s="1"/>
  <c r="M10398" i="8" s="1"/>
  <c r="M10399" i="8" s="1"/>
  <c r="M10400" i="8" s="1"/>
  <c r="M10401" i="8" s="1"/>
  <c r="M10402" i="8" s="1"/>
  <c r="M10403" i="8" s="1"/>
  <c r="M10404" i="8" s="1"/>
  <c r="M10405" i="8" s="1"/>
  <c r="M10406" i="8" s="1"/>
  <c r="M10407" i="8" s="1"/>
  <c r="M10408" i="8" s="1"/>
  <c r="M10409" i="8" s="1"/>
  <c r="M10410" i="8" s="1"/>
  <c r="M10411" i="8" s="1"/>
  <c r="M10412" i="8" s="1"/>
  <c r="M10413" i="8" s="1"/>
  <c r="M10414" i="8" s="1"/>
  <c r="M10415" i="8" s="1"/>
  <c r="M10416" i="8" s="1"/>
  <c r="M10417" i="8" s="1"/>
  <c r="M10418" i="8" s="1"/>
  <c r="M10419" i="8" s="1"/>
  <c r="M10420" i="8" s="1"/>
  <c r="M10421" i="8" s="1"/>
  <c r="M10422" i="8" s="1"/>
  <c r="M10423" i="8" s="1"/>
  <c r="M10424" i="8" s="1"/>
  <c r="M10425" i="8" s="1"/>
  <c r="M10426" i="8" s="1"/>
  <c r="M10427" i="8" s="1"/>
  <c r="M10428" i="8" s="1"/>
  <c r="M10429" i="8" s="1"/>
  <c r="M10430" i="8" s="1"/>
  <c r="M10431" i="8" s="1"/>
  <c r="M10432" i="8" s="1"/>
  <c r="M10433" i="8" s="1"/>
  <c r="M10434" i="8" s="1"/>
  <c r="M10435" i="8" s="1"/>
  <c r="M10436" i="8" s="1"/>
  <c r="M10437" i="8" s="1"/>
  <c r="M10438" i="8" s="1"/>
  <c r="M10439" i="8" s="1"/>
  <c r="M10440" i="8" s="1"/>
  <c r="M10441" i="8" s="1"/>
  <c r="M10442" i="8" s="1"/>
  <c r="M10443" i="8" s="1"/>
  <c r="M10444" i="8" s="1"/>
  <c r="M10445" i="8" s="1"/>
  <c r="M10446" i="8" s="1"/>
  <c r="M10447" i="8" s="1"/>
  <c r="M10448" i="8" s="1"/>
  <c r="M10449" i="8" s="1"/>
  <c r="M10450" i="8" s="1"/>
  <c r="M10451" i="8" s="1"/>
  <c r="M10452" i="8" s="1"/>
  <c r="M10453" i="8" s="1"/>
  <c r="M10454" i="8" s="1"/>
  <c r="M10455" i="8" s="1"/>
  <c r="M10456" i="8" s="1"/>
  <c r="M10457" i="8" s="1"/>
  <c r="M10458" i="8" s="1"/>
  <c r="M10459" i="8" s="1"/>
  <c r="M10460" i="8" s="1"/>
  <c r="M10461" i="8" s="1"/>
  <c r="M10462" i="8" s="1"/>
  <c r="M10463" i="8" s="1"/>
  <c r="M10464" i="8" s="1"/>
  <c r="M10465" i="8" s="1"/>
  <c r="M10466" i="8" s="1"/>
  <c r="M10467" i="8" s="1"/>
  <c r="M10468" i="8" s="1"/>
  <c r="M10469" i="8" s="1"/>
  <c r="M10470" i="8" s="1"/>
  <c r="M10471" i="8" s="1"/>
  <c r="M10472" i="8" s="1"/>
  <c r="M10473" i="8" s="1"/>
  <c r="M10474" i="8" s="1"/>
  <c r="M10475" i="8" s="1"/>
  <c r="M10476" i="8" s="1"/>
  <c r="M10477" i="8" s="1"/>
  <c r="M10478" i="8" s="1"/>
  <c r="M10479" i="8" s="1"/>
  <c r="M10480" i="8" s="1"/>
  <c r="M10481" i="8" s="1"/>
  <c r="M10482" i="8" s="1"/>
  <c r="M10483" i="8" s="1"/>
  <c r="M10484" i="8" s="1"/>
  <c r="M10485" i="8" s="1"/>
  <c r="M10486" i="8" s="1"/>
  <c r="M10487" i="8" s="1"/>
  <c r="M10488" i="8" s="1"/>
  <c r="M10489" i="8" s="1"/>
  <c r="M10490" i="8" s="1"/>
  <c r="M10491" i="8" s="1"/>
  <c r="M10492" i="8" s="1"/>
  <c r="M10493" i="8" s="1"/>
  <c r="M10494" i="8" s="1"/>
  <c r="M10495" i="8" s="1"/>
  <c r="M10496" i="8" s="1"/>
  <c r="M10497" i="8" s="1"/>
  <c r="M10498" i="8" s="1"/>
  <c r="M10499" i="8" s="1"/>
  <c r="M10500" i="8" s="1"/>
  <c r="M10501" i="8" s="1"/>
  <c r="M10502" i="8" s="1"/>
  <c r="M10503" i="8" s="1"/>
  <c r="M10504" i="8" s="1"/>
  <c r="M10505" i="8" s="1"/>
  <c r="M10506" i="8" s="1"/>
  <c r="M10507" i="8" s="1"/>
  <c r="M10508" i="8" s="1"/>
  <c r="M10509" i="8" s="1"/>
  <c r="M10510" i="8" s="1"/>
  <c r="M10511" i="8" s="1"/>
  <c r="M10512" i="8" s="1"/>
  <c r="M10513" i="8" s="1"/>
  <c r="M10514" i="8" s="1"/>
  <c r="M10515" i="8" s="1"/>
  <c r="M10516" i="8" s="1"/>
  <c r="M10517" i="8" s="1"/>
  <c r="M10518" i="8" s="1"/>
  <c r="M10519" i="8" s="1"/>
  <c r="M10520" i="8" s="1"/>
  <c r="M10521" i="8" s="1"/>
  <c r="M10522" i="8" s="1"/>
  <c r="M10523" i="8" s="1"/>
  <c r="M10524" i="8" s="1"/>
  <c r="M10525" i="8" s="1"/>
  <c r="M10526" i="8" s="1"/>
  <c r="M10527" i="8" s="1"/>
  <c r="M10528" i="8" s="1"/>
  <c r="M10529" i="8" s="1"/>
  <c r="M10530" i="8" s="1"/>
  <c r="M10531" i="8" s="1"/>
  <c r="M10532" i="8" s="1"/>
  <c r="M10533" i="8" s="1"/>
  <c r="M10534" i="8" s="1"/>
  <c r="M10535" i="8" s="1"/>
  <c r="M10536" i="8" s="1"/>
  <c r="M10537" i="8" s="1"/>
  <c r="M10538" i="8" s="1"/>
  <c r="M10539" i="8" s="1"/>
  <c r="M10540" i="8" s="1"/>
  <c r="M10541" i="8" s="1"/>
  <c r="M10542" i="8" s="1"/>
  <c r="M10543" i="8" s="1"/>
  <c r="M10544" i="8" s="1"/>
  <c r="M10545" i="8" s="1"/>
  <c r="M10546" i="8" s="1"/>
  <c r="M10547" i="8" s="1"/>
  <c r="M10548" i="8" s="1"/>
  <c r="M10549" i="8" s="1"/>
  <c r="M10550" i="8" s="1"/>
  <c r="M10551" i="8" s="1"/>
  <c r="M10552" i="8" s="1"/>
  <c r="M10553" i="8" s="1"/>
  <c r="M10554" i="8" s="1"/>
  <c r="M10555" i="8" s="1"/>
  <c r="M10556" i="8" s="1"/>
  <c r="M10557" i="8" s="1"/>
  <c r="M10558" i="8" s="1"/>
  <c r="M10559" i="8" s="1"/>
  <c r="M10560" i="8" s="1"/>
  <c r="M10561" i="8" s="1"/>
  <c r="M10562" i="8" s="1"/>
  <c r="M10563" i="8" s="1"/>
  <c r="M10564" i="8" s="1"/>
  <c r="M10565" i="8" s="1"/>
  <c r="M10566" i="8" s="1"/>
  <c r="M10567" i="8" s="1"/>
  <c r="M10568" i="8" s="1"/>
  <c r="M10569" i="8" s="1"/>
  <c r="M10570" i="8" s="1"/>
  <c r="M10571" i="8" s="1"/>
  <c r="M10572" i="8" s="1"/>
  <c r="M10573" i="8" s="1"/>
  <c r="M10574" i="8" s="1"/>
  <c r="M10575" i="8" s="1"/>
  <c r="M10576" i="8" s="1"/>
  <c r="M10577" i="8" s="1"/>
  <c r="M10578" i="8" s="1"/>
  <c r="M10579" i="8" s="1"/>
  <c r="M10580" i="8" s="1"/>
  <c r="M10581" i="8" s="1"/>
  <c r="M10582" i="8" s="1"/>
  <c r="M10583" i="8" s="1"/>
  <c r="M10584" i="8" s="1"/>
  <c r="M10585" i="8" s="1"/>
  <c r="M10586" i="8" s="1"/>
  <c r="M10587" i="8" s="1"/>
  <c r="M10588" i="8" s="1"/>
  <c r="M10589" i="8" s="1"/>
  <c r="M10590" i="8" s="1"/>
  <c r="M10591" i="8" s="1"/>
  <c r="M10592" i="8" s="1"/>
  <c r="M10593" i="8" s="1"/>
  <c r="M10594" i="8" s="1"/>
  <c r="M10595" i="8" s="1"/>
  <c r="M10596" i="8" s="1"/>
  <c r="M10597" i="8" s="1"/>
  <c r="M10598" i="8" s="1"/>
  <c r="M10599" i="8" s="1"/>
  <c r="M10600" i="8" s="1"/>
  <c r="M10601" i="8" s="1"/>
  <c r="M10602" i="8" s="1"/>
  <c r="M10603" i="8" s="1"/>
  <c r="M10604" i="8" s="1"/>
  <c r="M10605" i="8" s="1"/>
  <c r="M10606" i="8" s="1"/>
  <c r="M10607" i="8" s="1"/>
  <c r="M10608" i="8" s="1"/>
  <c r="M10609" i="8" s="1"/>
  <c r="M10610" i="8" s="1"/>
  <c r="M10611" i="8" s="1"/>
  <c r="M10612" i="8" s="1"/>
  <c r="M10613" i="8" s="1"/>
  <c r="M10614" i="8" s="1"/>
  <c r="M10615" i="8" s="1"/>
  <c r="M10616" i="8" s="1"/>
  <c r="M10617" i="8" s="1"/>
  <c r="M10618" i="8" s="1"/>
  <c r="M10619" i="8" s="1"/>
  <c r="M10620" i="8" s="1"/>
  <c r="M10621" i="8" s="1"/>
  <c r="M10622" i="8" s="1"/>
  <c r="M10623" i="8" s="1"/>
  <c r="M10624" i="8" s="1"/>
  <c r="M10625" i="8" s="1"/>
  <c r="M10626" i="8" s="1"/>
  <c r="M10627" i="8" s="1"/>
  <c r="M10628" i="8" s="1"/>
  <c r="M10629" i="8" s="1"/>
  <c r="M10630" i="8" s="1"/>
  <c r="M10631" i="8" s="1"/>
  <c r="M10632" i="8" s="1"/>
  <c r="M10633" i="8" s="1"/>
  <c r="M10634" i="8" s="1"/>
  <c r="M10635" i="8" s="1"/>
  <c r="M10636" i="8" s="1"/>
  <c r="M10637" i="8" s="1"/>
  <c r="M10638" i="8" s="1"/>
  <c r="M10639" i="8" s="1"/>
  <c r="M10640" i="8" s="1"/>
  <c r="M10641" i="8" s="1"/>
  <c r="M10642" i="8" s="1"/>
  <c r="M10643" i="8" s="1"/>
  <c r="M10644" i="8" s="1"/>
  <c r="M10645" i="8" s="1"/>
  <c r="M10646" i="8" s="1"/>
  <c r="M10647" i="8" s="1"/>
  <c r="M10648" i="8" s="1"/>
  <c r="M10649" i="8" s="1"/>
  <c r="M10650" i="8" s="1"/>
  <c r="M10651" i="8" s="1"/>
  <c r="M10652" i="8" s="1"/>
  <c r="M10653" i="8" s="1"/>
  <c r="M10654" i="8" s="1"/>
  <c r="M10655" i="8" s="1"/>
  <c r="M10656" i="8" s="1"/>
  <c r="M10657" i="8" s="1"/>
  <c r="M10658" i="8" s="1"/>
  <c r="M10659" i="8" s="1"/>
  <c r="M10660" i="8" s="1"/>
  <c r="M10661" i="8" s="1"/>
  <c r="M10662" i="8" s="1"/>
  <c r="M10663" i="8" s="1"/>
  <c r="M10664" i="8" s="1"/>
  <c r="M10665" i="8" s="1"/>
  <c r="M10666" i="8" s="1"/>
  <c r="M10667" i="8" s="1"/>
  <c r="M10668" i="8" s="1"/>
  <c r="M10669" i="8" s="1"/>
  <c r="M10670" i="8" s="1"/>
  <c r="M10671" i="8" s="1"/>
  <c r="M10672" i="8" s="1"/>
  <c r="M10673" i="8" s="1"/>
  <c r="M10674" i="8" s="1"/>
  <c r="M10675" i="8" s="1"/>
  <c r="M10676" i="8" s="1"/>
  <c r="M10677" i="8" s="1"/>
  <c r="M10678" i="8" s="1"/>
  <c r="M10679" i="8" s="1"/>
  <c r="M10680" i="8" s="1"/>
  <c r="M10681" i="8" s="1"/>
  <c r="M10682" i="8" s="1"/>
  <c r="M10683" i="8" s="1"/>
  <c r="M10684" i="8" s="1"/>
  <c r="M10685" i="8" s="1"/>
  <c r="M10686" i="8" s="1"/>
  <c r="M10687" i="8" s="1"/>
  <c r="M10688" i="8" s="1"/>
  <c r="M10689" i="8" s="1"/>
  <c r="M10690" i="8" s="1"/>
  <c r="M10691" i="8" s="1"/>
  <c r="M10692" i="8" s="1"/>
  <c r="M10693" i="8" s="1"/>
  <c r="M10694" i="8" s="1"/>
  <c r="M10695" i="8" s="1"/>
  <c r="M10696" i="8" s="1"/>
  <c r="M10697" i="8" s="1"/>
  <c r="M10698" i="8" s="1"/>
  <c r="M10699" i="8" s="1"/>
  <c r="M10700" i="8" s="1"/>
  <c r="M10701" i="8" s="1"/>
  <c r="M10702" i="8" s="1"/>
  <c r="M10703" i="8" s="1"/>
  <c r="M10704" i="8" s="1"/>
  <c r="M10705" i="8" s="1"/>
  <c r="M10706" i="8" s="1"/>
  <c r="M10707" i="8" s="1"/>
  <c r="M10708" i="8" s="1"/>
  <c r="M10709" i="8" s="1"/>
  <c r="M10710" i="8" s="1"/>
  <c r="M10711" i="8" s="1"/>
  <c r="M10712" i="8" s="1"/>
  <c r="M10713" i="8" s="1"/>
  <c r="M10714" i="8" s="1"/>
  <c r="M10715" i="8" s="1"/>
  <c r="M10716" i="8" s="1"/>
  <c r="M10717" i="8" s="1"/>
  <c r="M10718" i="8" s="1"/>
  <c r="M10719" i="8" s="1"/>
  <c r="M10720" i="8" s="1"/>
  <c r="M10721" i="8" s="1"/>
  <c r="M10722" i="8" s="1"/>
  <c r="M10723" i="8" s="1"/>
  <c r="M10724" i="8" s="1"/>
  <c r="M10725" i="8" s="1"/>
  <c r="M10726" i="8" s="1"/>
  <c r="M10727" i="8" s="1"/>
  <c r="M10728" i="8" s="1"/>
  <c r="M10729" i="8" s="1"/>
  <c r="M10730" i="8" s="1"/>
  <c r="M10731" i="8" s="1"/>
  <c r="M10732" i="8" s="1"/>
  <c r="M10733" i="8" s="1"/>
  <c r="M10734" i="8" s="1"/>
  <c r="M10735" i="8" s="1"/>
  <c r="M10736" i="8" s="1"/>
  <c r="M10737" i="8" s="1"/>
  <c r="M10738" i="8" s="1"/>
  <c r="M10739" i="8" s="1"/>
  <c r="M10740" i="8" s="1"/>
  <c r="M10741" i="8" s="1"/>
  <c r="M10742" i="8" s="1"/>
  <c r="M10743" i="8" s="1"/>
  <c r="M10744" i="8" s="1"/>
  <c r="M10745" i="8" s="1"/>
  <c r="M10746" i="8" s="1"/>
  <c r="M10747" i="8" s="1"/>
  <c r="M10748" i="8" s="1"/>
  <c r="M10749" i="8" s="1"/>
  <c r="M10750" i="8" s="1"/>
  <c r="M10751" i="8" s="1"/>
  <c r="M10752" i="8" s="1"/>
  <c r="M10753" i="8" s="1"/>
  <c r="M10754" i="8" s="1"/>
  <c r="M10755" i="8" s="1"/>
  <c r="M10756" i="8" s="1"/>
  <c r="M10757" i="8" s="1"/>
  <c r="M10758" i="8" s="1"/>
  <c r="M10759" i="8" s="1"/>
  <c r="M10760" i="8" s="1"/>
  <c r="M10761" i="8" s="1"/>
  <c r="M10762" i="8" s="1"/>
  <c r="M10763" i="8" s="1"/>
  <c r="M10764" i="8" s="1"/>
  <c r="M10765" i="8" s="1"/>
  <c r="M10766" i="8" s="1"/>
  <c r="M10767" i="8" s="1"/>
  <c r="M10768" i="8" s="1"/>
  <c r="M10769" i="8" s="1"/>
  <c r="M10770" i="8" s="1"/>
  <c r="M10771" i="8" s="1"/>
  <c r="M10772" i="8" s="1"/>
  <c r="M10773" i="8" s="1"/>
  <c r="M10774" i="8" s="1"/>
  <c r="M10775" i="8" s="1"/>
  <c r="M10776" i="8" s="1"/>
  <c r="M10777" i="8" s="1"/>
  <c r="M10778" i="8" s="1"/>
  <c r="M10779" i="8" s="1"/>
  <c r="M10780" i="8" s="1"/>
  <c r="M10781" i="8" s="1"/>
  <c r="M10782" i="8" s="1"/>
  <c r="M10783" i="8" s="1"/>
  <c r="M10784" i="8" s="1"/>
  <c r="M10785" i="8" s="1"/>
  <c r="M10786" i="8" s="1"/>
  <c r="M10787" i="8" s="1"/>
  <c r="M10788" i="8" s="1"/>
  <c r="M10789" i="8" s="1"/>
  <c r="M10790" i="8" s="1"/>
  <c r="M10791" i="8" s="1"/>
  <c r="M10792" i="8" s="1"/>
  <c r="M10793" i="8" s="1"/>
  <c r="M10794" i="8" s="1"/>
  <c r="M10795" i="8" s="1"/>
  <c r="M10796" i="8" s="1"/>
  <c r="M10797" i="8" s="1"/>
  <c r="M10798" i="8" s="1"/>
  <c r="M10799" i="8" s="1"/>
  <c r="M10800" i="8" s="1"/>
  <c r="M10801" i="8" s="1"/>
  <c r="M10802" i="8" s="1"/>
  <c r="M10803" i="8" s="1"/>
  <c r="M10804" i="8" s="1"/>
  <c r="M10805" i="8" s="1"/>
  <c r="M10806" i="8" s="1"/>
  <c r="M10807" i="8" s="1"/>
  <c r="M10808" i="8" s="1"/>
  <c r="M10809" i="8" s="1"/>
  <c r="M10810" i="8" s="1"/>
  <c r="M10811" i="8" s="1"/>
  <c r="M10812" i="8" s="1"/>
  <c r="M10813" i="8" s="1"/>
  <c r="M10814" i="8" s="1"/>
  <c r="M10815" i="8" s="1"/>
  <c r="M10816" i="8" s="1"/>
  <c r="M10817" i="8" s="1"/>
  <c r="M10818" i="8" s="1"/>
  <c r="M10819" i="8" s="1"/>
  <c r="M10820" i="8" s="1"/>
  <c r="M10821" i="8" s="1"/>
  <c r="M10822" i="8" s="1"/>
  <c r="M10823" i="8" s="1"/>
  <c r="M10824" i="8" s="1"/>
  <c r="M10825" i="8" s="1"/>
  <c r="M10826" i="8" s="1"/>
  <c r="M10827" i="8" s="1"/>
  <c r="M10828" i="8" s="1"/>
  <c r="M10829" i="8" s="1"/>
  <c r="M10830" i="8" s="1"/>
  <c r="M10831" i="8" s="1"/>
  <c r="M10832" i="8" s="1"/>
  <c r="M10833" i="8" s="1"/>
  <c r="M10834" i="8" s="1"/>
  <c r="M10835" i="8" s="1"/>
  <c r="M10836" i="8" s="1"/>
  <c r="M10837" i="8" s="1"/>
  <c r="M10838" i="8" s="1"/>
  <c r="M10839" i="8" s="1"/>
  <c r="M10840" i="8" s="1"/>
  <c r="M10841" i="8" s="1"/>
  <c r="M10842" i="8" s="1"/>
  <c r="M10843" i="8" s="1"/>
  <c r="M10844" i="8" s="1"/>
  <c r="M10845" i="8" s="1"/>
  <c r="M10846" i="8" s="1"/>
  <c r="M10847" i="8" s="1"/>
  <c r="M10848" i="8" s="1"/>
  <c r="M10849" i="8" s="1"/>
  <c r="M10850" i="8" s="1"/>
  <c r="M10851" i="8" s="1"/>
  <c r="M10852" i="8" s="1"/>
  <c r="M10853" i="8" s="1"/>
  <c r="M10854" i="8" s="1"/>
  <c r="M10855" i="8" s="1"/>
  <c r="M10856" i="8" s="1"/>
  <c r="M10857" i="8" s="1"/>
  <c r="M10858" i="8" s="1"/>
  <c r="M10859" i="8" s="1"/>
  <c r="M10860" i="8" s="1"/>
  <c r="M10861" i="8" s="1"/>
  <c r="M10862" i="8" s="1"/>
  <c r="M10863" i="8" s="1"/>
  <c r="M10864" i="8" s="1"/>
  <c r="M10865" i="8" s="1"/>
  <c r="M10866" i="8" s="1"/>
  <c r="M10867" i="8" s="1"/>
  <c r="M10868" i="8" s="1"/>
  <c r="M10869" i="8" s="1"/>
  <c r="M10870" i="8" s="1"/>
  <c r="M10871" i="8" s="1"/>
  <c r="M10872" i="8" s="1"/>
  <c r="M10873" i="8" s="1"/>
  <c r="M10874" i="8" s="1"/>
  <c r="M10875" i="8" s="1"/>
  <c r="M10876" i="8" s="1"/>
  <c r="M10877" i="8" s="1"/>
  <c r="M10878" i="8" s="1"/>
  <c r="M10879" i="8" s="1"/>
  <c r="M10880" i="8" s="1"/>
  <c r="M10881" i="8" s="1"/>
  <c r="M10882" i="8" s="1"/>
  <c r="M10883" i="8" s="1"/>
  <c r="M10884" i="8" s="1"/>
  <c r="M10885" i="8" s="1"/>
  <c r="M10886" i="8" s="1"/>
  <c r="M10887" i="8" s="1"/>
  <c r="M10888" i="8" s="1"/>
  <c r="M10889" i="8" s="1"/>
  <c r="M10890" i="8" s="1"/>
  <c r="M10891" i="8" s="1"/>
  <c r="M10892" i="8" s="1"/>
  <c r="M10893" i="8" s="1"/>
  <c r="M10894" i="8" s="1"/>
  <c r="M10895" i="8" s="1"/>
  <c r="M10896" i="8" s="1"/>
  <c r="M10897" i="8" s="1"/>
  <c r="M10898" i="8" s="1"/>
  <c r="M10899" i="8" s="1"/>
  <c r="M10900" i="8" s="1"/>
  <c r="M10901" i="8" s="1"/>
  <c r="M10902" i="8" s="1"/>
  <c r="M10903" i="8" s="1"/>
  <c r="M10904" i="8" s="1"/>
  <c r="M10905" i="8" s="1"/>
  <c r="M10906" i="8" s="1"/>
  <c r="M10907" i="8" s="1"/>
  <c r="M10908" i="8" s="1"/>
  <c r="M10909" i="8" s="1"/>
  <c r="M10910" i="8" s="1"/>
  <c r="M10911" i="8" s="1"/>
  <c r="M10912" i="8" s="1"/>
  <c r="M10913" i="8" s="1"/>
  <c r="M10914" i="8" s="1"/>
  <c r="M10915" i="8" s="1"/>
  <c r="M10916" i="8" s="1"/>
  <c r="M10917" i="8" s="1"/>
  <c r="M10918" i="8" s="1"/>
  <c r="M10919" i="8" s="1"/>
  <c r="M10920" i="8" s="1"/>
  <c r="M10921" i="8" s="1"/>
  <c r="M10922" i="8" s="1"/>
  <c r="M10923" i="8" s="1"/>
  <c r="M10924" i="8" s="1"/>
  <c r="M10925" i="8" s="1"/>
  <c r="M10926" i="8" s="1"/>
  <c r="M10927" i="8" s="1"/>
  <c r="M10928" i="8" s="1"/>
  <c r="M10929" i="8" s="1"/>
  <c r="M10930" i="8" s="1"/>
  <c r="M10931" i="8" s="1"/>
  <c r="M10932" i="8" s="1"/>
  <c r="M10933" i="8" s="1"/>
  <c r="M10934" i="8" s="1"/>
  <c r="M10935" i="8" s="1"/>
  <c r="M10936" i="8" s="1"/>
  <c r="M10937" i="8" s="1"/>
  <c r="M10938" i="8" s="1"/>
  <c r="M10939" i="8" s="1"/>
  <c r="M10940" i="8" s="1"/>
  <c r="M10941" i="8" s="1"/>
  <c r="M10942" i="8" s="1"/>
  <c r="M10943" i="8" s="1"/>
  <c r="M10944" i="8" s="1"/>
  <c r="M10945" i="8" s="1"/>
  <c r="M10946" i="8" s="1"/>
  <c r="M10947" i="8" s="1"/>
  <c r="M10948" i="8" s="1"/>
  <c r="M10949" i="8" s="1"/>
  <c r="M10950" i="8" s="1"/>
  <c r="M10951" i="8" s="1"/>
  <c r="M10952" i="8" s="1"/>
  <c r="M10953" i="8" s="1"/>
  <c r="M10954" i="8" s="1"/>
  <c r="M10955" i="8" s="1"/>
  <c r="M10956" i="8" s="1"/>
  <c r="M10957" i="8" s="1"/>
  <c r="M10958" i="8" s="1"/>
  <c r="M10959" i="8" s="1"/>
  <c r="N21" i="94"/>
  <c r="O9" i="94"/>
  <c r="AT9" i="94"/>
  <c r="AU9" i="94"/>
  <c r="M18" i="93"/>
  <c r="K19" i="93" s="1"/>
  <c r="X9" i="94" l="1"/>
  <c r="O21" i="94"/>
  <c r="Y9" i="94"/>
  <c r="L20" i="93"/>
  <c r="M20" i="93" s="1"/>
  <c r="L22" i="93" s="1"/>
  <c r="Y21" i="94" l="1"/>
  <c r="Z9" i="94"/>
  <c r="X21" i="94"/>
  <c r="K21" i="93"/>
  <c r="M22" i="93" s="1"/>
  <c r="L24" i="93" s="1"/>
  <c r="L25" i="93" s="1"/>
  <c r="G29" i="93" s="1"/>
  <c r="Z21" i="94" l="1"/>
  <c r="AA9" i="94"/>
  <c r="K23" i="93"/>
  <c r="K25" i="93" s="1"/>
  <c r="G28" i="93" s="1"/>
  <c r="AA21" i="94" l="1"/>
  <c r="AK9" i="94"/>
  <c r="AJ9" i="94"/>
  <c r="AJ21" i="94" s="1"/>
  <c r="G30" i="93"/>
  <c r="G31" i="93" s="1"/>
  <c r="AK21" i="94" l="1"/>
  <c r="AL9" i="94"/>
  <c r="AL21" i="94" l="1"/>
  <c r="AM9" i="94"/>
  <c r="AV9" i="94" l="1"/>
  <c r="AY9" i="94" s="1"/>
  <c r="AY21" i="94" s="1"/>
  <c r="AW9" i="94"/>
  <c r="AX9" i="94" l="1"/>
  <c r="AZ9" i="94"/>
  <c r="AZ21" i="94" s="1"/>
  <c r="BA9" i="94" l="1"/>
  <c r="BA21" i="94" s="1"/>
  <c r="BB9" i="94"/>
  <c r="BB21" i="9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C4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1. Ingresar importe del Valor Nuevo de Reemplazo de la Obra</t>
        </r>
      </text>
    </comment>
    <comment ref="D5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2. Ingresar fecha de recepción de la obra</t>
        </r>
      </text>
    </comment>
    <comment ref="D6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>ngresar fecha en que se hace exigible el reembolso</t>
        </r>
      </text>
    </comment>
    <comment ref="D7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Ingresar fecha hasta la cual se requiere actualizar los intereses</t>
        </r>
      </text>
    </comment>
  </commentList>
</comments>
</file>

<file path=xl/sharedStrings.xml><?xml version="1.0" encoding="utf-8"?>
<sst xmlns="http://schemas.openxmlformats.org/spreadsheetml/2006/main" count="149" uniqueCount="95">
  <si>
    <t>FECHA</t>
  </si>
  <si>
    <t>TAMN(1)</t>
  </si>
  <si>
    <t>FACTOR</t>
  </si>
  <si>
    <t>TIPMN(1)</t>
  </si>
  <si>
    <t>PROMEDIO</t>
  </si>
  <si>
    <t>%</t>
  </si>
  <si>
    <t>DIARIO</t>
  </si>
  <si>
    <t>ACUMUL(*)</t>
  </si>
  <si>
    <t>TAMN/TIPMN</t>
  </si>
  <si>
    <t>S/.</t>
  </si>
  <si>
    <t>ACUMULADO</t>
  </si>
  <si>
    <t>TASA</t>
  </si>
  <si>
    <t>CAPITALIZABLES</t>
  </si>
  <si>
    <t>Actualización al</t>
  </si>
  <si>
    <t>APLICACIÓN DE INTERESES</t>
  </si>
  <si>
    <t>Base normativa</t>
  </si>
  <si>
    <t>Tasa</t>
  </si>
  <si>
    <t>Fecha               final</t>
  </si>
  <si>
    <t>Intereses compensatorios</t>
  </si>
  <si>
    <t>Intereses           moratorios</t>
  </si>
  <si>
    <t>Monto base para continuar actualización de intereses</t>
  </si>
  <si>
    <t>Factor (Fecha de pago-1) (A)</t>
  </si>
  <si>
    <t>Factor (Fecha de actualización) (B)</t>
  </si>
  <si>
    <t>División de factores (B)/(A)</t>
  </si>
  <si>
    <t>Numeral 1.4 de la Directiva N° 001-96-EM/DGE</t>
  </si>
  <si>
    <t>(TAMN + TIPMN)/2</t>
  </si>
  <si>
    <t>Fact. compens.</t>
  </si>
  <si>
    <t>Fac. Morat.</t>
  </si>
  <si>
    <t>F.A. Fech. Inic</t>
  </si>
  <si>
    <t>F.A. Moras</t>
  </si>
  <si>
    <t>F.A. Fech. Fin</t>
  </si>
  <si>
    <t xml:space="preserve"> Decreto Supremo N° 009-93-EM (hasta 19/02/98)</t>
  </si>
  <si>
    <t>TAMN</t>
  </si>
  <si>
    <t>30 % TAMN</t>
  </si>
  <si>
    <t xml:space="preserve"> Artículo 1 del Decreto Supremo Nº 006-98-EM (19/02/98 - 21/03/03)</t>
  </si>
  <si>
    <t>15% TAMN</t>
  </si>
  <si>
    <t>Artículo 1 del Decreto Supremo N° 011-2003-EM (22/03/03 - 03/01/2008)</t>
  </si>
  <si>
    <t>15%[(TAMN + TIPMN)/2]</t>
  </si>
  <si>
    <t>(TAMN + TIPMN)/2 No capitalizable</t>
  </si>
  <si>
    <t>15%[(TAMN + TIPMN)/2] No capitalizable</t>
  </si>
  <si>
    <t>VNR</t>
  </si>
  <si>
    <t>INTERESES COMPENSATORIOS</t>
  </si>
  <si>
    <t>INTERESES MORATORIOS</t>
  </si>
  <si>
    <t>IGV (capital + intereses compensatorios)</t>
  </si>
  <si>
    <t>TOTAL AL</t>
  </si>
  <si>
    <t>SIMPLE (Td=Tprom/36000)</t>
  </si>
  <si>
    <t>CAPITALIZABLE</t>
  </si>
  <si>
    <r>
      <t>SIMPLE(Fd=(1+Tprom/100)</t>
    </r>
    <r>
      <rPr>
        <b/>
        <vertAlign val="superscript"/>
        <sz val="9"/>
        <color indexed="18"/>
        <rFont val="Arial"/>
        <family val="2"/>
      </rPr>
      <t>1/360</t>
    </r>
    <r>
      <rPr>
        <b/>
        <sz val="9"/>
        <color indexed="18"/>
        <rFont val="Arial"/>
        <family val="2"/>
      </rPr>
      <t>-1)</t>
    </r>
  </si>
  <si>
    <t>EN BASE A TASA PROMEDIO(TAMN+TIPMN)/2</t>
  </si>
  <si>
    <t>EN BASE A TAMN</t>
  </si>
  <si>
    <t>IC+IM</t>
  </si>
  <si>
    <t>INTERES MORATORIO</t>
  </si>
  <si>
    <t>INTERES COMPENSAT.</t>
  </si>
  <si>
    <t>Interes Moratorio</t>
  </si>
  <si>
    <t>Interes Compens</t>
  </si>
  <si>
    <t>Factor mora</t>
  </si>
  <si>
    <t>Factor compens</t>
  </si>
  <si>
    <t>Factor acumulado a la fecha pago</t>
  </si>
  <si>
    <t>Factor fecha venc. + 9 dias</t>
  </si>
  <si>
    <t>Factor Acumul. A la fecha de venc.</t>
  </si>
  <si>
    <t>Factor compens.</t>
  </si>
  <si>
    <t>Interes Compens.</t>
  </si>
  <si>
    <t>Factor Acumul. A la fecha de vencimiento</t>
  </si>
  <si>
    <t>Factor compensa.</t>
  </si>
  <si>
    <t>TOTAL INTERESES</t>
  </si>
  <si>
    <t>PERIODO DEL 04/01/2008 en adelante</t>
  </si>
  <si>
    <t>S/. Capital</t>
  </si>
  <si>
    <t>PERIODO DEL 22/03/2003 al 3/01/2008</t>
  </si>
  <si>
    <t>PERIODO DEL 19/02/98 AL 21/03/03</t>
  </si>
  <si>
    <t>PERIODO HASTA 18/02/1998</t>
  </si>
  <si>
    <t>Fech. Vcto + 9 dias</t>
  </si>
  <si>
    <t>TOTALES</t>
  </si>
  <si>
    <t>Intereses Compensatorios:</t>
  </si>
  <si>
    <t>Fecha               inicial</t>
  </si>
  <si>
    <t>Numeral 4.1 de la Directiva N° 001-96-EM/DGE y Art. 176° RLCE:</t>
  </si>
  <si>
    <t>Intereses Compensatorios y Moratorios:</t>
  </si>
  <si>
    <t>Artículo Único de la Ley N° 29178 (04/01/2008 - en adelante)</t>
  </si>
  <si>
    <t>Fecha de corte</t>
  </si>
  <si>
    <t>Intereses del periodo</t>
  </si>
  <si>
    <t>Fecha inicial</t>
  </si>
  <si>
    <t>Fecha final</t>
  </si>
  <si>
    <t>Fecha de pago</t>
  </si>
  <si>
    <t>Fecha de mora</t>
  </si>
  <si>
    <t>Factor acumul. a la fecha de pago</t>
  </si>
  <si>
    <t>Factor acumulado a la fecha de corte</t>
  </si>
  <si>
    <t>S/. Monto pagado en Exceso</t>
  </si>
  <si>
    <t>Monto pagado en exceso</t>
  </si>
  <si>
    <t>Fecha en que se efectuo el pago</t>
  </si>
  <si>
    <t>Fecha hasta la cual se realiza la actualización</t>
  </si>
  <si>
    <t>Total actualizado al:</t>
  </si>
  <si>
    <t>Ingresar los 3 datos solicitados</t>
  </si>
  <si>
    <t>Ingresar los 4 datos solicitados</t>
  </si>
  <si>
    <t>VNR (S/.)*</t>
  </si>
  <si>
    <t>Elaborado por</t>
  </si>
  <si>
    <t>Rafael Beltrán Poma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</si>
</sst>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 * #,##0.00_ ;_ * \-#,##0.00_ ;_ * &quot;-&quot;??_ ;_ @_ "/>
    <numFmt numFmtId="165" formatCode="0.0000"/>
    <numFmt numFmtId="166" formatCode="0.00000"/>
    <numFmt numFmtId="167" formatCode="0.00000_)"/>
    <numFmt numFmtId="168" formatCode="0.00_)"/>
    <numFmt numFmtId="169" formatCode="dd\-mm\-yy;@"/>
    <numFmt numFmtId="170" formatCode="0.000000"/>
    <numFmt numFmtId="171" formatCode="0.000000000000"/>
    <numFmt numFmtId="172" formatCode="0.0000000000"/>
    <numFmt numFmtId="173" formatCode="[$-F800]dddd\,\ mmmm\ dd\,\ yyyy"/>
    <numFmt numFmtId="174" formatCode="0.000000000000000000"/>
    <numFmt numFmtId="175" formatCode="0.0000000000000000"/>
    <numFmt numFmtId="176" formatCode="0.0000000"/>
    <numFmt numFmtId="177" formatCode="0.00000000"/>
    <numFmt numFmtId="178" formatCode="_-* #,##0.00\ _P_t_s_-;\-* #,##0.00\ _P_t_s_-;_-* &quot;-&quot;??\ _P_t_s_-;_-@_-"/>
  </numFmts>
  <fonts count="33" x14ac:knownFonts="1">
    <font>
      <sz val="10"/>
      <name val="Arial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sz val="8"/>
      <name val="Arial"/>
      <family val="2"/>
    </font>
    <font>
      <sz val="6"/>
      <color indexed="22"/>
      <name val="Arial"/>
      <family val="2"/>
    </font>
    <font>
      <b/>
      <sz val="6"/>
      <color indexed="8"/>
      <name val="MS Sans Serif"/>
      <family val="2"/>
    </font>
    <font>
      <sz val="10"/>
      <name val="Arial"/>
      <family val="2"/>
    </font>
    <font>
      <b/>
      <sz val="7"/>
      <name val="Arial"/>
      <family val="2"/>
    </font>
    <font>
      <sz val="8"/>
      <color indexed="51"/>
      <name val="Arial"/>
      <family val="2"/>
    </font>
    <font>
      <b/>
      <sz val="9"/>
      <color indexed="18"/>
      <name val="Arial"/>
      <family val="2"/>
    </font>
    <font>
      <b/>
      <vertAlign val="superscript"/>
      <sz val="9"/>
      <color indexed="18"/>
      <name val="Arial"/>
      <family val="2"/>
    </font>
    <font>
      <sz val="10"/>
      <name val="Arial Narrow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name val="Arial"/>
      <family val="2"/>
    </font>
    <font>
      <b/>
      <i/>
      <sz val="11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0"/>
      <color rgb="FF0070C0"/>
      <name val="Arial Narrow"/>
      <family val="2"/>
    </font>
    <font>
      <b/>
      <sz val="10"/>
      <color theme="0"/>
      <name val="Arial"/>
      <family val="2"/>
    </font>
    <font>
      <b/>
      <sz val="7"/>
      <color theme="0"/>
      <name val="Arial"/>
      <family val="2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8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5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9" fillId="0" borderId="0"/>
    <xf numFmtId="164" fontId="24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17" fillId="0" borderId="0" applyFont="0" applyFill="0" applyBorder="0" applyAlignment="0" applyProtection="0"/>
  </cellStyleXfs>
  <cellXfs count="242">
    <xf numFmtId="0" fontId="0" fillId="0" borderId="0" xfId="0"/>
    <xf numFmtId="0" fontId="0" fillId="0" borderId="1" xfId="0" applyBorder="1" applyAlignment="1">
      <alignment horizontal="centerContinuous"/>
    </xf>
    <xf numFmtId="0" fontId="0" fillId="0" borderId="2" xfId="0" applyBorder="1" applyAlignment="1">
      <alignment horizontal="centerContinuous"/>
    </xf>
    <xf numFmtId="0" fontId="0" fillId="0" borderId="3" xfId="0" applyBorder="1"/>
    <xf numFmtId="0" fontId="6" fillId="2" borderId="4" xfId="0" applyFont="1" applyFill="1" applyBorder="1"/>
    <xf numFmtId="0" fontId="6" fillId="2" borderId="0" xfId="0" applyFont="1" applyFill="1"/>
    <xf numFmtId="0" fontId="6" fillId="0" borderId="0" xfId="0" applyFont="1"/>
    <xf numFmtId="0" fontId="3" fillId="0" borderId="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3" borderId="5" xfId="0" applyFont="1" applyFill="1" applyBorder="1" applyAlignment="1">
      <alignment horizontal="centerContinuous" vertical="center"/>
    </xf>
    <xf numFmtId="0" fontId="0" fillId="3" borderId="6" xfId="0" applyFill="1" applyBorder="1" applyAlignment="1">
      <alignment horizontal="centerContinuous" vertical="center"/>
    </xf>
    <xf numFmtId="0" fontId="3" fillId="3" borderId="5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6" fillId="0" borderId="5" xfId="0" applyFont="1" applyBorder="1" applyAlignment="1">
      <alignment horizontal="centerContinuous"/>
    </xf>
    <xf numFmtId="0" fontId="0" fillId="0" borderId="6" xfId="0" applyBorder="1" applyAlignment="1">
      <alignment horizontal="centerContinuous"/>
    </xf>
    <xf numFmtId="4" fontId="6" fillId="0" borderId="5" xfId="0" applyNumberFormat="1" applyFont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0" borderId="8" xfId="0" applyFont="1" applyBorder="1" applyAlignment="1">
      <alignment horizontal="centerContinuous"/>
    </xf>
    <xf numFmtId="0" fontId="0" fillId="0" borderId="9" xfId="0" applyBorder="1" applyAlignment="1">
      <alignment horizontal="centerContinuous"/>
    </xf>
    <xf numFmtId="4" fontId="6" fillId="0" borderId="8" xfId="0" applyNumberFormat="1" applyFont="1" applyBorder="1" applyAlignment="1">
      <alignment horizontal="center"/>
    </xf>
    <xf numFmtId="0" fontId="0" fillId="0" borderId="10" xfId="0" applyBorder="1"/>
    <xf numFmtId="0" fontId="6" fillId="0" borderId="11" xfId="0" applyFont="1" applyBorder="1" applyAlignment="1">
      <alignment horizontal="centerContinuous"/>
    </xf>
    <xf numFmtId="0" fontId="0" fillId="0" borderId="12" xfId="0" applyBorder="1" applyAlignment="1">
      <alignment horizontal="centerContinuous"/>
    </xf>
    <xf numFmtId="4" fontId="6" fillId="0" borderId="11" xfId="0" applyNumberFormat="1" applyFont="1" applyBorder="1" applyAlignment="1">
      <alignment horizontal="center"/>
    </xf>
    <xf numFmtId="0" fontId="6" fillId="0" borderId="13" xfId="0" applyFont="1" applyBorder="1" applyAlignment="1">
      <alignment horizontal="centerContinuous"/>
    </xf>
    <xf numFmtId="0" fontId="0" fillId="0" borderId="14" xfId="0" applyBorder="1" applyAlignment="1">
      <alignment horizontal="centerContinuous"/>
    </xf>
    <xf numFmtId="4" fontId="6" fillId="0" borderId="15" xfId="0" applyNumberFormat="1" applyFont="1" applyBorder="1" applyAlignment="1">
      <alignment horizontal="center"/>
    </xf>
    <xf numFmtId="4" fontId="6" fillId="2" borderId="5" xfId="0" applyNumberFormat="1" applyFont="1" applyFill="1" applyBorder="1" applyAlignment="1">
      <alignment horizontal="centerContinuous"/>
    </xf>
    <xf numFmtId="0" fontId="3" fillId="4" borderId="16" xfId="0" applyFont="1" applyFill="1" applyBorder="1" applyAlignment="1">
      <alignment horizontal="right"/>
    </xf>
    <xf numFmtId="0" fontId="3" fillId="4" borderId="12" xfId="0" applyFont="1" applyFill="1" applyBorder="1" applyAlignment="1">
      <alignment horizontal="right"/>
    </xf>
    <xf numFmtId="4" fontId="6" fillId="4" borderId="11" xfId="0" applyNumberFormat="1" applyFont="1" applyFill="1" applyBorder="1" applyAlignment="1">
      <alignment horizontal="centerContinuous"/>
    </xf>
    <xf numFmtId="0" fontId="0" fillId="4" borderId="12" xfId="0" applyFill="1" applyBorder="1" applyAlignment="1">
      <alignment horizontal="centerContinuous"/>
    </xf>
    <xf numFmtId="0" fontId="0" fillId="0" borderId="17" xfId="0" applyBorder="1"/>
    <xf numFmtId="0" fontId="14" fillId="0" borderId="18" xfId="0" applyFont="1" applyBorder="1" applyProtection="1">
      <protection hidden="1"/>
    </xf>
    <xf numFmtId="0" fontId="14" fillId="0" borderId="2" xfId="0" applyFont="1" applyBorder="1" applyProtection="1">
      <protection hidden="1"/>
    </xf>
    <xf numFmtId="0" fontId="14" fillId="0" borderId="19" xfId="0" applyFont="1" applyBorder="1" applyProtection="1">
      <protection hidden="1"/>
    </xf>
    <xf numFmtId="0" fontId="14" fillId="0" borderId="3" xfId="0" applyFont="1" applyBorder="1" applyProtection="1">
      <protection hidden="1"/>
    </xf>
    <xf numFmtId="167" fontId="5" fillId="0" borderId="18" xfId="0" applyNumberFormat="1" applyFont="1" applyBorder="1" applyAlignment="1" applyProtection="1">
      <alignment horizontal="center"/>
      <protection hidden="1"/>
    </xf>
    <xf numFmtId="167" fontId="25" fillId="0" borderId="2" xfId="0" applyNumberFormat="1" applyFont="1" applyBorder="1" applyAlignment="1" applyProtection="1">
      <alignment horizontal="center"/>
      <protection hidden="1"/>
    </xf>
    <xf numFmtId="167" fontId="5" fillId="0" borderId="19" xfId="0" applyNumberFormat="1" applyFont="1" applyBorder="1" applyAlignment="1" applyProtection="1">
      <alignment horizontal="center"/>
      <protection hidden="1"/>
    </xf>
    <xf numFmtId="167" fontId="5" fillId="0" borderId="3" xfId="0" applyNumberFormat="1" applyFont="1" applyBorder="1" applyAlignment="1" applyProtection="1">
      <alignment horizontal="center"/>
      <protection hidden="1"/>
    </xf>
    <xf numFmtId="167" fontId="25" fillId="0" borderId="3" xfId="0" applyNumberFormat="1" applyFont="1" applyBorder="1" applyAlignment="1" applyProtection="1">
      <alignment horizontal="center"/>
      <protection hidden="1"/>
    </xf>
    <xf numFmtId="167" fontId="14" fillId="5" borderId="19" xfId="0" applyNumberFormat="1" applyFont="1" applyFill="1" applyBorder="1" applyAlignment="1" applyProtection="1">
      <alignment horizontal="center"/>
      <protection hidden="1"/>
    </xf>
    <xf numFmtId="0" fontId="0" fillId="12" borderId="0" xfId="0" applyFill="1"/>
    <xf numFmtId="0" fontId="7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26" fillId="13" borderId="20" xfId="0" applyFont="1" applyFill="1" applyBorder="1" applyAlignment="1" applyProtection="1">
      <alignment horizontal="left"/>
      <protection hidden="1"/>
    </xf>
    <xf numFmtId="0" fontId="26" fillId="13" borderId="21" xfId="0" applyFont="1" applyFill="1" applyBorder="1" applyAlignment="1" applyProtection="1">
      <alignment horizontal="center"/>
      <protection hidden="1"/>
    </xf>
    <xf numFmtId="0" fontId="26" fillId="13" borderId="22" xfId="0" applyFont="1" applyFill="1" applyBorder="1" applyAlignment="1" applyProtection="1">
      <alignment horizontal="center"/>
      <protection hidden="1"/>
    </xf>
    <xf numFmtId="2" fontId="26" fillId="14" borderId="20" xfId="0" applyNumberFormat="1" applyFont="1" applyFill="1" applyBorder="1" applyAlignment="1" applyProtection="1">
      <alignment horizontal="left"/>
      <protection hidden="1"/>
    </xf>
    <xf numFmtId="0" fontId="26" fillId="14" borderId="21" xfId="0" applyFont="1" applyFill="1" applyBorder="1" applyAlignment="1" applyProtection="1">
      <alignment horizontal="centerContinuous"/>
      <protection hidden="1"/>
    </xf>
    <xf numFmtId="0" fontId="27" fillId="14" borderId="21" xfId="0" applyFont="1" applyFill="1" applyBorder="1" applyAlignment="1" applyProtection="1">
      <alignment horizontal="centerContinuous"/>
      <protection hidden="1"/>
    </xf>
    <xf numFmtId="0" fontId="28" fillId="14" borderId="21" xfId="0" applyFont="1" applyFill="1" applyBorder="1" applyAlignment="1" applyProtection="1">
      <alignment horizontal="centerContinuous"/>
      <protection hidden="1"/>
    </xf>
    <xf numFmtId="0" fontId="29" fillId="14" borderId="21" xfId="0" applyFont="1" applyFill="1" applyBorder="1" applyAlignment="1" applyProtection="1">
      <alignment horizontal="centerContinuous" vertical="center" wrapText="1"/>
      <protection hidden="1"/>
    </xf>
    <xf numFmtId="0" fontId="28" fillId="14" borderId="22" xfId="0" applyFont="1" applyFill="1" applyBorder="1" applyAlignment="1" applyProtection="1">
      <alignment horizontal="centerContinuous"/>
      <protection hidden="1"/>
    </xf>
    <xf numFmtId="0" fontId="0" fillId="0" borderId="0" xfId="0" applyProtection="1">
      <protection hidden="1"/>
    </xf>
    <xf numFmtId="0" fontId="1" fillId="13" borderId="23" xfId="0" applyFont="1" applyFill="1" applyBorder="1" applyProtection="1">
      <protection hidden="1"/>
    </xf>
    <xf numFmtId="0" fontId="1" fillId="13" borderId="20" xfId="0" applyFont="1" applyFill="1" applyBorder="1" applyProtection="1">
      <protection hidden="1"/>
    </xf>
    <xf numFmtId="0" fontId="11" fillId="13" borderId="22" xfId="0" applyFont="1" applyFill="1" applyBorder="1" applyProtection="1">
      <protection hidden="1"/>
    </xf>
    <xf numFmtId="2" fontId="1" fillId="14" borderId="23" xfId="0" applyNumberFormat="1" applyFont="1" applyFill="1" applyBorder="1" applyAlignment="1" applyProtection="1">
      <alignment horizontal="center"/>
      <protection hidden="1"/>
    </xf>
    <xf numFmtId="0" fontId="1" fillId="14" borderId="20" xfId="0" applyFont="1" applyFill="1" applyBorder="1" applyProtection="1">
      <protection hidden="1"/>
    </xf>
    <xf numFmtId="0" fontId="10" fillId="14" borderId="22" xfId="0" applyFont="1" applyFill="1" applyBorder="1" applyProtection="1">
      <protection hidden="1"/>
    </xf>
    <xf numFmtId="0" fontId="1" fillId="14" borderId="20" xfId="0" applyFont="1" applyFill="1" applyBorder="1" applyAlignment="1" applyProtection="1">
      <alignment horizontal="left"/>
      <protection hidden="1"/>
    </xf>
    <xf numFmtId="0" fontId="0" fillId="14" borderId="22" xfId="0" applyFill="1" applyBorder="1" applyProtection="1">
      <protection hidden="1"/>
    </xf>
    <xf numFmtId="0" fontId="12" fillId="14" borderId="24" xfId="0" applyFont="1" applyFill="1" applyBorder="1" applyAlignment="1" applyProtection="1">
      <alignment horizontal="centerContinuous" vertical="center" wrapText="1"/>
      <protection hidden="1"/>
    </xf>
    <xf numFmtId="0" fontId="0" fillId="14" borderId="22" xfId="0" applyFill="1" applyBorder="1" applyAlignment="1" applyProtection="1">
      <alignment horizontal="centerContinuous"/>
      <protection hidden="1"/>
    </xf>
    <xf numFmtId="0" fontId="8" fillId="13" borderId="25" xfId="0" applyFont="1" applyFill="1" applyBorder="1" applyAlignment="1" applyProtection="1">
      <alignment horizontal="centerContinuous"/>
      <protection hidden="1"/>
    </xf>
    <xf numFmtId="0" fontId="8" fillId="13" borderId="26" xfId="0" applyFont="1" applyFill="1" applyBorder="1" applyAlignment="1" applyProtection="1">
      <alignment horizontal="center"/>
      <protection hidden="1"/>
    </xf>
    <xf numFmtId="0" fontId="8" fillId="13" borderId="27" xfId="0" applyFont="1" applyFill="1" applyBorder="1" applyAlignment="1" applyProtection="1">
      <alignment horizontal="center"/>
      <protection hidden="1"/>
    </xf>
    <xf numFmtId="0" fontId="8" fillId="13" borderId="28" xfId="0" applyFont="1" applyFill="1" applyBorder="1" applyAlignment="1" applyProtection="1">
      <alignment horizontal="center"/>
      <protection hidden="1"/>
    </xf>
    <xf numFmtId="0" fontId="8" fillId="15" borderId="29" xfId="0" applyFont="1" applyFill="1" applyBorder="1" applyAlignment="1" applyProtection="1">
      <alignment horizontal="center"/>
      <protection hidden="1"/>
    </xf>
    <xf numFmtId="2" fontId="8" fillId="14" borderId="0" xfId="0" applyNumberFormat="1" applyFont="1" applyFill="1" applyAlignment="1" applyProtection="1">
      <alignment horizontal="center"/>
      <protection hidden="1"/>
    </xf>
    <xf numFmtId="0" fontId="8" fillId="14" borderId="29" xfId="0" applyFont="1" applyFill="1" applyBorder="1" applyAlignment="1" applyProtection="1">
      <alignment horizontal="center"/>
      <protection hidden="1"/>
    </xf>
    <xf numFmtId="0" fontId="8" fillId="14" borderId="2" xfId="0" applyFont="1" applyFill="1" applyBorder="1" applyAlignment="1" applyProtection="1">
      <alignment horizontal="center"/>
      <protection hidden="1"/>
    </xf>
    <xf numFmtId="0" fontId="8" fillId="14" borderId="3" xfId="0" applyFont="1" applyFill="1" applyBorder="1" applyAlignment="1" applyProtection="1">
      <alignment horizontal="center"/>
      <protection hidden="1"/>
    </xf>
    <xf numFmtId="0" fontId="8" fillId="13" borderId="30" xfId="0" applyFont="1" applyFill="1" applyBorder="1" applyAlignment="1" applyProtection="1">
      <alignment horizontal="center"/>
      <protection hidden="1"/>
    </xf>
    <xf numFmtId="0" fontId="8" fillId="13" borderId="31" xfId="0" applyFont="1" applyFill="1" applyBorder="1" applyAlignment="1" applyProtection="1">
      <alignment horizontal="center"/>
      <protection hidden="1"/>
    </xf>
    <xf numFmtId="0" fontId="8" fillId="15" borderId="32" xfId="0" applyFont="1" applyFill="1" applyBorder="1" applyAlignment="1" applyProtection="1">
      <alignment horizontal="center"/>
      <protection hidden="1"/>
    </xf>
    <xf numFmtId="0" fontId="8" fillId="14" borderId="33" xfId="0" applyFont="1" applyFill="1" applyBorder="1" applyAlignment="1" applyProtection="1">
      <alignment horizontal="center"/>
      <protection hidden="1"/>
    </xf>
    <xf numFmtId="0" fontId="8" fillId="14" borderId="32" xfId="0" applyFont="1" applyFill="1" applyBorder="1" applyAlignment="1" applyProtection="1">
      <alignment horizontal="center"/>
      <protection hidden="1"/>
    </xf>
    <xf numFmtId="0" fontId="8" fillId="14" borderId="17" xfId="0" applyFont="1" applyFill="1" applyBorder="1" applyAlignment="1" applyProtection="1">
      <alignment horizontal="center"/>
      <protection hidden="1"/>
    </xf>
    <xf numFmtId="0" fontId="14" fillId="0" borderId="0" xfId="0" applyFont="1" applyProtection="1">
      <protection hidden="1"/>
    </xf>
    <xf numFmtId="169" fontId="14" fillId="0" borderId="4" xfId="0" applyNumberFormat="1" applyFont="1" applyBorder="1" applyAlignment="1" applyProtection="1">
      <alignment horizontal="center"/>
      <protection hidden="1"/>
    </xf>
    <xf numFmtId="168" fontId="5" fillId="0" borderId="26" xfId="0" applyNumberFormat="1" applyFont="1" applyBorder="1" applyAlignment="1" applyProtection="1">
      <alignment horizontal="center"/>
      <protection hidden="1"/>
    </xf>
    <xf numFmtId="167" fontId="5" fillId="0" borderId="26" xfId="0" applyNumberFormat="1" applyFont="1" applyBorder="1" applyAlignment="1" applyProtection="1">
      <alignment horizontal="center"/>
      <protection hidden="1"/>
    </xf>
    <xf numFmtId="168" fontId="5" fillId="0" borderId="34" xfId="0" applyNumberFormat="1" applyFont="1" applyBorder="1" applyAlignment="1" applyProtection="1">
      <alignment horizontal="center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167" fontId="5" fillId="0" borderId="0" xfId="0" applyNumberFormat="1" applyFont="1" applyAlignment="1" applyProtection="1">
      <alignment horizontal="center"/>
      <protection hidden="1"/>
    </xf>
    <xf numFmtId="2" fontId="14" fillId="0" borderId="35" xfId="0" applyNumberFormat="1" applyFont="1" applyBorder="1" applyAlignment="1" applyProtection="1">
      <alignment horizontal="center"/>
      <protection hidden="1"/>
    </xf>
    <xf numFmtId="0" fontId="0" fillId="7" borderId="0" xfId="0" applyFill="1" applyProtection="1">
      <protection hidden="1"/>
    </xf>
    <xf numFmtId="0" fontId="5" fillId="0" borderId="34" xfId="0" applyFon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5" fillId="0" borderId="26" xfId="0" applyFont="1" applyBorder="1" applyAlignment="1" applyProtection="1">
      <alignment horizontal="center"/>
      <protection hidden="1"/>
    </xf>
    <xf numFmtId="168" fontId="14" fillId="0" borderId="34" xfId="0" applyNumberFormat="1" applyFont="1" applyBorder="1" applyAlignment="1" applyProtection="1">
      <alignment horizontal="center"/>
      <protection hidden="1"/>
    </xf>
    <xf numFmtId="39" fontId="5" fillId="0" borderId="34" xfId="0" applyNumberFormat="1" applyFont="1" applyBorder="1" applyAlignment="1" applyProtection="1">
      <alignment horizontal="center"/>
      <protection hidden="1"/>
    </xf>
    <xf numFmtId="39" fontId="5" fillId="0" borderId="34" xfId="0" applyNumberFormat="1" applyFont="1" applyBorder="1" applyProtection="1">
      <protection hidden="1"/>
    </xf>
    <xf numFmtId="0" fontId="14" fillId="5" borderId="0" xfId="0" applyFont="1" applyFill="1" applyProtection="1">
      <protection hidden="1"/>
    </xf>
    <xf numFmtId="39" fontId="14" fillId="5" borderId="34" xfId="0" applyNumberFormat="1" applyFont="1" applyFill="1" applyBorder="1" applyProtection="1">
      <protection hidden="1"/>
    </xf>
    <xf numFmtId="167" fontId="14" fillId="5" borderId="0" xfId="0" applyNumberFormat="1" applyFont="1" applyFill="1" applyAlignment="1" applyProtection="1">
      <alignment horizontal="center"/>
      <protection hidden="1"/>
    </xf>
    <xf numFmtId="167" fontId="14" fillId="5" borderId="26" xfId="0" applyNumberFormat="1" applyFont="1" applyFill="1" applyBorder="1" applyAlignment="1" applyProtection="1">
      <alignment horizontal="center"/>
      <protection hidden="1"/>
    </xf>
    <xf numFmtId="168" fontId="14" fillId="5" borderId="34" xfId="0" applyNumberFormat="1" applyFont="1" applyFill="1" applyBorder="1" applyAlignment="1" applyProtection="1">
      <alignment horizontal="center"/>
      <protection hidden="1"/>
    </xf>
    <xf numFmtId="0" fontId="9" fillId="5" borderId="0" xfId="0" applyFont="1" applyFill="1" applyProtection="1">
      <protection hidden="1"/>
    </xf>
    <xf numFmtId="2" fontId="4" fillId="0" borderId="34" xfId="0" applyNumberFormat="1" applyFont="1" applyBorder="1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4" fontId="6" fillId="0" borderId="7" xfId="0" applyNumberFormat="1" applyFont="1" applyBorder="1" applyAlignment="1">
      <alignment horizontal="center"/>
    </xf>
    <xf numFmtId="4" fontId="6" fillId="0" borderId="36" xfId="0" applyNumberFormat="1" applyFont="1" applyBorder="1" applyAlignment="1">
      <alignment horizontal="center"/>
    </xf>
    <xf numFmtId="4" fontId="6" fillId="0" borderId="37" xfId="0" applyNumberFormat="1" applyFont="1" applyBorder="1" applyAlignment="1">
      <alignment horizontal="center"/>
    </xf>
    <xf numFmtId="4" fontId="6" fillId="0" borderId="38" xfId="0" applyNumberFormat="1" applyFont="1" applyBorder="1" applyAlignment="1">
      <alignment horizontal="center"/>
    </xf>
    <xf numFmtId="4" fontId="6" fillId="0" borderId="39" xfId="0" applyNumberFormat="1" applyFont="1" applyBorder="1" applyAlignment="1">
      <alignment horizontal="center"/>
    </xf>
    <xf numFmtId="4" fontId="6" fillId="0" borderId="40" xfId="0" applyNumberFormat="1" applyFont="1" applyBorder="1" applyAlignment="1">
      <alignment horizontal="center"/>
    </xf>
    <xf numFmtId="0" fontId="0" fillId="0" borderId="29" xfId="0" applyBorder="1" applyAlignment="1">
      <alignment horizontal="centerContinuous"/>
    </xf>
    <xf numFmtId="0" fontId="0" fillId="0" borderId="33" xfId="0" applyBorder="1"/>
    <xf numFmtId="0" fontId="3" fillId="3" borderId="41" xfId="0" applyFont="1" applyFill="1" applyBorder="1" applyAlignment="1">
      <alignment horizontal="center" vertical="center" wrapText="1"/>
    </xf>
    <xf numFmtId="4" fontId="3" fillId="0" borderId="41" xfId="0" applyNumberFormat="1" applyFont="1" applyBorder="1" applyAlignment="1">
      <alignment horizontal="center"/>
    </xf>
    <xf numFmtId="4" fontId="3" fillId="0" borderId="42" xfId="0" applyNumberFormat="1" applyFont="1" applyBorder="1" applyAlignment="1">
      <alignment horizontal="center"/>
    </xf>
    <xf numFmtId="4" fontId="3" fillId="0" borderId="43" xfId="0" applyNumberFormat="1" applyFont="1" applyBorder="1" applyAlignment="1">
      <alignment horizontal="center"/>
    </xf>
    <xf numFmtId="0" fontId="0" fillId="0" borderId="32" xfId="0" applyBorder="1"/>
    <xf numFmtId="0" fontId="28" fillId="0" borderId="0" xfId="0" applyFont="1"/>
    <xf numFmtId="0" fontId="28" fillId="12" borderId="0" xfId="0" applyFont="1" applyFill="1"/>
    <xf numFmtId="0" fontId="3" fillId="2" borderId="4" xfId="0" applyFont="1" applyFill="1" applyBorder="1" applyAlignment="1">
      <alignment horizontal="left" vertical="center"/>
    </xf>
    <xf numFmtId="0" fontId="9" fillId="0" borderId="0" xfId="0" applyFont="1"/>
    <xf numFmtId="0" fontId="3" fillId="2" borderId="4" xfId="0" applyFont="1" applyFill="1" applyBorder="1"/>
    <xf numFmtId="14" fontId="6" fillId="16" borderId="8" xfId="0" applyNumberFormat="1" applyFont="1" applyFill="1" applyBorder="1" applyAlignment="1">
      <alignment horizontal="center"/>
    </xf>
    <xf numFmtId="0" fontId="3" fillId="0" borderId="5" xfId="0" applyFont="1" applyBorder="1" applyAlignment="1">
      <alignment horizontal="center" vertical="center" wrapText="1"/>
    </xf>
    <xf numFmtId="166" fontId="6" fillId="0" borderId="5" xfId="0" applyNumberFormat="1" applyFont="1" applyBorder="1"/>
    <xf numFmtId="0" fontId="3" fillId="0" borderId="5" xfId="0" applyFont="1" applyBorder="1"/>
    <xf numFmtId="0" fontId="6" fillId="0" borderId="5" xfId="0" applyFont="1" applyBorder="1"/>
    <xf numFmtId="165" fontId="6" fillId="0" borderId="5" xfId="0" applyNumberFormat="1" applyFont="1" applyBorder="1"/>
    <xf numFmtId="0" fontId="9" fillId="0" borderId="5" xfId="0" applyFont="1" applyBorder="1"/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centerContinuous"/>
    </xf>
    <xf numFmtId="0" fontId="0" fillId="2" borderId="0" xfId="0" applyFill="1" applyAlignment="1">
      <alignment horizontal="left"/>
    </xf>
    <xf numFmtId="0" fontId="0" fillId="2" borderId="0" xfId="0" applyFill="1"/>
    <xf numFmtId="4" fontId="0" fillId="2" borderId="0" xfId="0" applyNumberFormat="1" applyFill="1"/>
    <xf numFmtId="171" fontId="0" fillId="2" borderId="0" xfId="0" applyNumberFormat="1" applyFill="1"/>
    <xf numFmtId="170" fontId="0" fillId="2" borderId="0" xfId="0" applyNumberFormat="1" applyFill="1"/>
    <xf numFmtId="172" fontId="0" fillId="2" borderId="0" xfId="0" applyNumberFormat="1" applyFill="1"/>
    <xf numFmtId="0" fontId="16" fillId="9" borderId="44" xfId="0" applyFont="1" applyFill="1" applyBorder="1" applyAlignment="1">
      <alignment horizontal="centerContinuous"/>
    </xf>
    <xf numFmtId="0" fontId="16" fillId="9" borderId="45" xfId="0" applyFont="1" applyFill="1" applyBorder="1" applyAlignment="1">
      <alignment horizontal="centerContinuous"/>
    </xf>
    <xf numFmtId="0" fontId="21" fillId="9" borderId="45" xfId="0" applyFont="1" applyFill="1" applyBorder="1" applyAlignment="1">
      <alignment horizontal="centerContinuous"/>
    </xf>
    <xf numFmtId="0" fontId="16" fillId="9" borderId="6" xfId="0" applyFont="1" applyFill="1" applyBorder="1" applyAlignment="1">
      <alignment horizontal="centerContinuous"/>
    </xf>
    <xf numFmtId="0" fontId="16" fillId="10" borderId="44" xfId="0" applyFont="1" applyFill="1" applyBorder="1" applyAlignment="1">
      <alignment horizontal="centerContinuous"/>
    </xf>
    <xf numFmtId="0" fontId="16" fillId="10" borderId="45" xfId="0" applyFont="1" applyFill="1" applyBorder="1" applyAlignment="1">
      <alignment horizontal="centerContinuous"/>
    </xf>
    <xf numFmtId="0" fontId="21" fillId="10" borderId="45" xfId="0" applyFont="1" applyFill="1" applyBorder="1" applyAlignment="1">
      <alignment horizontal="centerContinuous"/>
    </xf>
    <xf numFmtId="0" fontId="16" fillId="10" borderId="6" xfId="0" applyFont="1" applyFill="1" applyBorder="1" applyAlignment="1">
      <alignment horizontal="centerContinuous"/>
    </xf>
    <xf numFmtId="0" fontId="16" fillId="8" borderId="44" xfId="0" applyFont="1" applyFill="1" applyBorder="1" applyAlignment="1">
      <alignment horizontal="centerContinuous"/>
    </xf>
    <xf numFmtId="0" fontId="16" fillId="8" borderId="45" xfId="0" applyFont="1" applyFill="1" applyBorder="1" applyAlignment="1">
      <alignment horizontal="centerContinuous"/>
    </xf>
    <xf numFmtId="0" fontId="21" fillId="8" borderId="45" xfId="0" applyFont="1" applyFill="1" applyBorder="1" applyAlignment="1">
      <alignment horizontal="centerContinuous"/>
    </xf>
    <xf numFmtId="0" fontId="6" fillId="11" borderId="5" xfId="0" applyFont="1" applyFill="1" applyBorder="1" applyAlignment="1">
      <alignment horizontal="justify" vertical="center"/>
    </xf>
    <xf numFmtId="0" fontId="16" fillId="11" borderId="44" xfId="0" applyFont="1" applyFill="1" applyBorder="1" applyAlignment="1">
      <alignment horizontal="centerContinuous"/>
    </xf>
    <xf numFmtId="0" fontId="16" fillId="11" borderId="45" xfId="0" applyFont="1" applyFill="1" applyBorder="1" applyAlignment="1">
      <alignment horizontal="centerContinuous"/>
    </xf>
    <xf numFmtId="0" fontId="21" fillId="11" borderId="45" xfId="0" applyFont="1" applyFill="1" applyBorder="1" applyAlignment="1">
      <alignment horizontal="centerContinuous"/>
    </xf>
    <xf numFmtId="0" fontId="6" fillId="6" borderId="46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justify" vertical="center" wrapText="1"/>
    </xf>
    <xf numFmtId="0" fontId="6" fillId="2" borderId="47" xfId="0" applyFont="1" applyFill="1" applyBorder="1" applyAlignment="1">
      <alignment horizontal="justify" vertical="center" wrapText="1"/>
    </xf>
    <xf numFmtId="0" fontId="6" fillId="2" borderId="46" xfId="0" applyFont="1" applyFill="1" applyBorder="1" applyAlignment="1">
      <alignment horizontal="justify" vertical="center" wrapText="1"/>
    </xf>
    <xf numFmtId="0" fontId="6" fillId="17" borderId="46" xfId="0" applyFont="1" applyFill="1" applyBorder="1" applyAlignment="1">
      <alignment horizontal="justify" vertical="center" wrapText="1"/>
    </xf>
    <xf numFmtId="0" fontId="9" fillId="11" borderId="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173" fontId="6" fillId="6" borderId="15" xfId="0" applyNumberFormat="1" applyFont="1" applyFill="1" applyBorder="1" applyAlignment="1">
      <alignment horizontal="center" vertical="center" wrapText="1"/>
    </xf>
    <xf numFmtId="4" fontId="15" fillId="0" borderId="5" xfId="0" applyNumberFormat="1" applyFont="1" applyBorder="1"/>
    <xf numFmtId="14" fontId="15" fillId="0" borderId="5" xfId="0" applyNumberFormat="1" applyFont="1" applyBorder="1"/>
    <xf numFmtId="166" fontId="0" fillId="0" borderId="5" xfId="0" applyNumberFormat="1" applyBorder="1"/>
    <xf numFmtId="0" fontId="0" fillId="0" borderId="5" xfId="0" applyBorder="1"/>
    <xf numFmtId="2" fontId="0" fillId="0" borderId="5" xfId="0" applyNumberFormat="1" applyBorder="1"/>
    <xf numFmtId="14" fontId="0" fillId="0" borderId="5" xfId="0" applyNumberFormat="1" applyBorder="1"/>
    <xf numFmtId="165" fontId="0" fillId="0" borderId="5" xfId="0" applyNumberFormat="1" applyBorder="1"/>
    <xf numFmtId="14" fontId="0" fillId="2" borderId="0" xfId="0" applyNumberFormat="1" applyFill="1"/>
    <xf numFmtId="0" fontId="1" fillId="2" borderId="5" xfId="0" applyFont="1" applyFill="1" applyBorder="1"/>
    <xf numFmtId="4" fontId="1" fillId="2" borderId="5" xfId="0" applyNumberFormat="1" applyFont="1" applyFill="1" applyBorder="1"/>
    <xf numFmtId="0" fontId="1" fillId="2" borderId="44" xfId="0" applyFont="1" applyFill="1" applyBorder="1"/>
    <xf numFmtId="0" fontId="1" fillId="2" borderId="45" xfId="0" applyFont="1" applyFill="1" applyBorder="1"/>
    <xf numFmtId="0" fontId="1" fillId="2" borderId="6" xfId="0" applyFont="1" applyFill="1" applyBorder="1"/>
    <xf numFmtId="0" fontId="1" fillId="2" borderId="0" xfId="0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14" fontId="9" fillId="16" borderId="0" xfId="0" applyNumberFormat="1" applyFont="1" applyFill="1" applyAlignment="1" applyProtection="1">
      <alignment horizontal="center"/>
      <protection locked="0"/>
    </xf>
    <xf numFmtId="0" fontId="0" fillId="2" borderId="0" xfId="0" applyFill="1" applyProtection="1">
      <protection hidden="1"/>
    </xf>
    <xf numFmtId="2" fontId="0" fillId="2" borderId="0" xfId="0" applyNumberFormat="1" applyFill="1" applyProtection="1">
      <protection hidden="1"/>
    </xf>
    <xf numFmtId="0" fontId="6" fillId="2" borderId="0" xfId="0" applyFont="1" applyFill="1" applyAlignment="1" applyProtection="1">
      <alignment horizontal="justify" vertical="center" wrapText="1"/>
      <protection hidden="1"/>
    </xf>
    <xf numFmtId="2" fontId="6" fillId="2" borderId="0" xfId="0" applyNumberFormat="1" applyFont="1" applyFill="1" applyAlignment="1" applyProtection="1">
      <alignment horizontal="justify" vertical="center" wrapText="1"/>
      <protection hidden="1"/>
    </xf>
    <xf numFmtId="2" fontId="0" fillId="0" borderId="0" xfId="0" applyNumberFormat="1" applyProtection="1">
      <protection hidden="1"/>
    </xf>
    <xf numFmtId="0" fontId="1" fillId="2" borderId="0" xfId="0" applyFont="1" applyFill="1" applyProtection="1">
      <protection hidden="1"/>
    </xf>
    <xf numFmtId="0" fontId="9" fillId="18" borderId="0" xfId="0" applyFont="1" applyFill="1" applyAlignment="1">
      <alignment horizontal="left" wrapText="1"/>
    </xf>
    <xf numFmtId="0" fontId="9" fillId="18" borderId="0" xfId="0" applyFont="1" applyFill="1" applyAlignment="1">
      <alignment wrapText="1"/>
    </xf>
    <xf numFmtId="14" fontId="28" fillId="18" borderId="0" xfId="0" applyNumberFormat="1" applyFont="1" applyFill="1"/>
    <xf numFmtId="174" fontId="0" fillId="0" borderId="0" xfId="0" applyNumberFormat="1" applyProtection="1">
      <protection hidden="1"/>
    </xf>
    <xf numFmtId="175" fontId="0" fillId="0" borderId="0" xfId="0" applyNumberFormat="1" applyProtection="1">
      <protection hidden="1"/>
    </xf>
    <xf numFmtId="176" fontId="6" fillId="0" borderId="5" xfId="0" applyNumberFormat="1" applyFont="1" applyBorder="1"/>
    <xf numFmtId="177" fontId="6" fillId="0" borderId="5" xfId="0" applyNumberFormat="1" applyFont="1" applyBorder="1"/>
    <xf numFmtId="177" fontId="9" fillId="0" borderId="0" xfId="0" applyNumberFormat="1" applyFont="1"/>
    <xf numFmtId="164" fontId="5" fillId="0" borderId="0" xfId="2" applyFont="1" applyFill="1" applyBorder="1" applyAlignment="1" applyProtection="1">
      <alignment horizontal="center"/>
      <protection hidden="1"/>
    </xf>
    <xf numFmtId="0" fontId="9" fillId="16" borderId="0" xfId="0" applyFont="1" applyFill="1" applyAlignment="1" applyProtection="1">
      <alignment horizontal="center" vertical="center"/>
      <protection locked="0"/>
    </xf>
    <xf numFmtId="14" fontId="9" fillId="16" borderId="0" xfId="0" applyNumberFormat="1" applyFont="1" applyFill="1" applyAlignment="1" applyProtection="1">
      <alignment horizontal="center" vertical="center"/>
      <protection locked="0"/>
    </xf>
    <xf numFmtId="169" fontId="30" fillId="0" borderId="4" xfId="0" applyNumberFormat="1" applyFont="1" applyBorder="1" applyAlignment="1" applyProtection="1">
      <alignment horizontal="center" vertical="center"/>
      <protection hidden="1"/>
    </xf>
    <xf numFmtId="2" fontId="31" fillId="0" borderId="34" xfId="0" applyNumberFormat="1" applyFont="1" applyBorder="1" applyAlignment="1" applyProtection="1">
      <alignment horizontal="center" vertical="center"/>
      <protection hidden="1"/>
    </xf>
    <xf numFmtId="168" fontId="30" fillId="0" borderId="34" xfId="0" applyNumberFormat="1" applyFont="1" applyBorder="1" applyAlignment="1" applyProtection="1">
      <alignment horizontal="center" vertical="center"/>
      <protection hidden="1"/>
    </xf>
    <xf numFmtId="2" fontId="30" fillId="0" borderId="35" xfId="0" applyNumberFormat="1" applyFont="1" applyBorder="1" applyAlignment="1" applyProtection="1">
      <alignment horizontal="center" vertical="center"/>
      <protection hidden="1"/>
    </xf>
    <xf numFmtId="167" fontId="32" fillId="0" borderId="19" xfId="0" applyNumberFormat="1" applyFont="1" applyBorder="1" applyAlignment="1" applyProtection="1">
      <alignment horizontal="center" vertical="center"/>
      <protection hidden="1"/>
    </xf>
    <xf numFmtId="167" fontId="32" fillId="0" borderId="3" xfId="0" applyNumberFormat="1" applyFont="1" applyBorder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vertical="center"/>
      <protection hidden="1"/>
    </xf>
    <xf numFmtId="0" fontId="9" fillId="2" borderId="0" xfId="0" applyFont="1" applyFill="1"/>
    <xf numFmtId="0" fontId="22" fillId="0" borderId="0" xfId="0" applyFont="1" applyAlignment="1">
      <alignment horizontal="center" wrapText="1"/>
    </xf>
    <xf numFmtId="178" fontId="32" fillId="0" borderId="0" xfId="3" applyFont="1" applyFill="1" applyBorder="1" applyAlignment="1" applyProtection="1">
      <alignment horizontal="center" vertical="center"/>
      <protection hidden="1"/>
    </xf>
    <xf numFmtId="0" fontId="6" fillId="9" borderId="5" xfId="0" applyFont="1" applyFill="1" applyBorder="1" applyAlignment="1">
      <alignment horizontal="justify" vertical="center"/>
    </xf>
    <xf numFmtId="0" fontId="0" fillId="9" borderId="5" xfId="0" applyFill="1" applyBorder="1"/>
    <xf numFmtId="0" fontId="6" fillId="10" borderId="5" xfId="0" applyFont="1" applyFill="1" applyBorder="1" applyAlignment="1">
      <alignment horizontal="justify" vertical="center"/>
    </xf>
    <xf numFmtId="0" fontId="0" fillId="10" borderId="5" xfId="0" applyFill="1" applyBorder="1"/>
    <xf numFmtId="0" fontId="6" fillId="8" borderId="5" xfId="0" applyFont="1" applyFill="1" applyBorder="1" applyAlignment="1">
      <alignment horizontal="justify" vertical="center"/>
    </xf>
    <xf numFmtId="0" fontId="0" fillId="8" borderId="5" xfId="0" applyFill="1" applyBorder="1"/>
    <xf numFmtId="0" fontId="6" fillId="2" borderId="44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16" fillId="19" borderId="0" xfId="0" applyFont="1" applyFill="1" applyAlignment="1">
      <alignment horizontal="center"/>
    </xf>
    <xf numFmtId="0" fontId="23" fillId="6" borderId="0" xfId="0" applyFont="1" applyFill="1" applyAlignment="1">
      <alignment horizontal="center"/>
    </xf>
    <xf numFmtId="4" fontId="3" fillId="16" borderId="0" xfId="0" applyNumberFormat="1" applyFont="1" applyFill="1" applyAlignment="1" applyProtection="1">
      <alignment horizontal="center"/>
      <protection locked="0"/>
    </xf>
    <xf numFmtId="0" fontId="3" fillId="6" borderId="20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  <xf numFmtId="0" fontId="3" fillId="6" borderId="22" xfId="0" applyFont="1" applyFill="1" applyBorder="1" applyAlignment="1">
      <alignment horizontal="center"/>
    </xf>
    <xf numFmtId="0" fontId="3" fillId="3" borderId="48" xfId="0" applyFont="1" applyFill="1" applyBorder="1" applyAlignment="1">
      <alignment horizontal="center" vertical="center"/>
    </xf>
    <xf numFmtId="0" fontId="3" fillId="3" borderId="4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6" fillId="0" borderId="48" xfId="0" applyFont="1" applyBorder="1" applyAlignment="1">
      <alignment horizontal="center"/>
    </xf>
    <xf numFmtId="0" fontId="6" fillId="0" borderId="4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0" fontId="6" fillId="0" borderId="51" xfId="0" applyFont="1" applyBorder="1" applyAlignment="1">
      <alignment horizontal="center"/>
    </xf>
    <xf numFmtId="0" fontId="6" fillId="0" borderId="47" xfId="0" applyFont="1" applyBorder="1" applyAlignment="1">
      <alignment horizontal="center"/>
    </xf>
    <xf numFmtId="173" fontId="3" fillId="16" borderId="52" xfId="0" applyNumberFormat="1" applyFont="1" applyFill="1" applyBorder="1" applyAlignment="1">
      <alignment horizontal="center"/>
    </xf>
    <xf numFmtId="0" fontId="3" fillId="2" borderId="48" xfId="0" applyFont="1" applyFill="1" applyBorder="1" applyAlignment="1">
      <alignment horizontal="center"/>
    </xf>
    <xf numFmtId="0" fontId="3" fillId="2" borderId="4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6" fillId="0" borderId="27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49" xfId="0" applyFont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6" fillId="0" borderId="14" xfId="0" applyFont="1" applyBorder="1" applyAlignment="1">
      <alignment horizontal="left" vertical="center"/>
    </xf>
  </cellXfs>
  <cellStyles count="9">
    <cellStyle name="A3 297 x 420 mm" xfId="1" xr:uid="{00000000-0005-0000-0000-000000000000}"/>
    <cellStyle name="Millares" xfId="2" builtinId="3"/>
    <cellStyle name="Millares 2" xfId="3" xr:uid="{00000000-0005-0000-0000-000002000000}"/>
    <cellStyle name="Normal" xfId="0" builtinId="0"/>
    <cellStyle name="Normal 2 2" xfId="4" xr:uid="{00000000-0005-0000-0000-000004000000}"/>
    <cellStyle name="Normal 3 2" xfId="5" xr:uid="{00000000-0005-0000-0000-000005000000}"/>
    <cellStyle name="Normal 4 2" xfId="6" xr:uid="{00000000-0005-0000-0000-000006000000}"/>
    <cellStyle name="Normal 5 2" xfId="7" xr:uid="{00000000-0005-0000-0000-000007000000}"/>
    <cellStyle name="Porcentual 2" xfId="8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12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"/>
  <dimension ref="A2:BH37"/>
  <sheetViews>
    <sheetView tabSelected="1" zoomScaleNormal="100" zoomScaleSheetLayoutView="100" workbookViewId="0">
      <selection activeCell="O25" sqref="O25"/>
    </sheetView>
  </sheetViews>
  <sheetFormatPr baseColWidth="10" defaultColWidth="9.140625" defaultRowHeight="12.75" x14ac:dyDescent="0.2"/>
  <cols>
    <col min="1" max="1" width="5.85546875" style="181" customWidth="1"/>
    <col min="2" max="2" width="26.85546875" style="181" customWidth="1"/>
    <col min="3" max="3" width="12.42578125" style="181" customWidth="1"/>
    <col min="4" max="4" width="12.5703125" style="181" hidden="1" customWidth="1"/>
    <col min="5" max="5" width="13.28515625" style="181" hidden="1" customWidth="1"/>
    <col min="6" max="6" width="13.5703125" style="181" hidden="1" customWidth="1"/>
    <col min="7" max="7" width="9.42578125" style="181" hidden="1" customWidth="1"/>
    <col min="8" max="8" width="10.140625" style="181" hidden="1" customWidth="1"/>
    <col min="9" max="9" width="10.7109375" style="181" hidden="1" customWidth="1"/>
    <col min="10" max="10" width="8.85546875" style="181" hidden="1" customWidth="1"/>
    <col min="11" max="11" width="8.5703125" style="181" hidden="1" customWidth="1"/>
    <col min="12" max="14" width="12.140625" style="181" customWidth="1"/>
    <col min="15" max="15" width="12.7109375" style="181" customWidth="1"/>
    <col min="16" max="16" width="12" style="181" hidden="1" customWidth="1"/>
    <col min="17" max="17" width="11.85546875" style="181" hidden="1" customWidth="1"/>
    <col min="18" max="18" width="12.85546875" style="181" hidden="1" customWidth="1"/>
    <col min="19" max="19" width="10.85546875" style="181" hidden="1" customWidth="1"/>
    <col min="20" max="20" width="12.28515625" style="181" hidden="1" customWidth="1"/>
    <col min="21" max="21" width="11.140625" style="181" hidden="1" customWidth="1"/>
    <col min="22" max="22" width="8.42578125" style="181" hidden="1" customWidth="1"/>
    <col min="23" max="23" width="11" style="181" hidden="1" customWidth="1"/>
    <col min="24" max="26" width="12.42578125" style="181" customWidth="1"/>
    <col min="27" max="27" width="11.42578125" style="181" customWidth="1"/>
    <col min="28" max="28" width="15" style="181" hidden="1" customWidth="1"/>
    <col min="29" max="29" width="10.28515625" style="181" hidden="1" customWidth="1"/>
    <col min="30" max="30" width="14.5703125" style="181" hidden="1" customWidth="1"/>
    <col min="31" max="31" width="9.42578125" style="181" hidden="1" customWidth="1"/>
    <col min="32" max="32" width="9.140625" style="181" hidden="1" customWidth="1"/>
    <col min="33" max="33" width="14.42578125" style="181" hidden="1" customWidth="1"/>
    <col min="34" max="34" width="9.7109375" style="181" hidden="1" customWidth="1"/>
    <col min="35" max="35" width="7.140625" style="181" hidden="1" customWidth="1"/>
    <col min="36" max="38" width="14.7109375" style="181" customWidth="1"/>
    <col min="39" max="39" width="11.5703125" style="181" customWidth="1"/>
    <col min="40" max="40" width="12.85546875" style="181" hidden="1" customWidth="1"/>
    <col min="41" max="41" width="11.5703125" style="181" hidden="1" customWidth="1"/>
    <col min="42" max="42" width="14.85546875" style="181" hidden="1" customWidth="1"/>
    <col min="43" max="47" width="11.5703125" style="181" hidden="1" customWidth="1"/>
    <col min="48" max="50" width="13.28515625" style="181" customWidth="1"/>
    <col min="51" max="53" width="15.28515625" style="181" customWidth="1"/>
    <col min="54" max="54" width="25" style="181" bestFit="1" customWidth="1"/>
    <col min="55" max="16384" width="9.140625" style="181"/>
  </cols>
  <sheetData>
    <row r="2" spans="1:60" ht="15.75" x14ac:dyDescent="0.25">
      <c r="A2" s="136"/>
      <c r="B2" s="217" t="s">
        <v>90</v>
      </c>
      <c r="C2" s="217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</row>
    <row r="3" spans="1:60" ht="26.45" customHeight="1" x14ac:dyDescent="0.2">
      <c r="A3" s="136">
        <v>1</v>
      </c>
      <c r="B3" s="187" t="s">
        <v>86</v>
      </c>
      <c r="C3" s="196">
        <v>5000</v>
      </c>
      <c r="D3" s="132"/>
      <c r="E3" s="133"/>
      <c r="F3" s="133"/>
      <c r="G3" s="133"/>
      <c r="H3" s="133"/>
      <c r="I3" s="133"/>
      <c r="J3" s="133"/>
      <c r="K3" s="132"/>
      <c r="L3" s="133"/>
      <c r="M3" s="133"/>
      <c r="N3" s="133"/>
      <c r="O3" s="133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5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4"/>
      <c r="AS3" s="134"/>
      <c r="AT3" s="134"/>
      <c r="AU3" s="134"/>
      <c r="AV3" s="134"/>
      <c r="AW3" s="134"/>
      <c r="AX3" s="134"/>
      <c r="AY3" s="134"/>
      <c r="AZ3" s="134"/>
      <c r="BA3" s="134"/>
      <c r="BB3" s="136"/>
      <c r="BC3" s="136"/>
    </row>
    <row r="4" spans="1:60" ht="26.45" customHeight="1" x14ac:dyDescent="0.2">
      <c r="A4" s="136">
        <v>2</v>
      </c>
      <c r="B4" s="187" t="s">
        <v>87</v>
      </c>
      <c r="C4" s="197">
        <v>39504</v>
      </c>
      <c r="D4" s="136"/>
      <c r="E4" s="136"/>
      <c r="F4" s="136"/>
      <c r="G4" s="136"/>
      <c r="H4" s="136"/>
      <c r="I4" s="136"/>
      <c r="J4" s="136"/>
      <c r="K4" s="136"/>
      <c r="L4" s="136"/>
      <c r="M4" s="137"/>
      <c r="N4" s="136"/>
      <c r="O4" s="136"/>
      <c r="P4" s="138"/>
      <c r="Q4" s="136"/>
      <c r="R4" s="136"/>
      <c r="S4" s="136"/>
      <c r="T4" s="136"/>
      <c r="U4" s="136"/>
      <c r="V4" s="139"/>
      <c r="W4" s="136"/>
      <c r="X4" s="136"/>
      <c r="Y4" s="136"/>
      <c r="Z4" s="136"/>
      <c r="AA4" s="136"/>
      <c r="AB4" s="136"/>
      <c r="AC4" s="136"/>
      <c r="AD4" s="136"/>
      <c r="AE4" s="140"/>
      <c r="AF4" s="136"/>
      <c r="AG4" s="136"/>
      <c r="AH4" s="136"/>
      <c r="AI4" s="136"/>
      <c r="AJ4" s="138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H4" s="182"/>
    </row>
    <row r="5" spans="1:60" ht="26.45" customHeight="1" x14ac:dyDescent="0.2">
      <c r="A5" s="136">
        <v>3</v>
      </c>
      <c r="B5" s="188" t="s">
        <v>88</v>
      </c>
      <c r="C5" s="197">
        <v>45863</v>
      </c>
      <c r="D5" s="136"/>
      <c r="E5" s="136"/>
      <c r="F5" s="136"/>
      <c r="G5" s="136"/>
      <c r="H5" s="136"/>
      <c r="I5" s="136"/>
      <c r="J5" s="136"/>
      <c r="K5" s="136"/>
      <c r="L5" s="136"/>
      <c r="M5" s="137"/>
      <c r="N5" s="136"/>
      <c r="O5" s="136"/>
      <c r="P5" s="138"/>
      <c r="Q5" s="136"/>
      <c r="R5" s="136"/>
      <c r="S5" s="136"/>
      <c r="T5" s="136"/>
      <c r="U5" s="136"/>
      <c r="V5" s="139"/>
      <c r="W5" s="136"/>
      <c r="X5" s="136"/>
      <c r="Y5" s="136"/>
      <c r="Z5" s="136"/>
      <c r="AA5" s="136"/>
      <c r="AB5" s="136"/>
      <c r="AC5" s="136"/>
      <c r="AD5" s="136"/>
      <c r="AE5" s="140"/>
      <c r="AF5" s="136"/>
      <c r="AG5" s="136"/>
      <c r="AH5" s="136"/>
      <c r="AI5" s="136"/>
      <c r="AJ5" s="138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H5" s="182"/>
    </row>
    <row r="6" spans="1:60" x14ac:dyDescent="0.2">
      <c r="A6" s="136"/>
      <c r="B6" s="136"/>
      <c r="C6" s="189">
        <f>MAX('datos sbs'!B:B)</f>
        <v>46065</v>
      </c>
      <c r="D6" s="136"/>
      <c r="E6" s="136"/>
      <c r="F6" s="136"/>
      <c r="G6" s="136"/>
      <c r="H6" s="136"/>
      <c r="I6" s="136"/>
      <c r="J6" s="136"/>
      <c r="K6" s="136"/>
      <c r="L6" s="136"/>
      <c r="M6" s="137"/>
      <c r="N6" s="136"/>
      <c r="O6" s="136"/>
      <c r="P6" s="138"/>
      <c r="Q6" s="136"/>
      <c r="R6" s="136"/>
      <c r="S6" s="136"/>
      <c r="T6" s="136"/>
      <c r="U6" s="136"/>
      <c r="V6" s="139"/>
      <c r="W6" s="136"/>
      <c r="X6" s="136"/>
      <c r="Y6" s="136"/>
      <c r="Z6" s="136"/>
      <c r="AA6" s="136"/>
      <c r="AB6" s="136"/>
      <c r="AC6" s="136"/>
      <c r="AD6" s="136"/>
      <c r="AE6" s="140"/>
      <c r="AF6" s="136"/>
      <c r="AG6" s="136"/>
      <c r="AH6" s="136"/>
      <c r="AI6" s="136"/>
      <c r="AJ6" s="138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H6" s="182"/>
    </row>
    <row r="7" spans="1:60" ht="29.25" customHeight="1" x14ac:dyDescent="0.25">
      <c r="A7" s="136"/>
      <c r="B7" s="136"/>
      <c r="C7" s="208" t="s">
        <v>85</v>
      </c>
      <c r="D7" s="141" t="s">
        <v>69</v>
      </c>
      <c r="E7" s="142"/>
      <c r="F7" s="142"/>
      <c r="G7" s="142"/>
      <c r="H7" s="142"/>
      <c r="I7" s="142"/>
      <c r="J7" s="142"/>
      <c r="K7" s="142"/>
      <c r="L7" s="143" t="s">
        <v>69</v>
      </c>
      <c r="M7" s="142"/>
      <c r="N7" s="144"/>
      <c r="O7" s="210" t="s">
        <v>85</v>
      </c>
      <c r="P7" s="145" t="s">
        <v>68</v>
      </c>
      <c r="Q7" s="146"/>
      <c r="R7" s="146"/>
      <c r="S7" s="146"/>
      <c r="T7" s="146"/>
      <c r="U7" s="146"/>
      <c r="V7" s="146"/>
      <c r="W7" s="146"/>
      <c r="X7" s="147" t="s">
        <v>68</v>
      </c>
      <c r="Y7" s="146"/>
      <c r="Z7" s="148"/>
      <c r="AA7" s="212" t="s">
        <v>85</v>
      </c>
      <c r="AB7" s="149" t="s">
        <v>67</v>
      </c>
      <c r="AC7" s="150"/>
      <c r="AD7" s="150"/>
      <c r="AE7" s="150"/>
      <c r="AF7" s="150"/>
      <c r="AG7" s="150"/>
      <c r="AH7" s="150"/>
      <c r="AI7" s="150"/>
      <c r="AJ7" s="151" t="s">
        <v>67</v>
      </c>
      <c r="AK7" s="150"/>
      <c r="AL7" s="150"/>
      <c r="AM7" s="152" t="s">
        <v>66</v>
      </c>
      <c r="AN7" s="153" t="s">
        <v>65</v>
      </c>
      <c r="AO7" s="154"/>
      <c r="AP7" s="154"/>
      <c r="AQ7" s="154"/>
      <c r="AR7" s="154"/>
      <c r="AS7" s="154"/>
      <c r="AT7" s="154"/>
      <c r="AU7" s="154"/>
      <c r="AV7" s="155" t="s">
        <v>65</v>
      </c>
      <c r="AW7" s="154"/>
      <c r="AX7" s="154"/>
      <c r="AY7" s="214" t="s">
        <v>64</v>
      </c>
      <c r="AZ7" s="215"/>
      <c r="BA7" s="216"/>
      <c r="BB7" s="156" t="s">
        <v>89</v>
      </c>
      <c r="BC7" s="136"/>
      <c r="BH7" s="182"/>
    </row>
    <row r="8" spans="1:60" s="183" customFormat="1" ht="56.25" x14ac:dyDescent="0.2">
      <c r="A8" s="157"/>
      <c r="B8" s="157"/>
      <c r="C8" s="209"/>
      <c r="D8" s="158" t="s">
        <v>81</v>
      </c>
      <c r="E8" s="159" t="s">
        <v>82</v>
      </c>
      <c r="F8" s="159" t="s">
        <v>77</v>
      </c>
      <c r="G8" s="160" t="s">
        <v>83</v>
      </c>
      <c r="H8" s="160" t="s">
        <v>84</v>
      </c>
      <c r="I8" s="160" t="s">
        <v>63</v>
      </c>
      <c r="J8" s="160" t="s">
        <v>62</v>
      </c>
      <c r="K8" s="160" t="s">
        <v>55</v>
      </c>
      <c r="L8" s="159" t="s">
        <v>61</v>
      </c>
      <c r="M8" s="159" t="s">
        <v>53</v>
      </c>
      <c r="N8" s="159" t="s">
        <v>78</v>
      </c>
      <c r="O8" s="211"/>
      <c r="P8" s="158" t="s">
        <v>81</v>
      </c>
      <c r="Q8" s="159" t="s">
        <v>70</v>
      </c>
      <c r="R8" s="159" t="s">
        <v>77</v>
      </c>
      <c r="S8" s="160" t="s">
        <v>59</v>
      </c>
      <c r="T8" s="160" t="s">
        <v>58</v>
      </c>
      <c r="U8" s="160" t="s">
        <v>57</v>
      </c>
      <c r="V8" s="160" t="s">
        <v>60</v>
      </c>
      <c r="W8" s="160" t="s">
        <v>55</v>
      </c>
      <c r="X8" s="159" t="s">
        <v>54</v>
      </c>
      <c r="Y8" s="159" t="s">
        <v>53</v>
      </c>
      <c r="Z8" s="159" t="s">
        <v>78</v>
      </c>
      <c r="AA8" s="213"/>
      <c r="AB8" s="158" t="s">
        <v>81</v>
      </c>
      <c r="AC8" s="159" t="s">
        <v>70</v>
      </c>
      <c r="AD8" s="159" t="s">
        <v>77</v>
      </c>
      <c r="AE8" s="160" t="s">
        <v>59</v>
      </c>
      <c r="AF8" s="160" t="s">
        <v>58</v>
      </c>
      <c r="AG8" s="160" t="s">
        <v>57</v>
      </c>
      <c r="AH8" s="160" t="s">
        <v>56</v>
      </c>
      <c r="AI8" s="160" t="s">
        <v>55</v>
      </c>
      <c r="AJ8" s="159" t="s">
        <v>54</v>
      </c>
      <c r="AK8" s="159" t="s">
        <v>53</v>
      </c>
      <c r="AL8" s="159" t="s">
        <v>78</v>
      </c>
      <c r="AM8" s="161" t="s">
        <v>85</v>
      </c>
      <c r="AN8" s="158" t="s">
        <v>81</v>
      </c>
      <c r="AO8" s="159" t="s">
        <v>70</v>
      </c>
      <c r="AP8" s="159" t="s">
        <v>77</v>
      </c>
      <c r="AQ8" s="160" t="s">
        <v>59</v>
      </c>
      <c r="AR8" s="160" t="s">
        <v>58</v>
      </c>
      <c r="AS8" s="160" t="s">
        <v>57</v>
      </c>
      <c r="AT8" s="160" t="s">
        <v>56</v>
      </c>
      <c r="AU8" s="160" t="s">
        <v>55</v>
      </c>
      <c r="AV8" s="159" t="s">
        <v>54</v>
      </c>
      <c r="AW8" s="159" t="s">
        <v>53</v>
      </c>
      <c r="AX8" s="159" t="s">
        <v>78</v>
      </c>
      <c r="AY8" s="159" t="s">
        <v>52</v>
      </c>
      <c r="AZ8" s="159" t="s">
        <v>51</v>
      </c>
      <c r="BA8" s="162" t="s">
        <v>50</v>
      </c>
      <c r="BB8" s="163">
        <f>C5</f>
        <v>45863</v>
      </c>
      <c r="BC8" s="157"/>
      <c r="BH8" s="184"/>
    </row>
    <row r="9" spans="1:60" s="58" customFormat="1" x14ac:dyDescent="0.2">
      <c r="A9"/>
      <c r="B9" s="136"/>
      <c r="C9" s="164">
        <f>$C$3</f>
        <v>5000</v>
      </c>
      <c r="D9" s="165">
        <f>IF($C$4&lt;$F$9,$C$4,0)</f>
        <v>0</v>
      </c>
      <c r="E9" s="165">
        <f>+$D$9+15</f>
        <v>15</v>
      </c>
      <c r="F9" s="165">
        <f>IF($C$5&gt;=35844,35844,$C$5)</f>
        <v>35844</v>
      </c>
      <c r="G9" s="166">
        <f>+IF(D9=0,0,VLOOKUP(D9-1,'datos sbs'!$B$6:$I$2521,4))</f>
        <v>0</v>
      </c>
      <c r="H9" s="166">
        <f>+VLOOKUP(F9,'datos sbs'!$B$6:$I$2521,4)</f>
        <v>66.348060000000004</v>
      </c>
      <c r="I9" s="167">
        <f>IF(D9=0,0,+H9/G9-1)</f>
        <v>0</v>
      </c>
      <c r="J9" s="166">
        <f>IF(D9=0,0,VLOOKUP(E9-1,'datos sbs'!$B$6:$I$2521,4))</f>
        <v>0</v>
      </c>
      <c r="K9" s="167">
        <f>+IF(D9=0,0,H9/J9-1)</f>
        <v>0</v>
      </c>
      <c r="L9" s="167">
        <f>+I9*C9</f>
        <v>0</v>
      </c>
      <c r="M9" s="168">
        <f>IF(F9&gt;E9,K9*C9*0.3,0)</f>
        <v>0</v>
      </c>
      <c r="N9" s="168">
        <f>+L9+M9</f>
        <v>0</v>
      </c>
      <c r="O9" s="168">
        <f>C9+N9</f>
        <v>5000</v>
      </c>
      <c r="P9" s="165">
        <f>IF(AND($R$9&gt;=$C$4,$C$4&gt;$F$9),$C$4,IF($C$4&gt;$R$9,0,$F$9+1))</f>
        <v>0</v>
      </c>
      <c r="Q9" s="169">
        <f>IF($C$4&lt;$P$9,$P$9,$P$9+9)</f>
        <v>9</v>
      </c>
      <c r="R9" s="165">
        <f>IF($C$5&lt;35845,0,IF($C$5&gt;=37701,37701,$C$5))</f>
        <v>37701</v>
      </c>
      <c r="S9" s="166">
        <f>IF(P9=0,0,VLOOKUP(P9-1,'datos sbs'!$B$6:$I$4377,4,FALSE))</f>
        <v>0</v>
      </c>
      <c r="T9" s="166">
        <f>IF(P9=0,0,VLOOKUP(Q9-1,'datos sbs'!$B$6:$I$4377,4,FALSE))</f>
        <v>0</v>
      </c>
      <c r="U9" s="166">
        <f>+VLOOKUP(R9,'datos sbs'!$B$6:$I$4378,4,FALSE)</f>
        <v>238.51307563</v>
      </c>
      <c r="V9" s="166">
        <f>IF(P9=0,0,U9/S9-1)</f>
        <v>0</v>
      </c>
      <c r="W9" s="167">
        <f>IF(P9=0,0,U9/T9-1)</f>
        <v>0</v>
      </c>
      <c r="X9" s="168">
        <f>+V9*O9</f>
        <v>0</v>
      </c>
      <c r="Y9" s="168">
        <f>IF((W9*O9*0.15)&lt;0,0,W9*O9*0.15)</f>
        <v>0</v>
      </c>
      <c r="Z9" s="168">
        <f>+X9+Y9</f>
        <v>0</v>
      </c>
      <c r="AA9" s="168">
        <f>O9+Z9</f>
        <v>5000</v>
      </c>
      <c r="AB9" s="165">
        <f>IF(AND($AD$9&gt;=$C$4,$C$4&gt;$R$9),$C$4,IF($C$4&gt;$AD$9,0,$R$9+1))</f>
        <v>0</v>
      </c>
      <c r="AC9" s="169">
        <f>IF($C$4&lt;$AB$9,$AB$9,$AB$9+9)</f>
        <v>9</v>
      </c>
      <c r="AD9" s="165">
        <f>IF($C$5&lt;37701,0,IF($C$5&gt;=39450,39450,$C$5))</f>
        <v>39450</v>
      </c>
      <c r="AE9" s="170">
        <f>IF(AB9=0,0,VLOOKUP(AB9-1,'datos sbs'!$B$6:$I$9014,8,FALSE))</f>
        <v>0</v>
      </c>
      <c r="AF9" s="170">
        <f>IF(AB9=0,0,VLOOKUP(AC9-1,'datos sbs'!$B$6:$I$9014,8,FALSE))</f>
        <v>0</v>
      </c>
      <c r="AG9" s="166">
        <f>IF(AB9=0,0,VLOOKUP(AD9,'datos sbs'!$B$6:$I$9014,8,FALSE))</f>
        <v>0</v>
      </c>
      <c r="AH9" s="167">
        <f>IF(AB9=0,0,AG9/AE9-1)</f>
        <v>0</v>
      </c>
      <c r="AI9" s="167">
        <f>IF(AB9=0,0,AG9/AF9-1)</f>
        <v>0</v>
      </c>
      <c r="AJ9" s="168">
        <f>+AH9*(AA9)</f>
        <v>0</v>
      </c>
      <c r="AK9" s="167">
        <f>IF((+AI9*0.15*AA9)&lt;0,0,AI9*0.15*AA9)</f>
        <v>0</v>
      </c>
      <c r="AL9" s="168">
        <f>+AK9+AJ9</f>
        <v>0</v>
      </c>
      <c r="AM9" s="168">
        <f>AA9+AL9</f>
        <v>5000</v>
      </c>
      <c r="AN9" s="165">
        <f>IF($C$4&lt;=39450,$AD$9+1,IF($C$5&gt;39450,$C$4,0))</f>
        <v>39504</v>
      </c>
      <c r="AO9" s="169">
        <f>IF($C$4&lt;$AN$9,$AN$9,$AN$9+9)</f>
        <v>39513</v>
      </c>
      <c r="AP9" s="165">
        <f>IF($AN$9=0,0,IF($C$5&gt;=$AN$9,$C$5,0))</f>
        <v>45863</v>
      </c>
      <c r="AQ9" s="170">
        <f>IF(AN9=0,0,VLOOKUP(AN9-1,'datos sbs'!$B$6:$T$13989,12,FALSE))</f>
        <v>3.871681484515487</v>
      </c>
      <c r="AR9" s="170">
        <f>IF(AN9=0,0,VLOOKUP(AO9-1,'datos sbs'!$B$6:$T$13989,12,FALSE))</f>
        <v>3.8748314418360827</v>
      </c>
      <c r="AS9" s="166">
        <f>IF(AN9=0,0,VLOOKUP(AP9,'datos sbs'!$B$6:$T$13989,12,FALSE))</f>
        <v>5.4565242328998238</v>
      </c>
      <c r="AT9" s="170">
        <f>+AS9-AQ9</f>
        <v>1.5848427483843368</v>
      </c>
      <c r="AU9" s="170">
        <f>+AS9-AR9</f>
        <v>1.5816927910637411</v>
      </c>
      <c r="AV9" s="170">
        <f>+AT9*(AM9)</f>
        <v>7924.2137419216842</v>
      </c>
      <c r="AW9" s="170">
        <f>IF((+AU9*0.15*AM9)&lt;0,0,AU9*0.15*AM9)</f>
        <v>1186.2695932978056</v>
      </c>
      <c r="AX9" s="168">
        <f>+AW9+AV9</f>
        <v>9110.4833352194892</v>
      </c>
      <c r="AY9" s="168">
        <f>+L9+X9+AJ9+AV9</f>
        <v>7924.2137419216842</v>
      </c>
      <c r="AZ9" s="168">
        <f>+M9+Y9+AK9+AW9</f>
        <v>1186.2695932978056</v>
      </c>
      <c r="BA9" s="168">
        <f>+N9+Z9+AL9+AX9</f>
        <v>9110.4833352194892</v>
      </c>
      <c r="BB9" s="168">
        <f>+AM9+AX9</f>
        <v>14110.483335219489</v>
      </c>
      <c r="BC9"/>
      <c r="BH9" s="185"/>
    </row>
    <row r="10" spans="1:60" x14ac:dyDescent="0.2">
      <c r="A10" s="136"/>
      <c r="B10" s="136"/>
      <c r="C10" s="164"/>
      <c r="D10" s="165"/>
      <c r="E10" s="165"/>
      <c r="F10" s="165"/>
      <c r="G10" s="167"/>
      <c r="H10" s="167"/>
      <c r="I10" s="167"/>
      <c r="J10" s="167"/>
      <c r="K10" s="167"/>
      <c r="L10" s="167"/>
      <c r="M10" s="169"/>
      <c r="N10" s="169"/>
      <c r="O10" s="169"/>
      <c r="P10" s="165"/>
      <c r="Q10" s="167"/>
      <c r="R10" s="165"/>
      <c r="S10" s="167"/>
      <c r="T10" s="167"/>
      <c r="U10" s="167"/>
      <c r="V10" s="167"/>
      <c r="W10" s="167"/>
      <c r="X10" s="168"/>
      <c r="Y10" s="167"/>
      <c r="Z10" s="167"/>
      <c r="AA10" s="167"/>
      <c r="AB10" s="165"/>
      <c r="AC10" s="167"/>
      <c r="AD10" s="165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  <c r="AU10" s="167"/>
      <c r="AV10" s="167"/>
      <c r="AW10" s="167"/>
      <c r="AX10" s="167"/>
      <c r="AY10" s="167"/>
      <c r="AZ10" s="167"/>
      <c r="BA10" s="167"/>
      <c r="BB10" s="168"/>
      <c r="BC10" s="136"/>
      <c r="BH10" s="182"/>
    </row>
    <row r="11" spans="1:60" hidden="1" x14ac:dyDescent="0.2">
      <c r="A11" s="136"/>
      <c r="B11" s="136"/>
      <c r="C11" s="164"/>
      <c r="D11" s="165"/>
      <c r="E11" s="165"/>
      <c r="F11" s="165"/>
      <c r="G11" s="167"/>
      <c r="H11" s="167"/>
      <c r="I11" s="167"/>
      <c r="J11" s="167"/>
      <c r="K11" s="167"/>
      <c r="L11" s="167"/>
      <c r="M11" s="169"/>
      <c r="N11" s="169"/>
      <c r="O11" s="169"/>
      <c r="P11" s="165"/>
      <c r="Q11" s="167"/>
      <c r="R11" s="165"/>
      <c r="S11" s="167"/>
      <c r="T11" s="167"/>
      <c r="U11" s="167"/>
      <c r="V11" s="167"/>
      <c r="W11" s="167"/>
      <c r="X11" s="168"/>
      <c r="Y11" s="167"/>
      <c r="Z11" s="167"/>
      <c r="AA11" s="167"/>
      <c r="AB11" s="165"/>
      <c r="AC11" s="167"/>
      <c r="AD11" s="165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  <c r="AU11" s="167"/>
      <c r="AV11" s="167"/>
      <c r="AW11" s="167"/>
      <c r="AX11" s="167"/>
      <c r="AY11" s="167"/>
      <c r="AZ11" s="167"/>
      <c r="BA11" s="167"/>
      <c r="BB11" s="168"/>
      <c r="BC11" s="136"/>
      <c r="BH11" s="182"/>
    </row>
    <row r="12" spans="1:60" hidden="1" x14ac:dyDescent="0.2">
      <c r="A12" s="136"/>
      <c r="B12" s="136"/>
      <c r="C12" s="164"/>
      <c r="D12" s="165"/>
      <c r="E12" s="165"/>
      <c r="F12" s="165"/>
      <c r="G12" s="167"/>
      <c r="H12" s="167"/>
      <c r="I12" s="167"/>
      <c r="J12" s="167"/>
      <c r="K12" s="167"/>
      <c r="L12" s="167"/>
      <c r="M12" s="169"/>
      <c r="N12" s="169"/>
      <c r="O12" s="169"/>
      <c r="P12" s="165"/>
      <c r="Q12" s="167"/>
      <c r="R12" s="165"/>
      <c r="S12" s="167"/>
      <c r="T12" s="167"/>
      <c r="U12" s="167"/>
      <c r="V12" s="167"/>
      <c r="W12" s="167"/>
      <c r="X12" s="168"/>
      <c r="Y12" s="167"/>
      <c r="Z12" s="167"/>
      <c r="AA12" s="167"/>
      <c r="AB12" s="165"/>
      <c r="AC12" s="167"/>
      <c r="AD12" s="165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  <c r="AZ12" s="167"/>
      <c r="BA12" s="167"/>
      <c r="BB12" s="168"/>
      <c r="BC12" s="136"/>
      <c r="BH12" s="182"/>
    </row>
    <row r="13" spans="1:60" hidden="1" x14ac:dyDescent="0.2">
      <c r="A13" s="136"/>
      <c r="B13" s="136"/>
      <c r="C13" s="164"/>
      <c r="D13" s="165"/>
      <c r="E13" s="165"/>
      <c r="F13" s="165"/>
      <c r="G13" s="167"/>
      <c r="H13" s="167"/>
      <c r="I13" s="167"/>
      <c r="J13" s="167"/>
      <c r="K13" s="167"/>
      <c r="L13" s="167"/>
      <c r="M13" s="169"/>
      <c r="N13" s="169"/>
      <c r="O13" s="169"/>
      <c r="P13" s="165"/>
      <c r="Q13" s="167"/>
      <c r="R13" s="165"/>
      <c r="S13" s="167"/>
      <c r="T13" s="167"/>
      <c r="U13" s="167"/>
      <c r="V13" s="167"/>
      <c r="W13" s="167"/>
      <c r="X13" s="168"/>
      <c r="Y13" s="167"/>
      <c r="Z13" s="167"/>
      <c r="AA13" s="167"/>
      <c r="AB13" s="165"/>
      <c r="AC13" s="167"/>
      <c r="AD13" s="165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  <c r="AZ13" s="167"/>
      <c r="BA13" s="167"/>
      <c r="BB13" s="168"/>
      <c r="BC13" s="136"/>
      <c r="BH13" s="182"/>
    </row>
    <row r="14" spans="1:60" hidden="1" x14ac:dyDescent="0.2">
      <c r="A14" s="136"/>
      <c r="B14" s="136"/>
      <c r="C14" s="164"/>
      <c r="D14" s="165"/>
      <c r="E14" s="165"/>
      <c r="F14" s="165"/>
      <c r="G14" s="167"/>
      <c r="H14" s="167"/>
      <c r="I14" s="167"/>
      <c r="J14" s="167"/>
      <c r="K14" s="167"/>
      <c r="L14" s="167"/>
      <c r="M14" s="169"/>
      <c r="N14" s="169"/>
      <c r="O14" s="169"/>
      <c r="P14" s="165"/>
      <c r="Q14" s="167"/>
      <c r="R14" s="165"/>
      <c r="S14" s="167"/>
      <c r="T14" s="167"/>
      <c r="U14" s="167"/>
      <c r="V14" s="167"/>
      <c r="W14" s="167"/>
      <c r="X14" s="168"/>
      <c r="Y14" s="167"/>
      <c r="Z14" s="167"/>
      <c r="AA14" s="167"/>
      <c r="AB14" s="165"/>
      <c r="AC14" s="167"/>
      <c r="AD14" s="165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  <c r="AZ14" s="167"/>
      <c r="BA14" s="167"/>
      <c r="BB14" s="168"/>
      <c r="BC14" s="136"/>
      <c r="BH14" s="182"/>
    </row>
    <row r="15" spans="1:60" hidden="1" x14ac:dyDescent="0.2">
      <c r="A15" s="136"/>
      <c r="B15" s="136"/>
      <c r="C15" s="164"/>
      <c r="D15" s="165"/>
      <c r="E15" s="165"/>
      <c r="F15" s="165"/>
      <c r="G15" s="167"/>
      <c r="H15" s="167"/>
      <c r="I15" s="167"/>
      <c r="J15" s="167"/>
      <c r="K15" s="167"/>
      <c r="L15" s="167"/>
      <c r="M15" s="169"/>
      <c r="N15" s="169"/>
      <c r="O15" s="169"/>
      <c r="P15" s="165"/>
      <c r="Q15" s="167"/>
      <c r="R15" s="165"/>
      <c r="S15" s="167"/>
      <c r="T15" s="167"/>
      <c r="U15" s="167"/>
      <c r="V15" s="167"/>
      <c r="W15" s="167"/>
      <c r="X15" s="168"/>
      <c r="Y15" s="167"/>
      <c r="Z15" s="167"/>
      <c r="AA15" s="167"/>
      <c r="AB15" s="165"/>
      <c r="AC15" s="167"/>
      <c r="AD15" s="165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8"/>
      <c r="BC15" s="136"/>
      <c r="BH15" s="182"/>
    </row>
    <row r="16" spans="1:60" hidden="1" x14ac:dyDescent="0.2">
      <c r="A16" s="136"/>
      <c r="B16" s="136"/>
      <c r="C16" s="164"/>
      <c r="D16" s="165"/>
      <c r="E16" s="165"/>
      <c r="F16" s="165"/>
      <c r="G16" s="167"/>
      <c r="H16" s="167"/>
      <c r="I16" s="167"/>
      <c r="J16" s="167"/>
      <c r="K16" s="167"/>
      <c r="L16" s="167"/>
      <c r="M16" s="167"/>
      <c r="N16" s="167"/>
      <c r="O16" s="167"/>
      <c r="P16" s="165"/>
      <c r="Q16" s="167"/>
      <c r="R16" s="165"/>
      <c r="S16" s="167"/>
      <c r="T16" s="167"/>
      <c r="U16" s="167"/>
      <c r="V16" s="167"/>
      <c r="W16" s="167"/>
      <c r="X16" s="167"/>
      <c r="Y16" s="167"/>
      <c r="Z16" s="167"/>
      <c r="AA16" s="167"/>
      <c r="AB16" s="165"/>
      <c r="AC16" s="167"/>
      <c r="AD16" s="165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8"/>
      <c r="BC16" s="136"/>
    </row>
    <row r="17" spans="1:55" hidden="1" x14ac:dyDescent="0.2">
      <c r="A17" s="136"/>
      <c r="B17" s="136"/>
      <c r="C17" s="164"/>
      <c r="D17" s="165"/>
      <c r="E17" s="165"/>
      <c r="F17" s="165"/>
      <c r="G17" s="167"/>
      <c r="H17" s="167"/>
      <c r="I17" s="167"/>
      <c r="J17" s="167"/>
      <c r="K17" s="167"/>
      <c r="L17" s="167"/>
      <c r="M17" s="167"/>
      <c r="N17" s="167"/>
      <c r="O17" s="167"/>
      <c r="P17" s="165"/>
      <c r="Q17" s="167"/>
      <c r="R17" s="165"/>
      <c r="S17" s="167"/>
      <c r="T17" s="167"/>
      <c r="U17" s="167"/>
      <c r="V17" s="167"/>
      <c r="W17" s="167"/>
      <c r="X17" s="167"/>
      <c r="Y17" s="167"/>
      <c r="Z17" s="167"/>
      <c r="AA17" s="167"/>
      <c r="AB17" s="165"/>
      <c r="AC17" s="167"/>
      <c r="AD17" s="165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8"/>
      <c r="BC17" s="136"/>
    </row>
    <row r="18" spans="1:55" hidden="1" x14ac:dyDescent="0.2">
      <c r="A18" s="136"/>
      <c r="B18" s="136"/>
      <c r="C18" s="164"/>
      <c r="D18" s="165"/>
      <c r="E18" s="165"/>
      <c r="F18" s="165"/>
      <c r="G18" s="167"/>
      <c r="H18" s="167"/>
      <c r="I18" s="167"/>
      <c r="J18" s="167"/>
      <c r="K18" s="167"/>
      <c r="L18" s="167"/>
      <c r="M18" s="167"/>
      <c r="N18" s="167"/>
      <c r="O18" s="167"/>
      <c r="P18" s="165"/>
      <c r="Q18" s="167"/>
      <c r="R18" s="165"/>
      <c r="S18" s="167"/>
      <c r="T18" s="167"/>
      <c r="U18" s="167"/>
      <c r="V18" s="167"/>
      <c r="W18" s="167"/>
      <c r="X18" s="167"/>
      <c r="Y18" s="167"/>
      <c r="Z18" s="167"/>
      <c r="AA18" s="167"/>
      <c r="AB18" s="165"/>
      <c r="AC18" s="167"/>
      <c r="AD18" s="165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8"/>
      <c r="BC18" s="136"/>
    </row>
    <row r="19" spans="1:55" hidden="1" x14ac:dyDescent="0.2">
      <c r="A19" s="136"/>
      <c r="B19" s="136"/>
      <c r="C19" s="164"/>
      <c r="D19" s="165"/>
      <c r="E19" s="165"/>
      <c r="F19" s="165"/>
      <c r="G19" s="167"/>
      <c r="H19" s="167"/>
      <c r="I19" s="167"/>
      <c r="J19" s="167"/>
      <c r="K19" s="167"/>
      <c r="L19" s="167"/>
      <c r="M19" s="167"/>
      <c r="N19" s="167"/>
      <c r="O19" s="167"/>
      <c r="P19" s="165"/>
      <c r="Q19" s="167"/>
      <c r="R19" s="165"/>
      <c r="S19" s="167"/>
      <c r="T19" s="167"/>
      <c r="U19" s="167"/>
      <c r="V19" s="167"/>
      <c r="W19" s="167"/>
      <c r="X19" s="167"/>
      <c r="Y19" s="167"/>
      <c r="Z19" s="167"/>
      <c r="AA19" s="167"/>
      <c r="AB19" s="165"/>
      <c r="AC19" s="167"/>
      <c r="AD19" s="165"/>
      <c r="AE19" s="167"/>
      <c r="AF19" s="167"/>
      <c r="AG19" s="167"/>
      <c r="AH19" s="167"/>
      <c r="AI19" s="167"/>
      <c r="AJ19" s="167"/>
      <c r="AK19" s="167"/>
      <c r="AL19" s="167"/>
      <c r="AM19" s="167"/>
      <c r="AN19" s="169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8"/>
      <c r="BC19" s="136"/>
    </row>
    <row r="20" spans="1:55" x14ac:dyDescent="0.2">
      <c r="A20" s="136"/>
      <c r="B20" s="136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71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71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71"/>
      <c r="AO20" s="171"/>
      <c r="AP20" s="136"/>
      <c r="AQ20" s="136"/>
      <c r="AR20" s="136"/>
      <c r="AS20" s="136"/>
      <c r="AT20" s="136"/>
      <c r="AU20" s="136"/>
      <c r="AV20" s="136"/>
      <c r="AW20" s="136"/>
      <c r="AX20" s="136"/>
      <c r="AY20" s="136"/>
      <c r="AZ20" s="136"/>
      <c r="BA20" s="136"/>
      <c r="BB20" s="136"/>
      <c r="BC20" s="136"/>
    </row>
    <row r="21" spans="1:55" s="186" customFormat="1" x14ac:dyDescent="0.2">
      <c r="A21" s="177"/>
      <c r="B21" s="172" t="s">
        <v>71</v>
      </c>
      <c r="C21" s="173">
        <f>+SUM(C9:C19)</f>
        <v>5000</v>
      </c>
      <c r="D21" s="174"/>
      <c r="E21" s="175"/>
      <c r="F21" s="175"/>
      <c r="G21" s="175"/>
      <c r="H21" s="175"/>
      <c r="I21" s="175"/>
      <c r="J21" s="175"/>
      <c r="K21" s="176"/>
      <c r="L21" s="173">
        <f>+SUM(L9:L19)</f>
        <v>0</v>
      </c>
      <c r="M21" s="173">
        <f>+SUM(M9:M19)</f>
        <v>0</v>
      </c>
      <c r="N21" s="173">
        <f>+SUM(N9:N19)</f>
        <v>0</v>
      </c>
      <c r="O21" s="173">
        <f>+SUM(O9:O19)</f>
        <v>5000</v>
      </c>
      <c r="P21" s="174"/>
      <c r="Q21" s="175"/>
      <c r="R21" s="175"/>
      <c r="S21" s="175"/>
      <c r="T21" s="175"/>
      <c r="U21" s="175"/>
      <c r="V21" s="175"/>
      <c r="W21" s="176"/>
      <c r="X21" s="173">
        <f>+SUM(X9:X19)</f>
        <v>0</v>
      </c>
      <c r="Y21" s="173">
        <f>+SUM(Y9:Y19)</f>
        <v>0</v>
      </c>
      <c r="Z21" s="173">
        <f>+SUM(Z9:Z19)</f>
        <v>0</v>
      </c>
      <c r="AA21" s="173">
        <f>+SUM(AA9:AA19)</f>
        <v>5000</v>
      </c>
      <c r="AB21" s="174"/>
      <c r="AC21" s="175"/>
      <c r="AD21" s="175"/>
      <c r="AE21" s="175"/>
      <c r="AF21" s="175"/>
      <c r="AG21" s="175"/>
      <c r="AH21" s="175"/>
      <c r="AI21" s="176"/>
      <c r="AJ21" s="173">
        <f>+SUM(AJ9:AJ19)</f>
        <v>0</v>
      </c>
      <c r="AK21" s="173">
        <f>+SUM(AK9:AK19)</f>
        <v>0</v>
      </c>
      <c r="AL21" s="173">
        <f>+SUM(AL9:AL19)</f>
        <v>0</v>
      </c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>
        <f>+SUM(AY9:AY19)</f>
        <v>7924.2137419216842</v>
      </c>
      <c r="AZ21" s="173">
        <f>+SUM(AZ9:AZ19)</f>
        <v>1186.2695932978056</v>
      </c>
      <c r="BA21" s="173">
        <f>+SUM(BA9:BA19)</f>
        <v>9110.4833352194892</v>
      </c>
      <c r="BB21" s="173">
        <f>+SUM(BB9:BB19)</f>
        <v>14110.483335219489</v>
      </c>
      <c r="BC21" s="177"/>
    </row>
    <row r="22" spans="1:55" s="186" customFormat="1" x14ac:dyDescent="0.2">
      <c r="A22" s="177"/>
      <c r="B22" s="177"/>
      <c r="C22" s="178"/>
      <c r="D22" s="177"/>
      <c r="E22" s="177"/>
      <c r="F22" s="177"/>
      <c r="G22" s="177"/>
      <c r="H22" s="177"/>
      <c r="I22" s="177"/>
      <c r="J22" s="177"/>
      <c r="K22" s="177"/>
      <c r="L22" s="178"/>
      <c r="M22" s="178"/>
      <c r="N22" s="178"/>
      <c r="O22" s="178"/>
      <c r="P22" s="177"/>
      <c r="Q22" s="177"/>
      <c r="R22" s="177"/>
      <c r="S22" s="177"/>
      <c r="T22" s="177"/>
      <c r="U22" s="177"/>
      <c r="V22" s="177"/>
      <c r="W22" s="177"/>
      <c r="X22" s="178"/>
      <c r="Y22" s="178"/>
      <c r="Z22" s="178"/>
      <c r="AA22" s="178"/>
      <c r="AB22" s="177"/>
      <c r="AC22" s="177"/>
      <c r="AD22" s="177"/>
      <c r="AE22" s="177"/>
      <c r="AF22" s="177"/>
      <c r="AG22" s="177"/>
      <c r="AH22" s="177"/>
      <c r="AI22" s="177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7"/>
    </row>
    <row r="23" spans="1:55" s="186" customFormat="1" x14ac:dyDescent="0.2">
      <c r="A23" s="177"/>
      <c r="B23" s="205" t="s">
        <v>93</v>
      </c>
      <c r="C23" s="178"/>
      <c r="D23" s="177"/>
      <c r="E23" s="177"/>
      <c r="F23" s="177"/>
      <c r="G23" s="177"/>
      <c r="H23" s="177"/>
      <c r="I23" s="177"/>
      <c r="J23" s="177"/>
      <c r="K23" s="177"/>
      <c r="L23" s="178"/>
      <c r="M23" s="178"/>
      <c r="N23" s="178"/>
      <c r="O23" s="178"/>
      <c r="P23" s="177"/>
      <c r="Q23" s="177"/>
      <c r="R23" s="177"/>
      <c r="S23" s="177"/>
      <c r="T23" s="177"/>
      <c r="U23" s="177"/>
      <c r="V23" s="177"/>
      <c r="W23" s="177"/>
      <c r="X23" s="178"/>
      <c r="Y23" s="178"/>
      <c r="Z23" s="178"/>
      <c r="AA23" s="178"/>
      <c r="AB23" s="177"/>
      <c r="AC23" s="177"/>
      <c r="AD23" s="177"/>
      <c r="AE23" s="177"/>
      <c r="AF23" s="177"/>
      <c r="AG23" s="177"/>
      <c r="AH23" s="177"/>
      <c r="AI23" s="177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7"/>
    </row>
    <row r="24" spans="1:55" s="186" customFormat="1" x14ac:dyDescent="0.2">
      <c r="A24" s="177"/>
      <c r="B24" s="177" t="s">
        <v>94</v>
      </c>
      <c r="C24" s="177"/>
      <c r="D24" s="177"/>
      <c r="E24" s="136"/>
      <c r="F24" s="136"/>
      <c r="G24" s="136"/>
      <c r="H24" s="136"/>
      <c r="I24" s="136"/>
      <c r="J24" s="136"/>
      <c r="K24" s="177"/>
      <c r="L24" s="178"/>
      <c r="M24" s="178"/>
      <c r="N24" s="178"/>
      <c r="O24" s="178"/>
      <c r="P24" s="177"/>
      <c r="Q24" s="177"/>
      <c r="R24" s="177"/>
      <c r="S24" s="177"/>
      <c r="T24" s="177"/>
      <c r="U24" s="177"/>
      <c r="V24" s="177"/>
      <c r="W24" s="177"/>
      <c r="X24" s="178"/>
      <c r="Y24" s="178"/>
      <c r="Z24" s="178"/>
      <c r="AA24" s="178"/>
      <c r="AB24" s="177"/>
      <c r="AC24" s="177"/>
      <c r="AD24" s="177"/>
      <c r="AE24" s="177"/>
      <c r="AF24" s="177"/>
      <c r="AG24" s="177"/>
      <c r="AH24" s="177"/>
      <c r="AI24" s="177"/>
      <c r="AJ24" s="178"/>
      <c r="AK24" s="178"/>
      <c r="AL24" s="178"/>
      <c r="AM24" s="178"/>
      <c r="AN24" s="179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7"/>
    </row>
    <row r="25" spans="1:55" x14ac:dyDescent="0.2">
      <c r="A25" s="136"/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</row>
    <row r="26" spans="1:55" x14ac:dyDescent="0.2">
      <c r="A26" s="136"/>
      <c r="B26" s="136"/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  <c r="AW26" s="136"/>
      <c r="AX26" s="136"/>
      <c r="AY26" s="136"/>
      <c r="AZ26" s="136"/>
      <c r="BA26" s="136"/>
      <c r="BB26" s="136"/>
      <c r="BC26" s="136"/>
    </row>
    <row r="27" spans="1:55" x14ac:dyDescent="0.2">
      <c r="A27" s="136"/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136"/>
      <c r="BB27" s="136"/>
      <c r="BC27" s="136"/>
    </row>
    <row r="28" spans="1:55" x14ac:dyDescent="0.2">
      <c r="A28" s="136"/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6"/>
      <c r="AV28" s="136"/>
      <c r="AW28" s="136"/>
      <c r="AX28" s="136"/>
      <c r="AY28" s="136"/>
      <c r="AZ28" s="136"/>
      <c r="BA28" s="136"/>
      <c r="BB28" s="136"/>
      <c r="BC28" s="136"/>
    </row>
    <row r="29" spans="1:55" x14ac:dyDescent="0.2">
      <c r="A29" s="136"/>
      <c r="B29" s="136"/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136"/>
      <c r="BB29" s="136"/>
      <c r="BC29" s="136"/>
    </row>
    <row r="30" spans="1:55" x14ac:dyDescent="0.2">
      <c r="A30" s="136"/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6"/>
      <c r="AV30" s="136"/>
      <c r="AW30" s="136"/>
      <c r="AX30" s="136"/>
      <c r="AY30" s="136"/>
      <c r="AZ30" s="136"/>
      <c r="BA30" s="136"/>
      <c r="BB30" s="136"/>
      <c r="BC30" s="136"/>
    </row>
    <row r="31" spans="1:55" x14ac:dyDescent="0.2">
      <c r="A31" s="136"/>
      <c r="B31" s="136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36"/>
      <c r="BB31" s="136"/>
      <c r="BC31" s="136"/>
    </row>
    <row r="32" spans="1:55" x14ac:dyDescent="0.2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6"/>
      <c r="AV32" s="136"/>
      <c r="AW32" s="136"/>
      <c r="AX32" s="136"/>
      <c r="AY32" s="136"/>
      <c r="AZ32" s="136"/>
      <c r="BA32" s="136"/>
      <c r="BB32" s="136"/>
      <c r="BC32" s="136"/>
    </row>
    <row r="33" spans="1:55" x14ac:dyDescent="0.2">
      <c r="A33" s="136"/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136"/>
      <c r="BB33" s="136"/>
      <c r="BC33" s="136"/>
    </row>
    <row r="34" spans="1:55" x14ac:dyDescent="0.2">
      <c r="A34" s="136"/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36"/>
      <c r="BB34" s="136"/>
      <c r="BC34" s="136"/>
    </row>
    <row r="35" spans="1:55" x14ac:dyDescent="0.2">
      <c r="A35" s="136"/>
      <c r="B35" s="136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</row>
    <row r="36" spans="1:55" x14ac:dyDescent="0.2">
      <c r="A36" s="136"/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6"/>
      <c r="AV36" s="136"/>
      <c r="AW36" s="136"/>
      <c r="AX36" s="136"/>
      <c r="AY36" s="136"/>
      <c r="AZ36" s="136"/>
      <c r="BA36" s="136"/>
      <c r="BB36" s="136"/>
      <c r="BC36" s="136"/>
    </row>
    <row r="37" spans="1:55" x14ac:dyDescent="0.2">
      <c r="A37" s="136"/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6"/>
      <c r="AV37" s="136"/>
      <c r="AW37" s="136"/>
      <c r="AX37" s="136"/>
      <c r="AY37" s="136"/>
      <c r="AZ37" s="136"/>
      <c r="BA37" s="136"/>
      <c r="BB37" s="136"/>
      <c r="BC37" s="136"/>
    </row>
  </sheetData>
  <sheetProtection algorithmName="SHA-512" hashValue="WB+pfS10Qdldg2xvrT/jR74xbTCSq/BUtp1Y8U2p4wRXhB0Zh7zprk/kp3PoDtkwUSgSbxn19PEkiTg7Ow2yiA==" saltValue="3PFKHJSjTBc3zaVuBeXW9g==" spinCount="100000" sheet="1" objects="1" scenarios="1"/>
  <dataConsolidate/>
  <mergeCells count="5">
    <mergeCell ref="C7:C8"/>
    <mergeCell ref="O7:O8"/>
    <mergeCell ref="AA7:AA8"/>
    <mergeCell ref="AY7:BA7"/>
    <mergeCell ref="B2:C2"/>
  </mergeCells>
  <dataValidations count="2">
    <dataValidation type="date" allowBlank="1" showInputMessage="1" showErrorMessage="1" sqref="C4" xr:uid="{00000000-0002-0000-0000-000000000000}">
      <formula1>1900</formula1>
      <formula2>43657</formula2>
    </dataValidation>
    <dataValidation type="date" operator="lessThanOrEqual" allowBlank="1" showInputMessage="1" showErrorMessage="1" errorTitle="Fecha maxima a la permitida" error="La fecha ingresada supera la fecha de actualización de los intereses" sqref="C5" xr:uid="{00000000-0002-0000-0000-000001000000}">
      <formula1>C6</formula1>
    </dataValidation>
  </dataValidations>
  <printOptions horizontalCentered="1"/>
  <pageMargins left="0.94488188976377963" right="0.94488188976377963" top="1.5748031496062993" bottom="0.98425196850393704" header="1.1811023622047245" footer="0"/>
  <pageSetup scale="42" orientation="landscape" r:id="rId1"/>
  <headerFooter alignWithMargins="0">
    <oddFooter>&amp;R&amp;"Monotype Corsiva,Normal"&amp;8RBP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T35"/>
  <sheetViews>
    <sheetView zoomScaleNormal="100" workbookViewId="0">
      <selection activeCell="D6" sqref="D6"/>
    </sheetView>
  </sheetViews>
  <sheetFormatPr baseColWidth="10" defaultColWidth="9.140625" defaultRowHeight="12.75" x14ac:dyDescent="0.2"/>
  <cols>
    <col min="1" max="1" width="3.7109375" customWidth="1"/>
    <col min="2" max="2" width="4.7109375" customWidth="1"/>
    <col min="3" max="3" width="15.85546875" customWidth="1"/>
    <col min="4" max="4" width="20" customWidth="1"/>
    <col min="5" max="5" width="12.7109375" customWidth="1"/>
    <col min="6" max="6" width="17.85546875" customWidth="1"/>
    <col min="7" max="7" width="15.28515625" customWidth="1"/>
    <col min="8" max="8" width="14.28515625" customWidth="1"/>
    <col min="9" max="9" width="13.28515625" hidden="1" customWidth="1"/>
    <col min="10" max="10" width="11.42578125" hidden="1" customWidth="1"/>
    <col min="11" max="11" width="13.7109375" customWidth="1"/>
    <col min="12" max="12" width="9.140625" customWidth="1"/>
    <col min="13" max="13" width="11.42578125" hidden="1" customWidth="1"/>
    <col min="14" max="14" width="9.140625" customWidth="1"/>
    <col min="15" max="19" width="11.42578125" style="120" hidden="1" customWidth="1"/>
    <col min="20" max="20" width="11.42578125" customWidth="1"/>
  </cols>
  <sheetData>
    <row r="2" spans="2:20" ht="16.5" thickBot="1" x14ac:dyDescent="0.3">
      <c r="B2" s="217" t="s">
        <v>91</v>
      </c>
      <c r="C2" s="217"/>
      <c r="D2" s="217"/>
      <c r="E2" s="217"/>
      <c r="F2" s="217"/>
    </row>
    <row r="3" spans="2:20" x14ac:dyDescent="0.2">
      <c r="C3" s="218" t="s">
        <v>92</v>
      </c>
      <c r="D3" s="218"/>
      <c r="E3" s="218"/>
      <c r="F3" s="218"/>
      <c r="G3" s="1"/>
      <c r="H3" s="1"/>
      <c r="I3" s="1"/>
      <c r="J3" s="1"/>
      <c r="K3" s="1"/>
      <c r="L3" s="2"/>
      <c r="M3" s="113"/>
    </row>
    <row r="4" spans="2:20" x14ac:dyDescent="0.2">
      <c r="B4">
        <v>1</v>
      </c>
      <c r="C4" s="219">
        <v>54636.18</v>
      </c>
      <c r="D4" s="219"/>
      <c r="E4" s="219"/>
      <c r="F4" s="219"/>
      <c r="L4" s="3"/>
      <c r="M4" s="114"/>
    </row>
    <row r="5" spans="2:20" x14ac:dyDescent="0.2">
      <c r="B5">
        <v>2</v>
      </c>
      <c r="C5" s="123" t="s">
        <v>79</v>
      </c>
      <c r="D5" s="180">
        <v>33943</v>
      </c>
      <c r="L5" s="3"/>
      <c r="M5" s="114"/>
    </row>
    <row r="6" spans="2:20" x14ac:dyDescent="0.2">
      <c r="B6">
        <v>3</v>
      </c>
      <c r="C6" s="123" t="s">
        <v>80</v>
      </c>
      <c r="D6" s="180">
        <v>35769</v>
      </c>
      <c r="L6" s="3"/>
      <c r="M6" s="114"/>
    </row>
    <row r="7" spans="2:20" x14ac:dyDescent="0.2">
      <c r="B7">
        <v>4</v>
      </c>
      <c r="C7" s="123" t="s">
        <v>13</v>
      </c>
      <c r="D7" s="180">
        <v>44816</v>
      </c>
      <c r="L7" s="3"/>
      <c r="M7" s="114"/>
      <c r="N7" s="123"/>
      <c r="O7" s="123"/>
      <c r="P7" s="123"/>
      <c r="Q7" s="123"/>
      <c r="R7" s="123"/>
      <c r="S7" s="123"/>
      <c r="T7" s="123"/>
    </row>
    <row r="8" spans="2:20" ht="13.5" thickBot="1" x14ac:dyDescent="0.25">
      <c r="C8" s="4"/>
      <c r="D8" s="189">
        <f>MAX('datos sbs'!B:B)</f>
        <v>46065</v>
      </c>
      <c r="E8" s="6"/>
      <c r="L8" s="3"/>
      <c r="M8" s="114"/>
      <c r="N8" s="123"/>
      <c r="O8" s="123"/>
      <c r="P8" s="123"/>
      <c r="Q8" s="123"/>
      <c r="R8" s="123"/>
      <c r="S8" s="123"/>
      <c r="T8" s="123"/>
    </row>
    <row r="9" spans="2:20" ht="13.5" thickBot="1" x14ac:dyDescent="0.25">
      <c r="C9" s="220" t="s">
        <v>14</v>
      </c>
      <c r="D9" s="221"/>
      <c r="E9" s="221"/>
      <c r="F9" s="222"/>
      <c r="L9" s="3"/>
      <c r="M9" s="114"/>
      <c r="N9" s="123"/>
      <c r="O9" s="123"/>
      <c r="P9" s="123"/>
      <c r="Q9" s="123"/>
      <c r="R9" s="123"/>
      <c r="S9" s="123"/>
      <c r="T9" s="123"/>
    </row>
    <row r="10" spans="2:20" x14ac:dyDescent="0.2">
      <c r="C10" s="7"/>
      <c r="D10" s="8"/>
      <c r="E10" s="6"/>
      <c r="L10" s="3"/>
      <c r="M10" s="114"/>
      <c r="N10" s="123"/>
      <c r="O10" s="123"/>
      <c r="P10" s="123"/>
      <c r="Q10" s="123"/>
      <c r="R10" s="123"/>
      <c r="S10" s="123"/>
      <c r="T10" s="123"/>
    </row>
    <row r="11" spans="2:20" ht="56.25" x14ac:dyDescent="0.2">
      <c r="C11" s="223" t="s">
        <v>15</v>
      </c>
      <c r="D11" s="224"/>
      <c r="E11" s="224"/>
      <c r="F11" s="225"/>
      <c r="G11" s="9" t="s">
        <v>16</v>
      </c>
      <c r="H11" s="10"/>
      <c r="I11" s="11" t="s">
        <v>73</v>
      </c>
      <c r="J11" s="11" t="s">
        <v>17</v>
      </c>
      <c r="K11" s="11" t="s">
        <v>18</v>
      </c>
      <c r="L11" s="12" t="s">
        <v>19</v>
      </c>
      <c r="M11" s="115" t="s">
        <v>20</v>
      </c>
      <c r="N11" s="123"/>
      <c r="O11" s="126" t="s">
        <v>21</v>
      </c>
      <c r="P11" s="126" t="s">
        <v>22</v>
      </c>
      <c r="Q11" s="126" t="s">
        <v>23</v>
      </c>
      <c r="R11" s="123"/>
      <c r="S11" s="123"/>
      <c r="T11" s="123"/>
    </row>
    <row r="12" spans="2:20" ht="13.5" thickBot="1" x14ac:dyDescent="0.25">
      <c r="C12" s="122" t="s">
        <v>72</v>
      </c>
      <c r="D12" s="13"/>
      <c r="E12" s="6"/>
      <c r="G12" s="14"/>
      <c r="L12" s="3"/>
      <c r="M12" s="114"/>
      <c r="N12" s="123"/>
      <c r="O12" s="123"/>
      <c r="P12" s="123"/>
      <c r="Q12" s="123"/>
      <c r="R12" s="123"/>
      <c r="S12" s="123"/>
      <c r="T12" s="123"/>
    </row>
    <row r="13" spans="2:20" ht="13.5" thickBot="1" x14ac:dyDescent="0.25">
      <c r="C13" s="226" t="s">
        <v>24</v>
      </c>
      <c r="D13" s="227"/>
      <c r="E13" s="227"/>
      <c r="F13" s="228"/>
      <c r="G13" s="15" t="s">
        <v>25</v>
      </c>
      <c r="H13" s="16"/>
      <c r="J13" s="125"/>
      <c r="K13" s="17">
        <f>IF($D$5&gt;39450,0,(Q13-1)*C4)</f>
        <v>146826.02376634206</v>
      </c>
      <c r="L13" s="107">
        <v>0</v>
      </c>
      <c r="M13" s="116">
        <f>+C4+K13+L13</f>
        <v>201462.20376634205</v>
      </c>
      <c r="N13" s="123"/>
      <c r="O13" s="127">
        <f>+VLOOKUP(D5-1,'datos sbs'!$B$6:$T$16605,8,0)</f>
        <v>2.8139010566071372</v>
      </c>
      <c r="P13" s="127">
        <f>IF( D6&gt;39450,+VLOOKUP(39450,'datos sbs'!$B$6:$T$16605,8,0),+VLOOKUP(D6,'datos sbs'!$B$6:$T$16605,8,0))</f>
        <v>10.375811560114787</v>
      </c>
      <c r="Q13" s="127">
        <f>+P13/O13</f>
        <v>3.687340582126021</v>
      </c>
      <c r="R13" s="123"/>
      <c r="S13" s="123"/>
      <c r="T13" s="123"/>
    </row>
    <row r="14" spans="2:20" x14ac:dyDescent="0.2">
      <c r="C14" s="226" t="s">
        <v>24</v>
      </c>
      <c r="D14" s="227"/>
      <c r="E14" s="227"/>
      <c r="F14" s="228"/>
      <c r="G14" s="15" t="s">
        <v>38</v>
      </c>
      <c r="H14" s="16"/>
      <c r="I14" s="125">
        <f>IF($D$5&gt;39450,D5,39451)</f>
        <v>39451</v>
      </c>
      <c r="J14" s="125">
        <f>IF($D$6&lt;=39450,0,D6)</f>
        <v>0</v>
      </c>
      <c r="K14" s="28">
        <f>M13*R14</f>
        <v>0</v>
      </c>
      <c r="L14" s="107">
        <v>0</v>
      </c>
      <c r="M14" s="117">
        <f>K14+M13</f>
        <v>201462.20376634205</v>
      </c>
      <c r="N14" s="123"/>
      <c r="O14" s="130">
        <f>+IF(I14=0,0,VLOOKUP(I14-1,'datos sbs'!$B$6:$T$15989,12,0))</f>
        <v>3.8533767386863378</v>
      </c>
      <c r="P14" s="123"/>
      <c r="Q14" s="130">
        <f>+IF(J14=0,0,VLOOKUP(J14,'datos sbs'!$B$6:$T$15989,12,0))</f>
        <v>0</v>
      </c>
      <c r="R14" s="130">
        <f>+IF(J14=0,0,Q14-O14)</f>
        <v>0</v>
      </c>
      <c r="S14" s="131"/>
      <c r="T14" s="123"/>
    </row>
    <row r="15" spans="2:20" x14ac:dyDescent="0.2">
      <c r="C15" s="124" t="s">
        <v>75</v>
      </c>
      <c r="D15" s="5"/>
      <c r="E15" s="6"/>
      <c r="F15" s="123"/>
      <c r="G15" s="18"/>
      <c r="L15" s="3"/>
      <c r="M15" s="114"/>
      <c r="N15" s="123"/>
      <c r="O15" s="123"/>
      <c r="P15" s="123"/>
      <c r="Q15" s="123"/>
      <c r="R15" s="123"/>
      <c r="S15" s="123"/>
      <c r="T15" s="123"/>
    </row>
    <row r="16" spans="2:20" ht="13.5" thickBot="1" x14ac:dyDescent="0.25">
      <c r="C16" s="229" t="s">
        <v>74</v>
      </c>
      <c r="D16" s="230"/>
      <c r="E16" s="230"/>
      <c r="F16" s="231"/>
      <c r="G16" s="18"/>
      <c r="L16" s="3"/>
      <c r="M16" s="114"/>
      <c r="N16" s="123"/>
      <c r="O16" s="128" t="s">
        <v>28</v>
      </c>
      <c r="P16" s="128" t="s">
        <v>29</v>
      </c>
      <c r="Q16" s="128" t="s">
        <v>30</v>
      </c>
      <c r="R16" s="129" t="s">
        <v>26</v>
      </c>
      <c r="S16" s="129" t="s">
        <v>27</v>
      </c>
      <c r="T16" s="123"/>
    </row>
    <row r="17" spans="3:20" ht="13.5" thickBot="1" x14ac:dyDescent="0.25">
      <c r="C17" s="236" t="s">
        <v>31</v>
      </c>
      <c r="D17" s="237"/>
      <c r="E17" s="237"/>
      <c r="F17" s="238"/>
      <c r="G17" s="19" t="s">
        <v>32</v>
      </c>
      <c r="H17" s="20"/>
      <c r="I17" s="125">
        <f>$D$6+1</f>
        <v>35770</v>
      </c>
      <c r="J17" s="125">
        <f>IF($D$7&gt;=35844,35844,$D$7)</f>
        <v>35844</v>
      </c>
      <c r="K17" s="21">
        <f>IF(D6&gt;35844,0,R17*M13)</f>
        <v>11410.130309734634</v>
      </c>
      <c r="L17" s="108"/>
      <c r="M17" s="117"/>
      <c r="N17" s="123"/>
      <c r="O17" s="130">
        <f>+IF(I17=0,0,VLOOKUP(I17-1,'datos sbs'!$B$6:$T$16605,4,0))</f>
        <v>62.79175</v>
      </c>
      <c r="P17" s="130"/>
      <c r="Q17" s="130">
        <f>+IF(J17=0,0,VLOOKUP(J17,'datos sbs'!$B$6:$T$16605,4,0))</f>
        <v>66.348060000000004</v>
      </c>
      <c r="R17" s="130">
        <f>+IF(I17=0,0,Q17/O17-1)</f>
        <v>5.6636580442494422E-2</v>
      </c>
      <c r="S17" s="130"/>
      <c r="T17" s="123"/>
    </row>
    <row r="18" spans="3:20" ht="13.5" thickBot="1" x14ac:dyDescent="0.25">
      <c r="C18" s="239"/>
      <c r="D18" s="240"/>
      <c r="E18" s="240"/>
      <c r="F18" s="241"/>
      <c r="G18" s="23" t="s">
        <v>33</v>
      </c>
      <c r="H18" s="24"/>
      <c r="I18" s="125">
        <f>I17</f>
        <v>35770</v>
      </c>
      <c r="J18" s="125">
        <f>J17</f>
        <v>35844</v>
      </c>
      <c r="K18" s="25"/>
      <c r="L18" s="109">
        <f>IF(D6&gt;35844,0,S18*0.3*M13)</f>
        <v>3423.03909292039</v>
      </c>
      <c r="M18" s="118">
        <f>+M14+K17+L18</f>
        <v>216295.37316899709</v>
      </c>
      <c r="N18" s="123"/>
      <c r="O18" s="123"/>
      <c r="P18" s="130">
        <f>+IF(I18=0,0,VLOOKUP(I18-1,'datos sbs'!$B$6:$T$16605,4,0))</f>
        <v>62.79175</v>
      </c>
      <c r="Q18" s="130">
        <f>+IF(J18=0,0,VLOOKUP(J18,'datos sbs'!$B$6:$T$16605,4,0))</f>
        <v>66.348060000000004</v>
      </c>
      <c r="R18" s="131"/>
      <c r="S18" s="130">
        <f>+IF(I18=0,0,Q18/P18-1)</f>
        <v>5.6636580442494422E-2</v>
      </c>
      <c r="T18" s="123"/>
    </row>
    <row r="19" spans="3:20" ht="13.5" thickBot="1" x14ac:dyDescent="0.25">
      <c r="C19" s="236" t="s">
        <v>34</v>
      </c>
      <c r="D19" s="237"/>
      <c r="E19" s="237"/>
      <c r="F19" s="238"/>
      <c r="G19" s="19" t="s">
        <v>32</v>
      </c>
      <c r="H19" s="20"/>
      <c r="I19" s="125">
        <f>MAX($D$6+1,IF($D$7&gt;35844,35844+1,0))</f>
        <v>35845</v>
      </c>
      <c r="J19" s="125">
        <f>IF($D$7&lt;35845,0,IF($D$7&gt;=37701,37701,$D$7))</f>
        <v>37701</v>
      </c>
      <c r="K19" s="21">
        <f>IF($D$6&gt;37701,0,R19*M18)</f>
        <v>561259.76105913369</v>
      </c>
      <c r="L19" s="108"/>
      <c r="M19" s="117"/>
      <c r="N19" s="123"/>
      <c r="O19" s="130">
        <f>+IF(I19=0,0,VLOOKUP(I19-1,'datos sbs'!$B$6:$T$16605,4,0))</f>
        <v>66.348060000000004</v>
      </c>
      <c r="P19" s="123"/>
      <c r="Q19" s="130">
        <f>+IF(J19=0,0,VLOOKUP(J19,'datos sbs'!$B$6:$T$16605,4,0))</f>
        <v>238.51307563</v>
      </c>
      <c r="R19" s="130">
        <f>+IF(J19=0,0,Q19/O19-1)</f>
        <v>2.5948764082928721</v>
      </c>
      <c r="S19" s="131"/>
      <c r="T19" s="123"/>
    </row>
    <row r="20" spans="3:20" ht="13.5" thickBot="1" x14ac:dyDescent="0.25">
      <c r="C20" s="239"/>
      <c r="D20" s="240"/>
      <c r="E20" s="240"/>
      <c r="F20" s="241"/>
      <c r="G20" s="26" t="s">
        <v>35</v>
      </c>
      <c r="H20" s="27"/>
      <c r="I20" s="125">
        <f>I19</f>
        <v>35845</v>
      </c>
      <c r="J20" s="125">
        <f>J19</f>
        <v>37701</v>
      </c>
      <c r="K20" s="25"/>
      <c r="L20" s="109">
        <f>IF($D$6&gt;37701,0,S20*0.15*M18)</f>
        <v>84188.964158870047</v>
      </c>
      <c r="M20" s="118">
        <f>+M18+K19+L20</f>
        <v>861744.09838700085</v>
      </c>
      <c r="N20" s="123"/>
      <c r="O20" s="123"/>
      <c r="P20" s="130">
        <f>+IF(I20=0,0,VLOOKUP(I20-1,'datos sbs'!$B$6:$T$16605,4,0))</f>
        <v>66.348060000000004</v>
      </c>
      <c r="Q20" s="130">
        <f>+IF(J20=0,0,VLOOKUP(J20,'datos sbs'!$B$6:$T$16605,4,0))</f>
        <v>238.51307563</v>
      </c>
      <c r="R20" s="131"/>
      <c r="S20" s="130">
        <f>+IF(J20=0,0,Q20/P20-1)</f>
        <v>2.5948764082928721</v>
      </c>
      <c r="T20" s="123"/>
    </row>
    <row r="21" spans="3:20" ht="13.5" thickBot="1" x14ac:dyDescent="0.25">
      <c r="C21" s="236" t="s">
        <v>36</v>
      </c>
      <c r="D21" s="237"/>
      <c r="E21" s="237"/>
      <c r="F21" s="238"/>
      <c r="G21" s="19" t="s">
        <v>25</v>
      </c>
      <c r="H21" s="20"/>
      <c r="I21" s="125">
        <f>MAX($D$6+1,IF($D$7&gt;37701,37701+1,0))</f>
        <v>37702</v>
      </c>
      <c r="J21" s="125">
        <f>IF($D$7&lt;37701,0,IF($D$7&gt;=39450,39450,$D$7))</f>
        <v>39450</v>
      </c>
      <c r="K21" s="21">
        <f>IF($D$6&gt;39450,0,R21*M20)</f>
        <v>720258.62228739646</v>
      </c>
      <c r="L21" s="108"/>
      <c r="M21" s="117"/>
      <c r="N21" s="123"/>
      <c r="O21" s="130">
        <f>+IF(I21=0,0,VLOOKUP(I21-1,'datos sbs'!$B$6:$T$16605,8,0))</f>
        <v>25.633059534984085</v>
      </c>
      <c r="P21" s="123"/>
      <c r="Q21" s="130">
        <f>IF(J21=0,0,VLOOKUP(J21,'datos sbs'!$B$6:$T$16605,8,0))</f>
        <v>47.057554556459884</v>
      </c>
      <c r="R21" s="130">
        <f>+IF(J21=0,0,Q21/O21-1)</f>
        <v>0.83581497527579862</v>
      </c>
      <c r="S21" s="131"/>
      <c r="T21" s="123"/>
    </row>
    <row r="22" spans="3:20" ht="13.5" thickBot="1" x14ac:dyDescent="0.25">
      <c r="C22" s="239"/>
      <c r="D22" s="240"/>
      <c r="E22" s="240"/>
      <c r="F22" s="241"/>
      <c r="G22" s="26" t="s">
        <v>37</v>
      </c>
      <c r="H22" s="27"/>
      <c r="I22" s="125">
        <f>I21</f>
        <v>37702</v>
      </c>
      <c r="J22" s="125">
        <f>J21</f>
        <v>39450</v>
      </c>
      <c r="K22" s="25"/>
      <c r="L22" s="109">
        <f>IF($D$6&gt;39450,0,S22*0.15*M20)</f>
        <v>108038.79334310946</v>
      </c>
      <c r="M22" s="118">
        <f>+M20+K21+L22</f>
        <v>1690041.514017507</v>
      </c>
      <c r="N22" s="123"/>
      <c r="O22" s="123"/>
      <c r="P22" s="130">
        <f>+IF(I22=0,0,VLOOKUP(I22-1,'datos sbs'!$B$6:$T$16605,8,0))</f>
        <v>25.633059534984085</v>
      </c>
      <c r="Q22" s="130">
        <f>+IF(J22=0,0,VLOOKUP(J22,'datos sbs'!$B$6:$T$16605,8,0))</f>
        <v>47.057554556459884</v>
      </c>
      <c r="R22" s="131"/>
      <c r="S22" s="130">
        <f>IF(J22=0,0,+Q22/P22-1)</f>
        <v>0.83581497527579862</v>
      </c>
      <c r="T22" s="123"/>
    </row>
    <row r="23" spans="3:20" ht="13.5" thickBot="1" x14ac:dyDescent="0.25">
      <c r="C23" s="236" t="s">
        <v>76</v>
      </c>
      <c r="D23" s="237"/>
      <c r="E23" s="237"/>
      <c r="F23" s="238"/>
      <c r="G23" s="19" t="s">
        <v>38</v>
      </c>
      <c r="H23" s="20"/>
      <c r="I23" s="125">
        <f>MAX($D$6+1,IF($D$7&gt;39450,39450+1,0))</f>
        <v>39451</v>
      </c>
      <c r="J23" s="125">
        <f>IF($D$7&lt;39451,0,IF($D$7&gt;=$D$7,$D$7,0))</f>
        <v>44816</v>
      </c>
      <c r="K23" s="28">
        <f>IF($D$5&gt;39450,M13*R23,+R23*M22)</f>
        <v>2282296.1788487453</v>
      </c>
      <c r="L23" s="110"/>
      <c r="M23" s="117"/>
      <c r="N23" s="123"/>
      <c r="O23" s="193">
        <f>+IF(I23=0,0,VLOOKUP(I23-1,'datos sbs'!$B$6:$T$15989,12,0))</f>
        <v>3.8533767386863378</v>
      </c>
      <c r="P23" s="194"/>
      <c r="Q23" s="193">
        <f>+IF(J23=0,0,VLOOKUP(J23,'datos sbs'!$B$6:$T$15989,12,0))</f>
        <v>5.2038146775884133</v>
      </c>
      <c r="R23" s="192">
        <f>+IF(J23=0,0,Q23-O23)</f>
        <v>1.3504379389020755</v>
      </c>
      <c r="S23" s="131"/>
      <c r="T23" s="123"/>
    </row>
    <row r="24" spans="3:20" ht="13.5" thickBot="1" x14ac:dyDescent="0.25">
      <c r="C24" s="239"/>
      <c r="D24" s="240"/>
      <c r="E24" s="240"/>
      <c r="F24" s="241"/>
      <c r="G24" s="26" t="s">
        <v>39</v>
      </c>
      <c r="H24" s="27"/>
      <c r="I24" s="125">
        <f>I23</f>
        <v>39451</v>
      </c>
      <c r="J24" s="125">
        <f>J23</f>
        <v>44816</v>
      </c>
      <c r="K24" s="25"/>
      <c r="L24" s="111">
        <f>IF($D$5&gt;39450,M13*0.15*S24,+S24*0.15*M22)</f>
        <v>342344.42682731175</v>
      </c>
      <c r="M24" s="118"/>
      <c r="N24" s="123"/>
      <c r="O24" s="123"/>
      <c r="P24" s="130">
        <f>+IF(I24=0,0,VLOOKUP(I24-1,'datos sbs'!$B$6:$T$15989,12,0))</f>
        <v>3.8533767386863378</v>
      </c>
      <c r="Q24" s="130">
        <f>+IF(J24=0,0,VLOOKUP(J24,'datos sbs'!$B$6:$T$15989,12,0))</f>
        <v>5.2038146775884133</v>
      </c>
      <c r="R24" s="131"/>
      <c r="S24" s="130">
        <f>+IF(J24=0,0,Q24-P24)</f>
        <v>1.3504379389020755</v>
      </c>
      <c r="T24" s="123"/>
    </row>
    <row r="25" spans="3:20" x14ac:dyDescent="0.2">
      <c r="C25" s="4"/>
      <c r="D25" s="5"/>
      <c r="E25" s="6"/>
      <c r="G25" s="5"/>
      <c r="K25" s="28">
        <f>SUM(K13:K24)</f>
        <v>3722050.716271352</v>
      </c>
      <c r="L25" s="112">
        <f>SUM(L13:L24)</f>
        <v>537995.22342221159</v>
      </c>
      <c r="M25" s="114"/>
      <c r="N25" s="123"/>
      <c r="O25" s="123"/>
      <c r="P25" s="123"/>
      <c r="Q25" s="123"/>
      <c r="R25" s="123"/>
      <c r="S25" s="123"/>
      <c r="T25" s="123"/>
    </row>
    <row r="26" spans="3:20" x14ac:dyDescent="0.2">
      <c r="C26" s="4"/>
      <c r="D26" s="5"/>
      <c r="E26" s="6"/>
      <c r="G26" s="5"/>
      <c r="L26" s="3"/>
      <c r="M26" s="114"/>
      <c r="N26" s="123"/>
      <c r="O26" s="123"/>
      <c r="P26" s="123"/>
      <c r="Q26" s="123"/>
      <c r="R26" s="123"/>
      <c r="S26" s="123"/>
      <c r="T26" s="123"/>
    </row>
    <row r="27" spans="3:20" x14ac:dyDescent="0.2">
      <c r="C27" s="233" t="s">
        <v>40</v>
      </c>
      <c r="D27" s="234"/>
      <c r="E27" s="234"/>
      <c r="F27" s="235"/>
      <c r="G27" s="29">
        <f>+C4</f>
        <v>54636.18</v>
      </c>
      <c r="H27" s="16"/>
      <c r="L27" s="3"/>
      <c r="M27" s="114"/>
      <c r="N27" s="123"/>
      <c r="O27" s="123"/>
      <c r="P27" s="123"/>
      <c r="Q27" s="123"/>
      <c r="R27" s="123"/>
      <c r="S27" s="123"/>
      <c r="T27" s="123"/>
    </row>
    <row r="28" spans="3:20" x14ac:dyDescent="0.2">
      <c r="C28" s="233" t="s">
        <v>41</v>
      </c>
      <c r="D28" s="234"/>
      <c r="E28" s="234"/>
      <c r="F28" s="235"/>
      <c r="G28" s="29">
        <f>+K25</f>
        <v>3722050.716271352</v>
      </c>
      <c r="H28" s="16"/>
      <c r="L28" s="3"/>
      <c r="M28" s="114"/>
    </row>
    <row r="29" spans="3:20" x14ac:dyDescent="0.2">
      <c r="C29" s="233" t="s">
        <v>42</v>
      </c>
      <c r="D29" s="234"/>
      <c r="E29" s="234"/>
      <c r="F29" s="235"/>
      <c r="G29" s="29">
        <f>+L25</f>
        <v>537995.22342221159</v>
      </c>
      <c r="H29" s="16"/>
      <c r="L29" s="3"/>
      <c r="M29" s="114"/>
    </row>
    <row r="30" spans="3:20" x14ac:dyDescent="0.2">
      <c r="C30" s="233" t="s">
        <v>43</v>
      </c>
      <c r="D30" s="234"/>
      <c r="E30" s="234"/>
      <c r="F30" s="235"/>
      <c r="G30" s="29">
        <f>0.18*(C4+K25)</f>
        <v>679803.64132884343</v>
      </c>
      <c r="H30" s="16"/>
      <c r="L30" s="3"/>
      <c r="M30" s="114"/>
    </row>
    <row r="31" spans="3:20" ht="13.5" thickBot="1" x14ac:dyDescent="0.25">
      <c r="C31" s="30" t="s">
        <v>44</v>
      </c>
      <c r="D31" s="232">
        <f>$D$7</f>
        <v>44816</v>
      </c>
      <c r="E31" s="232"/>
      <c r="F31" s="31" t="s">
        <v>9</v>
      </c>
      <c r="G31" s="32">
        <f>SUM(G27:G30)</f>
        <v>4994485.7610224076</v>
      </c>
      <c r="H31" s="33"/>
      <c r="I31" s="22"/>
      <c r="J31" s="22"/>
      <c r="K31" s="22"/>
      <c r="L31" s="34"/>
      <c r="M31" s="119"/>
    </row>
    <row r="32" spans="3:20" ht="16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</row>
    <row r="33" spans="3:19" ht="16.5" customHeight="1" x14ac:dyDescent="0.2">
      <c r="C33" s="205" t="s">
        <v>93</v>
      </c>
    </row>
    <row r="34" spans="3:19" ht="16.5" customHeight="1" x14ac:dyDescent="0.2">
      <c r="C34" s="177" t="s">
        <v>94</v>
      </c>
    </row>
    <row r="35" spans="3:19" s="45" customFormat="1" x14ac:dyDescent="0.2">
      <c r="O35" s="121"/>
      <c r="P35" s="121"/>
      <c r="Q35" s="121"/>
      <c r="R35" s="121"/>
      <c r="S35" s="121"/>
    </row>
  </sheetData>
  <sheetProtection algorithmName="SHA-512" hashValue="GyhsRDduyydz3dBqdkIb4y4T0YDKU7J4Nk5Vp3TRat2V7xZ/my+TSystk3ddg7xbHHe8VTDjjB31kQIIIyQMbQ==" saltValue="QpIkrPkDxJj3MUNe2DrN7g==" spinCount="100000" sheet="1" selectLockedCells="1"/>
  <mergeCells count="17">
    <mergeCell ref="C13:F13"/>
    <mergeCell ref="C16:F16"/>
    <mergeCell ref="D31:E31"/>
    <mergeCell ref="C29:F29"/>
    <mergeCell ref="C14:F14"/>
    <mergeCell ref="C30:F30"/>
    <mergeCell ref="C17:F18"/>
    <mergeCell ref="C19:F20"/>
    <mergeCell ref="C21:F22"/>
    <mergeCell ref="C23:F24"/>
    <mergeCell ref="C27:F27"/>
    <mergeCell ref="C28:F28"/>
    <mergeCell ref="B2:F2"/>
    <mergeCell ref="C3:F3"/>
    <mergeCell ref="C4:F4"/>
    <mergeCell ref="C9:F9"/>
    <mergeCell ref="C11:F11"/>
  </mergeCells>
  <dataValidations count="3">
    <dataValidation type="date" operator="greaterThan" allowBlank="1" showInputMessage="1" showErrorMessage="1" sqref="D6" xr:uid="{00000000-0002-0000-0100-000000000000}">
      <formula1>D5</formula1>
    </dataValidation>
    <dataValidation type="date" operator="greaterThan" allowBlank="1" showInputMessage="1" showErrorMessage="1" sqref="D5" xr:uid="{00000000-0002-0000-0100-000001000000}">
      <formula1>1828</formula1>
    </dataValidation>
    <dataValidation type="date" operator="lessThanOrEqual" allowBlank="1" showInputMessage="1" showErrorMessage="1" errorTitle="Fecha maxima a la permitida" error="La fecha ingresada supera la fecha de actualización de los intereses" sqref="D7" xr:uid="{00000000-0002-0000-0100-000002000000}">
      <formula1>D8</formula1>
    </dataValidation>
  </dataValidations>
  <pageMargins left="0.70866141732283472" right="0.70866141732283472" top="1.5354330708661419" bottom="0.74803149606299213" header="0.31496062992125984" footer="0.31496062992125984"/>
  <pageSetup paperSize="9" scale="63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N12742"/>
  <sheetViews>
    <sheetView zoomScale="70" zoomScaleNormal="70" workbookViewId="0">
      <pane ySplit="5" topLeftCell="A12727" activePane="bottomLeft" state="frozen"/>
      <selection pane="bottomLeft" activeCell="B12742" sqref="B12742"/>
    </sheetView>
  </sheetViews>
  <sheetFormatPr baseColWidth="10" defaultColWidth="9.140625" defaultRowHeight="12.75" x14ac:dyDescent="0.2"/>
  <cols>
    <col min="1" max="1" width="5.85546875" style="58" customWidth="1"/>
    <col min="2" max="2" width="11.5703125" style="58" bestFit="1" customWidth="1"/>
    <col min="3" max="3" width="8" style="58" customWidth="1"/>
    <col min="4" max="4" width="8.140625" style="58" customWidth="1"/>
    <col min="5" max="5" width="12.7109375" style="58" bestFit="1" customWidth="1"/>
    <col min="6" max="6" width="10.42578125" style="58" customWidth="1"/>
    <col min="7" max="7" width="10.5703125" style="106" customWidth="1"/>
    <col min="8" max="8" width="11.7109375" style="58" customWidth="1"/>
    <col min="9" max="9" width="12.7109375" style="58" customWidth="1"/>
    <col min="10" max="10" width="12.85546875" style="58" customWidth="1"/>
    <col min="11" max="11" width="15.5703125" style="58" bestFit="1" customWidth="1"/>
    <col min="12" max="12" width="13.5703125" style="58" customWidth="1"/>
    <col min="13" max="13" width="14.42578125" style="58" customWidth="1"/>
    <col min="14" max="14" width="20.7109375" style="58" bestFit="1" customWidth="1"/>
    <col min="15" max="15" width="9.28515625" style="58" customWidth="1"/>
    <col min="16" max="16384" width="9.140625" style="58"/>
  </cols>
  <sheetData>
    <row r="1" spans="1:14" s="48" customFormat="1" ht="13.5" thickBot="1" x14ac:dyDescent="0.25">
      <c r="A1" s="46"/>
      <c r="B1" s="47">
        <v>1</v>
      </c>
      <c r="C1" s="47">
        <v>2</v>
      </c>
      <c r="D1" s="47">
        <v>3</v>
      </c>
      <c r="E1" s="47">
        <v>4</v>
      </c>
      <c r="F1" s="47">
        <v>5</v>
      </c>
      <c r="G1" s="47">
        <v>6</v>
      </c>
      <c r="H1" s="47">
        <v>7</v>
      </c>
      <c r="I1" s="47">
        <v>8</v>
      </c>
      <c r="J1" s="47">
        <v>9</v>
      </c>
      <c r="K1" s="47">
        <v>10</v>
      </c>
      <c r="L1" s="47">
        <v>11</v>
      </c>
      <c r="M1" s="47">
        <v>12</v>
      </c>
      <c r="N1" s="47">
        <v>13</v>
      </c>
    </row>
    <row r="2" spans="1:14" s="48" customFormat="1" ht="13.5" thickBot="1" x14ac:dyDescent="0.25">
      <c r="A2" s="46"/>
      <c r="B2" s="47"/>
      <c r="C2" s="49" t="s">
        <v>49</v>
      </c>
      <c r="D2" s="50"/>
      <c r="E2" s="51"/>
      <c r="F2" s="47"/>
      <c r="G2" s="52" t="s">
        <v>48</v>
      </c>
      <c r="H2" s="53"/>
      <c r="I2" s="54"/>
      <c r="J2" s="55"/>
      <c r="K2" s="55"/>
      <c r="L2" s="56"/>
      <c r="M2" s="57"/>
    </row>
    <row r="3" spans="1:14" ht="21.95" customHeight="1" thickBot="1" x14ac:dyDescent="0.25">
      <c r="C3" s="59" t="s">
        <v>11</v>
      </c>
      <c r="D3" s="60" t="s">
        <v>46</v>
      </c>
      <c r="E3" s="61"/>
      <c r="F3" s="47"/>
      <c r="G3" s="62" t="s">
        <v>11</v>
      </c>
      <c r="H3" s="63" t="s">
        <v>12</v>
      </c>
      <c r="I3" s="64"/>
      <c r="J3" s="65" t="s">
        <v>45</v>
      </c>
      <c r="K3" s="66"/>
      <c r="L3" s="67" t="s">
        <v>47</v>
      </c>
      <c r="M3" s="68"/>
    </row>
    <row r="4" spans="1:14" x14ac:dyDescent="0.2">
      <c r="B4" s="69" t="s">
        <v>0</v>
      </c>
      <c r="C4" s="70" t="s">
        <v>1</v>
      </c>
      <c r="D4" s="71" t="s">
        <v>2</v>
      </c>
      <c r="E4" s="72" t="s">
        <v>2</v>
      </c>
      <c r="F4" s="73" t="s">
        <v>3</v>
      </c>
      <c r="G4" s="74" t="s">
        <v>4</v>
      </c>
      <c r="H4" s="75" t="s">
        <v>2</v>
      </c>
      <c r="I4" s="76" t="s">
        <v>2</v>
      </c>
      <c r="J4" s="75" t="s">
        <v>2</v>
      </c>
      <c r="K4" s="77" t="s">
        <v>2</v>
      </c>
      <c r="L4" s="75" t="s">
        <v>2</v>
      </c>
      <c r="M4" s="77" t="s">
        <v>2</v>
      </c>
    </row>
    <row r="5" spans="1:14" ht="13.5" thickBot="1" x14ac:dyDescent="0.25">
      <c r="B5" s="69" t="s">
        <v>0</v>
      </c>
      <c r="C5" s="70" t="s">
        <v>5</v>
      </c>
      <c r="D5" s="78" t="s">
        <v>6</v>
      </c>
      <c r="E5" s="79" t="s">
        <v>7</v>
      </c>
      <c r="F5" s="80" t="s">
        <v>5</v>
      </c>
      <c r="G5" s="74" t="s">
        <v>8</v>
      </c>
      <c r="H5" s="81" t="s">
        <v>6</v>
      </c>
      <c r="I5" s="77" t="s">
        <v>10</v>
      </c>
      <c r="J5" s="82" t="s">
        <v>6</v>
      </c>
      <c r="K5" s="83" t="s">
        <v>10</v>
      </c>
      <c r="L5" s="82" t="s">
        <v>6</v>
      </c>
      <c r="M5" s="83" t="s">
        <v>10</v>
      </c>
    </row>
    <row r="6" spans="1:14" x14ac:dyDescent="0.2">
      <c r="A6" s="84">
        <v>30</v>
      </c>
      <c r="B6" s="85">
        <v>33329</v>
      </c>
      <c r="C6" s="86">
        <v>21.39</v>
      </c>
      <c r="D6" s="87">
        <v>1.00648</v>
      </c>
      <c r="E6" s="87">
        <v>1.00648</v>
      </c>
      <c r="F6" s="88"/>
      <c r="G6" s="89"/>
      <c r="H6" s="39"/>
      <c r="I6" s="40"/>
      <c r="J6" s="39"/>
      <c r="K6" s="40"/>
      <c r="L6" s="35"/>
      <c r="M6" s="36"/>
    </row>
    <row r="7" spans="1:14" x14ac:dyDescent="0.2">
      <c r="A7" s="84">
        <v>30</v>
      </c>
      <c r="B7" s="85">
        <v>33330</v>
      </c>
      <c r="C7" s="86">
        <v>21.39</v>
      </c>
      <c r="D7" s="87">
        <v>1.00648</v>
      </c>
      <c r="E7" s="87">
        <v>1.0129999999999999</v>
      </c>
      <c r="F7" s="88"/>
      <c r="G7" s="89"/>
      <c r="H7" s="41"/>
      <c r="I7" s="42"/>
      <c r="J7" s="37"/>
      <c r="K7" s="38"/>
      <c r="L7" s="37"/>
      <c r="M7" s="38"/>
    </row>
    <row r="8" spans="1:14" x14ac:dyDescent="0.2">
      <c r="A8" s="84">
        <v>30</v>
      </c>
      <c r="B8" s="85">
        <v>33331</v>
      </c>
      <c r="C8" s="86">
        <v>21.81</v>
      </c>
      <c r="D8" s="87">
        <v>1.0065999999999999</v>
      </c>
      <c r="E8" s="87">
        <v>1.0196799999999999</v>
      </c>
      <c r="F8" s="88"/>
      <c r="G8" s="89"/>
      <c r="H8" s="41"/>
      <c r="I8" s="42"/>
      <c r="J8" s="37"/>
      <c r="K8" s="38"/>
      <c r="L8" s="37"/>
      <c r="M8" s="38"/>
    </row>
    <row r="9" spans="1:14" x14ac:dyDescent="0.2">
      <c r="A9" s="84">
        <v>30</v>
      </c>
      <c r="B9" s="85">
        <v>33332</v>
      </c>
      <c r="C9" s="86">
        <v>21.63</v>
      </c>
      <c r="D9" s="87">
        <v>1.0065500000000001</v>
      </c>
      <c r="E9" s="87">
        <v>1.0263599999999999</v>
      </c>
      <c r="F9" s="88"/>
      <c r="G9" s="89"/>
      <c r="H9" s="41"/>
      <c r="I9" s="42"/>
      <c r="J9" s="37"/>
      <c r="K9" s="38"/>
      <c r="L9" s="37"/>
      <c r="M9" s="38"/>
    </row>
    <row r="10" spans="1:14" x14ac:dyDescent="0.2">
      <c r="A10" s="84">
        <v>30</v>
      </c>
      <c r="B10" s="85">
        <v>33333</v>
      </c>
      <c r="C10" s="86">
        <v>21.68</v>
      </c>
      <c r="D10" s="87">
        <v>1.0065599999999999</v>
      </c>
      <c r="E10" s="87">
        <v>1.0330900000000001</v>
      </c>
      <c r="F10" s="88"/>
      <c r="G10" s="89"/>
      <c r="H10" s="41"/>
      <c r="I10" s="42"/>
      <c r="J10" s="37"/>
      <c r="K10" s="38"/>
      <c r="L10" s="37"/>
      <c r="M10" s="38"/>
    </row>
    <row r="11" spans="1:14" x14ac:dyDescent="0.2">
      <c r="A11" s="84">
        <v>30</v>
      </c>
      <c r="B11" s="85">
        <v>33334</v>
      </c>
      <c r="C11" s="86">
        <v>21.68</v>
      </c>
      <c r="D11" s="87">
        <v>1.0065599999999999</v>
      </c>
      <c r="E11" s="87">
        <v>1.0398700000000001</v>
      </c>
      <c r="F11" s="88"/>
      <c r="G11" s="89"/>
      <c r="H11" s="41"/>
      <c r="I11" s="42"/>
      <c r="J11" s="37"/>
      <c r="K11" s="38"/>
      <c r="L11" s="37"/>
      <c r="M11" s="38"/>
    </row>
    <row r="12" spans="1:14" x14ac:dyDescent="0.2">
      <c r="A12" s="84">
        <v>30</v>
      </c>
      <c r="B12" s="85">
        <v>33335</v>
      </c>
      <c r="C12" s="86">
        <v>21.68</v>
      </c>
      <c r="D12" s="87">
        <v>1.0065599999999999</v>
      </c>
      <c r="E12" s="87">
        <v>1.0466899999999999</v>
      </c>
      <c r="F12" s="88"/>
      <c r="G12" s="89"/>
      <c r="H12" s="41"/>
      <c r="I12" s="42"/>
      <c r="J12" s="37"/>
      <c r="K12" s="38"/>
      <c r="L12" s="37"/>
      <c r="M12" s="38"/>
    </row>
    <row r="13" spans="1:14" x14ac:dyDescent="0.2">
      <c r="A13" s="84">
        <v>30</v>
      </c>
      <c r="B13" s="85">
        <v>33336</v>
      </c>
      <c r="C13" s="86">
        <v>20.69</v>
      </c>
      <c r="D13" s="87">
        <v>1.0062899999999999</v>
      </c>
      <c r="E13" s="87">
        <v>1.0532699999999999</v>
      </c>
      <c r="F13" s="88"/>
      <c r="G13" s="89"/>
      <c r="H13" s="41"/>
      <c r="I13" s="42"/>
      <c r="J13" s="37"/>
      <c r="K13" s="38"/>
      <c r="L13" s="37"/>
      <c r="M13" s="38"/>
    </row>
    <row r="14" spans="1:14" x14ac:dyDescent="0.2">
      <c r="A14" s="84">
        <v>30</v>
      </c>
      <c r="B14" s="85">
        <v>33337</v>
      </c>
      <c r="C14" s="86">
        <v>19.079999999999998</v>
      </c>
      <c r="D14" s="87">
        <v>1.0058400000000001</v>
      </c>
      <c r="E14" s="87">
        <v>1.05942</v>
      </c>
      <c r="F14" s="88"/>
      <c r="G14" s="89"/>
      <c r="H14" s="41"/>
      <c r="I14" s="42"/>
      <c r="J14" s="37"/>
      <c r="K14" s="38"/>
      <c r="L14" s="37"/>
      <c r="M14" s="38"/>
    </row>
    <row r="15" spans="1:14" x14ac:dyDescent="0.2">
      <c r="A15" s="84">
        <v>30</v>
      </c>
      <c r="B15" s="85">
        <v>33338</v>
      </c>
      <c r="C15" s="86">
        <v>18.86</v>
      </c>
      <c r="D15" s="87">
        <v>1.0057799999999999</v>
      </c>
      <c r="E15" s="87">
        <v>1.0655399999999999</v>
      </c>
      <c r="F15" s="88"/>
      <c r="G15" s="89"/>
      <c r="H15" s="41"/>
      <c r="I15" s="42"/>
      <c r="J15" s="37"/>
      <c r="K15" s="38"/>
      <c r="L15" s="37"/>
      <c r="M15" s="38"/>
    </row>
    <row r="16" spans="1:14" x14ac:dyDescent="0.2">
      <c r="A16" s="84">
        <v>30</v>
      </c>
      <c r="B16" s="85">
        <v>33339</v>
      </c>
      <c r="C16" s="86">
        <v>18.350000000000001</v>
      </c>
      <c r="D16" s="87">
        <v>1.00563</v>
      </c>
      <c r="E16" s="87">
        <v>1.0715399999999999</v>
      </c>
      <c r="F16" s="88"/>
      <c r="G16" s="89"/>
      <c r="H16" s="41"/>
      <c r="I16" s="42"/>
      <c r="J16" s="37"/>
      <c r="K16" s="38"/>
      <c r="L16" s="37"/>
      <c r="M16" s="38"/>
    </row>
    <row r="17" spans="1:13" x14ac:dyDescent="0.2">
      <c r="A17" s="84">
        <v>30</v>
      </c>
      <c r="B17" s="85">
        <v>33340</v>
      </c>
      <c r="C17" s="86">
        <v>18.32</v>
      </c>
      <c r="D17" s="87">
        <v>1.00562</v>
      </c>
      <c r="E17" s="87">
        <v>1.0775600000000001</v>
      </c>
      <c r="F17" s="88"/>
      <c r="G17" s="89"/>
      <c r="H17" s="41"/>
      <c r="I17" s="42"/>
      <c r="J17" s="37"/>
      <c r="K17" s="38"/>
      <c r="L17" s="37"/>
      <c r="M17" s="38"/>
    </row>
    <row r="18" spans="1:13" x14ac:dyDescent="0.2">
      <c r="A18" s="84">
        <v>30</v>
      </c>
      <c r="B18" s="85">
        <v>33341</v>
      </c>
      <c r="C18" s="86">
        <v>18.32</v>
      </c>
      <c r="D18" s="87">
        <v>1.00562</v>
      </c>
      <c r="E18" s="87">
        <v>1.08362</v>
      </c>
      <c r="F18" s="88"/>
      <c r="G18" s="89"/>
      <c r="H18" s="41"/>
      <c r="I18" s="42"/>
      <c r="J18" s="37"/>
      <c r="K18" s="38"/>
      <c r="L18" s="37"/>
      <c r="M18" s="38"/>
    </row>
    <row r="19" spans="1:13" x14ac:dyDescent="0.2">
      <c r="A19" s="84">
        <v>30</v>
      </c>
      <c r="B19" s="85">
        <v>33342</v>
      </c>
      <c r="C19" s="86">
        <v>18.32</v>
      </c>
      <c r="D19" s="87">
        <v>1.00562</v>
      </c>
      <c r="E19" s="87">
        <v>1.08971</v>
      </c>
      <c r="F19" s="88"/>
      <c r="G19" s="89"/>
      <c r="H19" s="41"/>
      <c r="I19" s="42"/>
      <c r="J19" s="37"/>
      <c r="K19" s="38"/>
      <c r="L19" s="37"/>
      <c r="M19" s="38"/>
    </row>
    <row r="20" spans="1:13" x14ac:dyDescent="0.2">
      <c r="A20" s="84">
        <v>30</v>
      </c>
      <c r="B20" s="85">
        <v>33343</v>
      </c>
      <c r="C20" s="86">
        <v>18.32</v>
      </c>
      <c r="D20" s="87">
        <v>1.00562</v>
      </c>
      <c r="E20" s="87">
        <v>1.0958300000000001</v>
      </c>
      <c r="F20" s="88"/>
      <c r="G20" s="89"/>
      <c r="H20" s="41"/>
      <c r="I20" s="42"/>
      <c r="J20" s="37"/>
      <c r="K20" s="38"/>
      <c r="L20" s="37"/>
      <c r="M20" s="38"/>
    </row>
    <row r="21" spans="1:13" x14ac:dyDescent="0.2">
      <c r="A21" s="84">
        <v>30</v>
      </c>
      <c r="B21" s="85">
        <v>33344</v>
      </c>
      <c r="C21" s="86">
        <v>18.32</v>
      </c>
      <c r="D21" s="87">
        <v>1.00562</v>
      </c>
      <c r="E21" s="87">
        <v>1.10199</v>
      </c>
      <c r="F21" s="88"/>
      <c r="G21" s="89"/>
      <c r="H21" s="41"/>
      <c r="I21" s="42"/>
      <c r="J21" s="37"/>
      <c r="K21" s="38"/>
      <c r="L21" s="37"/>
      <c r="M21" s="38"/>
    </row>
    <row r="22" spans="1:13" x14ac:dyDescent="0.2">
      <c r="A22" s="84">
        <v>30</v>
      </c>
      <c r="B22" s="85">
        <v>33345</v>
      </c>
      <c r="C22" s="86">
        <v>18.32</v>
      </c>
      <c r="D22" s="87">
        <v>1.00562</v>
      </c>
      <c r="E22" s="87">
        <v>1.10819</v>
      </c>
      <c r="F22" s="88"/>
      <c r="G22" s="89"/>
      <c r="H22" s="41"/>
      <c r="I22" s="42"/>
      <c r="J22" s="37"/>
      <c r="K22" s="38"/>
      <c r="L22" s="37"/>
      <c r="M22" s="38"/>
    </row>
    <row r="23" spans="1:13" x14ac:dyDescent="0.2">
      <c r="A23" s="84">
        <v>30</v>
      </c>
      <c r="B23" s="85">
        <v>33346</v>
      </c>
      <c r="C23" s="86">
        <v>18.32</v>
      </c>
      <c r="D23" s="87">
        <v>1.00562</v>
      </c>
      <c r="E23" s="87">
        <v>1.11442</v>
      </c>
      <c r="F23" s="88"/>
      <c r="G23" s="89"/>
      <c r="H23" s="41"/>
      <c r="I23" s="42"/>
      <c r="J23" s="37"/>
      <c r="K23" s="38"/>
      <c r="L23" s="37"/>
      <c r="M23" s="38"/>
    </row>
    <row r="24" spans="1:13" x14ac:dyDescent="0.2">
      <c r="A24" s="84">
        <v>30</v>
      </c>
      <c r="B24" s="85">
        <v>33347</v>
      </c>
      <c r="C24" s="86">
        <v>18.440000000000001</v>
      </c>
      <c r="D24" s="87">
        <v>1.00566</v>
      </c>
      <c r="E24" s="87">
        <v>1.1207199999999999</v>
      </c>
      <c r="F24" s="88"/>
      <c r="G24" s="89"/>
      <c r="H24" s="41"/>
      <c r="I24" s="42"/>
      <c r="J24" s="37"/>
      <c r="K24" s="38"/>
      <c r="L24" s="37"/>
      <c r="M24" s="38"/>
    </row>
    <row r="25" spans="1:13" x14ac:dyDescent="0.2">
      <c r="A25" s="84">
        <v>30</v>
      </c>
      <c r="B25" s="85">
        <v>33348</v>
      </c>
      <c r="C25" s="86">
        <v>18.440000000000001</v>
      </c>
      <c r="D25" s="87">
        <v>1.00566</v>
      </c>
      <c r="E25" s="87">
        <v>1.12706</v>
      </c>
      <c r="F25" s="88"/>
      <c r="G25" s="89"/>
      <c r="H25" s="41"/>
      <c r="I25" s="42"/>
      <c r="J25" s="37"/>
      <c r="K25" s="38"/>
      <c r="L25" s="37"/>
      <c r="M25" s="38"/>
    </row>
    <row r="26" spans="1:13" x14ac:dyDescent="0.2">
      <c r="A26" s="84">
        <v>30</v>
      </c>
      <c r="B26" s="85">
        <v>33349</v>
      </c>
      <c r="C26" s="86">
        <v>18.440000000000001</v>
      </c>
      <c r="D26" s="87">
        <v>1.00566</v>
      </c>
      <c r="E26" s="87">
        <v>1.13344</v>
      </c>
      <c r="F26" s="88"/>
      <c r="G26" s="89"/>
      <c r="H26" s="41"/>
      <c r="I26" s="42"/>
      <c r="J26" s="37"/>
      <c r="K26" s="38"/>
      <c r="L26" s="37"/>
      <c r="M26" s="38"/>
    </row>
    <row r="27" spans="1:13" x14ac:dyDescent="0.2">
      <c r="A27" s="84">
        <v>30</v>
      </c>
      <c r="B27" s="85">
        <v>33350</v>
      </c>
      <c r="C27" s="86">
        <v>18.440000000000001</v>
      </c>
      <c r="D27" s="87">
        <v>1.00566</v>
      </c>
      <c r="E27" s="87">
        <v>1.1398600000000001</v>
      </c>
      <c r="F27" s="88"/>
      <c r="G27" s="89"/>
      <c r="H27" s="41"/>
      <c r="I27" s="42"/>
      <c r="J27" s="37"/>
      <c r="K27" s="38"/>
      <c r="L27" s="37"/>
      <c r="M27" s="38"/>
    </row>
    <row r="28" spans="1:13" x14ac:dyDescent="0.2">
      <c r="A28" s="84">
        <v>30</v>
      </c>
      <c r="B28" s="85">
        <v>33351</v>
      </c>
      <c r="C28" s="86">
        <v>18.440000000000001</v>
      </c>
      <c r="D28" s="87">
        <v>1.00566</v>
      </c>
      <c r="E28" s="87">
        <v>1.1463000000000001</v>
      </c>
      <c r="F28" s="88"/>
      <c r="G28" s="89"/>
      <c r="H28" s="41"/>
      <c r="I28" s="42"/>
      <c r="J28" s="37"/>
      <c r="K28" s="38"/>
      <c r="L28" s="37"/>
      <c r="M28" s="38"/>
    </row>
    <row r="29" spans="1:13" x14ac:dyDescent="0.2">
      <c r="A29" s="84">
        <v>30</v>
      </c>
      <c r="B29" s="85">
        <v>33352</v>
      </c>
      <c r="C29" s="86">
        <v>18.02</v>
      </c>
      <c r="D29" s="87">
        <v>1.0055400000000001</v>
      </c>
      <c r="E29" s="87">
        <v>1.15265</v>
      </c>
      <c r="F29" s="88"/>
      <c r="G29" s="89"/>
      <c r="H29" s="41"/>
      <c r="I29" s="42"/>
      <c r="J29" s="37"/>
      <c r="K29" s="38"/>
      <c r="L29" s="37"/>
      <c r="M29" s="38"/>
    </row>
    <row r="30" spans="1:13" x14ac:dyDescent="0.2">
      <c r="A30" s="84">
        <v>30</v>
      </c>
      <c r="B30" s="85">
        <v>33353</v>
      </c>
      <c r="C30" s="86">
        <v>18.02</v>
      </c>
      <c r="D30" s="87">
        <v>1.0055400000000001</v>
      </c>
      <c r="E30" s="87">
        <v>1.15903</v>
      </c>
      <c r="F30" s="88"/>
      <c r="G30" s="89"/>
      <c r="H30" s="41"/>
      <c r="I30" s="42"/>
      <c r="J30" s="37"/>
      <c r="K30" s="38"/>
      <c r="L30" s="37"/>
      <c r="M30" s="38"/>
    </row>
    <row r="31" spans="1:13" x14ac:dyDescent="0.2">
      <c r="A31" s="84">
        <v>30</v>
      </c>
      <c r="B31" s="85">
        <v>33354</v>
      </c>
      <c r="C31" s="86">
        <v>17.989999999999998</v>
      </c>
      <c r="D31" s="87">
        <v>1.00553</v>
      </c>
      <c r="E31" s="87">
        <v>1.16544</v>
      </c>
      <c r="F31" s="88"/>
      <c r="G31" s="89"/>
      <c r="H31" s="41"/>
      <c r="I31" s="42"/>
      <c r="J31" s="37"/>
      <c r="K31" s="38"/>
      <c r="L31" s="37"/>
      <c r="M31" s="38"/>
    </row>
    <row r="32" spans="1:13" x14ac:dyDescent="0.2">
      <c r="A32" s="84">
        <v>30</v>
      </c>
      <c r="B32" s="85">
        <v>33355</v>
      </c>
      <c r="C32" s="86">
        <v>17.989999999999998</v>
      </c>
      <c r="D32" s="87">
        <v>1.00553</v>
      </c>
      <c r="E32" s="87">
        <v>1.1718900000000001</v>
      </c>
      <c r="F32" s="88"/>
      <c r="G32" s="89"/>
      <c r="H32" s="41"/>
      <c r="I32" s="42"/>
      <c r="J32" s="37"/>
      <c r="K32" s="38"/>
      <c r="L32" s="37"/>
      <c r="M32" s="38"/>
    </row>
    <row r="33" spans="1:13" x14ac:dyDescent="0.2">
      <c r="A33" s="84">
        <v>30</v>
      </c>
      <c r="B33" s="85">
        <v>33356</v>
      </c>
      <c r="C33" s="86">
        <v>17.989999999999998</v>
      </c>
      <c r="D33" s="87">
        <v>1.00553</v>
      </c>
      <c r="E33" s="87">
        <v>1.1783699999999999</v>
      </c>
      <c r="F33" s="88"/>
      <c r="G33" s="89"/>
      <c r="H33" s="41"/>
      <c r="I33" s="42"/>
      <c r="J33" s="37"/>
      <c r="K33" s="38"/>
      <c r="L33" s="37"/>
      <c r="M33" s="38"/>
    </row>
    <row r="34" spans="1:13" x14ac:dyDescent="0.2">
      <c r="A34" s="84">
        <v>30</v>
      </c>
      <c r="B34" s="85">
        <v>33357</v>
      </c>
      <c r="C34" s="86">
        <v>16.649999999999999</v>
      </c>
      <c r="D34" s="87">
        <v>1.00515</v>
      </c>
      <c r="E34" s="87">
        <v>1.1844300000000001</v>
      </c>
      <c r="F34" s="88"/>
      <c r="G34" s="89"/>
      <c r="H34" s="41"/>
      <c r="I34" s="42"/>
      <c r="J34" s="37"/>
      <c r="K34" s="38"/>
      <c r="L34" s="37"/>
      <c r="M34" s="38"/>
    </row>
    <row r="35" spans="1:13" x14ac:dyDescent="0.2">
      <c r="A35" s="84">
        <v>30</v>
      </c>
      <c r="B35" s="85">
        <v>33358</v>
      </c>
      <c r="C35" s="86">
        <v>16.649999999999999</v>
      </c>
      <c r="D35" s="87">
        <v>1.00515</v>
      </c>
      <c r="E35" s="87">
        <v>1.1905300000000001</v>
      </c>
      <c r="F35" s="88"/>
      <c r="G35" s="89"/>
      <c r="H35" s="41"/>
      <c r="I35" s="42"/>
      <c r="J35" s="37"/>
      <c r="K35" s="38"/>
      <c r="L35" s="37"/>
      <c r="M35" s="38"/>
    </row>
    <row r="36" spans="1:13" x14ac:dyDescent="0.2">
      <c r="A36" s="84">
        <v>30</v>
      </c>
      <c r="B36" s="85">
        <v>33359</v>
      </c>
      <c r="C36" s="86">
        <v>15.65</v>
      </c>
      <c r="D36" s="87">
        <v>1.00515</v>
      </c>
      <c r="E36" s="87">
        <v>1.1966600000000001</v>
      </c>
      <c r="F36" s="88"/>
      <c r="G36" s="89"/>
      <c r="H36" s="41"/>
      <c r="I36" s="42"/>
      <c r="J36" s="37"/>
      <c r="K36" s="38"/>
      <c r="L36" s="37"/>
      <c r="M36" s="38"/>
    </row>
    <row r="37" spans="1:13" x14ac:dyDescent="0.2">
      <c r="A37" s="84">
        <v>30</v>
      </c>
      <c r="B37" s="85">
        <v>33360</v>
      </c>
      <c r="C37" s="86">
        <v>15.48</v>
      </c>
      <c r="D37" s="87">
        <v>1.00481</v>
      </c>
      <c r="E37" s="87">
        <v>1.20241</v>
      </c>
      <c r="F37" s="88"/>
      <c r="G37" s="89"/>
      <c r="H37" s="41"/>
      <c r="I37" s="42"/>
      <c r="J37" s="37"/>
      <c r="K37" s="38"/>
      <c r="L37" s="37"/>
      <c r="M37" s="38"/>
    </row>
    <row r="38" spans="1:13" x14ac:dyDescent="0.2">
      <c r="A38" s="84">
        <v>30</v>
      </c>
      <c r="B38" s="85">
        <v>33361</v>
      </c>
      <c r="C38" s="86">
        <v>15.5</v>
      </c>
      <c r="D38" s="87">
        <v>1.00482</v>
      </c>
      <c r="E38" s="87">
        <v>1.2081999999999999</v>
      </c>
      <c r="F38" s="88"/>
      <c r="G38" s="89"/>
      <c r="H38" s="41"/>
      <c r="I38" s="42"/>
      <c r="J38" s="37"/>
      <c r="K38" s="38"/>
      <c r="L38" s="37"/>
      <c r="M38" s="38"/>
    </row>
    <row r="39" spans="1:13" x14ac:dyDescent="0.2">
      <c r="A39" s="84">
        <v>30</v>
      </c>
      <c r="B39" s="85">
        <v>33362</v>
      </c>
      <c r="C39" s="86">
        <v>15.5</v>
      </c>
      <c r="D39" s="87">
        <v>1.00482</v>
      </c>
      <c r="E39" s="87">
        <v>1.2140200000000001</v>
      </c>
      <c r="F39" s="88"/>
      <c r="G39" s="89"/>
      <c r="H39" s="41"/>
      <c r="I39" s="42"/>
      <c r="J39" s="37"/>
      <c r="K39" s="38"/>
      <c r="L39" s="37"/>
      <c r="M39" s="38"/>
    </row>
    <row r="40" spans="1:13" x14ac:dyDescent="0.2">
      <c r="A40" s="84">
        <v>30</v>
      </c>
      <c r="B40" s="85">
        <v>33363</v>
      </c>
      <c r="C40" s="86">
        <v>15.5</v>
      </c>
      <c r="D40" s="87">
        <v>1.00482</v>
      </c>
      <c r="E40" s="87">
        <v>1.21987</v>
      </c>
      <c r="F40" s="88"/>
      <c r="G40" s="89"/>
      <c r="H40" s="41"/>
      <c r="I40" s="42"/>
      <c r="J40" s="37"/>
      <c r="K40" s="38"/>
      <c r="L40" s="37"/>
      <c r="M40" s="38"/>
    </row>
    <row r="41" spans="1:13" x14ac:dyDescent="0.2">
      <c r="A41" s="84">
        <v>30</v>
      </c>
      <c r="B41" s="85">
        <v>33364</v>
      </c>
      <c r="C41" s="86">
        <v>15.19</v>
      </c>
      <c r="D41" s="87">
        <v>1.0047200000000001</v>
      </c>
      <c r="E41" s="87">
        <v>1.22563</v>
      </c>
      <c r="F41" s="88"/>
      <c r="G41" s="89"/>
      <c r="H41" s="41"/>
      <c r="I41" s="42"/>
      <c r="J41" s="37"/>
      <c r="K41" s="38"/>
      <c r="L41" s="37"/>
      <c r="M41" s="38"/>
    </row>
    <row r="42" spans="1:13" x14ac:dyDescent="0.2">
      <c r="A42" s="84">
        <v>30</v>
      </c>
      <c r="B42" s="85">
        <v>33365</v>
      </c>
      <c r="C42" s="86">
        <v>15.19</v>
      </c>
      <c r="D42" s="87">
        <v>1.0047200000000001</v>
      </c>
      <c r="E42" s="87">
        <v>1.23142</v>
      </c>
      <c r="F42" s="88"/>
      <c r="G42" s="89"/>
      <c r="H42" s="41"/>
      <c r="I42" s="42"/>
      <c r="J42" s="37"/>
      <c r="K42" s="38"/>
      <c r="L42" s="37"/>
      <c r="M42" s="38"/>
    </row>
    <row r="43" spans="1:13" x14ac:dyDescent="0.2">
      <c r="A43" s="84">
        <v>30</v>
      </c>
      <c r="B43" s="85">
        <v>33366</v>
      </c>
      <c r="C43" s="86">
        <v>15.19</v>
      </c>
      <c r="D43" s="87">
        <v>1.0047200000000001</v>
      </c>
      <c r="E43" s="87">
        <v>1.2372399999999999</v>
      </c>
      <c r="F43" s="88"/>
      <c r="G43" s="89"/>
      <c r="H43" s="41"/>
      <c r="I43" s="42"/>
      <c r="J43" s="37"/>
      <c r="K43" s="38"/>
      <c r="L43" s="37"/>
      <c r="M43" s="38"/>
    </row>
    <row r="44" spans="1:13" x14ac:dyDescent="0.2">
      <c r="A44" s="84">
        <v>30</v>
      </c>
      <c r="B44" s="85">
        <v>33367</v>
      </c>
      <c r="C44" s="86">
        <v>15.19</v>
      </c>
      <c r="D44" s="87">
        <v>1.0047200000000001</v>
      </c>
      <c r="E44" s="87">
        <v>1.24308</v>
      </c>
      <c r="F44" s="88"/>
      <c r="G44" s="89"/>
      <c r="H44" s="41"/>
      <c r="I44" s="42"/>
      <c r="J44" s="37"/>
      <c r="K44" s="38"/>
      <c r="L44" s="37"/>
      <c r="M44" s="38"/>
    </row>
    <row r="45" spans="1:13" x14ac:dyDescent="0.2">
      <c r="A45" s="84">
        <v>30</v>
      </c>
      <c r="B45" s="85">
        <v>33368</v>
      </c>
      <c r="C45" s="86">
        <v>15.09</v>
      </c>
      <c r="D45" s="87">
        <v>1.0046900000000001</v>
      </c>
      <c r="E45" s="87">
        <v>1.24892</v>
      </c>
      <c r="F45" s="88"/>
      <c r="G45" s="89"/>
      <c r="H45" s="41"/>
      <c r="I45" s="42"/>
      <c r="J45" s="37"/>
      <c r="K45" s="38"/>
      <c r="L45" s="37"/>
      <c r="M45" s="38"/>
    </row>
    <row r="46" spans="1:13" x14ac:dyDescent="0.2">
      <c r="A46" s="84">
        <v>30</v>
      </c>
      <c r="B46" s="85">
        <v>33369</v>
      </c>
      <c r="C46" s="86">
        <v>15.09</v>
      </c>
      <c r="D46" s="87">
        <v>1.0046900000000001</v>
      </c>
      <c r="E46" s="87">
        <v>1.25478</v>
      </c>
      <c r="F46" s="88"/>
      <c r="G46" s="89"/>
      <c r="H46" s="41"/>
      <c r="I46" s="42"/>
      <c r="J46" s="37"/>
      <c r="K46" s="38"/>
      <c r="L46" s="37"/>
      <c r="M46" s="38"/>
    </row>
    <row r="47" spans="1:13" x14ac:dyDescent="0.2">
      <c r="A47" s="84">
        <v>30</v>
      </c>
      <c r="B47" s="85">
        <v>33370</v>
      </c>
      <c r="C47" s="86">
        <v>15.09</v>
      </c>
      <c r="D47" s="87">
        <v>1.0046900000000001</v>
      </c>
      <c r="E47" s="87">
        <v>1.26067</v>
      </c>
      <c r="F47" s="88"/>
      <c r="G47" s="89"/>
      <c r="H47" s="41"/>
      <c r="I47" s="42"/>
      <c r="J47" s="37"/>
      <c r="K47" s="38"/>
      <c r="L47" s="37"/>
      <c r="M47" s="38"/>
    </row>
    <row r="48" spans="1:13" x14ac:dyDescent="0.2">
      <c r="A48" s="84">
        <v>30</v>
      </c>
      <c r="B48" s="85">
        <v>33371</v>
      </c>
      <c r="C48" s="86">
        <v>15.09</v>
      </c>
      <c r="D48" s="87">
        <v>1.0046900000000001</v>
      </c>
      <c r="E48" s="87">
        <v>1.2665900000000001</v>
      </c>
      <c r="F48" s="88"/>
      <c r="G48" s="89"/>
      <c r="H48" s="41"/>
      <c r="I48" s="42"/>
      <c r="J48" s="37"/>
      <c r="K48" s="38"/>
      <c r="L48" s="37"/>
      <c r="M48" s="38"/>
    </row>
    <row r="49" spans="1:13" x14ac:dyDescent="0.2">
      <c r="A49" s="84">
        <v>30</v>
      </c>
      <c r="B49" s="85">
        <v>33372</v>
      </c>
      <c r="C49" s="86">
        <v>15.16</v>
      </c>
      <c r="D49" s="87">
        <v>1.0047200000000001</v>
      </c>
      <c r="E49" s="87">
        <v>1.27257</v>
      </c>
      <c r="F49" s="88"/>
      <c r="G49" s="89"/>
      <c r="H49" s="41"/>
      <c r="I49" s="42"/>
      <c r="J49" s="37"/>
      <c r="K49" s="38"/>
      <c r="L49" s="37"/>
      <c r="M49" s="38"/>
    </row>
    <row r="50" spans="1:13" x14ac:dyDescent="0.2">
      <c r="A50" s="84">
        <v>30</v>
      </c>
      <c r="B50" s="85">
        <v>33373</v>
      </c>
      <c r="C50" s="86">
        <v>15.38</v>
      </c>
      <c r="D50" s="87">
        <v>1.00478</v>
      </c>
      <c r="E50" s="87">
        <v>1.2786500000000001</v>
      </c>
      <c r="F50" s="88"/>
      <c r="G50" s="89"/>
      <c r="H50" s="41"/>
      <c r="I50" s="42"/>
      <c r="J50" s="37"/>
      <c r="K50" s="38"/>
      <c r="L50" s="37"/>
      <c r="M50" s="38"/>
    </row>
    <row r="51" spans="1:13" x14ac:dyDescent="0.2">
      <c r="A51" s="84">
        <v>30</v>
      </c>
      <c r="B51" s="85">
        <v>33374</v>
      </c>
      <c r="C51" s="86">
        <v>15.38</v>
      </c>
      <c r="D51" s="87">
        <v>1.00478</v>
      </c>
      <c r="E51" s="87">
        <v>1.2847599999999999</v>
      </c>
      <c r="F51" s="88"/>
      <c r="G51" s="89"/>
      <c r="H51" s="41"/>
      <c r="I51" s="42"/>
      <c r="J51" s="37"/>
      <c r="K51" s="38"/>
      <c r="L51" s="37"/>
      <c r="M51" s="38"/>
    </row>
    <row r="52" spans="1:13" x14ac:dyDescent="0.2">
      <c r="A52" s="84">
        <v>30</v>
      </c>
      <c r="B52" s="85">
        <v>33375</v>
      </c>
      <c r="C52" s="86">
        <v>15.31</v>
      </c>
      <c r="D52" s="87">
        <v>1.0047600000000001</v>
      </c>
      <c r="E52" s="87">
        <v>1.29088</v>
      </c>
      <c r="F52" s="88"/>
      <c r="G52" s="89"/>
      <c r="H52" s="41"/>
      <c r="I52" s="42"/>
      <c r="J52" s="37"/>
      <c r="K52" s="38"/>
      <c r="L52" s="37"/>
      <c r="M52" s="38"/>
    </row>
    <row r="53" spans="1:13" x14ac:dyDescent="0.2">
      <c r="A53" s="84">
        <v>30</v>
      </c>
      <c r="B53" s="85">
        <v>33376</v>
      </c>
      <c r="C53" s="86">
        <v>15.31</v>
      </c>
      <c r="D53" s="87">
        <v>1.0047600000000001</v>
      </c>
      <c r="E53" s="87">
        <v>1.2970200000000001</v>
      </c>
      <c r="F53" s="88"/>
      <c r="G53" s="89"/>
      <c r="H53" s="41"/>
      <c r="I53" s="42"/>
      <c r="J53" s="37"/>
      <c r="K53" s="38"/>
      <c r="L53" s="37"/>
      <c r="M53" s="38"/>
    </row>
    <row r="54" spans="1:13" x14ac:dyDescent="0.2">
      <c r="A54" s="84">
        <v>30</v>
      </c>
      <c r="B54" s="85">
        <v>33377</v>
      </c>
      <c r="C54" s="86">
        <v>15.31</v>
      </c>
      <c r="D54" s="87">
        <v>1.0047600000000001</v>
      </c>
      <c r="E54" s="87">
        <v>1.3031999999999999</v>
      </c>
      <c r="F54" s="88"/>
      <c r="G54" s="89"/>
      <c r="H54" s="41"/>
      <c r="I54" s="42"/>
      <c r="J54" s="37"/>
      <c r="K54" s="38"/>
      <c r="L54" s="37"/>
      <c r="M54" s="38"/>
    </row>
    <row r="55" spans="1:13" x14ac:dyDescent="0.2">
      <c r="A55" s="84">
        <v>30</v>
      </c>
      <c r="B55" s="85">
        <v>33378</v>
      </c>
      <c r="C55" s="86">
        <v>15.44</v>
      </c>
      <c r="D55" s="87">
        <v>1.0047999999999999</v>
      </c>
      <c r="E55" s="87">
        <v>1.30945</v>
      </c>
      <c r="F55" s="88"/>
      <c r="G55" s="89"/>
      <c r="H55" s="41"/>
      <c r="I55" s="42"/>
      <c r="J55" s="37"/>
      <c r="K55" s="38"/>
      <c r="L55" s="37"/>
      <c r="M55" s="38"/>
    </row>
    <row r="56" spans="1:13" x14ac:dyDescent="0.2">
      <c r="A56" s="84">
        <v>30</v>
      </c>
      <c r="B56" s="85">
        <v>33379</v>
      </c>
      <c r="C56" s="86">
        <v>15.44</v>
      </c>
      <c r="D56" s="87">
        <v>1.0047999999999999</v>
      </c>
      <c r="E56" s="87">
        <v>1.3157300000000001</v>
      </c>
      <c r="F56" s="88"/>
      <c r="G56" s="89"/>
      <c r="H56" s="41"/>
      <c r="I56" s="42"/>
      <c r="J56" s="37"/>
      <c r="K56" s="38"/>
      <c r="L56" s="37"/>
      <c r="M56" s="38"/>
    </row>
    <row r="57" spans="1:13" x14ac:dyDescent="0.2">
      <c r="A57" s="84">
        <v>30</v>
      </c>
      <c r="B57" s="85">
        <v>33380</v>
      </c>
      <c r="C57" s="86">
        <v>15.47</v>
      </c>
      <c r="D57" s="87">
        <v>1.00481</v>
      </c>
      <c r="E57" s="87">
        <v>1.32206</v>
      </c>
      <c r="F57" s="88"/>
      <c r="G57" s="89"/>
      <c r="H57" s="41"/>
      <c r="I57" s="42"/>
      <c r="J57" s="37"/>
      <c r="K57" s="38"/>
      <c r="L57" s="37"/>
      <c r="M57" s="38"/>
    </row>
    <row r="58" spans="1:13" x14ac:dyDescent="0.2">
      <c r="A58" s="84">
        <v>30</v>
      </c>
      <c r="B58" s="85">
        <v>33381</v>
      </c>
      <c r="C58" s="86">
        <v>15.47</v>
      </c>
      <c r="D58" s="87">
        <v>1.00481</v>
      </c>
      <c r="E58" s="87">
        <v>1.3284100000000001</v>
      </c>
      <c r="F58" s="88"/>
      <c r="G58" s="89"/>
      <c r="H58" s="41"/>
      <c r="I58" s="42"/>
      <c r="J58" s="37"/>
      <c r="K58" s="38"/>
      <c r="L58" s="37"/>
      <c r="M58" s="38"/>
    </row>
    <row r="59" spans="1:13" x14ac:dyDescent="0.2">
      <c r="A59" s="84">
        <v>30</v>
      </c>
      <c r="B59" s="85">
        <v>33382</v>
      </c>
      <c r="C59" s="86">
        <v>15.47</v>
      </c>
      <c r="D59" s="87">
        <v>1.00481</v>
      </c>
      <c r="E59" s="87">
        <v>1.3348</v>
      </c>
      <c r="F59" s="88"/>
      <c r="G59" s="89"/>
      <c r="H59" s="41"/>
      <c r="I59" s="42"/>
      <c r="J59" s="37"/>
      <c r="K59" s="38"/>
      <c r="L59" s="37"/>
      <c r="M59" s="38"/>
    </row>
    <row r="60" spans="1:13" x14ac:dyDescent="0.2">
      <c r="A60" s="84">
        <v>30</v>
      </c>
      <c r="B60" s="85">
        <v>33383</v>
      </c>
      <c r="C60" s="86">
        <v>15.47</v>
      </c>
      <c r="D60" s="87">
        <v>1.00481</v>
      </c>
      <c r="E60" s="87">
        <v>1.34121</v>
      </c>
      <c r="F60" s="88"/>
      <c r="G60" s="89"/>
      <c r="H60" s="41"/>
      <c r="I60" s="42"/>
      <c r="J60" s="37"/>
      <c r="K60" s="38"/>
      <c r="L60" s="37"/>
      <c r="M60" s="38"/>
    </row>
    <row r="61" spans="1:13" x14ac:dyDescent="0.2">
      <c r="A61" s="84">
        <v>30</v>
      </c>
      <c r="B61" s="85">
        <v>33384</v>
      </c>
      <c r="C61" s="86">
        <v>15.47</v>
      </c>
      <c r="D61" s="87">
        <v>1.00481</v>
      </c>
      <c r="E61" s="87">
        <v>1.3476600000000001</v>
      </c>
      <c r="F61" s="88"/>
      <c r="G61" s="89"/>
      <c r="H61" s="41"/>
      <c r="I61" s="42"/>
      <c r="J61" s="37"/>
      <c r="K61" s="38"/>
      <c r="L61" s="37"/>
      <c r="M61" s="38"/>
    </row>
    <row r="62" spans="1:13" x14ac:dyDescent="0.2">
      <c r="A62" s="84">
        <v>30</v>
      </c>
      <c r="B62" s="85">
        <v>33385</v>
      </c>
      <c r="C62" s="86">
        <v>15.5</v>
      </c>
      <c r="D62" s="87">
        <v>1.00481</v>
      </c>
      <c r="E62" s="87">
        <v>1.3541399999999999</v>
      </c>
      <c r="F62" s="88"/>
      <c r="G62" s="89"/>
      <c r="H62" s="41"/>
      <c r="I62" s="42"/>
      <c r="J62" s="37"/>
      <c r="K62" s="38"/>
      <c r="L62" s="37"/>
      <c r="M62" s="38"/>
    </row>
    <row r="63" spans="1:13" x14ac:dyDescent="0.2">
      <c r="A63" s="84">
        <v>30</v>
      </c>
      <c r="B63" s="85">
        <v>33386</v>
      </c>
      <c r="C63" s="86">
        <v>15.48</v>
      </c>
      <c r="D63" s="87">
        <v>1.00481</v>
      </c>
      <c r="E63" s="87">
        <v>1.36066</v>
      </c>
      <c r="F63" s="88"/>
      <c r="G63" s="89"/>
      <c r="H63" s="41"/>
      <c r="I63" s="42"/>
      <c r="J63" s="37"/>
      <c r="K63" s="38"/>
      <c r="L63" s="37"/>
      <c r="M63" s="38"/>
    </row>
    <row r="64" spans="1:13" x14ac:dyDescent="0.2">
      <c r="A64" s="84">
        <v>30</v>
      </c>
      <c r="B64" s="85">
        <v>33387</v>
      </c>
      <c r="C64" s="86">
        <v>15.48</v>
      </c>
      <c r="D64" s="87">
        <v>1.00481</v>
      </c>
      <c r="E64" s="87">
        <v>1.3672</v>
      </c>
      <c r="F64" s="88"/>
      <c r="G64" s="89"/>
      <c r="H64" s="41"/>
      <c r="I64" s="42"/>
      <c r="J64" s="37"/>
      <c r="K64" s="38"/>
      <c r="L64" s="37"/>
      <c r="M64" s="38"/>
    </row>
    <row r="65" spans="1:13" x14ac:dyDescent="0.2">
      <c r="A65" s="84">
        <v>30</v>
      </c>
      <c r="B65" s="85">
        <v>33388</v>
      </c>
      <c r="C65" s="86">
        <v>15.48</v>
      </c>
      <c r="D65" s="87">
        <v>1.00481</v>
      </c>
      <c r="E65" s="87">
        <v>1.3737699999999999</v>
      </c>
      <c r="F65" s="88"/>
      <c r="G65" s="89"/>
      <c r="H65" s="41"/>
      <c r="I65" s="42"/>
      <c r="J65" s="37"/>
      <c r="K65" s="38"/>
      <c r="L65" s="37"/>
      <c r="M65" s="38"/>
    </row>
    <row r="66" spans="1:13" x14ac:dyDescent="0.2">
      <c r="A66" s="84">
        <v>30</v>
      </c>
      <c r="B66" s="85">
        <v>33389</v>
      </c>
      <c r="C66" s="86">
        <v>15.49</v>
      </c>
      <c r="D66" s="87">
        <v>1.00481</v>
      </c>
      <c r="E66" s="87">
        <v>1.3803799999999999</v>
      </c>
      <c r="F66" s="88"/>
      <c r="G66" s="89"/>
      <c r="H66" s="41"/>
      <c r="I66" s="42"/>
      <c r="J66" s="37"/>
      <c r="K66" s="38"/>
      <c r="L66" s="37"/>
      <c r="M66" s="38"/>
    </row>
    <row r="67" spans="1:13" x14ac:dyDescent="0.2">
      <c r="A67" s="84">
        <v>30</v>
      </c>
      <c r="B67" s="85">
        <v>33390</v>
      </c>
      <c r="C67" s="86">
        <v>15.49</v>
      </c>
      <c r="D67" s="87">
        <v>1.00481</v>
      </c>
      <c r="E67" s="87">
        <v>1.38703</v>
      </c>
      <c r="F67" s="88"/>
      <c r="G67" s="89"/>
      <c r="H67" s="41"/>
      <c r="I67" s="42"/>
      <c r="J67" s="37"/>
      <c r="K67" s="38"/>
      <c r="L67" s="37"/>
      <c r="M67" s="38"/>
    </row>
    <row r="68" spans="1:13" x14ac:dyDescent="0.2">
      <c r="A68" s="84">
        <v>30</v>
      </c>
      <c r="B68" s="85">
        <v>33391</v>
      </c>
      <c r="C68" s="86">
        <v>15.49</v>
      </c>
      <c r="D68" s="87">
        <v>1.00481</v>
      </c>
      <c r="E68" s="87">
        <v>1.3936999999999999</v>
      </c>
      <c r="F68" s="88"/>
      <c r="G68" s="89"/>
      <c r="H68" s="41"/>
      <c r="I68" s="42"/>
      <c r="J68" s="37"/>
      <c r="K68" s="38"/>
      <c r="L68" s="37"/>
      <c r="M68" s="38"/>
    </row>
    <row r="69" spans="1:13" x14ac:dyDescent="0.2">
      <c r="A69" s="84">
        <v>30</v>
      </c>
      <c r="B69" s="85">
        <v>33392</v>
      </c>
      <c r="C69" s="86">
        <v>15.98</v>
      </c>
      <c r="D69" s="87">
        <v>1.00495</v>
      </c>
      <c r="E69" s="87">
        <v>1.4006099999999999</v>
      </c>
      <c r="F69" s="88"/>
      <c r="G69" s="89"/>
      <c r="H69" s="41"/>
      <c r="I69" s="42"/>
      <c r="J69" s="37"/>
      <c r="K69" s="38"/>
      <c r="L69" s="37"/>
      <c r="M69" s="38"/>
    </row>
    <row r="70" spans="1:13" x14ac:dyDescent="0.2">
      <c r="A70" s="84">
        <v>30</v>
      </c>
      <c r="B70" s="85">
        <v>33393</v>
      </c>
      <c r="C70" s="86">
        <v>15.98</v>
      </c>
      <c r="D70" s="87">
        <v>1.00495</v>
      </c>
      <c r="E70" s="87">
        <v>1.40754</v>
      </c>
      <c r="F70" s="88"/>
      <c r="G70" s="89"/>
      <c r="H70" s="41"/>
      <c r="I70" s="42"/>
      <c r="J70" s="37"/>
      <c r="K70" s="38"/>
      <c r="L70" s="37"/>
      <c r="M70" s="38"/>
    </row>
    <row r="71" spans="1:13" x14ac:dyDescent="0.2">
      <c r="A71" s="84">
        <v>30</v>
      </c>
      <c r="B71" s="85">
        <v>33394</v>
      </c>
      <c r="C71" s="86">
        <v>16.84</v>
      </c>
      <c r="D71" s="87">
        <v>1.0052000000000001</v>
      </c>
      <c r="E71" s="87">
        <v>1.4148700000000001</v>
      </c>
      <c r="F71" s="88"/>
      <c r="G71" s="89"/>
      <c r="H71" s="41"/>
      <c r="I71" s="42"/>
      <c r="J71" s="37"/>
      <c r="K71" s="38"/>
      <c r="L71" s="37"/>
      <c r="M71" s="38"/>
    </row>
    <row r="72" spans="1:13" x14ac:dyDescent="0.2">
      <c r="A72" s="84">
        <v>30</v>
      </c>
      <c r="B72" s="85">
        <v>33395</v>
      </c>
      <c r="C72" s="86">
        <v>17.47</v>
      </c>
      <c r="D72" s="87">
        <v>1.0053799999999999</v>
      </c>
      <c r="E72" s="87">
        <v>1.42248</v>
      </c>
      <c r="F72" s="88"/>
      <c r="G72" s="89"/>
      <c r="H72" s="41"/>
      <c r="I72" s="42"/>
      <c r="J72" s="37"/>
      <c r="K72" s="38"/>
      <c r="L72" s="37"/>
      <c r="M72" s="38"/>
    </row>
    <row r="73" spans="1:13" x14ac:dyDescent="0.2">
      <c r="A73" s="84">
        <v>30</v>
      </c>
      <c r="B73" s="85">
        <v>33396</v>
      </c>
      <c r="C73" s="86">
        <v>17.47</v>
      </c>
      <c r="D73" s="87">
        <v>1.0053799999999999</v>
      </c>
      <c r="E73" s="87">
        <v>1.43014</v>
      </c>
      <c r="F73" s="88"/>
      <c r="G73" s="89"/>
      <c r="H73" s="41"/>
      <c r="I73" s="42"/>
      <c r="J73" s="37"/>
      <c r="K73" s="38"/>
      <c r="L73" s="37"/>
      <c r="M73" s="38"/>
    </row>
    <row r="74" spans="1:13" x14ac:dyDescent="0.2">
      <c r="A74" s="84">
        <v>30</v>
      </c>
      <c r="B74" s="85">
        <v>33397</v>
      </c>
      <c r="C74" s="86">
        <v>17.47</v>
      </c>
      <c r="D74" s="87">
        <v>1.0053799999999999</v>
      </c>
      <c r="E74" s="87">
        <v>1.4378299999999999</v>
      </c>
      <c r="F74" s="88"/>
      <c r="G74" s="89"/>
      <c r="H74" s="41"/>
      <c r="I74" s="42"/>
      <c r="J74" s="37"/>
      <c r="K74" s="38"/>
      <c r="L74" s="37"/>
      <c r="M74" s="38"/>
    </row>
    <row r="75" spans="1:13" x14ac:dyDescent="0.2">
      <c r="A75" s="84">
        <v>30</v>
      </c>
      <c r="B75" s="85">
        <v>33398</v>
      </c>
      <c r="C75" s="86">
        <v>17.47</v>
      </c>
      <c r="D75" s="87">
        <v>1.0053799999999999</v>
      </c>
      <c r="E75" s="87">
        <v>1.44557</v>
      </c>
      <c r="F75" s="88"/>
      <c r="G75" s="89"/>
      <c r="H75" s="41"/>
      <c r="I75" s="42"/>
      <c r="J75" s="37"/>
      <c r="K75" s="38"/>
      <c r="L75" s="37"/>
      <c r="M75" s="38"/>
    </row>
    <row r="76" spans="1:13" x14ac:dyDescent="0.2">
      <c r="A76" s="84">
        <v>30</v>
      </c>
      <c r="B76" s="85">
        <v>33399</v>
      </c>
      <c r="C76" s="86">
        <v>17.47</v>
      </c>
      <c r="D76" s="87">
        <v>1.0053799999999999</v>
      </c>
      <c r="E76" s="87">
        <v>1.4533499999999999</v>
      </c>
      <c r="F76" s="88"/>
      <c r="G76" s="89"/>
      <c r="H76" s="41"/>
      <c r="I76" s="42"/>
      <c r="J76" s="37"/>
      <c r="K76" s="38"/>
      <c r="L76" s="37"/>
      <c r="M76" s="38"/>
    </row>
    <row r="77" spans="1:13" x14ac:dyDescent="0.2">
      <c r="A77" s="84">
        <v>30</v>
      </c>
      <c r="B77" s="85">
        <v>33400</v>
      </c>
      <c r="C77" s="86">
        <v>17.46</v>
      </c>
      <c r="D77" s="87">
        <v>1.0053799999999999</v>
      </c>
      <c r="E77" s="87">
        <v>1.4611700000000001</v>
      </c>
      <c r="F77" s="88"/>
      <c r="G77" s="89"/>
      <c r="H77" s="41"/>
      <c r="I77" s="42"/>
      <c r="J77" s="37"/>
      <c r="K77" s="38"/>
      <c r="L77" s="37"/>
      <c r="M77" s="38"/>
    </row>
    <row r="78" spans="1:13" x14ac:dyDescent="0.2">
      <c r="A78" s="84">
        <v>30</v>
      </c>
      <c r="B78" s="85">
        <v>33401</v>
      </c>
      <c r="C78" s="86">
        <v>17.829999999999998</v>
      </c>
      <c r="D78" s="87">
        <v>1.0054799999999999</v>
      </c>
      <c r="E78" s="87">
        <v>1.4691799999999999</v>
      </c>
      <c r="F78" s="88"/>
      <c r="G78" s="89"/>
      <c r="H78" s="41"/>
      <c r="I78" s="42"/>
      <c r="J78" s="37"/>
      <c r="K78" s="38"/>
      <c r="L78" s="37"/>
      <c r="M78" s="38"/>
    </row>
    <row r="79" spans="1:13" x14ac:dyDescent="0.2">
      <c r="A79" s="84">
        <v>30</v>
      </c>
      <c r="B79" s="85">
        <v>33402</v>
      </c>
      <c r="C79" s="86">
        <v>17.78</v>
      </c>
      <c r="D79" s="87">
        <v>1.0054700000000001</v>
      </c>
      <c r="E79" s="87">
        <v>1.47722</v>
      </c>
      <c r="F79" s="88"/>
      <c r="G79" s="89"/>
      <c r="H79" s="41"/>
      <c r="I79" s="42"/>
      <c r="J79" s="37"/>
      <c r="K79" s="38"/>
      <c r="L79" s="37"/>
      <c r="M79" s="38"/>
    </row>
    <row r="80" spans="1:13" x14ac:dyDescent="0.2">
      <c r="A80" s="84">
        <v>30</v>
      </c>
      <c r="B80" s="85">
        <v>33403</v>
      </c>
      <c r="C80" s="86">
        <v>17.78</v>
      </c>
      <c r="D80" s="87">
        <v>1.0054700000000001</v>
      </c>
      <c r="E80" s="87">
        <v>1.4853000000000001</v>
      </c>
      <c r="F80" s="88"/>
      <c r="G80" s="89"/>
      <c r="H80" s="41"/>
      <c r="I80" s="42"/>
      <c r="J80" s="37"/>
      <c r="K80" s="38"/>
      <c r="L80" s="37"/>
      <c r="M80" s="38"/>
    </row>
    <row r="81" spans="1:13" x14ac:dyDescent="0.2">
      <c r="A81" s="84">
        <v>30</v>
      </c>
      <c r="B81" s="85">
        <v>33404</v>
      </c>
      <c r="C81" s="86">
        <v>17.78</v>
      </c>
      <c r="D81" s="87">
        <v>1.0054700000000001</v>
      </c>
      <c r="E81" s="87">
        <v>1.49342</v>
      </c>
      <c r="F81" s="88"/>
      <c r="G81" s="89"/>
      <c r="H81" s="41"/>
      <c r="I81" s="42"/>
      <c r="J81" s="37"/>
      <c r="K81" s="38"/>
      <c r="L81" s="37"/>
      <c r="M81" s="38"/>
    </row>
    <row r="82" spans="1:13" x14ac:dyDescent="0.2">
      <c r="A82" s="84">
        <v>30</v>
      </c>
      <c r="B82" s="85">
        <v>33405</v>
      </c>
      <c r="C82" s="86">
        <v>17.78</v>
      </c>
      <c r="D82" s="87">
        <v>1.0054700000000001</v>
      </c>
      <c r="E82" s="87">
        <v>1.50159</v>
      </c>
      <c r="F82" s="88"/>
      <c r="G82" s="89"/>
      <c r="H82" s="41"/>
      <c r="I82" s="42"/>
      <c r="J82" s="37"/>
      <c r="K82" s="38"/>
      <c r="L82" s="37"/>
      <c r="M82" s="38"/>
    </row>
    <row r="83" spans="1:13" x14ac:dyDescent="0.2">
      <c r="A83" s="84">
        <v>30</v>
      </c>
      <c r="B83" s="85">
        <v>33406</v>
      </c>
      <c r="C83" s="86">
        <v>17.78</v>
      </c>
      <c r="D83" s="87">
        <v>1.0054700000000001</v>
      </c>
      <c r="E83" s="87">
        <v>1.5098</v>
      </c>
      <c r="F83" s="88"/>
      <c r="G83" s="89"/>
      <c r="H83" s="41"/>
      <c r="I83" s="42"/>
      <c r="J83" s="37"/>
      <c r="K83" s="38"/>
      <c r="L83" s="37"/>
      <c r="M83" s="38"/>
    </row>
    <row r="84" spans="1:13" x14ac:dyDescent="0.2">
      <c r="A84" s="84">
        <v>30</v>
      </c>
      <c r="B84" s="85">
        <v>33407</v>
      </c>
      <c r="C84" s="86">
        <v>17.78</v>
      </c>
      <c r="D84" s="87">
        <v>1.0054700000000001</v>
      </c>
      <c r="E84" s="87">
        <v>1.51806</v>
      </c>
      <c r="F84" s="88"/>
      <c r="G84" s="89"/>
      <c r="H84" s="41"/>
      <c r="I84" s="42"/>
      <c r="J84" s="37"/>
      <c r="K84" s="38"/>
      <c r="L84" s="37"/>
      <c r="M84" s="38"/>
    </row>
    <row r="85" spans="1:13" x14ac:dyDescent="0.2">
      <c r="A85" s="84">
        <v>30</v>
      </c>
      <c r="B85" s="85">
        <v>33408</v>
      </c>
      <c r="C85" s="86">
        <v>17.579999999999998</v>
      </c>
      <c r="D85" s="87">
        <v>1.0054099999999999</v>
      </c>
      <c r="E85" s="87">
        <v>1.5262800000000001</v>
      </c>
      <c r="F85" s="88"/>
      <c r="G85" s="89"/>
      <c r="H85" s="41"/>
      <c r="I85" s="42"/>
      <c r="J85" s="37"/>
      <c r="K85" s="38"/>
      <c r="L85" s="37"/>
      <c r="M85" s="38"/>
    </row>
    <row r="86" spans="1:13" x14ac:dyDescent="0.2">
      <c r="A86" s="84">
        <v>30</v>
      </c>
      <c r="B86" s="85">
        <v>33409</v>
      </c>
      <c r="C86" s="86">
        <v>17.79</v>
      </c>
      <c r="D86" s="87">
        <v>1.0054700000000001</v>
      </c>
      <c r="E86" s="87">
        <v>1.5346299999999999</v>
      </c>
      <c r="F86" s="88"/>
      <c r="G86" s="89"/>
      <c r="H86" s="41"/>
      <c r="I86" s="42"/>
      <c r="J86" s="37"/>
      <c r="K86" s="38"/>
      <c r="L86" s="37"/>
      <c r="M86" s="38"/>
    </row>
    <row r="87" spans="1:13" x14ac:dyDescent="0.2">
      <c r="A87" s="84">
        <v>30</v>
      </c>
      <c r="B87" s="85">
        <v>33410</v>
      </c>
      <c r="C87" s="86">
        <v>17.97</v>
      </c>
      <c r="D87" s="87">
        <v>1.00552</v>
      </c>
      <c r="E87" s="87">
        <v>1.54311</v>
      </c>
      <c r="F87" s="88"/>
      <c r="G87" s="89"/>
      <c r="H87" s="41"/>
      <c r="I87" s="42"/>
      <c r="J87" s="37"/>
      <c r="K87" s="38"/>
      <c r="L87" s="37"/>
      <c r="M87" s="38"/>
    </row>
    <row r="88" spans="1:13" x14ac:dyDescent="0.2">
      <c r="A88" s="84">
        <v>30</v>
      </c>
      <c r="B88" s="85">
        <v>33411</v>
      </c>
      <c r="C88" s="86">
        <v>17.97</v>
      </c>
      <c r="D88" s="87">
        <v>1.00552</v>
      </c>
      <c r="E88" s="87">
        <v>1.5516399999999999</v>
      </c>
      <c r="F88" s="88"/>
      <c r="G88" s="89"/>
      <c r="H88" s="41"/>
      <c r="I88" s="42"/>
      <c r="J88" s="37"/>
      <c r="K88" s="38"/>
      <c r="L88" s="37"/>
      <c r="M88" s="38"/>
    </row>
    <row r="89" spans="1:13" x14ac:dyDescent="0.2">
      <c r="A89" s="84">
        <v>30</v>
      </c>
      <c r="B89" s="85">
        <v>33412</v>
      </c>
      <c r="C89" s="88">
        <v>17.97</v>
      </c>
      <c r="D89" s="90">
        <v>1.00552</v>
      </c>
      <c r="E89" s="87">
        <v>1.5602100000000001</v>
      </c>
      <c r="F89" s="88"/>
      <c r="G89" s="89"/>
      <c r="H89" s="41"/>
      <c r="I89" s="42"/>
      <c r="J89" s="37"/>
      <c r="K89" s="38"/>
      <c r="L89" s="37"/>
      <c r="M89" s="38"/>
    </row>
    <row r="90" spans="1:13" x14ac:dyDescent="0.2">
      <c r="A90" s="84">
        <v>30</v>
      </c>
      <c r="B90" s="85">
        <v>33413</v>
      </c>
      <c r="C90" s="88">
        <v>17.97</v>
      </c>
      <c r="D90" s="90">
        <v>1.00552</v>
      </c>
      <c r="E90" s="87">
        <v>1.5688299999999999</v>
      </c>
      <c r="F90" s="88"/>
      <c r="G90" s="89"/>
      <c r="H90" s="41"/>
      <c r="I90" s="42"/>
      <c r="J90" s="37"/>
      <c r="K90" s="38"/>
      <c r="L90" s="37"/>
      <c r="M90" s="38"/>
    </row>
    <row r="91" spans="1:13" x14ac:dyDescent="0.2">
      <c r="A91" s="84">
        <v>30</v>
      </c>
      <c r="B91" s="85">
        <v>33414</v>
      </c>
      <c r="C91" s="88">
        <v>17.97</v>
      </c>
      <c r="D91" s="90">
        <v>1.00552</v>
      </c>
      <c r="E91" s="87">
        <v>1.5774900000000001</v>
      </c>
      <c r="F91" s="88"/>
      <c r="G91" s="89"/>
      <c r="H91" s="41"/>
      <c r="I91" s="42"/>
      <c r="J91" s="37"/>
      <c r="K91" s="38"/>
      <c r="L91" s="37"/>
      <c r="M91" s="38"/>
    </row>
    <row r="92" spans="1:13" x14ac:dyDescent="0.2">
      <c r="A92" s="84">
        <v>30</v>
      </c>
      <c r="B92" s="85">
        <v>33415</v>
      </c>
      <c r="C92" s="88">
        <v>17.96</v>
      </c>
      <c r="D92" s="90">
        <v>1.00552</v>
      </c>
      <c r="E92" s="87">
        <v>1.5862000000000001</v>
      </c>
      <c r="F92" s="88"/>
      <c r="G92" s="89"/>
      <c r="H92" s="41"/>
      <c r="I92" s="42"/>
      <c r="J92" s="37"/>
      <c r="K92" s="38"/>
      <c r="L92" s="37"/>
      <c r="M92" s="38"/>
    </row>
    <row r="93" spans="1:13" x14ac:dyDescent="0.2">
      <c r="A93" s="84">
        <v>30</v>
      </c>
      <c r="B93" s="85">
        <v>33416</v>
      </c>
      <c r="C93" s="88">
        <v>17.96</v>
      </c>
      <c r="D93" s="90">
        <v>1.00552</v>
      </c>
      <c r="E93" s="87">
        <v>1.5949599999999999</v>
      </c>
      <c r="F93" s="88"/>
      <c r="G93" s="89"/>
      <c r="H93" s="41"/>
      <c r="I93" s="42"/>
      <c r="J93" s="37"/>
      <c r="K93" s="38"/>
      <c r="L93" s="37"/>
      <c r="M93" s="38"/>
    </row>
    <row r="94" spans="1:13" x14ac:dyDescent="0.2">
      <c r="A94" s="84">
        <v>30</v>
      </c>
      <c r="B94" s="85">
        <v>33417</v>
      </c>
      <c r="C94" s="88">
        <v>17.96</v>
      </c>
      <c r="D94" s="90">
        <v>1.00552</v>
      </c>
      <c r="E94" s="87">
        <v>1.6037699999999999</v>
      </c>
      <c r="F94" s="88"/>
      <c r="G94" s="89"/>
      <c r="H94" s="41"/>
      <c r="I94" s="42"/>
      <c r="J94" s="37"/>
      <c r="K94" s="38"/>
      <c r="L94" s="37"/>
      <c r="M94" s="38"/>
    </row>
    <row r="95" spans="1:13" x14ac:dyDescent="0.2">
      <c r="A95" s="84">
        <v>30</v>
      </c>
      <c r="B95" s="85">
        <v>33418</v>
      </c>
      <c r="C95" s="88">
        <v>17.96</v>
      </c>
      <c r="D95" s="90">
        <v>1.00552</v>
      </c>
      <c r="E95" s="87">
        <v>1.6126199999999999</v>
      </c>
      <c r="F95" s="88"/>
      <c r="G95" s="89"/>
      <c r="H95" s="41"/>
      <c r="I95" s="42"/>
      <c r="J95" s="37"/>
      <c r="K95" s="38"/>
      <c r="L95" s="37"/>
      <c r="M95" s="38"/>
    </row>
    <row r="96" spans="1:13" x14ac:dyDescent="0.2">
      <c r="A96" s="84">
        <v>30</v>
      </c>
      <c r="B96" s="85">
        <v>33419</v>
      </c>
      <c r="C96" s="88">
        <v>17.96</v>
      </c>
      <c r="D96" s="90">
        <v>1.00552</v>
      </c>
      <c r="E96" s="87">
        <v>1.6215299999999999</v>
      </c>
      <c r="F96" s="88"/>
      <c r="G96" s="89"/>
      <c r="H96" s="41"/>
      <c r="I96" s="42"/>
      <c r="J96" s="37"/>
      <c r="K96" s="38"/>
      <c r="L96" s="37"/>
      <c r="M96" s="38"/>
    </row>
    <row r="97" spans="1:13" x14ac:dyDescent="0.2">
      <c r="A97" s="84">
        <v>30</v>
      </c>
      <c r="B97" s="85">
        <v>33420</v>
      </c>
      <c r="C97" s="88">
        <v>18.03</v>
      </c>
      <c r="D97" s="90">
        <v>1.0055400000000001</v>
      </c>
      <c r="E97" s="87">
        <v>1.6305099999999999</v>
      </c>
      <c r="F97" s="88">
        <v>3.85</v>
      </c>
      <c r="G97" s="91">
        <v>10.940000000000001</v>
      </c>
      <c r="H97" s="41">
        <v>3.4666392308706495E-3</v>
      </c>
      <c r="I97" s="43">
        <v>1.0034666392308706</v>
      </c>
      <c r="J97" s="41">
        <v>3.646666666666667E-3</v>
      </c>
      <c r="K97" s="43">
        <v>3.646666666666667E-3</v>
      </c>
      <c r="L97" s="41">
        <v>3.4666392308706495E-3</v>
      </c>
      <c r="M97" s="42">
        <v>3.4666392308706495E-3</v>
      </c>
    </row>
    <row r="98" spans="1:13" x14ac:dyDescent="0.2">
      <c r="A98" s="84">
        <v>30</v>
      </c>
      <c r="B98" s="85">
        <v>33421</v>
      </c>
      <c r="C98" s="88">
        <v>18.03</v>
      </c>
      <c r="D98" s="90">
        <v>1.0055400000000001</v>
      </c>
      <c r="E98" s="87">
        <v>1.63954</v>
      </c>
      <c r="F98" s="88">
        <v>4.38</v>
      </c>
      <c r="G98" s="91">
        <v>11.205</v>
      </c>
      <c r="H98" s="41">
        <v>3.5464457715732589E-3</v>
      </c>
      <c r="I98" s="42">
        <v>1.0070253792504857</v>
      </c>
      <c r="J98" s="41">
        <v>3.735E-3</v>
      </c>
      <c r="K98" s="42">
        <v>7.3816666666666666E-3</v>
      </c>
      <c r="L98" s="41">
        <v>3.5464457715732589E-3</v>
      </c>
      <c r="M98" s="42">
        <v>7.0130850024439084E-3</v>
      </c>
    </row>
    <row r="99" spans="1:13" x14ac:dyDescent="0.2">
      <c r="A99" s="84">
        <v>30</v>
      </c>
      <c r="B99" s="85">
        <v>33422</v>
      </c>
      <c r="C99" s="88">
        <v>18.03</v>
      </c>
      <c r="D99" s="90">
        <v>1.0055400000000001</v>
      </c>
      <c r="E99" s="87">
        <v>1.64862</v>
      </c>
      <c r="F99" s="88">
        <v>4.6500000000000004</v>
      </c>
      <c r="G99" s="91">
        <v>11.34</v>
      </c>
      <c r="H99" s="41">
        <v>3.5870312790140524E-3</v>
      </c>
      <c r="I99" s="42">
        <v>1.0106376107846182</v>
      </c>
      <c r="J99" s="41">
        <v>3.7799999999999999E-3</v>
      </c>
      <c r="K99" s="42">
        <v>1.1161666666666667E-2</v>
      </c>
      <c r="L99" s="41">
        <v>3.5870312790140524E-3</v>
      </c>
      <c r="M99" s="42">
        <v>1.0600116281457961E-2</v>
      </c>
    </row>
    <row r="100" spans="1:13" x14ac:dyDescent="0.2">
      <c r="A100" s="84">
        <v>30</v>
      </c>
      <c r="B100" s="85">
        <v>33423</v>
      </c>
      <c r="C100" s="88">
        <v>18.02</v>
      </c>
      <c r="D100" s="90">
        <v>1.0055400000000001</v>
      </c>
      <c r="E100" s="87">
        <v>1.6577599999999999</v>
      </c>
      <c r="F100" s="88">
        <v>4.57</v>
      </c>
      <c r="G100" s="91">
        <v>11.295</v>
      </c>
      <c r="H100" s="41">
        <v>3.573508064560027E-3</v>
      </c>
      <c r="I100" s="42">
        <v>1.0142491324371048</v>
      </c>
      <c r="J100" s="41">
        <v>3.7650000000000001E-3</v>
      </c>
      <c r="K100" s="42">
        <v>1.4926666666666668E-2</v>
      </c>
      <c r="L100" s="41">
        <v>3.573508064560027E-3</v>
      </c>
      <c r="M100" s="42">
        <v>1.4173624346017988E-2</v>
      </c>
    </row>
    <row r="101" spans="1:13" x14ac:dyDescent="0.2">
      <c r="A101" s="84">
        <v>30</v>
      </c>
      <c r="B101" s="85">
        <v>33424</v>
      </c>
      <c r="C101" s="88">
        <v>18.02</v>
      </c>
      <c r="D101" s="90">
        <v>1.0055400000000001</v>
      </c>
      <c r="E101" s="87">
        <v>1.6669400000000001</v>
      </c>
      <c r="F101" s="88">
        <v>4.63</v>
      </c>
      <c r="G101" s="91">
        <v>11.324999999999999</v>
      </c>
      <c r="H101" s="41">
        <v>3.5825241280058595E-3</v>
      </c>
      <c r="I101" s="42">
        <v>1.0178827044258698</v>
      </c>
      <c r="J101" s="41">
        <v>3.7749999999999997E-3</v>
      </c>
      <c r="K101" s="42">
        <v>1.8701666666666669E-2</v>
      </c>
      <c r="L101" s="41">
        <v>3.5825241280058595E-3</v>
      </c>
      <c r="M101" s="42">
        <v>1.7756148474023847E-2</v>
      </c>
    </row>
    <row r="102" spans="1:13" x14ac:dyDescent="0.2">
      <c r="A102" s="84">
        <v>30</v>
      </c>
      <c r="B102" s="85">
        <v>33425</v>
      </c>
      <c r="C102" s="88">
        <v>18.02</v>
      </c>
      <c r="D102" s="90">
        <v>1.0055400000000001</v>
      </c>
      <c r="E102" s="87">
        <v>1.6761699999999999</v>
      </c>
      <c r="F102" s="88">
        <v>4.63</v>
      </c>
      <c r="G102" s="91">
        <v>11.324999999999999</v>
      </c>
      <c r="H102" s="41">
        <v>3.5825241280058595E-3</v>
      </c>
      <c r="I102" s="42">
        <v>1.0215292937739553</v>
      </c>
      <c r="J102" s="41">
        <v>3.7749999999999997E-3</v>
      </c>
      <c r="K102" s="42">
        <v>2.2476666666666669E-2</v>
      </c>
      <c r="L102" s="41">
        <v>3.5825241280058595E-3</v>
      </c>
      <c r="M102" s="42">
        <v>2.1338672602029707E-2</v>
      </c>
    </row>
    <row r="103" spans="1:13" x14ac:dyDescent="0.2">
      <c r="A103" s="84">
        <v>30</v>
      </c>
      <c r="B103" s="85">
        <v>33426</v>
      </c>
      <c r="C103" s="88">
        <v>18.02</v>
      </c>
      <c r="D103" s="90">
        <v>1.0055400000000001</v>
      </c>
      <c r="E103" s="87">
        <v>1.68546</v>
      </c>
      <c r="F103" s="88">
        <v>4.63</v>
      </c>
      <c r="G103" s="91">
        <v>11.324999999999999</v>
      </c>
      <c r="H103" s="41">
        <v>3.5825241280058595E-3</v>
      </c>
      <c r="I103" s="42">
        <v>1.0251889471163653</v>
      </c>
      <c r="J103" s="41">
        <v>3.7749999999999997E-3</v>
      </c>
      <c r="K103" s="42">
        <v>2.625166666666667E-2</v>
      </c>
      <c r="L103" s="41">
        <v>3.5825241280058595E-3</v>
      </c>
      <c r="M103" s="42">
        <v>2.4921196730035566E-2</v>
      </c>
    </row>
    <row r="104" spans="1:13" x14ac:dyDescent="0.2">
      <c r="A104" s="84">
        <v>30</v>
      </c>
      <c r="B104" s="85">
        <v>33427</v>
      </c>
      <c r="C104" s="88">
        <v>17.899999999999999</v>
      </c>
      <c r="D104" s="90">
        <v>1.0055000000000001</v>
      </c>
      <c r="E104" s="87">
        <v>1.6947300000000001</v>
      </c>
      <c r="F104" s="88">
        <v>4.72</v>
      </c>
      <c r="G104" s="91">
        <v>11.309999999999999</v>
      </c>
      <c r="H104" s="41">
        <v>3.5780163899064021E-3</v>
      </c>
      <c r="I104" s="42">
        <v>1.0288570899718985</v>
      </c>
      <c r="J104" s="41">
        <v>3.7699999999999995E-3</v>
      </c>
      <c r="K104" s="42">
        <v>3.0021666666666669E-2</v>
      </c>
      <c r="L104" s="41">
        <v>3.5780163899064021E-3</v>
      </c>
      <c r="M104" s="42">
        <v>2.8499213119941968E-2</v>
      </c>
    </row>
    <row r="105" spans="1:13" x14ac:dyDescent="0.2">
      <c r="A105" s="84">
        <v>30</v>
      </c>
      <c r="B105" s="85">
        <v>33428</v>
      </c>
      <c r="C105" s="88">
        <v>17.89</v>
      </c>
      <c r="D105" s="90">
        <v>1.0055000000000001</v>
      </c>
      <c r="E105" s="87">
        <v>1.7040599999999999</v>
      </c>
      <c r="F105" s="88">
        <v>4.91</v>
      </c>
      <c r="G105" s="91">
        <v>11.4</v>
      </c>
      <c r="H105" s="41">
        <v>3.6050540152428034E-3</v>
      </c>
      <c r="I105" s="42">
        <v>1.0325661753552127</v>
      </c>
      <c r="J105" s="41">
        <v>3.8E-3</v>
      </c>
      <c r="K105" s="42">
        <v>3.3821666666666667E-2</v>
      </c>
      <c r="L105" s="41">
        <v>3.6050540152428034E-3</v>
      </c>
      <c r="M105" s="42">
        <v>3.2104267135184772E-2</v>
      </c>
    </row>
    <row r="106" spans="1:13" x14ac:dyDescent="0.2">
      <c r="A106" s="84">
        <v>30</v>
      </c>
      <c r="B106" s="85">
        <v>33429</v>
      </c>
      <c r="C106" s="88">
        <v>17.89</v>
      </c>
      <c r="D106" s="90">
        <v>1.0055000000000001</v>
      </c>
      <c r="E106" s="87">
        <v>1.71343</v>
      </c>
      <c r="F106" s="88">
        <v>4.93</v>
      </c>
      <c r="G106" s="91">
        <v>11.41</v>
      </c>
      <c r="H106" s="41">
        <v>3.6080568923013701E-3</v>
      </c>
      <c r="I106" s="42">
        <v>1.0362917328609602</v>
      </c>
      <c r="J106" s="41">
        <v>3.8033333333333335E-3</v>
      </c>
      <c r="K106" s="42">
        <v>3.7624999999999999E-2</v>
      </c>
      <c r="L106" s="41">
        <v>3.6080568923013701E-3</v>
      </c>
      <c r="M106" s="42">
        <v>3.5712324027486142E-2</v>
      </c>
    </row>
    <row r="107" spans="1:13" x14ac:dyDescent="0.2">
      <c r="A107" s="84">
        <v>30</v>
      </c>
      <c r="B107" s="85">
        <v>33430</v>
      </c>
      <c r="C107" s="88">
        <v>17.89</v>
      </c>
      <c r="D107" s="90">
        <v>1.0055000000000001</v>
      </c>
      <c r="E107" s="87">
        <v>1.7228600000000001</v>
      </c>
      <c r="F107" s="88">
        <v>4.9800000000000004</v>
      </c>
      <c r="G107" s="91">
        <v>11.435</v>
      </c>
      <c r="H107" s="41">
        <v>3.6155629451939397E-3</v>
      </c>
      <c r="I107" s="42">
        <v>1.0400385108507031</v>
      </c>
      <c r="J107" s="41">
        <v>3.8116666666666668E-3</v>
      </c>
      <c r="K107" s="42">
        <v>4.1436666666666663E-2</v>
      </c>
      <c r="L107" s="41">
        <v>3.6155629451939397E-3</v>
      </c>
      <c r="M107" s="42">
        <v>3.9327886972680082E-2</v>
      </c>
    </row>
    <row r="108" spans="1:13" x14ac:dyDescent="0.2">
      <c r="A108" s="84">
        <v>30</v>
      </c>
      <c r="B108" s="85">
        <v>33431</v>
      </c>
      <c r="C108" s="88">
        <v>17.89</v>
      </c>
      <c r="D108" s="90">
        <v>1.0055000000000001</v>
      </c>
      <c r="E108" s="87">
        <v>1.73234</v>
      </c>
      <c r="F108" s="88">
        <v>4.9800000000000004</v>
      </c>
      <c r="G108" s="91">
        <v>11.435</v>
      </c>
      <c r="H108" s="41">
        <v>3.6155629451939397E-3</v>
      </c>
      <c r="I108" s="42">
        <v>1.0437988355521095</v>
      </c>
      <c r="J108" s="41">
        <v>3.8116666666666668E-3</v>
      </c>
      <c r="K108" s="42">
        <v>4.5248333333333328E-2</v>
      </c>
      <c r="L108" s="41">
        <v>3.6155629451939397E-3</v>
      </c>
      <c r="M108" s="42">
        <v>4.2943449917874021E-2</v>
      </c>
    </row>
    <row r="109" spans="1:13" x14ac:dyDescent="0.2">
      <c r="A109" s="84">
        <v>30</v>
      </c>
      <c r="B109" s="85">
        <v>33432</v>
      </c>
      <c r="C109" s="88">
        <v>17.89</v>
      </c>
      <c r="D109" s="90">
        <v>1.0055000000000001</v>
      </c>
      <c r="E109" s="87">
        <v>1.74187</v>
      </c>
      <c r="F109" s="88">
        <v>4.9800000000000004</v>
      </c>
      <c r="G109" s="91">
        <v>11.435</v>
      </c>
      <c r="H109" s="41">
        <v>3.6155629451939397E-3</v>
      </c>
      <c r="I109" s="42">
        <v>1.0475727559441683</v>
      </c>
      <c r="J109" s="41">
        <v>3.8116666666666668E-3</v>
      </c>
      <c r="K109" s="42">
        <v>4.9059999999999993E-2</v>
      </c>
      <c r="L109" s="41">
        <v>3.6155629451939397E-3</v>
      </c>
      <c r="M109" s="42">
        <v>4.6559012863067961E-2</v>
      </c>
    </row>
    <row r="110" spans="1:13" x14ac:dyDescent="0.2">
      <c r="A110" s="84">
        <v>30</v>
      </c>
      <c r="B110" s="85">
        <v>33433</v>
      </c>
      <c r="C110" s="88">
        <v>17.89</v>
      </c>
      <c r="D110" s="90">
        <v>1.0055000000000001</v>
      </c>
      <c r="E110" s="87">
        <v>1.75146</v>
      </c>
      <c r="F110" s="88">
        <v>4.9800000000000004</v>
      </c>
      <c r="G110" s="91">
        <v>11.435</v>
      </c>
      <c r="H110" s="41">
        <v>3.6155629451939397E-3</v>
      </c>
      <c r="I110" s="42">
        <v>1.0513603211829547</v>
      </c>
      <c r="J110" s="41">
        <v>3.8116666666666668E-3</v>
      </c>
      <c r="K110" s="42">
        <v>5.2871666666666657E-2</v>
      </c>
      <c r="L110" s="41">
        <v>3.6155629451939397E-3</v>
      </c>
      <c r="M110" s="42">
        <v>5.0174575808261901E-2</v>
      </c>
    </row>
    <row r="111" spans="1:13" x14ac:dyDescent="0.2">
      <c r="A111" s="84">
        <v>30</v>
      </c>
      <c r="B111" s="85">
        <v>33434</v>
      </c>
      <c r="C111" s="88">
        <v>17.86</v>
      </c>
      <c r="D111" s="90">
        <v>1.00549</v>
      </c>
      <c r="E111" s="87">
        <v>1.76108</v>
      </c>
      <c r="F111" s="88">
        <v>4.99</v>
      </c>
      <c r="G111" s="91">
        <v>11.425000000000001</v>
      </c>
      <c r="H111" s="41">
        <v>3.6125607193944198E-3</v>
      </c>
      <c r="I111" s="42">
        <v>1.0551584241811902</v>
      </c>
      <c r="J111" s="41">
        <v>3.8083333333333337E-3</v>
      </c>
      <c r="K111" s="42">
        <v>5.6679999999999994E-2</v>
      </c>
      <c r="L111" s="41">
        <v>3.6125607193944198E-3</v>
      </c>
      <c r="M111" s="42">
        <v>5.3787136527656321E-2</v>
      </c>
    </row>
    <row r="112" spans="1:13" x14ac:dyDescent="0.2">
      <c r="A112" s="84">
        <v>30</v>
      </c>
      <c r="B112" s="85">
        <v>33435</v>
      </c>
      <c r="C112" s="88">
        <v>17.86</v>
      </c>
      <c r="D112" s="90">
        <v>1.00549</v>
      </c>
      <c r="E112" s="87">
        <v>1.77075</v>
      </c>
      <c r="F112" s="88">
        <v>5</v>
      </c>
      <c r="G112" s="91">
        <v>11.43</v>
      </c>
      <c r="H112" s="41">
        <v>3.6140618648501377E-3</v>
      </c>
      <c r="I112" s="42">
        <v>1.0589718320033987</v>
      </c>
      <c r="J112" s="41">
        <v>3.81E-3</v>
      </c>
      <c r="K112" s="42">
        <v>6.0489999999999995E-2</v>
      </c>
      <c r="L112" s="41">
        <v>3.6140618648501377E-3</v>
      </c>
      <c r="M112" s="42">
        <v>5.7401198392506458E-2</v>
      </c>
    </row>
    <row r="113" spans="1:13" x14ac:dyDescent="0.2">
      <c r="A113" s="84">
        <v>30</v>
      </c>
      <c r="B113" s="85">
        <v>33436</v>
      </c>
      <c r="C113" s="88">
        <v>18.579999999999998</v>
      </c>
      <c r="D113" s="90">
        <v>1.0057</v>
      </c>
      <c r="E113" s="87">
        <v>1.78084</v>
      </c>
      <c r="F113" s="88">
        <v>5</v>
      </c>
      <c r="G113" s="91">
        <v>11.79</v>
      </c>
      <c r="H113" s="41">
        <v>3.7219735810332111E-3</v>
      </c>
      <c r="I113" s="42">
        <v>1.0629132971851738</v>
      </c>
      <c r="J113" s="41">
        <v>3.9299999999999995E-3</v>
      </c>
      <c r="K113" s="42">
        <v>6.4419999999999991E-2</v>
      </c>
      <c r="L113" s="41">
        <v>3.7219735810332111E-3</v>
      </c>
      <c r="M113" s="42">
        <v>6.1123171973539669E-2</v>
      </c>
    </row>
    <row r="114" spans="1:13" x14ac:dyDescent="0.2">
      <c r="A114" s="84">
        <v>30</v>
      </c>
      <c r="B114" s="85">
        <v>33437</v>
      </c>
      <c r="C114" s="88">
        <v>18.579999999999998</v>
      </c>
      <c r="D114" s="90">
        <v>1.0057</v>
      </c>
      <c r="E114" s="87">
        <v>1.79098</v>
      </c>
      <c r="F114" s="88">
        <v>4.92</v>
      </c>
      <c r="G114" s="91">
        <v>11.75</v>
      </c>
      <c r="H114" s="41">
        <v>3.7099999924437022E-3</v>
      </c>
      <c r="I114" s="42">
        <v>1.0668567055096991</v>
      </c>
      <c r="J114" s="41">
        <v>3.9166666666666664E-3</v>
      </c>
      <c r="K114" s="42">
        <v>6.8336666666666657E-2</v>
      </c>
      <c r="L114" s="41">
        <v>3.7099999924437022E-3</v>
      </c>
      <c r="M114" s="42">
        <v>6.4833171965983372E-2</v>
      </c>
    </row>
    <row r="115" spans="1:13" x14ac:dyDescent="0.2">
      <c r="A115" s="84">
        <v>30</v>
      </c>
      <c r="B115" s="85">
        <v>33438</v>
      </c>
      <c r="C115" s="88">
        <v>18.579999999999998</v>
      </c>
      <c r="D115" s="90">
        <v>1.0057</v>
      </c>
      <c r="E115" s="87">
        <v>1.8011900000000001</v>
      </c>
      <c r="F115" s="88">
        <v>5.01</v>
      </c>
      <c r="G115" s="91">
        <v>11.794999999999998</v>
      </c>
      <c r="H115" s="41">
        <v>3.7234699883981204E-3</v>
      </c>
      <c r="I115" s="42">
        <v>1.0708291144345858</v>
      </c>
      <c r="J115" s="41">
        <v>3.9316666666666658E-3</v>
      </c>
      <c r="K115" s="42">
        <v>7.2268333333333323E-2</v>
      </c>
      <c r="L115" s="41">
        <v>3.7234699883981204E-3</v>
      </c>
      <c r="M115" s="42">
        <v>6.8556641954381492E-2</v>
      </c>
    </row>
    <row r="116" spans="1:13" x14ac:dyDescent="0.2">
      <c r="A116" s="84">
        <v>30</v>
      </c>
      <c r="B116" s="85">
        <v>33439</v>
      </c>
      <c r="C116" s="88">
        <v>18.579999999999998</v>
      </c>
      <c r="D116" s="90">
        <v>1.0057</v>
      </c>
      <c r="E116" s="87">
        <v>1.81145</v>
      </c>
      <c r="F116" s="88">
        <v>5.01</v>
      </c>
      <c r="G116" s="91">
        <v>11.794999999999998</v>
      </c>
      <c r="H116" s="41">
        <v>3.7234699883981204E-3</v>
      </c>
      <c r="I116" s="42">
        <v>1.0748163145048859</v>
      </c>
      <c r="J116" s="41">
        <v>3.9316666666666658E-3</v>
      </c>
      <c r="K116" s="42">
        <v>7.619999999999999E-2</v>
      </c>
      <c r="L116" s="41">
        <v>3.7234699883981204E-3</v>
      </c>
      <c r="M116" s="42">
        <v>7.2280111942779612E-2</v>
      </c>
    </row>
    <row r="117" spans="1:13" x14ac:dyDescent="0.2">
      <c r="A117" s="84">
        <v>30</v>
      </c>
      <c r="B117" s="85">
        <v>33440</v>
      </c>
      <c r="C117" s="88">
        <v>18.579999999999998</v>
      </c>
      <c r="D117" s="90">
        <v>1.0057</v>
      </c>
      <c r="E117" s="87">
        <v>1.8217699999999999</v>
      </c>
      <c r="F117" s="88">
        <v>5.01</v>
      </c>
      <c r="G117" s="91">
        <v>11.794999999999998</v>
      </c>
      <c r="H117" s="41">
        <v>3.7234699883981204E-3</v>
      </c>
      <c r="I117" s="42">
        <v>1.0788183607949855</v>
      </c>
      <c r="J117" s="41">
        <v>3.9316666666666658E-3</v>
      </c>
      <c r="K117" s="42">
        <v>8.0131666666666657E-2</v>
      </c>
      <c r="L117" s="41">
        <v>3.7234699883981204E-3</v>
      </c>
      <c r="M117" s="42">
        <v>7.6003581931177733E-2</v>
      </c>
    </row>
    <row r="118" spans="1:13" x14ac:dyDescent="0.2">
      <c r="A118" s="84">
        <v>30</v>
      </c>
      <c r="B118" s="85">
        <v>33441</v>
      </c>
      <c r="C118" s="88">
        <v>18.77</v>
      </c>
      <c r="D118" s="90">
        <v>1.0057499999999999</v>
      </c>
      <c r="E118" s="87">
        <v>1.8322499999999999</v>
      </c>
      <c r="F118" s="88">
        <v>5.09</v>
      </c>
      <c r="G118" s="91">
        <v>11.93</v>
      </c>
      <c r="H118" s="41">
        <v>3.7638485514939202E-3</v>
      </c>
      <c r="I118" s="42">
        <v>1.0828788697195888</v>
      </c>
      <c r="J118" s="41">
        <v>3.9766666666666665E-3</v>
      </c>
      <c r="K118" s="42">
        <v>8.4108333333333327E-2</v>
      </c>
      <c r="L118" s="41">
        <v>3.7638485514939202E-3</v>
      </c>
      <c r="M118" s="42">
        <v>7.9767430482671653E-2</v>
      </c>
    </row>
    <row r="119" spans="1:13" x14ac:dyDescent="0.2">
      <c r="A119" s="84">
        <v>30</v>
      </c>
      <c r="B119" s="85">
        <v>33442</v>
      </c>
      <c r="C119" s="88">
        <v>18.77</v>
      </c>
      <c r="D119" s="90">
        <v>1.0057499999999999</v>
      </c>
      <c r="E119" s="87">
        <v>1.8427800000000001</v>
      </c>
      <c r="F119" s="88">
        <v>5.0999999999999996</v>
      </c>
      <c r="G119" s="91">
        <v>11.934999999999999</v>
      </c>
      <c r="H119" s="41">
        <v>3.7653431495716649E-3</v>
      </c>
      <c r="I119" s="42">
        <v>1.0869562802535033</v>
      </c>
      <c r="J119" s="41">
        <v>3.9783333333333329E-3</v>
      </c>
      <c r="K119" s="42">
        <v>8.808666666666666E-2</v>
      </c>
      <c r="L119" s="41">
        <v>3.7653431495716649E-3</v>
      </c>
      <c r="M119" s="42">
        <v>8.3532773632243318E-2</v>
      </c>
    </row>
    <row r="120" spans="1:13" x14ac:dyDescent="0.2">
      <c r="A120" s="84">
        <v>30</v>
      </c>
      <c r="B120" s="85">
        <v>33443</v>
      </c>
      <c r="C120" s="88">
        <v>18.77</v>
      </c>
      <c r="D120" s="90">
        <v>1.0057499999999999</v>
      </c>
      <c r="E120" s="87">
        <v>1.85338</v>
      </c>
      <c r="F120" s="88">
        <v>5.1100000000000003</v>
      </c>
      <c r="G120" s="91">
        <v>11.94</v>
      </c>
      <c r="H120" s="41">
        <v>3.7668376831143657E-3</v>
      </c>
      <c r="I120" s="42">
        <v>1.09105066812986</v>
      </c>
      <c r="J120" s="41">
        <v>3.98E-3</v>
      </c>
      <c r="K120" s="42">
        <v>9.2066666666666658E-2</v>
      </c>
      <c r="L120" s="41">
        <v>3.7668376831143657E-3</v>
      </c>
      <c r="M120" s="42">
        <v>8.7299611315357684E-2</v>
      </c>
    </row>
    <row r="121" spans="1:13" x14ac:dyDescent="0.2">
      <c r="A121" s="84">
        <v>30</v>
      </c>
      <c r="B121" s="85">
        <v>33444</v>
      </c>
      <c r="C121" s="88">
        <v>18.77</v>
      </c>
      <c r="D121" s="90">
        <v>1.0057499999999999</v>
      </c>
      <c r="E121" s="87">
        <v>1.8640399999999999</v>
      </c>
      <c r="F121" s="88">
        <v>5.12</v>
      </c>
      <c r="G121" s="91">
        <v>11.945</v>
      </c>
      <c r="H121" s="41">
        <v>3.7683321521275737E-3</v>
      </c>
      <c r="I121" s="42">
        <v>1.095162109442174</v>
      </c>
      <c r="J121" s="41">
        <v>3.9816666666666663E-3</v>
      </c>
      <c r="K121" s="42">
        <v>9.6048333333333319E-2</v>
      </c>
      <c r="L121" s="41">
        <v>3.7683321521275737E-3</v>
      </c>
      <c r="M121" s="42">
        <v>9.1067943467485257E-2</v>
      </c>
    </row>
    <row r="122" spans="1:13" x14ac:dyDescent="0.2">
      <c r="A122" s="84">
        <v>30</v>
      </c>
      <c r="B122" s="85">
        <v>33445</v>
      </c>
      <c r="C122" s="88">
        <v>18.77</v>
      </c>
      <c r="D122" s="90">
        <v>1.0057499999999999</v>
      </c>
      <c r="E122" s="87">
        <v>1.87476</v>
      </c>
      <c r="F122" s="88">
        <v>5.13</v>
      </c>
      <c r="G122" s="91">
        <v>11.95</v>
      </c>
      <c r="H122" s="41">
        <v>3.7698265566170619E-3</v>
      </c>
      <c r="I122" s="42">
        <v>1.0992906806461498</v>
      </c>
      <c r="J122" s="41">
        <v>3.9833333333333335E-3</v>
      </c>
      <c r="K122" s="42">
        <v>0.10003166666666666</v>
      </c>
      <c r="L122" s="41">
        <v>3.7698265566170619E-3</v>
      </c>
      <c r="M122" s="42">
        <v>9.4837770024102319E-2</v>
      </c>
    </row>
    <row r="123" spans="1:13" x14ac:dyDescent="0.2">
      <c r="A123" s="84">
        <v>30</v>
      </c>
      <c r="B123" s="85">
        <v>33446</v>
      </c>
      <c r="C123" s="88">
        <v>18.77</v>
      </c>
      <c r="D123" s="90">
        <v>1.0057499999999999</v>
      </c>
      <c r="E123" s="87">
        <v>1.88554</v>
      </c>
      <c r="F123" s="88">
        <v>5.13</v>
      </c>
      <c r="G123" s="91">
        <v>11.95</v>
      </c>
      <c r="H123" s="41">
        <v>3.7698265566170619E-3</v>
      </c>
      <c r="I123" s="42">
        <v>1.1034348158474914</v>
      </c>
      <c r="J123" s="41">
        <v>3.9833333333333335E-3</v>
      </c>
      <c r="K123" s="42">
        <v>0.104015</v>
      </c>
      <c r="L123" s="41">
        <v>3.7698265566170619E-3</v>
      </c>
      <c r="M123" s="42">
        <v>9.8607596580719381E-2</v>
      </c>
    </row>
    <row r="124" spans="1:13" x14ac:dyDescent="0.2">
      <c r="A124" s="84">
        <v>30</v>
      </c>
      <c r="B124" s="85">
        <v>33447</v>
      </c>
      <c r="C124" s="88">
        <v>18.77</v>
      </c>
      <c r="D124" s="90">
        <v>1.0057499999999999</v>
      </c>
      <c r="E124" s="87">
        <v>1.89638</v>
      </c>
      <c r="F124" s="88">
        <v>5.13</v>
      </c>
      <c r="G124" s="91">
        <v>11.95</v>
      </c>
      <c r="H124" s="41">
        <v>3.7698265566170619E-3</v>
      </c>
      <c r="I124" s="42">
        <v>1.107594573719769</v>
      </c>
      <c r="J124" s="41">
        <v>3.9833333333333335E-3</v>
      </c>
      <c r="K124" s="42">
        <v>0.10799833333333334</v>
      </c>
      <c r="L124" s="41">
        <v>3.7698265566170619E-3</v>
      </c>
      <c r="M124" s="42">
        <v>0.10237742313733644</v>
      </c>
    </row>
    <row r="125" spans="1:13" x14ac:dyDescent="0.2">
      <c r="A125" s="84">
        <v>30</v>
      </c>
      <c r="B125" s="85">
        <v>33448</v>
      </c>
      <c r="C125" s="88">
        <v>18.77</v>
      </c>
      <c r="D125" s="90">
        <v>1.0057499999999999</v>
      </c>
      <c r="E125" s="87">
        <v>1.9072899999999999</v>
      </c>
      <c r="F125" s="88">
        <v>5.13</v>
      </c>
      <c r="G125" s="91">
        <v>11.95</v>
      </c>
      <c r="H125" s="41">
        <v>3.7698265566170619E-3</v>
      </c>
      <c r="I125" s="42">
        <v>1.1117700131577428</v>
      </c>
      <c r="J125" s="41">
        <v>3.9833333333333335E-3</v>
      </c>
      <c r="K125" s="42">
        <v>0.11198166666666667</v>
      </c>
      <c r="L125" s="41">
        <v>3.7698265566170619E-3</v>
      </c>
      <c r="M125" s="42">
        <v>0.1061472496939535</v>
      </c>
    </row>
    <row r="126" spans="1:13" x14ac:dyDescent="0.2">
      <c r="A126" s="84">
        <v>30</v>
      </c>
      <c r="B126" s="85">
        <v>33449</v>
      </c>
      <c r="C126" s="88">
        <v>18.77</v>
      </c>
      <c r="D126" s="90">
        <v>1.0057499999999999</v>
      </c>
      <c r="E126" s="87">
        <v>1.9182600000000001</v>
      </c>
      <c r="F126" s="88">
        <v>5.15</v>
      </c>
      <c r="G126" s="91">
        <v>11.96</v>
      </c>
      <c r="H126" s="41">
        <v>3.7728151720475278E-3</v>
      </c>
      <c r="I126" s="42">
        <v>1.1159645159312119</v>
      </c>
      <c r="J126" s="41">
        <v>3.986666666666667E-3</v>
      </c>
      <c r="K126" s="42">
        <v>0.11596833333333334</v>
      </c>
      <c r="L126" s="41">
        <v>3.7728151720475278E-3</v>
      </c>
      <c r="M126" s="42">
        <v>0.10992006486600103</v>
      </c>
    </row>
    <row r="127" spans="1:13" x14ac:dyDescent="0.2">
      <c r="A127" s="84">
        <v>30</v>
      </c>
      <c r="B127" s="85">
        <v>33450</v>
      </c>
      <c r="C127" s="88">
        <v>18.920000000000002</v>
      </c>
      <c r="D127" s="90">
        <v>1.00579</v>
      </c>
      <c r="E127" s="87">
        <v>1.92937</v>
      </c>
      <c r="F127" s="88">
        <v>5.3</v>
      </c>
      <c r="G127" s="91">
        <v>12.110000000000001</v>
      </c>
      <c r="H127" s="41">
        <v>3.8176134656209282E-3</v>
      </c>
      <c r="I127" s="42">
        <v>1.1202248370943861</v>
      </c>
      <c r="J127" s="41">
        <v>4.0366666666666667E-3</v>
      </c>
      <c r="K127" s="42">
        <v>0.120005</v>
      </c>
      <c r="L127" s="41">
        <v>3.8176134656209282E-3</v>
      </c>
      <c r="M127" s="42">
        <v>0.11373767833162196</v>
      </c>
    </row>
    <row r="128" spans="1:13" x14ac:dyDescent="0.2">
      <c r="A128" s="84">
        <v>30</v>
      </c>
      <c r="B128" s="85">
        <v>33451</v>
      </c>
      <c r="C128" s="88">
        <v>19.14</v>
      </c>
      <c r="D128" s="90">
        <v>1.0058499999999999</v>
      </c>
      <c r="E128" s="87">
        <v>1.9406600000000001</v>
      </c>
      <c r="F128" s="88">
        <v>5.4</v>
      </c>
      <c r="G128" s="91">
        <v>12.27</v>
      </c>
      <c r="H128" s="41">
        <v>3.8653344933505807E-3</v>
      </c>
      <c r="I128" s="42">
        <v>1.1245548807975152</v>
      </c>
      <c r="J128" s="41">
        <v>4.0899999999999999E-3</v>
      </c>
      <c r="K128" s="42">
        <v>0.124095</v>
      </c>
      <c r="L128" s="41">
        <v>3.8653344933505807E-3</v>
      </c>
      <c r="M128" s="42">
        <v>0.11760301282497254</v>
      </c>
    </row>
    <row r="129" spans="1:13" x14ac:dyDescent="0.2">
      <c r="A129" s="84">
        <v>30</v>
      </c>
      <c r="B129" s="85">
        <v>33452</v>
      </c>
      <c r="C129" s="88">
        <v>19.14</v>
      </c>
      <c r="D129" s="90">
        <v>1.0058499999999999</v>
      </c>
      <c r="E129" s="87">
        <v>1.9520200000000001</v>
      </c>
      <c r="F129" s="88">
        <v>5.4</v>
      </c>
      <c r="G129" s="91">
        <v>12.27</v>
      </c>
      <c r="H129" s="41">
        <v>3.8653344933505807E-3</v>
      </c>
      <c r="I129" s="42">
        <v>1.1289016615679275</v>
      </c>
      <c r="J129" s="41">
        <v>4.0899999999999999E-3</v>
      </c>
      <c r="K129" s="42">
        <v>0.12818499999999999</v>
      </c>
      <c r="L129" s="41">
        <v>3.8653344933505807E-3</v>
      </c>
      <c r="M129" s="42">
        <v>0.12146834731832312</v>
      </c>
    </row>
    <row r="130" spans="1:13" x14ac:dyDescent="0.2">
      <c r="A130" s="84">
        <v>30</v>
      </c>
      <c r="B130" s="85">
        <v>33453</v>
      </c>
      <c r="C130" s="88">
        <v>19.14</v>
      </c>
      <c r="D130" s="90">
        <v>1.0058499999999999</v>
      </c>
      <c r="E130" s="87">
        <v>1.9634499999999999</v>
      </c>
      <c r="F130" s="88">
        <v>5.4</v>
      </c>
      <c r="G130" s="91">
        <v>12.27</v>
      </c>
      <c r="H130" s="41">
        <v>3.8653344933505807E-3</v>
      </c>
      <c r="I130" s="42">
        <v>1.1332652440999869</v>
      </c>
      <c r="J130" s="41">
        <v>4.0899999999999999E-3</v>
      </c>
      <c r="K130" s="42">
        <v>0.132275</v>
      </c>
      <c r="L130" s="41">
        <v>3.8653344933505807E-3</v>
      </c>
      <c r="M130" s="42">
        <v>0.1253336818116737</v>
      </c>
    </row>
    <row r="131" spans="1:13" x14ac:dyDescent="0.2">
      <c r="A131" s="84">
        <v>30</v>
      </c>
      <c r="B131" s="85">
        <v>33454</v>
      </c>
      <c r="C131" s="88">
        <v>19.14</v>
      </c>
      <c r="D131" s="90">
        <v>1.0058499999999999</v>
      </c>
      <c r="E131" s="87">
        <v>1.9749399999999999</v>
      </c>
      <c r="F131" s="88">
        <v>5.4</v>
      </c>
      <c r="G131" s="91">
        <v>12.27</v>
      </c>
      <c r="H131" s="41">
        <v>3.8653344933505807E-3</v>
      </c>
      <c r="I131" s="42">
        <v>1.1376456933381218</v>
      </c>
      <c r="J131" s="41">
        <v>4.0899999999999999E-3</v>
      </c>
      <c r="K131" s="42">
        <v>0.13636500000000001</v>
      </c>
      <c r="L131" s="41">
        <v>3.8653344933505807E-3</v>
      </c>
      <c r="M131" s="42">
        <v>0.12919901630502428</v>
      </c>
    </row>
    <row r="132" spans="1:13" x14ac:dyDescent="0.2">
      <c r="A132" s="84">
        <v>30</v>
      </c>
      <c r="B132" s="85">
        <v>33455</v>
      </c>
      <c r="C132" s="88">
        <v>19.14</v>
      </c>
      <c r="D132" s="90">
        <v>1.0058499999999999</v>
      </c>
      <c r="E132" s="87">
        <v>1.98651</v>
      </c>
      <c r="F132" s="88">
        <v>5.39</v>
      </c>
      <c r="G132" s="91">
        <v>12.265000000000001</v>
      </c>
      <c r="H132" s="41">
        <v>3.8638442066254441E-3</v>
      </c>
      <c r="I132" s="42">
        <v>1.1420413790595187</v>
      </c>
      <c r="J132" s="41">
        <v>4.0883333333333336E-3</v>
      </c>
      <c r="K132" s="42">
        <v>0.14045333333333335</v>
      </c>
      <c r="L132" s="41">
        <v>3.8638442066254441E-3</v>
      </c>
      <c r="M132" s="42">
        <v>0.13306286051164973</v>
      </c>
    </row>
    <row r="133" spans="1:13" x14ac:dyDescent="0.2">
      <c r="A133" s="84">
        <v>30</v>
      </c>
      <c r="B133" s="85">
        <v>33456</v>
      </c>
      <c r="C133" s="88">
        <v>19.12</v>
      </c>
      <c r="D133" s="90">
        <v>1.0058499999999999</v>
      </c>
      <c r="E133" s="87">
        <v>1.9981199999999999</v>
      </c>
      <c r="F133" s="88">
        <v>4.82</v>
      </c>
      <c r="G133" s="91">
        <v>11.97</v>
      </c>
      <c r="H133" s="41">
        <v>3.7758035294508385E-3</v>
      </c>
      <c r="I133" s="42">
        <v>1.1463535029293506</v>
      </c>
      <c r="J133" s="41">
        <v>3.9900000000000005E-3</v>
      </c>
      <c r="K133" s="42">
        <v>0.14444333333333334</v>
      </c>
      <c r="L133" s="41">
        <v>3.7758035294508385E-3</v>
      </c>
      <c r="M133" s="42">
        <v>0.13683866404110057</v>
      </c>
    </row>
    <row r="134" spans="1:13" x14ac:dyDescent="0.2">
      <c r="A134" s="84">
        <v>30</v>
      </c>
      <c r="B134" s="85">
        <v>33457</v>
      </c>
      <c r="C134" s="88">
        <v>19.260000000000002</v>
      </c>
      <c r="D134" s="90">
        <v>1.00589</v>
      </c>
      <c r="E134" s="87">
        <v>2.00989</v>
      </c>
      <c r="F134" s="88">
        <v>4.83</v>
      </c>
      <c r="G134" s="91">
        <v>12.045000000000002</v>
      </c>
      <c r="H134" s="41">
        <v>3.7982079899385734E-3</v>
      </c>
      <c r="I134" s="42">
        <v>1.1507075919634708</v>
      </c>
      <c r="J134" s="41">
        <v>4.0150000000000003E-3</v>
      </c>
      <c r="K134" s="42">
        <v>0.14845833333333333</v>
      </c>
      <c r="L134" s="41">
        <v>3.7982079899385734E-3</v>
      </c>
      <c r="M134" s="42">
        <v>0.14063687203103914</v>
      </c>
    </row>
    <row r="135" spans="1:13" x14ac:dyDescent="0.2">
      <c r="A135" s="84">
        <v>30</v>
      </c>
      <c r="B135" s="85">
        <v>33458</v>
      </c>
      <c r="C135" s="88">
        <v>19.3</v>
      </c>
      <c r="D135" s="90">
        <v>1.0059</v>
      </c>
      <c r="E135" s="87">
        <v>2.0217499999999999</v>
      </c>
      <c r="F135" s="88">
        <v>4.82</v>
      </c>
      <c r="G135" s="91">
        <v>12.06</v>
      </c>
      <c r="H135" s="41">
        <v>3.802687142340444E-3</v>
      </c>
      <c r="I135" s="42">
        <v>1.1550833729280239</v>
      </c>
      <c r="J135" s="41">
        <v>4.0200000000000001E-3</v>
      </c>
      <c r="K135" s="42">
        <v>0.15247833333333333</v>
      </c>
      <c r="L135" s="41">
        <v>3.802687142340444E-3</v>
      </c>
      <c r="M135" s="42">
        <v>0.14443955917337958</v>
      </c>
    </row>
    <row r="136" spans="1:13" x14ac:dyDescent="0.2">
      <c r="A136" s="84">
        <v>30</v>
      </c>
      <c r="B136" s="85">
        <v>33459</v>
      </c>
      <c r="C136" s="88">
        <v>19.3</v>
      </c>
      <c r="D136" s="90">
        <v>1.0059</v>
      </c>
      <c r="E136" s="87">
        <v>2.0336699999999999</v>
      </c>
      <c r="F136" s="88">
        <v>4.82</v>
      </c>
      <c r="G136" s="91">
        <v>12.06</v>
      </c>
      <c r="H136" s="41">
        <v>3.802687142340444E-3</v>
      </c>
      <c r="I136" s="42">
        <v>1.1594757936185884</v>
      </c>
      <c r="J136" s="41">
        <v>4.0200000000000001E-3</v>
      </c>
      <c r="K136" s="42">
        <v>0.15649833333333332</v>
      </c>
      <c r="L136" s="41">
        <v>3.802687142340444E-3</v>
      </c>
      <c r="M136" s="42">
        <v>0.14824224631572003</v>
      </c>
    </row>
    <row r="137" spans="1:13" x14ac:dyDescent="0.2">
      <c r="A137" s="84">
        <v>30</v>
      </c>
      <c r="B137" s="85">
        <v>33460</v>
      </c>
      <c r="C137" s="88">
        <v>19.3</v>
      </c>
      <c r="D137" s="90">
        <v>1.0059</v>
      </c>
      <c r="E137" s="87">
        <v>2.0456699999999999</v>
      </c>
      <c r="F137" s="88">
        <v>4.82</v>
      </c>
      <c r="G137" s="91">
        <v>12.06</v>
      </c>
      <c r="H137" s="41">
        <v>3.802687142340444E-3</v>
      </c>
      <c r="I137" s="42">
        <v>1.1638849173108368</v>
      </c>
      <c r="J137" s="41">
        <v>4.0200000000000001E-3</v>
      </c>
      <c r="K137" s="42">
        <v>0.16051833333333332</v>
      </c>
      <c r="L137" s="41">
        <v>3.802687142340444E-3</v>
      </c>
      <c r="M137" s="42">
        <v>0.15204493345806047</v>
      </c>
    </row>
    <row r="138" spans="1:13" x14ac:dyDescent="0.2">
      <c r="A138" s="84">
        <v>30</v>
      </c>
      <c r="B138" s="85">
        <v>33461</v>
      </c>
      <c r="C138" s="88">
        <v>19.3</v>
      </c>
      <c r="D138" s="90">
        <v>1.0059</v>
      </c>
      <c r="E138" s="87">
        <v>2.0577399999999999</v>
      </c>
      <c r="F138" s="88">
        <v>4.82</v>
      </c>
      <c r="G138" s="91">
        <v>12.06</v>
      </c>
      <c r="H138" s="41">
        <v>3.802687142340444E-3</v>
      </c>
      <c r="I138" s="42">
        <v>1.1683108075210586</v>
      </c>
      <c r="J138" s="41">
        <v>4.0200000000000001E-3</v>
      </c>
      <c r="K138" s="42">
        <v>0.16453833333333331</v>
      </c>
      <c r="L138" s="41">
        <v>3.802687142340444E-3</v>
      </c>
      <c r="M138" s="42">
        <v>0.15584762060040092</v>
      </c>
    </row>
    <row r="139" spans="1:13" x14ac:dyDescent="0.2">
      <c r="A139" s="84">
        <v>30</v>
      </c>
      <c r="B139" s="85">
        <v>33462</v>
      </c>
      <c r="C139" s="88">
        <v>19.3</v>
      </c>
      <c r="D139" s="90">
        <v>1.0059</v>
      </c>
      <c r="E139" s="87">
        <v>2.0698699999999999</v>
      </c>
      <c r="F139" s="88">
        <v>4.83</v>
      </c>
      <c r="G139" s="91">
        <v>12.065000000000001</v>
      </c>
      <c r="H139" s="41">
        <v>3.8041800643464629E-3</v>
      </c>
      <c r="I139" s="42">
        <v>1.1727552722039907</v>
      </c>
      <c r="J139" s="41">
        <v>4.0216666666666673E-3</v>
      </c>
      <c r="K139" s="42">
        <v>0.16855999999999999</v>
      </c>
      <c r="L139" s="41">
        <v>3.8041800643464629E-3</v>
      </c>
      <c r="M139" s="42">
        <v>0.15965180066474738</v>
      </c>
    </row>
    <row r="140" spans="1:13" x14ac:dyDescent="0.2">
      <c r="A140" s="84">
        <v>30</v>
      </c>
      <c r="B140" s="85">
        <v>33463</v>
      </c>
      <c r="C140" s="88">
        <v>19.3</v>
      </c>
      <c r="D140" s="90">
        <v>1.0059</v>
      </c>
      <c r="E140" s="87">
        <v>2.0820799999999999</v>
      </c>
      <c r="F140" s="88">
        <v>4.8099999999999996</v>
      </c>
      <c r="G140" s="91">
        <v>12.055</v>
      </c>
      <c r="H140" s="41">
        <v>3.8011941559410456E-3</v>
      </c>
      <c r="I140" s="42">
        <v>1.1772131426910415</v>
      </c>
      <c r="J140" s="41">
        <v>4.018333333333333E-3</v>
      </c>
      <c r="K140" s="42">
        <v>0.17257833333333333</v>
      </c>
      <c r="L140" s="41">
        <v>3.8011941559410456E-3</v>
      </c>
      <c r="M140" s="42">
        <v>0.16345299482068842</v>
      </c>
    </row>
    <row r="141" spans="1:13" x14ac:dyDescent="0.2">
      <c r="A141" s="84">
        <v>30</v>
      </c>
      <c r="B141" s="85">
        <v>33464</v>
      </c>
      <c r="C141" s="88">
        <v>19.3</v>
      </c>
      <c r="D141" s="90">
        <v>1.0059</v>
      </c>
      <c r="E141" s="87">
        <v>2.0943700000000001</v>
      </c>
      <c r="F141" s="88">
        <v>4.8</v>
      </c>
      <c r="G141" s="91">
        <v>12.05</v>
      </c>
      <c r="H141" s="41">
        <v>3.7997011051420504E-3</v>
      </c>
      <c r="I141" s="42">
        <v>1.1816862007703124</v>
      </c>
      <c r="J141" s="41">
        <v>4.0166666666666666E-3</v>
      </c>
      <c r="K141" s="42">
        <v>0.176595</v>
      </c>
      <c r="L141" s="41">
        <v>3.7997011051420504E-3</v>
      </c>
      <c r="M141" s="42">
        <v>0.16725269592583047</v>
      </c>
    </row>
    <row r="142" spans="1:13" x14ac:dyDescent="0.2">
      <c r="A142" s="84">
        <v>30</v>
      </c>
      <c r="B142" s="85">
        <v>33465</v>
      </c>
      <c r="C142" s="88">
        <v>19.3</v>
      </c>
      <c r="D142" s="90">
        <v>1.0059</v>
      </c>
      <c r="E142" s="87">
        <v>2.1067200000000001</v>
      </c>
      <c r="F142" s="88">
        <v>4.87</v>
      </c>
      <c r="G142" s="91">
        <v>12.085000000000001</v>
      </c>
      <c r="H142" s="41">
        <v>3.8101511085475437E-3</v>
      </c>
      <c r="I142" s="42">
        <v>1.1861886037581326</v>
      </c>
      <c r="J142" s="41">
        <v>4.0283333333333334E-3</v>
      </c>
      <c r="K142" s="42">
        <v>0.18062333333333333</v>
      </c>
      <c r="L142" s="41">
        <v>3.8101511085475437E-3</v>
      </c>
      <c r="M142" s="42">
        <v>0.17106284703437802</v>
      </c>
    </row>
    <row r="143" spans="1:13" x14ac:dyDescent="0.2">
      <c r="A143" s="84">
        <v>30</v>
      </c>
      <c r="B143" s="85">
        <v>33466</v>
      </c>
      <c r="C143" s="88">
        <v>19.48</v>
      </c>
      <c r="D143" s="90">
        <v>1.0059499999999999</v>
      </c>
      <c r="E143" s="87">
        <v>2.1192600000000001</v>
      </c>
      <c r="F143" s="88">
        <v>4.8</v>
      </c>
      <c r="G143" s="91">
        <v>12.14</v>
      </c>
      <c r="H143" s="41">
        <v>3.8265661710461529E-3</v>
      </c>
      <c r="I143" s="42">
        <v>1.190727632941754</v>
      </c>
      <c r="J143" s="41">
        <v>4.0466666666666672E-3</v>
      </c>
      <c r="K143" s="42">
        <v>0.18467</v>
      </c>
      <c r="L143" s="41">
        <v>3.8265661710461529E-3</v>
      </c>
      <c r="M143" s="42">
        <v>0.17488941320542417</v>
      </c>
    </row>
    <row r="144" spans="1:13" x14ac:dyDescent="0.2">
      <c r="A144" s="84">
        <v>30</v>
      </c>
      <c r="B144" s="85">
        <v>33467</v>
      </c>
      <c r="C144" s="88">
        <v>19.48</v>
      </c>
      <c r="D144" s="90">
        <v>1.0059499999999999</v>
      </c>
      <c r="E144" s="87">
        <v>2.1318700000000002</v>
      </c>
      <c r="F144" s="88">
        <v>4.8</v>
      </c>
      <c r="G144" s="91">
        <v>12.14</v>
      </c>
      <c r="H144" s="41">
        <v>3.8265661710461529E-3</v>
      </c>
      <c r="I144" s="42">
        <v>1.1952840310208988</v>
      </c>
      <c r="J144" s="41">
        <v>4.0466666666666672E-3</v>
      </c>
      <c r="K144" s="42">
        <v>0.18871666666666667</v>
      </c>
      <c r="L144" s="41">
        <v>3.8265661710461529E-3</v>
      </c>
      <c r="M144" s="42">
        <v>0.17871597937647032</v>
      </c>
    </row>
    <row r="145" spans="1:13" x14ac:dyDescent="0.2">
      <c r="A145" s="84">
        <v>30</v>
      </c>
      <c r="B145" s="85">
        <v>33468</v>
      </c>
      <c r="C145" s="88">
        <v>19.48</v>
      </c>
      <c r="D145" s="90">
        <v>1.0059499999999999</v>
      </c>
      <c r="E145" s="87">
        <v>2.1445500000000002</v>
      </c>
      <c r="F145" s="88">
        <v>4.8</v>
      </c>
      <c r="G145" s="91">
        <v>12.14</v>
      </c>
      <c r="H145" s="41">
        <v>3.8265661710461529E-3</v>
      </c>
      <c r="I145" s="42">
        <v>1.1998578644587949</v>
      </c>
      <c r="J145" s="41">
        <v>4.0466666666666672E-3</v>
      </c>
      <c r="K145" s="42">
        <v>0.19276333333333334</v>
      </c>
      <c r="L145" s="41">
        <v>3.8265661710461529E-3</v>
      </c>
      <c r="M145" s="42">
        <v>0.18254254554751648</v>
      </c>
    </row>
    <row r="146" spans="1:13" x14ac:dyDescent="0.2">
      <c r="A146" s="84">
        <v>30</v>
      </c>
      <c r="B146" s="85">
        <v>33469</v>
      </c>
      <c r="C146" s="88">
        <v>19.3</v>
      </c>
      <c r="D146" s="90">
        <v>1.0059</v>
      </c>
      <c r="E146" s="87">
        <v>2.1572</v>
      </c>
      <c r="F146" s="88">
        <v>4.6500000000000004</v>
      </c>
      <c r="G146" s="91">
        <v>11.975000000000001</v>
      </c>
      <c r="H146" s="41">
        <v>3.7772976114067713E-3</v>
      </c>
      <c r="I146" s="42">
        <v>1.2043900847042428</v>
      </c>
      <c r="J146" s="41">
        <v>3.9916666666666668E-3</v>
      </c>
      <c r="K146" s="42">
        <v>0.19675500000000001</v>
      </c>
      <c r="L146" s="41">
        <v>3.7772976114067713E-3</v>
      </c>
      <c r="M146" s="42">
        <v>0.18631984315892325</v>
      </c>
    </row>
    <row r="147" spans="1:13" x14ac:dyDescent="0.2">
      <c r="A147" s="84">
        <v>30</v>
      </c>
      <c r="B147" s="85">
        <v>33470</v>
      </c>
      <c r="C147" s="88">
        <v>16.760000000000002</v>
      </c>
      <c r="D147" s="90">
        <v>1.00518</v>
      </c>
      <c r="E147" s="87">
        <v>2.1683699999999999</v>
      </c>
      <c r="F147" s="88">
        <v>4.04</v>
      </c>
      <c r="G147" s="91">
        <v>10.4</v>
      </c>
      <c r="H147" s="41">
        <v>3.3034426416373996E-3</v>
      </c>
      <c r="I147" s="42">
        <v>1.20836871826722</v>
      </c>
      <c r="J147" s="41">
        <v>3.4666666666666669E-3</v>
      </c>
      <c r="K147" s="42">
        <v>0.20022166666666669</v>
      </c>
      <c r="L147" s="41">
        <v>3.3034426416373996E-3</v>
      </c>
      <c r="M147" s="42">
        <v>0.18962328580056065</v>
      </c>
    </row>
    <row r="148" spans="1:13" x14ac:dyDescent="0.2">
      <c r="A148" s="84">
        <v>30</v>
      </c>
      <c r="B148" s="85">
        <v>33471</v>
      </c>
      <c r="C148" s="88">
        <v>15.32</v>
      </c>
      <c r="D148" s="90">
        <v>1.0047600000000001</v>
      </c>
      <c r="E148" s="87">
        <v>2.1787000000000001</v>
      </c>
      <c r="F148" s="88">
        <v>3.77</v>
      </c>
      <c r="G148" s="91">
        <v>9.5449999999999999</v>
      </c>
      <c r="H148" s="41">
        <v>3.0434632171136844E-3</v>
      </c>
      <c r="I148" s="42">
        <v>1.212046344013977</v>
      </c>
      <c r="J148" s="41">
        <v>3.1816666666666668E-3</v>
      </c>
      <c r="K148" s="42">
        <v>0.20340333333333335</v>
      </c>
      <c r="L148" s="41">
        <v>3.0434632171136844E-3</v>
      </c>
      <c r="M148" s="42">
        <v>0.19266674901767433</v>
      </c>
    </row>
    <row r="149" spans="1:13" x14ac:dyDescent="0.2">
      <c r="A149" s="84">
        <v>30</v>
      </c>
      <c r="B149" s="85">
        <v>33472</v>
      </c>
      <c r="C149" s="88">
        <v>15.32</v>
      </c>
      <c r="D149" s="90">
        <v>1.0047600000000001</v>
      </c>
      <c r="E149" s="87">
        <v>2.1890800000000001</v>
      </c>
      <c r="F149" s="88">
        <v>3.79</v>
      </c>
      <c r="G149" s="91">
        <v>9.5549999999999997</v>
      </c>
      <c r="H149" s="41">
        <v>3.0465152329053335E-3</v>
      </c>
      <c r="I149" s="42">
        <v>1.2157388616640028</v>
      </c>
      <c r="J149" s="41">
        <v>3.1849999999999999E-3</v>
      </c>
      <c r="K149" s="42">
        <v>0.20658833333333335</v>
      </c>
      <c r="L149" s="41">
        <v>3.0465152329053335E-3</v>
      </c>
      <c r="M149" s="42">
        <v>0.19571326425057967</v>
      </c>
    </row>
    <row r="150" spans="1:13" x14ac:dyDescent="0.2">
      <c r="A150" s="84">
        <v>30</v>
      </c>
      <c r="B150" s="85">
        <v>33473</v>
      </c>
      <c r="C150" s="88">
        <v>15.3</v>
      </c>
      <c r="D150" s="90">
        <v>1.0047600000000001</v>
      </c>
      <c r="E150" s="87">
        <v>2.1995</v>
      </c>
      <c r="F150" s="88">
        <v>3.26</v>
      </c>
      <c r="G150" s="91">
        <v>9.2800000000000011</v>
      </c>
      <c r="H150" s="41">
        <v>2.9624865102690912E-3</v>
      </c>
      <c r="I150" s="42">
        <v>1.2193404716416922</v>
      </c>
      <c r="J150" s="41">
        <v>3.0933333333333338E-3</v>
      </c>
      <c r="K150" s="42">
        <v>0.20968166666666668</v>
      </c>
      <c r="L150" s="41">
        <v>2.9624865102690912E-3</v>
      </c>
      <c r="M150" s="42">
        <v>0.19867575076084876</v>
      </c>
    </row>
    <row r="151" spans="1:13" x14ac:dyDescent="0.2">
      <c r="A151" s="84">
        <v>30</v>
      </c>
      <c r="B151" s="85">
        <v>33474</v>
      </c>
      <c r="C151" s="88">
        <v>15.3</v>
      </c>
      <c r="D151" s="90">
        <v>1.0047600000000001</v>
      </c>
      <c r="E151" s="87">
        <v>2.2099600000000001</v>
      </c>
      <c r="F151" s="88">
        <v>3.26</v>
      </c>
      <c r="G151" s="91">
        <v>9.2800000000000011</v>
      </c>
      <c r="H151" s="41">
        <v>2.9624865102690912E-3</v>
      </c>
      <c r="I151" s="42">
        <v>1.222952751340356</v>
      </c>
      <c r="J151" s="41">
        <v>3.0933333333333338E-3</v>
      </c>
      <c r="K151" s="42">
        <v>0.21277500000000002</v>
      </c>
      <c r="L151" s="41">
        <v>2.9624865102690912E-3</v>
      </c>
      <c r="M151" s="42">
        <v>0.20163823727111785</v>
      </c>
    </row>
    <row r="152" spans="1:13" x14ac:dyDescent="0.2">
      <c r="A152" s="84">
        <v>30</v>
      </c>
      <c r="B152" s="85">
        <v>33475</v>
      </c>
      <c r="C152" s="88">
        <v>15.3</v>
      </c>
      <c r="D152" s="90">
        <v>1.0047600000000001</v>
      </c>
      <c r="E152" s="87">
        <v>2.2204799999999998</v>
      </c>
      <c r="F152" s="88">
        <v>3.26</v>
      </c>
      <c r="G152" s="91">
        <v>9.2800000000000011</v>
      </c>
      <c r="H152" s="41">
        <v>2.9624865102690912E-3</v>
      </c>
      <c r="I152" s="42">
        <v>1.2265757323688982</v>
      </c>
      <c r="J152" s="41">
        <v>3.0933333333333338E-3</v>
      </c>
      <c r="K152" s="42">
        <v>0.21586833333333336</v>
      </c>
      <c r="L152" s="41">
        <v>2.9624865102690912E-3</v>
      </c>
      <c r="M152" s="42">
        <v>0.20460072378138694</v>
      </c>
    </row>
    <row r="153" spans="1:13" x14ac:dyDescent="0.2">
      <c r="A153" s="84">
        <v>30</v>
      </c>
      <c r="B153" s="85">
        <v>33476</v>
      </c>
      <c r="C153" s="88">
        <v>15.3</v>
      </c>
      <c r="D153" s="90">
        <v>1.0047600000000001</v>
      </c>
      <c r="E153" s="87">
        <v>2.2310400000000001</v>
      </c>
      <c r="F153" s="88">
        <v>3.21</v>
      </c>
      <c r="G153" s="91">
        <v>9.2550000000000008</v>
      </c>
      <c r="H153" s="41">
        <v>2.9548374024501722E-3</v>
      </c>
      <c r="I153" s="42">
        <v>1.2302000642198394</v>
      </c>
      <c r="J153" s="41">
        <v>3.0850000000000001E-3</v>
      </c>
      <c r="K153" s="42">
        <v>0.21895333333333336</v>
      </c>
      <c r="L153" s="41">
        <v>2.9548374024501722E-3</v>
      </c>
      <c r="M153" s="42">
        <v>0.20755556118383711</v>
      </c>
    </row>
    <row r="154" spans="1:13" x14ac:dyDescent="0.2">
      <c r="A154" s="84">
        <v>30</v>
      </c>
      <c r="B154" s="85">
        <v>33477</v>
      </c>
      <c r="C154" s="88">
        <v>15.15</v>
      </c>
      <c r="D154" s="90">
        <v>1.00471</v>
      </c>
      <c r="E154" s="87">
        <v>2.2415600000000002</v>
      </c>
      <c r="F154" s="88">
        <v>3.22</v>
      </c>
      <c r="G154" s="91">
        <v>9.1850000000000005</v>
      </c>
      <c r="H154" s="41">
        <v>2.9334108959826466E-3</v>
      </c>
      <c r="I154" s="42">
        <v>1.2338087464924605</v>
      </c>
      <c r="J154" s="41">
        <v>3.061666666666667E-3</v>
      </c>
      <c r="K154" s="42">
        <v>0.22201500000000002</v>
      </c>
      <c r="L154" s="41">
        <v>2.9334108959826466E-3</v>
      </c>
      <c r="M154" s="42">
        <v>0.21048897207981976</v>
      </c>
    </row>
    <row r="155" spans="1:13" x14ac:dyDescent="0.2">
      <c r="A155" s="84">
        <v>30</v>
      </c>
      <c r="B155" s="85">
        <v>33478</v>
      </c>
      <c r="C155" s="88">
        <v>15.15</v>
      </c>
      <c r="D155" s="90">
        <v>1.00471</v>
      </c>
      <c r="E155" s="87">
        <v>2.2521200000000001</v>
      </c>
      <c r="F155" s="88">
        <v>3.23</v>
      </c>
      <c r="G155" s="91">
        <v>9.19</v>
      </c>
      <c r="H155" s="41">
        <v>2.9349418010413686E-3</v>
      </c>
      <c r="I155" s="42">
        <v>1.2374299033570317</v>
      </c>
      <c r="J155" s="41">
        <v>3.0633333333333333E-3</v>
      </c>
      <c r="K155" s="42">
        <v>0.22507833333333335</v>
      </c>
      <c r="L155" s="41">
        <v>2.9349418010413686E-3</v>
      </c>
      <c r="M155" s="42">
        <v>0.21342391388086113</v>
      </c>
    </row>
    <row r="156" spans="1:13" x14ac:dyDescent="0.2">
      <c r="A156" s="84">
        <v>30</v>
      </c>
      <c r="B156" s="85">
        <v>33479</v>
      </c>
      <c r="C156" s="88">
        <v>15.13</v>
      </c>
      <c r="D156" s="90">
        <v>1.00471</v>
      </c>
      <c r="E156" s="87">
        <v>2.2627199999999998</v>
      </c>
      <c r="F156" s="88">
        <v>4.0599999999999996</v>
      </c>
      <c r="G156" s="91">
        <v>9.5950000000000006</v>
      </c>
      <c r="H156" s="41">
        <v>3.0587206037051562E-3</v>
      </c>
      <c r="I156" s="42">
        <v>1.2412148556980707</v>
      </c>
      <c r="J156" s="41">
        <v>3.1983333333333334E-3</v>
      </c>
      <c r="K156" s="42">
        <v>0.22827666666666668</v>
      </c>
      <c r="L156" s="41">
        <v>3.0587206037051562E-3</v>
      </c>
      <c r="M156" s="42">
        <v>0.21648263448456628</v>
      </c>
    </row>
    <row r="157" spans="1:13" x14ac:dyDescent="0.2">
      <c r="A157" s="84">
        <v>30</v>
      </c>
      <c r="B157" s="85">
        <v>33480</v>
      </c>
      <c r="C157" s="88">
        <v>15.13</v>
      </c>
      <c r="D157" s="90">
        <v>1.00471</v>
      </c>
      <c r="E157" s="87">
        <v>2.27338</v>
      </c>
      <c r="F157" s="88">
        <v>4.0599999999999996</v>
      </c>
      <c r="G157" s="91">
        <v>9.5950000000000006</v>
      </c>
      <c r="H157" s="41">
        <v>3.0587206037051562E-3</v>
      </c>
      <c r="I157" s="42">
        <v>1.2450113851508193</v>
      </c>
      <c r="J157" s="41">
        <v>3.1983333333333334E-3</v>
      </c>
      <c r="K157" s="42">
        <v>0.23147500000000001</v>
      </c>
      <c r="L157" s="41">
        <v>3.0587206037051562E-3</v>
      </c>
      <c r="M157" s="42">
        <v>0.21954135508827144</v>
      </c>
    </row>
    <row r="158" spans="1:13" x14ac:dyDescent="0.2">
      <c r="A158" s="84">
        <v>30</v>
      </c>
      <c r="B158" s="85">
        <v>33481</v>
      </c>
      <c r="C158" s="88">
        <v>15.13</v>
      </c>
      <c r="D158" s="90">
        <v>1.00471</v>
      </c>
      <c r="E158" s="87">
        <v>2.2840799999999999</v>
      </c>
      <c r="F158" s="88">
        <v>4.0599999999999996</v>
      </c>
      <c r="G158" s="91">
        <v>9.5950000000000006</v>
      </c>
      <c r="H158" s="41">
        <v>3.0587206037051562E-3</v>
      </c>
      <c r="I158" s="42">
        <v>1.2488195271264277</v>
      </c>
      <c r="J158" s="41">
        <v>3.1983333333333334E-3</v>
      </c>
      <c r="K158" s="42">
        <v>0.23467333333333334</v>
      </c>
      <c r="L158" s="41">
        <v>3.0587206037051562E-3</v>
      </c>
      <c r="M158" s="42">
        <v>0.2226000756919766</v>
      </c>
    </row>
    <row r="159" spans="1:13" x14ac:dyDescent="0.2">
      <c r="A159" s="84">
        <v>30</v>
      </c>
      <c r="B159" s="85">
        <v>33482</v>
      </c>
      <c r="C159" s="88">
        <v>15.13</v>
      </c>
      <c r="D159" s="90">
        <v>1.00471</v>
      </c>
      <c r="E159" s="87">
        <v>2.2948300000000001</v>
      </c>
      <c r="F159" s="88">
        <v>4.0599999999999996</v>
      </c>
      <c r="G159" s="91">
        <v>9.5950000000000006</v>
      </c>
      <c r="H159" s="41">
        <v>3.0587206037051562E-3</v>
      </c>
      <c r="I159" s="42">
        <v>1.2526393171443586</v>
      </c>
      <c r="J159" s="41">
        <v>3.1983333333333334E-3</v>
      </c>
      <c r="K159" s="42">
        <v>0.23787166666666668</v>
      </c>
      <c r="L159" s="41">
        <v>3.0587206037051562E-3</v>
      </c>
      <c r="M159" s="42">
        <v>0.22565879629568175</v>
      </c>
    </row>
    <row r="160" spans="1:13" x14ac:dyDescent="0.2">
      <c r="A160" s="84">
        <v>30</v>
      </c>
      <c r="B160" s="85">
        <v>33483</v>
      </c>
      <c r="C160" s="88">
        <v>15.13</v>
      </c>
      <c r="D160" s="90">
        <v>1.00471</v>
      </c>
      <c r="E160" s="87">
        <v>2.3056399999999999</v>
      </c>
      <c r="F160" s="88">
        <v>4.0599999999999996</v>
      </c>
      <c r="G160" s="91">
        <v>9.5950000000000006</v>
      </c>
      <c r="H160" s="41">
        <v>3.0587206037051562E-3</v>
      </c>
      <c r="I160" s="42">
        <v>1.2564707908327193</v>
      </c>
      <c r="J160" s="41">
        <v>3.1983333333333334E-3</v>
      </c>
      <c r="K160" s="42">
        <v>0.24107000000000001</v>
      </c>
      <c r="L160" s="41">
        <v>3.0587206037051562E-3</v>
      </c>
      <c r="M160" s="42">
        <v>0.22871751689938691</v>
      </c>
    </row>
    <row r="161" spans="1:13" x14ac:dyDescent="0.2">
      <c r="A161" s="84">
        <v>30</v>
      </c>
      <c r="B161" s="85">
        <v>33484</v>
      </c>
      <c r="C161" s="88">
        <v>15.13</v>
      </c>
      <c r="D161" s="90">
        <v>1.00471</v>
      </c>
      <c r="E161" s="87">
        <v>2.3165</v>
      </c>
      <c r="F161" s="88">
        <v>4.0599999999999996</v>
      </c>
      <c r="G161" s="91">
        <v>9.5950000000000006</v>
      </c>
      <c r="H161" s="41">
        <v>3.0587206037051562E-3</v>
      </c>
      <c r="I161" s="42">
        <v>1.2603139839285931</v>
      </c>
      <c r="J161" s="41">
        <v>3.1983333333333334E-3</v>
      </c>
      <c r="K161" s="42">
        <v>0.24426833333333334</v>
      </c>
      <c r="L161" s="41">
        <v>3.0587206037051562E-3</v>
      </c>
      <c r="M161" s="42">
        <v>0.23177623750309206</v>
      </c>
    </row>
    <row r="162" spans="1:13" x14ac:dyDescent="0.2">
      <c r="A162" s="84">
        <v>30</v>
      </c>
      <c r="B162" s="85">
        <v>33485</v>
      </c>
      <c r="C162" s="88">
        <v>15.13</v>
      </c>
      <c r="D162" s="90">
        <v>1.00471</v>
      </c>
      <c r="E162" s="87">
        <v>2.3273999999999999</v>
      </c>
      <c r="F162" s="88">
        <v>4.05</v>
      </c>
      <c r="G162" s="91">
        <v>9.59</v>
      </c>
      <c r="H162" s="41">
        <v>3.0571951678739495E-3</v>
      </c>
      <c r="I162" s="42">
        <v>1.2641670097502635</v>
      </c>
      <c r="J162" s="41">
        <v>3.1966666666666667E-3</v>
      </c>
      <c r="K162" s="42">
        <v>0.24746499999999999</v>
      </c>
      <c r="L162" s="41">
        <v>3.0571951678739495E-3</v>
      </c>
      <c r="M162" s="42">
        <v>0.23483343267096601</v>
      </c>
    </row>
    <row r="163" spans="1:13" x14ac:dyDescent="0.2">
      <c r="A163" s="84">
        <v>30</v>
      </c>
      <c r="B163" s="85">
        <v>33486</v>
      </c>
      <c r="C163" s="88">
        <v>15.13</v>
      </c>
      <c r="D163" s="90">
        <v>1.00471</v>
      </c>
      <c r="E163" s="87">
        <v>2.3383600000000002</v>
      </c>
      <c r="F163" s="88">
        <v>4.01</v>
      </c>
      <c r="G163" s="91">
        <v>9.57</v>
      </c>
      <c r="H163" s="41">
        <v>3.0510927516984587E-3</v>
      </c>
      <c r="I163" s="42">
        <v>1.268024100550649</v>
      </c>
      <c r="J163" s="41">
        <v>3.1900000000000001E-3</v>
      </c>
      <c r="K163" s="42">
        <v>0.25065500000000002</v>
      </c>
      <c r="L163" s="41">
        <v>3.0510927516984587E-3</v>
      </c>
      <c r="M163" s="42">
        <v>0.23788452542266447</v>
      </c>
    </row>
    <row r="164" spans="1:13" x14ac:dyDescent="0.2">
      <c r="A164" s="84">
        <v>30</v>
      </c>
      <c r="B164" s="85">
        <v>33487</v>
      </c>
      <c r="C164" s="88">
        <v>15.13</v>
      </c>
      <c r="D164" s="90">
        <v>1.00471</v>
      </c>
      <c r="E164" s="87">
        <v>2.34937</v>
      </c>
      <c r="F164" s="88">
        <v>3.97</v>
      </c>
      <c r="G164" s="91">
        <v>9.5500000000000007</v>
      </c>
      <c r="H164" s="41">
        <v>3.0449892586732474E-3</v>
      </c>
      <c r="I164" s="42">
        <v>1.2718852203165645</v>
      </c>
      <c r="J164" s="41">
        <v>3.1833333333333336E-3</v>
      </c>
      <c r="K164" s="42">
        <v>0.25383833333333333</v>
      </c>
      <c r="L164" s="41">
        <v>3.0449892586732474E-3</v>
      </c>
      <c r="M164" s="42">
        <v>0.24092951468133772</v>
      </c>
    </row>
    <row r="165" spans="1:13" x14ac:dyDescent="0.2">
      <c r="A165" s="84">
        <v>30</v>
      </c>
      <c r="B165" s="85">
        <v>33488</v>
      </c>
      <c r="C165" s="88">
        <v>15.13</v>
      </c>
      <c r="D165" s="90">
        <v>1.00471</v>
      </c>
      <c r="E165" s="87">
        <v>2.36043</v>
      </c>
      <c r="F165" s="88">
        <v>3.97</v>
      </c>
      <c r="G165" s="91">
        <v>9.5500000000000007</v>
      </c>
      <c r="H165" s="41">
        <v>3.0449892586732474E-3</v>
      </c>
      <c r="I165" s="42">
        <v>1.2757580971506937</v>
      </c>
      <c r="J165" s="41">
        <v>3.1833333333333336E-3</v>
      </c>
      <c r="K165" s="42">
        <v>0.25702166666666665</v>
      </c>
      <c r="L165" s="41">
        <v>3.0449892586732474E-3</v>
      </c>
      <c r="M165" s="42">
        <v>0.24397450394001097</v>
      </c>
    </row>
    <row r="166" spans="1:13" x14ac:dyDescent="0.2">
      <c r="A166" s="84">
        <v>30</v>
      </c>
      <c r="B166" s="85">
        <v>33489</v>
      </c>
      <c r="C166" s="88">
        <v>15.13</v>
      </c>
      <c r="D166" s="90">
        <v>1.00471</v>
      </c>
      <c r="E166" s="87">
        <v>2.37155</v>
      </c>
      <c r="F166" s="88">
        <v>3.97</v>
      </c>
      <c r="G166" s="91">
        <v>9.5500000000000007</v>
      </c>
      <c r="H166" s="41">
        <v>3.0449892586732474E-3</v>
      </c>
      <c r="I166" s="42">
        <v>1.2796427668531829</v>
      </c>
      <c r="J166" s="41">
        <v>3.1833333333333336E-3</v>
      </c>
      <c r="K166" s="42">
        <v>0.26020499999999996</v>
      </c>
      <c r="L166" s="41">
        <v>3.0449892586732474E-3</v>
      </c>
      <c r="M166" s="42">
        <v>0.24701949319868421</v>
      </c>
    </row>
    <row r="167" spans="1:13" x14ac:dyDescent="0.2">
      <c r="A167" s="84">
        <v>30</v>
      </c>
      <c r="B167" s="85">
        <v>33490</v>
      </c>
      <c r="C167" s="88">
        <v>15.13</v>
      </c>
      <c r="D167" s="90">
        <v>1.00471</v>
      </c>
      <c r="E167" s="87">
        <v>2.3827099999999999</v>
      </c>
      <c r="F167" s="88">
        <v>3.96</v>
      </c>
      <c r="G167" s="91">
        <v>9.5449999999999999</v>
      </c>
      <c r="H167" s="41">
        <v>3.0434632171136844E-3</v>
      </c>
      <c r="I167" s="42">
        <v>1.2835373125451461</v>
      </c>
      <c r="J167" s="41">
        <v>3.1816666666666668E-3</v>
      </c>
      <c r="K167" s="42">
        <v>0.26338666666666666</v>
      </c>
      <c r="L167" s="41">
        <v>3.0434632171136844E-3</v>
      </c>
      <c r="M167" s="42">
        <v>0.2500629564157979</v>
      </c>
    </row>
    <row r="168" spans="1:13" x14ac:dyDescent="0.2">
      <c r="A168" s="84">
        <v>30</v>
      </c>
      <c r="B168" s="85">
        <v>33491</v>
      </c>
      <c r="C168" s="88">
        <v>15.13</v>
      </c>
      <c r="D168" s="90">
        <v>1.00471</v>
      </c>
      <c r="E168" s="87">
        <v>2.3939300000000001</v>
      </c>
      <c r="F168" s="88">
        <v>3.7</v>
      </c>
      <c r="G168" s="91">
        <v>9.4150000000000009</v>
      </c>
      <c r="H168" s="41">
        <v>3.0037624848719968E-3</v>
      </c>
      <c r="I168" s="42">
        <v>1.2873927537725027</v>
      </c>
      <c r="J168" s="41">
        <v>3.1383333333333337E-3</v>
      </c>
      <c r="K168" s="42">
        <v>0.26652500000000001</v>
      </c>
      <c r="L168" s="41">
        <v>3.0037624848719968E-3</v>
      </c>
      <c r="M168" s="42">
        <v>0.2530667189006699</v>
      </c>
    </row>
    <row r="169" spans="1:13" x14ac:dyDescent="0.2">
      <c r="A169" s="84">
        <v>30</v>
      </c>
      <c r="B169" s="85">
        <v>33492</v>
      </c>
      <c r="C169" s="88">
        <v>15.13</v>
      </c>
      <c r="D169" s="90">
        <v>1.00471</v>
      </c>
      <c r="E169" s="87">
        <v>2.4051999999999998</v>
      </c>
      <c r="F169" s="88">
        <v>3.64</v>
      </c>
      <c r="G169" s="91">
        <v>9.3849999999999998</v>
      </c>
      <c r="H169" s="41">
        <v>2.9945943021967292E-3</v>
      </c>
      <c r="I169" s="42">
        <v>1.2912479727776391</v>
      </c>
      <c r="J169" s="41">
        <v>3.1283333333333332E-3</v>
      </c>
      <c r="K169" s="42">
        <v>0.26965333333333336</v>
      </c>
      <c r="L169" s="41">
        <v>2.9945943021967292E-3</v>
      </c>
      <c r="M169" s="42">
        <v>0.25606131320286663</v>
      </c>
    </row>
    <row r="170" spans="1:13" x14ac:dyDescent="0.2">
      <c r="A170" s="84">
        <v>30</v>
      </c>
      <c r="B170" s="85">
        <v>33493</v>
      </c>
      <c r="C170" s="88">
        <v>13.59</v>
      </c>
      <c r="D170" s="90">
        <v>1.0042599999999999</v>
      </c>
      <c r="E170" s="87">
        <v>2.4154399999999998</v>
      </c>
      <c r="F170" s="88">
        <v>3.17</v>
      </c>
      <c r="G170" s="91">
        <v>8.379999999999999</v>
      </c>
      <c r="H170" s="41">
        <v>2.686047116061463E-3</v>
      </c>
      <c r="I170" s="42">
        <v>1.2947163256710388</v>
      </c>
      <c r="J170" s="41">
        <v>2.793333333333333E-3</v>
      </c>
      <c r="K170" s="42">
        <v>0.27244666666666667</v>
      </c>
      <c r="L170" s="41">
        <v>2.686047116061463E-3</v>
      </c>
      <c r="M170" s="42">
        <v>0.25874736031892809</v>
      </c>
    </row>
    <row r="171" spans="1:13" x14ac:dyDescent="0.2">
      <c r="A171" s="84">
        <v>30</v>
      </c>
      <c r="B171" s="85">
        <v>33494</v>
      </c>
      <c r="C171" s="88">
        <v>13.55</v>
      </c>
      <c r="D171" s="90">
        <v>1.00424</v>
      </c>
      <c r="E171" s="87">
        <v>2.4256899999999999</v>
      </c>
      <c r="F171" s="88">
        <v>3.11</v>
      </c>
      <c r="G171" s="91">
        <v>8.33</v>
      </c>
      <c r="H171" s="41">
        <v>2.6706243797853801E-3</v>
      </c>
      <c r="I171" s="42">
        <v>1.2981740266552819</v>
      </c>
      <c r="J171" s="41">
        <v>2.7766666666666669E-3</v>
      </c>
      <c r="K171" s="42">
        <v>0.27522333333333332</v>
      </c>
      <c r="L171" s="41">
        <v>2.6706243797853801E-3</v>
      </c>
      <c r="M171" s="42">
        <v>0.26141798469871347</v>
      </c>
    </row>
    <row r="172" spans="1:13" x14ac:dyDescent="0.2">
      <c r="A172" s="84">
        <v>30</v>
      </c>
      <c r="B172" s="85">
        <v>33495</v>
      </c>
      <c r="C172" s="88">
        <v>13.55</v>
      </c>
      <c r="D172" s="90">
        <v>1.00424</v>
      </c>
      <c r="E172" s="87">
        <v>2.4359799999999998</v>
      </c>
      <c r="F172" s="88">
        <v>3.11</v>
      </c>
      <c r="G172" s="91">
        <v>8.33</v>
      </c>
      <c r="H172" s="41">
        <v>2.6706243797853801E-3</v>
      </c>
      <c r="I172" s="42">
        <v>1.3016409618600717</v>
      </c>
      <c r="J172" s="41">
        <v>2.7766666666666669E-3</v>
      </c>
      <c r="K172" s="42">
        <v>0.27799999999999997</v>
      </c>
      <c r="L172" s="41">
        <v>2.6706243797853801E-3</v>
      </c>
      <c r="M172" s="42">
        <v>0.26408860907849885</v>
      </c>
    </row>
    <row r="173" spans="1:13" x14ac:dyDescent="0.2">
      <c r="A173" s="84">
        <v>30</v>
      </c>
      <c r="B173" s="85">
        <v>33496</v>
      </c>
      <c r="C173" s="88">
        <v>13.55</v>
      </c>
      <c r="D173" s="90">
        <v>1.00424</v>
      </c>
      <c r="E173" s="87">
        <v>2.4463200000000001</v>
      </c>
      <c r="F173" s="88">
        <v>3.11</v>
      </c>
      <c r="G173" s="91">
        <v>8.33</v>
      </c>
      <c r="H173" s="41">
        <v>2.6706243797853801E-3</v>
      </c>
      <c r="I173" s="42">
        <v>1.3051171559465424</v>
      </c>
      <c r="J173" s="41">
        <v>2.7766666666666669E-3</v>
      </c>
      <c r="K173" s="42">
        <v>0.28077666666666662</v>
      </c>
      <c r="L173" s="41">
        <v>2.6706243797853801E-3</v>
      </c>
      <c r="M173" s="42">
        <v>0.26675923345828423</v>
      </c>
    </row>
    <row r="174" spans="1:13" x14ac:dyDescent="0.2">
      <c r="A174" s="84">
        <v>30</v>
      </c>
      <c r="B174" s="85">
        <v>33497</v>
      </c>
      <c r="C174" s="88">
        <v>10.91</v>
      </c>
      <c r="D174" s="90">
        <v>1.00346</v>
      </c>
      <c r="E174" s="87">
        <v>2.45478</v>
      </c>
      <c r="F174" s="88">
        <v>2.87</v>
      </c>
      <c r="G174" s="91">
        <v>6.8900000000000006</v>
      </c>
      <c r="H174" s="41">
        <v>2.2234709968460553E-3</v>
      </c>
      <c r="I174" s="42">
        <v>1.3080190460902759</v>
      </c>
      <c r="J174" s="41">
        <v>2.2966666666666669E-3</v>
      </c>
      <c r="K174" s="42">
        <v>0.28307333333333329</v>
      </c>
      <c r="L174" s="41">
        <v>2.2234709968460553E-3</v>
      </c>
      <c r="M174" s="42">
        <v>0.26898270445513028</v>
      </c>
    </row>
    <row r="175" spans="1:13" x14ac:dyDescent="0.2">
      <c r="A175" s="84">
        <v>30</v>
      </c>
      <c r="B175" s="85">
        <v>33498</v>
      </c>
      <c r="C175" s="88">
        <v>10.59</v>
      </c>
      <c r="D175" s="90">
        <v>1.00336</v>
      </c>
      <c r="E175" s="87">
        <v>2.4630399999999999</v>
      </c>
      <c r="F175" s="88">
        <v>2.72</v>
      </c>
      <c r="G175" s="91">
        <v>6.6550000000000002</v>
      </c>
      <c r="H175" s="41">
        <v>2.1499458315197284E-3</v>
      </c>
      <c r="I175" s="42">
        <v>1.3108312161859661</v>
      </c>
      <c r="J175" s="41">
        <v>2.2183333333333334E-3</v>
      </c>
      <c r="K175" s="42">
        <v>0.28529166666666661</v>
      </c>
      <c r="L175" s="41">
        <v>2.1499458315197284E-3</v>
      </c>
      <c r="M175" s="42">
        <v>0.27113265028665001</v>
      </c>
    </row>
    <row r="176" spans="1:13" x14ac:dyDescent="0.2">
      <c r="A176" s="84">
        <v>30</v>
      </c>
      <c r="B176" s="85">
        <v>33499</v>
      </c>
      <c r="C176" s="88">
        <v>10.59</v>
      </c>
      <c r="D176" s="90">
        <v>1.00336</v>
      </c>
      <c r="E176" s="87">
        <v>2.47132</v>
      </c>
      <c r="F176" s="88">
        <v>2.71</v>
      </c>
      <c r="G176" s="91">
        <v>6.65</v>
      </c>
      <c r="H176" s="41">
        <v>2.1483797654595627E-3</v>
      </c>
      <c r="I176" s="42">
        <v>1.3136473794467527</v>
      </c>
      <c r="J176" s="41">
        <v>2.2166666666666667E-3</v>
      </c>
      <c r="K176" s="42">
        <v>0.28750833333333325</v>
      </c>
      <c r="L176" s="41">
        <v>2.1483797654595627E-3</v>
      </c>
      <c r="M176" s="42">
        <v>0.27328103005210957</v>
      </c>
    </row>
    <row r="177" spans="1:13" x14ac:dyDescent="0.2">
      <c r="A177" s="84">
        <v>30</v>
      </c>
      <c r="B177" s="85">
        <v>33500</v>
      </c>
      <c r="C177" s="88">
        <v>10.64</v>
      </c>
      <c r="D177" s="90">
        <v>1.0033799999999999</v>
      </c>
      <c r="E177" s="87">
        <v>2.47966</v>
      </c>
      <c r="F177" s="88">
        <v>2.7</v>
      </c>
      <c r="G177" s="91">
        <v>6.67</v>
      </c>
      <c r="H177" s="41">
        <v>2.1546436039157069E-3</v>
      </c>
      <c r="I177" s="42">
        <v>1.3164778213706783</v>
      </c>
      <c r="J177" s="41">
        <v>2.2233333333333332E-3</v>
      </c>
      <c r="K177" s="42">
        <v>0.28973166666666661</v>
      </c>
      <c r="L177" s="41">
        <v>2.1546436039157069E-3</v>
      </c>
      <c r="M177" s="42">
        <v>0.27543567365602528</v>
      </c>
    </row>
    <row r="178" spans="1:13" x14ac:dyDescent="0.2">
      <c r="A178" s="84">
        <v>30</v>
      </c>
      <c r="B178" s="85">
        <v>33501</v>
      </c>
      <c r="C178" s="88">
        <v>10.67</v>
      </c>
      <c r="D178" s="90">
        <v>1.00339</v>
      </c>
      <c r="E178" s="87">
        <v>2.4880599999999999</v>
      </c>
      <c r="F178" s="88">
        <v>2.7</v>
      </c>
      <c r="G178" s="91">
        <v>6.6850000000000005</v>
      </c>
      <c r="H178" s="41">
        <v>2.1593407377715756E-3</v>
      </c>
      <c r="I178" s="42">
        <v>1.3193205455607366</v>
      </c>
      <c r="J178" s="41">
        <v>2.2283333333333335E-3</v>
      </c>
      <c r="K178" s="42">
        <v>0.29195999999999994</v>
      </c>
      <c r="L178" s="41">
        <v>2.1593407377715756E-3</v>
      </c>
      <c r="M178" s="42">
        <v>0.27759501439379686</v>
      </c>
    </row>
    <row r="179" spans="1:13" x14ac:dyDescent="0.2">
      <c r="A179" s="84">
        <v>30</v>
      </c>
      <c r="B179" s="85">
        <v>33502</v>
      </c>
      <c r="C179" s="88">
        <v>10.67</v>
      </c>
      <c r="D179" s="90">
        <v>1.00339</v>
      </c>
      <c r="E179" s="87">
        <v>2.49648</v>
      </c>
      <c r="F179" s="88">
        <v>2.7</v>
      </c>
      <c r="G179" s="91">
        <v>6.6850000000000005</v>
      </c>
      <c r="H179" s="41">
        <v>2.1593407377715756E-3</v>
      </c>
      <c r="I179" s="42">
        <v>1.322169408160945</v>
      </c>
      <c r="J179" s="41">
        <v>2.2283333333333335E-3</v>
      </c>
      <c r="K179" s="42">
        <v>0.29418833333333327</v>
      </c>
      <c r="L179" s="41">
        <v>2.1593407377715756E-3</v>
      </c>
      <c r="M179" s="42">
        <v>0.27975435513156843</v>
      </c>
    </row>
    <row r="180" spans="1:13" x14ac:dyDescent="0.2">
      <c r="A180" s="84">
        <v>30</v>
      </c>
      <c r="B180" s="85">
        <v>33503</v>
      </c>
      <c r="C180" s="88">
        <v>10.67</v>
      </c>
      <c r="D180" s="90">
        <v>1.00339</v>
      </c>
      <c r="E180" s="87">
        <v>2.5049399999999999</v>
      </c>
      <c r="F180" s="88">
        <v>2.7</v>
      </c>
      <c r="G180" s="91">
        <v>6.6850000000000005</v>
      </c>
      <c r="H180" s="41">
        <v>2.1593407377715756E-3</v>
      </c>
      <c r="I180" s="42">
        <v>1.3250244224262222</v>
      </c>
      <c r="J180" s="41">
        <v>2.2283333333333335E-3</v>
      </c>
      <c r="K180" s="42">
        <v>0.29641666666666661</v>
      </c>
      <c r="L180" s="41">
        <v>2.1593407377715756E-3</v>
      </c>
      <c r="M180" s="42">
        <v>0.28191369586934001</v>
      </c>
    </row>
    <row r="181" spans="1:13" x14ac:dyDescent="0.2">
      <c r="A181" s="84">
        <v>30</v>
      </c>
      <c r="B181" s="85">
        <v>33504</v>
      </c>
      <c r="C181" s="88">
        <v>10.67</v>
      </c>
      <c r="D181" s="90">
        <v>1.00339</v>
      </c>
      <c r="E181" s="87">
        <v>2.51342</v>
      </c>
      <c r="F181" s="88">
        <v>2.7</v>
      </c>
      <c r="G181" s="91">
        <v>6.6850000000000005</v>
      </c>
      <c r="H181" s="41">
        <v>2.1593407377715756E-3</v>
      </c>
      <c r="I181" s="42">
        <v>1.3278856016401095</v>
      </c>
      <c r="J181" s="41">
        <v>2.2283333333333335E-3</v>
      </c>
      <c r="K181" s="42">
        <v>0.29864499999999994</v>
      </c>
      <c r="L181" s="41">
        <v>2.1593407377715756E-3</v>
      </c>
      <c r="M181" s="42">
        <v>0.28407303660711158</v>
      </c>
    </row>
    <row r="182" spans="1:13" x14ac:dyDescent="0.2">
      <c r="A182" s="84">
        <v>30</v>
      </c>
      <c r="B182" s="85">
        <v>33505</v>
      </c>
      <c r="C182" s="88">
        <v>10.67</v>
      </c>
      <c r="D182" s="90">
        <v>1.00339</v>
      </c>
      <c r="E182" s="87">
        <v>2.5219299999999998</v>
      </c>
      <c r="F182" s="88">
        <v>2.75</v>
      </c>
      <c r="G182" s="91">
        <v>6.71</v>
      </c>
      <c r="H182" s="41">
        <v>2.1671678756995938E-3</v>
      </c>
      <c r="I182" s="42">
        <v>1.330763352658588</v>
      </c>
      <c r="J182" s="41">
        <v>2.2366666666666668E-3</v>
      </c>
      <c r="K182" s="42">
        <v>0.3008816666666666</v>
      </c>
      <c r="L182" s="41">
        <v>2.1671678756995938E-3</v>
      </c>
      <c r="M182" s="42">
        <v>0.28624020448281118</v>
      </c>
    </row>
    <row r="183" spans="1:13" x14ac:dyDescent="0.2">
      <c r="A183" s="84">
        <v>30</v>
      </c>
      <c r="B183" s="85">
        <v>33506</v>
      </c>
      <c r="C183" s="88">
        <v>10.67</v>
      </c>
      <c r="D183" s="90">
        <v>1.00339</v>
      </c>
      <c r="E183" s="87">
        <v>2.5304700000000002</v>
      </c>
      <c r="F183" s="88">
        <v>2.75</v>
      </c>
      <c r="G183" s="91">
        <v>6.71</v>
      </c>
      <c r="H183" s="41">
        <v>2.1671678756995938E-3</v>
      </c>
      <c r="I183" s="42">
        <v>1.333647340246628</v>
      </c>
      <c r="J183" s="41">
        <v>2.2366666666666668E-3</v>
      </c>
      <c r="K183" s="42">
        <v>0.30311833333333327</v>
      </c>
      <c r="L183" s="41">
        <v>2.1671678756995938E-3</v>
      </c>
      <c r="M183" s="42">
        <v>0.28840737235851077</v>
      </c>
    </row>
    <row r="184" spans="1:13" x14ac:dyDescent="0.2">
      <c r="A184" s="84">
        <v>30</v>
      </c>
      <c r="B184" s="85">
        <v>33507</v>
      </c>
      <c r="C184" s="88">
        <v>10.67</v>
      </c>
      <c r="D184" s="90">
        <v>1.00339</v>
      </c>
      <c r="E184" s="87">
        <v>2.53904</v>
      </c>
      <c r="F184" s="88">
        <v>2.75</v>
      </c>
      <c r="G184" s="91">
        <v>6.71</v>
      </c>
      <c r="H184" s="41">
        <v>2.1671678756995938E-3</v>
      </c>
      <c r="I184" s="42">
        <v>1.3365375779199227</v>
      </c>
      <c r="J184" s="41">
        <v>2.2366666666666668E-3</v>
      </c>
      <c r="K184" s="42">
        <v>0.30535499999999993</v>
      </c>
      <c r="L184" s="41">
        <v>2.1671678756995938E-3</v>
      </c>
      <c r="M184" s="42">
        <v>0.29057454023421037</v>
      </c>
    </row>
    <row r="185" spans="1:13" x14ac:dyDescent="0.2">
      <c r="A185" s="84">
        <v>30</v>
      </c>
      <c r="B185" s="85">
        <v>33508</v>
      </c>
      <c r="C185" s="88">
        <v>10.67</v>
      </c>
      <c r="D185" s="90">
        <v>1.00339</v>
      </c>
      <c r="E185" s="87">
        <v>2.5476399999999999</v>
      </c>
      <c r="F185" s="88">
        <v>2.75</v>
      </c>
      <c r="G185" s="91">
        <v>6.71</v>
      </c>
      <c r="H185" s="41">
        <v>2.1671678756995938E-3</v>
      </c>
      <c r="I185" s="42">
        <v>1.339434079223456</v>
      </c>
      <c r="J185" s="41">
        <v>2.2366666666666668E-3</v>
      </c>
      <c r="K185" s="42">
        <v>0.3075916666666666</v>
      </c>
      <c r="L185" s="41">
        <v>2.1671678756995938E-3</v>
      </c>
      <c r="M185" s="42">
        <v>0.29274170810990996</v>
      </c>
    </row>
    <row r="186" spans="1:13" x14ac:dyDescent="0.2">
      <c r="A186" s="84">
        <v>30</v>
      </c>
      <c r="B186" s="85">
        <v>33509</v>
      </c>
      <c r="C186" s="88">
        <v>10.67</v>
      </c>
      <c r="D186" s="90">
        <v>1.00339</v>
      </c>
      <c r="E186" s="87">
        <v>2.55627</v>
      </c>
      <c r="F186" s="88">
        <v>2.75</v>
      </c>
      <c r="G186" s="91">
        <v>6.71</v>
      </c>
      <c r="H186" s="41">
        <v>2.1671678756995938E-3</v>
      </c>
      <c r="I186" s="42">
        <v>1.3423368577315664</v>
      </c>
      <c r="J186" s="41">
        <v>2.2366666666666668E-3</v>
      </c>
      <c r="K186" s="42">
        <v>0.30982833333333326</v>
      </c>
      <c r="L186" s="41">
        <v>2.1671678756995938E-3</v>
      </c>
      <c r="M186" s="42">
        <v>0.29490887598560955</v>
      </c>
    </row>
    <row r="187" spans="1:13" x14ac:dyDescent="0.2">
      <c r="A187" s="84">
        <v>30</v>
      </c>
      <c r="B187" s="85">
        <v>33510</v>
      </c>
      <c r="C187" s="88">
        <v>10.67</v>
      </c>
      <c r="D187" s="90">
        <v>1.00339</v>
      </c>
      <c r="E187" s="87">
        <v>2.5649199999999999</v>
      </c>
      <c r="F187" s="88">
        <v>2.75</v>
      </c>
      <c r="G187" s="91">
        <v>6.71</v>
      </c>
      <c r="H187" s="41">
        <v>2.1671678756995938E-3</v>
      </c>
      <c r="I187" s="42">
        <v>1.3452459270480097</v>
      </c>
      <c r="J187" s="41">
        <v>2.2366666666666668E-3</v>
      </c>
      <c r="K187" s="42">
        <v>0.31206499999999993</v>
      </c>
      <c r="L187" s="41">
        <v>2.1671678756995938E-3</v>
      </c>
      <c r="M187" s="42">
        <v>0.29707604386130915</v>
      </c>
    </row>
    <row r="188" spans="1:13" x14ac:dyDescent="0.2">
      <c r="A188" s="84">
        <v>30</v>
      </c>
      <c r="B188" s="85">
        <v>33511</v>
      </c>
      <c r="C188" s="88">
        <v>10.67</v>
      </c>
      <c r="D188" s="90">
        <v>1.00339</v>
      </c>
      <c r="E188" s="87">
        <v>2.57361</v>
      </c>
      <c r="F188" s="88">
        <v>2.76</v>
      </c>
      <c r="G188" s="91">
        <v>6.7149999999999999</v>
      </c>
      <c r="H188" s="41">
        <v>2.1687330905693081E-3</v>
      </c>
      <c r="I188" s="42">
        <v>1.3481634064049524</v>
      </c>
      <c r="J188" s="41">
        <v>2.2383333333333335E-3</v>
      </c>
      <c r="K188" s="42">
        <v>0.31430333333333327</v>
      </c>
      <c r="L188" s="41">
        <v>2.1687330905693081E-3</v>
      </c>
      <c r="M188" s="42">
        <v>0.29924477695187846</v>
      </c>
    </row>
    <row r="189" spans="1:13" x14ac:dyDescent="0.2">
      <c r="A189" s="84">
        <v>30</v>
      </c>
      <c r="B189" s="85">
        <v>33512</v>
      </c>
      <c r="C189" s="88">
        <v>10.67</v>
      </c>
      <c r="D189" s="90">
        <v>1.00339</v>
      </c>
      <c r="E189" s="87">
        <v>2.5823200000000002</v>
      </c>
      <c r="F189" s="88">
        <v>2.75</v>
      </c>
      <c r="G189" s="91">
        <v>6.71</v>
      </c>
      <c r="H189" s="41">
        <v>2.1671678756995938E-3</v>
      </c>
      <c r="I189" s="42">
        <v>1.3510851028305069</v>
      </c>
      <c r="J189" s="41">
        <v>2.2366666666666668E-3</v>
      </c>
      <c r="K189" s="42">
        <v>0.31653999999999993</v>
      </c>
      <c r="L189" s="41">
        <v>2.1671678756995938E-3</v>
      </c>
      <c r="M189" s="42">
        <v>0.30141194482757805</v>
      </c>
    </row>
    <row r="190" spans="1:13" x14ac:dyDescent="0.2">
      <c r="A190" s="84">
        <v>30</v>
      </c>
      <c r="B190" s="85">
        <v>33513</v>
      </c>
      <c r="C190" s="88">
        <v>10.67</v>
      </c>
      <c r="D190" s="90">
        <v>1.00339</v>
      </c>
      <c r="E190" s="87">
        <v>2.5910700000000002</v>
      </c>
      <c r="F190" s="88">
        <v>2.74</v>
      </c>
      <c r="G190" s="91">
        <v>6.7050000000000001</v>
      </c>
      <c r="H190" s="41">
        <v>2.1656025899332576E-3</v>
      </c>
      <c r="I190" s="42">
        <v>1.3540110162284169</v>
      </c>
      <c r="J190" s="41">
        <v>2.235E-3</v>
      </c>
      <c r="K190" s="42">
        <v>0.31877499999999992</v>
      </c>
      <c r="L190" s="41">
        <v>2.1656025899332576E-3</v>
      </c>
      <c r="M190" s="42">
        <v>0.30357754741751131</v>
      </c>
    </row>
    <row r="191" spans="1:13" x14ac:dyDescent="0.2">
      <c r="A191" s="84">
        <v>30</v>
      </c>
      <c r="B191" s="85">
        <v>33514</v>
      </c>
      <c r="C191" s="88">
        <v>10.62</v>
      </c>
      <c r="D191" s="90">
        <v>1.0033700000000001</v>
      </c>
      <c r="E191" s="87">
        <v>2.5998000000000001</v>
      </c>
      <c r="F191" s="88">
        <v>2.78</v>
      </c>
      <c r="G191" s="91">
        <v>6.6999999999999993</v>
      </c>
      <c r="H191" s="41">
        <v>2.1640372332638602E-3</v>
      </c>
      <c r="I191" s="42">
        <v>1.3569411464817847</v>
      </c>
      <c r="J191" s="41">
        <v>2.2333333333333333E-3</v>
      </c>
      <c r="K191" s="42">
        <v>0.32100833333333323</v>
      </c>
      <c r="L191" s="41">
        <v>2.1640372332638602E-3</v>
      </c>
      <c r="M191" s="42">
        <v>0.30574158465077517</v>
      </c>
    </row>
    <row r="192" spans="1:13" x14ac:dyDescent="0.2">
      <c r="A192" s="84">
        <v>30</v>
      </c>
      <c r="B192" s="85">
        <v>33515</v>
      </c>
      <c r="C192" s="88">
        <v>10.62</v>
      </c>
      <c r="D192" s="90">
        <v>1.0033700000000001</v>
      </c>
      <c r="E192" s="87">
        <v>2.6085600000000002</v>
      </c>
      <c r="F192" s="88">
        <v>2.78</v>
      </c>
      <c r="G192" s="91">
        <v>6.6999999999999993</v>
      </c>
      <c r="H192" s="41">
        <v>2.1640372332638602E-3</v>
      </c>
      <c r="I192" s="42">
        <v>1.3598776176461189</v>
      </c>
      <c r="J192" s="41">
        <v>2.2333333333333333E-3</v>
      </c>
      <c r="K192" s="42">
        <v>0.32324166666666654</v>
      </c>
      <c r="L192" s="41">
        <v>2.1640372332638602E-3</v>
      </c>
      <c r="M192" s="42">
        <v>0.30790562188403903</v>
      </c>
    </row>
    <row r="193" spans="1:13" x14ac:dyDescent="0.2">
      <c r="A193" s="84">
        <v>30</v>
      </c>
      <c r="B193" s="85">
        <v>33516</v>
      </c>
      <c r="C193" s="88">
        <v>10.62</v>
      </c>
      <c r="D193" s="90">
        <v>1.0033700000000001</v>
      </c>
      <c r="E193" s="87">
        <v>2.6173600000000001</v>
      </c>
      <c r="F193" s="88">
        <v>2.78</v>
      </c>
      <c r="G193" s="91">
        <v>6.6999999999999993</v>
      </c>
      <c r="H193" s="41">
        <v>2.1640372332638602E-3</v>
      </c>
      <c r="I193" s="42">
        <v>1.3628204434433873</v>
      </c>
      <c r="J193" s="41">
        <v>2.2333333333333333E-3</v>
      </c>
      <c r="K193" s="42">
        <v>0.32547499999999985</v>
      </c>
      <c r="L193" s="41">
        <v>2.1640372332638602E-3</v>
      </c>
      <c r="M193" s="42">
        <v>0.31006965911730289</v>
      </c>
    </row>
    <row r="194" spans="1:13" x14ac:dyDescent="0.2">
      <c r="A194" s="84">
        <v>30</v>
      </c>
      <c r="B194" s="85">
        <v>33517</v>
      </c>
      <c r="C194" s="88">
        <v>10.62</v>
      </c>
      <c r="D194" s="90">
        <v>1.0033700000000001</v>
      </c>
      <c r="E194" s="87">
        <v>2.6261800000000002</v>
      </c>
      <c r="F194" s="88">
        <v>2.78</v>
      </c>
      <c r="G194" s="91">
        <v>6.6999999999999993</v>
      </c>
      <c r="H194" s="41">
        <v>2.1640372332638602E-3</v>
      </c>
      <c r="I194" s="42">
        <v>1.3657696376252519</v>
      </c>
      <c r="J194" s="41">
        <v>2.2333333333333333E-3</v>
      </c>
      <c r="K194" s="42">
        <v>0.32770833333333316</v>
      </c>
      <c r="L194" s="41">
        <v>2.1640372332638602E-3</v>
      </c>
      <c r="M194" s="42">
        <v>0.31223369635056675</v>
      </c>
    </row>
    <row r="195" spans="1:13" x14ac:dyDescent="0.2">
      <c r="A195" s="84">
        <v>30</v>
      </c>
      <c r="B195" s="85">
        <v>33518</v>
      </c>
      <c r="C195" s="88">
        <v>10.62</v>
      </c>
      <c r="D195" s="90">
        <v>1.0033700000000001</v>
      </c>
      <c r="E195" s="87">
        <v>2.63503</v>
      </c>
      <c r="F195" s="88">
        <v>2.8</v>
      </c>
      <c r="G195" s="91">
        <v>6.7099999999999991</v>
      </c>
      <c r="H195" s="41">
        <v>2.1671678756995938E-3</v>
      </c>
      <c r="I195" s="42">
        <v>1.3687294897095192</v>
      </c>
      <c r="J195" s="41">
        <v>2.2366666666666663E-3</v>
      </c>
      <c r="K195" s="42">
        <v>0.32994499999999982</v>
      </c>
      <c r="L195" s="41">
        <v>2.1671678756995938E-3</v>
      </c>
      <c r="M195" s="42">
        <v>0.31440086422626634</v>
      </c>
    </row>
    <row r="196" spans="1:13" x14ac:dyDescent="0.2">
      <c r="A196" s="84">
        <v>30</v>
      </c>
      <c r="B196" s="85">
        <v>33519</v>
      </c>
      <c r="C196" s="88">
        <v>10.62</v>
      </c>
      <c r="D196" s="90">
        <v>1.0033700000000001</v>
      </c>
      <c r="E196" s="87">
        <v>2.64391</v>
      </c>
      <c r="F196" s="88">
        <v>2.8</v>
      </c>
      <c r="G196" s="91">
        <v>6.7099999999999991</v>
      </c>
      <c r="H196" s="41">
        <v>2.1671678756995938E-3</v>
      </c>
      <c r="I196" s="42">
        <v>1.3716957562901404</v>
      </c>
      <c r="J196" s="41">
        <v>2.2366666666666663E-3</v>
      </c>
      <c r="K196" s="42">
        <v>0.33218166666666649</v>
      </c>
      <c r="L196" s="41">
        <v>2.1671678756995938E-3</v>
      </c>
      <c r="M196" s="42">
        <v>0.31656803210196593</v>
      </c>
    </row>
    <row r="197" spans="1:13" x14ac:dyDescent="0.2">
      <c r="A197" s="84">
        <v>30</v>
      </c>
      <c r="B197" s="85">
        <v>33520</v>
      </c>
      <c r="C197" s="88">
        <v>10.62</v>
      </c>
      <c r="D197" s="90">
        <v>1.0033700000000001</v>
      </c>
      <c r="E197" s="87">
        <v>2.6528200000000002</v>
      </c>
      <c r="F197" s="88">
        <v>2.79</v>
      </c>
      <c r="G197" s="91">
        <v>6.7050000000000001</v>
      </c>
      <c r="H197" s="41">
        <v>2.1656025899332576E-3</v>
      </c>
      <c r="I197" s="42">
        <v>1.3746663041725629</v>
      </c>
      <c r="J197" s="41">
        <v>2.235E-3</v>
      </c>
      <c r="K197" s="42">
        <v>0.33441666666666647</v>
      </c>
      <c r="L197" s="41">
        <v>2.1656025899332576E-3</v>
      </c>
      <c r="M197" s="42">
        <v>0.31873363469189919</v>
      </c>
    </row>
    <row r="198" spans="1:13" x14ac:dyDescent="0.2">
      <c r="A198" s="84">
        <v>30</v>
      </c>
      <c r="B198" s="85">
        <v>33521</v>
      </c>
      <c r="C198" s="88">
        <v>10.62</v>
      </c>
      <c r="D198" s="90">
        <v>1.0033700000000001</v>
      </c>
      <c r="E198" s="87">
        <v>2.6617600000000001</v>
      </c>
      <c r="F198" s="88">
        <v>2.8</v>
      </c>
      <c r="G198" s="91">
        <v>6.7099999999999991</v>
      </c>
      <c r="H198" s="41">
        <v>2.1671678756995938E-3</v>
      </c>
      <c r="I198" s="42">
        <v>1.3776454368267723</v>
      </c>
      <c r="J198" s="41">
        <v>2.2366666666666663E-3</v>
      </c>
      <c r="K198" s="42">
        <v>0.33665333333333314</v>
      </c>
      <c r="L198" s="41">
        <v>2.1671678756995938E-3</v>
      </c>
      <c r="M198" s="42">
        <v>0.32090080256759879</v>
      </c>
    </row>
    <row r="199" spans="1:13" x14ac:dyDescent="0.2">
      <c r="A199" s="84">
        <v>30</v>
      </c>
      <c r="B199" s="85">
        <v>33522</v>
      </c>
      <c r="C199" s="88">
        <v>10.6</v>
      </c>
      <c r="D199" s="90">
        <v>1.00336</v>
      </c>
      <c r="E199" s="87">
        <v>2.6707200000000002</v>
      </c>
      <c r="F199" s="88">
        <v>2.71</v>
      </c>
      <c r="G199" s="91">
        <v>6.6549999999999994</v>
      </c>
      <c r="H199" s="41">
        <v>2.1499458315197284E-3</v>
      </c>
      <c r="I199" s="42">
        <v>1.3806072998909902</v>
      </c>
      <c r="J199" s="41">
        <v>2.218333333333333E-3</v>
      </c>
      <c r="K199" s="42">
        <v>0.33887166666666646</v>
      </c>
      <c r="L199" s="41">
        <v>2.1499458315197284E-3</v>
      </c>
      <c r="M199" s="42">
        <v>0.32305074839911851</v>
      </c>
    </row>
    <row r="200" spans="1:13" x14ac:dyDescent="0.2">
      <c r="A200" s="84">
        <v>30</v>
      </c>
      <c r="B200" s="85">
        <v>33523</v>
      </c>
      <c r="C200" s="88">
        <v>10.6</v>
      </c>
      <c r="D200" s="90">
        <v>1.00336</v>
      </c>
      <c r="E200" s="87">
        <v>2.6797</v>
      </c>
      <c r="F200" s="88">
        <v>2.71</v>
      </c>
      <c r="G200" s="91">
        <v>6.6549999999999994</v>
      </c>
      <c r="H200" s="41">
        <v>2.1499458315197284E-3</v>
      </c>
      <c r="I200" s="42">
        <v>1.3835755308003566</v>
      </c>
      <c r="J200" s="41">
        <v>2.218333333333333E-3</v>
      </c>
      <c r="K200" s="42">
        <v>0.34108999999999978</v>
      </c>
      <c r="L200" s="41">
        <v>2.1499458315197284E-3</v>
      </c>
      <c r="M200" s="42">
        <v>0.32520069423063824</v>
      </c>
    </row>
    <row r="201" spans="1:13" x14ac:dyDescent="0.2">
      <c r="A201" s="84">
        <v>30</v>
      </c>
      <c r="B201" s="85">
        <v>33524</v>
      </c>
      <c r="C201" s="88">
        <v>10.6</v>
      </c>
      <c r="D201" s="90">
        <v>1.00336</v>
      </c>
      <c r="E201" s="87">
        <v>2.68872</v>
      </c>
      <c r="F201" s="88">
        <v>2.71</v>
      </c>
      <c r="G201" s="91">
        <v>6.6549999999999994</v>
      </c>
      <c r="H201" s="41">
        <v>2.1499458315197284E-3</v>
      </c>
      <c r="I201" s="42">
        <v>1.3865501432453935</v>
      </c>
      <c r="J201" s="41">
        <v>2.218333333333333E-3</v>
      </c>
      <c r="K201" s="42">
        <v>0.3433083333333331</v>
      </c>
      <c r="L201" s="41">
        <v>2.1499458315197284E-3</v>
      </c>
      <c r="M201" s="42">
        <v>0.32735064006215797</v>
      </c>
    </row>
    <row r="202" spans="1:13" x14ac:dyDescent="0.2">
      <c r="A202" s="84">
        <v>30</v>
      </c>
      <c r="B202" s="85">
        <v>33525</v>
      </c>
      <c r="C202" s="88">
        <v>10.6</v>
      </c>
      <c r="D202" s="90">
        <v>1.00336</v>
      </c>
      <c r="E202" s="87">
        <v>2.6977600000000002</v>
      </c>
      <c r="F202" s="88">
        <v>2.72</v>
      </c>
      <c r="G202" s="91">
        <v>6.66</v>
      </c>
      <c r="H202" s="41">
        <v>2.1515118266115518E-3</v>
      </c>
      <c r="I202" s="42">
        <v>1.3895333222767758</v>
      </c>
      <c r="J202" s="41">
        <v>2.2200000000000002E-3</v>
      </c>
      <c r="K202" s="42">
        <v>0.3455283333333331</v>
      </c>
      <c r="L202" s="41">
        <v>2.1515118266115518E-3</v>
      </c>
      <c r="M202" s="42">
        <v>0.32950215188876952</v>
      </c>
    </row>
    <row r="203" spans="1:13" x14ac:dyDescent="0.2">
      <c r="A203" s="84">
        <v>30</v>
      </c>
      <c r="B203" s="85">
        <v>33526</v>
      </c>
      <c r="C203" s="88">
        <v>10.6</v>
      </c>
      <c r="D203" s="90">
        <v>1.00336</v>
      </c>
      <c r="E203" s="87">
        <v>2.7068400000000001</v>
      </c>
      <c r="F203" s="88">
        <v>2.72</v>
      </c>
      <c r="G203" s="91">
        <v>6.66</v>
      </c>
      <c r="H203" s="41">
        <v>2.1515118266115518E-3</v>
      </c>
      <c r="I203" s="42">
        <v>1.3925229196531252</v>
      </c>
      <c r="J203" s="41">
        <v>2.2200000000000002E-3</v>
      </c>
      <c r="K203" s="42">
        <v>0.3477483333333331</v>
      </c>
      <c r="L203" s="41">
        <v>2.1515118266115518E-3</v>
      </c>
      <c r="M203" s="42">
        <v>0.33165366371538108</v>
      </c>
    </row>
    <row r="204" spans="1:13" x14ac:dyDescent="0.2">
      <c r="A204" s="84">
        <v>30</v>
      </c>
      <c r="B204" s="85">
        <v>33527</v>
      </c>
      <c r="C204" s="88">
        <v>10.6</v>
      </c>
      <c r="D204" s="90">
        <v>1.00336</v>
      </c>
      <c r="E204" s="87">
        <v>2.7159499999999999</v>
      </c>
      <c r="F204" s="88">
        <v>2.72</v>
      </c>
      <c r="G204" s="91">
        <v>6.66</v>
      </c>
      <c r="H204" s="41">
        <v>2.1515118266115518E-3</v>
      </c>
      <c r="I204" s="42">
        <v>1.3955189491835867</v>
      </c>
      <c r="J204" s="41">
        <v>2.2200000000000002E-3</v>
      </c>
      <c r="K204" s="42">
        <v>0.3499683333333331</v>
      </c>
      <c r="L204" s="41">
        <v>2.1515118266115518E-3</v>
      </c>
      <c r="M204" s="42">
        <v>0.33380517554199263</v>
      </c>
    </row>
    <row r="205" spans="1:13" x14ac:dyDescent="0.2">
      <c r="A205" s="84">
        <v>30</v>
      </c>
      <c r="B205" s="85">
        <v>33528</v>
      </c>
      <c r="C205" s="88">
        <v>10.6</v>
      </c>
      <c r="D205" s="90">
        <v>1.00336</v>
      </c>
      <c r="E205" s="87">
        <v>2.7250800000000002</v>
      </c>
      <c r="F205" s="88">
        <v>2.72</v>
      </c>
      <c r="G205" s="91">
        <v>6.66</v>
      </c>
      <c r="H205" s="41">
        <v>2.1515118266115518E-3</v>
      </c>
      <c r="I205" s="42">
        <v>1.3985214247070157</v>
      </c>
      <c r="J205" s="41">
        <v>2.2200000000000002E-3</v>
      </c>
      <c r="K205" s="42">
        <v>0.3521883333333331</v>
      </c>
      <c r="L205" s="41">
        <v>2.1515118266115518E-3</v>
      </c>
      <c r="M205" s="42">
        <v>0.33595668736860418</v>
      </c>
    </row>
    <row r="206" spans="1:13" x14ac:dyDescent="0.2">
      <c r="A206" s="84">
        <v>30</v>
      </c>
      <c r="B206" s="85">
        <v>33529</v>
      </c>
      <c r="C206" s="88">
        <v>10.65</v>
      </c>
      <c r="D206" s="90">
        <v>1.0033799999999999</v>
      </c>
      <c r="E206" s="87">
        <v>2.7342900000000001</v>
      </c>
      <c r="F206" s="88">
        <v>2.72</v>
      </c>
      <c r="G206" s="91">
        <v>6.6850000000000005</v>
      </c>
      <c r="H206" s="41">
        <v>2.1593407377715756E-3</v>
      </c>
      <c r="I206" s="42">
        <v>1.4015413089920319</v>
      </c>
      <c r="J206" s="41">
        <v>2.2283333333333335E-3</v>
      </c>
      <c r="K206" s="42">
        <v>0.35441666666666644</v>
      </c>
      <c r="L206" s="41">
        <v>2.1593407377715756E-3</v>
      </c>
      <c r="M206" s="42">
        <v>0.33811602810637575</v>
      </c>
    </row>
    <row r="207" spans="1:13" x14ac:dyDescent="0.2">
      <c r="A207" s="84">
        <v>30</v>
      </c>
      <c r="B207" s="85">
        <v>33530</v>
      </c>
      <c r="C207" s="88">
        <v>10.65</v>
      </c>
      <c r="D207" s="90">
        <v>1.0033799999999999</v>
      </c>
      <c r="E207" s="87">
        <v>2.7435299999999998</v>
      </c>
      <c r="F207" s="88">
        <v>2.72</v>
      </c>
      <c r="G207" s="91">
        <v>6.6850000000000005</v>
      </c>
      <c r="H207" s="41">
        <v>2.1593407377715756E-3</v>
      </c>
      <c r="I207" s="42">
        <v>1.4045677142362081</v>
      </c>
      <c r="J207" s="41">
        <v>2.2283333333333335E-3</v>
      </c>
      <c r="K207" s="42">
        <v>0.35664499999999977</v>
      </c>
      <c r="L207" s="41">
        <v>2.1593407377715756E-3</v>
      </c>
      <c r="M207" s="42">
        <v>0.34027536884414733</v>
      </c>
    </row>
    <row r="208" spans="1:13" x14ac:dyDescent="0.2">
      <c r="A208" s="84">
        <v>30</v>
      </c>
      <c r="B208" s="85">
        <v>33531</v>
      </c>
      <c r="C208" s="88">
        <v>10.65</v>
      </c>
      <c r="D208" s="90">
        <v>1.0033799999999999</v>
      </c>
      <c r="E208" s="87">
        <v>2.7528000000000001</v>
      </c>
      <c r="F208" s="88">
        <v>2.72</v>
      </c>
      <c r="G208" s="91">
        <v>6.6850000000000005</v>
      </c>
      <c r="H208" s="41">
        <v>2.1593407377715756E-3</v>
      </c>
      <c r="I208" s="42">
        <v>1.4076006545205171</v>
      </c>
      <c r="J208" s="41">
        <v>2.2283333333333335E-3</v>
      </c>
      <c r="K208" s="42">
        <v>0.3588733333333331</v>
      </c>
      <c r="L208" s="41">
        <v>2.1593407377715756E-3</v>
      </c>
      <c r="M208" s="42">
        <v>0.34243470958191891</v>
      </c>
    </row>
    <row r="209" spans="1:13" x14ac:dyDescent="0.2">
      <c r="A209" s="84">
        <v>30</v>
      </c>
      <c r="B209" s="85">
        <v>33532</v>
      </c>
      <c r="C209" s="88">
        <v>10.71</v>
      </c>
      <c r="D209" s="90">
        <v>1.0034000000000001</v>
      </c>
      <c r="E209" s="87">
        <v>2.7621500000000001</v>
      </c>
      <c r="F209" s="88">
        <v>2.72</v>
      </c>
      <c r="G209" s="91">
        <v>6.7150000000000007</v>
      </c>
      <c r="H209" s="41">
        <v>2.1687330905693081E-3</v>
      </c>
      <c r="I209" s="42">
        <v>1.4106533646382828</v>
      </c>
      <c r="J209" s="41">
        <v>2.2383333333333335E-3</v>
      </c>
      <c r="K209" s="42">
        <v>0.36111166666666644</v>
      </c>
      <c r="L209" s="41">
        <v>2.1687330905693081E-3</v>
      </c>
      <c r="M209" s="42">
        <v>0.34460344267248821</v>
      </c>
    </row>
    <row r="210" spans="1:13" x14ac:dyDescent="0.2">
      <c r="A210" s="84">
        <v>30</v>
      </c>
      <c r="B210" s="85">
        <v>33533</v>
      </c>
      <c r="C210" s="88">
        <v>10.62</v>
      </c>
      <c r="D210" s="90">
        <v>1.0033700000000001</v>
      </c>
      <c r="E210" s="87">
        <v>2.7714599999999998</v>
      </c>
      <c r="F210" s="88">
        <v>2.66</v>
      </c>
      <c r="G210" s="91">
        <v>6.64</v>
      </c>
      <c r="H210" s="41">
        <v>2.1452474204071148E-3</v>
      </c>
      <c r="I210" s="42">
        <v>1.4136795651298617</v>
      </c>
      <c r="J210" s="41">
        <v>2.2133333333333332E-3</v>
      </c>
      <c r="K210" s="42">
        <v>0.36332499999999979</v>
      </c>
      <c r="L210" s="41">
        <v>2.1452474204071148E-3</v>
      </c>
      <c r="M210" s="42">
        <v>0.34674869009289533</v>
      </c>
    </row>
    <row r="211" spans="1:13" x14ac:dyDescent="0.2">
      <c r="A211" s="84">
        <v>30</v>
      </c>
      <c r="B211" s="85">
        <v>33534</v>
      </c>
      <c r="C211" s="88">
        <v>10.62</v>
      </c>
      <c r="D211" s="90">
        <v>1.0033700000000001</v>
      </c>
      <c r="E211" s="87">
        <v>2.7808000000000002</v>
      </c>
      <c r="F211" s="88">
        <v>2.66</v>
      </c>
      <c r="G211" s="91">
        <v>6.64</v>
      </c>
      <c r="H211" s="41">
        <v>2.1452474204071148E-3</v>
      </c>
      <c r="I211" s="42">
        <v>1.4167122575702389</v>
      </c>
      <c r="J211" s="41">
        <v>2.2133333333333332E-3</v>
      </c>
      <c r="K211" s="42">
        <v>0.36553833333333313</v>
      </c>
      <c r="L211" s="41">
        <v>2.1452474204071148E-3</v>
      </c>
      <c r="M211" s="42">
        <v>0.34889393751330244</v>
      </c>
    </row>
    <row r="212" spans="1:13" x14ac:dyDescent="0.2">
      <c r="A212" s="84">
        <v>30</v>
      </c>
      <c r="B212" s="85">
        <v>33535</v>
      </c>
      <c r="C212" s="88">
        <v>10.62</v>
      </c>
      <c r="D212" s="90">
        <v>1.0033700000000001</v>
      </c>
      <c r="E212" s="87">
        <v>2.7901799999999999</v>
      </c>
      <c r="F212" s="88">
        <v>2.67</v>
      </c>
      <c r="G212" s="91">
        <v>6.6449999999999996</v>
      </c>
      <c r="H212" s="41">
        <v>2.1468136284241712E-3</v>
      </c>
      <c r="I212" s="42">
        <v>1.4197536747523463</v>
      </c>
      <c r="J212" s="41">
        <v>2.215E-3</v>
      </c>
      <c r="K212" s="42">
        <v>0.36775333333333315</v>
      </c>
      <c r="L212" s="41">
        <v>2.1468136284241712E-3</v>
      </c>
      <c r="M212" s="42">
        <v>0.35104075114172661</v>
      </c>
    </row>
    <row r="213" spans="1:13" x14ac:dyDescent="0.2">
      <c r="A213" s="84">
        <v>30</v>
      </c>
      <c r="B213" s="85">
        <v>33536</v>
      </c>
      <c r="C213" s="88">
        <v>10.62</v>
      </c>
      <c r="D213" s="90">
        <v>1.0033700000000001</v>
      </c>
      <c r="E213" s="87">
        <v>2.7995800000000002</v>
      </c>
      <c r="F213" s="88">
        <v>2.67</v>
      </c>
      <c r="G213" s="91">
        <v>6.6449999999999996</v>
      </c>
      <c r="H213" s="41">
        <v>2.1468136284241712E-3</v>
      </c>
      <c r="I213" s="42">
        <v>1.4228016212903098</v>
      </c>
      <c r="J213" s="41">
        <v>2.215E-3</v>
      </c>
      <c r="K213" s="42">
        <v>0.36996833333333318</v>
      </c>
      <c r="L213" s="41">
        <v>2.1468136284241712E-3</v>
      </c>
      <c r="M213" s="42">
        <v>0.35318756477015079</v>
      </c>
    </row>
    <row r="214" spans="1:13" x14ac:dyDescent="0.2">
      <c r="A214" s="84">
        <v>30</v>
      </c>
      <c r="B214" s="85">
        <v>33537</v>
      </c>
      <c r="C214" s="88">
        <v>10.62</v>
      </c>
      <c r="D214" s="90">
        <v>1.0033700000000001</v>
      </c>
      <c r="E214" s="87">
        <v>2.8090199999999999</v>
      </c>
      <c r="F214" s="88">
        <v>2.67</v>
      </c>
      <c r="G214" s="91">
        <v>6.6449999999999996</v>
      </c>
      <c r="H214" s="41">
        <v>2.1468136284241712E-3</v>
      </c>
      <c r="I214" s="42">
        <v>1.4258561112014398</v>
      </c>
      <c r="J214" s="41">
        <v>2.215E-3</v>
      </c>
      <c r="K214" s="42">
        <v>0.3721833333333332</v>
      </c>
      <c r="L214" s="41">
        <v>2.1468136284241712E-3</v>
      </c>
      <c r="M214" s="42">
        <v>0.35533437839857496</v>
      </c>
    </row>
    <row r="215" spans="1:13" x14ac:dyDescent="0.2">
      <c r="A215" s="84">
        <v>30</v>
      </c>
      <c r="B215" s="85">
        <v>33538</v>
      </c>
      <c r="C215" s="88">
        <v>10.62</v>
      </c>
      <c r="D215" s="90">
        <v>1.0033700000000001</v>
      </c>
      <c r="E215" s="87">
        <v>2.8184900000000002</v>
      </c>
      <c r="F215" s="88">
        <v>2.67</v>
      </c>
      <c r="G215" s="91">
        <v>6.6449999999999996</v>
      </c>
      <c r="H215" s="41">
        <v>2.1468136284241712E-3</v>
      </c>
      <c r="I215" s="42">
        <v>1.4289171585331391</v>
      </c>
      <c r="J215" s="41">
        <v>2.215E-3</v>
      </c>
      <c r="K215" s="42">
        <v>0.37439833333333322</v>
      </c>
      <c r="L215" s="41">
        <v>2.1468136284241712E-3</v>
      </c>
      <c r="M215" s="42">
        <v>0.35748119202699913</v>
      </c>
    </row>
    <row r="216" spans="1:13" x14ac:dyDescent="0.2">
      <c r="A216" s="84">
        <v>30</v>
      </c>
      <c r="B216" s="85">
        <v>33539</v>
      </c>
      <c r="C216" s="88">
        <v>10.62</v>
      </c>
      <c r="D216" s="90">
        <v>1.0033700000000001</v>
      </c>
      <c r="E216" s="87">
        <v>2.8279899999999998</v>
      </c>
      <c r="F216" s="88">
        <v>2.67</v>
      </c>
      <c r="G216" s="91">
        <v>6.6449999999999996</v>
      </c>
      <c r="H216" s="41">
        <v>2.1468136284241712E-3</v>
      </c>
      <c r="I216" s="42">
        <v>1.431984777362967</v>
      </c>
      <c r="J216" s="41">
        <v>2.215E-3</v>
      </c>
      <c r="K216" s="42">
        <v>0.37661333333333324</v>
      </c>
      <c r="L216" s="41">
        <v>2.1468136284241712E-3</v>
      </c>
      <c r="M216" s="42">
        <v>0.3596280056554233</v>
      </c>
    </row>
    <row r="217" spans="1:13" x14ac:dyDescent="0.2">
      <c r="A217" s="84">
        <v>30</v>
      </c>
      <c r="B217" s="85">
        <v>33540</v>
      </c>
      <c r="C217" s="88">
        <v>10.62</v>
      </c>
      <c r="D217" s="90">
        <v>1.0033700000000001</v>
      </c>
      <c r="E217" s="87">
        <v>2.8375300000000001</v>
      </c>
      <c r="F217" s="88">
        <v>2.67</v>
      </c>
      <c r="G217" s="91">
        <v>6.6449999999999996</v>
      </c>
      <c r="H217" s="41">
        <v>2.1468136284241712E-3</v>
      </c>
      <c r="I217" s="42">
        <v>1.4350589817987058</v>
      </c>
      <c r="J217" s="41">
        <v>2.215E-3</v>
      </c>
      <c r="K217" s="42">
        <v>0.37882833333333327</v>
      </c>
      <c r="L217" s="41">
        <v>2.1468136284241712E-3</v>
      </c>
      <c r="M217" s="42">
        <v>0.36177481928384747</v>
      </c>
    </row>
    <row r="218" spans="1:13" x14ac:dyDescent="0.2">
      <c r="A218" s="84">
        <v>30</v>
      </c>
      <c r="B218" s="85">
        <v>33541</v>
      </c>
      <c r="C218" s="88">
        <v>10.55</v>
      </c>
      <c r="D218" s="90">
        <v>1.00335</v>
      </c>
      <c r="E218" s="87">
        <v>2.8470300000000002</v>
      </c>
      <c r="F218" s="88">
        <v>2.56</v>
      </c>
      <c r="G218" s="91">
        <v>6.5550000000000006</v>
      </c>
      <c r="H218" s="41">
        <v>2.1186110175859252E-3</v>
      </c>
      <c r="I218" s="42">
        <v>1.4380993135684301</v>
      </c>
      <c r="J218" s="41">
        <v>2.1850000000000003E-3</v>
      </c>
      <c r="K218" s="42">
        <v>0.38101333333333326</v>
      </c>
      <c r="L218" s="41">
        <v>2.1186110175859252E-3</v>
      </c>
      <c r="M218" s="42">
        <v>0.3638934303014334</v>
      </c>
    </row>
    <row r="219" spans="1:13" x14ac:dyDescent="0.2">
      <c r="A219" s="84">
        <v>30</v>
      </c>
      <c r="B219" s="85">
        <v>33542</v>
      </c>
      <c r="C219" s="88">
        <v>10.55</v>
      </c>
      <c r="D219" s="90">
        <v>1.00335</v>
      </c>
      <c r="E219" s="87">
        <v>2.85656</v>
      </c>
      <c r="F219" s="88">
        <v>2.56</v>
      </c>
      <c r="G219" s="91">
        <v>6.5550000000000006</v>
      </c>
      <c r="H219" s="41">
        <v>2.1186110175859252E-3</v>
      </c>
      <c r="I219" s="42">
        <v>1.441146086618539</v>
      </c>
      <c r="J219" s="41">
        <v>2.1850000000000003E-3</v>
      </c>
      <c r="K219" s="42">
        <v>0.38319833333333325</v>
      </c>
      <c r="L219" s="41">
        <v>2.1186110175859252E-3</v>
      </c>
      <c r="M219" s="42">
        <v>0.36601204131901932</v>
      </c>
    </row>
    <row r="220" spans="1:13" x14ac:dyDescent="0.2">
      <c r="A220" s="84">
        <v>30</v>
      </c>
      <c r="B220" s="85">
        <v>33543</v>
      </c>
      <c r="C220" s="88">
        <v>10.55</v>
      </c>
      <c r="D220" s="90">
        <v>1.00335</v>
      </c>
      <c r="E220" s="87">
        <v>2.86612</v>
      </c>
      <c r="F220" s="88">
        <v>2.56</v>
      </c>
      <c r="G220" s="91">
        <v>6.5550000000000006</v>
      </c>
      <c r="H220" s="41">
        <v>2.1186110175859252E-3</v>
      </c>
      <c r="I220" s="42">
        <v>1.4441993145956</v>
      </c>
      <c r="J220" s="41">
        <v>2.1850000000000003E-3</v>
      </c>
      <c r="K220" s="42">
        <v>0.38538333333333324</v>
      </c>
      <c r="L220" s="41">
        <v>2.1186110175859252E-3</v>
      </c>
      <c r="M220" s="42">
        <v>0.36813065233660525</v>
      </c>
    </row>
    <row r="221" spans="1:13" x14ac:dyDescent="0.2">
      <c r="A221" s="84">
        <v>30</v>
      </c>
      <c r="B221" s="85">
        <v>33544</v>
      </c>
      <c r="C221" s="88">
        <v>10.55</v>
      </c>
      <c r="D221" s="90">
        <v>1.00335</v>
      </c>
      <c r="E221" s="87">
        <v>2.8757199999999998</v>
      </c>
      <c r="F221" s="88">
        <v>2.56</v>
      </c>
      <c r="G221" s="91">
        <v>6.5550000000000006</v>
      </c>
      <c r="H221" s="41">
        <v>2.1186110175859252E-3</v>
      </c>
      <c r="I221" s="42">
        <v>1.4472590111750923</v>
      </c>
      <c r="J221" s="41">
        <v>2.1850000000000003E-3</v>
      </c>
      <c r="K221" s="42">
        <v>0.38756833333333324</v>
      </c>
      <c r="L221" s="41">
        <v>2.1186110175859252E-3</v>
      </c>
      <c r="M221" s="42">
        <v>0.37024926335419117</v>
      </c>
    </row>
    <row r="222" spans="1:13" x14ac:dyDescent="0.2">
      <c r="A222" s="84">
        <v>30</v>
      </c>
      <c r="B222" s="85">
        <v>33545</v>
      </c>
      <c r="C222" s="88">
        <v>10.55</v>
      </c>
      <c r="D222" s="90">
        <v>1.00335</v>
      </c>
      <c r="E222" s="87">
        <v>2.8853499999999999</v>
      </c>
      <c r="F222" s="88">
        <v>2.56</v>
      </c>
      <c r="G222" s="91">
        <v>6.5550000000000006</v>
      </c>
      <c r="H222" s="41">
        <v>2.1186110175859252E-3</v>
      </c>
      <c r="I222" s="42">
        <v>1.4503251900614684</v>
      </c>
      <c r="J222" s="41">
        <v>2.1850000000000003E-3</v>
      </c>
      <c r="K222" s="42">
        <v>0.38975333333333323</v>
      </c>
      <c r="L222" s="41">
        <v>2.1186110175859252E-3</v>
      </c>
      <c r="M222" s="42">
        <v>0.3723678743717771</v>
      </c>
    </row>
    <row r="223" spans="1:13" x14ac:dyDescent="0.2">
      <c r="A223" s="84">
        <v>30</v>
      </c>
      <c r="B223" s="85">
        <v>33546</v>
      </c>
      <c r="C223" s="88">
        <v>10.59</v>
      </c>
      <c r="D223" s="90">
        <v>1.00336</v>
      </c>
      <c r="E223" s="87">
        <v>2.8950399999999998</v>
      </c>
      <c r="F223" s="88">
        <v>2.56</v>
      </c>
      <c r="G223" s="91">
        <v>6.5750000000000002</v>
      </c>
      <c r="H223" s="41">
        <v>2.1248802538802458E-3</v>
      </c>
      <c r="I223" s="42">
        <v>1.4534069574195352</v>
      </c>
      <c r="J223" s="41">
        <v>2.1916666666666668E-3</v>
      </c>
      <c r="K223" s="42">
        <v>0.39194499999999988</v>
      </c>
      <c r="L223" s="41">
        <v>2.1248802538802458E-3</v>
      </c>
      <c r="M223" s="42">
        <v>0.37449275462565734</v>
      </c>
    </row>
    <row r="224" spans="1:13" x14ac:dyDescent="0.2">
      <c r="A224" s="84">
        <v>30</v>
      </c>
      <c r="B224" s="85">
        <v>33547</v>
      </c>
      <c r="C224" s="88">
        <v>10.59</v>
      </c>
      <c r="D224" s="90">
        <v>1.00336</v>
      </c>
      <c r="E224" s="87">
        <v>2.9047700000000001</v>
      </c>
      <c r="F224" s="88">
        <v>2.56</v>
      </c>
      <c r="G224" s="91">
        <v>6.5750000000000002</v>
      </c>
      <c r="H224" s="41">
        <v>2.1248802538802458E-3</v>
      </c>
      <c r="I224" s="42">
        <v>1.456495273164208</v>
      </c>
      <c r="J224" s="41">
        <v>2.1916666666666668E-3</v>
      </c>
      <c r="K224" s="42">
        <v>0.39413666666666652</v>
      </c>
      <c r="L224" s="41">
        <v>2.1248802538802458E-3</v>
      </c>
      <c r="M224" s="42">
        <v>0.37661763487953759</v>
      </c>
    </row>
    <row r="225" spans="1:13" x14ac:dyDescent="0.2">
      <c r="A225" s="84">
        <v>30</v>
      </c>
      <c r="B225" s="85">
        <v>33548</v>
      </c>
      <c r="C225" s="88">
        <v>10.59</v>
      </c>
      <c r="D225" s="90">
        <v>1.00336</v>
      </c>
      <c r="E225" s="87">
        <v>2.9145300000000001</v>
      </c>
      <c r="F225" s="88">
        <v>2.56</v>
      </c>
      <c r="G225" s="91">
        <v>6.5750000000000002</v>
      </c>
      <c r="H225" s="41">
        <v>2.1248802538802458E-3</v>
      </c>
      <c r="I225" s="42">
        <v>1.4595901512100244</v>
      </c>
      <c r="J225" s="41">
        <v>2.1916666666666668E-3</v>
      </c>
      <c r="K225" s="42">
        <v>0.39632833333333317</v>
      </c>
      <c r="L225" s="41">
        <v>2.1248802538802458E-3</v>
      </c>
      <c r="M225" s="42">
        <v>0.37874251513341783</v>
      </c>
    </row>
    <row r="226" spans="1:13" x14ac:dyDescent="0.2">
      <c r="A226" s="84">
        <v>30</v>
      </c>
      <c r="B226" s="85">
        <v>33549</v>
      </c>
      <c r="C226" s="88">
        <v>10.57</v>
      </c>
      <c r="D226" s="90">
        <v>1.00335</v>
      </c>
      <c r="E226" s="87">
        <v>2.9243100000000002</v>
      </c>
      <c r="F226" s="88">
        <v>2.7</v>
      </c>
      <c r="G226" s="91">
        <v>6.6349999999999998</v>
      </c>
      <c r="H226" s="41">
        <v>2.1436811414019541E-3</v>
      </c>
      <c r="I226" s="42">
        <v>1.4627190470913494</v>
      </c>
      <c r="J226" s="41">
        <v>2.2116666666666665E-3</v>
      </c>
      <c r="K226" s="42">
        <v>0.39853999999999984</v>
      </c>
      <c r="L226" s="41">
        <v>2.1436811414019541E-3</v>
      </c>
      <c r="M226" s="42">
        <v>0.38088619627481979</v>
      </c>
    </row>
    <row r="227" spans="1:13" x14ac:dyDescent="0.2">
      <c r="A227" s="84">
        <v>30</v>
      </c>
      <c r="B227" s="85">
        <v>33550</v>
      </c>
      <c r="C227" s="88">
        <v>10.57</v>
      </c>
      <c r="D227" s="90">
        <v>1.00335</v>
      </c>
      <c r="E227" s="87">
        <v>2.9341200000000001</v>
      </c>
      <c r="F227" s="88">
        <v>2.7</v>
      </c>
      <c r="G227" s="91">
        <v>6.6349999999999998</v>
      </c>
      <c r="H227" s="41">
        <v>2.1436811414019541E-3</v>
      </c>
      <c r="I227" s="42">
        <v>1.4658546503277685</v>
      </c>
      <c r="J227" s="41">
        <v>2.2116666666666665E-3</v>
      </c>
      <c r="K227" s="42">
        <v>0.40075166666666651</v>
      </c>
      <c r="L227" s="41">
        <v>2.1436811414019541E-3</v>
      </c>
      <c r="M227" s="42">
        <v>0.38302987741622174</v>
      </c>
    </row>
    <row r="228" spans="1:13" x14ac:dyDescent="0.2">
      <c r="A228" s="84">
        <v>30</v>
      </c>
      <c r="B228" s="85">
        <v>33551</v>
      </c>
      <c r="C228" s="88">
        <v>10.57</v>
      </c>
      <c r="D228" s="90">
        <v>1.00335</v>
      </c>
      <c r="E228" s="87">
        <v>2.9439600000000001</v>
      </c>
      <c r="F228" s="88">
        <v>2.7</v>
      </c>
      <c r="G228" s="91">
        <v>6.6349999999999998</v>
      </c>
      <c r="H228" s="41">
        <v>2.1436811414019541E-3</v>
      </c>
      <c r="I228" s="42">
        <v>1.4689969752977126</v>
      </c>
      <c r="J228" s="41">
        <v>2.2116666666666665E-3</v>
      </c>
      <c r="K228" s="42">
        <v>0.40296333333333317</v>
      </c>
      <c r="L228" s="41">
        <v>2.1436811414019541E-3</v>
      </c>
      <c r="M228" s="42">
        <v>0.3851735585576237</v>
      </c>
    </row>
    <row r="229" spans="1:13" x14ac:dyDescent="0.2">
      <c r="A229" s="84">
        <v>30</v>
      </c>
      <c r="B229" s="85">
        <v>33552</v>
      </c>
      <c r="C229" s="88">
        <v>10.57</v>
      </c>
      <c r="D229" s="90">
        <v>1.00335</v>
      </c>
      <c r="E229" s="87">
        <v>2.95383</v>
      </c>
      <c r="F229" s="88">
        <v>2.7</v>
      </c>
      <c r="G229" s="91">
        <v>6.6349999999999998</v>
      </c>
      <c r="H229" s="41">
        <v>2.1436811414019541E-3</v>
      </c>
      <c r="I229" s="42">
        <v>1.4721460364104348</v>
      </c>
      <c r="J229" s="41">
        <v>2.2116666666666665E-3</v>
      </c>
      <c r="K229" s="42">
        <v>0.40517499999999984</v>
      </c>
      <c r="L229" s="41">
        <v>2.1436811414019541E-3</v>
      </c>
      <c r="M229" s="42">
        <v>0.38731723969902565</v>
      </c>
    </row>
    <row r="230" spans="1:13" x14ac:dyDescent="0.2">
      <c r="A230" s="84">
        <v>30</v>
      </c>
      <c r="B230" s="85">
        <v>33553</v>
      </c>
      <c r="C230" s="88">
        <v>10.57</v>
      </c>
      <c r="D230" s="90">
        <v>1.00335</v>
      </c>
      <c r="E230" s="87">
        <v>2.96374</v>
      </c>
      <c r="F230" s="88">
        <v>2.7</v>
      </c>
      <c r="G230" s="91">
        <v>6.6349999999999998</v>
      </c>
      <c r="H230" s="41">
        <v>2.1436811414019541E-3</v>
      </c>
      <c r="I230" s="42">
        <v>1.4753018481060776</v>
      </c>
      <c r="J230" s="41">
        <v>2.2116666666666665E-3</v>
      </c>
      <c r="K230" s="42">
        <v>0.40738666666666651</v>
      </c>
      <c r="L230" s="41">
        <v>2.1436811414019541E-3</v>
      </c>
      <c r="M230" s="42">
        <v>0.3894609208404276</v>
      </c>
    </row>
    <row r="231" spans="1:13" x14ac:dyDescent="0.2">
      <c r="A231" s="84">
        <v>30</v>
      </c>
      <c r="B231" s="85">
        <v>33554</v>
      </c>
      <c r="C231" s="88">
        <v>10.57</v>
      </c>
      <c r="D231" s="90">
        <v>1.00335</v>
      </c>
      <c r="E231" s="87">
        <v>2.9736799999999999</v>
      </c>
      <c r="F231" s="88">
        <v>2.7</v>
      </c>
      <c r="G231" s="91">
        <v>6.6349999999999998</v>
      </c>
      <c r="H231" s="41">
        <v>2.1436811414019541E-3</v>
      </c>
      <c r="I231" s="42">
        <v>1.4784644248557379</v>
      </c>
      <c r="J231" s="41">
        <v>2.2116666666666665E-3</v>
      </c>
      <c r="K231" s="42">
        <v>0.40959833333333318</v>
      </c>
      <c r="L231" s="41">
        <v>2.1436811414019541E-3</v>
      </c>
      <c r="M231" s="42">
        <v>0.39160460198182956</v>
      </c>
    </row>
    <row r="232" spans="1:13" x14ac:dyDescent="0.2">
      <c r="A232" s="84">
        <v>30</v>
      </c>
      <c r="B232" s="85">
        <v>33555</v>
      </c>
      <c r="C232" s="88">
        <v>10.57</v>
      </c>
      <c r="D232" s="90">
        <v>1.00335</v>
      </c>
      <c r="E232" s="87">
        <v>2.98366</v>
      </c>
      <c r="F232" s="88">
        <v>2.7</v>
      </c>
      <c r="G232" s="91">
        <v>6.6349999999999998</v>
      </c>
      <c r="H232" s="41">
        <v>2.1436811414019541E-3</v>
      </c>
      <c r="I232" s="42">
        <v>1.4816337811615348</v>
      </c>
      <c r="J232" s="41">
        <v>2.2116666666666665E-3</v>
      </c>
      <c r="K232" s="42">
        <v>0.41180999999999984</v>
      </c>
      <c r="L232" s="41">
        <v>2.1436811414019541E-3</v>
      </c>
      <c r="M232" s="42">
        <v>0.39374828312323151</v>
      </c>
    </row>
    <row r="233" spans="1:13" x14ac:dyDescent="0.2">
      <c r="A233" s="84">
        <v>30</v>
      </c>
      <c r="B233" s="85">
        <v>33556</v>
      </c>
      <c r="C233" s="88">
        <v>10.57</v>
      </c>
      <c r="D233" s="90">
        <v>1.00335</v>
      </c>
      <c r="E233" s="87">
        <v>2.9936600000000002</v>
      </c>
      <c r="F233" s="88">
        <v>2.7</v>
      </c>
      <c r="G233" s="91">
        <v>6.6349999999999998</v>
      </c>
      <c r="H233" s="41">
        <v>2.1436811414019541E-3</v>
      </c>
      <c r="I233" s="42">
        <v>1.4848099315566747</v>
      </c>
      <c r="J233" s="41">
        <v>2.2116666666666665E-3</v>
      </c>
      <c r="K233" s="42">
        <v>0.41402166666666651</v>
      </c>
      <c r="L233" s="41">
        <v>2.1436811414019541E-3</v>
      </c>
      <c r="M233" s="42">
        <v>0.39589196426463347</v>
      </c>
    </row>
    <row r="234" spans="1:13" x14ac:dyDescent="0.2">
      <c r="A234" s="84">
        <v>30</v>
      </c>
      <c r="B234" s="85">
        <v>33557</v>
      </c>
      <c r="C234" s="88">
        <v>10.57</v>
      </c>
      <c r="D234" s="90">
        <v>1.00335</v>
      </c>
      <c r="E234" s="87">
        <v>3.0037099999999999</v>
      </c>
      <c r="F234" s="88">
        <v>2.7</v>
      </c>
      <c r="G234" s="91">
        <v>6.6349999999999998</v>
      </c>
      <c r="H234" s="41">
        <v>2.1436811414019541E-3</v>
      </c>
      <c r="I234" s="42">
        <v>1.4879928906055191</v>
      </c>
      <c r="J234" s="41">
        <v>2.2116666666666665E-3</v>
      </c>
      <c r="K234" s="42">
        <v>0.41623333333333318</v>
      </c>
      <c r="L234" s="41">
        <v>2.1436811414019541E-3</v>
      </c>
      <c r="M234" s="42">
        <v>0.39803564540603542</v>
      </c>
    </row>
    <row r="235" spans="1:13" x14ac:dyDescent="0.2">
      <c r="A235" s="84">
        <v>30</v>
      </c>
      <c r="B235" s="85">
        <v>33558</v>
      </c>
      <c r="C235" s="88">
        <v>10.57</v>
      </c>
      <c r="D235" s="90">
        <v>1.00335</v>
      </c>
      <c r="E235" s="87">
        <v>3.0137800000000001</v>
      </c>
      <c r="F235" s="88">
        <v>2.7</v>
      </c>
      <c r="G235" s="91">
        <v>6.6349999999999998</v>
      </c>
      <c r="H235" s="41">
        <v>2.1436811414019541E-3</v>
      </c>
      <c r="I235" s="42">
        <v>1.4911826729036504</v>
      </c>
      <c r="J235" s="41">
        <v>2.2116666666666665E-3</v>
      </c>
      <c r="K235" s="42">
        <v>0.41844499999999984</v>
      </c>
      <c r="L235" s="41">
        <v>2.1436811414019541E-3</v>
      </c>
      <c r="M235" s="42">
        <v>0.40017932654743738</v>
      </c>
    </row>
    <row r="236" spans="1:13" x14ac:dyDescent="0.2">
      <c r="A236" s="84">
        <v>30</v>
      </c>
      <c r="B236" s="85">
        <v>33559</v>
      </c>
      <c r="C236" s="88">
        <v>10.57</v>
      </c>
      <c r="D236" s="90">
        <v>1.00335</v>
      </c>
      <c r="E236" s="87">
        <v>3.0238900000000002</v>
      </c>
      <c r="F236" s="88">
        <v>2.7</v>
      </c>
      <c r="G236" s="91">
        <v>6.6349999999999998</v>
      </c>
      <c r="H236" s="41">
        <v>2.1436811414019541E-3</v>
      </c>
      <c r="I236" s="42">
        <v>1.4943792930779394</v>
      </c>
      <c r="J236" s="41">
        <v>2.2116666666666665E-3</v>
      </c>
      <c r="K236" s="42">
        <v>0.42065666666666651</v>
      </c>
      <c r="L236" s="41">
        <v>2.1436811414019541E-3</v>
      </c>
      <c r="M236" s="42">
        <v>0.40232300768883933</v>
      </c>
    </row>
    <row r="237" spans="1:13" x14ac:dyDescent="0.2">
      <c r="A237" s="84">
        <v>30</v>
      </c>
      <c r="B237" s="85">
        <v>33560</v>
      </c>
      <c r="C237" s="88">
        <v>10.51</v>
      </c>
      <c r="D237" s="90">
        <v>1.0033399999999999</v>
      </c>
      <c r="E237" s="87">
        <v>3.0339800000000001</v>
      </c>
      <c r="F237" s="88">
        <v>2.7</v>
      </c>
      <c r="G237" s="91">
        <v>6.6050000000000004</v>
      </c>
      <c r="H237" s="41">
        <v>2.134281976253094E-3</v>
      </c>
      <c r="I237" s="42">
        <v>1.4975687198688414</v>
      </c>
      <c r="J237" s="41">
        <v>2.2016666666666669E-3</v>
      </c>
      <c r="K237" s="42">
        <v>0.42285833333333317</v>
      </c>
      <c r="L237" s="41">
        <v>2.134281976253094E-3</v>
      </c>
      <c r="M237" s="42">
        <v>0.40445728966509242</v>
      </c>
    </row>
    <row r="238" spans="1:13" x14ac:dyDescent="0.2">
      <c r="A238" s="84">
        <v>30</v>
      </c>
      <c r="B238" s="85">
        <v>33561</v>
      </c>
      <c r="C238" s="88">
        <v>10.51</v>
      </c>
      <c r="D238" s="90">
        <v>1.0033399999999999</v>
      </c>
      <c r="E238" s="87">
        <v>3.0440999999999998</v>
      </c>
      <c r="F238" s="88">
        <v>2.69</v>
      </c>
      <c r="G238" s="91">
        <v>6.6</v>
      </c>
      <c r="H238" s="41">
        <v>2.1327152001475724E-3</v>
      </c>
      <c r="I238" s="42">
        <v>1.5007626074409712</v>
      </c>
      <c r="J238" s="41">
        <v>2.1999999999999997E-3</v>
      </c>
      <c r="K238" s="42">
        <v>0.42505833333333315</v>
      </c>
      <c r="L238" s="41">
        <v>2.1327152001475724E-3</v>
      </c>
      <c r="M238" s="42">
        <v>0.40659000486524</v>
      </c>
    </row>
    <row r="239" spans="1:13" x14ac:dyDescent="0.2">
      <c r="A239" s="84">
        <v>30</v>
      </c>
      <c r="B239" s="85">
        <v>33562</v>
      </c>
      <c r="C239" s="88">
        <v>10.51</v>
      </c>
      <c r="D239" s="90">
        <v>1.0033399999999999</v>
      </c>
      <c r="E239" s="87">
        <v>3.0542600000000002</v>
      </c>
      <c r="F239" s="88">
        <v>2.69</v>
      </c>
      <c r="G239" s="91">
        <v>6.6</v>
      </c>
      <c r="H239" s="41">
        <v>2.1327152001475724E-3</v>
      </c>
      <c r="I239" s="42">
        <v>1.5039633066656737</v>
      </c>
      <c r="J239" s="41">
        <v>2.1999999999999997E-3</v>
      </c>
      <c r="K239" s="42">
        <v>0.42725833333333313</v>
      </c>
      <c r="L239" s="41">
        <v>2.1327152001475724E-3</v>
      </c>
      <c r="M239" s="42">
        <v>0.40872272006538757</v>
      </c>
    </row>
    <row r="240" spans="1:13" x14ac:dyDescent="0.2">
      <c r="A240" s="84">
        <v>30</v>
      </c>
      <c r="B240" s="85">
        <v>33563</v>
      </c>
      <c r="C240" s="88">
        <v>10.5</v>
      </c>
      <c r="D240" s="90">
        <v>1.0033300000000001</v>
      </c>
      <c r="E240" s="87">
        <v>3.0644399999999998</v>
      </c>
      <c r="F240" s="88">
        <v>2.79</v>
      </c>
      <c r="G240" s="91">
        <v>6.6449999999999996</v>
      </c>
      <c r="H240" s="41">
        <v>2.1468136284241712E-3</v>
      </c>
      <c r="I240" s="42">
        <v>1.5071920355890733</v>
      </c>
      <c r="J240" s="41">
        <v>2.215E-3</v>
      </c>
      <c r="K240" s="42">
        <v>0.42947333333333315</v>
      </c>
      <c r="L240" s="41">
        <v>2.1468136284241712E-3</v>
      </c>
      <c r="M240" s="42">
        <v>0.41086953369381174</v>
      </c>
    </row>
    <row r="241" spans="1:13" x14ac:dyDescent="0.2">
      <c r="A241" s="84">
        <v>30</v>
      </c>
      <c r="B241" s="85">
        <v>33564</v>
      </c>
      <c r="C241" s="88">
        <v>10.5</v>
      </c>
      <c r="D241" s="90">
        <v>1.0033300000000001</v>
      </c>
      <c r="E241" s="87">
        <v>3.0746600000000002</v>
      </c>
      <c r="F241" s="88">
        <v>2.77</v>
      </c>
      <c r="G241" s="91">
        <v>6.6349999999999998</v>
      </c>
      <c r="H241" s="41">
        <v>2.1436811414019541E-3</v>
      </c>
      <c r="I241" s="42">
        <v>1.5104229747322369</v>
      </c>
      <c r="J241" s="41">
        <v>2.2116666666666665E-3</v>
      </c>
      <c r="K241" s="42">
        <v>0.43168499999999982</v>
      </c>
      <c r="L241" s="41">
        <v>2.1436811414019541E-3</v>
      </c>
      <c r="M241" s="42">
        <v>0.41301321483521369</v>
      </c>
    </row>
    <row r="242" spans="1:13" x14ac:dyDescent="0.2">
      <c r="A242" s="84">
        <v>30</v>
      </c>
      <c r="B242" s="85">
        <v>33565</v>
      </c>
      <c r="C242" s="88">
        <v>10.5</v>
      </c>
      <c r="D242" s="90">
        <v>1.0033300000000001</v>
      </c>
      <c r="E242" s="87">
        <v>3.0849099999999998</v>
      </c>
      <c r="F242" s="88">
        <v>2.77</v>
      </c>
      <c r="G242" s="91">
        <v>6.6349999999999998</v>
      </c>
      <c r="H242" s="41">
        <v>2.1436811414019541E-3</v>
      </c>
      <c r="I242" s="42">
        <v>1.5136608399787106</v>
      </c>
      <c r="J242" s="41">
        <v>2.2116666666666665E-3</v>
      </c>
      <c r="K242" s="42">
        <v>0.43389666666666649</v>
      </c>
      <c r="L242" s="41">
        <v>2.1436811414019541E-3</v>
      </c>
      <c r="M242" s="42">
        <v>0.41515689597661565</v>
      </c>
    </row>
    <row r="243" spans="1:13" x14ac:dyDescent="0.2">
      <c r="A243" s="84">
        <v>30</v>
      </c>
      <c r="B243" s="85">
        <v>33566</v>
      </c>
      <c r="C243" s="88">
        <v>10.5</v>
      </c>
      <c r="D243" s="90">
        <v>1.0033300000000001</v>
      </c>
      <c r="E243" s="87">
        <v>3.0952000000000002</v>
      </c>
      <c r="F243" s="88">
        <v>2.77</v>
      </c>
      <c r="G243" s="91">
        <v>6.6349999999999998</v>
      </c>
      <c r="H243" s="41">
        <v>2.1436811414019541E-3</v>
      </c>
      <c r="I243" s="42">
        <v>1.5169056461758517</v>
      </c>
      <c r="J243" s="41">
        <v>2.2116666666666665E-3</v>
      </c>
      <c r="K243" s="42">
        <v>0.43610833333333315</v>
      </c>
      <c r="L243" s="41">
        <v>2.1436811414019541E-3</v>
      </c>
      <c r="M243" s="42">
        <v>0.4173005771180176</v>
      </c>
    </row>
    <row r="244" spans="1:13" x14ac:dyDescent="0.2">
      <c r="A244" s="84">
        <v>30</v>
      </c>
      <c r="B244" s="85">
        <v>33567</v>
      </c>
      <c r="C244" s="88">
        <v>10.5</v>
      </c>
      <c r="D244" s="90">
        <v>1.0033300000000001</v>
      </c>
      <c r="E244" s="87">
        <v>3.1055199999999998</v>
      </c>
      <c r="F244" s="88">
        <v>2.77</v>
      </c>
      <c r="G244" s="91">
        <v>6.6349999999999998</v>
      </c>
      <c r="H244" s="41">
        <v>2.1436811414019541E-3</v>
      </c>
      <c r="I244" s="42">
        <v>1.5201574082028451</v>
      </c>
      <c r="J244" s="41">
        <v>2.2116666666666665E-3</v>
      </c>
      <c r="K244" s="42">
        <v>0.43831999999999982</v>
      </c>
      <c r="L244" s="41">
        <v>2.1436811414019541E-3</v>
      </c>
      <c r="M244" s="42">
        <v>0.41944425825941956</v>
      </c>
    </row>
    <row r="245" spans="1:13" x14ac:dyDescent="0.2">
      <c r="A245" s="84">
        <v>30</v>
      </c>
      <c r="B245" s="85">
        <v>33568</v>
      </c>
      <c r="C245" s="88">
        <v>10.5</v>
      </c>
      <c r="D245" s="90">
        <v>1.0033300000000001</v>
      </c>
      <c r="E245" s="87">
        <v>3.1158800000000002</v>
      </c>
      <c r="F245" s="88">
        <v>2.77</v>
      </c>
      <c r="G245" s="91">
        <v>6.6349999999999998</v>
      </c>
      <c r="H245" s="41">
        <v>2.1436811414019541E-3</v>
      </c>
      <c r="I245" s="42">
        <v>1.523416140970772</v>
      </c>
      <c r="J245" s="41">
        <v>2.2116666666666665E-3</v>
      </c>
      <c r="K245" s="42">
        <v>0.44053166666666649</v>
      </c>
      <c r="L245" s="41">
        <v>2.1436811414019541E-3</v>
      </c>
      <c r="M245" s="42">
        <v>0.42158793940082151</v>
      </c>
    </row>
    <row r="246" spans="1:13" x14ac:dyDescent="0.2">
      <c r="A246" s="84">
        <v>30</v>
      </c>
      <c r="B246" s="85">
        <v>33569</v>
      </c>
      <c r="C246" s="88">
        <v>10.5</v>
      </c>
      <c r="D246" s="90">
        <v>1.0033300000000001</v>
      </c>
      <c r="E246" s="87">
        <v>3.1262699999999999</v>
      </c>
      <c r="F246" s="88">
        <v>2.77</v>
      </c>
      <c r="G246" s="91">
        <v>6.6349999999999998</v>
      </c>
      <c r="H246" s="41">
        <v>2.1436811414019541E-3</v>
      </c>
      <c r="I246" s="42">
        <v>1.5266818594226785</v>
      </c>
      <c r="J246" s="41">
        <v>2.2116666666666665E-3</v>
      </c>
      <c r="K246" s="42">
        <v>0.44274333333333316</v>
      </c>
      <c r="L246" s="41">
        <v>2.1436811414019541E-3</v>
      </c>
      <c r="M246" s="42">
        <v>0.42373162054222346</v>
      </c>
    </row>
    <row r="247" spans="1:13" x14ac:dyDescent="0.2">
      <c r="A247" s="84">
        <v>30</v>
      </c>
      <c r="B247" s="85">
        <v>33570</v>
      </c>
      <c r="C247" s="88">
        <v>10.5</v>
      </c>
      <c r="D247" s="90">
        <v>1.0033300000000001</v>
      </c>
      <c r="E247" s="87">
        <v>3.1366900000000002</v>
      </c>
      <c r="F247" s="88">
        <v>2.77</v>
      </c>
      <c r="G247" s="91">
        <v>6.6349999999999998</v>
      </c>
      <c r="H247" s="41">
        <v>2.1436811414019541E-3</v>
      </c>
      <c r="I247" s="42">
        <v>1.5299545785336435</v>
      </c>
      <c r="J247" s="41">
        <v>2.2116666666666665E-3</v>
      </c>
      <c r="K247" s="42">
        <v>0.44495499999999982</v>
      </c>
      <c r="L247" s="41">
        <v>2.1436811414019541E-3</v>
      </c>
      <c r="M247" s="42">
        <v>0.42587530168362542</v>
      </c>
    </row>
    <row r="248" spans="1:13" x14ac:dyDescent="0.2">
      <c r="A248" s="84">
        <v>30</v>
      </c>
      <c r="B248" s="85">
        <v>33571</v>
      </c>
      <c r="C248" s="88">
        <v>10.5</v>
      </c>
      <c r="D248" s="90">
        <v>1.0033300000000001</v>
      </c>
      <c r="E248" s="87">
        <v>3.1471499999999999</v>
      </c>
      <c r="F248" s="88">
        <v>2.77</v>
      </c>
      <c r="G248" s="91">
        <v>6.6349999999999998</v>
      </c>
      <c r="H248" s="41">
        <v>2.1436811414019541E-3</v>
      </c>
      <c r="I248" s="42">
        <v>1.5332343133108477</v>
      </c>
      <c r="J248" s="41">
        <v>2.2116666666666665E-3</v>
      </c>
      <c r="K248" s="42">
        <v>0.44716666666666649</v>
      </c>
      <c r="L248" s="41">
        <v>2.1436811414019541E-3</v>
      </c>
      <c r="M248" s="42">
        <v>0.42801898282502737</v>
      </c>
    </row>
    <row r="249" spans="1:13" x14ac:dyDescent="0.2">
      <c r="A249" s="84">
        <v>30</v>
      </c>
      <c r="B249" s="85">
        <v>33572</v>
      </c>
      <c r="C249" s="88">
        <v>10.5</v>
      </c>
      <c r="D249" s="90">
        <v>1.0033300000000001</v>
      </c>
      <c r="E249" s="87">
        <v>3.1576499999999998</v>
      </c>
      <c r="F249" s="88">
        <v>2.77</v>
      </c>
      <c r="G249" s="91">
        <v>6.6349999999999998</v>
      </c>
      <c r="H249" s="41">
        <v>2.1436811414019541E-3</v>
      </c>
      <c r="I249" s="42">
        <v>1.5365210787936425</v>
      </c>
      <c r="J249" s="41">
        <v>2.2116666666666665E-3</v>
      </c>
      <c r="K249" s="42">
        <v>0.44937833333333316</v>
      </c>
      <c r="L249" s="41">
        <v>2.1436811414019541E-3</v>
      </c>
      <c r="M249" s="42">
        <v>0.43016266396642933</v>
      </c>
    </row>
    <row r="250" spans="1:13" x14ac:dyDescent="0.2">
      <c r="A250" s="84">
        <v>30</v>
      </c>
      <c r="B250" s="85">
        <v>33573</v>
      </c>
      <c r="C250" s="88">
        <v>10.5</v>
      </c>
      <c r="D250" s="90">
        <v>1.0033300000000001</v>
      </c>
      <c r="E250" s="87">
        <v>3.16818</v>
      </c>
      <c r="F250" s="88">
        <v>2.77</v>
      </c>
      <c r="G250" s="91">
        <v>6.6349999999999998</v>
      </c>
      <c r="H250" s="41">
        <v>2.1436811414019541E-3</v>
      </c>
      <c r="I250" s="42">
        <v>1.539814890053619</v>
      </c>
      <c r="J250" s="41">
        <v>2.2116666666666665E-3</v>
      </c>
      <c r="K250" s="42">
        <v>0.45158999999999982</v>
      </c>
      <c r="L250" s="41">
        <v>2.1436811414019541E-3</v>
      </c>
      <c r="M250" s="42">
        <v>0.43230634510783128</v>
      </c>
    </row>
    <row r="251" spans="1:13" x14ac:dyDescent="0.2">
      <c r="A251" s="84">
        <v>30</v>
      </c>
      <c r="B251" s="85">
        <v>33574</v>
      </c>
      <c r="C251" s="88">
        <v>10.5</v>
      </c>
      <c r="D251" s="90">
        <v>1.0033300000000001</v>
      </c>
      <c r="E251" s="87">
        <v>3.1787399999999999</v>
      </c>
      <c r="F251" s="88">
        <v>2.77</v>
      </c>
      <c r="G251" s="91">
        <v>6.6349999999999998</v>
      </c>
      <c r="H251" s="41">
        <v>2.1436811414019541E-3</v>
      </c>
      <c r="I251" s="42">
        <v>1.5431157621946769</v>
      </c>
      <c r="J251" s="41">
        <v>2.2116666666666665E-3</v>
      </c>
      <c r="K251" s="42">
        <v>0.45380166666666649</v>
      </c>
      <c r="L251" s="41">
        <v>2.1436811414019541E-3</v>
      </c>
      <c r="M251" s="42">
        <v>0.43445002624923323</v>
      </c>
    </row>
    <row r="252" spans="1:13" x14ac:dyDescent="0.2">
      <c r="A252" s="84">
        <v>30</v>
      </c>
      <c r="B252" s="85">
        <v>33575</v>
      </c>
      <c r="C252" s="88">
        <v>10.5</v>
      </c>
      <c r="D252" s="90">
        <v>1.0033300000000001</v>
      </c>
      <c r="E252" s="87">
        <v>3.1893400000000001</v>
      </c>
      <c r="F252" s="88">
        <v>2.78</v>
      </c>
      <c r="G252" s="91">
        <v>6.64</v>
      </c>
      <c r="H252" s="41">
        <v>2.1452474204071148E-3</v>
      </c>
      <c r="I252" s="42">
        <v>1.5464261273029147</v>
      </c>
      <c r="J252" s="41">
        <v>2.2133333333333332E-3</v>
      </c>
      <c r="K252" s="42">
        <v>0.45601499999999984</v>
      </c>
      <c r="L252" s="41">
        <v>2.1452474204071148E-3</v>
      </c>
      <c r="M252" s="42">
        <v>0.43659527366964035</v>
      </c>
    </row>
    <row r="253" spans="1:13" x14ac:dyDescent="0.2">
      <c r="A253" s="84">
        <v>30</v>
      </c>
      <c r="B253" s="85">
        <v>33576</v>
      </c>
      <c r="C253" s="88">
        <v>10.5</v>
      </c>
      <c r="D253" s="90">
        <v>1.0033300000000001</v>
      </c>
      <c r="E253" s="87">
        <v>3.19998</v>
      </c>
      <c r="F253" s="88">
        <v>2.78</v>
      </c>
      <c r="G253" s="91">
        <v>6.64</v>
      </c>
      <c r="H253" s="41">
        <v>2.1452474204071148E-3</v>
      </c>
      <c r="I253" s="42">
        <v>1.5497435939633615</v>
      </c>
      <c r="J253" s="41">
        <v>2.2133333333333332E-3</v>
      </c>
      <c r="K253" s="42">
        <v>0.45822833333333318</v>
      </c>
      <c r="L253" s="41">
        <v>2.1452474204071148E-3</v>
      </c>
      <c r="M253" s="42">
        <v>0.43874052109004746</v>
      </c>
    </row>
    <row r="254" spans="1:13" x14ac:dyDescent="0.2">
      <c r="A254" s="84">
        <v>30</v>
      </c>
      <c r="B254" s="85">
        <v>33577</v>
      </c>
      <c r="C254" s="88">
        <v>10.5</v>
      </c>
      <c r="D254" s="90">
        <v>1.0033300000000001</v>
      </c>
      <c r="E254" s="87">
        <v>3.2106499999999998</v>
      </c>
      <c r="F254" s="88">
        <v>2.78</v>
      </c>
      <c r="G254" s="91">
        <v>6.64</v>
      </c>
      <c r="H254" s="41">
        <v>2.1452474204071148E-3</v>
      </c>
      <c r="I254" s="42">
        <v>1.5530681774106039</v>
      </c>
      <c r="J254" s="41">
        <v>2.2133333333333332E-3</v>
      </c>
      <c r="K254" s="42">
        <v>0.46044166666666653</v>
      </c>
      <c r="L254" s="41">
        <v>2.1452474204071148E-3</v>
      </c>
      <c r="M254" s="42">
        <v>0.44088576851045458</v>
      </c>
    </row>
    <row r="255" spans="1:13" x14ac:dyDescent="0.2">
      <c r="A255" s="84">
        <v>30</v>
      </c>
      <c r="B255" s="85">
        <v>33578</v>
      </c>
      <c r="C255" s="88">
        <v>10.5</v>
      </c>
      <c r="D255" s="90">
        <v>1.0033300000000001</v>
      </c>
      <c r="E255" s="87">
        <v>3.2213500000000002</v>
      </c>
      <c r="F255" s="88">
        <v>2.67</v>
      </c>
      <c r="G255" s="91">
        <v>6.585</v>
      </c>
      <c r="H255" s="41">
        <v>2.1280144455613215E-3</v>
      </c>
      <c r="I255" s="42">
        <v>1.5563731289270752</v>
      </c>
      <c r="J255" s="41">
        <v>2.1949999999999999E-3</v>
      </c>
      <c r="K255" s="42">
        <v>0.46263666666666653</v>
      </c>
      <c r="L255" s="41">
        <v>2.1280144455613215E-3</v>
      </c>
      <c r="M255" s="42">
        <v>0.4430137829560159</v>
      </c>
    </row>
    <row r="256" spans="1:13" x14ac:dyDescent="0.2">
      <c r="A256" s="84">
        <v>30</v>
      </c>
      <c r="B256" s="85">
        <v>33579</v>
      </c>
      <c r="C256" s="88">
        <v>10.5</v>
      </c>
      <c r="D256" s="90">
        <v>1.0033300000000001</v>
      </c>
      <c r="E256" s="87">
        <v>3.2320899999999999</v>
      </c>
      <c r="F256" s="88">
        <v>2.67</v>
      </c>
      <c r="G256" s="91">
        <v>6.585</v>
      </c>
      <c r="H256" s="41">
        <v>2.1280144455613215E-3</v>
      </c>
      <c r="I256" s="42">
        <v>1.5596851134281156</v>
      </c>
      <c r="J256" s="41">
        <v>2.1949999999999999E-3</v>
      </c>
      <c r="K256" s="42">
        <v>0.46483166666666653</v>
      </c>
      <c r="L256" s="41">
        <v>2.1280144455613215E-3</v>
      </c>
      <c r="M256" s="42">
        <v>0.44514179740157722</v>
      </c>
    </row>
    <row r="257" spans="1:13" x14ac:dyDescent="0.2">
      <c r="A257" s="84">
        <v>30</v>
      </c>
      <c r="B257" s="85">
        <v>33580</v>
      </c>
      <c r="C257" s="88">
        <v>10.5</v>
      </c>
      <c r="D257" s="90">
        <v>1.0033300000000001</v>
      </c>
      <c r="E257" s="87">
        <v>3.2428699999999999</v>
      </c>
      <c r="F257" s="88">
        <v>2.67</v>
      </c>
      <c r="G257" s="91">
        <v>6.585</v>
      </c>
      <c r="H257" s="41">
        <v>2.1280144455613215E-3</v>
      </c>
      <c r="I257" s="42">
        <v>1.5630041458800175</v>
      </c>
      <c r="J257" s="41">
        <v>2.1949999999999999E-3</v>
      </c>
      <c r="K257" s="42">
        <v>0.46702666666666653</v>
      </c>
      <c r="L257" s="41">
        <v>2.1280144455613215E-3</v>
      </c>
      <c r="M257" s="42">
        <v>0.44726981184713854</v>
      </c>
    </row>
    <row r="258" spans="1:13" x14ac:dyDescent="0.2">
      <c r="A258" s="84">
        <v>30</v>
      </c>
      <c r="B258" s="85">
        <v>33581</v>
      </c>
      <c r="C258" s="88">
        <v>10.5</v>
      </c>
      <c r="D258" s="90">
        <v>1.0033300000000001</v>
      </c>
      <c r="E258" s="87">
        <v>3.2536800000000001</v>
      </c>
      <c r="F258" s="88">
        <v>2.67</v>
      </c>
      <c r="G258" s="91">
        <v>6.585</v>
      </c>
      <c r="H258" s="41">
        <v>2.1280144455613215E-3</v>
      </c>
      <c r="I258" s="42">
        <v>1.5663302412809224</v>
      </c>
      <c r="J258" s="41">
        <v>2.1949999999999999E-3</v>
      </c>
      <c r="K258" s="42">
        <v>0.46922166666666654</v>
      </c>
      <c r="L258" s="41">
        <v>2.1280144455613215E-3</v>
      </c>
      <c r="M258" s="42">
        <v>0.44939782629269986</v>
      </c>
    </row>
    <row r="259" spans="1:13" x14ac:dyDescent="0.2">
      <c r="A259" s="84">
        <v>30</v>
      </c>
      <c r="B259" s="85">
        <v>33582</v>
      </c>
      <c r="C259" s="88">
        <v>10.48</v>
      </c>
      <c r="D259" s="90">
        <v>1.0033300000000001</v>
      </c>
      <c r="E259" s="87">
        <v>3.2645</v>
      </c>
      <c r="F259" s="88">
        <v>2.67</v>
      </c>
      <c r="G259" s="91">
        <v>6.5750000000000002</v>
      </c>
      <c r="H259" s="41">
        <v>2.1248802538802458E-3</v>
      </c>
      <c r="I259" s="42">
        <v>1.5696585054816756</v>
      </c>
      <c r="J259" s="41">
        <v>2.1916666666666668E-3</v>
      </c>
      <c r="K259" s="42">
        <v>0.47141333333333318</v>
      </c>
      <c r="L259" s="41">
        <v>2.1248802538802458E-3</v>
      </c>
      <c r="M259" s="42">
        <v>0.45152270654658011</v>
      </c>
    </row>
    <row r="260" spans="1:13" x14ac:dyDescent="0.2">
      <c r="A260" s="84">
        <v>30</v>
      </c>
      <c r="B260" s="85">
        <v>33583</v>
      </c>
      <c r="C260" s="88">
        <v>10.48</v>
      </c>
      <c r="D260" s="90">
        <v>1.0033300000000001</v>
      </c>
      <c r="E260" s="87">
        <v>3.27536</v>
      </c>
      <c r="F260" s="88">
        <v>2.67</v>
      </c>
      <c r="G260" s="91">
        <v>6.5750000000000002</v>
      </c>
      <c r="H260" s="41">
        <v>2.1248802538802458E-3</v>
      </c>
      <c r="I260" s="42">
        <v>1.5729938418453089</v>
      </c>
      <c r="J260" s="41">
        <v>2.1916666666666668E-3</v>
      </c>
      <c r="K260" s="42">
        <v>0.47360499999999983</v>
      </c>
      <c r="L260" s="41">
        <v>2.1248802538802458E-3</v>
      </c>
      <c r="M260" s="42">
        <v>0.45364758680046036</v>
      </c>
    </row>
    <row r="261" spans="1:13" x14ac:dyDescent="0.2">
      <c r="A261" s="84">
        <v>30</v>
      </c>
      <c r="B261" s="85">
        <v>33584</v>
      </c>
      <c r="C261" s="88">
        <v>10.48</v>
      </c>
      <c r="D261" s="90">
        <v>1.0033300000000001</v>
      </c>
      <c r="E261" s="87">
        <v>3.28626</v>
      </c>
      <c r="F261" s="88">
        <v>2.67</v>
      </c>
      <c r="G261" s="91">
        <v>6.5750000000000002</v>
      </c>
      <c r="H261" s="41">
        <v>2.1248802538802458E-3</v>
      </c>
      <c r="I261" s="42">
        <v>1.5763362653993211</v>
      </c>
      <c r="J261" s="41">
        <v>2.1916666666666668E-3</v>
      </c>
      <c r="K261" s="42">
        <v>0.47579666666666648</v>
      </c>
      <c r="L261" s="41">
        <v>2.1248802538802458E-3</v>
      </c>
      <c r="M261" s="42">
        <v>0.4557724670543406</v>
      </c>
    </row>
    <row r="262" spans="1:13" x14ac:dyDescent="0.2">
      <c r="A262" s="84">
        <v>30</v>
      </c>
      <c r="B262" s="85">
        <v>33585</v>
      </c>
      <c r="C262" s="88">
        <v>10.44</v>
      </c>
      <c r="D262" s="90">
        <v>1.0033099999999999</v>
      </c>
      <c r="E262" s="87">
        <v>3.2971499999999998</v>
      </c>
      <c r="F262" s="88">
        <v>2.71</v>
      </c>
      <c r="G262" s="91">
        <v>6.5749999999999993</v>
      </c>
      <c r="H262" s="41">
        <v>2.1248802538802458E-3</v>
      </c>
      <c r="I262" s="42">
        <v>1.5796857912031435</v>
      </c>
      <c r="J262" s="41">
        <v>2.1916666666666664E-3</v>
      </c>
      <c r="K262" s="42">
        <v>0.47798833333333313</v>
      </c>
      <c r="L262" s="41">
        <v>2.1248802538802458E-3</v>
      </c>
      <c r="M262" s="42">
        <v>0.45789734730822085</v>
      </c>
    </row>
    <row r="263" spans="1:13" x14ac:dyDescent="0.2">
      <c r="A263" s="84">
        <v>30</v>
      </c>
      <c r="B263" s="85">
        <v>33586</v>
      </c>
      <c r="C263" s="88">
        <v>10.44</v>
      </c>
      <c r="D263" s="90">
        <v>1.0033099999999999</v>
      </c>
      <c r="E263" s="87">
        <v>3.3080799999999999</v>
      </c>
      <c r="F263" s="88">
        <v>2.71</v>
      </c>
      <c r="G263" s="91">
        <v>6.5749999999999993</v>
      </c>
      <c r="H263" s="41">
        <v>2.1248802538802458E-3</v>
      </c>
      <c r="I263" s="42">
        <v>1.5830424343482061</v>
      </c>
      <c r="J263" s="41">
        <v>2.1916666666666664E-3</v>
      </c>
      <c r="K263" s="42">
        <v>0.48017999999999977</v>
      </c>
      <c r="L263" s="41">
        <v>2.1248802538802458E-3</v>
      </c>
      <c r="M263" s="42">
        <v>0.46002222756210109</v>
      </c>
    </row>
    <row r="264" spans="1:13" x14ac:dyDescent="0.2">
      <c r="A264" s="84">
        <v>30</v>
      </c>
      <c r="B264" s="85">
        <v>33587</v>
      </c>
      <c r="C264" s="88">
        <v>10.44</v>
      </c>
      <c r="D264" s="90">
        <v>1.0033099999999999</v>
      </c>
      <c r="E264" s="87">
        <v>3.3190400000000002</v>
      </c>
      <c r="F264" s="88">
        <v>2.71</v>
      </c>
      <c r="G264" s="91">
        <v>6.5749999999999993</v>
      </c>
      <c r="H264" s="41">
        <v>2.1248802538802458E-3</v>
      </c>
      <c r="I264" s="42">
        <v>1.5864062099580072</v>
      </c>
      <c r="J264" s="41">
        <v>2.1916666666666664E-3</v>
      </c>
      <c r="K264" s="42">
        <v>0.48237166666666642</v>
      </c>
      <c r="L264" s="41">
        <v>2.1248802538802458E-3</v>
      </c>
      <c r="M264" s="42">
        <v>0.46214710781598134</v>
      </c>
    </row>
    <row r="265" spans="1:13" x14ac:dyDescent="0.2">
      <c r="A265" s="84">
        <v>30</v>
      </c>
      <c r="B265" s="85">
        <v>33588</v>
      </c>
      <c r="C265" s="88">
        <v>10.44</v>
      </c>
      <c r="D265" s="90">
        <v>1.0033099999999999</v>
      </c>
      <c r="E265" s="87">
        <v>3.3300399999999999</v>
      </c>
      <c r="F265" s="88">
        <v>2.71</v>
      </c>
      <c r="G265" s="91">
        <v>6.5749999999999993</v>
      </c>
      <c r="H265" s="41">
        <v>2.1248802538802458E-3</v>
      </c>
      <c r="I265" s="42">
        <v>1.58977713318818</v>
      </c>
      <c r="J265" s="41">
        <v>2.1916666666666664E-3</v>
      </c>
      <c r="K265" s="42">
        <v>0.48456333333333307</v>
      </c>
      <c r="L265" s="41">
        <v>2.1248802538802458E-3</v>
      </c>
      <c r="M265" s="42">
        <v>0.46427198806986159</v>
      </c>
    </row>
    <row r="266" spans="1:13" x14ac:dyDescent="0.2">
      <c r="A266" s="84">
        <v>30</v>
      </c>
      <c r="B266" s="85">
        <v>33589</v>
      </c>
      <c r="C266" s="88">
        <v>10.44</v>
      </c>
      <c r="D266" s="90">
        <v>1.0033099999999999</v>
      </c>
      <c r="E266" s="87">
        <v>3.3410799999999998</v>
      </c>
      <c r="F266" s="88">
        <v>2.71</v>
      </c>
      <c r="G266" s="91">
        <v>6.5749999999999993</v>
      </c>
      <c r="H266" s="41">
        <v>2.1248802538802458E-3</v>
      </c>
      <c r="I266" s="42">
        <v>1.5931552192265619</v>
      </c>
      <c r="J266" s="41">
        <v>2.1916666666666664E-3</v>
      </c>
      <c r="K266" s="42">
        <v>0.48675499999999972</v>
      </c>
      <c r="L266" s="41">
        <v>2.1248802538802458E-3</v>
      </c>
      <c r="M266" s="42">
        <v>0.46639686832374183</v>
      </c>
    </row>
    <row r="267" spans="1:13" x14ac:dyDescent="0.2">
      <c r="A267" s="84">
        <v>30</v>
      </c>
      <c r="B267" s="85">
        <v>33590</v>
      </c>
      <c r="C267" s="88">
        <v>10.44</v>
      </c>
      <c r="D267" s="90">
        <v>1.0033099999999999</v>
      </c>
      <c r="E267" s="87">
        <v>3.35215</v>
      </c>
      <c r="F267" s="88">
        <v>2.71</v>
      </c>
      <c r="G267" s="91">
        <v>6.5749999999999993</v>
      </c>
      <c r="H267" s="41">
        <v>2.1248802538802458E-3</v>
      </c>
      <c r="I267" s="42">
        <v>1.5965404832932626</v>
      </c>
      <c r="J267" s="41">
        <v>2.1916666666666664E-3</v>
      </c>
      <c r="K267" s="42">
        <v>0.48894666666666636</v>
      </c>
      <c r="L267" s="41">
        <v>2.1248802538802458E-3</v>
      </c>
      <c r="M267" s="42">
        <v>0.46852174857762208</v>
      </c>
    </row>
    <row r="268" spans="1:13" x14ac:dyDescent="0.2">
      <c r="A268" s="84">
        <v>30</v>
      </c>
      <c r="B268" s="85">
        <v>33591</v>
      </c>
      <c r="C268" s="88">
        <v>10.44</v>
      </c>
      <c r="D268" s="90">
        <v>1.0033099999999999</v>
      </c>
      <c r="E268" s="87">
        <v>3.3632599999999999</v>
      </c>
      <c r="F268" s="88">
        <v>2.71</v>
      </c>
      <c r="G268" s="91">
        <v>6.5749999999999993</v>
      </c>
      <c r="H268" s="41">
        <v>2.1248802538802458E-3</v>
      </c>
      <c r="I268" s="42">
        <v>1.5999329406407328</v>
      </c>
      <c r="J268" s="41">
        <v>2.1916666666666664E-3</v>
      </c>
      <c r="K268" s="42">
        <v>0.49113833333333301</v>
      </c>
      <c r="L268" s="41">
        <v>2.1248802538802458E-3</v>
      </c>
      <c r="M268" s="42">
        <v>0.47064662883150232</v>
      </c>
    </row>
    <row r="269" spans="1:13" x14ac:dyDescent="0.2">
      <c r="A269" s="84">
        <v>30</v>
      </c>
      <c r="B269" s="85">
        <v>33592</v>
      </c>
      <c r="C269" s="88">
        <v>10.44</v>
      </c>
      <c r="D269" s="90">
        <v>1.0033099999999999</v>
      </c>
      <c r="E269" s="87">
        <v>3.3744100000000001</v>
      </c>
      <c r="F269" s="88">
        <v>2.71</v>
      </c>
      <c r="G269" s="91">
        <v>6.5749999999999993</v>
      </c>
      <c r="H269" s="41">
        <v>2.1248802538802458E-3</v>
      </c>
      <c r="I269" s="42">
        <v>1.6033326065538329</v>
      </c>
      <c r="J269" s="41">
        <v>2.1916666666666664E-3</v>
      </c>
      <c r="K269" s="42">
        <v>0.49332999999999966</v>
      </c>
      <c r="L269" s="41">
        <v>2.1248802538802458E-3</v>
      </c>
      <c r="M269" s="42">
        <v>0.47277150908538257</v>
      </c>
    </row>
    <row r="270" spans="1:13" x14ac:dyDescent="0.2">
      <c r="A270" s="84">
        <v>30</v>
      </c>
      <c r="B270" s="85">
        <v>33593</v>
      </c>
      <c r="C270" s="88">
        <v>10.44</v>
      </c>
      <c r="D270" s="90">
        <v>1.0033099999999999</v>
      </c>
      <c r="E270" s="87">
        <v>3.3855900000000001</v>
      </c>
      <c r="F270" s="88">
        <v>2.71</v>
      </c>
      <c r="G270" s="91">
        <v>6.5749999999999993</v>
      </c>
      <c r="H270" s="41">
        <v>2.1248802538802458E-3</v>
      </c>
      <c r="I270" s="42">
        <v>1.6067394963499015</v>
      </c>
      <c r="J270" s="41">
        <v>2.1916666666666664E-3</v>
      </c>
      <c r="K270" s="42">
        <v>0.49552166666666631</v>
      </c>
      <c r="L270" s="41">
        <v>2.1248802538802458E-3</v>
      </c>
      <c r="M270" s="42">
        <v>0.47489638933926281</v>
      </c>
    </row>
    <row r="271" spans="1:13" x14ac:dyDescent="0.2">
      <c r="A271" s="84">
        <v>30</v>
      </c>
      <c r="B271" s="85">
        <v>33594</v>
      </c>
      <c r="C271" s="88">
        <v>10.44</v>
      </c>
      <c r="D271" s="90">
        <v>1.0033099999999999</v>
      </c>
      <c r="E271" s="87">
        <v>3.3968099999999999</v>
      </c>
      <c r="F271" s="88">
        <v>2.71</v>
      </c>
      <c r="G271" s="91">
        <v>6.5749999999999993</v>
      </c>
      <c r="H271" s="41">
        <v>2.1248802538802458E-3</v>
      </c>
      <c r="I271" s="42">
        <v>1.6101536253788249</v>
      </c>
      <c r="J271" s="41">
        <v>2.1916666666666664E-3</v>
      </c>
      <c r="K271" s="42">
        <v>0.49771333333333295</v>
      </c>
      <c r="L271" s="41">
        <v>2.1248802538802458E-3</v>
      </c>
      <c r="M271" s="42">
        <v>0.47702126959314306</v>
      </c>
    </row>
    <row r="272" spans="1:13" x14ac:dyDescent="0.2">
      <c r="A272" s="84">
        <v>30</v>
      </c>
      <c r="B272" s="85">
        <v>33595</v>
      </c>
      <c r="C272" s="88">
        <v>10.47</v>
      </c>
      <c r="D272" s="90">
        <v>1.00332</v>
      </c>
      <c r="E272" s="87">
        <v>3.4081000000000001</v>
      </c>
      <c r="F272" s="88">
        <v>2.78</v>
      </c>
      <c r="G272" s="91">
        <v>6.625</v>
      </c>
      <c r="H272" s="41">
        <v>2.1405483704011186E-3</v>
      </c>
      <c r="I272" s="42">
        <v>1.6136002370977249</v>
      </c>
      <c r="J272" s="41">
        <v>2.2083333333333334E-3</v>
      </c>
      <c r="K272" s="42">
        <v>0.49992166666666626</v>
      </c>
      <c r="L272" s="41">
        <v>2.1405483704011186E-3</v>
      </c>
      <c r="M272" s="42">
        <v>0.47916181796354418</v>
      </c>
    </row>
    <row r="273" spans="1:13" x14ac:dyDescent="0.2">
      <c r="A273" s="84">
        <v>30</v>
      </c>
      <c r="B273" s="85">
        <v>33596</v>
      </c>
      <c r="C273" s="88">
        <v>10.47</v>
      </c>
      <c r="D273" s="90">
        <v>1.00332</v>
      </c>
      <c r="E273" s="87">
        <v>3.4194300000000002</v>
      </c>
      <c r="F273" s="88">
        <v>2.78</v>
      </c>
      <c r="G273" s="91">
        <v>6.625</v>
      </c>
      <c r="H273" s="41">
        <v>2.1405483704011186E-3</v>
      </c>
      <c r="I273" s="42">
        <v>1.6170542264557233</v>
      </c>
      <c r="J273" s="41">
        <v>2.2083333333333334E-3</v>
      </c>
      <c r="K273" s="42">
        <v>0.50212999999999963</v>
      </c>
      <c r="L273" s="41">
        <v>2.1405483704011186E-3</v>
      </c>
      <c r="M273" s="42">
        <v>0.4813023663339453</v>
      </c>
    </row>
    <row r="274" spans="1:13" x14ac:dyDescent="0.2">
      <c r="A274" s="84">
        <v>30</v>
      </c>
      <c r="B274" s="85">
        <v>33597</v>
      </c>
      <c r="C274" s="88">
        <v>10.47</v>
      </c>
      <c r="D274" s="90">
        <v>1.00332</v>
      </c>
      <c r="E274" s="87">
        <v>3.43079</v>
      </c>
      <c r="F274" s="88">
        <v>2.78</v>
      </c>
      <c r="G274" s="91">
        <v>6.625</v>
      </c>
      <c r="H274" s="41">
        <v>2.1405483704011186E-3</v>
      </c>
      <c r="I274" s="42">
        <v>1.6205156092450133</v>
      </c>
      <c r="J274" s="41">
        <v>2.2083333333333334E-3</v>
      </c>
      <c r="K274" s="42">
        <v>0.504338333333333</v>
      </c>
      <c r="L274" s="41">
        <v>2.1405483704011186E-3</v>
      </c>
      <c r="M274" s="42">
        <v>0.48344291470434642</v>
      </c>
    </row>
    <row r="275" spans="1:13" x14ac:dyDescent="0.2">
      <c r="A275" s="84">
        <v>30</v>
      </c>
      <c r="B275" s="85">
        <v>33598</v>
      </c>
      <c r="C275" s="88">
        <v>10.47</v>
      </c>
      <c r="D275" s="90">
        <v>1.00332</v>
      </c>
      <c r="E275" s="87">
        <v>3.4421900000000001</v>
      </c>
      <c r="F275" s="88">
        <v>2.78</v>
      </c>
      <c r="G275" s="91">
        <v>6.625</v>
      </c>
      <c r="H275" s="41">
        <v>2.1405483704011186E-3</v>
      </c>
      <c r="I275" s="42">
        <v>1.6239844012915923</v>
      </c>
      <c r="J275" s="41">
        <v>2.2083333333333334E-3</v>
      </c>
      <c r="K275" s="42">
        <v>0.50654666666666637</v>
      </c>
      <c r="L275" s="41">
        <v>2.1405483704011186E-3</v>
      </c>
      <c r="M275" s="42">
        <v>0.48558346307474753</v>
      </c>
    </row>
    <row r="276" spans="1:13" x14ac:dyDescent="0.2">
      <c r="A276" s="84">
        <v>30</v>
      </c>
      <c r="B276" s="85">
        <v>33599</v>
      </c>
      <c r="C276" s="88">
        <v>10.54</v>
      </c>
      <c r="D276" s="90">
        <v>1.00335</v>
      </c>
      <c r="E276" s="87">
        <v>3.4537100000000001</v>
      </c>
      <c r="F276" s="88">
        <v>2.78</v>
      </c>
      <c r="G276" s="91">
        <v>6.6599999999999993</v>
      </c>
      <c r="H276" s="41">
        <v>2.1515118266115518E-3</v>
      </c>
      <c r="I276" s="42">
        <v>1.6274784229372039</v>
      </c>
      <c r="J276" s="41">
        <v>2.2199999999999998E-3</v>
      </c>
      <c r="K276" s="42">
        <v>0.50876666666666637</v>
      </c>
      <c r="L276" s="41">
        <v>2.1515118266115518E-3</v>
      </c>
      <c r="M276" s="42">
        <v>0.48773497490135909</v>
      </c>
    </row>
    <row r="277" spans="1:13" x14ac:dyDescent="0.2">
      <c r="A277" s="84">
        <v>30</v>
      </c>
      <c r="B277" s="85">
        <v>33600</v>
      </c>
      <c r="C277" s="88">
        <v>10.54</v>
      </c>
      <c r="D277" s="90">
        <v>1.00335</v>
      </c>
      <c r="E277" s="87">
        <v>3.4652699999999999</v>
      </c>
      <c r="F277" s="88">
        <v>2.78</v>
      </c>
      <c r="G277" s="91">
        <v>6.6599999999999993</v>
      </c>
      <c r="H277" s="41">
        <v>2.1515118266115518E-3</v>
      </c>
      <c r="I277" s="42">
        <v>1.6309799620117085</v>
      </c>
      <c r="J277" s="41">
        <v>2.2199999999999998E-3</v>
      </c>
      <c r="K277" s="42">
        <v>0.51098666666666637</v>
      </c>
      <c r="L277" s="41">
        <v>2.1515118266115518E-3</v>
      </c>
      <c r="M277" s="42">
        <v>0.48988648672797064</v>
      </c>
    </row>
    <row r="278" spans="1:13" x14ac:dyDescent="0.2">
      <c r="A278" s="84">
        <v>30</v>
      </c>
      <c r="B278" s="85">
        <v>33601</v>
      </c>
      <c r="C278" s="88">
        <v>10.54</v>
      </c>
      <c r="D278" s="90">
        <v>1.00335</v>
      </c>
      <c r="E278" s="87">
        <v>3.4768599999999998</v>
      </c>
      <c r="F278" s="88">
        <v>2.78</v>
      </c>
      <c r="G278" s="91">
        <v>6.6599999999999993</v>
      </c>
      <c r="H278" s="41">
        <v>2.1515118266115518E-3</v>
      </c>
      <c r="I278" s="42">
        <v>1.6344890346889431</v>
      </c>
      <c r="J278" s="41">
        <v>2.2199999999999998E-3</v>
      </c>
      <c r="K278" s="42">
        <v>0.51320666666666637</v>
      </c>
      <c r="L278" s="41">
        <v>2.1515118266115518E-3</v>
      </c>
      <c r="M278" s="42">
        <v>0.49203799855458219</v>
      </c>
    </row>
    <row r="279" spans="1:13" x14ac:dyDescent="0.2">
      <c r="A279" s="84">
        <v>30</v>
      </c>
      <c r="B279" s="85">
        <v>33602</v>
      </c>
      <c r="C279" s="88">
        <v>10.54</v>
      </c>
      <c r="D279" s="90">
        <v>1.00335</v>
      </c>
      <c r="E279" s="87">
        <v>3.4884900000000001</v>
      </c>
      <c r="F279" s="88">
        <v>2.78</v>
      </c>
      <c r="G279" s="91">
        <v>6.6599999999999993</v>
      </c>
      <c r="H279" s="41">
        <v>2.1515118266115518E-3</v>
      </c>
      <c r="I279" s="42">
        <v>1.6380056571775432</v>
      </c>
      <c r="J279" s="41">
        <v>2.2199999999999998E-3</v>
      </c>
      <c r="K279" s="42">
        <v>0.51542666666666637</v>
      </c>
      <c r="L279" s="41">
        <v>2.1515118266115518E-3</v>
      </c>
      <c r="M279" s="42">
        <v>0.49418951038119374</v>
      </c>
    </row>
    <row r="280" spans="1:13" x14ac:dyDescent="0.2">
      <c r="A280" s="84">
        <v>30</v>
      </c>
      <c r="B280" s="85">
        <v>33603</v>
      </c>
      <c r="C280" s="88">
        <v>10.54</v>
      </c>
      <c r="D280" s="90">
        <v>1.00335</v>
      </c>
      <c r="E280" s="87">
        <v>3.5001600000000002</v>
      </c>
      <c r="F280" s="88">
        <v>2.78</v>
      </c>
      <c r="G280" s="91">
        <v>6.6599999999999993</v>
      </c>
      <c r="H280" s="41">
        <v>2.1515118266115518E-3</v>
      </c>
      <c r="I280" s="42">
        <v>1.6415298457210172</v>
      </c>
      <c r="J280" s="41">
        <v>2.2199999999999998E-3</v>
      </c>
      <c r="K280" s="42">
        <v>0.51764666666666637</v>
      </c>
      <c r="L280" s="41">
        <v>2.1515118266115518E-3</v>
      </c>
      <c r="M280" s="42">
        <v>0.49634102220780529</v>
      </c>
    </row>
    <row r="281" spans="1:13" x14ac:dyDescent="0.2">
      <c r="A281" s="84">
        <v>30</v>
      </c>
      <c r="B281" s="85">
        <v>33604</v>
      </c>
      <c r="C281" s="88">
        <v>10.54</v>
      </c>
      <c r="D281" s="90">
        <v>1.00335</v>
      </c>
      <c r="E281" s="87">
        <v>3.51187</v>
      </c>
      <c r="F281" s="88">
        <v>2.78</v>
      </c>
      <c r="G281" s="91">
        <v>6.6599999999999993</v>
      </c>
      <c r="H281" s="41">
        <v>2.1515118266115518E-3</v>
      </c>
      <c r="I281" s="42">
        <v>1.6450616165978218</v>
      </c>
      <c r="J281" s="41">
        <v>2.2199999999999998E-3</v>
      </c>
      <c r="K281" s="42">
        <v>0.51986666666666637</v>
      </c>
      <c r="L281" s="41">
        <v>2.1515118266115518E-3</v>
      </c>
      <c r="M281" s="42">
        <v>0.49849253403441685</v>
      </c>
    </row>
    <row r="282" spans="1:13" x14ac:dyDescent="0.2">
      <c r="A282" s="84">
        <v>30</v>
      </c>
      <c r="B282" s="85">
        <v>33605</v>
      </c>
      <c r="C282" s="88">
        <v>10.54</v>
      </c>
      <c r="D282" s="90">
        <v>1.00335</v>
      </c>
      <c r="E282" s="87">
        <v>3.5236200000000002</v>
      </c>
      <c r="F282" s="88">
        <v>2.78</v>
      </c>
      <c r="G282" s="91">
        <v>6.6599999999999993</v>
      </c>
      <c r="H282" s="41">
        <v>2.1515118266115518E-3</v>
      </c>
      <c r="I282" s="42">
        <v>1.6486009861214368</v>
      </c>
      <c r="J282" s="41">
        <v>2.2199999999999998E-3</v>
      </c>
      <c r="K282" s="42">
        <v>0.52208666666666637</v>
      </c>
      <c r="L282" s="41">
        <v>2.1515118266115518E-3</v>
      </c>
      <c r="M282" s="42">
        <v>0.5006440458610284</v>
      </c>
    </row>
    <row r="283" spans="1:13" x14ac:dyDescent="0.2">
      <c r="A283" s="84">
        <v>30</v>
      </c>
      <c r="B283" s="85">
        <v>33606</v>
      </c>
      <c r="C283" s="88">
        <v>10.63</v>
      </c>
      <c r="D283" s="90">
        <v>1.0033700000000001</v>
      </c>
      <c r="E283" s="87">
        <v>3.5355099999999999</v>
      </c>
      <c r="F283" s="88">
        <v>2.78</v>
      </c>
      <c r="G283" s="91">
        <v>6.7050000000000001</v>
      </c>
      <c r="H283" s="41">
        <v>2.1656025899332576E-3</v>
      </c>
      <c r="I283" s="42">
        <v>1.6521712006867479</v>
      </c>
      <c r="J283" s="41">
        <v>2.235E-3</v>
      </c>
      <c r="K283" s="42">
        <v>0.52432166666666635</v>
      </c>
      <c r="L283" s="41">
        <v>2.1656025899332576E-3</v>
      </c>
      <c r="M283" s="42">
        <v>0.50280964845096165</v>
      </c>
    </row>
    <row r="284" spans="1:13" x14ac:dyDescent="0.2">
      <c r="A284" s="84">
        <v>30</v>
      </c>
      <c r="B284" s="85">
        <v>33607</v>
      </c>
      <c r="C284" s="88">
        <v>10.63</v>
      </c>
      <c r="D284" s="90">
        <v>1.0033700000000001</v>
      </c>
      <c r="E284" s="87">
        <v>3.5474299999999999</v>
      </c>
      <c r="F284" s="88">
        <v>2.78</v>
      </c>
      <c r="G284" s="91">
        <v>6.7050000000000001</v>
      </c>
      <c r="H284" s="41">
        <v>2.1656025899332576E-3</v>
      </c>
      <c r="I284" s="42">
        <v>1.6557491469179684</v>
      </c>
      <c r="J284" s="41">
        <v>2.235E-3</v>
      </c>
      <c r="K284" s="42">
        <v>0.52655666666666634</v>
      </c>
      <c r="L284" s="41">
        <v>2.1656025899332576E-3</v>
      </c>
      <c r="M284" s="42">
        <v>0.50497525104089491</v>
      </c>
    </row>
    <row r="285" spans="1:13" x14ac:dyDescent="0.2">
      <c r="A285" s="84">
        <v>30</v>
      </c>
      <c r="B285" s="85">
        <v>33608</v>
      </c>
      <c r="C285" s="88">
        <v>10.63</v>
      </c>
      <c r="D285" s="90">
        <v>1.0033700000000001</v>
      </c>
      <c r="E285" s="87">
        <v>3.5594000000000001</v>
      </c>
      <c r="F285" s="88">
        <v>2.78</v>
      </c>
      <c r="G285" s="91">
        <v>6.7050000000000001</v>
      </c>
      <c r="H285" s="41">
        <v>2.1656025899332576E-3</v>
      </c>
      <c r="I285" s="42">
        <v>1.6593348415588136</v>
      </c>
      <c r="J285" s="41">
        <v>2.235E-3</v>
      </c>
      <c r="K285" s="42">
        <v>0.52879166666666633</v>
      </c>
      <c r="L285" s="41">
        <v>2.1656025899332576E-3</v>
      </c>
      <c r="M285" s="42">
        <v>0.50714085363082817</v>
      </c>
    </row>
    <row r="286" spans="1:13" x14ac:dyDescent="0.2">
      <c r="A286" s="84">
        <v>30</v>
      </c>
      <c r="B286" s="85">
        <v>33609</v>
      </c>
      <c r="C286" s="88">
        <v>10.63</v>
      </c>
      <c r="D286" s="90">
        <v>1.0033700000000001</v>
      </c>
      <c r="E286" s="87">
        <v>3.5714000000000001</v>
      </c>
      <c r="F286" s="88">
        <v>2.78</v>
      </c>
      <c r="G286" s="91">
        <v>6.7050000000000001</v>
      </c>
      <c r="H286" s="41">
        <v>2.1656025899332576E-3</v>
      </c>
      <c r="I286" s="42">
        <v>1.66292830138926</v>
      </c>
      <c r="J286" s="41">
        <v>2.235E-3</v>
      </c>
      <c r="K286" s="42">
        <v>0.53102666666666631</v>
      </c>
      <c r="L286" s="41">
        <v>2.1656025899332576E-3</v>
      </c>
      <c r="M286" s="42">
        <v>0.50930645622076143</v>
      </c>
    </row>
    <row r="287" spans="1:13" x14ac:dyDescent="0.2">
      <c r="A287" s="84">
        <v>30</v>
      </c>
      <c r="B287" s="85">
        <v>33610</v>
      </c>
      <c r="C287" s="88">
        <v>10.63</v>
      </c>
      <c r="D287" s="90">
        <v>1.0033700000000001</v>
      </c>
      <c r="E287" s="87">
        <v>3.58344</v>
      </c>
      <c r="F287" s="88">
        <v>2.78</v>
      </c>
      <c r="G287" s="91">
        <v>6.7050000000000001</v>
      </c>
      <c r="H287" s="41">
        <v>2.1656025899332576E-3</v>
      </c>
      <c r="I287" s="42">
        <v>1.6665295432256217</v>
      </c>
      <c r="J287" s="41">
        <v>2.235E-3</v>
      </c>
      <c r="K287" s="42">
        <v>0.5332616666666663</v>
      </c>
      <c r="L287" s="41">
        <v>2.1656025899332576E-3</v>
      </c>
      <c r="M287" s="42">
        <v>0.51147205881069469</v>
      </c>
    </row>
    <row r="288" spans="1:13" x14ac:dyDescent="0.2">
      <c r="A288" s="84">
        <v>30</v>
      </c>
      <c r="B288" s="85">
        <v>33611</v>
      </c>
      <c r="C288" s="88">
        <v>10.67</v>
      </c>
      <c r="D288" s="90">
        <v>1.00339</v>
      </c>
      <c r="E288" s="87">
        <v>3.5855800000000002</v>
      </c>
      <c r="F288" s="88">
        <v>2.64</v>
      </c>
      <c r="G288" s="91">
        <v>6.6550000000000002</v>
      </c>
      <c r="H288" s="41">
        <v>2.1499458315197284E-3</v>
      </c>
      <c r="I288" s="42">
        <v>1.6701124914701841</v>
      </c>
      <c r="J288" s="41">
        <v>2.2183333333333334E-3</v>
      </c>
      <c r="K288" s="42">
        <v>0.53547999999999962</v>
      </c>
      <c r="L288" s="41">
        <v>2.1499458315197284E-3</v>
      </c>
      <c r="M288" s="42">
        <v>0.51362200464221441</v>
      </c>
    </row>
    <row r="289" spans="1:13" x14ac:dyDescent="0.2">
      <c r="A289" s="84">
        <v>30</v>
      </c>
      <c r="B289" s="85">
        <v>33612</v>
      </c>
      <c r="C289" s="88">
        <v>10.67</v>
      </c>
      <c r="D289" s="90">
        <v>1.00339</v>
      </c>
      <c r="E289" s="87">
        <v>3.6077499999999998</v>
      </c>
      <c r="F289" s="88">
        <v>2.64</v>
      </c>
      <c r="G289" s="91">
        <v>6.6550000000000002</v>
      </c>
      <c r="H289" s="41">
        <v>2.1499458315197284E-3</v>
      </c>
      <c r="I289" s="42">
        <v>1.6737031428593896</v>
      </c>
      <c r="J289" s="41">
        <v>2.2183333333333334E-3</v>
      </c>
      <c r="K289" s="42">
        <v>0.53769833333333295</v>
      </c>
      <c r="L289" s="41">
        <v>2.1499458315197284E-3</v>
      </c>
      <c r="M289" s="42">
        <v>0.51577195047373414</v>
      </c>
    </row>
    <row r="290" spans="1:13" x14ac:dyDescent="0.2">
      <c r="A290" s="84">
        <v>30</v>
      </c>
      <c r="B290" s="85">
        <v>33613</v>
      </c>
      <c r="C290" s="88">
        <v>10.67</v>
      </c>
      <c r="D290" s="90">
        <v>1.00339</v>
      </c>
      <c r="E290" s="87">
        <v>3.6199699999999999</v>
      </c>
      <c r="F290" s="88">
        <v>2.63</v>
      </c>
      <c r="G290" s="91">
        <v>6.65</v>
      </c>
      <c r="H290" s="41">
        <v>2.1483797654595627E-3</v>
      </c>
      <c r="I290" s="42">
        <v>1.6772988928248949</v>
      </c>
      <c r="J290" s="41">
        <v>2.2166666666666667E-3</v>
      </c>
      <c r="K290" s="42">
        <v>0.53991499999999959</v>
      </c>
      <c r="L290" s="41">
        <v>2.1483797654595627E-3</v>
      </c>
      <c r="M290" s="42">
        <v>0.5179203302391937</v>
      </c>
    </row>
    <row r="291" spans="1:13" x14ac:dyDescent="0.2">
      <c r="A291" s="84">
        <v>30</v>
      </c>
      <c r="B291" s="85">
        <v>33614</v>
      </c>
      <c r="C291" s="88">
        <v>10.67</v>
      </c>
      <c r="D291" s="90">
        <v>1.00339</v>
      </c>
      <c r="E291" s="87">
        <v>3.6322199999999998</v>
      </c>
      <c r="F291" s="88">
        <v>2.63</v>
      </c>
      <c r="G291" s="91">
        <v>6.65</v>
      </c>
      <c r="H291" s="41">
        <v>2.1483797654595627E-3</v>
      </c>
      <c r="I291" s="42">
        <v>1.6809023678268675</v>
      </c>
      <c r="J291" s="41">
        <v>2.2166666666666667E-3</v>
      </c>
      <c r="K291" s="42">
        <v>0.54213166666666623</v>
      </c>
      <c r="L291" s="41">
        <v>2.1483797654595627E-3</v>
      </c>
      <c r="M291" s="42">
        <v>0.52006871000465327</v>
      </c>
    </row>
    <row r="292" spans="1:13" x14ac:dyDescent="0.2">
      <c r="A292" s="84">
        <v>30</v>
      </c>
      <c r="B292" s="85">
        <v>33615</v>
      </c>
      <c r="C292" s="88">
        <v>10.67</v>
      </c>
      <c r="D292" s="90">
        <v>1.00339</v>
      </c>
      <c r="E292" s="87">
        <v>3.64452</v>
      </c>
      <c r="F292" s="88">
        <v>2.63</v>
      </c>
      <c r="G292" s="91">
        <v>6.65</v>
      </c>
      <c r="H292" s="41">
        <v>2.1483797654595627E-3</v>
      </c>
      <c r="I292" s="42">
        <v>1.6845135844616199</v>
      </c>
      <c r="J292" s="41">
        <v>2.2166666666666667E-3</v>
      </c>
      <c r="K292" s="42">
        <v>0.54434833333333288</v>
      </c>
      <c r="L292" s="41">
        <v>2.1483797654595627E-3</v>
      </c>
      <c r="M292" s="42">
        <v>0.52221708977011283</v>
      </c>
    </row>
    <row r="293" spans="1:13" x14ac:dyDescent="0.2">
      <c r="A293" s="84">
        <v>30</v>
      </c>
      <c r="B293" s="85">
        <v>33616</v>
      </c>
      <c r="C293" s="88">
        <v>10.66</v>
      </c>
      <c r="D293" s="90">
        <v>1.0033799999999999</v>
      </c>
      <c r="E293" s="87">
        <v>3.6568499999999999</v>
      </c>
      <c r="F293" s="88">
        <v>2.63</v>
      </c>
      <c r="G293" s="91">
        <v>6.6449999999999996</v>
      </c>
      <c r="H293" s="41">
        <v>2.1468136284241712E-3</v>
      </c>
      <c r="I293" s="42">
        <v>1.6881299211820078</v>
      </c>
      <c r="J293" s="41">
        <v>2.215E-3</v>
      </c>
      <c r="K293" s="42">
        <v>0.54656333333333285</v>
      </c>
      <c r="L293" s="41">
        <v>2.1468136284241712E-3</v>
      </c>
      <c r="M293" s="42">
        <v>0.524363903398537</v>
      </c>
    </row>
    <row r="294" spans="1:13" x14ac:dyDescent="0.2">
      <c r="A294" s="84">
        <v>30</v>
      </c>
      <c r="B294" s="85">
        <v>33617</v>
      </c>
      <c r="C294" s="88">
        <v>10.66</v>
      </c>
      <c r="D294" s="90">
        <v>1.0033799999999999</v>
      </c>
      <c r="E294" s="87">
        <v>3.6692200000000001</v>
      </c>
      <c r="F294" s="88">
        <v>2.63</v>
      </c>
      <c r="G294" s="91">
        <v>6.6449999999999996</v>
      </c>
      <c r="H294" s="41">
        <v>2.1468136284241712E-3</v>
      </c>
      <c r="I294" s="42">
        <v>1.691754021503352</v>
      </c>
      <c r="J294" s="41">
        <v>2.215E-3</v>
      </c>
      <c r="K294" s="42">
        <v>0.54877833333333281</v>
      </c>
      <c r="L294" s="41">
        <v>2.1468136284241712E-3</v>
      </c>
      <c r="M294" s="42">
        <v>0.52651071702696117</v>
      </c>
    </row>
    <row r="295" spans="1:13" x14ac:dyDescent="0.2">
      <c r="A295" s="84">
        <v>30</v>
      </c>
      <c r="B295" s="85">
        <v>33618</v>
      </c>
      <c r="C295" s="88">
        <v>10.47</v>
      </c>
      <c r="D295" s="90">
        <v>1.00332</v>
      </c>
      <c r="E295" s="87">
        <v>3.6814200000000001</v>
      </c>
      <c r="F295" s="88">
        <v>2.6</v>
      </c>
      <c r="G295" s="91">
        <v>6.5350000000000001</v>
      </c>
      <c r="H295" s="41">
        <v>2.1123406436984737E-3</v>
      </c>
      <c r="I295" s="42">
        <v>1.6953275822821139</v>
      </c>
      <c r="J295" s="41">
        <v>2.1783333333333333E-3</v>
      </c>
      <c r="K295" s="42">
        <v>0.5509566666666661</v>
      </c>
      <c r="L295" s="41">
        <v>2.1123406436984737E-3</v>
      </c>
      <c r="M295" s="42">
        <v>0.52862305767065965</v>
      </c>
    </row>
    <row r="296" spans="1:13" x14ac:dyDescent="0.2">
      <c r="A296" s="84">
        <v>30</v>
      </c>
      <c r="B296" s="85">
        <v>33619</v>
      </c>
      <c r="C296" s="88">
        <v>10.47</v>
      </c>
      <c r="D296" s="90">
        <v>1.00332</v>
      </c>
      <c r="E296" s="87">
        <v>3.6936599999999999</v>
      </c>
      <c r="F296" s="88">
        <v>2.6</v>
      </c>
      <c r="G296" s="91">
        <v>6.5350000000000001</v>
      </c>
      <c r="H296" s="41">
        <v>2.1123406436984737E-3</v>
      </c>
      <c r="I296" s="42">
        <v>1.6989086916385514</v>
      </c>
      <c r="J296" s="41">
        <v>2.1783333333333333E-3</v>
      </c>
      <c r="K296" s="42">
        <v>0.55313499999999938</v>
      </c>
      <c r="L296" s="41">
        <v>2.1123406436984737E-3</v>
      </c>
      <c r="M296" s="42">
        <v>0.53073539831435812</v>
      </c>
    </row>
    <row r="297" spans="1:13" x14ac:dyDescent="0.2">
      <c r="A297" s="84">
        <v>30</v>
      </c>
      <c r="B297" s="85">
        <v>33620</v>
      </c>
      <c r="C297" s="88">
        <v>10.38</v>
      </c>
      <c r="D297" s="90">
        <v>1.0033000000000001</v>
      </c>
      <c r="E297" s="87">
        <v>3.7058399999999998</v>
      </c>
      <c r="F297" s="88">
        <v>2.6</v>
      </c>
      <c r="G297" s="91">
        <v>6.49</v>
      </c>
      <c r="H297" s="41">
        <v>2.0982281409505088E-3</v>
      </c>
      <c r="I297" s="42">
        <v>1.7024733896642528</v>
      </c>
      <c r="J297" s="41">
        <v>2.1633333333333335E-3</v>
      </c>
      <c r="K297" s="42">
        <v>0.55529833333333267</v>
      </c>
      <c r="L297" s="41">
        <v>2.0982281409505088E-3</v>
      </c>
      <c r="M297" s="42">
        <v>0.53283362645530863</v>
      </c>
    </row>
    <row r="298" spans="1:13" x14ac:dyDescent="0.2">
      <c r="A298" s="84">
        <v>30</v>
      </c>
      <c r="B298" s="85">
        <v>33621</v>
      </c>
      <c r="C298" s="88">
        <v>10.38</v>
      </c>
      <c r="D298" s="90">
        <v>1.0033000000000001</v>
      </c>
      <c r="E298" s="87">
        <v>3.7180599999999999</v>
      </c>
      <c r="F298" s="88">
        <v>2.6</v>
      </c>
      <c r="G298" s="91">
        <v>6.49</v>
      </c>
      <c r="H298" s="41">
        <v>2.0982281409505088E-3</v>
      </c>
      <c r="I298" s="42">
        <v>1.7060455672396657</v>
      </c>
      <c r="J298" s="41">
        <v>2.1633333333333335E-3</v>
      </c>
      <c r="K298" s="42">
        <v>0.55746166666666597</v>
      </c>
      <c r="L298" s="41">
        <v>2.0982281409505088E-3</v>
      </c>
      <c r="M298" s="42">
        <v>0.53493185459625914</v>
      </c>
    </row>
    <row r="299" spans="1:13" x14ac:dyDescent="0.2">
      <c r="A299" s="84">
        <v>30</v>
      </c>
      <c r="B299" s="85">
        <v>33622</v>
      </c>
      <c r="C299" s="88">
        <v>10.38</v>
      </c>
      <c r="D299" s="90">
        <v>1.0033000000000001</v>
      </c>
      <c r="E299" s="87">
        <v>3.7303199999999999</v>
      </c>
      <c r="F299" s="88">
        <v>2.6</v>
      </c>
      <c r="G299" s="91">
        <v>6.49</v>
      </c>
      <c r="H299" s="41">
        <v>2.0982281409505088E-3</v>
      </c>
      <c r="I299" s="42">
        <v>1.7096252400585918</v>
      </c>
      <c r="J299" s="41">
        <v>2.1633333333333335E-3</v>
      </c>
      <c r="K299" s="42">
        <v>0.55962499999999926</v>
      </c>
      <c r="L299" s="41">
        <v>2.0982281409505088E-3</v>
      </c>
      <c r="M299" s="42">
        <v>0.53703008273720965</v>
      </c>
    </row>
    <row r="300" spans="1:13" x14ac:dyDescent="0.2">
      <c r="A300" s="84">
        <v>30</v>
      </c>
      <c r="B300" s="85">
        <v>33623</v>
      </c>
      <c r="C300" s="88">
        <v>10.08</v>
      </c>
      <c r="D300" s="90">
        <v>1.0032099999999999</v>
      </c>
      <c r="E300" s="87">
        <v>3.7422800000000001</v>
      </c>
      <c r="F300" s="88">
        <v>2.58</v>
      </c>
      <c r="G300" s="91">
        <v>6.33</v>
      </c>
      <c r="H300" s="41">
        <v>2.048003622980854E-3</v>
      </c>
      <c r="I300" s="42">
        <v>1.7131265587441713</v>
      </c>
      <c r="J300" s="41">
        <v>2.1099999999999999E-3</v>
      </c>
      <c r="K300" s="42">
        <v>0.56173499999999921</v>
      </c>
      <c r="L300" s="41">
        <v>2.048003622980854E-3</v>
      </c>
      <c r="M300" s="42">
        <v>0.5390780863601905</v>
      </c>
    </row>
    <row r="301" spans="1:13" x14ac:dyDescent="0.2">
      <c r="A301" s="84">
        <v>30</v>
      </c>
      <c r="B301" s="85">
        <v>33624</v>
      </c>
      <c r="C301" s="88">
        <v>10.08</v>
      </c>
      <c r="D301" s="90">
        <v>1.0032099999999999</v>
      </c>
      <c r="E301" s="87">
        <v>3.7542800000000001</v>
      </c>
      <c r="F301" s="88">
        <v>2.59</v>
      </c>
      <c r="G301" s="91">
        <v>6.335</v>
      </c>
      <c r="H301" s="41">
        <v>2.0495742446771104E-3</v>
      </c>
      <c r="I301" s="42">
        <v>1.7166377388168457</v>
      </c>
      <c r="J301" s="41">
        <v>2.1116666666666666E-3</v>
      </c>
      <c r="K301" s="42">
        <v>0.56384666666666583</v>
      </c>
      <c r="L301" s="41">
        <v>2.0495742446771104E-3</v>
      </c>
      <c r="M301" s="42">
        <v>0.54112766060486761</v>
      </c>
    </row>
    <row r="302" spans="1:13" x14ac:dyDescent="0.2">
      <c r="A302" s="84">
        <v>30</v>
      </c>
      <c r="B302" s="85">
        <v>33625</v>
      </c>
      <c r="C302" s="88">
        <v>9.8000000000000007</v>
      </c>
      <c r="D302" s="90">
        <v>1.00312</v>
      </c>
      <c r="E302" s="87">
        <v>3.766</v>
      </c>
      <c r="F302" s="88">
        <v>2.54</v>
      </c>
      <c r="G302" s="91">
        <v>6.17</v>
      </c>
      <c r="H302" s="41">
        <v>1.997705995676391E-3</v>
      </c>
      <c r="I302" s="42">
        <v>1.7200670763200845</v>
      </c>
      <c r="J302" s="41">
        <v>2.0566666666666667E-3</v>
      </c>
      <c r="K302" s="42">
        <v>0.56590333333333254</v>
      </c>
      <c r="L302" s="41">
        <v>1.997705995676391E-3</v>
      </c>
      <c r="M302" s="42">
        <v>0.543125366600544</v>
      </c>
    </row>
    <row r="303" spans="1:13" x14ac:dyDescent="0.2">
      <c r="A303" s="84">
        <v>30</v>
      </c>
      <c r="B303" s="85">
        <v>33626</v>
      </c>
      <c r="C303" s="88">
        <v>9.7100000000000009</v>
      </c>
      <c r="D303" s="90">
        <v>1.00309</v>
      </c>
      <c r="E303" s="87">
        <v>3.7776399999999999</v>
      </c>
      <c r="F303" s="88">
        <v>2.54</v>
      </c>
      <c r="G303" s="91">
        <v>6.125</v>
      </c>
      <c r="H303" s="41">
        <v>1.9835465857804824E-3</v>
      </c>
      <c r="I303" s="42">
        <v>1.7234789094966325</v>
      </c>
      <c r="J303" s="41">
        <v>2.0416666666666665E-3</v>
      </c>
      <c r="K303" s="42">
        <v>0.56794499999999926</v>
      </c>
      <c r="L303" s="41">
        <v>1.9835465857804824E-3</v>
      </c>
      <c r="M303" s="42">
        <v>0.54510891318632448</v>
      </c>
    </row>
    <row r="304" spans="1:13" x14ac:dyDescent="0.2">
      <c r="A304" s="84">
        <v>30</v>
      </c>
      <c r="B304" s="85">
        <v>33627</v>
      </c>
      <c r="C304" s="88">
        <v>9.66</v>
      </c>
      <c r="D304" s="90">
        <v>1.00308</v>
      </c>
      <c r="E304" s="87">
        <v>3.7892700000000001</v>
      </c>
      <c r="F304" s="88">
        <v>2.5299999999999998</v>
      </c>
      <c r="G304" s="91">
        <v>6.0949999999999998</v>
      </c>
      <c r="H304" s="41">
        <v>1.974103754456058E-3</v>
      </c>
      <c r="I304" s="42">
        <v>1.7268812356825956</v>
      </c>
      <c r="J304" s="41">
        <v>2.0316666666666664E-3</v>
      </c>
      <c r="K304" s="42">
        <v>0.56997666666666591</v>
      </c>
      <c r="L304" s="41">
        <v>1.974103754456058E-3</v>
      </c>
      <c r="M304" s="42">
        <v>0.54708301694078054</v>
      </c>
    </row>
    <row r="305" spans="1:13" x14ac:dyDescent="0.2">
      <c r="A305" s="84">
        <v>30</v>
      </c>
      <c r="B305" s="85">
        <v>33628</v>
      </c>
      <c r="C305" s="88">
        <v>9.66</v>
      </c>
      <c r="D305" s="90">
        <v>1.00308</v>
      </c>
      <c r="E305" s="87">
        <v>3.8009400000000002</v>
      </c>
      <c r="F305" s="88">
        <v>2.5299999999999998</v>
      </c>
      <c r="G305" s="91">
        <v>6.0949999999999998</v>
      </c>
      <c r="H305" s="41">
        <v>1.974103754456058E-3</v>
      </c>
      <c r="I305" s="42">
        <v>1.7302902784134562</v>
      </c>
      <c r="J305" s="41">
        <v>2.0316666666666664E-3</v>
      </c>
      <c r="K305" s="42">
        <v>0.57200833333333256</v>
      </c>
      <c r="L305" s="41">
        <v>1.974103754456058E-3</v>
      </c>
      <c r="M305" s="42">
        <v>0.5490571206952366</v>
      </c>
    </row>
    <row r="306" spans="1:13" x14ac:dyDescent="0.2">
      <c r="A306" s="84">
        <v>30</v>
      </c>
      <c r="B306" s="85">
        <v>33629</v>
      </c>
      <c r="C306" s="88">
        <v>9.66</v>
      </c>
      <c r="D306" s="90">
        <v>1.00308</v>
      </c>
      <c r="E306" s="87">
        <v>3.81263</v>
      </c>
      <c r="F306" s="88">
        <v>2.5299999999999998</v>
      </c>
      <c r="G306" s="91">
        <v>6.0949999999999998</v>
      </c>
      <c r="H306" s="41">
        <v>1.974103754456058E-3</v>
      </c>
      <c r="I306" s="42">
        <v>1.733706050948371</v>
      </c>
      <c r="J306" s="41">
        <v>2.0316666666666664E-3</v>
      </c>
      <c r="K306" s="42">
        <v>0.57403999999999922</v>
      </c>
      <c r="L306" s="41">
        <v>1.974103754456058E-3</v>
      </c>
      <c r="M306" s="42">
        <v>0.55103122444969266</v>
      </c>
    </row>
    <row r="307" spans="1:13" x14ac:dyDescent="0.2">
      <c r="A307" s="84">
        <v>30</v>
      </c>
      <c r="B307" s="85">
        <v>33630</v>
      </c>
      <c r="C307" s="88">
        <v>9.66</v>
      </c>
      <c r="D307" s="90">
        <v>1.00308</v>
      </c>
      <c r="E307" s="87">
        <v>3.82437</v>
      </c>
      <c r="F307" s="88">
        <v>2.5299999999999998</v>
      </c>
      <c r="G307" s="91">
        <v>6.0949999999999998</v>
      </c>
      <c r="H307" s="41">
        <v>1.974103754456058E-3</v>
      </c>
      <c r="I307" s="42">
        <v>1.7371285665726715</v>
      </c>
      <c r="J307" s="41">
        <v>2.0316666666666664E-3</v>
      </c>
      <c r="K307" s="42">
        <v>0.57607166666666587</v>
      </c>
      <c r="L307" s="41">
        <v>1.974103754456058E-3</v>
      </c>
      <c r="M307" s="42">
        <v>0.55300532820414872</v>
      </c>
    </row>
    <row r="308" spans="1:13" x14ac:dyDescent="0.2">
      <c r="A308" s="84">
        <v>30</v>
      </c>
      <c r="B308" s="85">
        <v>33631</v>
      </c>
      <c r="C308" s="88">
        <v>9.64</v>
      </c>
      <c r="D308" s="90">
        <v>1.0030699999999999</v>
      </c>
      <c r="E308" s="87">
        <v>3.8361100000000001</v>
      </c>
      <c r="F308" s="88">
        <v>2.5299999999999998</v>
      </c>
      <c r="G308" s="91">
        <v>6.085</v>
      </c>
      <c r="H308" s="41">
        <v>1.9709555704285897E-3</v>
      </c>
      <c r="I308" s="42">
        <v>1.7405523697975085</v>
      </c>
      <c r="J308" s="41">
        <v>2.0283333333333334E-3</v>
      </c>
      <c r="K308" s="42">
        <v>0.57809999999999917</v>
      </c>
      <c r="L308" s="41">
        <v>1.9709555704285897E-3</v>
      </c>
      <c r="M308" s="42">
        <v>0.55497628377457731</v>
      </c>
    </row>
    <row r="309" spans="1:13" x14ac:dyDescent="0.2">
      <c r="A309" s="84">
        <v>30</v>
      </c>
      <c r="B309" s="85">
        <v>33632</v>
      </c>
      <c r="C309" s="88">
        <v>9.7200000000000006</v>
      </c>
      <c r="D309" s="90">
        <v>1.0031000000000001</v>
      </c>
      <c r="E309" s="87">
        <v>3.8479999999999999</v>
      </c>
      <c r="F309" s="88">
        <v>2.41</v>
      </c>
      <c r="G309" s="91">
        <v>6.0650000000000004</v>
      </c>
      <c r="H309" s="41">
        <v>1.9646583416759178E-3</v>
      </c>
      <c r="I309" s="42">
        <v>1.7439719605299548</v>
      </c>
      <c r="J309" s="41">
        <v>2.0216666666666668E-3</v>
      </c>
      <c r="K309" s="42">
        <v>0.58012166666666587</v>
      </c>
      <c r="L309" s="41">
        <v>1.9646583416759178E-3</v>
      </c>
      <c r="M309" s="42">
        <v>0.55694094211625322</v>
      </c>
    </row>
    <row r="310" spans="1:13" x14ac:dyDescent="0.2">
      <c r="A310" s="84">
        <v>30</v>
      </c>
      <c r="B310" s="85">
        <v>33633</v>
      </c>
      <c r="C310" s="88">
        <v>9.7200000000000006</v>
      </c>
      <c r="D310" s="90">
        <v>1.0031000000000001</v>
      </c>
      <c r="E310" s="87">
        <v>3.8599199999999998</v>
      </c>
      <c r="F310" s="88">
        <v>2.41</v>
      </c>
      <c r="G310" s="91">
        <v>6.0650000000000004</v>
      </c>
      <c r="H310" s="41">
        <v>1.9646583416759178E-3</v>
      </c>
      <c r="I310" s="42">
        <v>1.7473982695898589</v>
      </c>
      <c r="J310" s="41">
        <v>2.0216666666666668E-3</v>
      </c>
      <c r="K310" s="42">
        <v>0.58214333333333257</v>
      </c>
      <c r="L310" s="41">
        <v>1.9646583416759178E-3</v>
      </c>
      <c r="M310" s="42">
        <v>0.55890560045792914</v>
      </c>
    </row>
    <row r="311" spans="1:13" x14ac:dyDescent="0.2">
      <c r="A311" s="84">
        <v>30</v>
      </c>
      <c r="B311" s="85">
        <v>33634</v>
      </c>
      <c r="C311" s="88">
        <v>9.7200000000000006</v>
      </c>
      <c r="D311" s="90">
        <v>1.0031000000000001</v>
      </c>
      <c r="E311" s="87">
        <v>3.8718599999999999</v>
      </c>
      <c r="F311" s="88">
        <v>2.4</v>
      </c>
      <c r="G311" s="91">
        <v>6.0600000000000005</v>
      </c>
      <c r="H311" s="41">
        <v>1.9630838551369933E-3</v>
      </c>
      <c r="I311" s="42">
        <v>1.750828558921385</v>
      </c>
      <c r="J311" s="41">
        <v>2.0200000000000001E-3</v>
      </c>
      <c r="K311" s="42">
        <v>0.58416333333333259</v>
      </c>
      <c r="L311" s="41">
        <v>1.9630838551369933E-3</v>
      </c>
      <c r="M311" s="42">
        <v>0.56086868431306613</v>
      </c>
    </row>
    <row r="312" spans="1:13" x14ac:dyDescent="0.2">
      <c r="A312" s="84">
        <v>30</v>
      </c>
      <c r="B312" s="85">
        <v>33635</v>
      </c>
      <c r="C312" s="88">
        <v>9.7200000000000006</v>
      </c>
      <c r="D312" s="90">
        <v>1.0031000000000001</v>
      </c>
      <c r="E312" s="87">
        <v>3.8838699999999999</v>
      </c>
      <c r="F312" s="88">
        <v>2.4</v>
      </c>
      <c r="G312" s="91">
        <v>6.0600000000000005</v>
      </c>
      <c r="H312" s="41">
        <v>1.9630838551369933E-3</v>
      </c>
      <c r="I312" s="42">
        <v>1.7542655821985162</v>
      </c>
      <c r="J312" s="41">
        <v>2.0200000000000001E-3</v>
      </c>
      <c r="K312" s="42">
        <v>0.58618333333333261</v>
      </c>
      <c r="L312" s="41">
        <v>1.9630838551369933E-3</v>
      </c>
      <c r="M312" s="42">
        <v>0.56283176816820313</v>
      </c>
    </row>
    <row r="313" spans="1:13" x14ac:dyDescent="0.2">
      <c r="A313" s="84">
        <v>30</v>
      </c>
      <c r="B313" s="85">
        <v>33636</v>
      </c>
      <c r="C313" s="88">
        <v>9.7200000000000006</v>
      </c>
      <c r="D313" s="90">
        <v>1.0031000000000001</v>
      </c>
      <c r="E313" s="87">
        <v>3.8959000000000001</v>
      </c>
      <c r="F313" s="88">
        <v>2.4</v>
      </c>
      <c r="G313" s="91">
        <v>6.0600000000000005</v>
      </c>
      <c r="H313" s="41">
        <v>1.9630838551369933E-3</v>
      </c>
      <c r="I313" s="42">
        <v>1.7577093526405527</v>
      </c>
      <c r="J313" s="41">
        <v>2.0200000000000001E-3</v>
      </c>
      <c r="K313" s="42">
        <v>0.58820333333333263</v>
      </c>
      <c r="L313" s="41">
        <v>1.9630838551369933E-3</v>
      </c>
      <c r="M313" s="42">
        <v>0.56479485202334012</v>
      </c>
    </row>
    <row r="314" spans="1:13" x14ac:dyDescent="0.2">
      <c r="A314" s="84">
        <v>30</v>
      </c>
      <c r="B314" s="85">
        <v>33637</v>
      </c>
      <c r="C314" s="88">
        <v>9.56</v>
      </c>
      <c r="D314" s="90">
        <v>1.00305</v>
      </c>
      <c r="E314" s="87">
        <v>3.9077700000000002</v>
      </c>
      <c r="F314" s="88">
        <v>2.37</v>
      </c>
      <c r="G314" s="91">
        <v>5.9649999999999999</v>
      </c>
      <c r="H314" s="41">
        <v>1.933154970113371E-3</v>
      </c>
      <c r="I314" s="42">
        <v>1.7611072772116245</v>
      </c>
      <c r="J314" s="41">
        <v>1.9883333333333333E-3</v>
      </c>
      <c r="K314" s="42">
        <v>0.590191666666666</v>
      </c>
      <c r="L314" s="41">
        <v>1.933154970113371E-3</v>
      </c>
      <c r="M314" s="42">
        <v>0.56672800699345349</v>
      </c>
    </row>
    <row r="315" spans="1:13" x14ac:dyDescent="0.2">
      <c r="A315" s="84">
        <v>30</v>
      </c>
      <c r="B315" s="85">
        <v>33638</v>
      </c>
      <c r="C315" s="88">
        <v>9.56</v>
      </c>
      <c r="D315" s="90">
        <v>1.00305</v>
      </c>
      <c r="E315" s="87">
        <v>3.9196800000000001</v>
      </c>
      <c r="F315" s="88">
        <v>2.37</v>
      </c>
      <c r="G315" s="91">
        <v>5.9649999999999999</v>
      </c>
      <c r="H315" s="41">
        <v>1.933154970113371E-3</v>
      </c>
      <c r="I315" s="42">
        <v>1.7645117704974691</v>
      </c>
      <c r="J315" s="41">
        <v>1.9883333333333333E-3</v>
      </c>
      <c r="K315" s="42">
        <v>0.59217999999999937</v>
      </c>
      <c r="L315" s="41">
        <v>1.933154970113371E-3</v>
      </c>
      <c r="M315" s="42">
        <v>0.56866116196356686</v>
      </c>
    </row>
    <row r="316" spans="1:13" x14ac:dyDescent="0.2">
      <c r="A316" s="84">
        <v>30</v>
      </c>
      <c r="B316" s="85">
        <v>33639</v>
      </c>
      <c r="C316" s="88">
        <v>9.56</v>
      </c>
      <c r="D316" s="90">
        <v>1.00305</v>
      </c>
      <c r="E316" s="87">
        <v>3.9316200000000001</v>
      </c>
      <c r="F316" s="88">
        <v>2.35</v>
      </c>
      <c r="G316" s="91">
        <v>5.9550000000000001</v>
      </c>
      <c r="H316" s="41">
        <v>1.9300030524722622E-3</v>
      </c>
      <c r="I316" s="42">
        <v>1.7679172836006525</v>
      </c>
      <c r="J316" s="41">
        <v>1.9850000000000002E-3</v>
      </c>
      <c r="K316" s="42">
        <v>0.59416499999999939</v>
      </c>
      <c r="L316" s="41">
        <v>1.9300030524722622E-3</v>
      </c>
      <c r="M316" s="42">
        <v>0.57059116501603913</v>
      </c>
    </row>
    <row r="317" spans="1:13" x14ac:dyDescent="0.2">
      <c r="A317" s="84">
        <v>30</v>
      </c>
      <c r="B317" s="85">
        <v>33640</v>
      </c>
      <c r="C317" s="88">
        <v>9.35</v>
      </c>
      <c r="D317" s="90">
        <v>1.00298</v>
      </c>
      <c r="E317" s="87">
        <v>3.9433600000000002</v>
      </c>
      <c r="F317" s="88">
        <v>2.2999999999999998</v>
      </c>
      <c r="G317" s="91">
        <v>5.8249999999999993</v>
      </c>
      <c r="H317" s="41">
        <v>1.8890019344361964E-3</v>
      </c>
      <c r="I317" s="42">
        <v>1.7712568827692974</v>
      </c>
      <c r="J317" s="41">
        <v>1.9416666666666664E-3</v>
      </c>
      <c r="K317" s="42">
        <v>0.59610666666666601</v>
      </c>
      <c r="L317" s="41">
        <v>1.8890019344361964E-3</v>
      </c>
      <c r="M317" s="42">
        <v>0.57248016695047532</v>
      </c>
    </row>
    <row r="318" spans="1:13" x14ac:dyDescent="0.2">
      <c r="A318" s="84">
        <v>30</v>
      </c>
      <c r="B318" s="85">
        <v>33641</v>
      </c>
      <c r="C318" s="88">
        <v>9.15</v>
      </c>
      <c r="D318" s="90">
        <v>1.00292</v>
      </c>
      <c r="E318" s="87">
        <v>3.9548800000000002</v>
      </c>
      <c r="F318" s="88">
        <v>2.2799999999999998</v>
      </c>
      <c r="G318" s="91">
        <v>5.7149999999999999</v>
      </c>
      <c r="H318" s="41">
        <v>1.8542706338424697E-3</v>
      </c>
      <c r="I318" s="42">
        <v>1.7745412723920078</v>
      </c>
      <c r="J318" s="41">
        <v>1.905E-3</v>
      </c>
      <c r="K318" s="42">
        <v>0.59801166666666605</v>
      </c>
      <c r="L318" s="41">
        <v>1.8542706338424697E-3</v>
      </c>
      <c r="M318" s="42">
        <v>0.57433443758431779</v>
      </c>
    </row>
    <row r="319" spans="1:13" x14ac:dyDescent="0.2">
      <c r="A319" s="84">
        <v>30</v>
      </c>
      <c r="B319" s="85">
        <v>33642</v>
      </c>
      <c r="C319" s="88">
        <v>9.15</v>
      </c>
      <c r="D319" s="90">
        <v>1.00292</v>
      </c>
      <c r="E319" s="87">
        <v>3.96645</v>
      </c>
      <c r="F319" s="88">
        <v>2.2799999999999998</v>
      </c>
      <c r="G319" s="91">
        <v>5.7149999999999999</v>
      </c>
      <c r="H319" s="41">
        <v>1.8542706338424697E-3</v>
      </c>
      <c r="I319" s="42">
        <v>1.7778317521619458</v>
      </c>
      <c r="J319" s="41">
        <v>1.905E-3</v>
      </c>
      <c r="K319" s="42">
        <v>0.5999166666666661</v>
      </c>
      <c r="L319" s="41">
        <v>1.8542706338424697E-3</v>
      </c>
      <c r="M319" s="42">
        <v>0.57618870821816026</v>
      </c>
    </row>
    <row r="320" spans="1:13" x14ac:dyDescent="0.2">
      <c r="A320" s="84">
        <v>30</v>
      </c>
      <c r="B320" s="85">
        <v>33643</v>
      </c>
      <c r="C320" s="88">
        <v>9.15</v>
      </c>
      <c r="D320" s="90">
        <v>1.00292</v>
      </c>
      <c r="E320" s="87">
        <v>3.97804</v>
      </c>
      <c r="F320" s="88">
        <v>2.2799999999999998</v>
      </c>
      <c r="G320" s="91">
        <v>5.7149999999999999</v>
      </c>
      <c r="H320" s="41">
        <v>1.8542706338424697E-3</v>
      </c>
      <c r="I320" s="42">
        <v>1.7811283333718924</v>
      </c>
      <c r="J320" s="41">
        <v>1.905E-3</v>
      </c>
      <c r="K320" s="42">
        <v>0.60182166666666614</v>
      </c>
      <c r="L320" s="41">
        <v>1.8542706338424697E-3</v>
      </c>
      <c r="M320" s="42">
        <v>0.57804297885200273</v>
      </c>
    </row>
    <row r="321" spans="1:13" x14ac:dyDescent="0.2">
      <c r="A321" s="84">
        <v>30</v>
      </c>
      <c r="B321" s="85">
        <v>33644</v>
      </c>
      <c r="C321" s="88">
        <v>9.2200000000000006</v>
      </c>
      <c r="D321" s="90">
        <v>1.0029399999999999</v>
      </c>
      <c r="E321" s="87">
        <v>3.9897499999999999</v>
      </c>
      <c r="F321" s="88">
        <v>2.35</v>
      </c>
      <c r="G321" s="91">
        <v>5.7850000000000001</v>
      </c>
      <c r="H321" s="41">
        <v>1.8763764101088487E-3</v>
      </c>
      <c r="I321" s="42">
        <v>1.7844704005600078</v>
      </c>
      <c r="J321" s="41">
        <v>1.9283333333333333E-3</v>
      </c>
      <c r="K321" s="42">
        <v>0.60374999999999945</v>
      </c>
      <c r="L321" s="41">
        <v>1.8763764101088487E-3</v>
      </c>
      <c r="M321" s="42">
        <v>0.57991935526211158</v>
      </c>
    </row>
    <row r="322" spans="1:13" x14ac:dyDescent="0.2">
      <c r="A322" s="84">
        <v>30</v>
      </c>
      <c r="B322" s="85">
        <v>33645</v>
      </c>
      <c r="C322" s="88">
        <v>9.2200000000000006</v>
      </c>
      <c r="D322" s="90">
        <v>1.0029399999999999</v>
      </c>
      <c r="E322" s="87">
        <v>4.0014900000000004</v>
      </c>
      <c r="F322" s="88">
        <v>2.34</v>
      </c>
      <c r="G322" s="91">
        <v>5.78</v>
      </c>
      <c r="H322" s="41">
        <v>1.874797895093927E-3</v>
      </c>
      <c r="I322" s="42">
        <v>1.7878159219108352</v>
      </c>
      <c r="J322" s="41">
        <v>1.9266666666666668E-3</v>
      </c>
      <c r="K322" s="42">
        <v>0.60567666666666609</v>
      </c>
      <c r="L322" s="41">
        <v>1.874797895093927E-3</v>
      </c>
      <c r="M322" s="42">
        <v>0.58179415315720551</v>
      </c>
    </row>
    <row r="323" spans="1:13" x14ac:dyDescent="0.2">
      <c r="A323" s="84">
        <v>30</v>
      </c>
      <c r="B323" s="85">
        <v>33646</v>
      </c>
      <c r="C323" s="88">
        <v>9.2200000000000006</v>
      </c>
      <c r="D323" s="90">
        <v>1.0029399999999999</v>
      </c>
      <c r="E323" s="87">
        <v>4.0132700000000003</v>
      </c>
      <c r="F323" s="88">
        <v>2.34</v>
      </c>
      <c r="G323" s="91">
        <v>5.78</v>
      </c>
      <c r="H323" s="41">
        <v>1.874797895093927E-3</v>
      </c>
      <c r="I323" s="42">
        <v>1.791167715438049</v>
      </c>
      <c r="J323" s="41">
        <v>1.9266666666666668E-3</v>
      </c>
      <c r="K323" s="42">
        <v>0.60760333333333272</v>
      </c>
      <c r="L323" s="41">
        <v>1.874797895093927E-3</v>
      </c>
      <c r="M323" s="42">
        <v>0.58366895105229943</v>
      </c>
    </row>
    <row r="324" spans="1:13" x14ac:dyDescent="0.2">
      <c r="A324" s="84">
        <v>30</v>
      </c>
      <c r="B324" s="85">
        <v>33647</v>
      </c>
      <c r="C324" s="88">
        <v>9.19</v>
      </c>
      <c r="D324" s="90">
        <v>1.0029399999999999</v>
      </c>
      <c r="E324" s="87">
        <v>4.0250500000000002</v>
      </c>
      <c r="F324" s="88">
        <v>2.31</v>
      </c>
      <c r="G324" s="91">
        <v>5.75</v>
      </c>
      <c r="H324" s="41">
        <v>1.8653252900893147E-3</v>
      </c>
      <c r="I324" s="42">
        <v>1.794508825876447</v>
      </c>
      <c r="J324" s="41">
        <v>1.9166666666666666E-3</v>
      </c>
      <c r="K324" s="42">
        <v>0.6095199999999994</v>
      </c>
      <c r="L324" s="41">
        <v>1.8653252900893147E-3</v>
      </c>
      <c r="M324" s="42">
        <v>0.58553427634238875</v>
      </c>
    </row>
    <row r="325" spans="1:13" x14ac:dyDescent="0.2">
      <c r="A325" s="84">
        <v>30</v>
      </c>
      <c r="B325" s="85">
        <v>33648</v>
      </c>
      <c r="C325" s="88">
        <v>9.19</v>
      </c>
      <c r="D325" s="90">
        <v>1.0029399999999999</v>
      </c>
      <c r="E325" s="87">
        <v>4.0368700000000004</v>
      </c>
      <c r="F325" s="88">
        <v>2.31</v>
      </c>
      <c r="G325" s="91">
        <v>5.75</v>
      </c>
      <c r="H325" s="41">
        <v>1.8653252900893147E-3</v>
      </c>
      <c r="I325" s="42">
        <v>1.7978561685726429</v>
      </c>
      <c r="J325" s="41">
        <v>1.9166666666666666E-3</v>
      </c>
      <c r="K325" s="42">
        <v>0.61143666666666607</v>
      </c>
      <c r="L325" s="41">
        <v>1.8653252900893147E-3</v>
      </c>
      <c r="M325" s="42">
        <v>0.58739960163247806</v>
      </c>
    </row>
    <row r="326" spans="1:13" x14ac:dyDescent="0.2">
      <c r="A326" s="84">
        <v>30</v>
      </c>
      <c r="B326" s="85">
        <v>33649</v>
      </c>
      <c r="C326" s="88">
        <v>9.19</v>
      </c>
      <c r="D326" s="90">
        <v>1.0029399999999999</v>
      </c>
      <c r="E326" s="87">
        <v>4.0487200000000003</v>
      </c>
      <c r="F326" s="88">
        <v>2.31</v>
      </c>
      <c r="G326" s="91">
        <v>5.75</v>
      </c>
      <c r="H326" s="41">
        <v>1.8653252900893147E-3</v>
      </c>
      <c r="I326" s="42">
        <v>1.8012097551518245</v>
      </c>
      <c r="J326" s="41">
        <v>1.9166666666666666E-3</v>
      </c>
      <c r="K326" s="42">
        <v>0.61335333333333275</v>
      </c>
      <c r="L326" s="41">
        <v>1.8653252900893147E-3</v>
      </c>
      <c r="M326" s="42">
        <v>0.58926492692256738</v>
      </c>
    </row>
    <row r="327" spans="1:13" x14ac:dyDescent="0.2">
      <c r="A327" s="84">
        <v>30</v>
      </c>
      <c r="B327" s="85">
        <v>33650</v>
      </c>
      <c r="C327" s="88">
        <v>9.19</v>
      </c>
      <c r="D327" s="90">
        <v>1.0029399999999999</v>
      </c>
      <c r="E327" s="87">
        <v>4.0606</v>
      </c>
      <c r="F327" s="88">
        <v>2.31</v>
      </c>
      <c r="G327" s="91">
        <v>5.75</v>
      </c>
      <c r="H327" s="41">
        <v>1.8653252900893147E-3</v>
      </c>
      <c r="I327" s="42">
        <v>1.8045695972608649</v>
      </c>
      <c r="J327" s="41">
        <v>1.9166666666666666E-3</v>
      </c>
      <c r="K327" s="42">
        <v>0.61526999999999943</v>
      </c>
      <c r="L327" s="41">
        <v>1.8653252900893147E-3</v>
      </c>
      <c r="M327" s="42">
        <v>0.59113025221265669</v>
      </c>
    </row>
    <row r="328" spans="1:13" x14ac:dyDescent="0.2">
      <c r="A328" s="84">
        <v>30</v>
      </c>
      <c r="B328" s="85">
        <v>33651</v>
      </c>
      <c r="C328" s="88">
        <v>9.1</v>
      </c>
      <c r="D328" s="90">
        <v>1.00291</v>
      </c>
      <c r="E328" s="87">
        <v>4.0724099999999996</v>
      </c>
      <c r="F328" s="88">
        <v>2.31</v>
      </c>
      <c r="G328" s="91">
        <v>5.7050000000000001</v>
      </c>
      <c r="H328" s="41">
        <v>1.8511115107957554E-3</v>
      </c>
      <c r="I328" s="42">
        <v>1.8079100568143864</v>
      </c>
      <c r="J328" s="41">
        <v>1.9016666666666667E-3</v>
      </c>
      <c r="K328" s="42">
        <v>0.61717166666666612</v>
      </c>
      <c r="L328" s="41">
        <v>1.8511115107957554E-3</v>
      </c>
      <c r="M328" s="42">
        <v>0.59298136372345245</v>
      </c>
    </row>
    <row r="329" spans="1:13" x14ac:dyDescent="0.2">
      <c r="A329" s="84">
        <v>30</v>
      </c>
      <c r="B329" s="85">
        <v>33652</v>
      </c>
      <c r="C329" s="88">
        <v>9.1</v>
      </c>
      <c r="D329" s="90">
        <v>1.00291</v>
      </c>
      <c r="E329" s="87">
        <v>4.0842599999999996</v>
      </c>
      <c r="F329" s="88">
        <v>2.29</v>
      </c>
      <c r="G329" s="91">
        <v>5.6950000000000003</v>
      </c>
      <c r="H329" s="41">
        <v>1.8479520988357034E-3</v>
      </c>
      <c r="I329" s="42">
        <v>1.8112509879983827</v>
      </c>
      <c r="J329" s="41">
        <v>1.8983333333333335E-3</v>
      </c>
      <c r="K329" s="42">
        <v>0.61906999999999945</v>
      </c>
      <c r="L329" s="41">
        <v>1.8479520988357034E-3</v>
      </c>
      <c r="M329" s="42">
        <v>0.59482931582228815</v>
      </c>
    </row>
    <row r="330" spans="1:13" x14ac:dyDescent="0.2">
      <c r="A330" s="84">
        <v>30</v>
      </c>
      <c r="B330" s="85">
        <v>33653</v>
      </c>
      <c r="C330" s="88">
        <v>9.09</v>
      </c>
      <c r="D330" s="90">
        <v>1.00291</v>
      </c>
      <c r="E330" s="87">
        <v>4.09612</v>
      </c>
      <c r="F330" s="88">
        <v>2.31</v>
      </c>
      <c r="G330" s="91">
        <v>5.7</v>
      </c>
      <c r="H330" s="41">
        <v>1.8495318409332828E-3</v>
      </c>
      <c r="I330" s="42">
        <v>1.8146009543726076</v>
      </c>
      <c r="J330" s="41">
        <v>1.9E-3</v>
      </c>
      <c r="K330" s="42">
        <v>0.62096999999999947</v>
      </c>
      <c r="L330" s="41">
        <v>1.8495318409332828E-3</v>
      </c>
      <c r="M330" s="42">
        <v>0.59667884766322143</v>
      </c>
    </row>
    <row r="331" spans="1:13" x14ac:dyDescent="0.2">
      <c r="A331" s="84">
        <v>30</v>
      </c>
      <c r="B331" s="85">
        <v>33654</v>
      </c>
      <c r="C331" s="88">
        <v>9.08</v>
      </c>
      <c r="D331" s="90">
        <v>1.0028999999999999</v>
      </c>
      <c r="E331" s="87">
        <v>4.1079999999999997</v>
      </c>
      <c r="F331" s="88">
        <v>2.29</v>
      </c>
      <c r="G331" s="91">
        <v>5.6850000000000005</v>
      </c>
      <c r="H331" s="41">
        <v>1.844792397908579E-3</v>
      </c>
      <c r="I331" s="42">
        <v>1.8179485164184719</v>
      </c>
      <c r="J331" s="41">
        <v>1.8950000000000002E-3</v>
      </c>
      <c r="K331" s="42">
        <v>0.62286499999999945</v>
      </c>
      <c r="L331" s="41">
        <v>1.844792397908579E-3</v>
      </c>
      <c r="M331" s="42">
        <v>0.59852364006113001</v>
      </c>
    </row>
    <row r="332" spans="1:13" x14ac:dyDescent="0.2">
      <c r="A332" s="84">
        <v>30</v>
      </c>
      <c r="B332" s="85">
        <v>33655</v>
      </c>
      <c r="C332" s="88">
        <v>9.08</v>
      </c>
      <c r="D332" s="90">
        <v>1.0028999999999999</v>
      </c>
      <c r="E332" s="87">
        <v>4.11991</v>
      </c>
      <c r="F332" s="88">
        <v>2.2400000000000002</v>
      </c>
      <c r="G332" s="91">
        <v>5.66</v>
      </c>
      <c r="H332" s="41">
        <v>1.8368918810063306E-3</v>
      </c>
      <c r="I332" s="42">
        <v>1.8212878912883685</v>
      </c>
      <c r="J332" s="41">
        <v>1.8866666666666667E-3</v>
      </c>
      <c r="K332" s="42">
        <v>0.62475166666666615</v>
      </c>
      <c r="L332" s="41">
        <v>1.8368918810063306E-3</v>
      </c>
      <c r="M332" s="42">
        <v>0.60036053194213634</v>
      </c>
    </row>
    <row r="333" spans="1:13" x14ac:dyDescent="0.2">
      <c r="A333" s="84">
        <v>30</v>
      </c>
      <c r="B333" s="85">
        <v>33656</v>
      </c>
      <c r="C333" s="88">
        <v>9.08</v>
      </c>
      <c r="D333" s="90">
        <v>1.0028999999999999</v>
      </c>
      <c r="E333" s="87">
        <v>4.1318599999999996</v>
      </c>
      <c r="F333" s="88">
        <v>2.2400000000000002</v>
      </c>
      <c r="G333" s="91">
        <v>5.66</v>
      </c>
      <c r="H333" s="41">
        <v>1.8368918810063306E-3</v>
      </c>
      <c r="I333" s="42">
        <v>1.8246334002288513</v>
      </c>
      <c r="J333" s="41">
        <v>1.8866666666666667E-3</v>
      </c>
      <c r="K333" s="42">
        <v>0.62663833333333285</v>
      </c>
      <c r="L333" s="41">
        <v>1.8368918810063306E-3</v>
      </c>
      <c r="M333" s="42">
        <v>0.60219742382314267</v>
      </c>
    </row>
    <row r="334" spans="1:13" x14ac:dyDescent="0.2">
      <c r="A334" s="84">
        <v>30</v>
      </c>
      <c r="B334" s="85">
        <v>33657</v>
      </c>
      <c r="C334" s="88">
        <v>9.08</v>
      </c>
      <c r="D334" s="90">
        <v>1.0028999999999999</v>
      </c>
      <c r="E334" s="87">
        <v>4.14384</v>
      </c>
      <c r="F334" s="88">
        <v>2.2400000000000002</v>
      </c>
      <c r="G334" s="91">
        <v>5.66</v>
      </c>
      <c r="H334" s="41">
        <v>1.8368918810063306E-3</v>
      </c>
      <c r="I334" s="42">
        <v>1.8279850545075447</v>
      </c>
      <c r="J334" s="41">
        <v>1.8866666666666667E-3</v>
      </c>
      <c r="K334" s="42">
        <v>0.62852499999999956</v>
      </c>
      <c r="L334" s="41">
        <v>1.8368918810063306E-3</v>
      </c>
      <c r="M334" s="42">
        <v>0.60403431570414901</v>
      </c>
    </row>
    <row r="335" spans="1:13" x14ac:dyDescent="0.2">
      <c r="A335" s="84">
        <v>30</v>
      </c>
      <c r="B335" s="85">
        <v>33658</v>
      </c>
      <c r="C335" s="88">
        <v>9.08</v>
      </c>
      <c r="D335" s="90">
        <v>1.0028999999999999</v>
      </c>
      <c r="E335" s="87">
        <v>4.1558599999999997</v>
      </c>
      <c r="F335" s="88">
        <v>2.23</v>
      </c>
      <c r="G335" s="91">
        <v>5.6550000000000002</v>
      </c>
      <c r="H335" s="41">
        <v>1.8353115607863124E-3</v>
      </c>
      <c r="I335" s="42">
        <v>1.831339976611027</v>
      </c>
      <c r="J335" s="41">
        <v>1.8850000000000002E-3</v>
      </c>
      <c r="K335" s="42">
        <v>0.63040999999999958</v>
      </c>
      <c r="L335" s="41">
        <v>1.8353115607863124E-3</v>
      </c>
      <c r="M335" s="42">
        <v>0.60586962726493532</v>
      </c>
    </row>
    <row r="336" spans="1:13" x14ac:dyDescent="0.2">
      <c r="A336" s="84">
        <v>30</v>
      </c>
      <c r="B336" s="85">
        <v>33659</v>
      </c>
      <c r="C336" s="88">
        <v>8.69</v>
      </c>
      <c r="D336" s="90">
        <v>1.00278</v>
      </c>
      <c r="E336" s="87">
        <v>4.1674199999999999</v>
      </c>
      <c r="F336" s="88">
        <v>2.1800000000000002</v>
      </c>
      <c r="G336" s="91">
        <v>5.4349999999999996</v>
      </c>
      <c r="H336" s="41">
        <v>1.7657058028570649E-3</v>
      </c>
      <c r="I336" s="42">
        <v>1.8345735842347333</v>
      </c>
      <c r="J336" s="41">
        <v>1.8116666666666665E-3</v>
      </c>
      <c r="K336" s="42">
        <v>0.63222166666666624</v>
      </c>
      <c r="L336" s="41">
        <v>1.7657058028570649E-3</v>
      </c>
      <c r="M336" s="42">
        <v>0.60763533306779238</v>
      </c>
    </row>
    <row r="337" spans="1:13" x14ac:dyDescent="0.2">
      <c r="A337" s="84">
        <v>30</v>
      </c>
      <c r="B337" s="85">
        <v>33660</v>
      </c>
      <c r="C337" s="88">
        <v>8.69</v>
      </c>
      <c r="D337" s="90">
        <v>1.00278</v>
      </c>
      <c r="E337" s="87">
        <v>4.1790099999999999</v>
      </c>
      <c r="F337" s="88">
        <v>2.1800000000000002</v>
      </c>
      <c r="G337" s="91">
        <v>5.4349999999999996</v>
      </c>
      <c r="H337" s="41">
        <v>1.7657058028570649E-3</v>
      </c>
      <c r="I337" s="42">
        <v>1.8378129014581848</v>
      </c>
      <c r="J337" s="41">
        <v>1.8116666666666665E-3</v>
      </c>
      <c r="K337" s="42">
        <v>0.63403333333333289</v>
      </c>
      <c r="L337" s="41">
        <v>1.7657058028570649E-3</v>
      </c>
      <c r="M337" s="42">
        <v>0.60940103887064945</v>
      </c>
    </row>
    <row r="338" spans="1:13" x14ac:dyDescent="0.2">
      <c r="A338" s="84">
        <v>30</v>
      </c>
      <c r="B338" s="85">
        <v>33661</v>
      </c>
      <c r="C338" s="88">
        <v>8.69</v>
      </c>
      <c r="D338" s="90">
        <v>1.00278</v>
      </c>
      <c r="E338" s="87">
        <v>4.1906299999999996</v>
      </c>
      <c r="F338" s="88">
        <v>2.17</v>
      </c>
      <c r="G338" s="91">
        <v>5.43</v>
      </c>
      <c r="H338" s="41">
        <v>1.7641222226607578E-3</v>
      </c>
      <c r="I338" s="42">
        <v>1.8410550280387399</v>
      </c>
      <c r="J338" s="41">
        <v>1.81E-3</v>
      </c>
      <c r="K338" s="42">
        <v>0.63584333333333287</v>
      </c>
      <c r="L338" s="41">
        <v>1.7641222226607578E-3</v>
      </c>
      <c r="M338" s="42">
        <v>0.61116516109331021</v>
      </c>
    </row>
    <row r="339" spans="1:13" x14ac:dyDescent="0.2">
      <c r="A339" s="84">
        <v>30</v>
      </c>
      <c r="B339" s="85">
        <v>33662</v>
      </c>
      <c r="C339" s="88">
        <v>8.69</v>
      </c>
      <c r="D339" s="90">
        <v>1.00278</v>
      </c>
      <c r="E339" s="87">
        <v>4.2022899999999996</v>
      </c>
      <c r="F339" s="88">
        <v>2.17</v>
      </c>
      <c r="G339" s="91">
        <v>5.43</v>
      </c>
      <c r="H339" s="41">
        <v>1.7641222226607578E-3</v>
      </c>
      <c r="I339" s="42">
        <v>1.8443028741268443</v>
      </c>
      <c r="J339" s="41">
        <v>1.81E-3</v>
      </c>
      <c r="K339" s="42">
        <v>0.63765333333333285</v>
      </c>
      <c r="L339" s="41">
        <v>1.7641222226607578E-3</v>
      </c>
      <c r="M339" s="42">
        <v>0.61292928331597096</v>
      </c>
    </row>
    <row r="340" spans="1:13" x14ac:dyDescent="0.2">
      <c r="A340" s="84">
        <v>30</v>
      </c>
      <c r="B340" s="85">
        <v>33663</v>
      </c>
      <c r="C340" s="88">
        <v>8.69</v>
      </c>
      <c r="D340" s="90">
        <v>1.00278</v>
      </c>
      <c r="E340" s="87">
        <v>4.2139699999999998</v>
      </c>
      <c r="F340" s="88">
        <v>2.17</v>
      </c>
      <c r="G340" s="91">
        <v>5.43</v>
      </c>
      <c r="H340" s="41">
        <v>1.7641222226607578E-3</v>
      </c>
      <c r="I340" s="42">
        <v>1.8475564498124086</v>
      </c>
      <c r="J340" s="41">
        <v>1.81E-3</v>
      </c>
      <c r="K340" s="42">
        <v>0.63946333333333283</v>
      </c>
      <c r="L340" s="41">
        <v>1.7641222226607578E-3</v>
      </c>
      <c r="M340" s="42">
        <v>0.61469340553863172</v>
      </c>
    </row>
    <row r="341" spans="1:13" x14ac:dyDescent="0.2">
      <c r="A341" s="84">
        <v>30</v>
      </c>
      <c r="B341" s="85">
        <v>33664</v>
      </c>
      <c r="C341" s="88">
        <v>8.69</v>
      </c>
      <c r="D341" s="90">
        <v>1.00278</v>
      </c>
      <c r="E341" s="87">
        <v>4.2256900000000002</v>
      </c>
      <c r="F341" s="88">
        <v>2.17</v>
      </c>
      <c r="G341" s="91">
        <v>5.43</v>
      </c>
      <c r="H341" s="41">
        <v>1.7641222226607578E-3</v>
      </c>
      <c r="I341" s="42">
        <v>1.8508157652031429</v>
      </c>
      <c r="J341" s="41">
        <v>1.81E-3</v>
      </c>
      <c r="K341" s="42">
        <v>0.64127333333333281</v>
      </c>
      <c r="L341" s="41">
        <v>1.7641222226607578E-3</v>
      </c>
      <c r="M341" s="42">
        <v>0.61645752776129248</v>
      </c>
    </row>
    <row r="342" spans="1:13" x14ac:dyDescent="0.2">
      <c r="A342" s="84">
        <v>30</v>
      </c>
      <c r="B342" s="85">
        <v>33665</v>
      </c>
      <c r="C342" s="88">
        <v>8.58</v>
      </c>
      <c r="D342" s="90">
        <v>1.00275</v>
      </c>
      <c r="E342" s="87">
        <v>4.2373099999999999</v>
      </c>
      <c r="F342" s="88">
        <v>2.12</v>
      </c>
      <c r="G342" s="91">
        <v>5.35</v>
      </c>
      <c r="H342" s="41">
        <v>1.7387750614072939E-3</v>
      </c>
      <c r="I342" s="42">
        <v>1.8540339174989375</v>
      </c>
      <c r="J342" s="41">
        <v>1.7833333333333332E-3</v>
      </c>
      <c r="K342" s="42">
        <v>0.64305666666666617</v>
      </c>
      <c r="L342" s="41">
        <v>1.7387750614072939E-3</v>
      </c>
      <c r="M342" s="42">
        <v>0.61819630282269977</v>
      </c>
    </row>
    <row r="343" spans="1:13" x14ac:dyDescent="0.2">
      <c r="A343" s="84">
        <v>30</v>
      </c>
      <c r="B343" s="85">
        <v>33666</v>
      </c>
      <c r="C343" s="88">
        <v>8.58</v>
      </c>
      <c r="D343" s="90">
        <v>1.00275</v>
      </c>
      <c r="E343" s="87">
        <v>4.2489499999999998</v>
      </c>
      <c r="F343" s="88">
        <v>2.13</v>
      </c>
      <c r="G343" s="91">
        <v>5.3550000000000004</v>
      </c>
      <c r="H343" s="41">
        <v>1.7403598040057755E-3</v>
      </c>
      <c r="I343" s="42">
        <v>1.8572606036042161</v>
      </c>
      <c r="J343" s="41">
        <v>1.7850000000000001E-3</v>
      </c>
      <c r="K343" s="42">
        <v>0.6448416666666662</v>
      </c>
      <c r="L343" s="41">
        <v>1.7403598040057755E-3</v>
      </c>
      <c r="M343" s="42">
        <v>0.61993666262670555</v>
      </c>
    </row>
    <row r="344" spans="1:13" x14ac:dyDescent="0.2">
      <c r="A344" s="84">
        <v>30</v>
      </c>
      <c r="B344" s="85">
        <v>33667</v>
      </c>
      <c r="C344" s="88">
        <v>8.58</v>
      </c>
      <c r="D344" s="90">
        <v>1.00275</v>
      </c>
      <c r="E344" s="87">
        <v>4.2606299999999999</v>
      </c>
      <c r="F344" s="88">
        <v>2.08</v>
      </c>
      <c r="G344" s="91">
        <v>5.33</v>
      </c>
      <c r="H344" s="41">
        <v>1.7324353638676904E-3</v>
      </c>
      <c r="I344" s="42">
        <v>1.8604781875538183</v>
      </c>
      <c r="J344" s="41">
        <v>1.7766666666666666E-3</v>
      </c>
      <c r="K344" s="42">
        <v>0.64661833333333285</v>
      </c>
      <c r="L344" s="41">
        <v>1.7324353638676904E-3</v>
      </c>
      <c r="M344" s="42">
        <v>0.62166909799057324</v>
      </c>
    </row>
    <row r="345" spans="1:13" x14ac:dyDescent="0.2">
      <c r="A345" s="84">
        <v>30</v>
      </c>
      <c r="B345" s="85">
        <v>33668</v>
      </c>
      <c r="C345" s="88">
        <v>8.58</v>
      </c>
      <c r="D345" s="90">
        <v>1.00275</v>
      </c>
      <c r="E345" s="87">
        <v>4.2723300000000002</v>
      </c>
      <c r="F345" s="88">
        <v>2.08</v>
      </c>
      <c r="G345" s="91">
        <v>5.33</v>
      </c>
      <c r="H345" s="41">
        <v>1.7324353638676904E-3</v>
      </c>
      <c r="I345" s="42">
        <v>1.863701345759641</v>
      </c>
      <c r="J345" s="41">
        <v>1.7766666666666666E-3</v>
      </c>
      <c r="K345" s="42">
        <v>0.6483949999999995</v>
      </c>
      <c r="L345" s="41">
        <v>1.7324353638676904E-3</v>
      </c>
      <c r="M345" s="42">
        <v>0.62340153335444093</v>
      </c>
    </row>
    <row r="346" spans="1:13" x14ac:dyDescent="0.2">
      <c r="A346" s="84">
        <v>30</v>
      </c>
      <c r="B346" s="85">
        <v>33669</v>
      </c>
      <c r="C346" s="88">
        <v>8.52</v>
      </c>
      <c r="D346" s="90">
        <v>1.0027299999999999</v>
      </c>
      <c r="E346" s="87">
        <v>4.2839900000000002</v>
      </c>
      <c r="F346" s="88">
        <v>2.0299999999999998</v>
      </c>
      <c r="G346" s="91">
        <v>5.2749999999999995</v>
      </c>
      <c r="H346" s="41">
        <v>1.7149951936941132E-3</v>
      </c>
      <c r="I346" s="42">
        <v>1.8668975846100999</v>
      </c>
      <c r="J346" s="41">
        <v>1.7583333333333331E-3</v>
      </c>
      <c r="K346" s="42">
        <v>0.65015333333333281</v>
      </c>
      <c r="L346" s="41">
        <v>1.7149951936941132E-3</v>
      </c>
      <c r="M346" s="42">
        <v>0.62511652854813504</v>
      </c>
    </row>
    <row r="347" spans="1:13" x14ac:dyDescent="0.2">
      <c r="A347" s="84">
        <v>30</v>
      </c>
      <c r="B347" s="85">
        <v>33670</v>
      </c>
      <c r="C347" s="88">
        <v>8.52</v>
      </c>
      <c r="D347" s="90">
        <v>1.0027299999999999</v>
      </c>
      <c r="E347" s="87">
        <v>4.2956799999999999</v>
      </c>
      <c r="F347" s="88">
        <v>2.0299999999999998</v>
      </c>
      <c r="G347" s="91">
        <v>5.2749999999999995</v>
      </c>
      <c r="H347" s="41">
        <v>1.7149951936941132E-3</v>
      </c>
      <c r="I347" s="42">
        <v>1.8700993049948254</v>
      </c>
      <c r="J347" s="41">
        <v>1.7583333333333331E-3</v>
      </c>
      <c r="K347" s="42">
        <v>0.65191166666666611</v>
      </c>
      <c r="L347" s="41">
        <v>1.7149951936941132E-3</v>
      </c>
      <c r="M347" s="42">
        <v>0.62683152374182916</v>
      </c>
    </row>
    <row r="348" spans="1:13" x14ac:dyDescent="0.2">
      <c r="A348" s="84">
        <v>30</v>
      </c>
      <c r="B348" s="85">
        <v>33671</v>
      </c>
      <c r="C348" s="88">
        <v>8.52</v>
      </c>
      <c r="D348" s="90">
        <v>1.0027299999999999</v>
      </c>
      <c r="E348" s="87">
        <v>4.3073899999999998</v>
      </c>
      <c r="F348" s="88">
        <v>2.0299999999999998</v>
      </c>
      <c r="G348" s="91">
        <v>5.2749999999999995</v>
      </c>
      <c r="H348" s="41">
        <v>1.7149951936941132E-3</v>
      </c>
      <c r="I348" s="42">
        <v>1.8733065163146221</v>
      </c>
      <c r="J348" s="41">
        <v>1.7583333333333331E-3</v>
      </c>
      <c r="K348" s="42">
        <v>0.65366999999999942</v>
      </c>
      <c r="L348" s="41">
        <v>1.7149951936941132E-3</v>
      </c>
      <c r="M348" s="42">
        <v>0.62854651893552327</v>
      </c>
    </row>
    <row r="349" spans="1:13" x14ac:dyDescent="0.2">
      <c r="A349" s="84">
        <v>30</v>
      </c>
      <c r="B349" s="85">
        <v>33672</v>
      </c>
      <c r="C349" s="88">
        <v>8.5</v>
      </c>
      <c r="D349" s="90">
        <v>1.0027200000000001</v>
      </c>
      <c r="E349" s="87">
        <v>4.3191199999999998</v>
      </c>
      <c r="F349" s="88">
        <v>2.04</v>
      </c>
      <c r="G349" s="91">
        <v>5.27</v>
      </c>
      <c r="H349" s="41">
        <v>1.7134092869561801E-3</v>
      </c>
      <c r="I349" s="42">
        <v>1.8765162570969911</v>
      </c>
      <c r="J349" s="41">
        <v>1.7566666666666666E-3</v>
      </c>
      <c r="K349" s="42">
        <v>0.65542666666666605</v>
      </c>
      <c r="L349" s="41">
        <v>1.7134092869561801E-3</v>
      </c>
      <c r="M349" s="42">
        <v>0.63025992822247945</v>
      </c>
    </row>
    <row r="350" spans="1:13" x14ac:dyDescent="0.2">
      <c r="A350" s="84">
        <v>30</v>
      </c>
      <c r="B350" s="85">
        <v>33673</v>
      </c>
      <c r="C350" s="88">
        <v>8.5</v>
      </c>
      <c r="D350" s="90">
        <v>1.0027200000000001</v>
      </c>
      <c r="E350" s="87">
        <v>4.3308799999999996</v>
      </c>
      <c r="F350" s="88">
        <v>2.04</v>
      </c>
      <c r="G350" s="91">
        <v>5.27</v>
      </c>
      <c r="H350" s="41">
        <v>1.7134092869561801E-3</v>
      </c>
      <c r="I350" s="42">
        <v>1.8797314974790253</v>
      </c>
      <c r="J350" s="41">
        <v>1.7566666666666666E-3</v>
      </c>
      <c r="K350" s="42">
        <v>0.65718333333333268</v>
      </c>
      <c r="L350" s="41">
        <v>1.7134092869561801E-3</v>
      </c>
      <c r="M350" s="42">
        <v>0.63197333750943563</v>
      </c>
    </row>
    <row r="351" spans="1:13" x14ac:dyDescent="0.2">
      <c r="A351" s="84">
        <v>30</v>
      </c>
      <c r="B351" s="85">
        <v>33674</v>
      </c>
      <c r="C351" s="88">
        <v>8.5</v>
      </c>
      <c r="D351" s="90">
        <v>1.0027200000000001</v>
      </c>
      <c r="E351" s="87">
        <v>4.34267</v>
      </c>
      <c r="F351" s="88">
        <v>2.02</v>
      </c>
      <c r="G351" s="91">
        <v>5.26</v>
      </c>
      <c r="H351" s="41">
        <v>1.7102372550239497E-3</v>
      </c>
      <c r="I351" s="42">
        <v>1.8829462843154559</v>
      </c>
      <c r="J351" s="41">
        <v>1.7533333333333333E-3</v>
      </c>
      <c r="K351" s="42">
        <v>0.65893666666666606</v>
      </c>
      <c r="L351" s="41">
        <v>1.7102372550239497E-3</v>
      </c>
      <c r="M351" s="42">
        <v>0.63368357476445958</v>
      </c>
    </row>
    <row r="352" spans="1:13" x14ac:dyDescent="0.2">
      <c r="A352" s="84">
        <v>30</v>
      </c>
      <c r="B352" s="85">
        <v>33675</v>
      </c>
      <c r="C352" s="88">
        <v>8.64</v>
      </c>
      <c r="D352" s="90">
        <v>1.0027699999999999</v>
      </c>
      <c r="E352" s="87">
        <v>4.3546800000000001</v>
      </c>
      <c r="F352" s="88">
        <v>2.02</v>
      </c>
      <c r="G352" s="91">
        <v>5.33</v>
      </c>
      <c r="H352" s="41">
        <v>1.7324353638676904E-3</v>
      </c>
      <c r="I352" s="42">
        <v>1.8862083670466672</v>
      </c>
      <c r="J352" s="41">
        <v>1.7766666666666666E-3</v>
      </c>
      <c r="K352" s="42">
        <v>0.66071333333333271</v>
      </c>
      <c r="L352" s="41">
        <v>1.7324353638676904E-3</v>
      </c>
      <c r="M352" s="42">
        <v>0.63541601012832727</v>
      </c>
    </row>
    <row r="353" spans="1:13" x14ac:dyDescent="0.2">
      <c r="A353" s="84">
        <v>30</v>
      </c>
      <c r="B353" s="85">
        <v>33676</v>
      </c>
      <c r="C353" s="88">
        <v>8.64</v>
      </c>
      <c r="D353" s="90">
        <v>1.0027699999999999</v>
      </c>
      <c r="E353" s="87">
        <v>4.3667199999999999</v>
      </c>
      <c r="F353" s="88">
        <v>2.11</v>
      </c>
      <c r="G353" s="91">
        <v>5.375</v>
      </c>
      <c r="H353" s="41">
        <v>1.7466980474574179E-3</v>
      </c>
      <c r="I353" s="42">
        <v>1.8895030035184854</v>
      </c>
      <c r="J353" s="41">
        <v>1.7916666666666667E-3</v>
      </c>
      <c r="K353" s="42">
        <v>0.66250499999999934</v>
      </c>
      <c r="L353" s="41">
        <v>1.7466980474574179E-3</v>
      </c>
      <c r="M353" s="42">
        <v>0.63716270817578469</v>
      </c>
    </row>
    <row r="354" spans="1:13" x14ac:dyDescent="0.2">
      <c r="A354" s="84">
        <v>30</v>
      </c>
      <c r="B354" s="85">
        <v>33677</v>
      </c>
      <c r="C354" s="88">
        <v>8.64</v>
      </c>
      <c r="D354" s="90">
        <v>1.0027699999999999</v>
      </c>
      <c r="E354" s="87">
        <v>4.3788</v>
      </c>
      <c r="F354" s="88">
        <v>2.11</v>
      </c>
      <c r="G354" s="91">
        <v>5.375</v>
      </c>
      <c r="H354" s="41">
        <v>1.7466980474574179E-3</v>
      </c>
      <c r="I354" s="42">
        <v>1.8928033947253962</v>
      </c>
      <c r="J354" s="41">
        <v>1.7916666666666667E-3</v>
      </c>
      <c r="K354" s="42">
        <v>0.66429666666666598</v>
      </c>
      <c r="L354" s="41">
        <v>1.7466980474574179E-3</v>
      </c>
      <c r="M354" s="42">
        <v>0.6389094062232421</v>
      </c>
    </row>
    <row r="355" spans="1:13" x14ac:dyDescent="0.2">
      <c r="A355" s="84">
        <v>30</v>
      </c>
      <c r="B355" s="85">
        <v>33678</v>
      </c>
      <c r="C355" s="88">
        <v>8.64</v>
      </c>
      <c r="D355" s="90">
        <v>1.0027699999999999</v>
      </c>
      <c r="E355" s="87">
        <v>4.3909099999999999</v>
      </c>
      <c r="F355" s="88">
        <v>2.11</v>
      </c>
      <c r="G355" s="91">
        <v>5.375</v>
      </c>
      <c r="H355" s="41">
        <v>1.7466980474574179E-3</v>
      </c>
      <c r="I355" s="42">
        <v>1.8961095507191839</v>
      </c>
      <c r="J355" s="41">
        <v>1.7916666666666667E-3</v>
      </c>
      <c r="K355" s="42">
        <v>0.66608833333333262</v>
      </c>
      <c r="L355" s="41">
        <v>1.7466980474574179E-3</v>
      </c>
      <c r="M355" s="42">
        <v>0.64065610427069952</v>
      </c>
    </row>
    <row r="356" spans="1:13" x14ac:dyDescent="0.2">
      <c r="A356" s="84">
        <v>30</v>
      </c>
      <c r="B356" s="85">
        <v>33679</v>
      </c>
      <c r="C356" s="88">
        <v>8.6</v>
      </c>
      <c r="D356" s="90">
        <v>1.00275</v>
      </c>
      <c r="E356" s="87">
        <v>4.4029999999999996</v>
      </c>
      <c r="F356" s="88">
        <v>2.11</v>
      </c>
      <c r="G356" s="91">
        <v>5.3549999999999995</v>
      </c>
      <c r="H356" s="41">
        <v>1.7403598040057755E-3</v>
      </c>
      <c r="I356" s="42">
        <v>1.899409463565247</v>
      </c>
      <c r="J356" s="41">
        <v>1.7849999999999999E-3</v>
      </c>
      <c r="K356" s="42">
        <v>0.66787333333333265</v>
      </c>
      <c r="L356" s="41">
        <v>1.7403598040057755E-3</v>
      </c>
      <c r="M356" s="42">
        <v>0.6423964640747053</v>
      </c>
    </row>
    <row r="357" spans="1:13" x14ac:dyDescent="0.2">
      <c r="A357" s="84">
        <v>30</v>
      </c>
      <c r="B357" s="85">
        <v>33680</v>
      </c>
      <c r="C357" s="88">
        <v>8.39</v>
      </c>
      <c r="D357" s="90">
        <v>1.0026900000000001</v>
      </c>
      <c r="E357" s="87">
        <v>4.4148399999999999</v>
      </c>
      <c r="F357" s="88">
        <v>2.09</v>
      </c>
      <c r="G357" s="91">
        <v>5.24</v>
      </c>
      <c r="H357" s="41">
        <v>1.7038923171439624E-3</v>
      </c>
      <c r="I357" s="42">
        <v>1.9026458527573265</v>
      </c>
      <c r="J357" s="41">
        <v>1.7466666666666668E-3</v>
      </c>
      <c r="K357" s="42">
        <v>0.66961999999999933</v>
      </c>
      <c r="L357" s="41">
        <v>1.7038923171439624E-3</v>
      </c>
      <c r="M357" s="42">
        <v>0.64410035639184926</v>
      </c>
    </row>
    <row r="358" spans="1:13" x14ac:dyDescent="0.2">
      <c r="A358" s="84">
        <v>30</v>
      </c>
      <c r="B358" s="85">
        <v>33681</v>
      </c>
      <c r="C358" s="88">
        <v>8.06</v>
      </c>
      <c r="D358" s="90">
        <v>1.0025900000000001</v>
      </c>
      <c r="E358" s="87">
        <v>4.4262600000000001</v>
      </c>
      <c r="F358" s="88">
        <v>2.0699999999999998</v>
      </c>
      <c r="G358" s="91">
        <v>5.0650000000000004</v>
      </c>
      <c r="H358" s="41">
        <v>1.6483243375042811E-3</v>
      </c>
      <c r="I358" s="42">
        <v>1.905782030222078</v>
      </c>
      <c r="J358" s="41">
        <v>1.6883333333333336E-3</v>
      </c>
      <c r="K358" s="42">
        <v>0.67130833333333262</v>
      </c>
      <c r="L358" s="41">
        <v>1.6483243375042811E-3</v>
      </c>
      <c r="M358" s="42">
        <v>0.64574868072935354</v>
      </c>
    </row>
    <row r="359" spans="1:13" x14ac:dyDescent="0.2">
      <c r="A359" s="84">
        <v>30</v>
      </c>
      <c r="B359" s="85">
        <v>33682</v>
      </c>
      <c r="C359" s="88">
        <v>7.8</v>
      </c>
      <c r="D359" s="90">
        <v>1.00251</v>
      </c>
      <c r="E359" s="87">
        <v>4.43736</v>
      </c>
      <c r="F359" s="88">
        <v>2.06</v>
      </c>
      <c r="G359" s="91">
        <v>4.93</v>
      </c>
      <c r="H359" s="41">
        <v>1.605396444059215E-3</v>
      </c>
      <c r="I359" s="42">
        <v>1.9088415659165485</v>
      </c>
      <c r="J359" s="41">
        <v>1.6433333333333332E-3</v>
      </c>
      <c r="K359" s="42">
        <v>0.67295166666666595</v>
      </c>
      <c r="L359" s="41">
        <v>1.605396444059215E-3</v>
      </c>
      <c r="M359" s="42">
        <v>0.64735407717341276</v>
      </c>
    </row>
    <row r="360" spans="1:13" x14ac:dyDescent="0.2">
      <c r="A360" s="84">
        <v>30</v>
      </c>
      <c r="B360" s="85">
        <v>33683</v>
      </c>
      <c r="C360" s="88">
        <v>7.38</v>
      </c>
      <c r="D360" s="90">
        <v>1.00238</v>
      </c>
      <c r="E360" s="87">
        <v>4.4479100000000003</v>
      </c>
      <c r="F360" s="88">
        <v>2.0299999999999998</v>
      </c>
      <c r="G360" s="91">
        <v>4.7050000000000001</v>
      </c>
      <c r="H360" s="41">
        <v>1.5337311724223923E-3</v>
      </c>
      <c r="I360" s="42">
        <v>1.9117692157294104</v>
      </c>
      <c r="J360" s="41">
        <v>1.5683333333333333E-3</v>
      </c>
      <c r="K360" s="42">
        <v>0.67451999999999923</v>
      </c>
      <c r="L360" s="41">
        <v>1.5337311724223923E-3</v>
      </c>
      <c r="M360" s="42">
        <v>0.64888780834583515</v>
      </c>
    </row>
    <row r="361" spans="1:13" x14ac:dyDescent="0.2">
      <c r="A361" s="84">
        <v>30</v>
      </c>
      <c r="B361" s="85">
        <v>33684</v>
      </c>
      <c r="C361" s="88">
        <v>7.38</v>
      </c>
      <c r="D361" s="90">
        <v>1.00238</v>
      </c>
      <c r="E361" s="87">
        <v>4.4584799999999998</v>
      </c>
      <c r="F361" s="88">
        <v>2.0299999999999998</v>
      </c>
      <c r="G361" s="91">
        <v>4.7050000000000001</v>
      </c>
      <c r="H361" s="41">
        <v>1.5337311724223923E-3</v>
      </c>
      <c r="I361" s="42">
        <v>1.9147013557700521</v>
      </c>
      <c r="J361" s="41">
        <v>1.5683333333333333E-3</v>
      </c>
      <c r="K361" s="42">
        <v>0.67608833333333251</v>
      </c>
      <c r="L361" s="41">
        <v>1.5337311724223923E-3</v>
      </c>
      <c r="M361" s="42">
        <v>0.65042153951825754</v>
      </c>
    </row>
    <row r="362" spans="1:13" x14ac:dyDescent="0.2">
      <c r="A362" s="84">
        <v>30</v>
      </c>
      <c r="B362" s="85">
        <v>33685</v>
      </c>
      <c r="C362" s="88">
        <v>7.38</v>
      </c>
      <c r="D362" s="90">
        <v>1.00238</v>
      </c>
      <c r="E362" s="87">
        <v>4.4690799999999999</v>
      </c>
      <c r="F362" s="88">
        <v>2.0299999999999998</v>
      </c>
      <c r="G362" s="91">
        <v>4.7050000000000001</v>
      </c>
      <c r="H362" s="41">
        <v>1.5337311724223923E-3</v>
      </c>
      <c r="I362" s="42">
        <v>1.917637992925276</v>
      </c>
      <c r="J362" s="41">
        <v>1.5683333333333333E-3</v>
      </c>
      <c r="K362" s="42">
        <v>0.6776566666666658</v>
      </c>
      <c r="L362" s="41">
        <v>1.5337311724223923E-3</v>
      </c>
      <c r="M362" s="42">
        <v>0.65195527069067993</v>
      </c>
    </row>
    <row r="363" spans="1:13" x14ac:dyDescent="0.2">
      <c r="A363" s="84">
        <v>30</v>
      </c>
      <c r="B363" s="85">
        <v>33686</v>
      </c>
      <c r="C363" s="88">
        <v>7.35</v>
      </c>
      <c r="D363" s="90">
        <v>1.00237</v>
      </c>
      <c r="E363" s="87">
        <v>4.47966</v>
      </c>
      <c r="F363" s="88">
        <v>1.84</v>
      </c>
      <c r="G363" s="91">
        <v>4.5949999999999998</v>
      </c>
      <c r="H363" s="41">
        <v>1.4986406196018098E-3</v>
      </c>
      <c r="I363" s="42">
        <v>1.9205118431151655</v>
      </c>
      <c r="J363" s="41">
        <v>1.5316666666666666E-3</v>
      </c>
      <c r="K363" s="42">
        <v>0.67918833333333251</v>
      </c>
      <c r="L363" s="41">
        <v>1.4986406196018098E-3</v>
      </c>
      <c r="M363" s="42">
        <v>0.65345391131028174</v>
      </c>
    </row>
    <row r="364" spans="1:13" x14ac:dyDescent="0.2">
      <c r="A364" s="84">
        <v>30</v>
      </c>
      <c r="B364" s="85">
        <v>33687</v>
      </c>
      <c r="C364" s="88">
        <v>7.32</v>
      </c>
      <c r="D364" s="90">
        <v>1.0023599999999999</v>
      </c>
      <c r="E364" s="87">
        <v>4.4902199999999999</v>
      </c>
      <c r="F364" s="88">
        <v>1.83</v>
      </c>
      <c r="G364" s="91">
        <v>4.5750000000000002</v>
      </c>
      <c r="H364" s="41">
        <v>1.4922566865858133E-3</v>
      </c>
      <c r="I364" s="42">
        <v>1.9233777397547214</v>
      </c>
      <c r="J364" s="41">
        <v>1.5250000000000001E-3</v>
      </c>
      <c r="K364" s="42">
        <v>0.6807133333333325</v>
      </c>
      <c r="L364" s="41">
        <v>1.4922566865858133E-3</v>
      </c>
      <c r="M364" s="42">
        <v>0.65494616799686756</v>
      </c>
    </row>
    <row r="365" spans="1:13" x14ac:dyDescent="0.2">
      <c r="A365" s="84">
        <v>30</v>
      </c>
      <c r="B365" s="85">
        <v>33688</v>
      </c>
      <c r="C365" s="88">
        <v>7.32</v>
      </c>
      <c r="D365" s="90">
        <v>1.0023599999999999</v>
      </c>
      <c r="E365" s="87">
        <v>4.5008100000000004</v>
      </c>
      <c r="F365" s="88">
        <v>1.83</v>
      </c>
      <c r="G365" s="91">
        <v>4.5750000000000002</v>
      </c>
      <c r="H365" s="41">
        <v>1.4922566865858133E-3</v>
      </c>
      <c r="I365" s="42">
        <v>1.9262479130477006</v>
      </c>
      <c r="J365" s="41">
        <v>1.5250000000000001E-3</v>
      </c>
      <c r="K365" s="42">
        <v>0.6822383333333325</v>
      </c>
      <c r="L365" s="41">
        <v>1.4922566865858133E-3</v>
      </c>
      <c r="M365" s="42">
        <v>0.65643842468345337</v>
      </c>
    </row>
    <row r="366" spans="1:13" x14ac:dyDescent="0.2">
      <c r="A366" s="84">
        <v>30</v>
      </c>
      <c r="B366" s="85">
        <v>33689</v>
      </c>
      <c r="C366" s="88">
        <v>7.32</v>
      </c>
      <c r="D366" s="90">
        <v>1.0023599999999999</v>
      </c>
      <c r="E366" s="87">
        <v>4.5114200000000002</v>
      </c>
      <c r="F366" s="88">
        <v>1.83</v>
      </c>
      <c r="G366" s="91">
        <v>4.5750000000000002</v>
      </c>
      <c r="H366" s="41">
        <v>1.4922566865858133E-3</v>
      </c>
      <c r="I366" s="42">
        <v>1.929122369375968</v>
      </c>
      <c r="J366" s="41">
        <v>1.5250000000000001E-3</v>
      </c>
      <c r="K366" s="42">
        <v>0.6837633333333325</v>
      </c>
      <c r="L366" s="41">
        <v>1.4922566865858133E-3</v>
      </c>
      <c r="M366" s="42">
        <v>0.65793068137003918</v>
      </c>
    </row>
    <row r="367" spans="1:13" x14ac:dyDescent="0.2">
      <c r="A367" s="84">
        <v>30</v>
      </c>
      <c r="B367" s="85">
        <v>33690</v>
      </c>
      <c r="C367" s="88">
        <v>7.32</v>
      </c>
      <c r="D367" s="90">
        <v>1.0023599999999999</v>
      </c>
      <c r="E367" s="87">
        <v>4.5220599999999997</v>
      </c>
      <c r="F367" s="88">
        <v>1.83</v>
      </c>
      <c r="G367" s="91">
        <v>4.5750000000000002</v>
      </c>
      <c r="H367" s="41">
        <v>1.4922566865858133E-3</v>
      </c>
      <c r="I367" s="42">
        <v>1.9320011151309116</v>
      </c>
      <c r="J367" s="41">
        <v>1.5250000000000001E-3</v>
      </c>
      <c r="K367" s="42">
        <v>0.6852883333333325</v>
      </c>
      <c r="L367" s="41">
        <v>1.4922566865858133E-3</v>
      </c>
      <c r="M367" s="42">
        <v>0.659422938056625</v>
      </c>
    </row>
    <row r="368" spans="1:13" x14ac:dyDescent="0.2">
      <c r="A368" s="84">
        <v>30</v>
      </c>
      <c r="B368" s="85">
        <v>33691</v>
      </c>
      <c r="C368" s="88">
        <v>7.32</v>
      </c>
      <c r="D368" s="90">
        <v>1.0023599999999999</v>
      </c>
      <c r="E368" s="87">
        <v>4.5327200000000003</v>
      </c>
      <c r="F368" s="88">
        <v>1.83</v>
      </c>
      <c r="G368" s="91">
        <v>4.5750000000000002</v>
      </c>
      <c r="H368" s="41">
        <v>1.4922566865858133E-3</v>
      </c>
      <c r="I368" s="42">
        <v>1.9348841567134569</v>
      </c>
      <c r="J368" s="41">
        <v>1.5250000000000001E-3</v>
      </c>
      <c r="K368" s="42">
        <v>0.6868133333333325</v>
      </c>
      <c r="L368" s="41">
        <v>1.4922566865858133E-3</v>
      </c>
      <c r="M368" s="42">
        <v>0.66091519474321081</v>
      </c>
    </row>
    <row r="369" spans="1:13" x14ac:dyDescent="0.2">
      <c r="A369" s="84">
        <v>30</v>
      </c>
      <c r="B369" s="85">
        <v>33692</v>
      </c>
      <c r="C369" s="88">
        <v>7.32</v>
      </c>
      <c r="D369" s="90">
        <v>1.0023599999999999</v>
      </c>
      <c r="E369" s="87">
        <v>4.5434000000000001</v>
      </c>
      <c r="F369" s="88">
        <v>1.83</v>
      </c>
      <c r="G369" s="91">
        <v>4.5750000000000002</v>
      </c>
      <c r="H369" s="41">
        <v>1.4922566865858133E-3</v>
      </c>
      <c r="I369" s="42">
        <v>1.9377715005340814</v>
      </c>
      <c r="J369" s="41">
        <v>1.5250000000000001E-3</v>
      </c>
      <c r="K369" s="42">
        <v>0.6883383333333325</v>
      </c>
      <c r="L369" s="41">
        <v>1.4922566865858133E-3</v>
      </c>
      <c r="M369" s="42">
        <v>0.66240745142979662</v>
      </c>
    </row>
    <row r="370" spans="1:13" x14ac:dyDescent="0.2">
      <c r="A370" s="84">
        <v>30</v>
      </c>
      <c r="B370" s="85">
        <v>33693</v>
      </c>
      <c r="C370" s="88">
        <v>7.32</v>
      </c>
      <c r="D370" s="90">
        <v>1.0023599999999999</v>
      </c>
      <c r="E370" s="87">
        <v>4.5541099999999997</v>
      </c>
      <c r="F370" s="88">
        <v>1.82</v>
      </c>
      <c r="G370" s="91">
        <v>4.57</v>
      </c>
      <c r="H370" s="41">
        <v>1.4906605189211053E-3</v>
      </c>
      <c r="I370" s="42">
        <v>1.940660060004618</v>
      </c>
      <c r="J370" s="41">
        <v>1.5233333333333334E-3</v>
      </c>
      <c r="K370" s="42">
        <v>0.68986166666666582</v>
      </c>
      <c r="L370" s="41">
        <v>1.4906605189211053E-3</v>
      </c>
      <c r="M370" s="42">
        <v>0.66389811194871773</v>
      </c>
    </row>
    <row r="371" spans="1:13" x14ac:dyDescent="0.2">
      <c r="A371" s="84">
        <v>30</v>
      </c>
      <c r="B371" s="85">
        <v>33694</v>
      </c>
      <c r="C371" s="88">
        <v>7.32</v>
      </c>
      <c r="D371" s="90">
        <v>1.0023599999999999</v>
      </c>
      <c r="E371" s="87">
        <v>4.5648499999999999</v>
      </c>
      <c r="F371" s="88">
        <v>1.82</v>
      </c>
      <c r="G371" s="91">
        <v>4.57</v>
      </c>
      <c r="H371" s="41">
        <v>1.4906605189211053E-3</v>
      </c>
      <c r="I371" s="42">
        <v>1.9435529253367139</v>
      </c>
      <c r="J371" s="41">
        <v>1.5233333333333334E-3</v>
      </c>
      <c r="K371" s="42">
        <v>0.69138499999999914</v>
      </c>
      <c r="L371" s="41">
        <v>1.4906605189211053E-3</v>
      </c>
      <c r="M371" s="42">
        <v>0.66538877246763883</v>
      </c>
    </row>
    <row r="372" spans="1:13" s="92" customFormat="1" x14ac:dyDescent="0.2">
      <c r="A372" s="84">
        <v>30</v>
      </c>
      <c r="B372" s="85">
        <v>33695</v>
      </c>
      <c r="C372" s="88">
        <v>7.22</v>
      </c>
      <c r="D372" s="90">
        <v>2.33E-3</v>
      </c>
      <c r="E372" s="87">
        <v>4.5754599999999996</v>
      </c>
      <c r="F372" s="88">
        <v>1.8</v>
      </c>
      <c r="G372" s="91">
        <v>4.51</v>
      </c>
      <c r="H372" s="41">
        <v>1.4715007502565935E-3</v>
      </c>
      <c r="I372" s="42">
        <v>1.9464128649245103</v>
      </c>
      <c r="J372" s="41">
        <v>1.5033333333333333E-3</v>
      </c>
      <c r="K372" s="42">
        <v>0.69288833333333244</v>
      </c>
      <c r="L372" s="41">
        <v>1.4715007502565935E-3</v>
      </c>
      <c r="M372" s="42">
        <v>0.66686027321789543</v>
      </c>
    </row>
    <row r="373" spans="1:13" x14ac:dyDescent="0.2">
      <c r="A373" s="84">
        <v>30</v>
      </c>
      <c r="B373" s="85">
        <v>33696</v>
      </c>
      <c r="C373" s="88">
        <v>7.22</v>
      </c>
      <c r="D373" s="90">
        <v>2.33E-3</v>
      </c>
      <c r="E373" s="87">
        <v>4.5861000000000001</v>
      </c>
      <c r="F373" s="88">
        <v>1.81</v>
      </c>
      <c r="G373" s="91">
        <v>4.5149999999999997</v>
      </c>
      <c r="H373" s="41">
        <v>1.4730978037180709E-3</v>
      </c>
      <c r="I373" s="42">
        <v>1.9492801214409592</v>
      </c>
      <c r="J373" s="41">
        <v>1.5049999999999998E-3</v>
      </c>
      <c r="K373" s="42">
        <v>0.69439333333333242</v>
      </c>
      <c r="L373" s="41">
        <v>1.4730978037180709E-3</v>
      </c>
      <c r="M373" s="42">
        <v>0.6683333710216135</v>
      </c>
    </row>
    <row r="374" spans="1:13" x14ac:dyDescent="0.2">
      <c r="A374" s="84">
        <v>30</v>
      </c>
      <c r="B374" s="85">
        <v>33697</v>
      </c>
      <c r="C374" s="88">
        <v>7.22</v>
      </c>
      <c r="D374" s="90">
        <v>2.33E-3</v>
      </c>
      <c r="E374" s="87">
        <v>4.5967599999999997</v>
      </c>
      <c r="F374" s="88">
        <v>1.8</v>
      </c>
      <c r="G374" s="91">
        <v>4.51</v>
      </c>
      <c r="H374" s="41">
        <v>1.4715007502565935E-3</v>
      </c>
      <c r="I374" s="42">
        <v>1.9521484886021199</v>
      </c>
      <c r="J374" s="41">
        <v>1.5033333333333333E-3</v>
      </c>
      <c r="K374" s="42">
        <v>0.69589666666666572</v>
      </c>
      <c r="L374" s="41">
        <v>1.4715007502565935E-3</v>
      </c>
      <c r="M374" s="42">
        <v>0.66980487177187009</v>
      </c>
    </row>
    <row r="375" spans="1:13" x14ac:dyDescent="0.2">
      <c r="A375" s="84">
        <v>30</v>
      </c>
      <c r="B375" s="85">
        <v>33698</v>
      </c>
      <c r="C375" s="88">
        <v>7.22</v>
      </c>
      <c r="D375" s="90">
        <v>2.33E-3</v>
      </c>
      <c r="E375" s="87">
        <v>4.60745</v>
      </c>
      <c r="F375" s="88">
        <v>1.8</v>
      </c>
      <c r="G375" s="91">
        <v>4.51</v>
      </c>
      <c r="H375" s="41">
        <v>1.4715007502565935E-3</v>
      </c>
      <c r="I375" s="42">
        <v>1.9550210765677101</v>
      </c>
      <c r="J375" s="41">
        <v>1.5033333333333333E-3</v>
      </c>
      <c r="K375" s="42">
        <v>0.69739999999999902</v>
      </c>
      <c r="L375" s="41">
        <v>1.4715007502565935E-3</v>
      </c>
      <c r="M375" s="42">
        <v>0.67127637252212669</v>
      </c>
    </row>
    <row r="376" spans="1:13" x14ac:dyDescent="0.2">
      <c r="A376" s="84">
        <v>30</v>
      </c>
      <c r="B376" s="85">
        <v>33699</v>
      </c>
      <c r="C376" s="88">
        <v>7.22</v>
      </c>
      <c r="D376" s="90">
        <v>2.33E-3</v>
      </c>
      <c r="E376" s="87">
        <v>4.6181599999999996</v>
      </c>
      <c r="F376" s="88">
        <v>1.8</v>
      </c>
      <c r="G376" s="91">
        <v>4.51</v>
      </c>
      <c r="H376" s="41">
        <v>1.4715007502565935E-3</v>
      </c>
      <c r="I376" s="42">
        <v>1.9578978915486469</v>
      </c>
      <c r="J376" s="41">
        <v>1.5033333333333333E-3</v>
      </c>
      <c r="K376" s="42">
        <v>0.69890333333333232</v>
      </c>
      <c r="L376" s="41">
        <v>1.4715007502565935E-3</v>
      </c>
      <c r="M376" s="42">
        <v>0.67274787327238328</v>
      </c>
    </row>
    <row r="377" spans="1:13" x14ac:dyDescent="0.2">
      <c r="A377" s="84">
        <v>30</v>
      </c>
      <c r="B377" s="85">
        <v>33700</v>
      </c>
      <c r="C377" s="88">
        <v>7.22</v>
      </c>
      <c r="D377" s="90">
        <v>2.33E-3</v>
      </c>
      <c r="E377" s="87">
        <v>4.6288999999999998</v>
      </c>
      <c r="F377" s="88">
        <v>1.8</v>
      </c>
      <c r="G377" s="91">
        <v>4.51</v>
      </c>
      <c r="H377" s="41">
        <v>1.4715007502565935E-3</v>
      </c>
      <c r="I377" s="42">
        <v>1.9607789397649866</v>
      </c>
      <c r="J377" s="41">
        <v>1.5033333333333333E-3</v>
      </c>
      <c r="K377" s="42">
        <v>0.70040666666666562</v>
      </c>
      <c r="L377" s="41">
        <v>1.4715007502565935E-3</v>
      </c>
      <c r="M377" s="42">
        <v>0.67421937402263987</v>
      </c>
    </row>
    <row r="378" spans="1:13" x14ac:dyDescent="0.2">
      <c r="A378" s="84">
        <v>30</v>
      </c>
      <c r="B378" s="85">
        <v>33701</v>
      </c>
      <c r="C378" s="88">
        <v>7.22</v>
      </c>
      <c r="D378" s="90">
        <v>2.33E-3</v>
      </c>
      <c r="E378" s="87">
        <v>4.6396600000000001</v>
      </c>
      <c r="F378" s="88">
        <v>1.79</v>
      </c>
      <c r="G378" s="91">
        <v>4.5049999999999999</v>
      </c>
      <c r="H378" s="41">
        <v>1.4699036229333107E-3</v>
      </c>
      <c r="I378" s="42">
        <v>1.9636610958323186</v>
      </c>
      <c r="J378" s="41">
        <v>1.5016666666666666E-3</v>
      </c>
      <c r="K378" s="42">
        <v>0.70190833333333225</v>
      </c>
      <c r="L378" s="41">
        <v>1.4699036229333107E-3</v>
      </c>
      <c r="M378" s="42">
        <v>0.67568927764557318</v>
      </c>
    </row>
    <row r="379" spans="1:13" x14ac:dyDescent="0.2">
      <c r="A379" s="84">
        <v>30</v>
      </c>
      <c r="B379" s="85">
        <v>33702</v>
      </c>
      <c r="C379" s="88">
        <v>7.22</v>
      </c>
      <c r="D379" s="90">
        <v>2.33E-3</v>
      </c>
      <c r="E379" s="87">
        <v>4.6504500000000002</v>
      </c>
      <c r="F379" s="88">
        <v>1.79</v>
      </c>
      <c r="G379" s="91">
        <v>4.5049999999999999</v>
      </c>
      <c r="H379" s="41">
        <v>1.4699036229333107E-3</v>
      </c>
      <c r="I379" s="42">
        <v>1.9665474883912957</v>
      </c>
      <c r="J379" s="41">
        <v>1.5016666666666666E-3</v>
      </c>
      <c r="K379" s="42">
        <v>0.70340999999999887</v>
      </c>
      <c r="L379" s="41">
        <v>1.4699036229333107E-3</v>
      </c>
      <c r="M379" s="42">
        <v>0.67715918126850649</v>
      </c>
    </row>
    <row r="380" spans="1:13" x14ac:dyDescent="0.2">
      <c r="A380" s="84">
        <v>30</v>
      </c>
      <c r="B380" s="85">
        <v>33703</v>
      </c>
      <c r="C380" s="88">
        <v>7.29</v>
      </c>
      <c r="D380" s="90">
        <v>2.3500000000000001E-3</v>
      </c>
      <c r="E380" s="87">
        <v>4.6613699999999998</v>
      </c>
      <c r="F380" s="88">
        <v>1.78</v>
      </c>
      <c r="G380" s="91">
        <v>4.5350000000000001</v>
      </c>
      <c r="H380" s="41">
        <v>1.4794852790882551E-3</v>
      </c>
      <c r="I380" s="42">
        <v>1.9694569664509987</v>
      </c>
      <c r="J380" s="41">
        <v>1.5116666666666668E-3</v>
      </c>
      <c r="K380" s="42">
        <v>0.70492166666666556</v>
      </c>
      <c r="L380" s="41">
        <v>1.4794852790882551E-3</v>
      </c>
      <c r="M380" s="42">
        <v>0.67863866654759475</v>
      </c>
    </row>
    <row r="381" spans="1:13" x14ac:dyDescent="0.2">
      <c r="A381" s="84">
        <v>30</v>
      </c>
      <c r="B381" s="85">
        <v>33704</v>
      </c>
      <c r="C381" s="88">
        <v>7.23</v>
      </c>
      <c r="D381" s="90">
        <v>2.33E-3</v>
      </c>
      <c r="E381" s="87">
        <v>4.6722200000000003</v>
      </c>
      <c r="F381" s="88">
        <v>1.89</v>
      </c>
      <c r="G381" s="91">
        <v>4.5600000000000005</v>
      </c>
      <c r="H381" s="41">
        <v>1.4874679622498554E-3</v>
      </c>
      <c r="I381" s="42">
        <v>1.9723864705916243</v>
      </c>
      <c r="J381" s="41">
        <v>1.5200000000000001E-3</v>
      </c>
      <c r="K381" s="42">
        <v>0.70644166666666552</v>
      </c>
      <c r="L381" s="41">
        <v>1.4874679622498554E-3</v>
      </c>
      <c r="M381" s="42">
        <v>0.6801261345098446</v>
      </c>
    </row>
    <row r="382" spans="1:13" x14ac:dyDescent="0.2">
      <c r="A382" s="84">
        <v>30</v>
      </c>
      <c r="B382" s="85">
        <v>33705</v>
      </c>
      <c r="C382" s="88">
        <v>7.23</v>
      </c>
      <c r="D382" s="90">
        <v>2.33E-3</v>
      </c>
      <c r="E382" s="87">
        <v>4.6830999999999996</v>
      </c>
      <c r="F382" s="88">
        <v>1.89</v>
      </c>
      <c r="G382" s="91">
        <v>4.5600000000000005</v>
      </c>
      <c r="H382" s="41">
        <v>1.4874679622498554E-3</v>
      </c>
      <c r="I382" s="42">
        <v>1.9753203322758044</v>
      </c>
      <c r="J382" s="41">
        <v>1.5200000000000001E-3</v>
      </c>
      <c r="K382" s="42">
        <v>0.70796166666666549</v>
      </c>
      <c r="L382" s="41">
        <v>1.4874679622498554E-3</v>
      </c>
      <c r="M382" s="42">
        <v>0.68161360247209446</v>
      </c>
    </row>
    <row r="383" spans="1:13" x14ac:dyDescent="0.2">
      <c r="A383" s="84">
        <v>30</v>
      </c>
      <c r="B383" s="85">
        <v>33706</v>
      </c>
      <c r="C383" s="88">
        <v>7.23</v>
      </c>
      <c r="D383" s="90">
        <v>2.33E-3</v>
      </c>
      <c r="E383" s="87">
        <v>4.694</v>
      </c>
      <c r="F383" s="88">
        <v>1.89</v>
      </c>
      <c r="G383" s="91">
        <v>4.5600000000000005</v>
      </c>
      <c r="H383" s="41">
        <v>1.4874679622498554E-3</v>
      </c>
      <c r="I383" s="42">
        <v>1.9782585579852454</v>
      </c>
      <c r="J383" s="41">
        <v>1.5200000000000001E-3</v>
      </c>
      <c r="K383" s="42">
        <v>0.70948166666666546</v>
      </c>
      <c r="L383" s="41">
        <v>1.4874679622498554E-3</v>
      </c>
      <c r="M383" s="42">
        <v>0.68310107043434432</v>
      </c>
    </row>
    <row r="384" spans="1:13" x14ac:dyDescent="0.2">
      <c r="A384" s="84">
        <v>30</v>
      </c>
      <c r="B384" s="85">
        <v>33707</v>
      </c>
      <c r="C384" s="88">
        <v>7.23</v>
      </c>
      <c r="D384" s="90">
        <v>2.33E-3</v>
      </c>
      <c r="E384" s="87">
        <v>4.7049300000000001</v>
      </c>
      <c r="F384" s="88">
        <v>1.89</v>
      </c>
      <c r="G384" s="91">
        <v>4.5600000000000005</v>
      </c>
      <c r="H384" s="41">
        <v>1.4874679622498554E-3</v>
      </c>
      <c r="I384" s="42">
        <v>1.9812011542112951</v>
      </c>
      <c r="J384" s="41">
        <v>1.5200000000000001E-3</v>
      </c>
      <c r="K384" s="42">
        <v>0.71100166666666542</v>
      </c>
      <c r="L384" s="41">
        <v>1.4874679622498554E-3</v>
      </c>
      <c r="M384" s="42">
        <v>0.68458853839659417</v>
      </c>
    </row>
    <row r="385" spans="1:13" x14ac:dyDescent="0.2">
      <c r="A385" s="84">
        <v>30</v>
      </c>
      <c r="B385" s="85">
        <v>33708</v>
      </c>
      <c r="C385" s="88">
        <v>7.23</v>
      </c>
      <c r="D385" s="90">
        <v>2.33E-3</v>
      </c>
      <c r="E385" s="87">
        <v>4.7158899999999999</v>
      </c>
      <c r="F385" s="88">
        <v>1.89</v>
      </c>
      <c r="G385" s="91">
        <v>4.5600000000000005</v>
      </c>
      <c r="H385" s="41">
        <v>1.4874679622498554E-3</v>
      </c>
      <c r="I385" s="42">
        <v>1.9841481274549568</v>
      </c>
      <c r="J385" s="41">
        <v>1.5200000000000001E-3</v>
      </c>
      <c r="K385" s="42">
        <v>0.71252166666666539</v>
      </c>
      <c r="L385" s="41">
        <v>1.4874679622498554E-3</v>
      </c>
      <c r="M385" s="42">
        <v>0.68607600635884403</v>
      </c>
    </row>
    <row r="386" spans="1:13" x14ac:dyDescent="0.2">
      <c r="A386" s="84">
        <v>30</v>
      </c>
      <c r="B386" s="85">
        <v>33709</v>
      </c>
      <c r="C386" s="88">
        <v>7.23</v>
      </c>
      <c r="D386" s="90">
        <v>2.33E-3</v>
      </c>
      <c r="E386" s="87">
        <v>4.7268699999999999</v>
      </c>
      <c r="F386" s="88">
        <v>1.91</v>
      </c>
      <c r="G386" s="91">
        <v>4.57</v>
      </c>
      <c r="H386" s="41">
        <v>1.4906605189211053E-3</v>
      </c>
      <c r="I386" s="42">
        <v>1.9871058187322452</v>
      </c>
      <c r="J386" s="41">
        <v>1.5233333333333334E-3</v>
      </c>
      <c r="K386" s="42">
        <v>0.71404499999999871</v>
      </c>
      <c r="L386" s="41">
        <v>1.4906605189211053E-3</v>
      </c>
      <c r="M386" s="42">
        <v>0.68756666687776513</v>
      </c>
    </row>
    <row r="387" spans="1:13" x14ac:dyDescent="0.2">
      <c r="A387" s="84">
        <v>30</v>
      </c>
      <c r="B387" s="85">
        <v>33710</v>
      </c>
      <c r="C387" s="88">
        <v>7.23</v>
      </c>
      <c r="D387" s="90">
        <v>2.33E-3</v>
      </c>
      <c r="E387" s="87">
        <v>4.73787</v>
      </c>
      <c r="F387" s="88">
        <v>1.91</v>
      </c>
      <c r="G387" s="91">
        <v>4.57</v>
      </c>
      <c r="H387" s="41">
        <v>1.4906605189211053E-3</v>
      </c>
      <c r="I387" s="42">
        <v>1.9900679189231478</v>
      </c>
      <c r="J387" s="41">
        <v>1.5233333333333334E-3</v>
      </c>
      <c r="K387" s="42">
        <v>0.71556833333333203</v>
      </c>
      <c r="L387" s="41">
        <v>1.4906605189211053E-3</v>
      </c>
      <c r="M387" s="42">
        <v>0.68905732739668624</v>
      </c>
    </row>
    <row r="388" spans="1:13" x14ac:dyDescent="0.2">
      <c r="A388" s="84">
        <v>30</v>
      </c>
      <c r="B388" s="85">
        <v>33711</v>
      </c>
      <c r="C388" s="88">
        <v>7.23</v>
      </c>
      <c r="D388" s="90">
        <v>2.33E-3</v>
      </c>
      <c r="E388" s="87">
        <v>4.7488999999999999</v>
      </c>
      <c r="F388" s="88">
        <v>1.91</v>
      </c>
      <c r="G388" s="91">
        <v>4.57</v>
      </c>
      <c r="H388" s="41">
        <v>1.4906605189211053E-3</v>
      </c>
      <c r="I388" s="42">
        <v>1.9930344345998581</v>
      </c>
      <c r="J388" s="41">
        <v>1.5233333333333334E-3</v>
      </c>
      <c r="K388" s="42">
        <v>0.71709166666666535</v>
      </c>
      <c r="L388" s="41">
        <v>1.4906605189211053E-3</v>
      </c>
      <c r="M388" s="42">
        <v>0.69054798791560734</v>
      </c>
    </row>
    <row r="389" spans="1:13" x14ac:dyDescent="0.2">
      <c r="A389" s="84">
        <v>30</v>
      </c>
      <c r="B389" s="85">
        <v>33712</v>
      </c>
      <c r="C389" s="88">
        <v>7.23</v>
      </c>
      <c r="D389" s="90">
        <v>2.33E-3</v>
      </c>
      <c r="E389" s="87">
        <v>4.7599600000000004</v>
      </c>
      <c r="F389" s="88">
        <v>1.91</v>
      </c>
      <c r="G389" s="91">
        <v>4.57</v>
      </c>
      <c r="H389" s="41">
        <v>1.4906605189211053E-3</v>
      </c>
      <c r="I389" s="42">
        <v>1.9960053723443663</v>
      </c>
      <c r="J389" s="41">
        <v>1.5233333333333334E-3</v>
      </c>
      <c r="K389" s="42">
        <v>0.71861499999999867</v>
      </c>
      <c r="L389" s="41">
        <v>1.4906605189211053E-3</v>
      </c>
      <c r="M389" s="42">
        <v>0.69203864843452845</v>
      </c>
    </row>
    <row r="390" spans="1:13" x14ac:dyDescent="0.2">
      <c r="A390" s="84">
        <v>30</v>
      </c>
      <c r="B390" s="85">
        <v>33713</v>
      </c>
      <c r="C390" s="88">
        <v>7.23</v>
      </c>
      <c r="D390" s="90">
        <v>2.33E-3</v>
      </c>
      <c r="E390" s="87">
        <v>4.7710400000000002</v>
      </c>
      <c r="F390" s="88">
        <v>1.91</v>
      </c>
      <c r="G390" s="91">
        <v>4.57</v>
      </c>
      <c r="H390" s="41">
        <v>1.4906605189211053E-3</v>
      </c>
      <c r="I390" s="42">
        <v>1.9989807387484744</v>
      </c>
      <c r="J390" s="41">
        <v>1.5233333333333334E-3</v>
      </c>
      <c r="K390" s="42">
        <v>0.72013833333333199</v>
      </c>
      <c r="L390" s="41">
        <v>1.4906605189211053E-3</v>
      </c>
      <c r="M390" s="42">
        <v>0.69352930895344955</v>
      </c>
    </row>
    <row r="391" spans="1:13" x14ac:dyDescent="0.2">
      <c r="A391" s="84">
        <v>30</v>
      </c>
      <c r="B391" s="85">
        <v>33714</v>
      </c>
      <c r="C391" s="88">
        <v>7.32</v>
      </c>
      <c r="D391" s="90">
        <v>2.3600000000000001E-3</v>
      </c>
      <c r="E391" s="87">
        <v>4.7822899999999997</v>
      </c>
      <c r="F391" s="88">
        <v>1.9</v>
      </c>
      <c r="G391" s="91">
        <v>4.6100000000000003</v>
      </c>
      <c r="H391" s="41">
        <v>1.5034277950323194E-3</v>
      </c>
      <c r="I391" s="42">
        <v>2.0019860619528429</v>
      </c>
      <c r="J391" s="41">
        <v>1.5366666666666669E-3</v>
      </c>
      <c r="K391" s="42">
        <v>0.72167499999999862</v>
      </c>
      <c r="L391" s="41">
        <v>1.5034277950323194E-3</v>
      </c>
      <c r="M391" s="42">
        <v>0.69503273674848187</v>
      </c>
    </row>
    <row r="392" spans="1:13" x14ac:dyDescent="0.2">
      <c r="A392" s="84">
        <v>30</v>
      </c>
      <c r="B392" s="85">
        <v>33715</v>
      </c>
      <c r="C392" s="88">
        <v>7.32</v>
      </c>
      <c r="D392" s="90">
        <v>2.3600000000000001E-3</v>
      </c>
      <c r="E392" s="87">
        <v>4.7935600000000003</v>
      </c>
      <c r="F392" s="88">
        <v>1.9</v>
      </c>
      <c r="G392" s="91">
        <v>4.6100000000000003</v>
      </c>
      <c r="H392" s="41">
        <v>1.5034277950323194E-3</v>
      </c>
      <c r="I392" s="42">
        <v>2.0049959034436502</v>
      </c>
      <c r="J392" s="41">
        <v>1.5366666666666669E-3</v>
      </c>
      <c r="K392" s="42">
        <v>0.72321166666666525</v>
      </c>
      <c r="L392" s="41">
        <v>1.5034277950323194E-3</v>
      </c>
      <c r="M392" s="42">
        <v>0.69653616454351419</v>
      </c>
    </row>
    <row r="393" spans="1:13" x14ac:dyDescent="0.2">
      <c r="A393" s="84">
        <v>30</v>
      </c>
      <c r="B393" s="85">
        <v>33716</v>
      </c>
      <c r="C393" s="88">
        <v>7.27</v>
      </c>
      <c r="D393" s="90">
        <v>2.3400000000000001E-3</v>
      </c>
      <c r="E393" s="87">
        <v>4.8047899999999997</v>
      </c>
      <c r="F393" s="88">
        <v>1.89</v>
      </c>
      <c r="G393" s="91">
        <v>4.58</v>
      </c>
      <c r="H393" s="41">
        <v>1.4938527804795321E-3</v>
      </c>
      <c r="I393" s="42">
        <v>2.0079910721488594</v>
      </c>
      <c r="J393" s="41">
        <v>1.5266666666666666E-3</v>
      </c>
      <c r="K393" s="42">
        <v>0.72473833333333193</v>
      </c>
      <c r="L393" s="41">
        <v>1.4938527804795321E-3</v>
      </c>
      <c r="M393" s="42">
        <v>0.69803001732399372</v>
      </c>
    </row>
    <row r="394" spans="1:13" x14ac:dyDescent="0.2">
      <c r="A394" s="84">
        <v>30</v>
      </c>
      <c r="B394" s="85">
        <v>33717</v>
      </c>
      <c r="C394" s="88">
        <v>7.27</v>
      </c>
      <c r="D394" s="90">
        <v>2.3400000000000001E-3</v>
      </c>
      <c r="E394" s="87">
        <v>4.8160499999999997</v>
      </c>
      <c r="F394" s="88">
        <v>1.89</v>
      </c>
      <c r="G394" s="91">
        <v>4.58</v>
      </c>
      <c r="H394" s="41">
        <v>1.4938527804795321E-3</v>
      </c>
      <c r="I394" s="42">
        <v>2.0109907151951671</v>
      </c>
      <c r="J394" s="41">
        <v>1.5266666666666666E-3</v>
      </c>
      <c r="K394" s="42">
        <v>0.72626499999999861</v>
      </c>
      <c r="L394" s="41">
        <v>1.4938527804795321E-3</v>
      </c>
      <c r="M394" s="42">
        <v>0.69952387010447326</v>
      </c>
    </row>
    <row r="395" spans="1:13" x14ac:dyDescent="0.2">
      <c r="A395" s="84">
        <v>30</v>
      </c>
      <c r="B395" s="85">
        <v>33718</v>
      </c>
      <c r="C395" s="88">
        <v>7.27</v>
      </c>
      <c r="D395" s="90">
        <v>2.3400000000000001E-3</v>
      </c>
      <c r="E395" s="87">
        <v>4.8273299999999999</v>
      </c>
      <c r="F395" s="88">
        <v>1.89</v>
      </c>
      <c r="G395" s="91">
        <v>4.58</v>
      </c>
      <c r="H395" s="41">
        <v>1.4938527804795321E-3</v>
      </c>
      <c r="I395" s="42">
        <v>2.0139948392665801</v>
      </c>
      <c r="J395" s="41">
        <v>1.5266666666666666E-3</v>
      </c>
      <c r="K395" s="42">
        <v>0.72779166666666528</v>
      </c>
      <c r="L395" s="41">
        <v>1.4938527804795321E-3</v>
      </c>
      <c r="M395" s="42">
        <v>0.70101772288495279</v>
      </c>
    </row>
    <row r="396" spans="1:13" x14ac:dyDescent="0.2">
      <c r="A396" s="84">
        <v>30</v>
      </c>
      <c r="B396" s="85">
        <v>33719</v>
      </c>
      <c r="C396" s="88">
        <v>7.27</v>
      </c>
      <c r="D396" s="90">
        <v>2.3400000000000001E-3</v>
      </c>
      <c r="E396" s="87">
        <v>4.8386399999999998</v>
      </c>
      <c r="F396" s="88">
        <v>1.89</v>
      </c>
      <c r="G396" s="91">
        <v>4.58</v>
      </c>
      <c r="H396" s="41">
        <v>1.4938527804795321E-3</v>
      </c>
      <c r="I396" s="42">
        <v>2.0170034510570898</v>
      </c>
      <c r="J396" s="41">
        <v>1.5266666666666666E-3</v>
      </c>
      <c r="K396" s="42">
        <v>0.72931833333333196</v>
      </c>
      <c r="L396" s="41">
        <v>1.4938527804795321E-3</v>
      </c>
      <c r="M396" s="42">
        <v>0.70251157566543232</v>
      </c>
    </row>
    <row r="397" spans="1:13" x14ac:dyDescent="0.2">
      <c r="A397" s="84">
        <v>30</v>
      </c>
      <c r="B397" s="85">
        <v>33720</v>
      </c>
      <c r="C397" s="88">
        <v>7.27</v>
      </c>
      <c r="D397" s="90">
        <v>2.3400000000000001E-3</v>
      </c>
      <c r="E397" s="87">
        <v>4.8499800000000004</v>
      </c>
      <c r="F397" s="88">
        <v>1.89</v>
      </c>
      <c r="G397" s="91">
        <v>4.58</v>
      </c>
      <c r="H397" s="41">
        <v>1.4938527804795321E-3</v>
      </c>
      <c r="I397" s="42">
        <v>2.0200165572706883</v>
      </c>
      <c r="J397" s="41">
        <v>1.5266666666666666E-3</v>
      </c>
      <c r="K397" s="42">
        <v>0.73084499999999863</v>
      </c>
      <c r="L397" s="41">
        <v>1.4938527804795321E-3</v>
      </c>
      <c r="M397" s="42">
        <v>0.70400542844591185</v>
      </c>
    </row>
    <row r="398" spans="1:13" x14ac:dyDescent="0.2">
      <c r="A398" s="84">
        <v>30</v>
      </c>
      <c r="B398" s="85">
        <v>33721</v>
      </c>
      <c r="C398" s="88">
        <v>7.56</v>
      </c>
      <c r="D398" s="90">
        <v>2.4299999999999999E-3</v>
      </c>
      <c r="E398" s="87">
        <v>4.8617699999999999</v>
      </c>
      <c r="F398" s="88">
        <v>1.89</v>
      </c>
      <c r="G398" s="91">
        <v>4.7249999999999996</v>
      </c>
      <c r="H398" s="41">
        <v>1.5401074440317686E-3</v>
      </c>
      <c r="I398" s="42">
        <v>2.0231275998076081</v>
      </c>
      <c r="J398" s="41">
        <v>1.5749999999999998E-3</v>
      </c>
      <c r="K398" s="42">
        <v>0.73241999999999863</v>
      </c>
      <c r="L398" s="41">
        <v>1.5401074440317686E-3</v>
      </c>
      <c r="M398" s="42">
        <v>0.70554553588994362</v>
      </c>
    </row>
    <row r="399" spans="1:13" x14ac:dyDescent="0.2">
      <c r="A399" s="84">
        <v>30</v>
      </c>
      <c r="B399" s="85">
        <v>33722</v>
      </c>
      <c r="C399" s="88">
        <v>7.56</v>
      </c>
      <c r="D399" s="90">
        <v>2.4299999999999999E-3</v>
      </c>
      <c r="E399" s="87">
        <v>4.8735999999999997</v>
      </c>
      <c r="F399" s="88">
        <v>1.89</v>
      </c>
      <c r="G399" s="91">
        <v>4.7249999999999996</v>
      </c>
      <c r="H399" s="41">
        <v>1.5401074440317686E-3</v>
      </c>
      <c r="I399" s="42">
        <v>2.0262434336842978</v>
      </c>
      <c r="J399" s="41">
        <v>1.5749999999999998E-3</v>
      </c>
      <c r="K399" s="42">
        <v>0.73399499999999862</v>
      </c>
      <c r="L399" s="41">
        <v>1.5401074440317686E-3</v>
      </c>
      <c r="M399" s="42">
        <v>0.70708564333397539</v>
      </c>
    </row>
    <row r="400" spans="1:13" x14ac:dyDescent="0.2">
      <c r="A400" s="84">
        <v>30</v>
      </c>
      <c r="B400" s="85">
        <v>33723</v>
      </c>
      <c r="C400" s="88">
        <v>7.58</v>
      </c>
      <c r="D400" s="90">
        <v>2.4399999999999999E-3</v>
      </c>
      <c r="E400" s="87">
        <v>4.8854899999999999</v>
      </c>
      <c r="F400" s="88">
        <v>1.89</v>
      </c>
      <c r="G400" s="91">
        <v>4.7350000000000003</v>
      </c>
      <c r="H400" s="41">
        <v>1.5432951384271032E-3</v>
      </c>
      <c r="I400" s="42">
        <v>2.0293705253247727</v>
      </c>
      <c r="J400" s="41">
        <v>1.5783333333333335E-3</v>
      </c>
      <c r="K400" s="42">
        <v>0.73557333333333197</v>
      </c>
      <c r="L400" s="41">
        <v>1.5432951384271032E-3</v>
      </c>
      <c r="M400" s="42">
        <v>0.70862893847240249</v>
      </c>
    </row>
    <row r="401" spans="1:13" x14ac:dyDescent="0.2">
      <c r="A401" s="84">
        <v>30</v>
      </c>
      <c r="B401" s="85">
        <v>33724</v>
      </c>
      <c r="C401" s="88">
        <v>7.62</v>
      </c>
      <c r="D401" s="90">
        <v>2.4499999999999999E-3</v>
      </c>
      <c r="E401" s="87">
        <v>4.8974700000000002</v>
      </c>
      <c r="F401" s="88">
        <v>1.82</v>
      </c>
      <c r="G401" s="91">
        <v>4.72</v>
      </c>
      <c r="H401" s="41">
        <v>1.5385134864922545E-3</v>
      </c>
      <c r="I401" s="42">
        <v>2.0324927392470746</v>
      </c>
      <c r="J401" s="41">
        <v>1.5733333333333333E-3</v>
      </c>
      <c r="K401" s="42">
        <v>0.73714666666666528</v>
      </c>
      <c r="L401" s="41">
        <v>1.5385134864922545E-3</v>
      </c>
      <c r="M401" s="42">
        <v>0.71016745195889475</v>
      </c>
    </row>
    <row r="402" spans="1:13" x14ac:dyDescent="0.2">
      <c r="A402" s="84">
        <v>30</v>
      </c>
      <c r="B402" s="85">
        <v>33725</v>
      </c>
      <c r="C402" s="88">
        <v>7.62</v>
      </c>
      <c r="D402" s="90">
        <v>2.4499999999999999E-3</v>
      </c>
      <c r="E402" s="87">
        <v>4.9094699999999998</v>
      </c>
      <c r="F402" s="88">
        <v>1.82</v>
      </c>
      <c r="G402" s="91">
        <v>4.72</v>
      </c>
      <c r="H402" s="41">
        <v>1.5385134864922545E-3</v>
      </c>
      <c r="I402" s="42">
        <v>2.0356197567376038</v>
      </c>
      <c r="J402" s="41">
        <v>1.5733333333333333E-3</v>
      </c>
      <c r="K402" s="42">
        <v>0.7387199999999986</v>
      </c>
      <c r="L402" s="41">
        <v>1.5385134864922545E-3</v>
      </c>
      <c r="M402" s="42">
        <v>0.711705965445387</v>
      </c>
    </row>
    <row r="403" spans="1:13" x14ac:dyDescent="0.2">
      <c r="A403" s="84">
        <v>30</v>
      </c>
      <c r="B403" s="85">
        <v>33726</v>
      </c>
      <c r="C403" s="88">
        <v>7.62</v>
      </c>
      <c r="D403" s="90">
        <v>2.4499999999999999E-3</v>
      </c>
      <c r="E403" s="87">
        <v>4.9215099999999996</v>
      </c>
      <c r="F403" s="88">
        <v>1.82</v>
      </c>
      <c r="G403" s="91">
        <v>4.72</v>
      </c>
      <c r="H403" s="41">
        <v>1.5385134864922545E-3</v>
      </c>
      <c r="I403" s="42">
        <v>2.0387515851867146</v>
      </c>
      <c r="J403" s="41">
        <v>1.5733333333333333E-3</v>
      </c>
      <c r="K403" s="42">
        <v>0.74029333333333192</v>
      </c>
      <c r="L403" s="41">
        <v>1.5385134864922545E-3</v>
      </c>
      <c r="M403" s="42">
        <v>0.71324447893187926</v>
      </c>
    </row>
    <row r="404" spans="1:13" x14ac:dyDescent="0.2">
      <c r="A404" s="84">
        <v>30</v>
      </c>
      <c r="B404" s="85">
        <v>33727</v>
      </c>
      <c r="C404" s="88">
        <v>7.62</v>
      </c>
      <c r="D404" s="90">
        <v>2.4499999999999999E-3</v>
      </c>
      <c r="E404" s="87">
        <v>4.9335800000000001</v>
      </c>
      <c r="F404" s="88">
        <v>1.82</v>
      </c>
      <c r="G404" s="91">
        <v>4.72</v>
      </c>
      <c r="H404" s="41">
        <v>1.5385134864922545E-3</v>
      </c>
      <c r="I404" s="42">
        <v>2.0418882319961318</v>
      </c>
      <c r="J404" s="41">
        <v>1.5733333333333333E-3</v>
      </c>
      <c r="K404" s="42">
        <v>0.74186666666666523</v>
      </c>
      <c r="L404" s="41">
        <v>1.5385134864922545E-3</v>
      </c>
      <c r="M404" s="42">
        <v>0.71478299241837151</v>
      </c>
    </row>
    <row r="405" spans="1:13" x14ac:dyDescent="0.2">
      <c r="A405" s="84">
        <v>30</v>
      </c>
      <c r="B405" s="85">
        <v>33728</v>
      </c>
      <c r="C405" s="88">
        <v>7.59</v>
      </c>
      <c r="D405" s="90">
        <v>2.4399999999999999E-3</v>
      </c>
      <c r="E405" s="87">
        <v>4.9456199999999999</v>
      </c>
      <c r="F405" s="88">
        <v>1.83</v>
      </c>
      <c r="G405" s="91">
        <v>4.71</v>
      </c>
      <c r="H405" s="41">
        <v>1.5353253506944498E-3</v>
      </c>
      <c r="I405" s="42">
        <v>2.0450231947619999</v>
      </c>
      <c r="J405" s="41">
        <v>1.57E-3</v>
      </c>
      <c r="K405" s="42">
        <v>0.74343666666666519</v>
      </c>
      <c r="L405" s="41">
        <v>1.5353253506944498E-3</v>
      </c>
      <c r="M405" s="42">
        <v>0.71631831776906596</v>
      </c>
    </row>
    <row r="406" spans="1:13" x14ac:dyDescent="0.2">
      <c r="A406" s="84">
        <v>30</v>
      </c>
      <c r="B406" s="85">
        <v>33729</v>
      </c>
      <c r="C406" s="88">
        <v>7.51</v>
      </c>
      <c r="D406" s="90">
        <v>2.4199999999999998E-3</v>
      </c>
      <c r="E406" s="87">
        <v>4.9575699999999996</v>
      </c>
      <c r="F406" s="88">
        <v>1.79</v>
      </c>
      <c r="G406" s="91">
        <v>4.6500000000000004</v>
      </c>
      <c r="H406" s="41">
        <v>1.5161903528870813E-3</v>
      </c>
      <c r="I406" s="42">
        <v>2.0481238392013283</v>
      </c>
      <c r="J406" s="41">
        <v>1.5500000000000002E-3</v>
      </c>
      <c r="K406" s="42">
        <v>0.74498666666666524</v>
      </c>
      <c r="L406" s="41">
        <v>1.5161903528870813E-3</v>
      </c>
      <c r="M406" s="42">
        <v>0.71783450812195304</v>
      </c>
    </row>
    <row r="407" spans="1:13" x14ac:dyDescent="0.2">
      <c r="A407" s="84">
        <v>30</v>
      </c>
      <c r="B407" s="85">
        <v>33730</v>
      </c>
      <c r="C407" s="88">
        <v>7.51</v>
      </c>
      <c r="D407" s="90">
        <v>2.4199999999999998E-3</v>
      </c>
      <c r="E407" s="87">
        <v>4.9695499999999999</v>
      </c>
      <c r="F407" s="88">
        <v>1.8</v>
      </c>
      <c r="G407" s="91">
        <v>4.6550000000000002</v>
      </c>
      <c r="H407" s="41">
        <v>1.5177853410430764E-3</v>
      </c>
      <c r="I407" s="42">
        <v>2.0512324515411091</v>
      </c>
      <c r="J407" s="41">
        <v>1.5516666666666667E-3</v>
      </c>
      <c r="K407" s="42">
        <v>0.74653833333333186</v>
      </c>
      <c r="L407" s="41">
        <v>1.5177853410430764E-3</v>
      </c>
      <c r="M407" s="42">
        <v>0.71935229346299612</v>
      </c>
    </row>
    <row r="408" spans="1:13" x14ac:dyDescent="0.2">
      <c r="A408" s="84">
        <v>30</v>
      </c>
      <c r="B408" s="85">
        <v>33731</v>
      </c>
      <c r="C408" s="88">
        <v>7.5</v>
      </c>
      <c r="D408" s="90">
        <v>2.4199999999999998E-3</v>
      </c>
      <c r="E408" s="87">
        <v>4.9815500000000004</v>
      </c>
      <c r="F408" s="88">
        <v>1.8</v>
      </c>
      <c r="G408" s="91">
        <v>4.6500000000000004</v>
      </c>
      <c r="H408" s="41">
        <v>1.5161903528870813E-3</v>
      </c>
      <c r="I408" s="42">
        <v>2.0543425103956645</v>
      </c>
      <c r="J408" s="41">
        <v>1.5500000000000002E-3</v>
      </c>
      <c r="K408" s="42">
        <v>0.74808833333333191</v>
      </c>
      <c r="L408" s="41">
        <v>1.5161903528870813E-3</v>
      </c>
      <c r="M408" s="42">
        <v>0.7208684838158832</v>
      </c>
    </row>
    <row r="409" spans="1:13" x14ac:dyDescent="0.2">
      <c r="A409" s="84">
        <v>30</v>
      </c>
      <c r="B409" s="85">
        <v>33732</v>
      </c>
      <c r="C409" s="88">
        <v>7.6</v>
      </c>
      <c r="D409" s="90">
        <v>2.4399999999999999E-3</v>
      </c>
      <c r="E409" s="87">
        <v>4.9937300000000002</v>
      </c>
      <c r="F409" s="88">
        <v>1.8</v>
      </c>
      <c r="G409" s="91">
        <v>4.7</v>
      </c>
      <c r="H409" s="41">
        <v>1.5321369205592017E-3</v>
      </c>
      <c r="I409" s="42">
        <v>2.0574900444033162</v>
      </c>
      <c r="J409" s="41">
        <v>1.5666666666666667E-3</v>
      </c>
      <c r="K409" s="42">
        <v>0.74965499999999863</v>
      </c>
      <c r="L409" s="41">
        <v>1.5321369205592017E-3</v>
      </c>
      <c r="M409" s="42">
        <v>0.7224006207364424</v>
      </c>
    </row>
    <row r="410" spans="1:13" x14ac:dyDescent="0.2">
      <c r="A410" s="84">
        <v>30</v>
      </c>
      <c r="B410" s="85">
        <v>33733</v>
      </c>
      <c r="C410" s="88">
        <v>7.6</v>
      </c>
      <c r="D410" s="90">
        <v>2.4399999999999999E-3</v>
      </c>
      <c r="E410" s="87">
        <v>5.0059399999999998</v>
      </c>
      <c r="F410" s="88">
        <v>1.8</v>
      </c>
      <c r="G410" s="91">
        <v>4.7</v>
      </c>
      <c r="H410" s="41">
        <v>1.5321369205592017E-3</v>
      </c>
      <c r="I410" s="42">
        <v>2.0606424008640296</v>
      </c>
      <c r="J410" s="41">
        <v>1.5666666666666667E-3</v>
      </c>
      <c r="K410" s="42">
        <v>0.75122166666666534</v>
      </c>
      <c r="L410" s="41">
        <v>1.5321369205592017E-3</v>
      </c>
      <c r="M410" s="42">
        <v>0.7239327576570016</v>
      </c>
    </row>
    <row r="411" spans="1:13" x14ac:dyDescent="0.2">
      <c r="A411" s="84">
        <v>30</v>
      </c>
      <c r="B411" s="85">
        <v>33734</v>
      </c>
      <c r="C411" s="88">
        <v>7.6</v>
      </c>
      <c r="D411" s="90">
        <v>2.4399999999999999E-3</v>
      </c>
      <c r="E411" s="87">
        <v>5.0181699999999996</v>
      </c>
      <c r="F411" s="88">
        <v>1.8</v>
      </c>
      <c r="G411" s="91">
        <v>4.7</v>
      </c>
      <c r="H411" s="41">
        <v>1.5321369205592017E-3</v>
      </c>
      <c r="I411" s="42">
        <v>2.0637995871664629</v>
      </c>
      <c r="J411" s="41">
        <v>1.5666666666666667E-3</v>
      </c>
      <c r="K411" s="42">
        <v>0.75278833333333206</v>
      </c>
      <c r="L411" s="41">
        <v>1.5321369205592017E-3</v>
      </c>
      <c r="M411" s="42">
        <v>0.7254648945775608</v>
      </c>
    </row>
    <row r="412" spans="1:13" x14ac:dyDescent="0.2">
      <c r="A412" s="84">
        <v>30</v>
      </c>
      <c r="B412" s="85">
        <v>33735</v>
      </c>
      <c r="C412" s="88">
        <v>7.6</v>
      </c>
      <c r="D412" s="90">
        <v>2.4399999999999999E-3</v>
      </c>
      <c r="E412" s="87">
        <v>5.0304399999999996</v>
      </c>
      <c r="F412" s="88">
        <v>1.8</v>
      </c>
      <c r="G412" s="91">
        <v>4.7</v>
      </c>
      <c r="H412" s="41">
        <v>1.5321369205592017E-3</v>
      </c>
      <c r="I412" s="42">
        <v>2.0669616107105955</v>
      </c>
      <c r="J412" s="41">
        <v>1.5666666666666667E-3</v>
      </c>
      <c r="K412" s="42">
        <v>0.75435499999999878</v>
      </c>
      <c r="L412" s="41">
        <v>1.5321369205592017E-3</v>
      </c>
      <c r="M412" s="42">
        <v>0.72699703149812001</v>
      </c>
    </row>
    <row r="413" spans="1:13" x14ac:dyDescent="0.2">
      <c r="A413" s="84">
        <v>30</v>
      </c>
      <c r="B413" s="85">
        <v>33736</v>
      </c>
      <c r="C413" s="88">
        <v>7.6</v>
      </c>
      <c r="D413" s="90">
        <v>2.4399999999999999E-3</v>
      </c>
      <c r="E413" s="87">
        <v>5.0427400000000002</v>
      </c>
      <c r="F413" s="88">
        <v>1.65</v>
      </c>
      <c r="G413" s="91">
        <v>4.625</v>
      </c>
      <c r="H413" s="41">
        <v>1.5082143069578002E-3</v>
      </c>
      <c r="I413" s="42">
        <v>2.0700790317838016</v>
      </c>
      <c r="J413" s="41">
        <v>1.5416666666666667E-3</v>
      </c>
      <c r="K413" s="42">
        <v>0.75589666666666544</v>
      </c>
      <c r="L413" s="41">
        <v>1.5082143069578002E-3</v>
      </c>
      <c r="M413" s="42">
        <v>0.72850524580507781</v>
      </c>
    </row>
    <row r="414" spans="1:13" x14ac:dyDescent="0.2">
      <c r="A414" s="84">
        <v>30</v>
      </c>
      <c r="B414" s="85">
        <v>33737</v>
      </c>
      <c r="C414" s="88">
        <v>7.6</v>
      </c>
      <c r="D414" s="90">
        <v>2.4399999999999999E-3</v>
      </c>
      <c r="E414" s="87">
        <v>5.0550600000000001</v>
      </c>
      <c r="F414" s="88">
        <v>1.65</v>
      </c>
      <c r="G414" s="91">
        <v>4.625</v>
      </c>
      <c r="H414" s="41">
        <v>1.5082143069578002E-3</v>
      </c>
      <c r="I414" s="42">
        <v>2.0732011545960711</v>
      </c>
      <c r="J414" s="41">
        <v>1.5416666666666667E-3</v>
      </c>
      <c r="K414" s="42">
        <v>0.7574383333333321</v>
      </c>
      <c r="L414" s="41">
        <v>1.5082143069578002E-3</v>
      </c>
      <c r="M414" s="42">
        <v>0.73001346011203561</v>
      </c>
    </row>
    <row r="415" spans="1:13" x14ac:dyDescent="0.2">
      <c r="A415" s="84">
        <v>30</v>
      </c>
      <c r="B415" s="85">
        <v>33738</v>
      </c>
      <c r="C415" s="88">
        <v>7.6</v>
      </c>
      <c r="D415" s="90">
        <v>2.4499999999999999E-3</v>
      </c>
      <c r="E415" s="87">
        <v>5.0674200000000003</v>
      </c>
      <c r="F415" s="88">
        <v>1.65</v>
      </c>
      <c r="G415" s="91">
        <v>4.625</v>
      </c>
      <c r="H415" s="41">
        <v>1.5082143069578002E-3</v>
      </c>
      <c r="I415" s="42">
        <v>2.0763279862386343</v>
      </c>
      <c r="J415" s="41">
        <v>1.5416666666666667E-3</v>
      </c>
      <c r="K415" s="42">
        <v>0.75897999999999877</v>
      </c>
      <c r="L415" s="41">
        <v>1.5082143069578002E-3</v>
      </c>
      <c r="M415" s="42">
        <v>0.73152167441899341</v>
      </c>
    </row>
    <row r="416" spans="1:13" x14ac:dyDescent="0.2">
      <c r="A416" s="84">
        <v>30</v>
      </c>
      <c r="B416" s="85">
        <v>33739</v>
      </c>
      <c r="C416" s="88">
        <v>7.73</v>
      </c>
      <c r="D416" s="90">
        <v>2.48E-3</v>
      </c>
      <c r="E416" s="87">
        <v>5.0800200000000002</v>
      </c>
      <c r="F416" s="88">
        <v>1.65</v>
      </c>
      <c r="G416" s="91">
        <v>4.6900000000000004</v>
      </c>
      <c r="H416" s="41">
        <v>1.5289481960314433E-3</v>
      </c>
      <c r="I416" s="42">
        <v>2.0795025841675634</v>
      </c>
      <c r="J416" s="41">
        <v>1.5633333333333335E-3</v>
      </c>
      <c r="K416" s="42">
        <v>0.76054333333333213</v>
      </c>
      <c r="L416" s="41">
        <v>1.5289481960314433E-3</v>
      </c>
      <c r="M416" s="42">
        <v>0.73305062261502485</v>
      </c>
    </row>
    <row r="417" spans="1:13" x14ac:dyDescent="0.2">
      <c r="A417" s="84">
        <v>30</v>
      </c>
      <c r="B417" s="85">
        <v>33740</v>
      </c>
      <c r="C417" s="88">
        <v>7.73</v>
      </c>
      <c r="D417" s="90">
        <v>2.48E-3</v>
      </c>
      <c r="E417" s="87">
        <v>5.0926400000000003</v>
      </c>
      <c r="F417" s="88">
        <v>1.65</v>
      </c>
      <c r="G417" s="91">
        <v>4.6900000000000004</v>
      </c>
      <c r="H417" s="41">
        <v>1.5289481960314433E-3</v>
      </c>
      <c r="I417" s="42">
        <v>2.0826820358922693</v>
      </c>
      <c r="J417" s="41">
        <v>1.5633333333333335E-3</v>
      </c>
      <c r="K417" s="42">
        <v>0.76210666666666549</v>
      </c>
      <c r="L417" s="41">
        <v>1.5289481960314433E-3</v>
      </c>
      <c r="M417" s="42">
        <v>0.73457957081105629</v>
      </c>
    </row>
    <row r="418" spans="1:13" x14ac:dyDescent="0.2">
      <c r="A418" s="84">
        <v>30</v>
      </c>
      <c r="B418" s="85">
        <v>33741</v>
      </c>
      <c r="C418" s="88">
        <v>7.73</v>
      </c>
      <c r="D418" s="90">
        <v>2.48E-3</v>
      </c>
      <c r="E418" s="87">
        <v>5.1052900000000001</v>
      </c>
      <c r="F418" s="88">
        <v>1.65</v>
      </c>
      <c r="G418" s="91">
        <v>4.6900000000000004</v>
      </c>
      <c r="H418" s="41">
        <v>1.5289481960314433E-3</v>
      </c>
      <c r="I418" s="42">
        <v>2.0858663488339539</v>
      </c>
      <c r="J418" s="41">
        <v>1.5633333333333335E-3</v>
      </c>
      <c r="K418" s="42">
        <v>0.76366999999999885</v>
      </c>
      <c r="L418" s="41">
        <v>1.5289481960314433E-3</v>
      </c>
      <c r="M418" s="42">
        <v>0.73610851900708774</v>
      </c>
    </row>
    <row r="419" spans="1:13" x14ac:dyDescent="0.2">
      <c r="A419" s="84">
        <v>30</v>
      </c>
      <c r="B419" s="85">
        <v>33742</v>
      </c>
      <c r="C419" s="88">
        <v>7.72</v>
      </c>
      <c r="D419" s="90">
        <v>2.48E-3</v>
      </c>
      <c r="E419" s="87">
        <v>5.1179600000000001</v>
      </c>
      <c r="F419" s="88">
        <v>1.67</v>
      </c>
      <c r="G419" s="91">
        <v>4.6950000000000003</v>
      </c>
      <c r="H419" s="41">
        <v>1.5305425950979945E-3</v>
      </c>
      <c r="I419" s="42">
        <v>2.0890588561285259</v>
      </c>
      <c r="J419" s="41">
        <v>1.5650000000000002E-3</v>
      </c>
      <c r="K419" s="42">
        <v>0.76523499999999889</v>
      </c>
      <c r="L419" s="41">
        <v>1.5305425950979945E-3</v>
      </c>
      <c r="M419" s="42">
        <v>0.73763906160218573</v>
      </c>
    </row>
    <row r="420" spans="1:13" x14ac:dyDescent="0.2">
      <c r="A420" s="84">
        <v>30</v>
      </c>
      <c r="B420" s="85">
        <v>33743</v>
      </c>
      <c r="C420" s="88">
        <v>7.71</v>
      </c>
      <c r="D420" s="90">
        <v>2.48E-3</v>
      </c>
      <c r="E420" s="87">
        <v>5.1306500000000002</v>
      </c>
      <c r="F420" s="88">
        <v>1.67</v>
      </c>
      <c r="G420" s="91">
        <v>4.6899999999999995</v>
      </c>
      <c r="H420" s="41">
        <v>1.5289481960314433E-3</v>
      </c>
      <c r="I420" s="42">
        <v>2.0922529188980072</v>
      </c>
      <c r="J420" s="41">
        <v>1.5633333333333332E-3</v>
      </c>
      <c r="K420" s="42">
        <v>0.76679833333333225</v>
      </c>
      <c r="L420" s="41">
        <v>1.5289481960314433E-3</v>
      </c>
      <c r="M420" s="42">
        <v>0.73916800979821717</v>
      </c>
    </row>
    <row r="421" spans="1:13" x14ac:dyDescent="0.2">
      <c r="A421" s="84">
        <v>30</v>
      </c>
      <c r="B421" s="85">
        <v>33744</v>
      </c>
      <c r="C421" s="88">
        <v>7.71</v>
      </c>
      <c r="D421" s="90">
        <v>2.48E-3</v>
      </c>
      <c r="E421" s="87">
        <v>5.1433799999999996</v>
      </c>
      <c r="F421" s="88">
        <v>1.67</v>
      </c>
      <c r="G421" s="91">
        <v>4.6899999999999995</v>
      </c>
      <c r="H421" s="41">
        <v>1.5289481960314433E-3</v>
      </c>
      <c r="I421" s="42">
        <v>2.095451865223998</v>
      </c>
      <c r="J421" s="41">
        <v>1.5633333333333332E-3</v>
      </c>
      <c r="K421" s="42">
        <v>0.76836166666666561</v>
      </c>
      <c r="L421" s="41">
        <v>1.5289481960314433E-3</v>
      </c>
      <c r="M421" s="42">
        <v>0.74069695799424862</v>
      </c>
    </row>
    <row r="422" spans="1:13" x14ac:dyDescent="0.2">
      <c r="A422" s="84">
        <v>30</v>
      </c>
      <c r="B422" s="85">
        <v>33745</v>
      </c>
      <c r="C422" s="88">
        <v>7.71</v>
      </c>
      <c r="D422" s="90">
        <v>2.48E-3</v>
      </c>
      <c r="E422" s="87">
        <v>5.1561399999999997</v>
      </c>
      <c r="F422" s="88">
        <v>1.67</v>
      </c>
      <c r="G422" s="91">
        <v>4.6899999999999995</v>
      </c>
      <c r="H422" s="41">
        <v>1.5289481960314433E-3</v>
      </c>
      <c r="I422" s="42">
        <v>2.0986557025732031</v>
      </c>
      <c r="J422" s="41">
        <v>1.5633333333333332E-3</v>
      </c>
      <c r="K422" s="42">
        <v>0.76992499999999897</v>
      </c>
      <c r="L422" s="41">
        <v>1.5289481960314433E-3</v>
      </c>
      <c r="M422" s="42">
        <v>0.74222590619028006</v>
      </c>
    </row>
    <row r="423" spans="1:13" x14ac:dyDescent="0.2">
      <c r="A423" s="84">
        <v>30</v>
      </c>
      <c r="B423" s="85">
        <v>33746</v>
      </c>
      <c r="C423" s="88">
        <v>7.71</v>
      </c>
      <c r="D423" s="90">
        <v>2.48E-3</v>
      </c>
      <c r="E423" s="87">
        <v>5.16892</v>
      </c>
      <c r="F423" s="88">
        <v>1.67</v>
      </c>
      <c r="G423" s="91">
        <v>4.6899999999999995</v>
      </c>
      <c r="H423" s="41">
        <v>1.5289481960314433E-3</v>
      </c>
      <c r="I423" s="42">
        <v>2.1018644384237435</v>
      </c>
      <c r="J423" s="41">
        <v>1.5633333333333332E-3</v>
      </c>
      <c r="K423" s="42">
        <v>0.77148833333333233</v>
      </c>
      <c r="L423" s="41">
        <v>1.5289481960314433E-3</v>
      </c>
      <c r="M423" s="42">
        <v>0.7437548543863115</v>
      </c>
    </row>
    <row r="424" spans="1:13" x14ac:dyDescent="0.2">
      <c r="A424" s="84">
        <v>30</v>
      </c>
      <c r="B424" s="85">
        <v>33747</v>
      </c>
      <c r="C424" s="88">
        <v>7.71</v>
      </c>
      <c r="D424" s="90">
        <v>2.48E-3</v>
      </c>
      <c r="E424" s="87">
        <v>5.1817399999999996</v>
      </c>
      <c r="F424" s="88">
        <v>1.67</v>
      </c>
      <c r="G424" s="91">
        <v>4.6899999999999995</v>
      </c>
      <c r="H424" s="41">
        <v>1.5289481960314433E-3</v>
      </c>
      <c r="I424" s="42">
        <v>2.1050780802651743</v>
      </c>
      <c r="J424" s="41">
        <v>1.5633333333333332E-3</v>
      </c>
      <c r="K424" s="42">
        <v>0.77305166666666569</v>
      </c>
      <c r="L424" s="41">
        <v>1.5289481960314433E-3</v>
      </c>
      <c r="M424" s="42">
        <v>0.74528380258234295</v>
      </c>
    </row>
    <row r="425" spans="1:13" x14ac:dyDescent="0.2">
      <c r="A425" s="84">
        <v>30</v>
      </c>
      <c r="B425" s="85">
        <v>33748</v>
      </c>
      <c r="C425" s="88">
        <v>7.71</v>
      </c>
      <c r="D425" s="90">
        <v>2.48E-3</v>
      </c>
      <c r="E425" s="87">
        <v>5.1946000000000003</v>
      </c>
      <c r="F425" s="88">
        <v>1.67</v>
      </c>
      <c r="G425" s="91">
        <v>4.6899999999999995</v>
      </c>
      <c r="H425" s="41">
        <v>1.5289481960314433E-3</v>
      </c>
      <c r="I425" s="42">
        <v>2.1082966355985011</v>
      </c>
      <c r="J425" s="41">
        <v>1.5633333333333332E-3</v>
      </c>
      <c r="K425" s="42">
        <v>0.77461499999999905</v>
      </c>
      <c r="L425" s="41">
        <v>1.5289481960314433E-3</v>
      </c>
      <c r="M425" s="42">
        <v>0.74681275077837439</v>
      </c>
    </row>
    <row r="426" spans="1:13" x14ac:dyDescent="0.2">
      <c r="A426" s="84">
        <v>30</v>
      </c>
      <c r="B426" s="85">
        <v>33749</v>
      </c>
      <c r="C426" s="88">
        <v>7.76</v>
      </c>
      <c r="D426" s="90">
        <v>2.49E-3</v>
      </c>
      <c r="E426" s="87">
        <v>5.2075500000000003</v>
      </c>
      <c r="F426" s="88">
        <v>1.67</v>
      </c>
      <c r="G426" s="91">
        <v>4.7149999999999999</v>
      </c>
      <c r="H426" s="41">
        <v>1.5369194553820353E-3</v>
      </c>
      <c r="I426" s="42">
        <v>2.111536917715469</v>
      </c>
      <c r="J426" s="41">
        <v>1.5716666666666665E-3</v>
      </c>
      <c r="K426" s="42">
        <v>0.77618666666666569</v>
      </c>
      <c r="L426" s="41">
        <v>1.5369194553820353E-3</v>
      </c>
      <c r="M426" s="42">
        <v>0.74834967023375643</v>
      </c>
    </row>
    <row r="427" spans="1:13" x14ac:dyDescent="0.2">
      <c r="A427" s="84">
        <v>30</v>
      </c>
      <c r="B427" s="85">
        <v>33750</v>
      </c>
      <c r="C427" s="88">
        <v>7.76</v>
      </c>
      <c r="D427" s="90">
        <v>2.49E-3</v>
      </c>
      <c r="E427" s="87">
        <v>5.2205399999999997</v>
      </c>
      <c r="F427" s="88">
        <v>1.67</v>
      </c>
      <c r="G427" s="91">
        <v>4.7149999999999999</v>
      </c>
      <c r="H427" s="41">
        <v>1.5369194553820353E-3</v>
      </c>
      <c r="I427" s="42">
        <v>2.1147821798850632</v>
      </c>
      <c r="J427" s="41">
        <v>1.5716666666666665E-3</v>
      </c>
      <c r="K427" s="42">
        <v>0.77775833333333233</v>
      </c>
      <c r="L427" s="41">
        <v>1.5369194553820353E-3</v>
      </c>
      <c r="M427" s="42">
        <v>0.74988658968913846</v>
      </c>
    </row>
    <row r="428" spans="1:13" x14ac:dyDescent="0.2">
      <c r="A428" s="84">
        <v>30</v>
      </c>
      <c r="B428" s="85">
        <v>33751</v>
      </c>
      <c r="C428" s="88">
        <v>7.76</v>
      </c>
      <c r="D428" s="90">
        <v>2.49E-3</v>
      </c>
      <c r="E428" s="87">
        <v>5.2335599999999998</v>
      </c>
      <c r="F428" s="88">
        <v>1.67</v>
      </c>
      <c r="G428" s="91">
        <v>4.7149999999999999</v>
      </c>
      <c r="H428" s="41">
        <v>1.5369194553820353E-3</v>
      </c>
      <c r="I428" s="42">
        <v>2.1180324297612239</v>
      </c>
      <c r="J428" s="41">
        <v>1.5716666666666665E-3</v>
      </c>
      <c r="K428" s="42">
        <v>0.77932999999999897</v>
      </c>
      <c r="L428" s="41">
        <v>1.5369194553820353E-3</v>
      </c>
      <c r="M428" s="42">
        <v>0.7514235091445205</v>
      </c>
    </row>
    <row r="429" spans="1:13" x14ac:dyDescent="0.2">
      <c r="A429" s="84">
        <v>30</v>
      </c>
      <c r="B429" s="85">
        <v>33752</v>
      </c>
      <c r="C429" s="88">
        <v>7.77</v>
      </c>
      <c r="D429" s="90">
        <v>2.5000000000000001E-3</v>
      </c>
      <c r="E429" s="87">
        <v>5.2466299999999997</v>
      </c>
      <c r="F429" s="88">
        <v>1.67</v>
      </c>
      <c r="G429" s="91">
        <v>4.72</v>
      </c>
      <c r="H429" s="41">
        <v>1.5385134864922545E-3</v>
      </c>
      <c r="I429" s="42">
        <v>2.1212910512192393</v>
      </c>
      <c r="J429" s="41">
        <v>1.5733333333333333E-3</v>
      </c>
      <c r="K429" s="42">
        <v>0.78090333333333228</v>
      </c>
      <c r="L429" s="41">
        <v>1.5385134864922545E-3</v>
      </c>
      <c r="M429" s="42">
        <v>0.75296202263101275</v>
      </c>
    </row>
    <row r="430" spans="1:13" x14ac:dyDescent="0.2">
      <c r="A430" s="84">
        <v>30</v>
      </c>
      <c r="B430" s="85">
        <v>33753</v>
      </c>
      <c r="C430" s="88">
        <v>7.77</v>
      </c>
      <c r="D430" s="90">
        <v>2.5000000000000001E-3</v>
      </c>
      <c r="E430" s="87">
        <v>5.2597300000000002</v>
      </c>
      <c r="F430" s="88">
        <v>1.67</v>
      </c>
      <c r="G430" s="91">
        <v>4.72</v>
      </c>
      <c r="H430" s="41">
        <v>1.5385134864922545E-3</v>
      </c>
      <c r="I430" s="42">
        <v>2.1245546861103155</v>
      </c>
      <c r="J430" s="41">
        <v>1.5733333333333333E-3</v>
      </c>
      <c r="K430" s="42">
        <v>0.7824766666666656</v>
      </c>
      <c r="L430" s="41">
        <v>1.5385134864922545E-3</v>
      </c>
      <c r="M430" s="42">
        <v>0.75450053611750501</v>
      </c>
    </row>
    <row r="431" spans="1:13" x14ac:dyDescent="0.2">
      <c r="A431" s="84">
        <v>30</v>
      </c>
      <c r="B431" s="85">
        <v>33754</v>
      </c>
      <c r="C431" s="88">
        <v>7.77</v>
      </c>
      <c r="D431" s="90">
        <v>2.5000000000000001E-3</v>
      </c>
      <c r="E431" s="87">
        <v>5.2728599999999997</v>
      </c>
      <c r="F431" s="88">
        <v>1.67</v>
      </c>
      <c r="G431" s="91">
        <v>4.72</v>
      </c>
      <c r="H431" s="41">
        <v>1.5385134864922545E-3</v>
      </c>
      <c r="I431" s="42">
        <v>2.1278233421476864</v>
      </c>
      <c r="J431" s="41">
        <v>1.5733333333333333E-3</v>
      </c>
      <c r="K431" s="42">
        <v>0.78404999999999891</v>
      </c>
      <c r="L431" s="41">
        <v>1.5385134864922545E-3</v>
      </c>
      <c r="M431" s="42">
        <v>0.75603904960399726</v>
      </c>
    </row>
    <row r="432" spans="1:13" x14ac:dyDescent="0.2">
      <c r="A432" s="84">
        <v>30</v>
      </c>
      <c r="B432" s="85">
        <v>33755</v>
      </c>
      <c r="C432" s="88">
        <v>7.77</v>
      </c>
      <c r="D432" s="90">
        <v>2.5000000000000001E-3</v>
      </c>
      <c r="E432" s="87">
        <v>5.2860199999999997</v>
      </c>
      <c r="F432" s="88">
        <v>1.67</v>
      </c>
      <c r="G432" s="91">
        <v>4.72</v>
      </c>
      <c r="H432" s="41">
        <v>1.5385134864922545E-3</v>
      </c>
      <c r="I432" s="42">
        <v>2.1310970270564535</v>
      </c>
      <c r="J432" s="41">
        <v>1.5733333333333333E-3</v>
      </c>
      <c r="K432" s="42">
        <v>0.78562333333333223</v>
      </c>
      <c r="L432" s="41">
        <v>1.5385134864922545E-3</v>
      </c>
      <c r="M432" s="42">
        <v>0.75757756309048951</v>
      </c>
    </row>
    <row r="433" spans="1:13" x14ac:dyDescent="0.2">
      <c r="A433" s="84">
        <v>30</v>
      </c>
      <c r="B433" s="85">
        <v>33756</v>
      </c>
      <c r="C433" s="88">
        <v>7.82</v>
      </c>
      <c r="D433" s="90">
        <v>2.5100000000000001E-3</v>
      </c>
      <c r="E433" s="87">
        <v>5.2993100000000002</v>
      </c>
      <c r="F433" s="88">
        <v>1.67</v>
      </c>
      <c r="G433" s="91">
        <v>4.7450000000000001</v>
      </c>
      <c r="H433" s="41">
        <v>1.5464825386231063E-3</v>
      </c>
      <c r="I433" s="42">
        <v>2.134392731396908</v>
      </c>
      <c r="J433" s="41">
        <v>1.5816666666666668E-3</v>
      </c>
      <c r="K433" s="42">
        <v>0.78720499999999893</v>
      </c>
      <c r="L433" s="41">
        <v>1.5464825386231063E-3</v>
      </c>
      <c r="M433" s="42">
        <v>0.75912404562911262</v>
      </c>
    </row>
    <row r="434" spans="1:13" x14ac:dyDescent="0.2">
      <c r="A434" s="84">
        <v>30</v>
      </c>
      <c r="B434" s="85">
        <v>33757</v>
      </c>
      <c r="C434" s="88">
        <v>7.8</v>
      </c>
      <c r="D434" s="90">
        <v>2.5100000000000001E-3</v>
      </c>
      <c r="E434" s="87">
        <v>5.3125999999999998</v>
      </c>
      <c r="F434" s="88">
        <v>1.68</v>
      </c>
      <c r="G434" s="91">
        <v>4.74</v>
      </c>
      <c r="H434" s="41">
        <v>1.5448888752964685E-3</v>
      </c>
      <c r="I434" s="42">
        <v>2.1376901309831569</v>
      </c>
      <c r="J434" s="41">
        <v>1.58E-3</v>
      </c>
      <c r="K434" s="42">
        <v>0.78878499999999896</v>
      </c>
      <c r="L434" s="41">
        <v>1.5448888752964685E-3</v>
      </c>
      <c r="M434" s="42">
        <v>0.76066893450440909</v>
      </c>
    </row>
    <row r="435" spans="1:13" x14ac:dyDescent="0.2">
      <c r="A435" s="84">
        <v>30</v>
      </c>
      <c r="B435" s="85">
        <v>33758</v>
      </c>
      <c r="C435" s="88">
        <v>7.81</v>
      </c>
      <c r="D435" s="90">
        <v>2.5100000000000001E-3</v>
      </c>
      <c r="E435" s="87">
        <v>5.3259299999999996</v>
      </c>
      <c r="F435" s="88">
        <v>1.68</v>
      </c>
      <c r="G435" s="91">
        <v>4.7450000000000001</v>
      </c>
      <c r="H435" s="41">
        <v>1.5464825386231063E-3</v>
      </c>
      <c r="I435" s="42">
        <v>2.1409960314437093</v>
      </c>
      <c r="J435" s="41">
        <v>1.5816666666666668E-3</v>
      </c>
      <c r="K435" s="42">
        <v>0.79036666666666566</v>
      </c>
      <c r="L435" s="41">
        <v>1.5464825386231063E-3</v>
      </c>
      <c r="M435" s="42">
        <v>0.7622154170430322</v>
      </c>
    </row>
    <row r="436" spans="1:13" x14ac:dyDescent="0.2">
      <c r="A436" s="84">
        <v>30</v>
      </c>
      <c r="B436" s="85">
        <v>33759</v>
      </c>
      <c r="C436" s="88">
        <v>7.81</v>
      </c>
      <c r="D436" s="90">
        <v>2.5100000000000001E-3</v>
      </c>
      <c r="E436" s="87">
        <v>5.3392900000000001</v>
      </c>
      <c r="F436" s="88">
        <v>1.68</v>
      </c>
      <c r="G436" s="91">
        <v>4.7450000000000001</v>
      </c>
      <c r="H436" s="41">
        <v>1.5464825386231063E-3</v>
      </c>
      <c r="I436" s="42">
        <v>2.1443070444215984</v>
      </c>
      <c r="J436" s="41">
        <v>1.5816666666666668E-3</v>
      </c>
      <c r="K436" s="42">
        <v>0.79194833333333237</v>
      </c>
      <c r="L436" s="41">
        <v>1.5464825386231063E-3</v>
      </c>
      <c r="M436" s="42">
        <v>0.7637618995816553</v>
      </c>
    </row>
    <row r="437" spans="1:13" x14ac:dyDescent="0.2">
      <c r="A437" s="84">
        <v>30</v>
      </c>
      <c r="B437" s="85">
        <v>33760</v>
      </c>
      <c r="C437" s="88">
        <v>7.81</v>
      </c>
      <c r="D437" s="90">
        <v>2.5100000000000001E-3</v>
      </c>
      <c r="E437" s="87">
        <v>5.3526899999999999</v>
      </c>
      <c r="F437" s="88">
        <v>1.68</v>
      </c>
      <c r="G437" s="91">
        <v>4.7450000000000001</v>
      </c>
      <c r="H437" s="41">
        <v>1.5464825386231063E-3</v>
      </c>
      <c r="I437" s="42">
        <v>2.1476231778232431</v>
      </c>
      <c r="J437" s="41">
        <v>1.5816666666666668E-3</v>
      </c>
      <c r="K437" s="42">
        <v>0.79352999999999907</v>
      </c>
      <c r="L437" s="41">
        <v>1.5464825386231063E-3</v>
      </c>
      <c r="M437" s="42">
        <v>0.76530838212027841</v>
      </c>
    </row>
    <row r="438" spans="1:13" x14ac:dyDescent="0.2">
      <c r="A438" s="84">
        <v>30</v>
      </c>
      <c r="B438" s="85">
        <v>33761</v>
      </c>
      <c r="C438" s="88">
        <v>7.81</v>
      </c>
      <c r="D438" s="90">
        <v>2.5100000000000001E-3</v>
      </c>
      <c r="E438" s="87">
        <v>5.3661300000000001</v>
      </c>
      <c r="F438" s="88">
        <v>1.68</v>
      </c>
      <c r="G438" s="91">
        <v>4.7450000000000001</v>
      </c>
      <c r="H438" s="41">
        <v>1.5464825386231063E-3</v>
      </c>
      <c r="I438" s="42">
        <v>2.1509444395672892</v>
      </c>
      <c r="J438" s="41">
        <v>1.5816666666666668E-3</v>
      </c>
      <c r="K438" s="42">
        <v>0.79511166666666577</v>
      </c>
      <c r="L438" s="41">
        <v>1.5464825386231063E-3</v>
      </c>
      <c r="M438" s="42">
        <v>0.76685486465890151</v>
      </c>
    </row>
    <row r="439" spans="1:13" x14ac:dyDescent="0.2">
      <c r="A439" s="84">
        <v>30</v>
      </c>
      <c r="B439" s="85">
        <v>33762</v>
      </c>
      <c r="C439" s="88">
        <v>7.81</v>
      </c>
      <c r="D439" s="90">
        <v>2.5100000000000001E-3</v>
      </c>
      <c r="E439" s="87">
        <v>5.3795900000000003</v>
      </c>
      <c r="F439" s="88">
        <v>1.68</v>
      </c>
      <c r="G439" s="91">
        <v>4.7450000000000001</v>
      </c>
      <c r="H439" s="41">
        <v>1.5464825386231063E-3</v>
      </c>
      <c r="I439" s="42">
        <v>2.1542708375846287</v>
      </c>
      <c r="J439" s="41">
        <v>1.5816666666666668E-3</v>
      </c>
      <c r="K439" s="42">
        <v>0.79669333333333248</v>
      </c>
      <c r="L439" s="41">
        <v>1.5464825386231063E-3</v>
      </c>
      <c r="M439" s="42">
        <v>0.76840134719752462</v>
      </c>
    </row>
    <row r="440" spans="1:13" x14ac:dyDescent="0.2">
      <c r="A440" s="84">
        <v>30</v>
      </c>
      <c r="B440" s="85">
        <v>33763</v>
      </c>
      <c r="C440" s="88">
        <v>7.81</v>
      </c>
      <c r="D440" s="90">
        <v>2.5100000000000001E-3</v>
      </c>
      <c r="E440" s="87">
        <v>5.3930999999999996</v>
      </c>
      <c r="F440" s="88">
        <v>1.68</v>
      </c>
      <c r="G440" s="91">
        <v>4.7450000000000001</v>
      </c>
      <c r="H440" s="41">
        <v>1.5464825386231063E-3</v>
      </c>
      <c r="I440" s="42">
        <v>2.1576023798184183</v>
      </c>
      <c r="J440" s="41">
        <v>1.5816666666666668E-3</v>
      </c>
      <c r="K440" s="42">
        <v>0.79827499999999918</v>
      </c>
      <c r="L440" s="41">
        <v>1.5464825386231063E-3</v>
      </c>
      <c r="M440" s="42">
        <v>0.76994782973614773</v>
      </c>
    </row>
    <row r="441" spans="1:13" x14ac:dyDescent="0.2">
      <c r="A441" s="84">
        <v>30</v>
      </c>
      <c r="B441" s="85">
        <v>33764</v>
      </c>
      <c r="C441" s="88">
        <v>7.82</v>
      </c>
      <c r="D441" s="90">
        <v>2.5100000000000001E-3</v>
      </c>
      <c r="E441" s="87">
        <v>5.4066599999999996</v>
      </c>
      <c r="F441" s="88">
        <v>1.78</v>
      </c>
      <c r="G441" s="91">
        <v>4.8</v>
      </c>
      <c r="H441" s="41">
        <v>1.5640079833574294E-3</v>
      </c>
      <c r="I441" s="42">
        <v>2.1609768871653654</v>
      </c>
      <c r="J441" s="41">
        <v>1.5999999999999999E-3</v>
      </c>
      <c r="K441" s="42">
        <v>0.79987499999999923</v>
      </c>
      <c r="L441" s="41">
        <v>1.5640079833574294E-3</v>
      </c>
      <c r="M441" s="42">
        <v>0.77151183771950516</v>
      </c>
    </row>
    <row r="442" spans="1:13" x14ac:dyDescent="0.2">
      <c r="A442" s="84">
        <v>30</v>
      </c>
      <c r="B442" s="85">
        <v>33765</v>
      </c>
      <c r="C442" s="88">
        <v>7.82</v>
      </c>
      <c r="D442" s="90">
        <v>2.5100000000000001E-3</v>
      </c>
      <c r="E442" s="87">
        <v>5.4202500000000002</v>
      </c>
      <c r="F442" s="88">
        <v>1.78</v>
      </c>
      <c r="G442" s="91">
        <v>4.8</v>
      </c>
      <c r="H442" s="41">
        <v>1.5640079833574294E-3</v>
      </c>
      <c r="I442" s="42">
        <v>2.1643566722687431</v>
      </c>
      <c r="J442" s="41">
        <v>1.5999999999999999E-3</v>
      </c>
      <c r="K442" s="42">
        <v>0.80147499999999927</v>
      </c>
      <c r="L442" s="41">
        <v>1.5640079833574294E-3</v>
      </c>
      <c r="M442" s="42">
        <v>0.77307584570286259</v>
      </c>
    </row>
    <row r="443" spans="1:13" x14ac:dyDescent="0.2">
      <c r="A443" s="84">
        <v>30</v>
      </c>
      <c r="B443" s="85">
        <v>33766</v>
      </c>
      <c r="C443" s="88">
        <v>7.82</v>
      </c>
      <c r="D443" s="90">
        <v>2.5100000000000001E-3</v>
      </c>
      <c r="E443" s="87">
        <v>5.4338800000000003</v>
      </c>
      <c r="F443" s="88">
        <v>1.78</v>
      </c>
      <c r="G443" s="91">
        <v>4.8</v>
      </c>
      <c r="H443" s="41">
        <v>1.5640079833574294E-3</v>
      </c>
      <c r="I443" s="42">
        <v>2.1677417433830044</v>
      </c>
      <c r="J443" s="41">
        <v>1.5999999999999999E-3</v>
      </c>
      <c r="K443" s="42">
        <v>0.80307499999999932</v>
      </c>
      <c r="L443" s="41">
        <v>1.5640079833574294E-3</v>
      </c>
      <c r="M443" s="42">
        <v>0.77463985368622001</v>
      </c>
    </row>
    <row r="444" spans="1:13" x14ac:dyDescent="0.2">
      <c r="A444" s="84">
        <v>30</v>
      </c>
      <c r="B444" s="85">
        <v>33767</v>
      </c>
      <c r="C444" s="88">
        <v>7.82</v>
      </c>
      <c r="D444" s="90">
        <v>2.5100000000000001E-3</v>
      </c>
      <c r="E444" s="87">
        <v>5.44754</v>
      </c>
      <c r="F444" s="88">
        <v>1.78</v>
      </c>
      <c r="G444" s="91">
        <v>4.8</v>
      </c>
      <c r="H444" s="41">
        <v>1.5640079833574294E-3</v>
      </c>
      <c r="I444" s="42">
        <v>2.1711321087755127</v>
      </c>
      <c r="J444" s="41">
        <v>1.5999999999999999E-3</v>
      </c>
      <c r="K444" s="42">
        <v>0.80467499999999936</v>
      </c>
      <c r="L444" s="41">
        <v>1.5640079833574294E-3</v>
      </c>
      <c r="M444" s="42">
        <v>0.77620386166957744</v>
      </c>
    </row>
    <row r="445" spans="1:13" x14ac:dyDescent="0.2">
      <c r="A445" s="84">
        <v>30</v>
      </c>
      <c r="B445" s="85">
        <v>33768</v>
      </c>
      <c r="C445" s="88">
        <v>7.82</v>
      </c>
      <c r="D445" s="90">
        <v>2.5100000000000001E-3</v>
      </c>
      <c r="E445" s="87">
        <v>5.4612400000000001</v>
      </c>
      <c r="F445" s="88">
        <v>1.78</v>
      </c>
      <c r="G445" s="91">
        <v>4.8</v>
      </c>
      <c r="H445" s="41">
        <v>1.5640079833574294E-3</v>
      </c>
      <c r="I445" s="42">
        <v>2.1745277767265612</v>
      </c>
      <c r="J445" s="41">
        <v>1.5999999999999999E-3</v>
      </c>
      <c r="K445" s="42">
        <v>0.80627499999999941</v>
      </c>
      <c r="L445" s="41">
        <v>1.5640079833574294E-3</v>
      </c>
      <c r="M445" s="42">
        <v>0.77776786965293487</v>
      </c>
    </row>
    <row r="446" spans="1:13" x14ac:dyDescent="0.2">
      <c r="A446" s="84">
        <v>30</v>
      </c>
      <c r="B446" s="85">
        <v>33769</v>
      </c>
      <c r="C446" s="88">
        <v>7.82</v>
      </c>
      <c r="D446" s="90">
        <v>2.5100000000000001E-3</v>
      </c>
      <c r="E446" s="87">
        <v>5.4749699999999999</v>
      </c>
      <c r="F446" s="88">
        <v>1.78</v>
      </c>
      <c r="G446" s="91">
        <v>4.8</v>
      </c>
      <c r="H446" s="41">
        <v>1.5640079833574294E-3</v>
      </c>
      <c r="I446" s="42">
        <v>2.1779287555293938</v>
      </c>
      <c r="J446" s="41">
        <v>1.5999999999999999E-3</v>
      </c>
      <c r="K446" s="42">
        <v>0.80787499999999945</v>
      </c>
      <c r="L446" s="41">
        <v>1.5640079833574294E-3</v>
      </c>
      <c r="M446" s="42">
        <v>0.7793318776362923</v>
      </c>
    </row>
    <row r="447" spans="1:13" x14ac:dyDescent="0.2">
      <c r="A447" s="84">
        <v>30</v>
      </c>
      <c r="B447" s="85">
        <v>33770</v>
      </c>
      <c r="C447" s="88">
        <v>7.83</v>
      </c>
      <c r="D447" s="90">
        <v>2.5100000000000001E-3</v>
      </c>
      <c r="E447" s="87">
        <v>5.48874</v>
      </c>
      <c r="F447" s="88">
        <v>1.78</v>
      </c>
      <c r="G447" s="91">
        <v>4.8049999999999997</v>
      </c>
      <c r="H447" s="41">
        <v>1.5656007647073533E-3</v>
      </c>
      <c r="I447" s="42">
        <v>2.1813385224545287</v>
      </c>
      <c r="J447" s="41">
        <v>1.6016666666666666E-3</v>
      </c>
      <c r="K447" s="42">
        <v>0.80947666666666607</v>
      </c>
      <c r="L447" s="41">
        <v>1.5656007647073533E-3</v>
      </c>
      <c r="M447" s="42">
        <v>0.78089747840099966</v>
      </c>
    </row>
    <row r="448" spans="1:13" x14ac:dyDescent="0.2">
      <c r="A448" s="84">
        <v>30</v>
      </c>
      <c r="B448" s="85">
        <v>33771</v>
      </c>
      <c r="C448" s="88">
        <v>7.87</v>
      </c>
      <c r="D448" s="90">
        <v>2.5300000000000001E-3</v>
      </c>
      <c r="E448" s="87">
        <v>5.5026099999999998</v>
      </c>
      <c r="F448" s="88">
        <v>1.62</v>
      </c>
      <c r="G448" s="91">
        <v>4.7450000000000001</v>
      </c>
      <c r="H448" s="41">
        <v>1.5464825386231063E-3</v>
      </c>
      <c r="I448" s="42">
        <v>2.1847119243903306</v>
      </c>
      <c r="J448" s="41">
        <v>1.5816666666666668E-3</v>
      </c>
      <c r="K448" s="42">
        <v>0.81105833333333277</v>
      </c>
      <c r="L448" s="41">
        <v>1.5464825386231063E-3</v>
      </c>
      <c r="M448" s="42">
        <v>0.78244396093962276</v>
      </c>
    </row>
    <row r="449" spans="1:13" x14ac:dyDescent="0.2">
      <c r="A449" s="84">
        <v>30</v>
      </c>
      <c r="B449" s="85">
        <v>33772</v>
      </c>
      <c r="C449" s="88">
        <v>7.87</v>
      </c>
      <c r="D449" s="90">
        <v>2.5300000000000001E-3</v>
      </c>
      <c r="E449" s="87">
        <v>5.5165199999999999</v>
      </c>
      <c r="F449" s="88">
        <v>1.62</v>
      </c>
      <c r="G449" s="91">
        <v>4.7450000000000001</v>
      </c>
      <c r="H449" s="41">
        <v>1.5464825386231063E-3</v>
      </c>
      <c r="I449" s="42">
        <v>2.1880905432333217</v>
      </c>
      <c r="J449" s="41">
        <v>1.5816666666666668E-3</v>
      </c>
      <c r="K449" s="42">
        <v>0.81263999999999947</v>
      </c>
      <c r="L449" s="41">
        <v>1.5464825386231063E-3</v>
      </c>
      <c r="M449" s="42">
        <v>0.78399044347824587</v>
      </c>
    </row>
    <row r="450" spans="1:13" x14ac:dyDescent="0.2">
      <c r="A450" s="84">
        <v>30</v>
      </c>
      <c r="B450" s="85">
        <v>33773</v>
      </c>
      <c r="C450" s="88">
        <v>7.87</v>
      </c>
      <c r="D450" s="90">
        <v>2.5300000000000001E-3</v>
      </c>
      <c r="E450" s="87">
        <v>5.5304599999999997</v>
      </c>
      <c r="F450" s="88">
        <v>1.62</v>
      </c>
      <c r="G450" s="91">
        <v>4.7450000000000001</v>
      </c>
      <c r="H450" s="41">
        <v>1.5464825386231063E-3</v>
      </c>
      <c r="I450" s="42">
        <v>2.1914743870513584</v>
      </c>
      <c r="J450" s="41">
        <v>1.5816666666666668E-3</v>
      </c>
      <c r="K450" s="42">
        <v>0.81422166666666618</v>
      </c>
      <c r="L450" s="41">
        <v>1.5464825386231063E-3</v>
      </c>
      <c r="M450" s="42">
        <v>0.78553692601686897</v>
      </c>
    </row>
    <row r="451" spans="1:13" x14ac:dyDescent="0.2">
      <c r="A451" s="84">
        <v>30</v>
      </c>
      <c r="B451" s="85">
        <v>33774</v>
      </c>
      <c r="C451" s="88">
        <v>7.87</v>
      </c>
      <c r="D451" s="90">
        <v>2.5300000000000001E-3</v>
      </c>
      <c r="E451" s="87">
        <v>5.5444399999999998</v>
      </c>
      <c r="F451" s="88">
        <v>1.62</v>
      </c>
      <c r="G451" s="91">
        <v>4.7450000000000001</v>
      </c>
      <c r="H451" s="41">
        <v>1.5464825386231063E-3</v>
      </c>
      <c r="I451" s="42">
        <v>2.1948634639247731</v>
      </c>
      <c r="J451" s="41">
        <v>1.5816666666666668E-3</v>
      </c>
      <c r="K451" s="42">
        <v>0.81580333333333288</v>
      </c>
      <c r="L451" s="41">
        <v>1.5464825386231063E-3</v>
      </c>
      <c r="M451" s="42">
        <v>0.78708340855549208</v>
      </c>
    </row>
    <row r="452" spans="1:13" x14ac:dyDescent="0.2">
      <c r="A452" s="84">
        <v>30</v>
      </c>
      <c r="B452" s="85">
        <v>33775</v>
      </c>
      <c r="C452" s="88">
        <v>7.87</v>
      </c>
      <c r="D452" s="90">
        <v>2.5300000000000001E-3</v>
      </c>
      <c r="E452" s="87">
        <v>5.5584499999999997</v>
      </c>
      <c r="F452" s="88">
        <v>1.62</v>
      </c>
      <c r="G452" s="91">
        <v>4.7450000000000001</v>
      </c>
      <c r="H452" s="41">
        <v>1.5464825386231063E-3</v>
      </c>
      <c r="I452" s="42">
        <v>2.1982577819463947</v>
      </c>
      <c r="J452" s="41">
        <v>1.5816666666666668E-3</v>
      </c>
      <c r="K452" s="42">
        <v>0.81738499999999958</v>
      </c>
      <c r="L452" s="41">
        <v>1.5464825386231063E-3</v>
      </c>
      <c r="M452" s="42">
        <v>0.78862989109411519</v>
      </c>
    </row>
    <row r="453" spans="1:13" x14ac:dyDescent="0.2">
      <c r="A453" s="84">
        <v>30</v>
      </c>
      <c r="B453" s="85">
        <v>33776</v>
      </c>
      <c r="C453" s="88">
        <v>7.87</v>
      </c>
      <c r="D453" s="90">
        <v>2.5300000000000001E-3</v>
      </c>
      <c r="E453" s="87">
        <v>5.5724999999999998</v>
      </c>
      <c r="F453" s="88">
        <v>1.62</v>
      </c>
      <c r="G453" s="91">
        <v>4.7450000000000001</v>
      </c>
      <c r="H453" s="41">
        <v>1.5464825386231063E-3</v>
      </c>
      <c r="I453" s="42">
        <v>2.2016573492215672</v>
      </c>
      <c r="J453" s="41">
        <v>1.5816666666666668E-3</v>
      </c>
      <c r="K453" s="42">
        <v>0.81896666666666629</v>
      </c>
      <c r="L453" s="41">
        <v>1.5464825386231063E-3</v>
      </c>
      <c r="M453" s="42">
        <v>0.79017637363273829</v>
      </c>
    </row>
    <row r="454" spans="1:13" x14ac:dyDescent="0.2">
      <c r="A454" s="84">
        <v>30</v>
      </c>
      <c r="B454" s="85">
        <v>33777</v>
      </c>
      <c r="C454" s="88">
        <v>7.87</v>
      </c>
      <c r="D454" s="90">
        <v>2.5300000000000001E-3</v>
      </c>
      <c r="E454" s="87">
        <v>5.5865900000000002</v>
      </c>
      <c r="F454" s="88">
        <v>1.62</v>
      </c>
      <c r="G454" s="91">
        <v>4.7450000000000001</v>
      </c>
      <c r="H454" s="41">
        <v>1.5464825386231063E-3</v>
      </c>
      <c r="I454" s="42">
        <v>2.2050621738681695</v>
      </c>
      <c r="J454" s="41">
        <v>1.5816666666666668E-3</v>
      </c>
      <c r="K454" s="42">
        <v>0.82054833333333299</v>
      </c>
      <c r="L454" s="41">
        <v>1.5464825386231063E-3</v>
      </c>
      <c r="M454" s="42">
        <v>0.7917228561713614</v>
      </c>
    </row>
    <row r="455" spans="1:13" x14ac:dyDescent="0.2">
      <c r="A455" s="84">
        <v>30</v>
      </c>
      <c r="B455" s="85">
        <v>33778</v>
      </c>
      <c r="C455" s="88">
        <v>7.87</v>
      </c>
      <c r="D455" s="90">
        <v>2.5300000000000001E-3</v>
      </c>
      <c r="E455" s="87">
        <v>5.6007100000000003</v>
      </c>
      <c r="F455" s="88">
        <v>1.62</v>
      </c>
      <c r="G455" s="91">
        <v>4.7450000000000001</v>
      </c>
      <c r="H455" s="41">
        <v>1.5464825386231063E-3</v>
      </c>
      <c r="I455" s="42">
        <v>2.2084722640166348</v>
      </c>
      <c r="J455" s="41">
        <v>1.5816666666666668E-3</v>
      </c>
      <c r="K455" s="42">
        <v>0.82212999999999969</v>
      </c>
      <c r="L455" s="41">
        <v>1.5464825386231063E-3</v>
      </c>
      <c r="M455" s="42">
        <v>0.79326933870998451</v>
      </c>
    </row>
    <row r="456" spans="1:13" x14ac:dyDescent="0.2">
      <c r="A456" s="84">
        <v>30</v>
      </c>
      <c r="B456" s="85">
        <v>33779</v>
      </c>
      <c r="C456" s="88">
        <v>7.87</v>
      </c>
      <c r="D456" s="90">
        <v>2.5300000000000001E-3</v>
      </c>
      <c r="E456" s="87">
        <v>5.6148699999999998</v>
      </c>
      <c r="F456" s="88">
        <v>1.62</v>
      </c>
      <c r="G456" s="91">
        <v>4.7450000000000001</v>
      </c>
      <c r="H456" s="41">
        <v>1.5464825386231063E-3</v>
      </c>
      <c r="I456" s="42">
        <v>2.2118876278099697</v>
      </c>
      <c r="J456" s="41">
        <v>1.5816666666666668E-3</v>
      </c>
      <c r="K456" s="42">
        <v>0.8237116666666664</v>
      </c>
      <c r="L456" s="41">
        <v>1.5464825386231063E-3</v>
      </c>
      <c r="M456" s="42">
        <v>0.79481582124860761</v>
      </c>
    </row>
    <row r="457" spans="1:13" x14ac:dyDescent="0.2">
      <c r="A457" s="84">
        <v>30</v>
      </c>
      <c r="B457" s="85">
        <v>33780</v>
      </c>
      <c r="C457" s="88">
        <v>7.86</v>
      </c>
      <c r="D457" s="90">
        <v>2.5200000000000001E-3</v>
      </c>
      <c r="E457" s="87">
        <v>5.6290500000000003</v>
      </c>
      <c r="F457" s="88">
        <v>1.62</v>
      </c>
      <c r="G457" s="91">
        <v>4.74</v>
      </c>
      <c r="H457" s="41">
        <v>1.5448888752964685E-3</v>
      </c>
      <c r="I457" s="42">
        <v>2.2153047483995794</v>
      </c>
      <c r="J457" s="41">
        <v>1.58E-3</v>
      </c>
      <c r="K457" s="42">
        <v>0.82529166666666642</v>
      </c>
      <c r="L457" s="41">
        <v>1.5448888752964685E-3</v>
      </c>
      <c r="M457" s="42">
        <v>0.79636071012390408</v>
      </c>
    </row>
    <row r="458" spans="1:13" x14ac:dyDescent="0.2">
      <c r="A458" s="84">
        <v>30</v>
      </c>
      <c r="B458" s="85">
        <v>33781</v>
      </c>
      <c r="C458" s="88">
        <v>7.86</v>
      </c>
      <c r="D458" s="90">
        <v>2.5200000000000001E-3</v>
      </c>
      <c r="E458" s="87">
        <v>5.6432599999999997</v>
      </c>
      <c r="F458" s="88">
        <v>1.62</v>
      </c>
      <c r="G458" s="91">
        <v>4.74</v>
      </c>
      <c r="H458" s="41">
        <v>1.5448888752964685E-3</v>
      </c>
      <c r="I458" s="42">
        <v>2.2187271480607733</v>
      </c>
      <c r="J458" s="41">
        <v>1.58E-3</v>
      </c>
      <c r="K458" s="42">
        <v>0.82687166666666645</v>
      </c>
      <c r="L458" s="41">
        <v>1.5448888752964685E-3</v>
      </c>
      <c r="M458" s="42">
        <v>0.79790559899920055</v>
      </c>
    </row>
    <row r="459" spans="1:13" x14ac:dyDescent="0.2">
      <c r="A459" s="84">
        <v>30</v>
      </c>
      <c r="B459" s="85">
        <v>33782</v>
      </c>
      <c r="C459" s="88">
        <v>7.86</v>
      </c>
      <c r="D459" s="90">
        <v>2.5200000000000001E-3</v>
      </c>
      <c r="E459" s="87">
        <v>5.6575100000000003</v>
      </c>
      <c r="F459" s="88">
        <v>1.62</v>
      </c>
      <c r="G459" s="91">
        <v>4.74</v>
      </c>
      <c r="H459" s="41">
        <v>1.5448888752964685E-3</v>
      </c>
      <c r="I459" s="42">
        <v>2.2221548349491305</v>
      </c>
      <c r="J459" s="41">
        <v>1.58E-3</v>
      </c>
      <c r="K459" s="42">
        <v>0.82845166666666648</v>
      </c>
      <c r="L459" s="41">
        <v>1.5448888752964685E-3</v>
      </c>
      <c r="M459" s="42">
        <v>0.79945048787449702</v>
      </c>
    </row>
    <row r="460" spans="1:13" x14ac:dyDescent="0.2">
      <c r="A460" s="84">
        <v>30</v>
      </c>
      <c r="B460" s="85">
        <v>33783</v>
      </c>
      <c r="C460" s="88">
        <v>7.86</v>
      </c>
      <c r="D460" s="90">
        <v>2.5200000000000001E-3</v>
      </c>
      <c r="E460" s="87">
        <v>5.6717899999999997</v>
      </c>
      <c r="F460" s="88">
        <v>1.62</v>
      </c>
      <c r="G460" s="91">
        <v>4.74</v>
      </c>
      <c r="H460" s="41">
        <v>1.5448888752964685E-3</v>
      </c>
      <c r="I460" s="42">
        <v>2.2255878172328298</v>
      </c>
      <c r="J460" s="41">
        <v>1.58E-3</v>
      </c>
      <c r="K460" s="42">
        <v>0.8300316666666665</v>
      </c>
      <c r="L460" s="41">
        <v>1.5448888752964685E-3</v>
      </c>
      <c r="M460" s="42">
        <v>0.80099537674979349</v>
      </c>
    </row>
    <row r="461" spans="1:13" x14ac:dyDescent="0.2">
      <c r="A461" s="84">
        <v>30</v>
      </c>
      <c r="B461" s="85">
        <v>33784</v>
      </c>
      <c r="C461" s="88">
        <v>7.86</v>
      </c>
      <c r="D461" s="90">
        <v>2.5200000000000001E-3</v>
      </c>
      <c r="E461" s="87">
        <v>5.6861100000000002</v>
      </c>
      <c r="F461" s="88">
        <v>1.62</v>
      </c>
      <c r="G461" s="91">
        <v>4.74</v>
      </c>
      <c r="H461" s="41">
        <v>1.5448888752964685E-3</v>
      </c>
      <c r="I461" s="42">
        <v>2.2290261030926684</v>
      </c>
      <c r="J461" s="41">
        <v>1.58E-3</v>
      </c>
      <c r="K461" s="42">
        <v>0.83161166666666653</v>
      </c>
      <c r="L461" s="41">
        <v>1.5448888752964685E-3</v>
      </c>
      <c r="M461" s="42">
        <v>0.80254026562508995</v>
      </c>
    </row>
    <row r="462" spans="1:13" x14ac:dyDescent="0.2">
      <c r="A462" s="84">
        <v>30</v>
      </c>
      <c r="B462" s="85">
        <v>33785</v>
      </c>
      <c r="C462" s="88">
        <v>7.86</v>
      </c>
      <c r="D462" s="90">
        <v>2.5200000000000001E-3</v>
      </c>
      <c r="E462" s="87">
        <v>5.7004700000000001</v>
      </c>
      <c r="F462" s="88">
        <v>1.62</v>
      </c>
      <c r="G462" s="91">
        <v>4.74</v>
      </c>
      <c r="H462" s="41">
        <v>1.5448888752964685E-3</v>
      </c>
      <c r="I462" s="42">
        <v>2.2324697007220817</v>
      </c>
      <c r="J462" s="41">
        <v>1.58E-3</v>
      </c>
      <c r="K462" s="42">
        <v>0.83319166666666655</v>
      </c>
      <c r="L462" s="41">
        <v>1.5448888752964685E-3</v>
      </c>
      <c r="M462" s="42">
        <v>0.80408515450038642</v>
      </c>
    </row>
    <row r="463" spans="1:13" x14ac:dyDescent="0.2">
      <c r="A463" s="84">
        <v>30</v>
      </c>
      <c r="B463" s="85">
        <v>33786</v>
      </c>
      <c r="C463" s="88">
        <v>7.84</v>
      </c>
      <c r="D463" s="90">
        <v>2.5200000000000001E-3</v>
      </c>
      <c r="E463" s="87">
        <v>5.7148300000000001</v>
      </c>
      <c r="F463" s="88">
        <v>1.51</v>
      </c>
      <c r="G463" s="91">
        <v>4.6749999999999998</v>
      </c>
      <c r="H463" s="41">
        <v>1.5241645571324458E-3</v>
      </c>
      <c r="I463" s="42">
        <v>2.2358723519147943</v>
      </c>
      <c r="J463" s="41">
        <v>1.5583333333333332E-3</v>
      </c>
      <c r="K463" s="42">
        <v>0.83474999999999988</v>
      </c>
      <c r="L463" s="41">
        <v>1.5241645571324458E-3</v>
      </c>
      <c r="M463" s="42">
        <v>0.80560931905751887</v>
      </c>
    </row>
    <row r="464" spans="1:13" x14ac:dyDescent="0.2">
      <c r="A464" s="84">
        <v>30</v>
      </c>
      <c r="B464" s="85">
        <v>33787</v>
      </c>
      <c r="C464" s="88">
        <v>7.85</v>
      </c>
      <c r="D464" s="90">
        <v>2.5200000000000001E-3</v>
      </c>
      <c r="E464" s="87">
        <v>5.7292399999999999</v>
      </c>
      <c r="F464" s="88">
        <v>1.51</v>
      </c>
      <c r="G464" s="91">
        <v>4.68</v>
      </c>
      <c r="H464" s="41">
        <v>1.5257591770556633E-3</v>
      </c>
      <c r="I464" s="42">
        <v>2.2392837546744535</v>
      </c>
      <c r="J464" s="41">
        <v>1.56E-3</v>
      </c>
      <c r="K464" s="42">
        <v>0.83630999999999989</v>
      </c>
      <c r="L464" s="41">
        <v>1.5257591770556633E-3</v>
      </c>
      <c r="M464" s="42">
        <v>0.80713507823457453</v>
      </c>
    </row>
    <row r="465" spans="1:13" x14ac:dyDescent="0.2">
      <c r="A465" s="84">
        <v>30</v>
      </c>
      <c r="B465" s="85">
        <v>33788</v>
      </c>
      <c r="C465" s="88">
        <v>7.84</v>
      </c>
      <c r="D465" s="90">
        <v>2.5200000000000001E-3</v>
      </c>
      <c r="E465" s="87">
        <v>5.7436699999999998</v>
      </c>
      <c r="F465" s="88">
        <v>1.76</v>
      </c>
      <c r="G465" s="91">
        <v>4.8</v>
      </c>
      <c r="H465" s="41">
        <v>1.5640079833574294E-3</v>
      </c>
      <c r="I465" s="42">
        <v>2.2427860123437671</v>
      </c>
      <c r="J465" s="41">
        <v>1.5999999999999999E-3</v>
      </c>
      <c r="K465" s="42">
        <v>0.83790999999999993</v>
      </c>
      <c r="L465" s="41">
        <v>1.5640079833574294E-3</v>
      </c>
      <c r="M465" s="42">
        <v>0.80869908621793196</v>
      </c>
    </row>
    <row r="466" spans="1:13" x14ac:dyDescent="0.2">
      <c r="A466" s="84">
        <v>30</v>
      </c>
      <c r="B466" s="85">
        <v>33789</v>
      </c>
      <c r="C466" s="88">
        <v>7.84</v>
      </c>
      <c r="D466" s="90">
        <v>2.5200000000000001E-3</v>
      </c>
      <c r="E466" s="87">
        <v>5.7581300000000004</v>
      </c>
      <c r="F466" s="88">
        <v>1.76</v>
      </c>
      <c r="G466" s="91">
        <v>4.8</v>
      </c>
      <c r="H466" s="41">
        <v>1.5640079833574294E-3</v>
      </c>
      <c r="I466" s="42">
        <v>2.246293747572035</v>
      </c>
      <c r="J466" s="41">
        <v>1.5999999999999999E-3</v>
      </c>
      <c r="K466" s="42">
        <v>0.83950999999999998</v>
      </c>
      <c r="L466" s="41">
        <v>1.5640079833574294E-3</v>
      </c>
      <c r="M466" s="42">
        <v>0.81026309420128939</v>
      </c>
    </row>
    <row r="467" spans="1:13" x14ac:dyDescent="0.2">
      <c r="A467" s="84">
        <v>30</v>
      </c>
      <c r="B467" s="85">
        <v>33790</v>
      </c>
      <c r="C467" s="88">
        <v>7.84</v>
      </c>
      <c r="D467" s="90">
        <v>2.5200000000000001E-3</v>
      </c>
      <c r="E467" s="87">
        <v>5.7726300000000004</v>
      </c>
      <c r="F467" s="88">
        <v>1.76</v>
      </c>
      <c r="G467" s="91">
        <v>4.8</v>
      </c>
      <c r="H467" s="41">
        <v>1.5640079833574294E-3</v>
      </c>
      <c r="I467" s="42">
        <v>2.2498069689262037</v>
      </c>
      <c r="J467" s="41">
        <v>1.5999999999999999E-3</v>
      </c>
      <c r="K467" s="42">
        <v>0.84111000000000002</v>
      </c>
      <c r="L467" s="41">
        <v>1.5640079833574294E-3</v>
      </c>
      <c r="M467" s="42">
        <v>0.81182710218464682</v>
      </c>
    </row>
    <row r="468" spans="1:13" x14ac:dyDescent="0.2">
      <c r="A468" s="84">
        <v>30</v>
      </c>
      <c r="B468" s="85">
        <v>33791</v>
      </c>
      <c r="C468" s="88">
        <v>7.84</v>
      </c>
      <c r="D468" s="90">
        <v>2.5200000000000001E-3</v>
      </c>
      <c r="E468" s="87">
        <v>5.7871699999999997</v>
      </c>
      <c r="F468" s="88">
        <v>1.76</v>
      </c>
      <c r="G468" s="91">
        <v>4.8</v>
      </c>
      <c r="H468" s="41">
        <v>1.5640079833574294E-3</v>
      </c>
      <c r="I468" s="42">
        <v>2.2533256849866174</v>
      </c>
      <c r="J468" s="41">
        <v>1.5999999999999999E-3</v>
      </c>
      <c r="K468" s="42">
        <v>0.84271000000000007</v>
      </c>
      <c r="L468" s="41">
        <v>1.5640079833574294E-3</v>
      </c>
      <c r="M468" s="42">
        <v>0.81339111016800425</v>
      </c>
    </row>
    <row r="469" spans="1:13" x14ac:dyDescent="0.2">
      <c r="A469" s="84">
        <v>30</v>
      </c>
      <c r="B469" s="85">
        <v>33792</v>
      </c>
      <c r="C469" s="88">
        <v>7.82</v>
      </c>
      <c r="D469" s="90">
        <v>2.5100000000000001E-3</v>
      </c>
      <c r="E469" s="87">
        <v>5.8017200000000004</v>
      </c>
      <c r="F469" s="88">
        <v>1.69</v>
      </c>
      <c r="G469" s="91">
        <v>4.7549999999999999</v>
      </c>
      <c r="H469" s="41">
        <v>1.5496696446750668E-3</v>
      </c>
      <c r="I469" s="42">
        <v>2.2568175954002077</v>
      </c>
      <c r="J469" s="41">
        <v>1.585E-3</v>
      </c>
      <c r="K469" s="42">
        <v>0.84429500000000002</v>
      </c>
      <c r="L469" s="41">
        <v>1.5496696446750668E-3</v>
      </c>
      <c r="M469" s="42">
        <v>0.81494077981267932</v>
      </c>
    </row>
    <row r="470" spans="1:13" x14ac:dyDescent="0.2">
      <c r="A470" s="84">
        <v>30</v>
      </c>
      <c r="B470" s="85">
        <v>33793</v>
      </c>
      <c r="C470" s="88">
        <v>7.83</v>
      </c>
      <c r="D470" s="90">
        <v>2.5100000000000001E-3</v>
      </c>
      <c r="E470" s="87">
        <v>5.8163099999999996</v>
      </c>
      <c r="F470" s="88">
        <v>1.7</v>
      </c>
      <c r="G470" s="91">
        <v>4.7649999999999997</v>
      </c>
      <c r="H470" s="41">
        <v>1.5528564566382741E-3</v>
      </c>
      <c r="I470" s="42">
        <v>2.2603221091746799</v>
      </c>
      <c r="J470" s="41">
        <v>1.5883333333333333E-3</v>
      </c>
      <c r="K470" s="42">
        <v>0.84588333333333332</v>
      </c>
      <c r="L470" s="41">
        <v>1.5528564566382741E-3</v>
      </c>
      <c r="M470" s="42">
        <v>0.81649363626931759</v>
      </c>
    </row>
    <row r="471" spans="1:13" x14ac:dyDescent="0.2">
      <c r="A471" s="84">
        <v>30</v>
      </c>
      <c r="B471" s="85">
        <v>33794</v>
      </c>
      <c r="C471" s="88">
        <v>7.82</v>
      </c>
      <c r="D471" s="90">
        <v>2.5100000000000001E-3</v>
      </c>
      <c r="E471" s="87">
        <v>5.8309300000000004</v>
      </c>
      <c r="F471" s="88">
        <v>1.7</v>
      </c>
      <c r="G471" s="91">
        <v>4.76</v>
      </c>
      <c r="H471" s="41">
        <v>1.5512630874143785E-3</v>
      </c>
      <c r="I471" s="42">
        <v>2.2638284634283092</v>
      </c>
      <c r="J471" s="41">
        <v>1.5866666666666666E-3</v>
      </c>
      <c r="K471" s="42">
        <v>0.84746999999999995</v>
      </c>
      <c r="L471" s="41">
        <v>1.5512630874143785E-3</v>
      </c>
      <c r="M471" s="42">
        <v>0.81804489935673197</v>
      </c>
    </row>
    <row r="472" spans="1:13" x14ac:dyDescent="0.2">
      <c r="A472" s="84">
        <v>30</v>
      </c>
      <c r="B472" s="85">
        <v>33795</v>
      </c>
      <c r="C472" s="88">
        <v>7.82</v>
      </c>
      <c r="D472" s="90">
        <v>2.5100000000000001E-3</v>
      </c>
      <c r="E472" s="87">
        <v>5.8455899999999996</v>
      </c>
      <c r="F472" s="88">
        <v>1.7</v>
      </c>
      <c r="G472" s="91">
        <v>4.76</v>
      </c>
      <c r="H472" s="41">
        <v>1.5512630874143785E-3</v>
      </c>
      <c r="I472" s="42">
        <v>2.2673402569598635</v>
      </c>
      <c r="J472" s="41">
        <v>1.5866666666666666E-3</v>
      </c>
      <c r="K472" s="42">
        <v>0.84905666666666657</v>
      </c>
      <c r="L472" s="41">
        <v>1.5512630874143785E-3</v>
      </c>
      <c r="M472" s="42">
        <v>0.81959616244414635</v>
      </c>
    </row>
    <row r="473" spans="1:13" x14ac:dyDescent="0.2">
      <c r="A473" s="84">
        <v>30</v>
      </c>
      <c r="B473" s="85">
        <v>33796</v>
      </c>
      <c r="C473" s="88">
        <v>7.82</v>
      </c>
      <c r="D473" s="90">
        <v>2.5100000000000001E-3</v>
      </c>
      <c r="E473" s="87">
        <v>5.8602800000000004</v>
      </c>
      <c r="F473" s="88">
        <v>1.7</v>
      </c>
      <c r="G473" s="91">
        <v>4.76</v>
      </c>
      <c r="H473" s="41">
        <v>1.5512630874143785E-3</v>
      </c>
      <c r="I473" s="42">
        <v>2.2708574982070941</v>
      </c>
      <c r="J473" s="41">
        <v>1.5866666666666666E-3</v>
      </c>
      <c r="K473" s="42">
        <v>0.8506433333333332</v>
      </c>
      <c r="L473" s="41">
        <v>1.5512630874143785E-3</v>
      </c>
      <c r="M473" s="42">
        <v>0.82114742553156073</v>
      </c>
    </row>
    <row r="474" spans="1:13" x14ac:dyDescent="0.2">
      <c r="A474" s="84">
        <v>30</v>
      </c>
      <c r="B474" s="85">
        <v>33797</v>
      </c>
      <c r="C474" s="88">
        <v>7.82</v>
      </c>
      <c r="D474" s="90">
        <v>2.5100000000000001E-3</v>
      </c>
      <c r="E474" s="87">
        <v>5.8750099999999996</v>
      </c>
      <c r="F474" s="88">
        <v>1.7</v>
      </c>
      <c r="G474" s="91">
        <v>4.76</v>
      </c>
      <c r="H474" s="41">
        <v>1.5512630874143785E-3</v>
      </c>
      <c r="I474" s="42">
        <v>2.2743801956208411</v>
      </c>
      <c r="J474" s="41">
        <v>1.5866666666666666E-3</v>
      </c>
      <c r="K474" s="42">
        <v>0.85222999999999982</v>
      </c>
      <c r="L474" s="41">
        <v>1.5512630874143785E-3</v>
      </c>
      <c r="M474" s="42">
        <v>0.8226986886189751</v>
      </c>
    </row>
    <row r="475" spans="1:13" x14ac:dyDescent="0.2">
      <c r="A475" s="84">
        <v>30</v>
      </c>
      <c r="B475" s="85">
        <v>33798</v>
      </c>
      <c r="C475" s="88">
        <v>7.82</v>
      </c>
      <c r="D475" s="90">
        <v>2.5100000000000001E-3</v>
      </c>
      <c r="E475" s="87">
        <v>5.88978</v>
      </c>
      <c r="F475" s="88">
        <v>1.7</v>
      </c>
      <c r="G475" s="91">
        <v>4.76</v>
      </c>
      <c r="H475" s="41">
        <v>1.5512630874143785E-3</v>
      </c>
      <c r="I475" s="42">
        <v>2.2779083576650541</v>
      </c>
      <c r="J475" s="41">
        <v>1.5866666666666666E-3</v>
      </c>
      <c r="K475" s="42">
        <v>0.85381666666666645</v>
      </c>
      <c r="L475" s="41">
        <v>1.5512630874143785E-3</v>
      </c>
      <c r="M475" s="42">
        <v>0.82424995170638948</v>
      </c>
    </row>
    <row r="476" spans="1:13" x14ac:dyDescent="0.2">
      <c r="A476" s="84">
        <v>30</v>
      </c>
      <c r="B476" s="85">
        <v>33799</v>
      </c>
      <c r="C476" s="88">
        <v>7.85</v>
      </c>
      <c r="D476" s="90">
        <v>2.5200000000000001E-3</v>
      </c>
      <c r="E476" s="87">
        <v>5.9046399999999997</v>
      </c>
      <c r="F476" s="88">
        <v>1.7</v>
      </c>
      <c r="G476" s="91">
        <v>4.7749999999999995</v>
      </c>
      <c r="H476" s="41">
        <v>1.5560429745680171E-3</v>
      </c>
      <c r="I476" s="42">
        <v>2.2814528809617087</v>
      </c>
      <c r="J476" s="41">
        <v>1.5916666666666666E-3</v>
      </c>
      <c r="K476" s="42">
        <v>0.8554083333333331</v>
      </c>
      <c r="L476" s="41">
        <v>1.5560429745680171E-3</v>
      </c>
      <c r="M476" s="42">
        <v>0.8258059946809575</v>
      </c>
    </row>
    <row r="477" spans="1:13" x14ac:dyDescent="0.2">
      <c r="A477" s="84">
        <v>30</v>
      </c>
      <c r="B477" s="85">
        <v>33800</v>
      </c>
      <c r="C477" s="88">
        <v>7.86</v>
      </c>
      <c r="D477" s="90">
        <v>2.5200000000000001E-3</v>
      </c>
      <c r="E477" s="87">
        <v>5.9195399999999996</v>
      </c>
      <c r="F477" s="88">
        <v>1.75</v>
      </c>
      <c r="G477" s="91">
        <v>4.8049999999999997</v>
      </c>
      <c r="H477" s="41">
        <v>1.5656007647073533E-3</v>
      </c>
      <c r="I477" s="42">
        <v>2.2850247253367861</v>
      </c>
      <c r="J477" s="41">
        <v>1.6016666666666666E-3</v>
      </c>
      <c r="K477" s="42">
        <v>0.85700999999999972</v>
      </c>
      <c r="L477" s="41">
        <v>1.5656007647073533E-3</v>
      </c>
      <c r="M477" s="42">
        <v>0.82737159544566485</v>
      </c>
    </row>
    <row r="478" spans="1:13" x14ac:dyDescent="0.2">
      <c r="A478" s="84">
        <v>30</v>
      </c>
      <c r="B478" s="85">
        <v>33801</v>
      </c>
      <c r="C478" s="88">
        <v>7.86</v>
      </c>
      <c r="D478" s="90">
        <v>2.5200000000000001E-3</v>
      </c>
      <c r="E478" s="87">
        <v>5.9344799999999998</v>
      </c>
      <c r="F478" s="88">
        <v>1.75</v>
      </c>
      <c r="G478" s="91">
        <v>4.8049999999999997</v>
      </c>
      <c r="H478" s="41">
        <v>1.5656007647073533E-3</v>
      </c>
      <c r="I478" s="42">
        <v>2.2886021617941488</v>
      </c>
      <c r="J478" s="41">
        <v>1.6016666666666666E-3</v>
      </c>
      <c r="K478" s="42">
        <v>0.85861166666666633</v>
      </c>
      <c r="L478" s="41">
        <v>1.5656007647073533E-3</v>
      </c>
      <c r="M478" s="42">
        <v>0.82893719621037221</v>
      </c>
    </row>
    <row r="479" spans="1:13" x14ac:dyDescent="0.2">
      <c r="A479" s="84">
        <v>30</v>
      </c>
      <c r="B479" s="85">
        <v>33802</v>
      </c>
      <c r="C479" s="88">
        <v>7.86</v>
      </c>
      <c r="D479" s="90">
        <v>2.5200000000000001E-3</v>
      </c>
      <c r="E479" s="87">
        <v>5.9494600000000002</v>
      </c>
      <c r="F479" s="88">
        <v>1.75</v>
      </c>
      <c r="G479" s="91">
        <v>4.8049999999999997</v>
      </c>
      <c r="H479" s="41">
        <v>1.5656007647073533E-3</v>
      </c>
      <c r="I479" s="42">
        <v>2.2921851990887645</v>
      </c>
      <c r="J479" s="41">
        <v>1.6016666666666666E-3</v>
      </c>
      <c r="K479" s="42">
        <v>0.86021333333333294</v>
      </c>
      <c r="L479" s="41">
        <v>1.5656007647073533E-3</v>
      </c>
      <c r="M479" s="42">
        <v>0.83050279697507956</v>
      </c>
    </row>
    <row r="480" spans="1:13" x14ac:dyDescent="0.2">
      <c r="A480" s="84">
        <v>30</v>
      </c>
      <c r="B480" s="85">
        <v>33803</v>
      </c>
      <c r="C480" s="88">
        <v>7.86</v>
      </c>
      <c r="D480" s="90">
        <v>2.5200000000000001E-3</v>
      </c>
      <c r="E480" s="87">
        <v>5.9644700000000004</v>
      </c>
      <c r="F480" s="88">
        <v>1.75</v>
      </c>
      <c r="G480" s="91">
        <v>4.8049999999999997</v>
      </c>
      <c r="H480" s="41">
        <v>1.5656007647073533E-3</v>
      </c>
      <c r="I480" s="42">
        <v>2.2957738459893089</v>
      </c>
      <c r="J480" s="41">
        <v>1.6016666666666666E-3</v>
      </c>
      <c r="K480" s="42">
        <v>0.86181499999999955</v>
      </c>
      <c r="L480" s="41">
        <v>1.5656007647073533E-3</v>
      </c>
      <c r="M480" s="42">
        <v>0.83206839773978691</v>
      </c>
    </row>
    <row r="481" spans="1:13" x14ac:dyDescent="0.2">
      <c r="A481" s="84">
        <v>30</v>
      </c>
      <c r="B481" s="85">
        <v>33804</v>
      </c>
      <c r="C481" s="88">
        <v>7.86</v>
      </c>
      <c r="D481" s="90">
        <v>2.5200000000000001E-3</v>
      </c>
      <c r="E481" s="87">
        <v>5.9795299999999996</v>
      </c>
      <c r="F481" s="88">
        <v>1.75</v>
      </c>
      <c r="G481" s="91">
        <v>4.8049999999999997</v>
      </c>
      <c r="H481" s="41">
        <v>1.5656007647073533E-3</v>
      </c>
      <c r="I481" s="42">
        <v>2.2993681112781847</v>
      </c>
      <c r="J481" s="41">
        <v>1.6016666666666666E-3</v>
      </c>
      <c r="K481" s="42">
        <v>0.86341666666666617</v>
      </c>
      <c r="L481" s="41">
        <v>1.5656007647073533E-3</v>
      </c>
      <c r="M481" s="42">
        <v>0.83363399850449427</v>
      </c>
    </row>
    <row r="482" spans="1:13" x14ac:dyDescent="0.2">
      <c r="A482" s="84">
        <v>30</v>
      </c>
      <c r="B482" s="85">
        <v>33805</v>
      </c>
      <c r="C482" s="88">
        <v>7.86</v>
      </c>
      <c r="D482" s="90">
        <v>2.5200000000000001E-3</v>
      </c>
      <c r="E482" s="87">
        <v>5.9946200000000003</v>
      </c>
      <c r="F482" s="88">
        <v>1.75</v>
      </c>
      <c r="G482" s="91">
        <v>4.8049999999999997</v>
      </c>
      <c r="H482" s="41">
        <v>1.5656007647073533E-3</v>
      </c>
      <c r="I482" s="42">
        <v>2.3029680037515456</v>
      </c>
      <c r="J482" s="41">
        <v>1.6016666666666666E-3</v>
      </c>
      <c r="K482" s="42">
        <v>0.86501833333333278</v>
      </c>
      <c r="L482" s="41">
        <v>1.5656007647073533E-3</v>
      </c>
      <c r="M482" s="42">
        <v>0.83519959926920162</v>
      </c>
    </row>
    <row r="483" spans="1:13" x14ac:dyDescent="0.2">
      <c r="A483" s="84">
        <v>30</v>
      </c>
      <c r="B483" s="85">
        <v>33806</v>
      </c>
      <c r="C483" s="88">
        <v>7.86</v>
      </c>
      <c r="D483" s="90">
        <v>2.5200000000000001E-3</v>
      </c>
      <c r="E483" s="87">
        <v>6.0097500000000004</v>
      </c>
      <c r="F483" s="88">
        <v>1.75</v>
      </c>
      <c r="G483" s="91">
        <v>4.8049999999999997</v>
      </c>
      <c r="H483" s="41">
        <v>1.5656007647073533E-3</v>
      </c>
      <c r="I483" s="42">
        <v>2.3065735322193155</v>
      </c>
      <c r="J483" s="41">
        <v>1.6016666666666666E-3</v>
      </c>
      <c r="K483" s="42">
        <v>0.86661999999999939</v>
      </c>
      <c r="L483" s="41">
        <v>1.5656007647073533E-3</v>
      </c>
      <c r="M483" s="42">
        <v>0.83676520003390897</v>
      </c>
    </row>
    <row r="484" spans="1:13" x14ac:dyDescent="0.2">
      <c r="A484" s="84">
        <v>30</v>
      </c>
      <c r="B484" s="85">
        <v>33807</v>
      </c>
      <c r="C484" s="88">
        <v>7.85</v>
      </c>
      <c r="D484" s="90">
        <v>2.5200000000000001E-3</v>
      </c>
      <c r="E484" s="87">
        <v>6.0248999999999997</v>
      </c>
      <c r="F484" s="88">
        <v>1.81</v>
      </c>
      <c r="G484" s="91">
        <v>4.83</v>
      </c>
      <c r="H484" s="41">
        <v>1.5735635697964323E-3</v>
      </c>
      <c r="I484" s="42">
        <v>2.3102030723006726</v>
      </c>
      <c r="J484" s="41">
        <v>1.6100000000000001E-3</v>
      </c>
      <c r="K484" s="42">
        <v>0.86822999999999939</v>
      </c>
      <c r="L484" s="41">
        <v>1.5735635697964323E-3</v>
      </c>
      <c r="M484" s="42">
        <v>0.83833876360370541</v>
      </c>
    </row>
    <row r="485" spans="1:13" x14ac:dyDescent="0.2">
      <c r="A485" s="84">
        <v>30</v>
      </c>
      <c r="B485" s="85">
        <v>33808</v>
      </c>
      <c r="C485" s="88">
        <v>7.85</v>
      </c>
      <c r="D485" s="90">
        <v>2.5200000000000001E-3</v>
      </c>
      <c r="E485" s="87">
        <v>6.0400999999999998</v>
      </c>
      <c r="F485" s="88">
        <v>1.8</v>
      </c>
      <c r="G485" s="91">
        <v>4.8250000000000002</v>
      </c>
      <c r="H485" s="41">
        <v>1.57197115564367E-3</v>
      </c>
      <c r="I485" s="42">
        <v>2.3138346448940088</v>
      </c>
      <c r="J485" s="41">
        <v>1.6083333333333334E-3</v>
      </c>
      <c r="K485" s="42">
        <v>0.86983833333333271</v>
      </c>
      <c r="L485" s="41">
        <v>1.57197115564367E-3</v>
      </c>
      <c r="M485" s="42">
        <v>0.83991073475934908</v>
      </c>
    </row>
    <row r="486" spans="1:13" x14ac:dyDescent="0.2">
      <c r="A486" s="84">
        <v>30</v>
      </c>
      <c r="B486" s="85">
        <v>33809</v>
      </c>
      <c r="C486" s="88">
        <v>7.85</v>
      </c>
      <c r="D486" s="90">
        <v>2.5200000000000001E-3</v>
      </c>
      <c r="E486" s="87">
        <v>6.0553299999999997</v>
      </c>
      <c r="F486" s="88">
        <v>1.8</v>
      </c>
      <c r="G486" s="91">
        <v>4.8250000000000002</v>
      </c>
      <c r="H486" s="41">
        <v>1.57197115564367E-3</v>
      </c>
      <c r="I486" s="42">
        <v>2.317471926214711</v>
      </c>
      <c r="J486" s="41">
        <v>1.6083333333333334E-3</v>
      </c>
      <c r="K486" s="42">
        <v>0.87144666666666604</v>
      </c>
      <c r="L486" s="41">
        <v>1.57197115564367E-3</v>
      </c>
      <c r="M486" s="42">
        <v>0.84148270591499275</v>
      </c>
    </row>
    <row r="487" spans="1:13" x14ac:dyDescent="0.2">
      <c r="A487" s="84">
        <v>30</v>
      </c>
      <c r="B487" s="85">
        <v>33810</v>
      </c>
      <c r="C487" s="88">
        <v>7.85</v>
      </c>
      <c r="D487" s="90">
        <v>2.5200000000000001E-3</v>
      </c>
      <c r="E487" s="87">
        <v>6.0705999999999998</v>
      </c>
      <c r="F487" s="88">
        <v>1.8</v>
      </c>
      <c r="G487" s="91">
        <v>4.8250000000000002</v>
      </c>
      <c r="H487" s="41">
        <v>1.57197115564367E-3</v>
      </c>
      <c r="I487" s="42">
        <v>2.3211149252367345</v>
      </c>
      <c r="J487" s="41">
        <v>1.6083333333333334E-3</v>
      </c>
      <c r="K487" s="42">
        <v>0.87305499999999936</v>
      </c>
      <c r="L487" s="41">
        <v>1.57197115564367E-3</v>
      </c>
      <c r="M487" s="42">
        <v>0.84305467707063642</v>
      </c>
    </row>
    <row r="488" spans="1:13" x14ac:dyDescent="0.2">
      <c r="A488" s="84">
        <v>30</v>
      </c>
      <c r="B488" s="85">
        <v>33811</v>
      </c>
      <c r="C488" s="88">
        <v>7.85</v>
      </c>
      <c r="D488" s="90">
        <v>2.5200000000000001E-3</v>
      </c>
      <c r="E488" s="87">
        <v>6.0859100000000002</v>
      </c>
      <c r="F488" s="88">
        <v>1.8</v>
      </c>
      <c r="G488" s="91">
        <v>4.8250000000000002</v>
      </c>
      <c r="H488" s="41">
        <v>1.57197115564367E-3</v>
      </c>
      <c r="I488" s="42">
        <v>2.3247636509481406</v>
      </c>
      <c r="J488" s="41">
        <v>1.6083333333333334E-3</v>
      </c>
      <c r="K488" s="42">
        <v>0.87466333333333268</v>
      </c>
      <c r="L488" s="41">
        <v>1.57197115564367E-3</v>
      </c>
      <c r="M488" s="42">
        <v>0.84462664822628009</v>
      </c>
    </row>
    <row r="489" spans="1:13" x14ac:dyDescent="0.2">
      <c r="A489" s="84">
        <v>30</v>
      </c>
      <c r="B489" s="85">
        <v>33812</v>
      </c>
      <c r="C489" s="88">
        <v>7.85</v>
      </c>
      <c r="D489" s="90">
        <v>2.5200000000000001E-3</v>
      </c>
      <c r="E489" s="87">
        <v>6.1012599999999999</v>
      </c>
      <c r="F489" s="88">
        <v>1.8</v>
      </c>
      <c r="G489" s="91">
        <v>4.8250000000000002</v>
      </c>
      <c r="H489" s="41">
        <v>1.57197115564367E-3</v>
      </c>
      <c r="I489" s="42">
        <v>2.3284181123511201</v>
      </c>
      <c r="J489" s="41">
        <v>1.6083333333333334E-3</v>
      </c>
      <c r="K489" s="42">
        <v>0.876271666666666</v>
      </c>
      <c r="L489" s="41">
        <v>1.57197115564367E-3</v>
      </c>
      <c r="M489" s="42">
        <v>0.84619861938192376</v>
      </c>
    </row>
    <row r="490" spans="1:13" x14ac:dyDescent="0.2">
      <c r="A490" s="84">
        <v>30</v>
      </c>
      <c r="B490" s="85">
        <v>33813</v>
      </c>
      <c r="C490" s="88">
        <v>7.85</v>
      </c>
      <c r="D490" s="90">
        <v>2.5200000000000001E-3</v>
      </c>
      <c r="E490" s="87">
        <v>6.1166400000000003</v>
      </c>
      <c r="F490" s="88">
        <v>1.8</v>
      </c>
      <c r="G490" s="91">
        <v>4.8250000000000002</v>
      </c>
      <c r="H490" s="41">
        <v>1.57197115564367E-3</v>
      </c>
      <c r="I490" s="42">
        <v>2.3320783184620142</v>
      </c>
      <c r="J490" s="41">
        <v>1.6083333333333334E-3</v>
      </c>
      <c r="K490" s="42">
        <v>0.87787999999999933</v>
      </c>
      <c r="L490" s="41">
        <v>1.57197115564367E-3</v>
      </c>
      <c r="M490" s="42">
        <v>0.84777059053756743</v>
      </c>
    </row>
    <row r="491" spans="1:13" x14ac:dyDescent="0.2">
      <c r="A491" s="84">
        <v>30</v>
      </c>
      <c r="B491" s="85">
        <v>33814</v>
      </c>
      <c r="C491" s="88">
        <v>7.85</v>
      </c>
      <c r="D491" s="90">
        <v>2.5200000000000001E-3</v>
      </c>
      <c r="E491" s="87">
        <v>6.1320699999999997</v>
      </c>
      <c r="F491" s="88">
        <v>1.8</v>
      </c>
      <c r="G491" s="91">
        <v>4.8250000000000002</v>
      </c>
      <c r="H491" s="41">
        <v>1.57197115564367E-3</v>
      </c>
      <c r="I491" s="42">
        <v>2.3357442783113385</v>
      </c>
      <c r="J491" s="41">
        <v>1.6083333333333334E-3</v>
      </c>
      <c r="K491" s="42">
        <v>0.87948833333333265</v>
      </c>
      <c r="L491" s="41">
        <v>1.57197115564367E-3</v>
      </c>
      <c r="M491" s="42">
        <v>0.8493425616932111</v>
      </c>
    </row>
    <row r="492" spans="1:13" x14ac:dyDescent="0.2">
      <c r="A492" s="84">
        <v>30</v>
      </c>
      <c r="B492" s="85">
        <v>33815</v>
      </c>
      <c r="C492" s="88">
        <v>7.85</v>
      </c>
      <c r="D492" s="90">
        <v>2.5200000000000001E-3</v>
      </c>
      <c r="E492" s="87">
        <v>6.1475299999999997</v>
      </c>
      <c r="F492" s="88">
        <v>1.8</v>
      </c>
      <c r="G492" s="91">
        <v>4.8250000000000002</v>
      </c>
      <c r="H492" s="41">
        <v>1.57197115564367E-3</v>
      </c>
      <c r="I492" s="42">
        <v>2.3394160009438036</v>
      </c>
      <c r="J492" s="41">
        <v>1.6083333333333334E-3</v>
      </c>
      <c r="K492" s="42">
        <v>0.88109666666666597</v>
      </c>
      <c r="L492" s="41">
        <v>1.57197115564367E-3</v>
      </c>
      <c r="M492" s="42">
        <v>0.85091453284885477</v>
      </c>
    </row>
    <row r="493" spans="1:13" x14ac:dyDescent="0.2">
      <c r="A493" s="84">
        <v>30</v>
      </c>
      <c r="B493" s="85">
        <v>33816</v>
      </c>
      <c r="C493" s="88">
        <v>7.86</v>
      </c>
      <c r="D493" s="90">
        <v>2.5200000000000001E-3</v>
      </c>
      <c r="E493" s="87">
        <v>6.1630500000000001</v>
      </c>
      <c r="F493" s="88">
        <v>1.68</v>
      </c>
      <c r="G493" s="91">
        <v>4.7700000000000005</v>
      </c>
      <c r="H493" s="41">
        <v>1.5544497523538592E-3</v>
      </c>
      <c r="I493" s="42">
        <v>2.3430525055671234</v>
      </c>
      <c r="J493" s="41">
        <v>1.5900000000000001E-3</v>
      </c>
      <c r="K493" s="42">
        <v>0.88268666666666595</v>
      </c>
      <c r="L493" s="41">
        <v>1.5544497523538592E-3</v>
      </c>
      <c r="M493" s="42">
        <v>0.85246898260120862</v>
      </c>
    </row>
    <row r="494" spans="1:13" x14ac:dyDescent="0.2">
      <c r="A494" s="84">
        <v>30</v>
      </c>
      <c r="B494" s="85">
        <v>33817</v>
      </c>
      <c r="C494" s="88">
        <v>7.86</v>
      </c>
      <c r="D494" s="90">
        <v>2.5200000000000001E-3</v>
      </c>
      <c r="E494" s="87">
        <v>6.1786099999999999</v>
      </c>
      <c r="F494" s="88">
        <v>1.68</v>
      </c>
      <c r="G494" s="91">
        <v>4.7700000000000005</v>
      </c>
      <c r="H494" s="41">
        <v>1.5544497523538592E-3</v>
      </c>
      <c r="I494" s="42">
        <v>2.3466946629541545</v>
      </c>
      <c r="J494" s="41">
        <v>1.5900000000000001E-3</v>
      </c>
      <c r="K494" s="42">
        <v>0.88427666666666593</v>
      </c>
      <c r="L494" s="41">
        <v>1.5544497523538592E-3</v>
      </c>
      <c r="M494" s="42">
        <v>0.85402343235356248</v>
      </c>
    </row>
    <row r="495" spans="1:13" x14ac:dyDescent="0.2">
      <c r="A495" s="84">
        <v>30</v>
      </c>
      <c r="B495" s="85">
        <v>33818</v>
      </c>
      <c r="C495" s="88">
        <v>7.86</v>
      </c>
      <c r="D495" s="90">
        <v>2.5200000000000001E-3</v>
      </c>
      <c r="E495" s="87">
        <v>6.19421</v>
      </c>
      <c r="F495" s="88">
        <v>1.68</v>
      </c>
      <c r="G495" s="91">
        <v>4.7700000000000005</v>
      </c>
      <c r="H495" s="41">
        <v>1.5544497523538592E-3</v>
      </c>
      <c r="I495" s="42">
        <v>2.3503424818918339</v>
      </c>
      <c r="J495" s="41">
        <v>1.5900000000000001E-3</v>
      </c>
      <c r="K495" s="42">
        <v>0.88586666666666591</v>
      </c>
      <c r="L495" s="41">
        <v>1.5544497523538592E-3</v>
      </c>
      <c r="M495" s="42">
        <v>0.85557788210591634</v>
      </c>
    </row>
    <row r="496" spans="1:13" x14ac:dyDescent="0.2">
      <c r="A496" s="84">
        <v>30</v>
      </c>
      <c r="B496" s="85">
        <v>33819</v>
      </c>
      <c r="C496" s="88">
        <v>7.86</v>
      </c>
      <c r="D496" s="90">
        <v>2.5200000000000001E-3</v>
      </c>
      <c r="E496" s="87">
        <v>6.2098500000000003</v>
      </c>
      <c r="F496" s="88">
        <v>1.68</v>
      </c>
      <c r="G496" s="91">
        <v>4.7700000000000005</v>
      </c>
      <c r="H496" s="41">
        <v>1.5544497523538592E-3</v>
      </c>
      <c r="I496" s="42">
        <v>2.3539959711807574</v>
      </c>
      <c r="J496" s="41">
        <v>1.5900000000000001E-3</v>
      </c>
      <c r="K496" s="42">
        <v>0.88745666666666589</v>
      </c>
      <c r="L496" s="41">
        <v>1.5544497523538592E-3</v>
      </c>
      <c r="M496" s="42">
        <v>0.8571323318582702</v>
      </c>
    </row>
    <row r="497" spans="1:13" x14ac:dyDescent="0.2">
      <c r="A497" s="84">
        <v>30</v>
      </c>
      <c r="B497" s="85">
        <v>33820</v>
      </c>
      <c r="C497" s="88">
        <v>7.86</v>
      </c>
      <c r="D497" s="90">
        <v>2.5200000000000001E-3</v>
      </c>
      <c r="E497" s="87">
        <v>6.2255200000000004</v>
      </c>
      <c r="F497" s="88">
        <v>1.68</v>
      </c>
      <c r="G497" s="91">
        <v>4.7700000000000005</v>
      </c>
      <c r="H497" s="41">
        <v>1.5544497523538592E-3</v>
      </c>
      <c r="I497" s="42">
        <v>2.3576551396352015</v>
      </c>
      <c r="J497" s="41">
        <v>1.5900000000000001E-3</v>
      </c>
      <c r="K497" s="42">
        <v>0.88904666666666587</v>
      </c>
      <c r="L497" s="41">
        <v>1.5544497523538592E-3</v>
      </c>
      <c r="M497" s="42">
        <v>0.85868678161062406</v>
      </c>
    </row>
    <row r="498" spans="1:13" x14ac:dyDescent="0.2">
      <c r="A498" s="84">
        <v>30</v>
      </c>
      <c r="B498" s="85">
        <v>33821</v>
      </c>
      <c r="C498" s="88">
        <v>7.86</v>
      </c>
      <c r="D498" s="90">
        <v>2.5200000000000001E-3</v>
      </c>
      <c r="E498" s="87">
        <v>6.2412400000000003</v>
      </c>
      <c r="F498" s="88">
        <v>1.68</v>
      </c>
      <c r="G498" s="91">
        <v>4.7700000000000005</v>
      </c>
      <c r="H498" s="41">
        <v>1.5544497523538592E-3</v>
      </c>
      <c r="I498" s="42">
        <v>2.361319996083143</v>
      </c>
      <c r="J498" s="41">
        <v>1.5900000000000001E-3</v>
      </c>
      <c r="K498" s="42">
        <v>0.89063666666666585</v>
      </c>
      <c r="L498" s="41">
        <v>1.5544497523538592E-3</v>
      </c>
      <c r="M498" s="42">
        <v>0.86024123136297792</v>
      </c>
    </row>
    <row r="499" spans="1:13" x14ac:dyDescent="0.2">
      <c r="A499" s="84">
        <v>30</v>
      </c>
      <c r="B499" s="85">
        <v>33822</v>
      </c>
      <c r="C499" s="88">
        <v>7.86</v>
      </c>
      <c r="D499" s="90">
        <v>2.5200000000000001E-3</v>
      </c>
      <c r="E499" s="87">
        <v>6.2569999999999997</v>
      </c>
      <c r="F499" s="88">
        <v>1.68</v>
      </c>
      <c r="G499" s="91">
        <v>4.7700000000000005</v>
      </c>
      <c r="H499" s="41">
        <v>1.5544497523538592E-3</v>
      </c>
      <c r="I499" s="42">
        <v>2.3649905493662828</v>
      </c>
      <c r="J499" s="41">
        <v>1.5900000000000001E-3</v>
      </c>
      <c r="K499" s="42">
        <v>0.89222666666666584</v>
      </c>
      <c r="L499" s="41">
        <v>1.5544497523538592E-3</v>
      </c>
      <c r="M499" s="42">
        <v>0.86179568111533178</v>
      </c>
    </row>
    <row r="500" spans="1:13" x14ac:dyDescent="0.2">
      <c r="A500" s="84">
        <v>30</v>
      </c>
      <c r="B500" s="85">
        <v>33823</v>
      </c>
      <c r="C500" s="88">
        <v>7.86</v>
      </c>
      <c r="D500" s="90">
        <v>2.5200000000000001E-3</v>
      </c>
      <c r="E500" s="87">
        <v>6.2727899999999996</v>
      </c>
      <c r="F500" s="88">
        <v>1.68</v>
      </c>
      <c r="G500" s="91">
        <v>4.7700000000000005</v>
      </c>
      <c r="H500" s="41">
        <v>1.5544497523538592E-3</v>
      </c>
      <c r="I500" s="42">
        <v>2.3686668083400644</v>
      </c>
      <c r="J500" s="41">
        <v>1.5900000000000001E-3</v>
      </c>
      <c r="K500" s="42">
        <v>0.89381666666666582</v>
      </c>
      <c r="L500" s="41">
        <v>1.5544497523538592E-3</v>
      </c>
      <c r="M500" s="42">
        <v>0.86335013086768564</v>
      </c>
    </row>
    <row r="501" spans="1:13" x14ac:dyDescent="0.2">
      <c r="A501" s="84">
        <v>30</v>
      </c>
      <c r="B501" s="85">
        <v>33824</v>
      </c>
      <c r="C501" s="88">
        <v>7.86</v>
      </c>
      <c r="D501" s="90">
        <v>2.5200000000000001E-3</v>
      </c>
      <c r="E501" s="87">
        <v>6.2886300000000004</v>
      </c>
      <c r="F501" s="88">
        <v>1.68</v>
      </c>
      <c r="G501" s="91">
        <v>4.7700000000000005</v>
      </c>
      <c r="H501" s="41">
        <v>1.5544497523538592E-3</v>
      </c>
      <c r="I501" s="42">
        <v>2.3723487818736975</v>
      </c>
      <c r="J501" s="41">
        <v>1.5900000000000001E-3</v>
      </c>
      <c r="K501" s="42">
        <v>0.8954066666666658</v>
      </c>
      <c r="L501" s="41">
        <v>1.5544497523538592E-3</v>
      </c>
      <c r="M501" s="42">
        <v>0.8649045806200395</v>
      </c>
    </row>
    <row r="502" spans="1:13" x14ac:dyDescent="0.2">
      <c r="A502" s="84">
        <v>30</v>
      </c>
      <c r="B502" s="85">
        <v>33825</v>
      </c>
      <c r="C502" s="88">
        <v>7.86</v>
      </c>
      <c r="D502" s="90">
        <v>2.5200000000000001E-3</v>
      </c>
      <c r="E502" s="87">
        <v>6.3045099999999996</v>
      </c>
      <c r="F502" s="88">
        <v>1.68</v>
      </c>
      <c r="G502" s="91">
        <v>4.7700000000000005</v>
      </c>
      <c r="H502" s="41">
        <v>1.5544497523538592E-3</v>
      </c>
      <c r="I502" s="42">
        <v>2.3760364788501782</v>
      </c>
      <c r="J502" s="41">
        <v>1.5900000000000001E-3</v>
      </c>
      <c r="K502" s="42">
        <v>0.89699666666666578</v>
      </c>
      <c r="L502" s="41">
        <v>1.5544497523538592E-3</v>
      </c>
      <c r="M502" s="42">
        <v>0.86645903037239336</v>
      </c>
    </row>
    <row r="503" spans="1:13" x14ac:dyDescent="0.2">
      <c r="A503" s="84">
        <v>30</v>
      </c>
      <c r="B503" s="85">
        <v>33826</v>
      </c>
      <c r="C503" s="88">
        <v>7.86</v>
      </c>
      <c r="D503" s="90">
        <v>2.5200000000000001E-3</v>
      </c>
      <c r="E503" s="87">
        <v>6.3204200000000004</v>
      </c>
      <c r="F503" s="88">
        <v>1.65</v>
      </c>
      <c r="G503" s="91">
        <v>4.7549999999999999</v>
      </c>
      <c r="H503" s="41">
        <v>1.5496696446750668E-3</v>
      </c>
      <c r="I503" s="42">
        <v>2.3797185504560932</v>
      </c>
      <c r="J503" s="41">
        <v>1.585E-3</v>
      </c>
      <c r="K503" s="42">
        <v>0.89858166666666572</v>
      </c>
      <c r="L503" s="41">
        <v>1.5496696446750668E-3</v>
      </c>
      <c r="M503" s="42">
        <v>0.86800870001706842</v>
      </c>
    </row>
    <row r="504" spans="1:13" x14ac:dyDescent="0.2">
      <c r="A504" s="84">
        <v>30</v>
      </c>
      <c r="B504" s="85">
        <v>33827</v>
      </c>
      <c r="C504" s="88">
        <v>7.86</v>
      </c>
      <c r="D504" s="90">
        <v>2.5200000000000001E-3</v>
      </c>
      <c r="E504" s="87">
        <v>6.3363800000000001</v>
      </c>
      <c r="F504" s="88">
        <v>1.65</v>
      </c>
      <c r="G504" s="91">
        <v>4.7549999999999999</v>
      </c>
      <c r="H504" s="41">
        <v>1.5496696446750668E-3</v>
      </c>
      <c r="I504" s="42">
        <v>2.3834063280566049</v>
      </c>
      <c r="J504" s="41">
        <v>1.585E-3</v>
      </c>
      <c r="K504" s="42">
        <v>0.90016666666666567</v>
      </c>
      <c r="L504" s="41">
        <v>1.5496696446750668E-3</v>
      </c>
      <c r="M504" s="42">
        <v>0.86955836966174349</v>
      </c>
    </row>
    <row r="505" spans="1:13" x14ac:dyDescent="0.2">
      <c r="A505" s="84">
        <v>30</v>
      </c>
      <c r="B505" s="85">
        <v>33828</v>
      </c>
      <c r="C505" s="88">
        <v>7.86</v>
      </c>
      <c r="D505" s="90">
        <v>2.5200000000000001E-3</v>
      </c>
      <c r="E505" s="87">
        <v>6.3523699999999996</v>
      </c>
      <c r="F505" s="88">
        <v>1.65</v>
      </c>
      <c r="G505" s="91">
        <v>4.7549999999999999</v>
      </c>
      <c r="H505" s="41">
        <v>1.5496696446750668E-3</v>
      </c>
      <c r="I505" s="42">
        <v>2.3870998204941207</v>
      </c>
      <c r="J505" s="41">
        <v>1.585E-3</v>
      </c>
      <c r="K505" s="42">
        <v>0.90175166666666562</v>
      </c>
      <c r="L505" s="41">
        <v>1.5496696446750668E-3</v>
      </c>
      <c r="M505" s="42">
        <v>0.87110803930641856</v>
      </c>
    </row>
    <row r="506" spans="1:13" x14ac:dyDescent="0.2">
      <c r="A506" s="84">
        <v>30</v>
      </c>
      <c r="B506" s="85">
        <v>33829</v>
      </c>
      <c r="C506" s="88">
        <v>7.86</v>
      </c>
      <c r="D506" s="90">
        <v>2.5200000000000001E-3</v>
      </c>
      <c r="E506" s="87">
        <v>6.3684099999999999</v>
      </c>
      <c r="F506" s="88">
        <v>1.65</v>
      </c>
      <c r="G506" s="91">
        <v>4.7549999999999999</v>
      </c>
      <c r="H506" s="41">
        <v>1.5496696446750668E-3</v>
      </c>
      <c r="I506" s="42">
        <v>2.3907990366247498</v>
      </c>
      <c r="J506" s="41">
        <v>1.585E-3</v>
      </c>
      <c r="K506" s="42">
        <v>0.90333666666666557</v>
      </c>
      <c r="L506" s="41">
        <v>1.5496696446750668E-3</v>
      </c>
      <c r="M506" s="42">
        <v>0.87265770895109362</v>
      </c>
    </row>
    <row r="507" spans="1:13" x14ac:dyDescent="0.2">
      <c r="A507" s="84">
        <v>30</v>
      </c>
      <c r="B507" s="85">
        <v>33830</v>
      </c>
      <c r="C507" s="88">
        <v>7.86</v>
      </c>
      <c r="D507" s="90">
        <v>2.5200000000000001E-3</v>
      </c>
      <c r="E507" s="87">
        <v>6.3844900000000004</v>
      </c>
      <c r="F507" s="88">
        <v>1.65</v>
      </c>
      <c r="G507" s="91">
        <v>4.7549999999999999</v>
      </c>
      <c r="H507" s="41">
        <v>1.5496696446750668E-3</v>
      </c>
      <c r="I507" s="42">
        <v>2.3945039853183254</v>
      </c>
      <c r="J507" s="41">
        <v>1.585E-3</v>
      </c>
      <c r="K507" s="42">
        <v>0.90492166666666551</v>
      </c>
      <c r="L507" s="41">
        <v>1.5496696446750668E-3</v>
      </c>
      <c r="M507" s="42">
        <v>0.87420737859576869</v>
      </c>
    </row>
    <row r="508" spans="1:13" x14ac:dyDescent="0.2">
      <c r="A508" s="84">
        <v>30</v>
      </c>
      <c r="B508" s="85">
        <v>33831</v>
      </c>
      <c r="C508" s="88">
        <v>7.86</v>
      </c>
      <c r="D508" s="90">
        <v>2.5200000000000001E-3</v>
      </c>
      <c r="E508" s="87">
        <v>6.4006100000000004</v>
      </c>
      <c r="F508" s="88">
        <v>1.65</v>
      </c>
      <c r="G508" s="91">
        <v>4.7549999999999999</v>
      </c>
      <c r="H508" s="41">
        <v>1.5496696446750668E-3</v>
      </c>
      <c r="I508" s="42">
        <v>2.3982146754584268</v>
      </c>
      <c r="J508" s="41">
        <v>1.585E-3</v>
      </c>
      <c r="K508" s="42">
        <v>0.90650666666666546</v>
      </c>
      <c r="L508" s="41">
        <v>1.5496696446750668E-3</v>
      </c>
      <c r="M508" s="42">
        <v>0.87575704824044376</v>
      </c>
    </row>
    <row r="509" spans="1:13" x14ac:dyDescent="0.2">
      <c r="A509" s="84">
        <v>30</v>
      </c>
      <c r="B509" s="85">
        <v>33832</v>
      </c>
      <c r="C509" s="88">
        <v>7.86</v>
      </c>
      <c r="D509" s="90">
        <v>2.5200000000000001E-3</v>
      </c>
      <c r="E509" s="87">
        <v>6.4167699999999996</v>
      </c>
      <c r="F509" s="88">
        <v>1.65</v>
      </c>
      <c r="G509" s="91">
        <v>4.7549999999999999</v>
      </c>
      <c r="H509" s="41">
        <v>1.5496696446750668E-3</v>
      </c>
      <c r="I509" s="42">
        <v>2.4019311159423991</v>
      </c>
      <c r="J509" s="41">
        <v>1.585E-3</v>
      </c>
      <c r="K509" s="42">
        <v>0.90809166666666541</v>
      </c>
      <c r="L509" s="41">
        <v>1.5496696446750668E-3</v>
      </c>
      <c r="M509" s="42">
        <v>0.87730671788511883</v>
      </c>
    </row>
    <row r="510" spans="1:13" x14ac:dyDescent="0.2">
      <c r="A510" s="84">
        <v>30</v>
      </c>
      <c r="B510" s="85">
        <v>33833</v>
      </c>
      <c r="C510" s="88">
        <v>7.86</v>
      </c>
      <c r="D510" s="90">
        <v>2.5200000000000001E-3</v>
      </c>
      <c r="E510" s="87">
        <v>6.4329700000000001</v>
      </c>
      <c r="F510" s="88">
        <v>1.65</v>
      </c>
      <c r="G510" s="91">
        <v>4.7549999999999999</v>
      </c>
      <c r="H510" s="41">
        <v>1.5496696446750668E-3</v>
      </c>
      <c r="I510" s="42">
        <v>2.4056533156813753</v>
      </c>
      <c r="J510" s="41">
        <v>1.585E-3</v>
      </c>
      <c r="K510" s="42">
        <v>0.90967666666666536</v>
      </c>
      <c r="L510" s="41">
        <v>1.5496696446750668E-3</v>
      </c>
      <c r="M510" s="42">
        <v>0.87885638752979389</v>
      </c>
    </row>
    <row r="511" spans="1:13" x14ac:dyDescent="0.2">
      <c r="A511" s="84">
        <v>30</v>
      </c>
      <c r="B511" s="85">
        <v>33834</v>
      </c>
      <c r="C511" s="88">
        <v>7.86</v>
      </c>
      <c r="D511" s="90">
        <v>2.5200000000000001E-3</v>
      </c>
      <c r="E511" s="87">
        <v>6.4492099999999999</v>
      </c>
      <c r="F511" s="88">
        <v>1.65</v>
      </c>
      <c r="G511" s="91">
        <v>4.7549999999999999</v>
      </c>
      <c r="H511" s="41">
        <v>1.5496696446750668E-3</v>
      </c>
      <c r="I511" s="42">
        <v>2.4093812836002986</v>
      </c>
      <c r="J511" s="41">
        <v>1.585E-3</v>
      </c>
      <c r="K511" s="42">
        <v>0.9112616666666653</v>
      </c>
      <c r="L511" s="41">
        <v>1.5496696446750668E-3</v>
      </c>
      <c r="M511" s="42">
        <v>0.88040605717446896</v>
      </c>
    </row>
    <row r="512" spans="1:13" x14ac:dyDescent="0.2">
      <c r="A512" s="84">
        <v>30</v>
      </c>
      <c r="B512" s="85">
        <v>33835</v>
      </c>
      <c r="C512" s="88">
        <v>7.87</v>
      </c>
      <c r="D512" s="90">
        <v>2.5300000000000001E-3</v>
      </c>
      <c r="E512" s="87">
        <v>6.4655199999999997</v>
      </c>
      <c r="F512" s="88">
        <v>1.65</v>
      </c>
      <c r="G512" s="91">
        <v>4.76</v>
      </c>
      <c r="H512" s="41">
        <v>1.5512630874143785E-3</v>
      </c>
      <c r="I512" s="42">
        <v>2.4131188678490547</v>
      </c>
      <c r="J512" s="41">
        <v>1.5866666666666666E-3</v>
      </c>
      <c r="K512" s="42">
        <v>0.91284833333333193</v>
      </c>
      <c r="L512" s="41">
        <v>1.5512630874143785E-3</v>
      </c>
      <c r="M512" s="42">
        <v>0.88195732026188334</v>
      </c>
    </row>
    <row r="513" spans="1:13" x14ac:dyDescent="0.2">
      <c r="A513" s="84">
        <v>30</v>
      </c>
      <c r="B513" s="85">
        <v>33836</v>
      </c>
      <c r="C513" s="88">
        <v>7.87</v>
      </c>
      <c r="D513" s="90">
        <v>2.5300000000000001E-3</v>
      </c>
      <c r="E513" s="87">
        <v>6.4818699999999998</v>
      </c>
      <c r="F513" s="88">
        <v>1.65</v>
      </c>
      <c r="G513" s="91">
        <v>4.76</v>
      </c>
      <c r="H513" s="41">
        <v>1.5512630874143785E-3</v>
      </c>
      <c r="I513" s="42">
        <v>2.416862250074292</v>
      </c>
      <c r="J513" s="41">
        <v>1.5866666666666666E-3</v>
      </c>
      <c r="K513" s="42">
        <v>0.91443499999999855</v>
      </c>
      <c r="L513" s="41">
        <v>1.5512630874143785E-3</v>
      </c>
      <c r="M513" s="42">
        <v>0.88350858334929772</v>
      </c>
    </row>
    <row r="514" spans="1:13" x14ac:dyDescent="0.2">
      <c r="A514" s="84">
        <v>30</v>
      </c>
      <c r="B514" s="85">
        <v>33837</v>
      </c>
      <c r="C514" s="88">
        <v>7.87</v>
      </c>
      <c r="D514" s="90">
        <v>2.5300000000000001E-3</v>
      </c>
      <c r="E514" s="87">
        <v>6.4982699999999998</v>
      </c>
      <c r="F514" s="88">
        <v>1.65</v>
      </c>
      <c r="G514" s="91">
        <v>4.76</v>
      </c>
      <c r="H514" s="41">
        <v>1.5512630874143785E-3</v>
      </c>
      <c r="I514" s="42">
        <v>2.4206114392701976</v>
      </c>
      <c r="J514" s="41">
        <v>1.5866666666666666E-3</v>
      </c>
      <c r="K514" s="42">
        <v>0.91602166666666518</v>
      </c>
      <c r="L514" s="41">
        <v>1.5512630874143785E-3</v>
      </c>
      <c r="M514" s="42">
        <v>0.88505984643671209</v>
      </c>
    </row>
    <row r="515" spans="1:13" x14ac:dyDescent="0.2">
      <c r="A515" s="84">
        <v>30</v>
      </c>
      <c r="B515" s="85">
        <v>33838</v>
      </c>
      <c r="C515" s="88">
        <v>7.87</v>
      </c>
      <c r="D515" s="90">
        <v>2.5300000000000001E-3</v>
      </c>
      <c r="E515" s="87">
        <v>6.5147000000000004</v>
      </c>
      <c r="F515" s="88">
        <v>1.65</v>
      </c>
      <c r="G515" s="91">
        <v>4.76</v>
      </c>
      <c r="H515" s="41">
        <v>1.5512630874143785E-3</v>
      </c>
      <c r="I515" s="42">
        <v>2.4243664444449107</v>
      </c>
      <c r="J515" s="41">
        <v>1.5866666666666666E-3</v>
      </c>
      <c r="K515" s="42">
        <v>0.9176083333333318</v>
      </c>
      <c r="L515" s="41">
        <v>1.5512630874143785E-3</v>
      </c>
      <c r="M515" s="42">
        <v>0.88661110952412647</v>
      </c>
    </row>
    <row r="516" spans="1:13" x14ac:dyDescent="0.2">
      <c r="A516" s="84">
        <v>30</v>
      </c>
      <c r="B516" s="85">
        <v>33839</v>
      </c>
      <c r="C516" s="88">
        <v>7.87</v>
      </c>
      <c r="D516" s="90">
        <v>2.5300000000000001E-3</v>
      </c>
      <c r="E516" s="87">
        <v>6.53118</v>
      </c>
      <c r="F516" s="88">
        <v>1.65</v>
      </c>
      <c r="G516" s="91">
        <v>4.76</v>
      </c>
      <c r="H516" s="41">
        <v>1.5512630874143785E-3</v>
      </c>
      <c r="I516" s="42">
        <v>2.428127274620544</v>
      </c>
      <c r="J516" s="41">
        <v>1.5866666666666666E-3</v>
      </c>
      <c r="K516" s="42">
        <v>0.91919499999999843</v>
      </c>
      <c r="L516" s="41">
        <v>1.5512630874143785E-3</v>
      </c>
      <c r="M516" s="42">
        <v>0.88816237261154085</v>
      </c>
    </row>
    <row r="517" spans="1:13" x14ac:dyDescent="0.2">
      <c r="A517" s="84">
        <v>30</v>
      </c>
      <c r="B517" s="85">
        <v>33840</v>
      </c>
      <c r="C517" s="88">
        <v>7.87</v>
      </c>
      <c r="D517" s="90">
        <v>2.5300000000000001E-3</v>
      </c>
      <c r="E517" s="87">
        <v>6.5476999999999999</v>
      </c>
      <c r="F517" s="88">
        <v>1.65</v>
      </c>
      <c r="G517" s="91">
        <v>4.76</v>
      </c>
      <c r="H517" s="41">
        <v>1.5512630874143785E-3</v>
      </c>
      <c r="I517" s="42">
        <v>2.4318939388332068</v>
      </c>
      <c r="J517" s="41">
        <v>1.5866666666666666E-3</v>
      </c>
      <c r="K517" s="42">
        <v>0.92078166666666506</v>
      </c>
      <c r="L517" s="41">
        <v>1.5512630874143785E-3</v>
      </c>
      <c r="M517" s="42">
        <v>0.88971363569895523</v>
      </c>
    </row>
    <row r="518" spans="1:13" x14ac:dyDescent="0.2">
      <c r="A518" s="84">
        <v>30</v>
      </c>
      <c r="B518" s="85">
        <v>33841</v>
      </c>
      <c r="C518" s="88">
        <v>7.87</v>
      </c>
      <c r="D518" s="90">
        <v>2.5300000000000001E-3</v>
      </c>
      <c r="E518" s="87">
        <v>6.56426</v>
      </c>
      <c r="F518" s="88">
        <v>1.65</v>
      </c>
      <c r="G518" s="91">
        <v>4.76</v>
      </c>
      <c r="H518" s="41">
        <v>1.5512630874143785E-3</v>
      </c>
      <c r="I518" s="42">
        <v>2.4356664461330255</v>
      </c>
      <c r="J518" s="41">
        <v>1.5866666666666666E-3</v>
      </c>
      <c r="K518" s="42">
        <v>0.92236833333333168</v>
      </c>
      <c r="L518" s="41">
        <v>1.5512630874143785E-3</v>
      </c>
      <c r="M518" s="42">
        <v>0.89126489878636961</v>
      </c>
    </row>
    <row r="519" spans="1:13" x14ac:dyDescent="0.2">
      <c r="A519" s="84">
        <v>30</v>
      </c>
      <c r="B519" s="85">
        <v>33842</v>
      </c>
      <c r="C519" s="88">
        <v>7.87</v>
      </c>
      <c r="D519" s="90">
        <v>2.5300000000000001E-3</v>
      </c>
      <c r="E519" s="87">
        <v>6.5808600000000004</v>
      </c>
      <c r="F519" s="88">
        <v>1.65</v>
      </c>
      <c r="G519" s="91">
        <v>4.76</v>
      </c>
      <c r="H519" s="41">
        <v>1.5512630874143785E-3</v>
      </c>
      <c r="I519" s="42">
        <v>2.4394448055841655</v>
      </c>
      <c r="J519" s="41">
        <v>1.5866666666666666E-3</v>
      </c>
      <c r="K519" s="42">
        <v>0.92395499999999831</v>
      </c>
      <c r="L519" s="41">
        <v>1.5512630874143785E-3</v>
      </c>
      <c r="M519" s="42">
        <v>0.89281616187378399</v>
      </c>
    </row>
    <row r="520" spans="1:13" x14ac:dyDescent="0.2">
      <c r="A520" s="84">
        <v>30</v>
      </c>
      <c r="B520" s="85">
        <v>33843</v>
      </c>
      <c r="C520" s="88">
        <v>7.87</v>
      </c>
      <c r="D520" s="90">
        <v>2.5300000000000001E-3</v>
      </c>
      <c r="E520" s="87">
        <v>6.5975099999999998</v>
      </c>
      <c r="F520" s="88">
        <v>1.65</v>
      </c>
      <c r="G520" s="91">
        <v>4.76</v>
      </c>
      <c r="H520" s="41">
        <v>1.5512630874143785E-3</v>
      </c>
      <c r="I520" s="42">
        <v>2.4432290262648531</v>
      </c>
      <c r="J520" s="41">
        <v>1.5866666666666666E-3</v>
      </c>
      <c r="K520" s="42">
        <v>0.92554166666666493</v>
      </c>
      <c r="L520" s="41">
        <v>1.5512630874143785E-3</v>
      </c>
      <c r="M520" s="42">
        <v>0.89436742496119837</v>
      </c>
    </row>
    <row r="521" spans="1:13" x14ac:dyDescent="0.2">
      <c r="A521" s="84">
        <v>30</v>
      </c>
      <c r="B521" s="85">
        <v>33844</v>
      </c>
      <c r="C521" s="88">
        <v>7.87</v>
      </c>
      <c r="D521" s="90">
        <v>2.5300000000000001E-3</v>
      </c>
      <c r="E521" s="87">
        <v>6.6141899999999998</v>
      </c>
      <c r="F521" s="88">
        <v>1.64</v>
      </c>
      <c r="G521" s="91">
        <v>4.7549999999999999</v>
      </c>
      <c r="H521" s="41">
        <v>1.5496696446750668E-3</v>
      </c>
      <c r="I521" s="42">
        <v>2.4470152241218446</v>
      </c>
      <c r="J521" s="41">
        <v>1.585E-3</v>
      </c>
      <c r="K521" s="42">
        <v>0.92712666666666488</v>
      </c>
      <c r="L521" s="41">
        <v>1.5496696446750668E-3</v>
      </c>
      <c r="M521" s="42">
        <v>0.89591709460587343</v>
      </c>
    </row>
    <row r="522" spans="1:13" x14ac:dyDescent="0.2">
      <c r="A522" s="84">
        <v>30</v>
      </c>
      <c r="B522" s="85">
        <v>33845</v>
      </c>
      <c r="C522" s="88">
        <v>7.87</v>
      </c>
      <c r="D522" s="90">
        <v>2.5300000000000001E-3</v>
      </c>
      <c r="E522" s="87">
        <v>6.6309199999999997</v>
      </c>
      <c r="F522" s="88">
        <v>1.64</v>
      </c>
      <c r="G522" s="91">
        <v>4.7549999999999999</v>
      </c>
      <c r="H522" s="41">
        <v>1.5496696446750668E-3</v>
      </c>
      <c r="I522" s="42">
        <v>2.4508072893347239</v>
      </c>
      <c r="J522" s="41">
        <v>1.585E-3</v>
      </c>
      <c r="K522" s="42">
        <v>0.92871166666666483</v>
      </c>
      <c r="L522" s="41">
        <v>1.5496696446750668E-3</v>
      </c>
      <c r="M522" s="42">
        <v>0.8974667642505485</v>
      </c>
    </row>
    <row r="523" spans="1:13" x14ac:dyDescent="0.2">
      <c r="A523" s="84">
        <v>30</v>
      </c>
      <c r="B523" s="85">
        <v>33846</v>
      </c>
      <c r="C523" s="88">
        <v>7.87</v>
      </c>
      <c r="D523" s="90">
        <v>2.5300000000000001E-3</v>
      </c>
      <c r="E523" s="87">
        <v>6.6476899999999999</v>
      </c>
      <c r="F523" s="88">
        <v>1.64</v>
      </c>
      <c r="G523" s="91">
        <v>4.7549999999999999</v>
      </c>
      <c r="H523" s="41">
        <v>1.5496696446750668E-3</v>
      </c>
      <c r="I523" s="42">
        <v>2.4546052309959543</v>
      </c>
      <c r="J523" s="41">
        <v>1.585E-3</v>
      </c>
      <c r="K523" s="42">
        <v>0.93029666666666477</v>
      </c>
      <c r="L523" s="41">
        <v>1.5496696446750668E-3</v>
      </c>
      <c r="M523" s="42">
        <v>0.89901643389522357</v>
      </c>
    </row>
    <row r="524" spans="1:13" x14ac:dyDescent="0.2">
      <c r="A524" s="84">
        <v>30</v>
      </c>
      <c r="B524" s="85">
        <v>33847</v>
      </c>
      <c r="C524" s="88">
        <v>7.87</v>
      </c>
      <c r="D524" s="90">
        <v>2.5300000000000001E-3</v>
      </c>
      <c r="E524" s="87">
        <v>6.6645099999999999</v>
      </c>
      <c r="F524" s="88">
        <v>1.64</v>
      </c>
      <c r="G524" s="91">
        <v>4.7549999999999999</v>
      </c>
      <c r="H524" s="41">
        <v>1.5496696446750668E-3</v>
      </c>
      <c r="I524" s="42">
        <v>2.4584090582120894</v>
      </c>
      <c r="J524" s="41">
        <v>1.585E-3</v>
      </c>
      <c r="K524" s="42">
        <v>0.93188166666666472</v>
      </c>
      <c r="L524" s="41">
        <v>1.5496696446750668E-3</v>
      </c>
      <c r="M524" s="42">
        <v>0.90056610353989863</v>
      </c>
    </row>
    <row r="525" spans="1:13" x14ac:dyDescent="0.2">
      <c r="A525" s="84">
        <v>30</v>
      </c>
      <c r="B525" s="85">
        <v>33848</v>
      </c>
      <c r="C525" s="88">
        <v>7.65</v>
      </c>
      <c r="D525" s="90">
        <v>2.4599999999999999E-3</v>
      </c>
      <c r="E525" s="87">
        <v>6.6809099999999999</v>
      </c>
      <c r="F525" s="88">
        <v>1.64</v>
      </c>
      <c r="G525" s="91">
        <v>4.6450000000000005</v>
      </c>
      <c r="H525" s="41">
        <v>1.5145952910635696E-3</v>
      </c>
      <c r="I525" s="42">
        <v>2.4621325529951656</v>
      </c>
      <c r="J525" s="41">
        <v>1.5483333333333334E-3</v>
      </c>
      <c r="K525" s="42">
        <v>0.93342999999999809</v>
      </c>
      <c r="L525" s="41">
        <v>1.5145952910635696E-3</v>
      </c>
      <c r="M525" s="42">
        <v>0.9020806988309622</v>
      </c>
    </row>
    <row r="526" spans="1:13" x14ac:dyDescent="0.2">
      <c r="A526" s="84">
        <v>30</v>
      </c>
      <c r="B526" s="85">
        <v>33849</v>
      </c>
      <c r="C526" s="88">
        <v>7.5</v>
      </c>
      <c r="D526" s="90">
        <v>2.4099999999999998E-3</v>
      </c>
      <c r="E526" s="87">
        <v>6.6970200000000002</v>
      </c>
      <c r="F526" s="88">
        <v>1.53</v>
      </c>
      <c r="G526" s="91">
        <v>4.5149999999999997</v>
      </c>
      <c r="H526" s="41">
        <v>1.4730978037180709E-3</v>
      </c>
      <c r="I526" s="42">
        <v>2.4657595150514457</v>
      </c>
      <c r="J526" s="41">
        <v>1.5049999999999998E-3</v>
      </c>
      <c r="K526" s="42">
        <v>0.93493499999999807</v>
      </c>
      <c r="L526" s="41">
        <v>1.4730978037180709E-3</v>
      </c>
      <c r="M526" s="42">
        <v>0.90355379663468027</v>
      </c>
    </row>
    <row r="527" spans="1:13" x14ac:dyDescent="0.2">
      <c r="A527" s="84">
        <v>30</v>
      </c>
      <c r="B527" s="85">
        <v>33850</v>
      </c>
      <c r="C527" s="88">
        <v>7.5</v>
      </c>
      <c r="D527" s="90">
        <v>2.4099999999999998E-3</v>
      </c>
      <c r="E527" s="87">
        <v>6.7131800000000004</v>
      </c>
      <c r="F527" s="88">
        <v>1.53</v>
      </c>
      <c r="G527" s="91">
        <v>4.5149999999999997</v>
      </c>
      <c r="H527" s="41">
        <v>1.4730978037180709E-3</v>
      </c>
      <c r="I527" s="42">
        <v>2.4693918199775649</v>
      </c>
      <c r="J527" s="41">
        <v>1.5049999999999998E-3</v>
      </c>
      <c r="K527" s="42">
        <v>0.93643999999999805</v>
      </c>
      <c r="L527" s="41">
        <v>1.4730978037180709E-3</v>
      </c>
      <c r="M527" s="42">
        <v>0.90502689443839834</v>
      </c>
    </row>
    <row r="528" spans="1:13" x14ac:dyDescent="0.2">
      <c r="A528" s="84">
        <v>30</v>
      </c>
      <c r="B528" s="85">
        <v>33851</v>
      </c>
      <c r="C528" s="88">
        <v>7.5</v>
      </c>
      <c r="D528" s="90">
        <v>2.4099999999999998E-3</v>
      </c>
      <c r="E528" s="87">
        <v>6.7293700000000003</v>
      </c>
      <c r="F528" s="88">
        <v>1.52</v>
      </c>
      <c r="G528" s="91">
        <v>4.51</v>
      </c>
      <c r="H528" s="41">
        <v>1.4715007502565935E-3</v>
      </c>
      <c r="I528" s="42">
        <v>2.4730255318933394</v>
      </c>
      <c r="J528" s="41">
        <v>1.5033333333333333E-3</v>
      </c>
      <c r="K528" s="42">
        <v>0.93794333333333135</v>
      </c>
      <c r="L528" s="41">
        <v>1.4715007502565935E-3</v>
      </c>
      <c r="M528" s="42">
        <v>0.90649839518865494</v>
      </c>
    </row>
    <row r="529" spans="1:13" x14ac:dyDescent="0.2">
      <c r="A529" s="84">
        <v>30</v>
      </c>
      <c r="B529" s="85">
        <v>33852</v>
      </c>
      <c r="C529" s="88">
        <v>7.5</v>
      </c>
      <c r="D529" s="90">
        <v>2.4099999999999998E-3</v>
      </c>
      <c r="E529" s="87">
        <v>6.7456100000000001</v>
      </c>
      <c r="F529" s="88">
        <v>1.52</v>
      </c>
      <c r="G529" s="91">
        <v>4.51</v>
      </c>
      <c r="H529" s="41">
        <v>1.4715007502565935E-3</v>
      </c>
      <c r="I529" s="42">
        <v>2.476664590818924</v>
      </c>
      <c r="J529" s="41">
        <v>1.5033333333333333E-3</v>
      </c>
      <c r="K529" s="42">
        <v>0.93944666666666465</v>
      </c>
      <c r="L529" s="41">
        <v>1.4715007502565935E-3</v>
      </c>
      <c r="M529" s="42">
        <v>0.90796989593891153</v>
      </c>
    </row>
    <row r="530" spans="1:13" x14ac:dyDescent="0.2">
      <c r="A530" s="84">
        <v>30</v>
      </c>
      <c r="B530" s="85">
        <v>33853</v>
      </c>
      <c r="C530" s="88">
        <v>7.5</v>
      </c>
      <c r="D530" s="90">
        <v>2.4099999999999998E-3</v>
      </c>
      <c r="E530" s="87">
        <v>6.7618799999999997</v>
      </c>
      <c r="F530" s="88">
        <v>1.52</v>
      </c>
      <c r="G530" s="91">
        <v>4.51</v>
      </c>
      <c r="H530" s="41">
        <v>1.4715007502565935E-3</v>
      </c>
      <c r="I530" s="42">
        <v>2.4803090046224479</v>
      </c>
      <c r="J530" s="41">
        <v>1.5033333333333333E-3</v>
      </c>
      <c r="K530" s="42">
        <v>0.94094999999999795</v>
      </c>
      <c r="L530" s="41">
        <v>1.4715007502565935E-3</v>
      </c>
      <c r="M530" s="42">
        <v>0.90944139668916812</v>
      </c>
    </row>
    <row r="531" spans="1:13" x14ac:dyDescent="0.2">
      <c r="A531" s="84">
        <v>30</v>
      </c>
      <c r="B531" s="85">
        <v>33854</v>
      </c>
      <c r="C531" s="88">
        <v>7.38</v>
      </c>
      <c r="D531" s="90">
        <v>2.3800000000000002E-3</v>
      </c>
      <c r="E531" s="87">
        <v>6.7779400000000001</v>
      </c>
      <c r="F531" s="88">
        <v>1.51</v>
      </c>
      <c r="G531" s="91">
        <v>4.4450000000000003</v>
      </c>
      <c r="H531" s="41">
        <v>1.4507323313235343E-3</v>
      </c>
      <c r="I531" s="42">
        <v>2.4839072690871267</v>
      </c>
      <c r="J531" s="41">
        <v>1.4816666666666667E-3</v>
      </c>
      <c r="K531" s="42">
        <v>0.94243166666666467</v>
      </c>
      <c r="L531" s="41">
        <v>1.4507323313235343E-3</v>
      </c>
      <c r="M531" s="42">
        <v>0.91089212902049166</v>
      </c>
    </row>
    <row r="532" spans="1:13" x14ac:dyDescent="0.2">
      <c r="A532" s="84">
        <v>30</v>
      </c>
      <c r="B532" s="85">
        <v>33855</v>
      </c>
      <c r="C532" s="88">
        <v>7.34</v>
      </c>
      <c r="D532" s="90">
        <v>2.3600000000000001E-3</v>
      </c>
      <c r="E532" s="87">
        <v>6.7939699999999998</v>
      </c>
      <c r="F532" s="88">
        <v>1.5</v>
      </c>
      <c r="G532" s="91">
        <v>4.42</v>
      </c>
      <c r="H532" s="41">
        <v>1.4427411508837196E-3</v>
      </c>
      <c r="I532" s="42">
        <v>2.4874909043192179</v>
      </c>
      <c r="J532" s="41">
        <v>1.4733333333333332E-3</v>
      </c>
      <c r="K532" s="42">
        <v>0.943904999999998</v>
      </c>
      <c r="L532" s="41">
        <v>1.4427411508837196E-3</v>
      </c>
      <c r="M532" s="42">
        <v>0.91233487017137538</v>
      </c>
    </row>
    <row r="533" spans="1:13" x14ac:dyDescent="0.2">
      <c r="A533" s="84">
        <v>30</v>
      </c>
      <c r="B533" s="85">
        <v>33856</v>
      </c>
      <c r="C533" s="88">
        <v>7.39</v>
      </c>
      <c r="D533" s="90">
        <v>2.3800000000000002E-3</v>
      </c>
      <c r="E533" s="87">
        <v>6.8101200000000004</v>
      </c>
      <c r="F533" s="88">
        <v>1.49</v>
      </c>
      <c r="G533" s="91">
        <v>4.4399999999999995</v>
      </c>
      <c r="H533" s="41">
        <v>1.4491342431672827E-3</v>
      </c>
      <c r="I533" s="42">
        <v>2.491095612568234</v>
      </c>
      <c r="J533" s="41">
        <v>1.4799999999999998E-3</v>
      </c>
      <c r="K533" s="42">
        <v>0.94538499999999803</v>
      </c>
      <c r="L533" s="41">
        <v>1.4491342431672827E-3</v>
      </c>
      <c r="M533" s="42">
        <v>0.91378400441454266</v>
      </c>
    </row>
    <row r="534" spans="1:13" x14ac:dyDescent="0.2">
      <c r="A534" s="84">
        <v>30</v>
      </c>
      <c r="B534" s="85">
        <v>33857</v>
      </c>
      <c r="C534" s="88">
        <v>7.39</v>
      </c>
      <c r="D534" s="90">
        <v>2.3800000000000002E-3</v>
      </c>
      <c r="E534" s="87">
        <v>6.8263199999999999</v>
      </c>
      <c r="F534" s="88">
        <v>1.49</v>
      </c>
      <c r="G534" s="91">
        <v>4.4399999999999995</v>
      </c>
      <c r="H534" s="41">
        <v>1.4491342431672827E-3</v>
      </c>
      <c r="I534" s="42">
        <v>2.4947055445234105</v>
      </c>
      <c r="J534" s="41">
        <v>1.4799999999999998E-3</v>
      </c>
      <c r="K534" s="42">
        <v>0.94686499999999807</v>
      </c>
      <c r="L534" s="41">
        <v>1.4491342431672827E-3</v>
      </c>
      <c r="M534" s="42">
        <v>0.91523313865770994</v>
      </c>
    </row>
    <row r="535" spans="1:13" x14ac:dyDescent="0.2">
      <c r="A535" s="84">
        <v>30</v>
      </c>
      <c r="B535" s="85">
        <v>33858</v>
      </c>
      <c r="C535" s="88">
        <v>7.39</v>
      </c>
      <c r="D535" s="90">
        <v>2.3800000000000002E-3</v>
      </c>
      <c r="E535" s="87">
        <v>6.8425500000000001</v>
      </c>
      <c r="F535" s="88">
        <v>1.49</v>
      </c>
      <c r="G535" s="91">
        <v>4.4399999999999995</v>
      </c>
      <c r="H535" s="41">
        <v>1.4491342431672827E-3</v>
      </c>
      <c r="I535" s="42">
        <v>2.4983207077545986</v>
      </c>
      <c r="J535" s="41">
        <v>1.4799999999999998E-3</v>
      </c>
      <c r="K535" s="42">
        <v>0.94834499999999811</v>
      </c>
      <c r="L535" s="41">
        <v>1.4491342431672827E-3</v>
      </c>
      <c r="M535" s="42">
        <v>0.91668227290087723</v>
      </c>
    </row>
    <row r="536" spans="1:13" x14ac:dyDescent="0.2">
      <c r="A536" s="84">
        <v>30</v>
      </c>
      <c r="B536" s="85">
        <v>33859</v>
      </c>
      <c r="C536" s="88">
        <v>7.39</v>
      </c>
      <c r="D536" s="90">
        <v>2.3800000000000002E-3</v>
      </c>
      <c r="E536" s="87">
        <v>6.8588199999999997</v>
      </c>
      <c r="F536" s="88">
        <v>1.49</v>
      </c>
      <c r="G536" s="91">
        <v>4.4399999999999995</v>
      </c>
      <c r="H536" s="41">
        <v>1.4491342431672827E-3</v>
      </c>
      <c r="I536" s="42">
        <v>2.5019411098426199</v>
      </c>
      <c r="J536" s="41">
        <v>1.4799999999999998E-3</v>
      </c>
      <c r="K536" s="42">
        <v>0.94982499999999814</v>
      </c>
      <c r="L536" s="41">
        <v>1.4491342431672827E-3</v>
      </c>
      <c r="M536" s="42">
        <v>0.91813140714404451</v>
      </c>
    </row>
    <row r="537" spans="1:13" x14ac:dyDescent="0.2">
      <c r="A537" s="84">
        <v>30</v>
      </c>
      <c r="B537" s="85">
        <v>33860</v>
      </c>
      <c r="C537" s="88">
        <v>7.39</v>
      </c>
      <c r="D537" s="90">
        <v>2.3800000000000002E-3</v>
      </c>
      <c r="E537" s="87">
        <v>6.8751300000000004</v>
      </c>
      <c r="F537" s="88">
        <v>1.49</v>
      </c>
      <c r="G537" s="91">
        <v>4.4399999999999995</v>
      </c>
      <c r="H537" s="41">
        <v>1.4491342431672827E-3</v>
      </c>
      <c r="I537" s="42">
        <v>2.5055667583792807</v>
      </c>
      <c r="J537" s="41">
        <v>1.4799999999999998E-3</v>
      </c>
      <c r="K537" s="42">
        <v>0.95130499999999818</v>
      </c>
      <c r="L537" s="41">
        <v>1.4491342431672827E-3</v>
      </c>
      <c r="M537" s="42">
        <v>0.91958054138721179</v>
      </c>
    </row>
    <row r="538" spans="1:13" x14ac:dyDescent="0.2">
      <c r="A538" s="84">
        <v>30</v>
      </c>
      <c r="B538" s="85">
        <v>33861</v>
      </c>
      <c r="C538" s="88">
        <v>7.39</v>
      </c>
      <c r="D538" s="90">
        <v>2.3800000000000002E-3</v>
      </c>
      <c r="E538" s="87">
        <v>6.8914799999999996</v>
      </c>
      <c r="F538" s="88">
        <v>1.47</v>
      </c>
      <c r="G538" s="91">
        <v>4.43</v>
      </c>
      <c r="H538" s="41">
        <v>1.4459378449711568E-3</v>
      </c>
      <c r="I538" s="42">
        <v>2.509189652178323</v>
      </c>
      <c r="J538" s="41">
        <v>1.4766666666666665E-3</v>
      </c>
      <c r="K538" s="42">
        <v>0.95278166666666486</v>
      </c>
      <c r="L538" s="41">
        <v>1.4459378449711568E-3</v>
      </c>
      <c r="M538" s="42">
        <v>0.92102647923218295</v>
      </c>
    </row>
    <row r="539" spans="1:13" x14ac:dyDescent="0.2">
      <c r="A539" s="84">
        <v>30</v>
      </c>
      <c r="B539" s="85">
        <v>33862</v>
      </c>
      <c r="C539" s="88">
        <v>7.43</v>
      </c>
      <c r="D539" s="90">
        <v>2.3900000000000002E-3</v>
      </c>
      <c r="E539" s="87">
        <v>6.9079600000000001</v>
      </c>
      <c r="F539" s="88">
        <v>1.51</v>
      </c>
      <c r="G539" s="91">
        <v>4.47</v>
      </c>
      <c r="H539" s="41">
        <v>1.4587216629635691E-3</v>
      </c>
      <c r="I539" s="42">
        <v>2.5128498614804395</v>
      </c>
      <c r="J539" s="41">
        <v>1.49E-3</v>
      </c>
      <c r="K539" s="42">
        <v>0.95427166666666485</v>
      </c>
      <c r="L539" s="41">
        <v>1.4587216629635691E-3</v>
      </c>
      <c r="M539" s="42">
        <v>0.92248520089514652</v>
      </c>
    </row>
    <row r="540" spans="1:13" x14ac:dyDescent="0.2">
      <c r="A540" s="84">
        <v>30</v>
      </c>
      <c r="B540" s="85">
        <v>33863</v>
      </c>
      <c r="C540" s="93">
        <v>7.43</v>
      </c>
      <c r="D540" s="94">
        <v>2.3900000000000002E-3</v>
      </c>
      <c r="E540" s="95">
        <v>6.9244899999999996</v>
      </c>
      <c r="F540" s="88">
        <v>1.48</v>
      </c>
      <c r="G540" s="91">
        <v>4.4550000000000001</v>
      </c>
      <c r="H540" s="41">
        <v>1.4539282857868319E-3</v>
      </c>
      <c r="I540" s="42">
        <v>2.5165033649719817</v>
      </c>
      <c r="J540" s="41">
        <v>1.485E-3</v>
      </c>
      <c r="K540" s="42">
        <v>0.95575666666666481</v>
      </c>
      <c r="L540" s="41">
        <v>1.4539282857868319E-3</v>
      </c>
      <c r="M540" s="42">
        <v>0.92393912918093335</v>
      </c>
    </row>
    <row r="541" spans="1:13" x14ac:dyDescent="0.2">
      <c r="A541" s="84">
        <v>30</v>
      </c>
      <c r="B541" s="85">
        <v>33864</v>
      </c>
      <c r="C541" s="93">
        <v>7.34</v>
      </c>
      <c r="D541" s="94">
        <v>2.3600000000000001E-3</v>
      </c>
      <c r="E541" s="95">
        <v>6.9408500000000002</v>
      </c>
      <c r="F541" s="88">
        <v>1.46</v>
      </c>
      <c r="G541" s="91">
        <v>4.4000000000000004</v>
      </c>
      <c r="H541" s="41">
        <v>1.4363468748113117E-3</v>
      </c>
      <c r="I541" s="42">
        <v>2.5201179367157112</v>
      </c>
      <c r="J541" s="41">
        <v>1.4666666666666667E-3</v>
      </c>
      <c r="K541" s="42">
        <v>0.95722333333333143</v>
      </c>
      <c r="L541" s="41">
        <v>1.4363468748113117E-3</v>
      </c>
      <c r="M541" s="42">
        <v>0.92537547605574466</v>
      </c>
    </row>
    <row r="542" spans="1:13" x14ac:dyDescent="0.2">
      <c r="A542" s="84">
        <v>30</v>
      </c>
      <c r="B542" s="85">
        <v>33865</v>
      </c>
      <c r="C542" s="93">
        <v>7.34</v>
      </c>
      <c r="D542" s="94">
        <v>2.3600000000000001E-3</v>
      </c>
      <c r="E542" s="95">
        <v>6.9572500000000002</v>
      </c>
      <c r="F542" s="88">
        <v>1.46</v>
      </c>
      <c r="G542" s="91">
        <v>4.4000000000000004</v>
      </c>
      <c r="H542" s="41">
        <v>1.4363468748113117E-3</v>
      </c>
      <c r="I542" s="42">
        <v>2.5237377002382688</v>
      </c>
      <c r="J542" s="41">
        <v>1.4666666666666667E-3</v>
      </c>
      <c r="K542" s="42">
        <v>0.95868999999999804</v>
      </c>
      <c r="L542" s="41">
        <v>1.4363468748113117E-3</v>
      </c>
      <c r="M542" s="42">
        <v>0.92681182293055597</v>
      </c>
    </row>
    <row r="543" spans="1:13" x14ac:dyDescent="0.2">
      <c r="A543" s="84">
        <v>30</v>
      </c>
      <c r="B543" s="85">
        <v>33866</v>
      </c>
      <c r="C543" s="93">
        <v>7.34</v>
      </c>
      <c r="D543" s="94">
        <v>2.3600000000000001E-3</v>
      </c>
      <c r="E543" s="95">
        <v>6.9736900000000004</v>
      </c>
      <c r="F543" s="88">
        <v>1.46</v>
      </c>
      <c r="G543" s="91">
        <v>4.4000000000000004</v>
      </c>
      <c r="H543" s="41">
        <v>1.4363468748113117E-3</v>
      </c>
      <c r="I543" s="42">
        <v>2.5273626629968495</v>
      </c>
      <c r="J543" s="41">
        <v>1.4666666666666667E-3</v>
      </c>
      <c r="K543" s="42">
        <v>0.96015666666666466</v>
      </c>
      <c r="L543" s="41">
        <v>1.4363468748113117E-3</v>
      </c>
      <c r="M543" s="42">
        <v>0.92824816980536728</v>
      </c>
    </row>
    <row r="544" spans="1:13" x14ac:dyDescent="0.2">
      <c r="A544" s="84">
        <v>30</v>
      </c>
      <c r="B544" s="85">
        <v>33867</v>
      </c>
      <c r="C544" s="93">
        <v>7.34</v>
      </c>
      <c r="D544" s="94">
        <v>2.3600000000000001E-3</v>
      </c>
      <c r="E544" s="95">
        <v>6.9901600000000004</v>
      </c>
      <c r="F544" s="88">
        <v>1.46</v>
      </c>
      <c r="G544" s="91">
        <v>4.4000000000000004</v>
      </c>
      <c r="H544" s="41">
        <v>1.4363468748113117E-3</v>
      </c>
      <c r="I544" s="42">
        <v>2.53099283245936</v>
      </c>
      <c r="J544" s="41">
        <v>1.4666666666666667E-3</v>
      </c>
      <c r="K544" s="42">
        <v>0.96162333333333128</v>
      </c>
      <c r="L544" s="41">
        <v>1.4363468748113117E-3</v>
      </c>
      <c r="M544" s="42">
        <v>0.9296845166801786</v>
      </c>
    </row>
    <row r="545" spans="1:13" x14ac:dyDescent="0.2">
      <c r="A545" s="84">
        <v>30</v>
      </c>
      <c r="B545" s="85">
        <v>33868</v>
      </c>
      <c r="C545" s="93">
        <v>7.34</v>
      </c>
      <c r="D545" s="94">
        <v>2.3600000000000001E-3</v>
      </c>
      <c r="E545" s="95">
        <v>7.0066800000000002</v>
      </c>
      <c r="F545" s="88">
        <v>1.46</v>
      </c>
      <c r="G545" s="91">
        <v>4.4000000000000004</v>
      </c>
      <c r="H545" s="41">
        <v>1.4363468748113117E-3</v>
      </c>
      <c r="I545" s="42">
        <v>2.5346282161044327</v>
      </c>
      <c r="J545" s="41">
        <v>1.4666666666666667E-3</v>
      </c>
      <c r="K545" s="42">
        <v>0.96308999999999789</v>
      </c>
      <c r="L545" s="41">
        <v>1.4363468748113117E-3</v>
      </c>
      <c r="M545" s="42">
        <v>0.93112086355498991</v>
      </c>
    </row>
    <row r="546" spans="1:13" x14ac:dyDescent="0.2">
      <c r="A546" s="84">
        <v>30</v>
      </c>
      <c r="B546" s="85">
        <v>33869</v>
      </c>
      <c r="C546" s="93">
        <v>7.38</v>
      </c>
      <c r="D546" s="94">
        <v>2.3800000000000002E-3</v>
      </c>
      <c r="E546" s="95">
        <v>7.0233400000000001</v>
      </c>
      <c r="F546" s="88">
        <v>1.52</v>
      </c>
      <c r="G546" s="91">
        <v>4.45</v>
      </c>
      <c r="H546" s="41">
        <v>1.4523303455276082E-3</v>
      </c>
      <c r="I546" s="42">
        <v>2.5383093335773115</v>
      </c>
      <c r="J546" s="41">
        <v>1.4833333333333335E-3</v>
      </c>
      <c r="K546" s="42">
        <v>0.96457333333333117</v>
      </c>
      <c r="L546" s="41">
        <v>1.4523303455276082E-3</v>
      </c>
      <c r="M546" s="42">
        <v>0.93257319390051752</v>
      </c>
    </row>
    <row r="547" spans="1:13" x14ac:dyDescent="0.2">
      <c r="A547" s="84">
        <v>30</v>
      </c>
      <c r="B547" s="85">
        <v>33870</v>
      </c>
      <c r="C547" s="93">
        <v>7.29</v>
      </c>
      <c r="D547" s="94">
        <v>2.3500000000000001E-3</v>
      </c>
      <c r="E547" s="95">
        <v>7.0398300000000003</v>
      </c>
      <c r="F547" s="88">
        <v>1.52</v>
      </c>
      <c r="G547" s="91">
        <v>4.4050000000000002</v>
      </c>
      <c r="H547" s="41">
        <v>1.4379455548341191E-3</v>
      </c>
      <c r="I547" s="42">
        <v>2.5419592842003231</v>
      </c>
      <c r="J547" s="41">
        <v>1.4683333333333334E-3</v>
      </c>
      <c r="K547" s="42">
        <v>0.96604166666666447</v>
      </c>
      <c r="L547" s="41">
        <v>1.4379455548341191E-3</v>
      </c>
      <c r="M547" s="42">
        <v>0.93401113945535164</v>
      </c>
    </row>
    <row r="548" spans="1:13" x14ac:dyDescent="0.2">
      <c r="A548" s="84">
        <v>30</v>
      </c>
      <c r="B548" s="85">
        <v>33871</v>
      </c>
      <c r="C548" s="93">
        <v>7.29</v>
      </c>
      <c r="D548" s="94">
        <v>2.3500000000000001E-3</v>
      </c>
      <c r="E548" s="95">
        <v>7.0563599999999997</v>
      </c>
      <c r="F548" s="88">
        <v>1.52</v>
      </c>
      <c r="G548" s="91">
        <v>4.4050000000000002</v>
      </c>
      <c r="H548" s="41">
        <v>1.4379455548341191E-3</v>
      </c>
      <c r="I548" s="42">
        <v>2.5456144832536083</v>
      </c>
      <c r="J548" s="41">
        <v>1.4683333333333334E-3</v>
      </c>
      <c r="K548" s="42">
        <v>0.96750999999999776</v>
      </c>
      <c r="L548" s="41">
        <v>1.4379455548341191E-3</v>
      </c>
      <c r="M548" s="42">
        <v>0.93544908501018575</v>
      </c>
    </row>
    <row r="549" spans="1:13" x14ac:dyDescent="0.2">
      <c r="A549" s="84">
        <v>30</v>
      </c>
      <c r="B549" s="85">
        <v>33872</v>
      </c>
      <c r="C549" s="93">
        <v>7.29</v>
      </c>
      <c r="D549" s="94">
        <v>2.3500000000000001E-3</v>
      </c>
      <c r="E549" s="95">
        <v>7.0729300000000004</v>
      </c>
      <c r="F549" s="88">
        <v>1.52</v>
      </c>
      <c r="G549" s="91">
        <v>4.4050000000000002</v>
      </c>
      <c r="H549" s="41">
        <v>1.4379455548341191E-3</v>
      </c>
      <c r="I549" s="42">
        <v>2.5492749382841242</v>
      </c>
      <c r="J549" s="41">
        <v>1.4683333333333334E-3</v>
      </c>
      <c r="K549" s="42">
        <v>0.96897833333333105</v>
      </c>
      <c r="L549" s="41">
        <v>1.4379455548341191E-3</v>
      </c>
      <c r="M549" s="42">
        <v>0.93688703056501987</v>
      </c>
    </row>
    <row r="550" spans="1:13" x14ac:dyDescent="0.2">
      <c r="A550" s="84">
        <v>30</v>
      </c>
      <c r="B550" s="85">
        <v>33873</v>
      </c>
      <c r="C550" s="93">
        <v>7.29</v>
      </c>
      <c r="D550" s="94">
        <v>2.3500000000000001E-3</v>
      </c>
      <c r="E550" s="95">
        <v>7.0895400000000004</v>
      </c>
      <c r="F550" s="88">
        <v>1.52</v>
      </c>
      <c r="G550" s="91">
        <v>4.4050000000000002</v>
      </c>
      <c r="H550" s="41">
        <v>1.4379455548341191E-3</v>
      </c>
      <c r="I550" s="42">
        <v>2.55294065684968</v>
      </c>
      <c r="J550" s="41">
        <v>1.4683333333333334E-3</v>
      </c>
      <c r="K550" s="42">
        <v>0.97044666666666435</v>
      </c>
      <c r="L550" s="41">
        <v>1.4379455548341191E-3</v>
      </c>
      <c r="M550" s="42">
        <v>0.93832497611985399</v>
      </c>
    </row>
    <row r="551" spans="1:13" x14ac:dyDescent="0.2">
      <c r="A551" s="84">
        <v>30</v>
      </c>
      <c r="B551" s="85">
        <v>33874</v>
      </c>
      <c r="C551" s="93">
        <v>7.29</v>
      </c>
      <c r="D551" s="94">
        <v>2.3500000000000001E-3</v>
      </c>
      <c r="E551" s="95">
        <v>7.1061800000000002</v>
      </c>
      <c r="F551" s="88">
        <v>1.52</v>
      </c>
      <c r="G551" s="91">
        <v>4.4050000000000002</v>
      </c>
      <c r="H551" s="41">
        <v>1.4379455548341191E-3</v>
      </c>
      <c r="I551" s="42">
        <v>2.5566116465189523</v>
      </c>
      <c r="J551" s="41">
        <v>1.4683333333333334E-3</v>
      </c>
      <c r="K551" s="42">
        <v>0.97191499999999764</v>
      </c>
      <c r="L551" s="41">
        <v>1.4379455548341191E-3</v>
      </c>
      <c r="M551" s="42">
        <v>0.93976292167468811</v>
      </c>
    </row>
    <row r="552" spans="1:13" x14ac:dyDescent="0.2">
      <c r="A552" s="84">
        <v>30</v>
      </c>
      <c r="B552" s="85">
        <v>33875</v>
      </c>
      <c r="C552" s="93">
        <v>7.29</v>
      </c>
      <c r="D552" s="94">
        <v>2.3500000000000001E-3</v>
      </c>
      <c r="E552" s="95">
        <v>7.1228699999999998</v>
      </c>
      <c r="F552" s="88">
        <v>1.52</v>
      </c>
      <c r="G552" s="91">
        <v>4.4050000000000002</v>
      </c>
      <c r="H552" s="41">
        <v>1.4379455548341191E-3</v>
      </c>
      <c r="I552" s="42">
        <v>2.5602879148715014</v>
      </c>
      <c r="J552" s="41">
        <v>1.4683333333333334E-3</v>
      </c>
      <c r="K552" s="42">
        <v>0.97338333333333094</v>
      </c>
      <c r="L552" s="41">
        <v>1.4379455548341191E-3</v>
      </c>
      <c r="M552" s="42">
        <v>0.94120086722952223</v>
      </c>
    </row>
    <row r="553" spans="1:13" x14ac:dyDescent="0.2">
      <c r="A553" s="84">
        <v>30</v>
      </c>
      <c r="B553" s="85">
        <v>33876</v>
      </c>
      <c r="C553" s="88">
        <v>7.29</v>
      </c>
      <c r="D553" s="90">
        <v>2.3500000000000001E-3</v>
      </c>
      <c r="E553" s="87">
        <v>7.1395900000000001</v>
      </c>
      <c r="F553" s="88">
        <v>1.51</v>
      </c>
      <c r="G553" s="91">
        <v>4.4000000000000004</v>
      </c>
      <c r="H553" s="41">
        <v>1.4363468748113117E-3</v>
      </c>
      <c r="I553" s="42">
        <v>2.5639653764166441</v>
      </c>
      <c r="J553" s="41">
        <v>1.4666666666666667E-3</v>
      </c>
      <c r="K553" s="42">
        <v>0.97484999999999755</v>
      </c>
      <c r="L553" s="41">
        <v>1.4363468748113117E-3</v>
      </c>
      <c r="M553" s="42">
        <v>0.94263721410433354</v>
      </c>
    </row>
    <row r="554" spans="1:13" x14ac:dyDescent="0.2">
      <c r="A554" s="84">
        <v>30</v>
      </c>
      <c r="B554" s="85">
        <v>33877</v>
      </c>
      <c r="C554" s="88">
        <v>7.37</v>
      </c>
      <c r="D554" s="90">
        <v>2.3700000000000001E-3</v>
      </c>
      <c r="E554" s="87">
        <v>7.1565300000000001</v>
      </c>
      <c r="F554" s="88">
        <v>1.56</v>
      </c>
      <c r="G554" s="91">
        <v>4.4649999999999999</v>
      </c>
      <c r="H554" s="41">
        <v>1.4571239444978179E-3</v>
      </c>
      <c r="I554" s="42">
        <v>2.567701391759484</v>
      </c>
      <c r="J554" s="41">
        <v>1.4883333333333333E-3</v>
      </c>
      <c r="K554" s="42">
        <v>0.97633833333333087</v>
      </c>
      <c r="L554" s="41">
        <v>1.4571239444978179E-3</v>
      </c>
      <c r="M554" s="42">
        <v>0.94409433804883136</v>
      </c>
    </row>
    <row r="555" spans="1:13" x14ac:dyDescent="0.2">
      <c r="A555" s="84">
        <v>30</v>
      </c>
      <c r="B555" s="85">
        <v>33878</v>
      </c>
      <c r="C555" s="88">
        <v>7.37</v>
      </c>
      <c r="D555" s="90">
        <v>2.3700000000000001E-3</v>
      </c>
      <c r="E555" s="87">
        <v>7.1734999999999998</v>
      </c>
      <c r="F555" s="88">
        <v>1.56</v>
      </c>
      <c r="G555" s="91">
        <v>4.4649999999999999</v>
      </c>
      <c r="H555" s="41">
        <v>1.4571239444978179E-3</v>
      </c>
      <c r="I555" s="42">
        <v>2.5714428509397371</v>
      </c>
      <c r="J555" s="41">
        <v>1.4883333333333333E-3</v>
      </c>
      <c r="K555" s="42">
        <v>0.97782666666666418</v>
      </c>
      <c r="L555" s="41">
        <v>1.4571239444978179E-3</v>
      </c>
      <c r="M555" s="42">
        <v>0.94555146199332918</v>
      </c>
    </row>
    <row r="556" spans="1:13" x14ac:dyDescent="0.2">
      <c r="A556" s="84">
        <v>30</v>
      </c>
      <c r="B556" s="85">
        <v>33879</v>
      </c>
      <c r="C556" s="88">
        <v>7.37</v>
      </c>
      <c r="D556" s="90">
        <v>2.3700000000000001E-3</v>
      </c>
      <c r="E556" s="87">
        <v>7.1905099999999997</v>
      </c>
      <c r="F556" s="88">
        <v>1.56</v>
      </c>
      <c r="G556" s="91">
        <v>4.4649999999999999</v>
      </c>
      <c r="H556" s="41">
        <v>1.4571239444978179E-3</v>
      </c>
      <c r="I556" s="42">
        <v>2.575189761889749</v>
      </c>
      <c r="J556" s="41">
        <v>1.4883333333333333E-3</v>
      </c>
      <c r="K556" s="42">
        <v>0.97931499999999749</v>
      </c>
      <c r="L556" s="41">
        <v>1.4571239444978179E-3</v>
      </c>
      <c r="M556" s="42">
        <v>0.947008585937827</v>
      </c>
    </row>
    <row r="557" spans="1:13" x14ac:dyDescent="0.2">
      <c r="A557" s="84">
        <v>30</v>
      </c>
      <c r="B557" s="85">
        <v>33880</v>
      </c>
      <c r="C557" s="88">
        <v>7.37</v>
      </c>
      <c r="D557" s="90">
        <v>2.3700000000000001E-3</v>
      </c>
      <c r="E557" s="87">
        <v>7.2075699999999996</v>
      </c>
      <c r="F557" s="88">
        <v>1.56</v>
      </c>
      <c r="G557" s="91">
        <v>4.4649999999999999</v>
      </c>
      <c r="H557" s="41">
        <v>1.4571239444978179E-3</v>
      </c>
      <c r="I557" s="42">
        <v>2.5789421325534243</v>
      </c>
      <c r="J557" s="41">
        <v>1.4883333333333333E-3</v>
      </c>
      <c r="K557" s="42">
        <v>0.98080333333333081</v>
      </c>
      <c r="L557" s="41">
        <v>1.4571239444978179E-3</v>
      </c>
      <c r="M557" s="42">
        <v>0.94846570988232481</v>
      </c>
    </row>
    <row r="558" spans="1:13" x14ac:dyDescent="0.2">
      <c r="A558" s="84">
        <v>30</v>
      </c>
      <c r="B558" s="85">
        <v>33881</v>
      </c>
      <c r="C558" s="88">
        <v>7.37</v>
      </c>
      <c r="D558" s="90">
        <v>2.3700000000000001E-3</v>
      </c>
      <c r="E558" s="87">
        <v>7.2246600000000001</v>
      </c>
      <c r="F558" s="88">
        <v>1.56</v>
      </c>
      <c r="G558" s="91">
        <v>4.4649999999999999</v>
      </c>
      <c r="H558" s="41">
        <v>1.4571239444978179E-3</v>
      </c>
      <c r="I558" s="42">
        <v>2.5826999708862424</v>
      </c>
      <c r="J558" s="41">
        <v>1.4883333333333333E-3</v>
      </c>
      <c r="K558" s="42">
        <v>0.98229166666666412</v>
      </c>
      <c r="L558" s="41">
        <v>1.4571239444978179E-3</v>
      </c>
      <c r="M558" s="42">
        <v>0.94992283382682263</v>
      </c>
    </row>
    <row r="559" spans="1:13" x14ac:dyDescent="0.2">
      <c r="A559" s="84">
        <v>30</v>
      </c>
      <c r="B559" s="85">
        <v>33882</v>
      </c>
      <c r="C559" s="88">
        <v>7.37</v>
      </c>
      <c r="D559" s="90">
        <v>2.3700000000000001E-3</v>
      </c>
      <c r="E559" s="87">
        <v>7.2417899999999999</v>
      </c>
      <c r="F559" s="88">
        <v>1.53</v>
      </c>
      <c r="G559" s="91">
        <v>4.45</v>
      </c>
      <c r="H559" s="41">
        <v>1.4523303455276082E-3</v>
      </c>
      <c r="I559" s="42">
        <v>2.5864509044273536</v>
      </c>
      <c r="J559" s="41">
        <v>1.4833333333333335E-3</v>
      </c>
      <c r="K559" s="42">
        <v>0.9837749999999974</v>
      </c>
      <c r="L559" s="41">
        <v>1.4523303455276082E-3</v>
      </c>
      <c r="M559" s="42">
        <v>0.95137516417235024</v>
      </c>
    </row>
    <row r="560" spans="1:13" x14ac:dyDescent="0.2">
      <c r="A560" s="84">
        <v>30</v>
      </c>
      <c r="B560" s="85">
        <v>33883</v>
      </c>
      <c r="C560" s="88">
        <v>7.37</v>
      </c>
      <c r="D560" s="90">
        <v>2.3700000000000001E-3</v>
      </c>
      <c r="E560" s="87">
        <v>7.2589699999999997</v>
      </c>
      <c r="F560" s="88">
        <v>1.53</v>
      </c>
      <c r="G560" s="91">
        <v>4.45</v>
      </c>
      <c r="H560" s="41">
        <v>1.4523303455276082E-3</v>
      </c>
      <c r="I560" s="42">
        <v>2.5902072855630709</v>
      </c>
      <c r="J560" s="41">
        <v>1.4833333333333335E-3</v>
      </c>
      <c r="K560" s="42">
        <v>0.98525833333333068</v>
      </c>
      <c r="L560" s="41">
        <v>1.4523303455276082E-3</v>
      </c>
      <c r="M560" s="42">
        <v>0.95282749451787785</v>
      </c>
    </row>
    <row r="561" spans="1:13" x14ac:dyDescent="0.2">
      <c r="A561" s="84">
        <v>30</v>
      </c>
      <c r="B561" s="85">
        <v>33884</v>
      </c>
      <c r="C561" s="88">
        <v>7.31</v>
      </c>
      <c r="D561" s="90">
        <v>2.3500000000000001E-3</v>
      </c>
      <c r="E561" s="87">
        <v>7.2760600000000002</v>
      </c>
      <c r="F561" s="88">
        <v>1.47</v>
      </c>
      <c r="G561" s="91">
        <v>4.3899999999999997</v>
      </c>
      <c r="H561" s="41">
        <v>1.4331492927150968E-3</v>
      </c>
      <c r="I561" s="42">
        <v>2.5939194393023612</v>
      </c>
      <c r="J561" s="41">
        <v>1.4633333333333332E-3</v>
      </c>
      <c r="K561" s="42">
        <v>0.98672166666666405</v>
      </c>
      <c r="L561" s="41">
        <v>1.4331492927150968E-3</v>
      </c>
      <c r="M561" s="42">
        <v>0.95426064381059295</v>
      </c>
    </row>
    <row r="562" spans="1:13" x14ac:dyDescent="0.2">
      <c r="A562" s="84">
        <v>30</v>
      </c>
      <c r="B562" s="85">
        <v>33885</v>
      </c>
      <c r="C562" s="88">
        <v>7.31</v>
      </c>
      <c r="D562" s="90">
        <v>2.3500000000000001E-3</v>
      </c>
      <c r="E562" s="87">
        <v>7.2931800000000004</v>
      </c>
      <c r="F562" s="88">
        <v>1.47</v>
      </c>
      <c r="G562" s="91">
        <v>4.3899999999999997</v>
      </c>
      <c r="H562" s="41">
        <v>1.4331492927150968E-3</v>
      </c>
      <c r="I562" s="42">
        <v>2.5976369131121575</v>
      </c>
      <c r="J562" s="41">
        <v>1.4633333333333332E-3</v>
      </c>
      <c r="K562" s="42">
        <v>0.98818499999999743</v>
      </c>
      <c r="L562" s="41">
        <v>1.4331492927150968E-3</v>
      </c>
      <c r="M562" s="42">
        <v>0.95569379310330804</v>
      </c>
    </row>
    <row r="563" spans="1:13" x14ac:dyDescent="0.2">
      <c r="A563" s="84">
        <v>30</v>
      </c>
      <c r="B563" s="85">
        <v>33886</v>
      </c>
      <c r="C563" s="88">
        <v>7.31</v>
      </c>
      <c r="D563" s="90">
        <v>2.3500000000000001E-3</v>
      </c>
      <c r="E563" s="87">
        <v>7.3103499999999997</v>
      </c>
      <c r="F563" s="88">
        <v>1.47</v>
      </c>
      <c r="G563" s="91">
        <v>4.3899999999999997</v>
      </c>
      <c r="H563" s="41">
        <v>1.4331492927150968E-3</v>
      </c>
      <c r="I563" s="42">
        <v>2.601359714616915</v>
      </c>
      <c r="J563" s="41">
        <v>1.4633333333333332E-3</v>
      </c>
      <c r="K563" s="42">
        <v>0.9896483333333308</v>
      </c>
      <c r="L563" s="41">
        <v>1.4331492927150968E-3</v>
      </c>
      <c r="M563" s="42">
        <v>0.95712694239602314</v>
      </c>
    </row>
    <row r="564" spans="1:13" x14ac:dyDescent="0.2">
      <c r="A564" s="84">
        <v>30</v>
      </c>
      <c r="B564" s="85">
        <v>33887</v>
      </c>
      <c r="C564" s="88">
        <v>7.31</v>
      </c>
      <c r="D564" s="90">
        <v>2.3500000000000001E-3</v>
      </c>
      <c r="E564" s="87">
        <v>7.3275600000000001</v>
      </c>
      <c r="F564" s="88">
        <v>1.47</v>
      </c>
      <c r="G564" s="91">
        <v>4.3899999999999997</v>
      </c>
      <c r="H564" s="41">
        <v>1.4331492927150968E-3</v>
      </c>
      <c r="I564" s="42">
        <v>2.6050878514520157</v>
      </c>
      <c r="J564" s="41">
        <v>1.4633333333333332E-3</v>
      </c>
      <c r="K564" s="42">
        <v>0.99111166666666417</v>
      </c>
      <c r="L564" s="41">
        <v>1.4331492927150968E-3</v>
      </c>
      <c r="M564" s="42">
        <v>0.95856009168873824</v>
      </c>
    </row>
    <row r="565" spans="1:13" x14ac:dyDescent="0.2">
      <c r="A565" s="84">
        <v>30</v>
      </c>
      <c r="B565" s="85">
        <v>33888</v>
      </c>
      <c r="C565" s="88">
        <v>7.31</v>
      </c>
      <c r="D565" s="90">
        <v>2.3500000000000001E-3</v>
      </c>
      <c r="E565" s="87">
        <v>7.3448099999999998</v>
      </c>
      <c r="F565" s="88">
        <v>1.47</v>
      </c>
      <c r="G565" s="91">
        <v>4.3899999999999997</v>
      </c>
      <c r="H565" s="41">
        <v>1.4331492927150968E-3</v>
      </c>
      <c r="I565" s="42">
        <v>2.6088213312637847</v>
      </c>
      <c r="J565" s="41">
        <v>1.4633333333333332E-3</v>
      </c>
      <c r="K565" s="42">
        <v>0.99257499999999754</v>
      </c>
      <c r="L565" s="41">
        <v>1.4331492927150968E-3</v>
      </c>
      <c r="M565" s="42">
        <v>0.95999324098145333</v>
      </c>
    </row>
    <row r="566" spans="1:13" x14ac:dyDescent="0.2">
      <c r="A566" s="84">
        <v>30</v>
      </c>
      <c r="B566" s="85">
        <v>33889</v>
      </c>
      <c r="C566" s="88">
        <v>7.31</v>
      </c>
      <c r="D566" s="90">
        <v>2.3500000000000001E-3</v>
      </c>
      <c r="E566" s="87">
        <v>7.3620999999999999</v>
      </c>
      <c r="F566" s="88">
        <v>1.47</v>
      </c>
      <c r="G566" s="91">
        <v>4.3899999999999997</v>
      </c>
      <c r="H566" s="41">
        <v>1.4331492927150968E-3</v>
      </c>
      <c r="I566" s="42">
        <v>2.6125601617095056</v>
      </c>
      <c r="J566" s="41">
        <v>1.4633333333333332E-3</v>
      </c>
      <c r="K566" s="42">
        <v>0.99403833333333091</v>
      </c>
      <c r="L566" s="41">
        <v>1.4331492927150968E-3</v>
      </c>
      <c r="M566" s="42">
        <v>0.96142639027416843</v>
      </c>
    </row>
    <row r="567" spans="1:13" x14ac:dyDescent="0.2">
      <c r="A567" s="84">
        <v>30</v>
      </c>
      <c r="B567" s="85">
        <v>33890</v>
      </c>
      <c r="C567" s="88">
        <v>7.31</v>
      </c>
      <c r="D567" s="90">
        <v>2.3500000000000001E-3</v>
      </c>
      <c r="E567" s="87">
        <v>7.3794300000000002</v>
      </c>
      <c r="F567" s="88">
        <v>1.47</v>
      </c>
      <c r="G567" s="91">
        <v>4.3899999999999997</v>
      </c>
      <c r="H567" s="41">
        <v>1.4331492927150968E-3</v>
      </c>
      <c r="I567" s="42">
        <v>2.616304350457435</v>
      </c>
      <c r="J567" s="41">
        <v>1.4633333333333332E-3</v>
      </c>
      <c r="K567" s="42">
        <v>0.99550166666666429</v>
      </c>
      <c r="L567" s="41">
        <v>1.4331492927150968E-3</v>
      </c>
      <c r="M567" s="42">
        <v>0.96285953956688353</v>
      </c>
    </row>
    <row r="568" spans="1:13" x14ac:dyDescent="0.2">
      <c r="A568" s="84">
        <v>30</v>
      </c>
      <c r="B568" s="85">
        <v>33891</v>
      </c>
      <c r="C568" s="88">
        <v>7.31</v>
      </c>
      <c r="D568" s="90">
        <v>2.3500000000000001E-3</v>
      </c>
      <c r="E568" s="87">
        <v>7.3967999999999998</v>
      </c>
      <c r="F568" s="88">
        <v>1.47</v>
      </c>
      <c r="G568" s="91">
        <v>4.3899999999999997</v>
      </c>
      <c r="H568" s="41">
        <v>1.4331492927150968E-3</v>
      </c>
      <c r="I568" s="42">
        <v>2.6200539051868206</v>
      </c>
      <c r="J568" s="41">
        <v>1.4633333333333332E-3</v>
      </c>
      <c r="K568" s="42">
        <v>0.99696499999999766</v>
      </c>
      <c r="L568" s="41">
        <v>1.4331492927150968E-3</v>
      </c>
      <c r="M568" s="42">
        <v>0.96429268885959862</v>
      </c>
    </row>
    <row r="569" spans="1:13" x14ac:dyDescent="0.2">
      <c r="A569" s="84">
        <v>30</v>
      </c>
      <c r="B569" s="85">
        <v>33892</v>
      </c>
      <c r="C569" s="88">
        <v>7.2</v>
      </c>
      <c r="D569" s="90">
        <v>2.32E-3</v>
      </c>
      <c r="E569" s="87">
        <v>7.4139600000000003</v>
      </c>
      <c r="F569" s="88">
        <v>1.48</v>
      </c>
      <c r="G569" s="91">
        <v>4.34</v>
      </c>
      <c r="H569" s="41">
        <v>1.4171569393996997E-3</v>
      </c>
      <c r="I569" s="42">
        <v>2.6237669327601574</v>
      </c>
      <c r="J569" s="41">
        <v>1.4466666666666666E-3</v>
      </c>
      <c r="K569" s="42">
        <v>0.99841166666666437</v>
      </c>
      <c r="L569" s="41">
        <v>1.4171569393996997E-3</v>
      </c>
      <c r="M569" s="42">
        <v>0.96570984579899832</v>
      </c>
    </row>
    <row r="570" spans="1:13" x14ac:dyDescent="0.2">
      <c r="A570" s="84">
        <v>30</v>
      </c>
      <c r="B570" s="85">
        <v>33893</v>
      </c>
      <c r="C570" s="88">
        <v>7.2</v>
      </c>
      <c r="D570" s="90">
        <v>2.32E-3</v>
      </c>
      <c r="E570" s="87">
        <v>7.4311699999999998</v>
      </c>
      <c r="F570" s="88">
        <v>1.48</v>
      </c>
      <c r="G570" s="91">
        <v>4.34</v>
      </c>
      <c r="H570" s="41">
        <v>1.4171569393996997E-3</v>
      </c>
      <c r="I570" s="42">
        <v>2.6274852222762859</v>
      </c>
      <c r="J570" s="41">
        <v>1.4466666666666666E-3</v>
      </c>
      <c r="K570" s="42">
        <v>0.99985833333333107</v>
      </c>
      <c r="L570" s="41">
        <v>1.4171569393996997E-3</v>
      </c>
      <c r="M570" s="42">
        <v>0.96712700273839802</v>
      </c>
    </row>
    <row r="571" spans="1:13" x14ac:dyDescent="0.2">
      <c r="A571" s="84">
        <v>30</v>
      </c>
      <c r="B571" s="85">
        <v>33894</v>
      </c>
      <c r="C571" s="88">
        <v>7.2</v>
      </c>
      <c r="D571" s="90">
        <v>2.32E-3</v>
      </c>
      <c r="E571" s="87">
        <v>7.44841</v>
      </c>
      <c r="F571" s="88">
        <v>1.48</v>
      </c>
      <c r="G571" s="91">
        <v>4.34</v>
      </c>
      <c r="H571" s="41">
        <v>1.4171569393996997E-3</v>
      </c>
      <c r="I571" s="42">
        <v>2.6312087811922047</v>
      </c>
      <c r="J571" s="41">
        <v>1.4466666666666666E-3</v>
      </c>
      <c r="K571" s="42">
        <v>1.0013049999999977</v>
      </c>
      <c r="L571" s="41">
        <v>1.4171569393996997E-3</v>
      </c>
      <c r="M571" s="42">
        <v>0.96854415967779772</v>
      </c>
    </row>
    <row r="572" spans="1:13" x14ac:dyDescent="0.2">
      <c r="A572" s="84">
        <v>30</v>
      </c>
      <c r="B572" s="85">
        <v>33895</v>
      </c>
      <c r="C572" s="88">
        <v>7.2</v>
      </c>
      <c r="D572" s="90">
        <v>2.32E-3</v>
      </c>
      <c r="E572" s="87">
        <v>7.4657</v>
      </c>
      <c r="F572" s="88">
        <v>1.48</v>
      </c>
      <c r="G572" s="91">
        <v>4.34</v>
      </c>
      <c r="H572" s="41">
        <v>1.4171569393996997E-3</v>
      </c>
      <c r="I572" s="42">
        <v>2.6349376169754808</v>
      </c>
      <c r="J572" s="41">
        <v>1.4466666666666666E-3</v>
      </c>
      <c r="K572" s="42">
        <v>1.0027516666666643</v>
      </c>
      <c r="L572" s="41">
        <v>1.4171569393996997E-3</v>
      </c>
      <c r="M572" s="42">
        <v>0.96996131661719742</v>
      </c>
    </row>
    <row r="573" spans="1:13" x14ac:dyDescent="0.2">
      <c r="A573" s="84">
        <v>30</v>
      </c>
      <c r="B573" s="85">
        <v>33896</v>
      </c>
      <c r="C573" s="88">
        <v>7.2</v>
      </c>
      <c r="D573" s="90">
        <v>2.32E-3</v>
      </c>
      <c r="E573" s="87">
        <v>7.4830199999999998</v>
      </c>
      <c r="F573" s="88">
        <v>1.48</v>
      </c>
      <c r="G573" s="91">
        <v>4.34</v>
      </c>
      <c r="H573" s="41">
        <v>1.4171569393996997E-3</v>
      </c>
      <c r="I573" s="42">
        <v>2.6386717371042629</v>
      </c>
      <c r="J573" s="41">
        <v>1.4466666666666666E-3</v>
      </c>
      <c r="K573" s="42">
        <v>1.0041983333333309</v>
      </c>
      <c r="L573" s="41">
        <v>1.4171569393996997E-3</v>
      </c>
      <c r="M573" s="42">
        <v>0.97137847355659712</v>
      </c>
    </row>
    <row r="574" spans="1:13" x14ac:dyDescent="0.2">
      <c r="A574" s="84">
        <v>30</v>
      </c>
      <c r="B574" s="85">
        <v>33897</v>
      </c>
      <c r="C574" s="88">
        <v>7.2</v>
      </c>
      <c r="D574" s="90">
        <v>2.32E-3</v>
      </c>
      <c r="E574" s="87">
        <v>7.5003900000000003</v>
      </c>
      <c r="F574" s="88">
        <v>1.48</v>
      </c>
      <c r="G574" s="91">
        <v>4.34</v>
      </c>
      <c r="H574" s="41">
        <v>1.4171569393996997E-3</v>
      </c>
      <c r="I574" s="42">
        <v>2.6424111490672981</v>
      </c>
      <c r="J574" s="41">
        <v>1.4466666666666666E-3</v>
      </c>
      <c r="K574" s="42">
        <v>1.0056449999999975</v>
      </c>
      <c r="L574" s="41">
        <v>1.4171569393996997E-3</v>
      </c>
      <c r="M574" s="42">
        <v>0.97279563049599682</v>
      </c>
    </row>
    <row r="575" spans="1:13" x14ac:dyDescent="0.2">
      <c r="A575" s="84">
        <v>30</v>
      </c>
      <c r="B575" s="85">
        <v>33898</v>
      </c>
      <c r="C575" s="88">
        <v>7.15</v>
      </c>
      <c r="D575" s="90">
        <v>2.3E-3</v>
      </c>
      <c r="E575" s="87">
        <v>7.5176600000000002</v>
      </c>
      <c r="F575" s="88">
        <v>1.48</v>
      </c>
      <c r="G575" s="91">
        <v>4.3150000000000004</v>
      </c>
      <c r="H575" s="41">
        <v>1.4091579844881519E-3</v>
      </c>
      <c r="I575" s="42">
        <v>2.6461347238363069</v>
      </c>
      <c r="J575" s="41">
        <v>1.4383333333333336E-3</v>
      </c>
      <c r="K575" s="42">
        <v>1.0070833333333309</v>
      </c>
      <c r="L575" s="41">
        <v>1.4091579844881519E-3</v>
      </c>
      <c r="M575" s="42">
        <v>0.97420478848048497</v>
      </c>
    </row>
    <row r="576" spans="1:13" x14ac:dyDescent="0.2">
      <c r="A576" s="84">
        <v>30</v>
      </c>
      <c r="B576" s="85">
        <v>33899</v>
      </c>
      <c r="C576" s="88">
        <v>7.15</v>
      </c>
      <c r="D576" s="90">
        <v>2.3E-3</v>
      </c>
      <c r="E576" s="87">
        <v>7.53498</v>
      </c>
      <c r="F576" s="88">
        <v>1.49</v>
      </c>
      <c r="G576" s="91">
        <v>4.32</v>
      </c>
      <c r="H576" s="41">
        <v>1.4107579237092605E-3</v>
      </c>
      <c r="I576" s="42">
        <v>2.6498677793651613</v>
      </c>
      <c r="J576" s="41">
        <v>1.4400000000000001E-3</v>
      </c>
      <c r="K576" s="42">
        <v>1.008523333333331</v>
      </c>
      <c r="L576" s="41">
        <v>1.4107579237092605E-3</v>
      </c>
      <c r="M576" s="42">
        <v>0.97561554640419423</v>
      </c>
    </row>
    <row r="577" spans="1:13" x14ac:dyDescent="0.2">
      <c r="A577" s="84">
        <v>30</v>
      </c>
      <c r="B577" s="85">
        <v>33900</v>
      </c>
      <c r="C577" s="88">
        <v>7.15</v>
      </c>
      <c r="D577" s="90">
        <v>2.3E-3</v>
      </c>
      <c r="E577" s="87">
        <v>7.5523300000000004</v>
      </c>
      <c r="F577" s="88">
        <v>1.46</v>
      </c>
      <c r="G577" s="91">
        <v>4.3049999999999997</v>
      </c>
      <c r="H577" s="41">
        <v>1.4059578836391751E-3</v>
      </c>
      <c r="I577" s="42">
        <v>2.6535933818601611</v>
      </c>
      <c r="J577" s="41">
        <v>1.4349999999999999E-3</v>
      </c>
      <c r="K577" s="42">
        <v>1.0099583333333311</v>
      </c>
      <c r="L577" s="41">
        <v>1.4059578836391751E-3</v>
      </c>
      <c r="M577" s="42">
        <v>0.97702150428783341</v>
      </c>
    </row>
    <row r="578" spans="1:13" x14ac:dyDescent="0.2">
      <c r="A578" s="84">
        <v>30</v>
      </c>
      <c r="B578" s="85">
        <v>33901</v>
      </c>
      <c r="C578" s="88">
        <v>7.15</v>
      </c>
      <c r="D578" s="90">
        <v>2.3E-3</v>
      </c>
      <c r="E578" s="87">
        <v>7.5697299999999998</v>
      </c>
      <c r="F578" s="88">
        <v>1.46</v>
      </c>
      <c r="G578" s="91">
        <v>4.3049999999999997</v>
      </c>
      <c r="H578" s="41">
        <v>1.4059578836391751E-3</v>
      </c>
      <c r="I578" s="42">
        <v>2.6573242223953604</v>
      </c>
      <c r="J578" s="41">
        <v>1.4349999999999999E-3</v>
      </c>
      <c r="K578" s="42">
        <v>1.0113933333333311</v>
      </c>
      <c r="L578" s="41">
        <v>1.4059578836391751E-3</v>
      </c>
      <c r="M578" s="42">
        <v>0.97842746217147258</v>
      </c>
    </row>
    <row r="579" spans="1:13" x14ac:dyDescent="0.2">
      <c r="A579" s="84">
        <v>30</v>
      </c>
      <c r="B579" s="85">
        <v>33902</v>
      </c>
      <c r="C579" s="88">
        <v>7.15</v>
      </c>
      <c r="D579" s="90">
        <v>2.3E-3</v>
      </c>
      <c r="E579" s="87">
        <v>7.5871700000000004</v>
      </c>
      <c r="F579" s="88">
        <v>1.46</v>
      </c>
      <c r="G579" s="91">
        <v>4.3049999999999997</v>
      </c>
      <c r="H579" s="41">
        <v>1.4059578836391751E-3</v>
      </c>
      <c r="I579" s="42">
        <v>2.6610603083352227</v>
      </c>
      <c r="J579" s="41">
        <v>1.4349999999999999E-3</v>
      </c>
      <c r="K579" s="42">
        <v>1.0128283333333312</v>
      </c>
      <c r="L579" s="41">
        <v>1.4059578836391751E-3</v>
      </c>
      <c r="M579" s="42">
        <v>0.97983342005511176</v>
      </c>
    </row>
    <row r="580" spans="1:13" x14ac:dyDescent="0.2">
      <c r="A580" s="84">
        <v>30</v>
      </c>
      <c r="B580" s="85">
        <v>33903</v>
      </c>
      <c r="C580" s="88">
        <v>7.15</v>
      </c>
      <c r="D580" s="90">
        <v>2.3E-3</v>
      </c>
      <c r="E580" s="87">
        <v>7.6046399999999998</v>
      </c>
      <c r="F580" s="88">
        <v>1.46</v>
      </c>
      <c r="G580" s="91">
        <v>4.3049999999999997</v>
      </c>
      <c r="H580" s="41">
        <v>1.4059578836391751E-3</v>
      </c>
      <c r="I580" s="42">
        <v>2.6648016470545657</v>
      </c>
      <c r="J580" s="41">
        <v>1.4349999999999999E-3</v>
      </c>
      <c r="K580" s="42">
        <v>1.0142633333333313</v>
      </c>
      <c r="L580" s="41">
        <v>1.4059578836391751E-3</v>
      </c>
      <c r="M580" s="42">
        <v>0.98123937793875093</v>
      </c>
    </row>
    <row r="581" spans="1:13" x14ac:dyDescent="0.2">
      <c r="A581" s="84">
        <v>30</v>
      </c>
      <c r="B581" s="85">
        <v>33904</v>
      </c>
      <c r="C581" s="88">
        <v>7.15</v>
      </c>
      <c r="D581" s="90">
        <v>2.3E-3</v>
      </c>
      <c r="E581" s="87">
        <v>7.62216</v>
      </c>
      <c r="F581" s="88">
        <v>1.46</v>
      </c>
      <c r="G581" s="91">
        <v>4.3049999999999997</v>
      </c>
      <c r="H581" s="41">
        <v>1.4059578836391751E-3</v>
      </c>
      <c r="I581" s="42">
        <v>2.6685482459385765</v>
      </c>
      <c r="J581" s="41">
        <v>1.4349999999999999E-3</v>
      </c>
      <c r="K581" s="42">
        <v>1.0156983333333314</v>
      </c>
      <c r="L581" s="41">
        <v>1.4059578836391751E-3</v>
      </c>
      <c r="M581" s="42">
        <v>0.98264533582239011</v>
      </c>
    </row>
    <row r="582" spans="1:13" x14ac:dyDescent="0.2">
      <c r="A582" s="84">
        <v>30</v>
      </c>
      <c r="B582" s="85">
        <v>33905</v>
      </c>
      <c r="C582" s="88">
        <v>7.15</v>
      </c>
      <c r="D582" s="90">
        <v>2.3E-3</v>
      </c>
      <c r="E582" s="87">
        <v>7.63971</v>
      </c>
      <c r="F582" s="88">
        <v>1.46</v>
      </c>
      <c r="G582" s="91">
        <v>4.3049999999999997</v>
      </c>
      <c r="H582" s="41">
        <v>1.4059578836391751E-3</v>
      </c>
      <c r="I582" s="42">
        <v>2.6723001123828252</v>
      </c>
      <c r="J582" s="41">
        <v>1.4349999999999999E-3</v>
      </c>
      <c r="K582" s="42">
        <v>1.0171333333333314</v>
      </c>
      <c r="L582" s="41">
        <v>1.4059578836391751E-3</v>
      </c>
      <c r="M582" s="42">
        <v>0.98405129370602928</v>
      </c>
    </row>
    <row r="583" spans="1:13" x14ac:dyDescent="0.2">
      <c r="A583" s="84">
        <v>30</v>
      </c>
      <c r="B583" s="85">
        <v>33906</v>
      </c>
      <c r="C583" s="88">
        <v>7.16</v>
      </c>
      <c r="D583" s="90">
        <v>2.31E-3</v>
      </c>
      <c r="E583" s="87">
        <v>7.6573500000000001</v>
      </c>
      <c r="F583" s="88">
        <v>1.42</v>
      </c>
      <c r="G583" s="91">
        <v>4.29</v>
      </c>
      <c r="H583" s="41">
        <v>1.4011571762431174E-3</v>
      </c>
      <c r="I583" s="42">
        <v>2.6760444248623658</v>
      </c>
      <c r="J583" s="41">
        <v>1.4300000000000001E-3</v>
      </c>
      <c r="K583" s="42">
        <v>1.0185633333333315</v>
      </c>
      <c r="L583" s="41">
        <v>1.4011571762431174E-3</v>
      </c>
      <c r="M583" s="42">
        <v>0.9854524508822724</v>
      </c>
    </row>
    <row r="584" spans="1:13" x14ac:dyDescent="0.2">
      <c r="A584" s="84">
        <v>30</v>
      </c>
      <c r="B584" s="85">
        <v>33907</v>
      </c>
      <c r="C584" s="88">
        <v>7.16</v>
      </c>
      <c r="D584" s="90">
        <v>2.31E-3</v>
      </c>
      <c r="E584" s="87">
        <v>7.6750299999999996</v>
      </c>
      <c r="F584" s="88">
        <v>1.41</v>
      </c>
      <c r="G584" s="91">
        <v>4.2850000000000001</v>
      </c>
      <c r="H584" s="41">
        <v>1.3995567921172292E-3</v>
      </c>
      <c r="I584" s="42">
        <v>2.6797897010131893</v>
      </c>
      <c r="J584" s="41">
        <v>1.4283333333333333E-3</v>
      </c>
      <c r="K584" s="42">
        <v>1.0199916666666649</v>
      </c>
      <c r="L584" s="41">
        <v>1.3995567921172292E-3</v>
      </c>
      <c r="M584" s="42">
        <v>0.98685200767438963</v>
      </c>
    </row>
    <row r="585" spans="1:13" x14ac:dyDescent="0.2">
      <c r="A585" s="84">
        <v>30</v>
      </c>
      <c r="B585" s="85">
        <v>33908</v>
      </c>
      <c r="C585" s="88">
        <v>7.16</v>
      </c>
      <c r="D585" s="90">
        <v>2.31E-3</v>
      </c>
      <c r="E585" s="87">
        <v>7.6927599999999998</v>
      </c>
      <c r="F585" s="88">
        <v>1.41</v>
      </c>
      <c r="G585" s="91">
        <v>4.2850000000000001</v>
      </c>
      <c r="H585" s="41">
        <v>1.3995567921172292E-3</v>
      </c>
      <c r="I585" s="42">
        <v>2.6835402188906881</v>
      </c>
      <c r="J585" s="41">
        <v>1.4283333333333333E-3</v>
      </c>
      <c r="K585" s="42">
        <v>1.0214199999999982</v>
      </c>
      <c r="L585" s="41">
        <v>1.3995567921172292E-3</v>
      </c>
      <c r="M585" s="42">
        <v>0.98825156446650686</v>
      </c>
    </row>
    <row r="586" spans="1:13" x14ac:dyDescent="0.2">
      <c r="A586" s="84">
        <v>30</v>
      </c>
      <c r="B586" s="85">
        <v>33909</v>
      </c>
      <c r="C586" s="88">
        <v>7.16</v>
      </c>
      <c r="D586" s="90">
        <v>2.31E-3</v>
      </c>
      <c r="E586" s="87">
        <v>7.7105199999999998</v>
      </c>
      <c r="F586" s="88">
        <v>1.41</v>
      </c>
      <c r="G586" s="91">
        <v>4.2850000000000001</v>
      </c>
      <c r="H586" s="41">
        <v>1.3995567921172292E-3</v>
      </c>
      <c r="I586" s="42">
        <v>2.6872959858309562</v>
      </c>
      <c r="J586" s="41">
        <v>1.4283333333333333E-3</v>
      </c>
      <c r="K586" s="42">
        <v>1.0228483333333316</v>
      </c>
      <c r="L586" s="41">
        <v>1.3995567921172292E-3</v>
      </c>
      <c r="M586" s="42">
        <v>0.98965112125862409</v>
      </c>
    </row>
    <row r="587" spans="1:13" x14ac:dyDescent="0.2">
      <c r="A587" s="84">
        <v>30</v>
      </c>
      <c r="B587" s="85">
        <v>33910</v>
      </c>
      <c r="C587" s="88">
        <v>7.16</v>
      </c>
      <c r="D587" s="90">
        <v>2.31E-3</v>
      </c>
      <c r="E587" s="87">
        <v>7.7283200000000001</v>
      </c>
      <c r="F587" s="88">
        <v>1.41</v>
      </c>
      <c r="G587" s="91">
        <v>4.2850000000000001</v>
      </c>
      <c r="H587" s="41">
        <v>1.3995567921172292E-3</v>
      </c>
      <c r="I587" s="42">
        <v>2.6910570091803554</v>
      </c>
      <c r="J587" s="41">
        <v>1.4283333333333333E-3</v>
      </c>
      <c r="K587" s="42">
        <v>1.0242766666666649</v>
      </c>
      <c r="L587" s="41">
        <v>1.3995567921172292E-3</v>
      </c>
      <c r="M587" s="42">
        <v>0.99105067805074132</v>
      </c>
    </row>
    <row r="588" spans="1:13" x14ac:dyDescent="0.2">
      <c r="A588" s="84">
        <v>30</v>
      </c>
      <c r="B588" s="85">
        <v>33911</v>
      </c>
      <c r="C588" s="88">
        <v>7.16</v>
      </c>
      <c r="D588" s="90">
        <v>2.31E-3</v>
      </c>
      <c r="E588" s="87">
        <v>7.7461599999999997</v>
      </c>
      <c r="F588" s="88">
        <v>1.41</v>
      </c>
      <c r="G588" s="91">
        <v>4.2850000000000001</v>
      </c>
      <c r="H588" s="41">
        <v>1.3995567921172292E-3</v>
      </c>
      <c r="I588" s="42">
        <v>2.6948232962955285</v>
      </c>
      <c r="J588" s="41">
        <v>1.4283333333333333E-3</v>
      </c>
      <c r="K588" s="42">
        <v>1.0257049999999983</v>
      </c>
      <c r="L588" s="41">
        <v>1.3995567921172292E-3</v>
      </c>
      <c r="M588" s="42">
        <v>0.99245023484285855</v>
      </c>
    </row>
    <row r="589" spans="1:13" x14ac:dyDescent="0.2">
      <c r="A589" s="84">
        <v>30</v>
      </c>
      <c r="B589" s="85">
        <v>33912</v>
      </c>
      <c r="C589" s="88">
        <v>7.16</v>
      </c>
      <c r="D589" s="90">
        <v>2.31E-3</v>
      </c>
      <c r="E589" s="87">
        <v>7.7640500000000001</v>
      </c>
      <c r="F589" s="88">
        <v>1.41</v>
      </c>
      <c r="G589" s="91">
        <v>4.2850000000000001</v>
      </c>
      <c r="H589" s="41">
        <v>1.3995567921172292E-3</v>
      </c>
      <c r="I589" s="42">
        <v>2.6985948545434146</v>
      </c>
      <c r="J589" s="41">
        <v>1.4283333333333333E-3</v>
      </c>
      <c r="K589" s="42">
        <v>1.0271333333333317</v>
      </c>
      <c r="L589" s="41">
        <v>1.3995567921172292E-3</v>
      </c>
      <c r="M589" s="42">
        <v>0.99384979163497578</v>
      </c>
    </row>
    <row r="590" spans="1:13" x14ac:dyDescent="0.2">
      <c r="A590" s="84">
        <v>30</v>
      </c>
      <c r="B590" s="85">
        <v>33913</v>
      </c>
      <c r="C590" s="88">
        <v>7.16</v>
      </c>
      <c r="D590" s="90">
        <v>2.31E-3</v>
      </c>
      <c r="E590" s="87">
        <v>7.7819799999999999</v>
      </c>
      <c r="F590" s="88">
        <v>1.41</v>
      </c>
      <c r="G590" s="91">
        <v>4.2850000000000001</v>
      </c>
      <c r="H590" s="41">
        <v>1.3995567921172292E-3</v>
      </c>
      <c r="I590" s="42">
        <v>2.7023716913012636</v>
      </c>
      <c r="J590" s="41">
        <v>1.4283333333333333E-3</v>
      </c>
      <c r="K590" s="42">
        <v>1.028561666666665</v>
      </c>
      <c r="L590" s="41">
        <v>1.3995567921172292E-3</v>
      </c>
      <c r="M590" s="42">
        <v>0.99524934842709301</v>
      </c>
    </row>
    <row r="591" spans="1:13" x14ac:dyDescent="0.2">
      <c r="A591" s="84">
        <v>30</v>
      </c>
      <c r="B591" s="85">
        <v>33914</v>
      </c>
      <c r="C591" s="88">
        <v>7.13</v>
      </c>
      <c r="D591" s="90">
        <v>2.3E-3</v>
      </c>
      <c r="E591" s="87">
        <v>7.7998599999999998</v>
      </c>
      <c r="F591" s="88">
        <v>1.33</v>
      </c>
      <c r="G591" s="91">
        <v>4.2300000000000004</v>
      </c>
      <c r="H591" s="41">
        <v>1.381947669624628E-3</v>
      </c>
      <c r="I591" s="42">
        <v>2.706106227562517</v>
      </c>
      <c r="J591" s="41">
        <v>1.4100000000000002E-3</v>
      </c>
      <c r="K591" s="42">
        <v>1.029971666666665</v>
      </c>
      <c r="L591" s="41">
        <v>1.381947669624628E-3</v>
      </c>
      <c r="M591" s="42">
        <v>0.99663129609671763</v>
      </c>
    </row>
    <row r="592" spans="1:13" x14ac:dyDescent="0.2">
      <c r="A592" s="84">
        <v>30</v>
      </c>
      <c r="B592" s="85">
        <v>33915</v>
      </c>
      <c r="C592" s="88">
        <v>7.13</v>
      </c>
      <c r="D592" s="90">
        <v>2.3E-3</v>
      </c>
      <c r="E592" s="87">
        <v>7.8177899999999996</v>
      </c>
      <c r="F592" s="88">
        <v>1.33</v>
      </c>
      <c r="G592" s="91">
        <v>4.2300000000000004</v>
      </c>
      <c r="H592" s="41">
        <v>1.381947669624628E-3</v>
      </c>
      <c r="I592" s="42">
        <v>2.7098459247574538</v>
      </c>
      <c r="J592" s="41">
        <v>1.4100000000000002E-3</v>
      </c>
      <c r="K592" s="42">
        <v>1.0313816666666649</v>
      </c>
      <c r="L592" s="41">
        <v>1.381947669624628E-3</v>
      </c>
      <c r="M592" s="42">
        <v>0.99801324376634226</v>
      </c>
    </row>
    <row r="593" spans="1:13" x14ac:dyDescent="0.2">
      <c r="A593" s="84">
        <v>30</v>
      </c>
      <c r="B593" s="85">
        <v>33916</v>
      </c>
      <c r="C593" s="88">
        <v>7.13</v>
      </c>
      <c r="D593" s="90">
        <v>2.3E-3</v>
      </c>
      <c r="E593" s="87">
        <v>7.8357599999999996</v>
      </c>
      <c r="F593" s="88">
        <v>1.33</v>
      </c>
      <c r="G593" s="91">
        <v>4.2300000000000004</v>
      </c>
      <c r="H593" s="41">
        <v>1.381947669624628E-3</v>
      </c>
      <c r="I593" s="42">
        <v>2.7135907900182143</v>
      </c>
      <c r="J593" s="41">
        <v>1.4100000000000002E-3</v>
      </c>
      <c r="K593" s="42">
        <v>1.0327916666666648</v>
      </c>
      <c r="L593" s="41">
        <v>1.381947669624628E-3</v>
      </c>
      <c r="M593" s="42">
        <v>0.99939519143596689</v>
      </c>
    </row>
    <row r="594" spans="1:13" x14ac:dyDescent="0.2">
      <c r="A594" s="84">
        <v>30</v>
      </c>
      <c r="B594" s="85">
        <v>33917</v>
      </c>
      <c r="C594" s="88">
        <v>7.13</v>
      </c>
      <c r="D594" s="90">
        <v>2.3E-3</v>
      </c>
      <c r="E594" s="87">
        <v>7.8537800000000004</v>
      </c>
      <c r="F594" s="88">
        <v>1.33</v>
      </c>
      <c r="G594" s="91">
        <v>4.2300000000000004</v>
      </c>
      <c r="H594" s="41">
        <v>1.381947669624628E-3</v>
      </c>
      <c r="I594" s="42">
        <v>2.717340830486795</v>
      </c>
      <c r="J594" s="41">
        <v>1.4100000000000002E-3</v>
      </c>
      <c r="K594" s="42">
        <v>1.0342016666666647</v>
      </c>
      <c r="L594" s="41">
        <v>1.381947669624628E-3</v>
      </c>
      <c r="M594" s="42">
        <v>1.0007771391055915</v>
      </c>
    </row>
    <row r="595" spans="1:13" x14ac:dyDescent="0.2">
      <c r="A595" s="84">
        <v>30</v>
      </c>
      <c r="B595" s="85">
        <v>33918</v>
      </c>
      <c r="C595" s="88">
        <v>7.12</v>
      </c>
      <c r="D595" s="90">
        <v>2.3E-3</v>
      </c>
      <c r="E595" s="87">
        <v>7.87181</v>
      </c>
      <c r="F595" s="88">
        <v>1.33</v>
      </c>
      <c r="G595" s="91">
        <v>4.2249999999999996</v>
      </c>
      <c r="H595" s="41">
        <v>1.3803463949333405E-3</v>
      </c>
      <c r="I595" s="42">
        <v>2.7210917021059626</v>
      </c>
      <c r="J595" s="41">
        <v>1.4083333333333333E-3</v>
      </c>
      <c r="K595" s="42">
        <v>1.0356099999999979</v>
      </c>
      <c r="L595" s="41">
        <v>1.3803463949333405E-3</v>
      </c>
      <c r="M595" s="42">
        <v>1.0021574855005249</v>
      </c>
    </row>
    <row r="596" spans="1:13" x14ac:dyDescent="0.2">
      <c r="A596" s="84">
        <v>30</v>
      </c>
      <c r="B596" s="85">
        <v>33919</v>
      </c>
      <c r="C596" s="88">
        <v>7.12</v>
      </c>
      <c r="D596" s="90">
        <v>2.3E-3</v>
      </c>
      <c r="E596" s="87">
        <v>7.8898799999999998</v>
      </c>
      <c r="F596" s="88">
        <v>1.33</v>
      </c>
      <c r="G596" s="91">
        <v>4.2249999999999996</v>
      </c>
      <c r="H596" s="41">
        <v>1.3803463949333405E-3</v>
      </c>
      <c r="I596" s="42">
        <v>2.7248477512272475</v>
      </c>
      <c r="J596" s="41">
        <v>1.4083333333333333E-3</v>
      </c>
      <c r="K596" s="42">
        <v>1.0370183333333312</v>
      </c>
      <c r="L596" s="41">
        <v>1.3803463949333405E-3</v>
      </c>
      <c r="M596" s="42">
        <v>1.0035378318954582</v>
      </c>
    </row>
    <row r="597" spans="1:13" x14ac:dyDescent="0.2">
      <c r="A597" s="84">
        <v>30</v>
      </c>
      <c r="B597" s="85">
        <v>33920</v>
      </c>
      <c r="C597" s="88">
        <v>7.12</v>
      </c>
      <c r="D597" s="90">
        <v>2.3E-3</v>
      </c>
      <c r="E597" s="87">
        <v>7.9079899999999999</v>
      </c>
      <c r="F597" s="88">
        <v>1.33</v>
      </c>
      <c r="G597" s="91">
        <v>4.2249999999999996</v>
      </c>
      <c r="H597" s="41">
        <v>1.3803463949333405E-3</v>
      </c>
      <c r="I597" s="42">
        <v>2.7286089849973965</v>
      </c>
      <c r="J597" s="41">
        <v>1.4083333333333333E-3</v>
      </c>
      <c r="K597" s="42">
        <v>1.0384266666666644</v>
      </c>
      <c r="L597" s="41">
        <v>1.3803463949333405E-3</v>
      </c>
      <c r="M597" s="42">
        <v>1.0049181782903915</v>
      </c>
    </row>
    <row r="598" spans="1:13" x14ac:dyDescent="0.2">
      <c r="A598" s="84">
        <v>30</v>
      </c>
      <c r="B598" s="85">
        <v>33921</v>
      </c>
      <c r="C598" s="88">
        <v>7.12</v>
      </c>
      <c r="D598" s="90">
        <v>2.3E-3</v>
      </c>
      <c r="E598" s="87">
        <v>7.9261499999999998</v>
      </c>
      <c r="F598" s="88">
        <v>1.33</v>
      </c>
      <c r="G598" s="91">
        <v>4.2249999999999996</v>
      </c>
      <c r="H598" s="41">
        <v>1.3803463949333405E-3</v>
      </c>
      <c r="I598" s="42">
        <v>2.7323754105730202</v>
      </c>
      <c r="J598" s="41">
        <v>1.4083333333333333E-3</v>
      </c>
      <c r="K598" s="42">
        <v>1.0398349999999976</v>
      </c>
      <c r="L598" s="41">
        <v>1.3803463949333405E-3</v>
      </c>
      <c r="M598" s="42">
        <v>1.0062985246853249</v>
      </c>
    </row>
    <row r="599" spans="1:13" x14ac:dyDescent="0.2">
      <c r="A599" s="84">
        <v>30</v>
      </c>
      <c r="B599" s="85">
        <v>33922</v>
      </c>
      <c r="C599" s="88">
        <v>7.12</v>
      </c>
      <c r="D599" s="90">
        <v>2.3E-3</v>
      </c>
      <c r="E599" s="87">
        <v>7.94435</v>
      </c>
      <c r="F599" s="88">
        <v>1.33</v>
      </c>
      <c r="G599" s="91">
        <v>4.2249999999999996</v>
      </c>
      <c r="H599" s="41">
        <v>1.3803463949333405E-3</v>
      </c>
      <c r="I599" s="42">
        <v>2.7361470351206094</v>
      </c>
      <c r="J599" s="41">
        <v>1.4083333333333333E-3</v>
      </c>
      <c r="K599" s="42">
        <v>1.0412433333333309</v>
      </c>
      <c r="L599" s="41">
        <v>1.3803463949333405E-3</v>
      </c>
      <c r="M599" s="42">
        <v>1.0076788710802582</v>
      </c>
    </row>
    <row r="600" spans="1:13" x14ac:dyDescent="0.2">
      <c r="A600" s="84">
        <v>30</v>
      </c>
      <c r="B600" s="85">
        <v>33923</v>
      </c>
      <c r="C600" s="88">
        <v>7.12</v>
      </c>
      <c r="D600" s="90">
        <v>2.3E-3</v>
      </c>
      <c r="E600" s="87">
        <v>7.96258</v>
      </c>
      <c r="F600" s="88">
        <v>1.33</v>
      </c>
      <c r="G600" s="91">
        <v>4.2249999999999996</v>
      </c>
      <c r="H600" s="41">
        <v>1.3803463949333405E-3</v>
      </c>
      <c r="I600" s="42">
        <v>2.7399238658165457</v>
      </c>
      <c r="J600" s="41">
        <v>1.4083333333333333E-3</v>
      </c>
      <c r="K600" s="42">
        <v>1.0426516666666641</v>
      </c>
      <c r="L600" s="41">
        <v>1.3803463949333405E-3</v>
      </c>
      <c r="M600" s="42">
        <v>1.0090592174751916</v>
      </c>
    </row>
    <row r="601" spans="1:13" x14ac:dyDescent="0.2">
      <c r="A601" s="84">
        <v>30</v>
      </c>
      <c r="B601" s="85">
        <v>33924</v>
      </c>
      <c r="C601" s="88">
        <v>7.14</v>
      </c>
      <c r="D601" s="90">
        <v>2.3E-3</v>
      </c>
      <c r="E601" s="87">
        <v>7.9809099999999997</v>
      </c>
      <c r="F601" s="88">
        <v>1.44</v>
      </c>
      <c r="G601" s="91">
        <v>4.29</v>
      </c>
      <c r="H601" s="41">
        <v>1.4011571762431174E-3</v>
      </c>
      <c r="I601" s="42">
        <v>2.7437629298034945</v>
      </c>
      <c r="J601" s="41">
        <v>1.4300000000000001E-3</v>
      </c>
      <c r="K601" s="42">
        <v>1.0440816666666641</v>
      </c>
      <c r="L601" s="41">
        <v>1.4011571762431174E-3</v>
      </c>
      <c r="M601" s="42">
        <v>1.0104603746514347</v>
      </c>
    </row>
    <row r="602" spans="1:13" x14ac:dyDescent="0.2">
      <c r="A602" s="84">
        <v>30</v>
      </c>
      <c r="B602" s="85">
        <v>33925</v>
      </c>
      <c r="C602" s="88">
        <v>7.14</v>
      </c>
      <c r="D602" s="90">
        <v>2.3E-3</v>
      </c>
      <c r="E602" s="87">
        <v>7.9992799999999997</v>
      </c>
      <c r="F602" s="88">
        <v>1.44</v>
      </c>
      <c r="G602" s="91">
        <v>4.29</v>
      </c>
      <c r="H602" s="41">
        <v>1.4011571762431174E-3</v>
      </c>
      <c r="I602" s="42">
        <v>2.7476073729224986</v>
      </c>
      <c r="J602" s="41">
        <v>1.4300000000000001E-3</v>
      </c>
      <c r="K602" s="42">
        <v>1.0455116666666642</v>
      </c>
      <c r="L602" s="41">
        <v>1.4011571762431174E-3</v>
      </c>
      <c r="M602" s="42">
        <v>1.0118615318276778</v>
      </c>
    </row>
    <row r="603" spans="1:13" x14ac:dyDescent="0.2">
      <c r="A603" s="84">
        <v>30</v>
      </c>
      <c r="B603" s="85">
        <v>33926</v>
      </c>
      <c r="C603" s="88">
        <v>7.14</v>
      </c>
      <c r="D603" s="90">
        <v>2.3E-3</v>
      </c>
      <c r="E603" s="87">
        <v>8.0176999999999996</v>
      </c>
      <c r="F603" s="88">
        <v>1.44</v>
      </c>
      <c r="G603" s="91">
        <v>4.29</v>
      </c>
      <c r="H603" s="41">
        <v>1.4011571762431174E-3</v>
      </c>
      <c r="I603" s="42">
        <v>2.7514572027105673</v>
      </c>
      <c r="J603" s="41">
        <v>1.4300000000000001E-3</v>
      </c>
      <c r="K603" s="42">
        <v>1.0469416666666642</v>
      </c>
      <c r="L603" s="41">
        <v>1.4011571762431174E-3</v>
      </c>
      <c r="M603" s="42">
        <v>1.0132626890039209</v>
      </c>
    </row>
    <row r="604" spans="1:13" x14ac:dyDescent="0.2">
      <c r="A604" s="84">
        <v>30</v>
      </c>
      <c r="B604" s="85">
        <v>33927</v>
      </c>
      <c r="C604" s="88">
        <v>7.14</v>
      </c>
      <c r="D604" s="90">
        <v>2.3E-3</v>
      </c>
      <c r="E604" s="87">
        <v>8.0361499999999992</v>
      </c>
      <c r="F604" s="88">
        <v>1.44</v>
      </c>
      <c r="G604" s="91">
        <v>4.29</v>
      </c>
      <c r="H604" s="41">
        <v>1.4011571762431174E-3</v>
      </c>
      <c r="I604" s="42">
        <v>2.7553124267152711</v>
      </c>
      <c r="J604" s="41">
        <v>1.4300000000000001E-3</v>
      </c>
      <c r="K604" s="42">
        <v>1.0483716666666643</v>
      </c>
      <c r="L604" s="41">
        <v>1.4011571762431174E-3</v>
      </c>
      <c r="M604" s="42">
        <v>1.014663846180164</v>
      </c>
    </row>
    <row r="605" spans="1:13" x14ac:dyDescent="0.2">
      <c r="A605" s="84">
        <v>30</v>
      </c>
      <c r="B605" s="85">
        <v>33928</v>
      </c>
      <c r="C605" s="88">
        <v>7.14</v>
      </c>
      <c r="D605" s="90">
        <v>2.3E-3</v>
      </c>
      <c r="E605" s="87">
        <v>8.0546500000000005</v>
      </c>
      <c r="F605" s="88">
        <v>1.44</v>
      </c>
      <c r="G605" s="91">
        <v>4.29</v>
      </c>
      <c r="H605" s="41">
        <v>1.4011571762431174E-3</v>
      </c>
      <c r="I605" s="42">
        <v>2.7591730524947549</v>
      </c>
      <c r="J605" s="41">
        <v>1.4300000000000001E-3</v>
      </c>
      <c r="K605" s="42">
        <v>1.0498016666666643</v>
      </c>
      <c r="L605" s="41">
        <v>1.4011571762431174E-3</v>
      </c>
      <c r="M605" s="42">
        <v>1.0160650033564071</v>
      </c>
    </row>
    <row r="606" spans="1:13" x14ac:dyDescent="0.2">
      <c r="A606" s="84">
        <v>30</v>
      </c>
      <c r="B606" s="85">
        <v>33929</v>
      </c>
      <c r="C606" s="88">
        <v>7.14</v>
      </c>
      <c r="D606" s="90">
        <v>2.3E-3</v>
      </c>
      <c r="E606" s="87">
        <v>8.0731900000000003</v>
      </c>
      <c r="F606" s="88">
        <v>1.44</v>
      </c>
      <c r="G606" s="91">
        <v>4.29</v>
      </c>
      <c r="H606" s="41">
        <v>1.4011571762431174E-3</v>
      </c>
      <c r="I606" s="42">
        <v>2.7630390876177544</v>
      </c>
      <c r="J606" s="41">
        <v>1.4300000000000001E-3</v>
      </c>
      <c r="K606" s="42">
        <v>1.0512316666666643</v>
      </c>
      <c r="L606" s="41">
        <v>1.4011571762431174E-3</v>
      </c>
      <c r="M606" s="42">
        <v>1.0174661605326503</v>
      </c>
    </row>
    <row r="607" spans="1:13" x14ac:dyDescent="0.2">
      <c r="A607" s="84">
        <v>30</v>
      </c>
      <c r="B607" s="85">
        <v>33930</v>
      </c>
      <c r="C607" s="88">
        <v>7.14</v>
      </c>
      <c r="D607" s="90">
        <v>2.3E-3</v>
      </c>
      <c r="E607" s="87">
        <v>8.09178</v>
      </c>
      <c r="F607" s="88">
        <v>1.44</v>
      </c>
      <c r="G607" s="91">
        <v>4.29</v>
      </c>
      <c r="H607" s="41">
        <v>1.4011571762431174E-3</v>
      </c>
      <c r="I607" s="42">
        <v>2.7669105396636104</v>
      </c>
      <c r="J607" s="41">
        <v>1.4300000000000001E-3</v>
      </c>
      <c r="K607" s="42">
        <v>1.0526616666666644</v>
      </c>
      <c r="L607" s="41">
        <v>1.4011571762431174E-3</v>
      </c>
      <c r="M607" s="42">
        <v>1.0188673177088934</v>
      </c>
    </row>
    <row r="608" spans="1:13" x14ac:dyDescent="0.2">
      <c r="A608" s="84">
        <v>30</v>
      </c>
      <c r="B608" s="85">
        <v>33931</v>
      </c>
      <c r="C608" s="88">
        <v>7.14</v>
      </c>
      <c r="D608" s="90">
        <v>2.3E-3</v>
      </c>
      <c r="E608" s="87">
        <v>8.1104000000000003</v>
      </c>
      <c r="F608" s="88">
        <v>1.45</v>
      </c>
      <c r="G608" s="91">
        <v>4.2949999999999999</v>
      </c>
      <c r="H608" s="41">
        <v>1.4027574862007786E-3</v>
      </c>
      <c r="I608" s="42">
        <v>2.7707918441367716</v>
      </c>
      <c r="J608" s="41">
        <v>1.4316666666666666E-3</v>
      </c>
      <c r="K608" s="42">
        <v>1.0540933333333311</v>
      </c>
      <c r="L608" s="41">
        <v>1.4027574862007786E-3</v>
      </c>
      <c r="M608" s="42">
        <v>1.0202700751950942</v>
      </c>
    </row>
    <row r="609" spans="1:13" x14ac:dyDescent="0.2">
      <c r="A609" s="84">
        <v>30</v>
      </c>
      <c r="B609" s="85">
        <v>33932</v>
      </c>
      <c r="C609" s="88">
        <v>7.13</v>
      </c>
      <c r="D609" s="90">
        <v>2.3E-3</v>
      </c>
      <c r="E609" s="87">
        <v>8.1290499999999994</v>
      </c>
      <c r="F609" s="88">
        <v>1.42</v>
      </c>
      <c r="G609" s="91">
        <v>4.2750000000000004</v>
      </c>
      <c r="H609" s="41">
        <v>1.3963558013325716E-3</v>
      </c>
      <c r="I609" s="42">
        <v>2.7746608554026171</v>
      </c>
      <c r="J609" s="41">
        <v>1.4250000000000001E-3</v>
      </c>
      <c r="K609" s="42">
        <v>1.0555183333333311</v>
      </c>
      <c r="L609" s="41">
        <v>1.3963558013325716E-3</v>
      </c>
      <c r="M609" s="42">
        <v>1.0216664309964267</v>
      </c>
    </row>
    <row r="610" spans="1:13" x14ac:dyDescent="0.2">
      <c r="A610" s="84">
        <v>30</v>
      </c>
      <c r="B610" s="85">
        <v>33933</v>
      </c>
      <c r="C610" s="88">
        <v>7.13</v>
      </c>
      <c r="D610" s="90">
        <v>2.3E-3</v>
      </c>
      <c r="E610" s="87">
        <v>8.1477500000000003</v>
      </c>
      <c r="F610" s="88">
        <v>1.42</v>
      </c>
      <c r="G610" s="91">
        <v>4.2750000000000004</v>
      </c>
      <c r="H610" s="41">
        <v>1.3963558013325716E-3</v>
      </c>
      <c r="I610" s="42">
        <v>2.7785352691847889</v>
      </c>
      <c r="J610" s="41">
        <v>1.4250000000000001E-3</v>
      </c>
      <c r="K610" s="42">
        <v>1.0569433333333311</v>
      </c>
      <c r="L610" s="41">
        <v>1.3963558013325716E-3</v>
      </c>
      <c r="M610" s="42">
        <v>1.0230627867977593</v>
      </c>
    </row>
    <row r="611" spans="1:13" x14ac:dyDescent="0.2">
      <c r="A611" s="84">
        <v>30</v>
      </c>
      <c r="B611" s="85">
        <v>33934</v>
      </c>
      <c r="C611" s="88">
        <v>7.13</v>
      </c>
      <c r="D611" s="90">
        <v>2.3E-3</v>
      </c>
      <c r="E611" s="87">
        <v>8.16648</v>
      </c>
      <c r="F611" s="88">
        <v>1.42</v>
      </c>
      <c r="G611" s="91">
        <v>4.2750000000000004</v>
      </c>
      <c r="H611" s="41">
        <v>1.3963558013325716E-3</v>
      </c>
      <c r="I611" s="42">
        <v>2.7824150930271223</v>
      </c>
      <c r="J611" s="41">
        <v>1.4250000000000001E-3</v>
      </c>
      <c r="K611" s="42">
        <v>1.0583683333333311</v>
      </c>
      <c r="L611" s="41">
        <v>1.3963558013325716E-3</v>
      </c>
      <c r="M611" s="42">
        <v>1.0244591425990919</v>
      </c>
    </row>
    <row r="612" spans="1:13" x14ac:dyDescent="0.2">
      <c r="A612" s="84">
        <v>30</v>
      </c>
      <c r="B612" s="85">
        <v>33935</v>
      </c>
      <c r="C612" s="88">
        <v>7.13</v>
      </c>
      <c r="D612" s="90">
        <v>2.3E-3</v>
      </c>
      <c r="E612" s="87">
        <v>8.1852599999999995</v>
      </c>
      <c r="F612" s="88">
        <v>1.41</v>
      </c>
      <c r="G612" s="91">
        <v>4.2699999999999996</v>
      </c>
      <c r="H612" s="41">
        <v>1.3947551946598136E-3</v>
      </c>
      <c r="I612" s="42">
        <v>2.7862958809318217</v>
      </c>
      <c r="J612" s="41">
        <v>1.4233333333333331E-3</v>
      </c>
      <c r="K612" s="42">
        <v>1.0597916666666645</v>
      </c>
      <c r="L612" s="41">
        <v>1.3947551946598136E-3</v>
      </c>
      <c r="M612" s="42">
        <v>1.0258538977937517</v>
      </c>
    </row>
    <row r="613" spans="1:13" x14ac:dyDescent="0.2">
      <c r="A613" s="84">
        <v>30</v>
      </c>
      <c r="B613" s="85">
        <v>33936</v>
      </c>
      <c r="C613" s="88">
        <v>7.13</v>
      </c>
      <c r="D613" s="90">
        <v>2.3E-3</v>
      </c>
      <c r="E613" s="87">
        <v>8.2040799999999994</v>
      </c>
      <c r="F613" s="88">
        <v>1.41</v>
      </c>
      <c r="G613" s="91">
        <v>4.2699999999999996</v>
      </c>
      <c r="H613" s="41">
        <v>1.3947551946598136E-3</v>
      </c>
      <c r="I613" s="42">
        <v>2.7901820815856104</v>
      </c>
      <c r="J613" s="41">
        <v>1.4233333333333331E-3</v>
      </c>
      <c r="K613" s="42">
        <v>1.0612149999999978</v>
      </c>
      <c r="L613" s="41">
        <v>1.3947551946598136E-3</v>
      </c>
      <c r="M613" s="42">
        <v>1.0272486529884115</v>
      </c>
    </row>
    <row r="614" spans="1:13" x14ac:dyDescent="0.2">
      <c r="A614" s="84">
        <v>30</v>
      </c>
      <c r="B614" s="85">
        <v>33937</v>
      </c>
      <c r="C614" s="88">
        <v>7.13</v>
      </c>
      <c r="D614" s="90">
        <v>2.3E-3</v>
      </c>
      <c r="E614" s="87">
        <v>8.2229500000000009</v>
      </c>
      <c r="F614" s="88">
        <v>1.41</v>
      </c>
      <c r="G614" s="91">
        <v>4.2699999999999996</v>
      </c>
      <c r="H614" s="41">
        <v>1.3947551946598136E-3</v>
      </c>
      <c r="I614" s="42">
        <v>2.7940737025379487</v>
      </c>
      <c r="J614" s="41">
        <v>1.4233333333333331E-3</v>
      </c>
      <c r="K614" s="42">
        <v>1.0626383333333311</v>
      </c>
      <c r="L614" s="41">
        <v>1.3947551946598136E-3</v>
      </c>
      <c r="M614" s="42">
        <v>1.0286434081830713</v>
      </c>
    </row>
    <row r="615" spans="1:13" x14ac:dyDescent="0.2">
      <c r="A615" s="84">
        <v>30</v>
      </c>
      <c r="B615" s="85">
        <v>33938</v>
      </c>
      <c r="C615" s="88">
        <v>7.13</v>
      </c>
      <c r="D615" s="90">
        <v>2.3E-3</v>
      </c>
      <c r="E615" s="87">
        <v>8.2418499999999995</v>
      </c>
      <c r="F615" s="88">
        <v>1.41</v>
      </c>
      <c r="G615" s="91">
        <v>4.2699999999999996</v>
      </c>
      <c r="H615" s="41">
        <v>1.3947551946598136E-3</v>
      </c>
      <c r="I615" s="42">
        <v>2.7979707513488261</v>
      </c>
      <c r="J615" s="41">
        <v>1.4233333333333331E-3</v>
      </c>
      <c r="K615" s="42">
        <v>1.0640616666666645</v>
      </c>
      <c r="L615" s="41">
        <v>1.3947551946598136E-3</v>
      </c>
      <c r="M615" s="42">
        <v>1.0300381633777311</v>
      </c>
    </row>
    <row r="616" spans="1:13" x14ac:dyDescent="0.2">
      <c r="A616" s="84">
        <v>30</v>
      </c>
      <c r="B616" s="85">
        <v>33939</v>
      </c>
      <c r="C616" s="88">
        <v>7.18</v>
      </c>
      <c r="D616" s="90">
        <v>2.31E-3</v>
      </c>
      <c r="E616" s="87">
        <v>8.2609200000000005</v>
      </c>
      <c r="F616" s="88">
        <v>1.41</v>
      </c>
      <c r="G616" s="91">
        <v>4.2949999999999999</v>
      </c>
      <c r="H616" s="41">
        <v>1.4027574862007786E-3</v>
      </c>
      <c r="I616" s="42">
        <v>2.8018956257664516</v>
      </c>
      <c r="J616" s="41">
        <v>1.4316666666666666E-3</v>
      </c>
      <c r="K616" s="42">
        <v>1.0654933333333312</v>
      </c>
      <c r="L616" s="41">
        <v>1.4027574862007786E-3</v>
      </c>
      <c r="M616" s="42">
        <v>1.0314409208639319</v>
      </c>
    </row>
    <row r="617" spans="1:13" x14ac:dyDescent="0.2">
      <c r="A617" s="84">
        <v>30</v>
      </c>
      <c r="B617" s="85">
        <v>33940</v>
      </c>
      <c r="C617" s="88">
        <v>7.18</v>
      </c>
      <c r="D617" s="90">
        <v>2.31E-3</v>
      </c>
      <c r="E617" s="87">
        <v>8.28003</v>
      </c>
      <c r="F617" s="88">
        <v>1.41</v>
      </c>
      <c r="G617" s="91">
        <v>4.2949999999999999</v>
      </c>
      <c r="H617" s="41">
        <v>1.4027574862007786E-3</v>
      </c>
      <c r="I617" s="42">
        <v>2.8058260058310487</v>
      </c>
      <c r="J617" s="41">
        <v>1.4316666666666666E-3</v>
      </c>
      <c r="K617" s="42">
        <v>1.0669249999999979</v>
      </c>
      <c r="L617" s="41">
        <v>1.4027574862007786E-3</v>
      </c>
      <c r="M617" s="42">
        <v>1.0328436783501327</v>
      </c>
    </row>
    <row r="618" spans="1:13" x14ac:dyDescent="0.2">
      <c r="A618" s="84">
        <v>30</v>
      </c>
      <c r="B618" s="85">
        <v>33941</v>
      </c>
      <c r="C618" s="88">
        <v>7.42</v>
      </c>
      <c r="D618" s="90">
        <v>2.3900000000000002E-3</v>
      </c>
      <c r="E618" s="87">
        <v>8.2998100000000008</v>
      </c>
      <c r="F618" s="88">
        <v>1.41</v>
      </c>
      <c r="G618" s="91">
        <v>4.415</v>
      </c>
      <c r="H618" s="41">
        <v>1.4411426928633286E-3</v>
      </c>
      <c r="I618" s="42">
        <v>2.8098696014767981</v>
      </c>
      <c r="J618" s="41">
        <v>1.4716666666666667E-3</v>
      </c>
      <c r="K618" s="42">
        <v>1.0683966666666647</v>
      </c>
      <c r="L618" s="41">
        <v>1.4411426928633286E-3</v>
      </c>
      <c r="M618" s="42">
        <v>1.034284821042996</v>
      </c>
    </row>
    <row r="619" spans="1:13" x14ac:dyDescent="0.2">
      <c r="A619" s="84">
        <v>30</v>
      </c>
      <c r="B619" s="85">
        <v>33942</v>
      </c>
      <c r="C619" s="88">
        <v>7.38</v>
      </c>
      <c r="D619" s="90">
        <v>2.3800000000000002E-3</v>
      </c>
      <c r="E619" s="87">
        <v>8.3195300000000003</v>
      </c>
      <c r="F619" s="88">
        <v>1.41</v>
      </c>
      <c r="G619" s="91">
        <v>4.3949999999999996</v>
      </c>
      <c r="H619" s="41">
        <v>1.4347481207741541E-3</v>
      </c>
      <c r="I619" s="42">
        <v>2.8139010566071372</v>
      </c>
      <c r="J619" s="41">
        <v>1.4649999999999999E-3</v>
      </c>
      <c r="K619" s="42">
        <v>1.0698616666666647</v>
      </c>
      <c r="L619" s="41">
        <v>1.4347481207741541E-3</v>
      </c>
      <c r="M619" s="42">
        <v>1.0357195691637702</v>
      </c>
    </row>
    <row r="620" spans="1:13" x14ac:dyDescent="0.2">
      <c r="A620" s="84">
        <v>30</v>
      </c>
      <c r="B620" s="85">
        <v>33943</v>
      </c>
      <c r="C620" s="88">
        <v>7.38</v>
      </c>
      <c r="D620" s="90">
        <v>2.3800000000000002E-3</v>
      </c>
      <c r="E620" s="87">
        <v>8.3392900000000001</v>
      </c>
      <c r="F620" s="88">
        <v>1.41</v>
      </c>
      <c r="G620" s="91">
        <v>4.3949999999999996</v>
      </c>
      <c r="H620" s="41">
        <v>1.4347481207741541E-3</v>
      </c>
      <c r="I620" s="42">
        <v>2.8179382958601487</v>
      </c>
      <c r="J620" s="41">
        <v>1.4649999999999999E-3</v>
      </c>
      <c r="K620" s="42">
        <v>1.0713266666666648</v>
      </c>
      <c r="L620" s="41">
        <v>1.4347481207741541E-3</v>
      </c>
      <c r="M620" s="42">
        <v>1.0371543172845443</v>
      </c>
    </row>
    <row r="621" spans="1:13" x14ac:dyDescent="0.2">
      <c r="A621" s="84">
        <v>30</v>
      </c>
      <c r="B621" s="85">
        <v>33944</v>
      </c>
      <c r="C621" s="88">
        <v>7.38</v>
      </c>
      <c r="D621" s="90">
        <v>2.3800000000000002E-3</v>
      </c>
      <c r="E621" s="87">
        <v>8.3590999999999998</v>
      </c>
      <c r="F621" s="88">
        <v>1.41</v>
      </c>
      <c r="G621" s="91">
        <v>4.3949999999999996</v>
      </c>
      <c r="H621" s="41">
        <v>1.4347481207741541E-3</v>
      </c>
      <c r="I621" s="42">
        <v>2.8219813275345915</v>
      </c>
      <c r="J621" s="41">
        <v>1.4649999999999999E-3</v>
      </c>
      <c r="K621" s="42">
        <v>1.0727916666666648</v>
      </c>
      <c r="L621" s="41">
        <v>1.4347481207741541E-3</v>
      </c>
      <c r="M621" s="42">
        <v>1.0385890654053185</v>
      </c>
    </row>
    <row r="622" spans="1:13" x14ac:dyDescent="0.2">
      <c r="A622" s="84">
        <v>30</v>
      </c>
      <c r="B622" s="85">
        <v>33945</v>
      </c>
      <c r="C622" s="88">
        <v>7.38</v>
      </c>
      <c r="D622" s="90">
        <v>2.3800000000000002E-3</v>
      </c>
      <c r="E622" s="87">
        <v>8.3789599999999993</v>
      </c>
      <c r="F622" s="88">
        <v>1.41</v>
      </c>
      <c r="G622" s="91">
        <v>4.3949999999999996</v>
      </c>
      <c r="H622" s="41">
        <v>1.4347481207741541E-3</v>
      </c>
      <c r="I622" s="42">
        <v>2.8260301599411317</v>
      </c>
      <c r="J622" s="41">
        <v>1.4649999999999999E-3</v>
      </c>
      <c r="K622" s="42">
        <v>1.0742566666666649</v>
      </c>
      <c r="L622" s="41">
        <v>1.4347481207741541E-3</v>
      </c>
      <c r="M622" s="42">
        <v>1.0400238135260926</v>
      </c>
    </row>
    <row r="623" spans="1:13" x14ac:dyDescent="0.2">
      <c r="A623" s="84">
        <v>30</v>
      </c>
      <c r="B623" s="85">
        <v>33946</v>
      </c>
      <c r="C623" s="88">
        <v>7.4</v>
      </c>
      <c r="D623" s="90">
        <v>2.3800000000000002E-3</v>
      </c>
      <c r="E623" s="87">
        <v>8.3989200000000004</v>
      </c>
      <c r="F623" s="88">
        <v>1.43</v>
      </c>
      <c r="G623" s="91">
        <v>4.415</v>
      </c>
      <c r="H623" s="41">
        <v>1.4411426928633286E-3</v>
      </c>
      <c r="I623" s="42">
        <v>2.8301028726559423</v>
      </c>
      <c r="J623" s="41">
        <v>1.4716666666666667E-3</v>
      </c>
      <c r="K623" s="42">
        <v>1.0757283333333316</v>
      </c>
      <c r="L623" s="41">
        <v>1.4411426928633286E-3</v>
      </c>
      <c r="M623" s="42">
        <v>1.041464956218956</v>
      </c>
    </row>
    <row r="624" spans="1:13" x14ac:dyDescent="0.2">
      <c r="A624" s="84">
        <v>30</v>
      </c>
      <c r="B624" s="85">
        <v>33947</v>
      </c>
      <c r="C624" s="88">
        <v>7.4</v>
      </c>
      <c r="D624" s="90">
        <v>2.3800000000000002E-3</v>
      </c>
      <c r="E624" s="87">
        <v>8.41892</v>
      </c>
      <c r="F624" s="88">
        <v>1.43</v>
      </c>
      <c r="G624" s="91">
        <v>4.415</v>
      </c>
      <c r="H624" s="41">
        <v>1.4411426928633286E-3</v>
      </c>
      <c r="I624" s="42">
        <v>2.8341814547309219</v>
      </c>
      <c r="J624" s="41">
        <v>1.4716666666666667E-3</v>
      </c>
      <c r="K624" s="42">
        <v>1.0771999999999984</v>
      </c>
      <c r="L624" s="41">
        <v>1.4411426928633286E-3</v>
      </c>
      <c r="M624" s="42">
        <v>1.0429060989118193</v>
      </c>
    </row>
    <row r="625" spans="1:13" x14ac:dyDescent="0.2">
      <c r="A625" s="84">
        <v>30</v>
      </c>
      <c r="B625" s="85">
        <v>33948</v>
      </c>
      <c r="C625" s="88">
        <v>7.4</v>
      </c>
      <c r="D625" s="90">
        <v>2.3800000000000002E-3</v>
      </c>
      <c r="E625" s="87">
        <v>8.4389699999999994</v>
      </c>
      <c r="F625" s="88">
        <v>1.43</v>
      </c>
      <c r="G625" s="91">
        <v>4.415</v>
      </c>
      <c r="H625" s="41">
        <v>1.4411426928633286E-3</v>
      </c>
      <c r="I625" s="42">
        <v>2.8382659146246563</v>
      </c>
      <c r="J625" s="41">
        <v>1.4716666666666667E-3</v>
      </c>
      <c r="K625" s="42">
        <v>1.0786716666666651</v>
      </c>
      <c r="L625" s="41">
        <v>1.4411426928633286E-3</v>
      </c>
      <c r="M625" s="42">
        <v>1.0443472416046826</v>
      </c>
    </row>
    <row r="626" spans="1:13" x14ac:dyDescent="0.2">
      <c r="A626" s="84">
        <v>30</v>
      </c>
      <c r="B626" s="85">
        <v>33949</v>
      </c>
      <c r="C626" s="88">
        <v>7.4</v>
      </c>
      <c r="D626" s="90">
        <v>2.3800000000000002E-3</v>
      </c>
      <c r="E626" s="87">
        <v>8.4590700000000005</v>
      </c>
      <c r="F626" s="88">
        <v>1.43</v>
      </c>
      <c r="G626" s="91">
        <v>4.415</v>
      </c>
      <c r="H626" s="41">
        <v>1.4411426928633286E-3</v>
      </c>
      <c r="I626" s="42">
        <v>2.8423562608079207</v>
      </c>
      <c r="J626" s="41">
        <v>1.4716666666666667E-3</v>
      </c>
      <c r="K626" s="42">
        <v>1.0801433333333319</v>
      </c>
      <c r="L626" s="41">
        <v>1.4411426928633286E-3</v>
      </c>
      <c r="M626" s="42">
        <v>1.0457883842975459</v>
      </c>
    </row>
    <row r="627" spans="1:13" x14ac:dyDescent="0.2">
      <c r="A627" s="84">
        <v>30</v>
      </c>
      <c r="B627" s="85">
        <v>33950</v>
      </c>
      <c r="C627" s="88">
        <v>7.4</v>
      </c>
      <c r="D627" s="90">
        <v>2.3800000000000002E-3</v>
      </c>
      <c r="E627" s="87">
        <v>8.4792199999999998</v>
      </c>
      <c r="F627" s="88">
        <v>1.43</v>
      </c>
      <c r="G627" s="91">
        <v>4.415</v>
      </c>
      <c r="H627" s="41">
        <v>1.4411426928633286E-3</v>
      </c>
      <c r="I627" s="42">
        <v>2.8464525017636984</v>
      </c>
      <c r="J627" s="41">
        <v>1.4716666666666667E-3</v>
      </c>
      <c r="K627" s="42">
        <v>1.0816149999999987</v>
      </c>
      <c r="L627" s="41">
        <v>1.4411426928633286E-3</v>
      </c>
      <c r="M627" s="42">
        <v>1.0472295269904093</v>
      </c>
    </row>
    <row r="628" spans="1:13" x14ac:dyDescent="0.2">
      <c r="A628" s="84">
        <v>30</v>
      </c>
      <c r="B628" s="85">
        <v>33951</v>
      </c>
      <c r="C628" s="88">
        <v>7.4</v>
      </c>
      <c r="D628" s="90">
        <v>2.3800000000000002E-3</v>
      </c>
      <c r="E628" s="87">
        <v>8.4994200000000006</v>
      </c>
      <c r="F628" s="88">
        <v>1.43</v>
      </c>
      <c r="G628" s="91">
        <v>4.415</v>
      </c>
      <c r="H628" s="41">
        <v>1.4411426928633286E-3</v>
      </c>
      <c r="I628" s="42">
        <v>2.8505546459871978</v>
      </c>
      <c r="J628" s="41">
        <v>1.4716666666666667E-3</v>
      </c>
      <c r="K628" s="42">
        <v>1.0830866666666654</v>
      </c>
      <c r="L628" s="41">
        <v>1.4411426928633286E-3</v>
      </c>
      <c r="M628" s="42">
        <v>1.0486706696832726</v>
      </c>
    </row>
    <row r="629" spans="1:13" x14ac:dyDescent="0.2">
      <c r="A629" s="84">
        <v>30</v>
      </c>
      <c r="B629" s="85">
        <v>33952</v>
      </c>
      <c r="C629" s="88">
        <v>7.4</v>
      </c>
      <c r="D629" s="90">
        <v>2.3800000000000002E-3</v>
      </c>
      <c r="E629" s="87">
        <v>8.51966</v>
      </c>
      <c r="F629" s="88">
        <v>1.43</v>
      </c>
      <c r="G629" s="91">
        <v>4.415</v>
      </c>
      <c r="H629" s="41">
        <v>1.4411426928633286E-3</v>
      </c>
      <c r="I629" s="42">
        <v>2.8546627019858697</v>
      </c>
      <c r="J629" s="41">
        <v>1.4716666666666667E-3</v>
      </c>
      <c r="K629" s="42">
        <v>1.0845583333333322</v>
      </c>
      <c r="L629" s="41">
        <v>1.4411426928633286E-3</v>
      </c>
      <c r="M629" s="42">
        <v>1.0501118123761359</v>
      </c>
    </row>
    <row r="630" spans="1:13" x14ac:dyDescent="0.2">
      <c r="A630" s="84">
        <v>30</v>
      </c>
      <c r="B630" s="85">
        <v>33953</v>
      </c>
      <c r="C630" s="88">
        <v>7.4</v>
      </c>
      <c r="D630" s="90">
        <v>2.3800000000000002E-3</v>
      </c>
      <c r="E630" s="87">
        <v>8.5399499999999993</v>
      </c>
      <c r="F630" s="88">
        <v>1.43</v>
      </c>
      <c r="G630" s="91">
        <v>4.415</v>
      </c>
      <c r="H630" s="41">
        <v>1.4411426928633286E-3</v>
      </c>
      <c r="I630" s="42">
        <v>2.8587766782794262</v>
      </c>
      <c r="J630" s="41">
        <v>1.4716666666666667E-3</v>
      </c>
      <c r="K630" s="42">
        <v>1.0860299999999989</v>
      </c>
      <c r="L630" s="41">
        <v>1.4411426928633286E-3</v>
      </c>
      <c r="M630" s="42">
        <v>1.0515529550689993</v>
      </c>
    </row>
    <row r="631" spans="1:13" x14ac:dyDescent="0.2">
      <c r="A631" s="84">
        <v>30</v>
      </c>
      <c r="B631" s="85">
        <v>33954</v>
      </c>
      <c r="C631" s="88">
        <v>7.4</v>
      </c>
      <c r="D631" s="90">
        <v>2.3800000000000002E-3</v>
      </c>
      <c r="E631" s="87">
        <v>8.5602900000000002</v>
      </c>
      <c r="F631" s="88">
        <v>1.43</v>
      </c>
      <c r="G631" s="91">
        <v>4.415</v>
      </c>
      <c r="H631" s="41">
        <v>1.4411426928633286E-3</v>
      </c>
      <c r="I631" s="42">
        <v>2.8628965833998565</v>
      </c>
      <c r="J631" s="41">
        <v>1.4716666666666667E-3</v>
      </c>
      <c r="K631" s="42">
        <v>1.0875016666666657</v>
      </c>
      <c r="L631" s="41">
        <v>1.4411426928633286E-3</v>
      </c>
      <c r="M631" s="42">
        <v>1.0529940977618626</v>
      </c>
    </row>
    <row r="632" spans="1:13" x14ac:dyDescent="0.2">
      <c r="A632" s="84">
        <v>30</v>
      </c>
      <c r="B632" s="85">
        <v>33955</v>
      </c>
      <c r="C632" s="88">
        <v>7.4</v>
      </c>
      <c r="D632" s="90">
        <v>2.3800000000000002E-3</v>
      </c>
      <c r="E632" s="87">
        <v>8.5806799999999992</v>
      </c>
      <c r="F632" s="88">
        <v>1.42</v>
      </c>
      <c r="G632" s="91">
        <v>4.41</v>
      </c>
      <c r="H632" s="41">
        <v>1.4395441608490156E-3</v>
      </c>
      <c r="I632" s="42">
        <v>2.8670178494596046</v>
      </c>
      <c r="J632" s="41">
        <v>1.47E-3</v>
      </c>
      <c r="K632" s="42">
        <v>1.0889716666666658</v>
      </c>
      <c r="L632" s="41">
        <v>1.4395441608490156E-3</v>
      </c>
      <c r="M632" s="42">
        <v>1.0544336419227116</v>
      </c>
    </row>
    <row r="633" spans="1:13" x14ac:dyDescent="0.2">
      <c r="A633" s="84">
        <v>30</v>
      </c>
      <c r="B633" s="85">
        <v>33956</v>
      </c>
      <c r="C633" s="88">
        <v>7.38</v>
      </c>
      <c r="D633" s="90">
        <v>2.3800000000000002E-3</v>
      </c>
      <c r="E633" s="87">
        <v>8.6010799999999996</v>
      </c>
      <c r="F633" s="88">
        <v>1.38</v>
      </c>
      <c r="G633" s="91">
        <v>4.38</v>
      </c>
      <c r="H633" s="41">
        <v>1.4299514145041936E-3</v>
      </c>
      <c r="I633" s="42">
        <v>2.8711175456888482</v>
      </c>
      <c r="J633" s="41">
        <v>1.4599999999999999E-3</v>
      </c>
      <c r="K633" s="42">
        <v>1.0904316666666658</v>
      </c>
      <c r="L633" s="41">
        <v>1.4299514145041936E-3</v>
      </c>
      <c r="M633" s="42">
        <v>1.0558635933372158</v>
      </c>
    </row>
    <row r="634" spans="1:13" x14ac:dyDescent="0.2">
      <c r="A634" s="84">
        <v>30</v>
      </c>
      <c r="B634" s="85">
        <v>33957</v>
      </c>
      <c r="C634" s="88">
        <v>7.38</v>
      </c>
      <c r="D634" s="90">
        <v>2.3800000000000002E-3</v>
      </c>
      <c r="E634" s="87">
        <v>8.6215399999999995</v>
      </c>
      <c r="F634" s="88">
        <v>1.38</v>
      </c>
      <c r="G634" s="91">
        <v>4.38</v>
      </c>
      <c r="H634" s="41">
        <v>1.4299514145041936E-3</v>
      </c>
      <c r="I634" s="42">
        <v>2.875223104284514</v>
      </c>
      <c r="J634" s="41">
        <v>1.4599999999999999E-3</v>
      </c>
      <c r="K634" s="42">
        <v>1.0918916666666658</v>
      </c>
      <c r="L634" s="41">
        <v>1.4299514145041936E-3</v>
      </c>
      <c r="M634" s="42">
        <v>1.05729354475172</v>
      </c>
    </row>
    <row r="635" spans="1:13" x14ac:dyDescent="0.2">
      <c r="A635" s="84">
        <v>30</v>
      </c>
      <c r="B635" s="85">
        <v>33958</v>
      </c>
      <c r="C635" s="88">
        <v>7.38</v>
      </c>
      <c r="D635" s="90">
        <v>2.3800000000000002E-3</v>
      </c>
      <c r="E635" s="87">
        <v>8.6420399999999997</v>
      </c>
      <c r="F635" s="88">
        <v>1.38</v>
      </c>
      <c r="G635" s="91">
        <v>4.38</v>
      </c>
      <c r="H635" s="41">
        <v>1.4299514145041936E-3</v>
      </c>
      <c r="I635" s="42">
        <v>2.8793345336295006</v>
      </c>
      <c r="J635" s="41">
        <v>1.4599999999999999E-3</v>
      </c>
      <c r="K635" s="42">
        <v>1.0933516666666658</v>
      </c>
      <c r="L635" s="41">
        <v>1.4299514145041936E-3</v>
      </c>
      <c r="M635" s="42">
        <v>1.0587234961662242</v>
      </c>
    </row>
    <row r="636" spans="1:13" x14ac:dyDescent="0.2">
      <c r="A636" s="84">
        <v>30</v>
      </c>
      <c r="B636" s="85">
        <v>33959</v>
      </c>
      <c r="C636" s="88">
        <v>7.38</v>
      </c>
      <c r="D636" s="90">
        <v>2.3800000000000002E-3</v>
      </c>
      <c r="E636" s="87">
        <v>8.6625800000000002</v>
      </c>
      <c r="F636" s="88">
        <v>1.38</v>
      </c>
      <c r="G636" s="91">
        <v>4.38</v>
      </c>
      <c r="H636" s="41">
        <v>1.4299514145041936E-3</v>
      </c>
      <c r="I636" s="42">
        <v>2.8834518421186948</v>
      </c>
      <c r="J636" s="41">
        <v>1.4599999999999999E-3</v>
      </c>
      <c r="K636" s="42">
        <v>1.0948116666666659</v>
      </c>
      <c r="L636" s="41">
        <v>1.4299514145041936E-3</v>
      </c>
      <c r="M636" s="42">
        <v>1.0601534475807284</v>
      </c>
    </row>
    <row r="637" spans="1:13" x14ac:dyDescent="0.2">
      <c r="A637" s="84">
        <v>30</v>
      </c>
      <c r="B637" s="85">
        <v>33960</v>
      </c>
      <c r="C637" s="88">
        <v>7.38</v>
      </c>
      <c r="D637" s="90">
        <v>2.3800000000000002E-3</v>
      </c>
      <c r="E637" s="87">
        <v>8.6831800000000001</v>
      </c>
      <c r="F637" s="88">
        <v>1.38</v>
      </c>
      <c r="G637" s="91">
        <v>4.38</v>
      </c>
      <c r="H637" s="41">
        <v>1.4299514145041936E-3</v>
      </c>
      <c r="I637" s="42">
        <v>2.8875750381589871</v>
      </c>
      <c r="J637" s="41">
        <v>1.4599999999999999E-3</v>
      </c>
      <c r="K637" s="42">
        <v>1.0962716666666659</v>
      </c>
      <c r="L637" s="41">
        <v>1.4299514145041936E-3</v>
      </c>
      <c r="M637" s="42">
        <v>1.0615833989952326</v>
      </c>
    </row>
    <row r="638" spans="1:13" x14ac:dyDescent="0.2">
      <c r="A638" s="84">
        <v>30</v>
      </c>
      <c r="B638" s="85">
        <v>33961</v>
      </c>
      <c r="C638" s="88">
        <v>7.42</v>
      </c>
      <c r="D638" s="90">
        <v>2.3900000000000002E-3</v>
      </c>
      <c r="E638" s="87">
        <v>8.7039299999999997</v>
      </c>
      <c r="F638" s="88">
        <v>1.45</v>
      </c>
      <c r="G638" s="91">
        <v>4.4349999999999996</v>
      </c>
      <c r="H638" s="41">
        <v>1.447536081052192E-3</v>
      </c>
      <c r="I638" s="42">
        <v>2.8917549072134681</v>
      </c>
      <c r="J638" s="41">
        <v>1.4783333333333332E-3</v>
      </c>
      <c r="K638" s="42">
        <v>1.0977499999999991</v>
      </c>
      <c r="L638" s="41">
        <v>1.447536081052192E-3</v>
      </c>
      <c r="M638" s="42">
        <v>1.0630309350762848</v>
      </c>
    </row>
    <row r="639" spans="1:13" x14ac:dyDescent="0.2">
      <c r="A639" s="84">
        <v>30</v>
      </c>
      <c r="B639" s="85">
        <v>33962</v>
      </c>
      <c r="C639" s="88">
        <v>7.42</v>
      </c>
      <c r="D639" s="90">
        <v>2.3900000000000002E-3</v>
      </c>
      <c r="E639" s="87">
        <v>8.7247299999999992</v>
      </c>
      <c r="F639" s="88">
        <v>1.45</v>
      </c>
      <c r="G639" s="91">
        <v>4.4349999999999996</v>
      </c>
      <c r="H639" s="41">
        <v>1.447536081052192E-3</v>
      </c>
      <c r="I639" s="42">
        <v>2.8959408267792193</v>
      </c>
      <c r="J639" s="41">
        <v>1.4783333333333332E-3</v>
      </c>
      <c r="K639" s="42">
        <v>1.0992283333333324</v>
      </c>
      <c r="L639" s="41">
        <v>1.447536081052192E-3</v>
      </c>
      <c r="M639" s="42">
        <v>1.064478471157337</v>
      </c>
    </row>
    <row r="640" spans="1:13" x14ac:dyDescent="0.2">
      <c r="A640" s="84">
        <v>30</v>
      </c>
      <c r="B640" s="85">
        <v>33963</v>
      </c>
      <c r="C640" s="88">
        <v>7.42</v>
      </c>
      <c r="D640" s="90">
        <v>2.3900000000000002E-3</v>
      </c>
      <c r="E640" s="87">
        <v>8.7455800000000004</v>
      </c>
      <c r="F640" s="88">
        <v>1.45</v>
      </c>
      <c r="G640" s="91">
        <v>4.4349999999999996</v>
      </c>
      <c r="H640" s="41">
        <v>1.447536081052192E-3</v>
      </c>
      <c r="I640" s="42">
        <v>2.9001328056145743</v>
      </c>
      <c r="J640" s="41">
        <v>1.4783333333333332E-3</v>
      </c>
      <c r="K640" s="42">
        <v>1.1007066666666656</v>
      </c>
      <c r="L640" s="41">
        <v>1.447536081052192E-3</v>
      </c>
      <c r="M640" s="42">
        <v>1.0659260072383892</v>
      </c>
    </row>
    <row r="641" spans="1:13" x14ac:dyDescent="0.2">
      <c r="A641" s="84">
        <v>30</v>
      </c>
      <c r="B641" s="85">
        <v>33964</v>
      </c>
      <c r="C641" s="88">
        <v>7.42</v>
      </c>
      <c r="D641" s="90">
        <v>2.3900000000000002E-3</v>
      </c>
      <c r="E641" s="87">
        <v>8.7664799999999996</v>
      </c>
      <c r="F641" s="88">
        <v>1.45</v>
      </c>
      <c r="G641" s="91">
        <v>4.4349999999999996</v>
      </c>
      <c r="H641" s="41">
        <v>1.447536081052192E-3</v>
      </c>
      <c r="I641" s="42">
        <v>2.9043308524905447</v>
      </c>
      <c r="J641" s="41">
        <v>1.4783333333333332E-3</v>
      </c>
      <c r="K641" s="42">
        <v>1.1021849999999989</v>
      </c>
      <c r="L641" s="41">
        <v>1.447536081052192E-3</v>
      </c>
      <c r="M641" s="42">
        <v>1.0673735433194413</v>
      </c>
    </row>
    <row r="642" spans="1:13" x14ac:dyDescent="0.2">
      <c r="A642" s="84">
        <v>30</v>
      </c>
      <c r="B642" s="85">
        <v>33965</v>
      </c>
      <c r="C642" s="88">
        <v>7.42</v>
      </c>
      <c r="D642" s="90">
        <v>2.3900000000000002E-3</v>
      </c>
      <c r="E642" s="87">
        <v>8.7874300000000005</v>
      </c>
      <c r="F642" s="88">
        <v>1.45</v>
      </c>
      <c r="G642" s="91">
        <v>4.4349999999999996</v>
      </c>
      <c r="H642" s="41">
        <v>1.447536081052192E-3</v>
      </c>
      <c r="I642" s="42">
        <v>2.9085349761908379</v>
      </c>
      <c r="J642" s="41">
        <v>1.4783333333333332E-3</v>
      </c>
      <c r="K642" s="42">
        <v>1.1036633333333321</v>
      </c>
      <c r="L642" s="41">
        <v>1.447536081052192E-3</v>
      </c>
      <c r="M642" s="42">
        <v>1.0688210794004935</v>
      </c>
    </row>
    <row r="643" spans="1:13" x14ac:dyDescent="0.2">
      <c r="A643" s="84">
        <v>30</v>
      </c>
      <c r="B643" s="85">
        <v>33966</v>
      </c>
      <c r="C643" s="88">
        <v>7.42</v>
      </c>
      <c r="D643" s="90">
        <v>2.3900000000000002E-3</v>
      </c>
      <c r="E643" s="87">
        <v>8.8084299999999995</v>
      </c>
      <c r="F643" s="88">
        <v>1.45</v>
      </c>
      <c r="G643" s="91">
        <v>4.4349999999999996</v>
      </c>
      <c r="H643" s="41">
        <v>1.447536081052192E-3</v>
      </c>
      <c r="I643" s="42">
        <v>2.9127451855118762</v>
      </c>
      <c r="J643" s="41">
        <v>1.4783333333333332E-3</v>
      </c>
      <c r="K643" s="42">
        <v>1.1051416666666654</v>
      </c>
      <c r="L643" s="41">
        <v>1.447536081052192E-3</v>
      </c>
      <c r="M643" s="42">
        <v>1.0702686154815457</v>
      </c>
    </row>
    <row r="644" spans="1:13" x14ac:dyDescent="0.2">
      <c r="A644" s="84">
        <v>30</v>
      </c>
      <c r="B644" s="85">
        <v>33967</v>
      </c>
      <c r="C644" s="88">
        <v>7.42</v>
      </c>
      <c r="D644" s="90">
        <v>2.3900000000000002E-3</v>
      </c>
      <c r="E644" s="87">
        <v>8.8294800000000002</v>
      </c>
      <c r="F644" s="88">
        <v>1.45</v>
      </c>
      <c r="G644" s="91">
        <v>4.4349999999999996</v>
      </c>
      <c r="H644" s="41">
        <v>1.447536081052192E-3</v>
      </c>
      <c r="I644" s="42">
        <v>2.9169614892628157</v>
      </c>
      <c r="J644" s="41">
        <v>1.4783333333333332E-3</v>
      </c>
      <c r="K644" s="42">
        <v>1.1066199999999986</v>
      </c>
      <c r="L644" s="41">
        <v>1.447536081052192E-3</v>
      </c>
      <c r="M644" s="42">
        <v>1.0717161515625979</v>
      </c>
    </row>
    <row r="645" spans="1:13" x14ac:dyDescent="0.2">
      <c r="A645" s="84">
        <v>30</v>
      </c>
      <c r="B645" s="85">
        <v>33968</v>
      </c>
      <c r="C645" s="88">
        <v>7.45</v>
      </c>
      <c r="D645" s="90">
        <v>2.3999999999999998E-3</v>
      </c>
      <c r="E645" s="87">
        <v>8.8506400000000003</v>
      </c>
      <c r="F645" s="88">
        <v>1.41</v>
      </c>
      <c r="G645" s="91">
        <v>4.43</v>
      </c>
      <c r="H645" s="41">
        <v>1.4459378449711568E-3</v>
      </c>
      <c r="I645" s="42">
        <v>2.9211792342724641</v>
      </c>
      <c r="J645" s="41">
        <v>1.4766666666666665E-3</v>
      </c>
      <c r="K645" s="42">
        <v>1.1080966666666652</v>
      </c>
      <c r="L645" s="41">
        <v>1.4459378449711568E-3</v>
      </c>
      <c r="M645" s="42">
        <v>1.0731620894075691</v>
      </c>
    </row>
    <row r="646" spans="1:13" x14ac:dyDescent="0.2">
      <c r="A646" s="84">
        <v>30</v>
      </c>
      <c r="B646" s="85">
        <v>33969</v>
      </c>
      <c r="C646" s="88">
        <v>7.45</v>
      </c>
      <c r="D646" s="90">
        <v>2.3999999999999998E-3</v>
      </c>
      <c r="E646" s="87">
        <v>8.8718599999999999</v>
      </c>
      <c r="F646" s="88">
        <v>1.41</v>
      </c>
      <c r="G646" s="91">
        <v>4.43</v>
      </c>
      <c r="H646" s="41">
        <v>1.4459378449711568E-3</v>
      </c>
      <c r="I646" s="42">
        <v>2.9254030778792424</v>
      </c>
      <c r="J646" s="41">
        <v>1.4766666666666665E-3</v>
      </c>
      <c r="K646" s="42">
        <v>1.1095733333333317</v>
      </c>
      <c r="L646" s="41">
        <v>1.4459378449711568E-3</v>
      </c>
      <c r="M646" s="42">
        <v>1.0746080272525402</v>
      </c>
    </row>
    <row r="647" spans="1:13" x14ac:dyDescent="0.2">
      <c r="A647" s="84">
        <v>30</v>
      </c>
      <c r="B647" s="85">
        <v>33970</v>
      </c>
      <c r="C647" s="88">
        <v>7.45</v>
      </c>
      <c r="D647" s="90">
        <v>2.3999999999999998E-3</v>
      </c>
      <c r="E647" s="87">
        <v>8.8931299999999993</v>
      </c>
      <c r="F647" s="88">
        <v>1.41</v>
      </c>
      <c r="G647" s="91">
        <v>4.43</v>
      </c>
      <c r="H647" s="41">
        <v>1.4459378449711568E-3</v>
      </c>
      <c r="I647" s="42">
        <v>2.929633028901343</v>
      </c>
      <c r="J647" s="41">
        <v>1.4766666666666665E-3</v>
      </c>
      <c r="K647" s="42">
        <v>1.1110499999999983</v>
      </c>
      <c r="L647" s="41">
        <v>1.4459378449711568E-3</v>
      </c>
      <c r="M647" s="42">
        <v>1.0760539650975114</v>
      </c>
    </row>
    <row r="648" spans="1:13" x14ac:dyDescent="0.2">
      <c r="A648" s="84">
        <v>30</v>
      </c>
      <c r="B648" s="85">
        <v>33971</v>
      </c>
      <c r="C648" s="88">
        <v>7.45</v>
      </c>
      <c r="D648" s="90">
        <v>2.3999999999999998E-3</v>
      </c>
      <c r="E648" s="87">
        <v>8.9144500000000004</v>
      </c>
      <c r="F648" s="88">
        <v>1.41</v>
      </c>
      <c r="G648" s="91">
        <v>4.43</v>
      </c>
      <c r="H648" s="41">
        <v>1.4459378449711568E-3</v>
      </c>
      <c r="I648" s="42">
        <v>2.9338690961697091</v>
      </c>
      <c r="J648" s="41">
        <v>1.4766666666666665E-3</v>
      </c>
      <c r="K648" s="42">
        <v>1.1125266666666649</v>
      </c>
      <c r="L648" s="41">
        <v>1.4459378449711568E-3</v>
      </c>
      <c r="M648" s="42">
        <v>1.0774999029424825</v>
      </c>
    </row>
    <row r="649" spans="1:13" x14ac:dyDescent="0.2">
      <c r="A649" s="84">
        <v>30</v>
      </c>
      <c r="B649" s="85">
        <v>33972</v>
      </c>
      <c r="C649" s="88">
        <v>7.45</v>
      </c>
      <c r="D649" s="90">
        <v>2.3999999999999998E-3</v>
      </c>
      <c r="E649" s="87">
        <v>8.9358199999999997</v>
      </c>
      <c r="F649" s="96">
        <v>1.41</v>
      </c>
      <c r="G649" s="91">
        <v>4.43</v>
      </c>
      <c r="H649" s="41">
        <v>1.4459378449711568E-3</v>
      </c>
      <c r="I649" s="42">
        <v>2.9381112885280523</v>
      </c>
      <c r="J649" s="41">
        <v>1.4766666666666665E-3</v>
      </c>
      <c r="K649" s="42">
        <v>1.1140033333333315</v>
      </c>
      <c r="L649" s="41">
        <v>1.4459378449711568E-3</v>
      </c>
      <c r="M649" s="42">
        <v>1.0789458407874537</v>
      </c>
    </row>
    <row r="650" spans="1:13" x14ac:dyDescent="0.2">
      <c r="A650" s="84">
        <v>30</v>
      </c>
      <c r="B650" s="85">
        <v>33973</v>
      </c>
      <c r="C650" s="88">
        <v>7.45</v>
      </c>
      <c r="D650" s="90">
        <v>2.3999999999999998E-3</v>
      </c>
      <c r="E650" s="87">
        <v>8.9572400000000005</v>
      </c>
      <c r="F650" s="96">
        <v>1.41</v>
      </c>
      <c r="G650" s="91">
        <v>4.43</v>
      </c>
      <c r="H650" s="41">
        <v>1.4459378449711568E-3</v>
      </c>
      <c r="I650" s="42">
        <v>2.9423596148328719</v>
      </c>
      <c r="J650" s="41">
        <v>1.4766666666666665E-3</v>
      </c>
      <c r="K650" s="42">
        <v>1.115479999999998</v>
      </c>
      <c r="L650" s="41">
        <v>1.4459378449711568E-3</v>
      </c>
      <c r="M650" s="42">
        <v>1.0803917786324249</v>
      </c>
    </row>
    <row r="651" spans="1:13" x14ac:dyDescent="0.2">
      <c r="A651" s="84">
        <v>30</v>
      </c>
      <c r="B651" s="85">
        <v>33974</v>
      </c>
      <c r="C651" s="88">
        <v>7.45</v>
      </c>
      <c r="D651" s="90">
        <v>2.3999999999999998E-3</v>
      </c>
      <c r="E651" s="87">
        <v>8.9787099999999995</v>
      </c>
      <c r="F651" s="96">
        <v>1.41</v>
      </c>
      <c r="G651" s="91">
        <v>4.43</v>
      </c>
      <c r="H651" s="41">
        <v>1.4459378449711568E-3</v>
      </c>
      <c r="I651" s="42">
        <v>2.9466140839534734</v>
      </c>
      <c r="J651" s="41">
        <v>1.4766666666666665E-3</v>
      </c>
      <c r="K651" s="42">
        <v>1.1169566666666646</v>
      </c>
      <c r="L651" s="41">
        <v>1.4459378449711568E-3</v>
      </c>
      <c r="M651" s="42">
        <v>1.081837716477396</v>
      </c>
    </row>
    <row r="652" spans="1:13" x14ac:dyDescent="0.2">
      <c r="A652" s="84">
        <v>30</v>
      </c>
      <c r="B652" s="85">
        <v>33975</v>
      </c>
      <c r="C652" s="88">
        <v>7.45</v>
      </c>
      <c r="D652" s="90">
        <v>2.3999999999999998E-3</v>
      </c>
      <c r="E652" s="87">
        <v>9.0002399999999998</v>
      </c>
      <c r="F652" s="96">
        <v>1.41</v>
      </c>
      <c r="G652" s="91">
        <v>4.43</v>
      </c>
      <c r="H652" s="41">
        <v>1.4459378449711568E-3</v>
      </c>
      <c r="I652" s="42">
        <v>2.9508747047719868</v>
      </c>
      <c r="J652" s="41">
        <v>1.4766666666666665E-3</v>
      </c>
      <c r="K652" s="42">
        <v>1.1184333333333312</v>
      </c>
      <c r="L652" s="41">
        <v>1.4459378449711568E-3</v>
      </c>
      <c r="M652" s="42">
        <v>1.0832836543223672</v>
      </c>
    </row>
    <row r="653" spans="1:13" x14ac:dyDescent="0.2">
      <c r="A653" s="84">
        <v>30</v>
      </c>
      <c r="B653" s="85">
        <v>33976</v>
      </c>
      <c r="C653" s="88">
        <v>7.43</v>
      </c>
      <c r="D653" s="90">
        <v>2.3900000000000002E-3</v>
      </c>
      <c r="E653" s="87">
        <v>9.0217799999999997</v>
      </c>
      <c r="F653" s="96">
        <v>1.37</v>
      </c>
      <c r="G653" s="91">
        <v>4.4000000000000004</v>
      </c>
      <c r="H653" s="41">
        <v>1.4363468748113117E-3</v>
      </c>
      <c r="I653" s="42">
        <v>2.9551131844321459</v>
      </c>
      <c r="J653" s="41">
        <v>1.4666666666666667E-3</v>
      </c>
      <c r="K653" s="42">
        <v>1.1198999999999979</v>
      </c>
      <c r="L653" s="41">
        <v>1.4363468748113117E-3</v>
      </c>
      <c r="M653" s="42">
        <v>1.0847200011971785</v>
      </c>
    </row>
    <row r="654" spans="1:13" x14ac:dyDescent="0.2">
      <c r="A654" s="84">
        <v>30</v>
      </c>
      <c r="B654" s="85">
        <v>33977</v>
      </c>
      <c r="C654" s="88">
        <v>7.43</v>
      </c>
      <c r="D654" s="90">
        <v>2.3900000000000002E-3</v>
      </c>
      <c r="E654" s="87">
        <v>9.0433699999999995</v>
      </c>
      <c r="F654" s="96">
        <v>1.37</v>
      </c>
      <c r="G654" s="91">
        <v>4.4000000000000004</v>
      </c>
      <c r="H654" s="41">
        <v>1.4363468748113117E-3</v>
      </c>
      <c r="I654" s="42">
        <v>2.9593577520193186</v>
      </c>
      <c r="J654" s="41">
        <v>1.4666666666666667E-3</v>
      </c>
      <c r="K654" s="42">
        <v>1.1213666666666646</v>
      </c>
      <c r="L654" s="41">
        <v>1.4363468748113117E-3</v>
      </c>
      <c r="M654" s="42">
        <v>1.0861563480719898</v>
      </c>
    </row>
    <row r="655" spans="1:13" x14ac:dyDescent="0.2">
      <c r="A655" s="84">
        <v>30</v>
      </c>
      <c r="B655" s="85">
        <v>33978</v>
      </c>
      <c r="C655" s="88">
        <v>7.43</v>
      </c>
      <c r="D655" s="90">
        <v>2.3900000000000002E-3</v>
      </c>
      <c r="E655" s="87">
        <v>9.0650099999999991</v>
      </c>
      <c r="F655" s="96">
        <v>1.37</v>
      </c>
      <c r="G655" s="91">
        <v>4.4000000000000004</v>
      </c>
      <c r="H655" s="41">
        <v>1.4363468748113117E-3</v>
      </c>
      <c r="I655" s="42">
        <v>2.9636084162778804</v>
      </c>
      <c r="J655" s="41">
        <v>1.4666666666666667E-3</v>
      </c>
      <c r="K655" s="42">
        <v>1.1228333333333314</v>
      </c>
      <c r="L655" s="41">
        <v>1.4363468748113117E-3</v>
      </c>
      <c r="M655" s="42">
        <v>1.0875926949468011</v>
      </c>
    </row>
    <row r="656" spans="1:13" x14ac:dyDescent="0.2">
      <c r="A656" s="84">
        <v>30</v>
      </c>
      <c r="B656" s="85">
        <v>33979</v>
      </c>
      <c r="C656" s="88">
        <v>7.43</v>
      </c>
      <c r="D656" s="90">
        <v>2.3900000000000002E-3</v>
      </c>
      <c r="E656" s="87">
        <v>9.0867000000000004</v>
      </c>
      <c r="F656" s="96">
        <v>1.37</v>
      </c>
      <c r="G656" s="91">
        <v>4.4000000000000004</v>
      </c>
      <c r="H656" s="41">
        <v>1.4363468748113117E-3</v>
      </c>
      <c r="I656" s="42">
        <v>2.9678651859647656</v>
      </c>
      <c r="J656" s="41">
        <v>1.4666666666666667E-3</v>
      </c>
      <c r="K656" s="42">
        <v>1.1242999999999981</v>
      </c>
      <c r="L656" s="41">
        <v>1.4363468748113117E-3</v>
      </c>
      <c r="M656" s="42">
        <v>1.0890290418216124</v>
      </c>
    </row>
    <row r="657" spans="1:13" x14ac:dyDescent="0.2">
      <c r="A657" s="84">
        <v>30</v>
      </c>
      <c r="B657" s="85">
        <v>33980</v>
      </c>
      <c r="C657" s="88">
        <v>7.43</v>
      </c>
      <c r="D657" s="90">
        <v>2.3900000000000002E-3</v>
      </c>
      <c r="E657" s="87">
        <v>9.1084499999999995</v>
      </c>
      <c r="F657" s="96">
        <v>1.37</v>
      </c>
      <c r="G657" s="91">
        <v>4.4000000000000004</v>
      </c>
      <c r="H657" s="41">
        <v>1.4363468748113117E-3</v>
      </c>
      <c r="I657" s="42">
        <v>2.9721280698494872</v>
      </c>
      <c r="J657" s="41">
        <v>1.4666666666666667E-3</v>
      </c>
      <c r="K657" s="42">
        <v>1.1257666666666648</v>
      </c>
      <c r="L657" s="41">
        <v>1.4363468748113117E-3</v>
      </c>
      <c r="M657" s="42">
        <v>1.0904653886964237</v>
      </c>
    </row>
    <row r="658" spans="1:13" x14ac:dyDescent="0.2">
      <c r="A658" s="84">
        <v>30</v>
      </c>
      <c r="B658" s="85">
        <v>33981</v>
      </c>
      <c r="C658" s="88">
        <v>7.33</v>
      </c>
      <c r="D658" s="90">
        <v>2.3600000000000001E-3</v>
      </c>
      <c r="E658" s="87">
        <v>9.1299499999999991</v>
      </c>
      <c r="F658" s="96">
        <v>1.37</v>
      </c>
      <c r="G658" s="91">
        <v>4.3499999999999996</v>
      </c>
      <c r="H658" s="41">
        <v>1.4203560026266882E-3</v>
      </c>
      <c r="I658" s="42">
        <v>2.9763495497940733</v>
      </c>
      <c r="J658" s="41">
        <v>1.4499999999999999E-3</v>
      </c>
      <c r="K658" s="42">
        <v>1.1272166666666648</v>
      </c>
      <c r="L658" s="41">
        <v>1.4203560026266882E-3</v>
      </c>
      <c r="M658" s="42">
        <v>1.0918857446990504</v>
      </c>
    </row>
    <row r="659" spans="1:13" x14ac:dyDescent="0.2">
      <c r="A659" s="84">
        <v>30</v>
      </c>
      <c r="B659" s="85">
        <v>33982</v>
      </c>
      <c r="C659" s="88">
        <v>7.33</v>
      </c>
      <c r="D659" s="90">
        <v>2.3600000000000001E-3</v>
      </c>
      <c r="E659" s="87">
        <v>9.1515000000000004</v>
      </c>
      <c r="F659" s="96">
        <v>1.38</v>
      </c>
      <c r="G659" s="91">
        <v>4.3550000000000004</v>
      </c>
      <c r="H659" s="41">
        <v>1.4219554231100773E-3</v>
      </c>
      <c r="I659" s="42">
        <v>2.9805817861774742</v>
      </c>
      <c r="J659" s="41">
        <v>1.4516666666666669E-3</v>
      </c>
      <c r="K659" s="42">
        <v>1.1286683333333314</v>
      </c>
      <c r="L659" s="41">
        <v>1.4219554231100773E-3</v>
      </c>
      <c r="M659" s="42">
        <v>1.0933077001221605</v>
      </c>
    </row>
    <row r="660" spans="1:13" x14ac:dyDescent="0.2">
      <c r="A660" s="84">
        <v>30</v>
      </c>
      <c r="B660" s="85">
        <v>33983</v>
      </c>
      <c r="C660" s="88">
        <v>7.33</v>
      </c>
      <c r="D660" s="90">
        <v>2.3600000000000001E-3</v>
      </c>
      <c r="E660" s="87">
        <v>9.1730999999999998</v>
      </c>
      <c r="F660" s="96">
        <v>1.38</v>
      </c>
      <c r="G660" s="91">
        <v>4.3550000000000004</v>
      </c>
      <c r="H660" s="41">
        <v>1.4219554231100773E-3</v>
      </c>
      <c r="I660" s="42">
        <v>2.9848200406123522</v>
      </c>
      <c r="J660" s="41">
        <v>1.4516666666666669E-3</v>
      </c>
      <c r="K660" s="42">
        <v>1.130119999999998</v>
      </c>
      <c r="L660" s="41">
        <v>1.4219554231100773E-3</v>
      </c>
      <c r="M660" s="42">
        <v>1.0947296555452706</v>
      </c>
    </row>
    <row r="661" spans="1:13" x14ac:dyDescent="0.2">
      <c r="A661" s="84">
        <v>30</v>
      </c>
      <c r="B661" s="85">
        <v>33984</v>
      </c>
      <c r="C661" s="88">
        <v>7.33</v>
      </c>
      <c r="D661" s="90">
        <v>2.3600000000000001E-3</v>
      </c>
      <c r="E661" s="87">
        <v>9.1947500000000009</v>
      </c>
      <c r="F661" s="96">
        <v>1.38</v>
      </c>
      <c r="G661" s="91">
        <v>4.3550000000000004</v>
      </c>
      <c r="H661" s="41">
        <v>1.4219554231100773E-3</v>
      </c>
      <c r="I661" s="42">
        <v>2.9890643216561084</v>
      </c>
      <c r="J661" s="41">
        <v>1.4516666666666669E-3</v>
      </c>
      <c r="K661" s="42">
        <v>1.1315716666666646</v>
      </c>
      <c r="L661" s="41">
        <v>1.4219554231100773E-3</v>
      </c>
      <c r="M661" s="42">
        <v>1.0961516109683807</v>
      </c>
    </row>
    <row r="662" spans="1:13" x14ac:dyDescent="0.2">
      <c r="A662" s="84">
        <v>30</v>
      </c>
      <c r="B662" s="85">
        <v>33985</v>
      </c>
      <c r="C662" s="88">
        <v>7.33</v>
      </c>
      <c r="D662" s="90">
        <v>2.3600000000000001E-3</v>
      </c>
      <c r="E662" s="87">
        <v>9.21645</v>
      </c>
      <c r="F662" s="96">
        <v>1.38</v>
      </c>
      <c r="G662" s="91">
        <v>4.3550000000000004</v>
      </c>
      <c r="H662" s="41">
        <v>1.4219554231100773E-3</v>
      </c>
      <c r="I662" s="42">
        <v>2.9933146378783122</v>
      </c>
      <c r="J662" s="41">
        <v>1.4516666666666669E-3</v>
      </c>
      <c r="K662" s="42">
        <v>1.1330233333333313</v>
      </c>
      <c r="L662" s="41">
        <v>1.4219554231100773E-3</v>
      </c>
      <c r="M662" s="42">
        <v>1.0975735663914907</v>
      </c>
    </row>
    <row r="663" spans="1:13" x14ac:dyDescent="0.2">
      <c r="A663" s="84">
        <v>30</v>
      </c>
      <c r="B663" s="85">
        <v>33986</v>
      </c>
      <c r="C663" s="88">
        <v>7.33</v>
      </c>
      <c r="D663" s="90">
        <v>2.3600000000000001E-3</v>
      </c>
      <c r="E663" s="87">
        <v>9.2382000000000009</v>
      </c>
      <c r="F663" s="96">
        <v>1.38</v>
      </c>
      <c r="G663" s="91">
        <v>4.3550000000000004</v>
      </c>
      <c r="H663" s="41">
        <v>1.4219554231100773E-3</v>
      </c>
      <c r="I663" s="42">
        <v>2.9975709978607181</v>
      </c>
      <c r="J663" s="41">
        <v>1.4516666666666669E-3</v>
      </c>
      <c r="K663" s="42">
        <v>1.1344749999999979</v>
      </c>
      <c r="L663" s="41">
        <v>1.4219554231100773E-3</v>
      </c>
      <c r="M663" s="42">
        <v>1.0989955218146008</v>
      </c>
    </row>
    <row r="664" spans="1:13" x14ac:dyDescent="0.2">
      <c r="A664" s="84">
        <v>30</v>
      </c>
      <c r="B664" s="85">
        <v>33987</v>
      </c>
      <c r="C664" s="88">
        <v>7.18</v>
      </c>
      <c r="D664" s="90">
        <v>2.31E-3</v>
      </c>
      <c r="E664" s="87">
        <v>9.2595700000000001</v>
      </c>
      <c r="F664" s="96">
        <v>1.37</v>
      </c>
      <c r="G664" s="91">
        <v>4.2750000000000004</v>
      </c>
      <c r="H664" s="41">
        <v>1.3963558013325716E-3</v>
      </c>
      <c r="I664" s="42">
        <v>3.0017566735134871</v>
      </c>
      <c r="J664" s="41">
        <v>1.4250000000000001E-3</v>
      </c>
      <c r="K664" s="42">
        <v>1.1358999999999979</v>
      </c>
      <c r="L664" s="41">
        <v>1.3963558013325716E-3</v>
      </c>
      <c r="M664" s="42">
        <v>1.1003918776159334</v>
      </c>
    </row>
    <row r="665" spans="1:13" x14ac:dyDescent="0.2">
      <c r="A665" s="84">
        <v>30</v>
      </c>
      <c r="B665" s="85">
        <v>33988</v>
      </c>
      <c r="C665" s="88">
        <v>7.18</v>
      </c>
      <c r="D665" s="90">
        <v>2.31E-3</v>
      </c>
      <c r="E665" s="87">
        <v>9.2809799999999996</v>
      </c>
      <c r="F665" s="96">
        <v>1.37</v>
      </c>
      <c r="G665" s="91">
        <v>4.2750000000000004</v>
      </c>
      <c r="H665" s="41">
        <v>1.3963558013325716E-3</v>
      </c>
      <c r="I665" s="42">
        <v>3.0059481938587362</v>
      </c>
      <c r="J665" s="41">
        <v>1.4250000000000001E-3</v>
      </c>
      <c r="K665" s="42">
        <v>1.1373249999999979</v>
      </c>
      <c r="L665" s="41">
        <v>1.3963558013325716E-3</v>
      </c>
      <c r="M665" s="42">
        <v>1.1017882334172659</v>
      </c>
    </row>
    <row r="666" spans="1:13" x14ac:dyDescent="0.2">
      <c r="A666" s="84">
        <v>30</v>
      </c>
      <c r="B666" s="85">
        <v>33989</v>
      </c>
      <c r="C666" s="88">
        <v>6.99</v>
      </c>
      <c r="D666" s="90">
        <v>2.2599999999999999E-3</v>
      </c>
      <c r="E666" s="87">
        <v>9.3019200000000009</v>
      </c>
      <c r="F666" s="96">
        <v>1.37</v>
      </c>
      <c r="G666" s="91">
        <v>4.18</v>
      </c>
      <c r="H666" s="41">
        <v>1.3659315802043714E-3</v>
      </c>
      <c r="I666" s="42">
        <v>3.0100541134251864</v>
      </c>
      <c r="J666" s="41">
        <v>1.3933333333333332E-3</v>
      </c>
      <c r="K666" s="42">
        <v>1.1387183333333313</v>
      </c>
      <c r="L666" s="41">
        <v>1.3659315802043714E-3</v>
      </c>
      <c r="M666" s="42">
        <v>1.1031541649974703</v>
      </c>
    </row>
    <row r="667" spans="1:13" x14ac:dyDescent="0.2">
      <c r="A667" s="84">
        <v>30</v>
      </c>
      <c r="B667" s="85">
        <v>33990</v>
      </c>
      <c r="C667" s="88">
        <v>7</v>
      </c>
      <c r="D667" s="90">
        <v>2.2599999999999999E-3</v>
      </c>
      <c r="E667" s="87">
        <v>9.3229199999999999</v>
      </c>
      <c r="F667" s="96">
        <v>1.46</v>
      </c>
      <c r="G667" s="91">
        <v>4.2300000000000004</v>
      </c>
      <c r="H667" s="41">
        <v>1.381947669624628E-3</v>
      </c>
      <c r="I667" s="42">
        <v>3.0142138506926783</v>
      </c>
      <c r="J667" s="41">
        <v>1.4100000000000002E-3</v>
      </c>
      <c r="K667" s="42">
        <v>1.1401283333333312</v>
      </c>
      <c r="L667" s="41">
        <v>1.381947669624628E-3</v>
      </c>
      <c r="M667" s="42">
        <v>1.1045361126670949</v>
      </c>
    </row>
    <row r="668" spans="1:13" x14ac:dyDescent="0.2">
      <c r="A668" s="84">
        <v>30</v>
      </c>
      <c r="B668" s="85">
        <v>33991</v>
      </c>
      <c r="C668" s="88">
        <v>7</v>
      </c>
      <c r="D668" s="90">
        <v>2.2599999999999999E-3</v>
      </c>
      <c r="E668" s="87">
        <v>9.3439700000000006</v>
      </c>
      <c r="F668" s="96">
        <v>1.46</v>
      </c>
      <c r="G668" s="91">
        <v>4.2300000000000004</v>
      </c>
      <c r="H668" s="41">
        <v>1.381947669624628E-3</v>
      </c>
      <c r="I668" s="42">
        <v>3.0183793364993932</v>
      </c>
      <c r="J668" s="41">
        <v>1.4100000000000002E-3</v>
      </c>
      <c r="K668" s="42">
        <v>1.1415383333333311</v>
      </c>
      <c r="L668" s="41">
        <v>1.381947669624628E-3</v>
      </c>
      <c r="M668" s="42">
        <v>1.1059180603367196</v>
      </c>
    </row>
    <row r="669" spans="1:13" x14ac:dyDescent="0.2">
      <c r="A669" s="84">
        <v>30</v>
      </c>
      <c r="B669" s="85">
        <v>33992</v>
      </c>
      <c r="C669" s="88">
        <v>7</v>
      </c>
      <c r="D669" s="90">
        <v>2.2599999999999999E-3</v>
      </c>
      <c r="E669" s="87">
        <v>9.3650699999999993</v>
      </c>
      <c r="F669" s="96">
        <v>1.46</v>
      </c>
      <c r="G669" s="91">
        <v>4.2300000000000004</v>
      </c>
      <c r="H669" s="41">
        <v>1.381947669624628E-3</v>
      </c>
      <c r="I669" s="42">
        <v>3.0225505787895117</v>
      </c>
      <c r="J669" s="41">
        <v>1.4100000000000002E-3</v>
      </c>
      <c r="K669" s="42">
        <v>1.142948333333331</v>
      </c>
      <c r="L669" s="41">
        <v>1.381947669624628E-3</v>
      </c>
      <c r="M669" s="42">
        <v>1.1073000080063442</v>
      </c>
    </row>
    <row r="670" spans="1:13" x14ac:dyDescent="0.2">
      <c r="A670" s="84">
        <v>30</v>
      </c>
      <c r="B670" s="85">
        <v>33993</v>
      </c>
      <c r="C670" s="88">
        <v>7</v>
      </c>
      <c r="D670" s="90">
        <v>2.2599999999999999E-3</v>
      </c>
      <c r="E670" s="87">
        <v>9.3862199999999998</v>
      </c>
      <c r="F670" s="96">
        <v>1.46</v>
      </c>
      <c r="G670" s="91">
        <v>4.2300000000000004</v>
      </c>
      <c r="H670" s="41">
        <v>1.381947669624628E-3</v>
      </c>
      <c r="I670" s="42">
        <v>3.0267275855181923</v>
      </c>
      <c r="J670" s="41">
        <v>1.4100000000000002E-3</v>
      </c>
      <c r="K670" s="42">
        <v>1.1443583333333309</v>
      </c>
      <c r="L670" s="41">
        <v>1.381947669624628E-3</v>
      </c>
      <c r="M670" s="42">
        <v>1.1086819556759688</v>
      </c>
    </row>
    <row r="671" spans="1:13" x14ac:dyDescent="0.2">
      <c r="A671" s="84">
        <v>30</v>
      </c>
      <c r="B671" s="85">
        <v>33994</v>
      </c>
      <c r="C671" s="88">
        <v>6.98</v>
      </c>
      <c r="D671" s="90">
        <v>2.2499999999999998E-3</v>
      </c>
      <c r="E671" s="87">
        <v>9.4073499999999992</v>
      </c>
      <c r="F671" s="96">
        <v>1.46</v>
      </c>
      <c r="G671" s="91">
        <v>4.2200000000000006</v>
      </c>
      <c r="H671" s="41">
        <v>1.3787450459830097E-3</v>
      </c>
      <c r="I671" s="42">
        <v>3.0309006711822657</v>
      </c>
      <c r="J671" s="41">
        <v>1.406666666666667E-3</v>
      </c>
      <c r="K671" s="42">
        <v>1.1457649999999975</v>
      </c>
      <c r="L671" s="41">
        <v>1.3787450459830097E-3</v>
      </c>
      <c r="M671" s="42">
        <v>1.1100607007219518</v>
      </c>
    </row>
    <row r="672" spans="1:13" x14ac:dyDescent="0.2">
      <c r="A672" s="84">
        <v>30</v>
      </c>
      <c r="B672" s="85">
        <v>33995</v>
      </c>
      <c r="C672" s="88">
        <v>6.98</v>
      </c>
      <c r="D672" s="90">
        <v>2.2499999999999998E-3</v>
      </c>
      <c r="E672" s="87">
        <v>9.4285300000000003</v>
      </c>
      <c r="F672" s="96">
        <v>1.46</v>
      </c>
      <c r="G672" s="91">
        <v>4.2200000000000006</v>
      </c>
      <c r="H672" s="41">
        <v>1.3787450459830097E-3</v>
      </c>
      <c r="I672" s="42">
        <v>3.0350795104675248</v>
      </c>
      <c r="J672" s="41">
        <v>1.406666666666667E-3</v>
      </c>
      <c r="K672" s="42">
        <v>1.147171666666664</v>
      </c>
      <c r="L672" s="41">
        <v>1.3787450459830097E-3</v>
      </c>
      <c r="M672" s="42">
        <v>1.1114394457679349</v>
      </c>
    </row>
    <row r="673" spans="1:13" x14ac:dyDescent="0.2">
      <c r="A673" s="84">
        <v>30</v>
      </c>
      <c r="B673" s="85">
        <v>33996</v>
      </c>
      <c r="C673" s="88">
        <v>6.95</v>
      </c>
      <c r="D673" s="90">
        <v>2.2399999999999998E-3</v>
      </c>
      <c r="E673" s="87">
        <v>9.4496599999999997</v>
      </c>
      <c r="F673" s="96">
        <v>1.46</v>
      </c>
      <c r="G673" s="91">
        <v>4.2050000000000001</v>
      </c>
      <c r="H673" s="41">
        <v>1.3739405535060367E-3</v>
      </c>
      <c r="I673" s="42">
        <v>3.0392495292900712</v>
      </c>
      <c r="J673" s="41">
        <v>1.4016666666666667E-3</v>
      </c>
      <c r="K673" s="42">
        <v>1.1485733333333308</v>
      </c>
      <c r="L673" s="41">
        <v>1.3739405535060367E-3</v>
      </c>
      <c r="M673" s="42">
        <v>1.1128133863214409</v>
      </c>
    </row>
    <row r="674" spans="1:13" x14ac:dyDescent="0.2">
      <c r="A674" s="84">
        <v>30</v>
      </c>
      <c r="B674" s="85">
        <v>33997</v>
      </c>
      <c r="C674" s="88">
        <v>6.95</v>
      </c>
      <c r="D674" s="90">
        <v>2.2399999999999998E-3</v>
      </c>
      <c r="E674" s="87">
        <v>9.4708400000000008</v>
      </c>
      <c r="F674" s="96">
        <v>1.46</v>
      </c>
      <c r="G674" s="91">
        <v>4.2050000000000001</v>
      </c>
      <c r="H674" s="41">
        <v>1.3739405535060367E-3</v>
      </c>
      <c r="I674" s="42">
        <v>3.043425277470587</v>
      </c>
      <c r="J674" s="41">
        <v>1.4016666666666667E-3</v>
      </c>
      <c r="K674" s="42">
        <v>1.1499749999999975</v>
      </c>
      <c r="L674" s="41">
        <v>1.3739405535060367E-3</v>
      </c>
      <c r="M674" s="42">
        <v>1.1141873268749469</v>
      </c>
    </row>
    <row r="675" spans="1:13" x14ac:dyDescent="0.2">
      <c r="A675" s="84">
        <v>30</v>
      </c>
      <c r="B675" s="85">
        <v>33998</v>
      </c>
      <c r="C675" s="88">
        <v>6.95</v>
      </c>
      <c r="D675" s="90">
        <v>2.2399999999999998E-3</v>
      </c>
      <c r="E675" s="87">
        <v>9.4920600000000004</v>
      </c>
      <c r="F675" s="88">
        <v>1.46</v>
      </c>
      <c r="G675" s="91">
        <v>4.2050000000000001</v>
      </c>
      <c r="H675" s="41">
        <v>1.3739405535060367E-3</v>
      </c>
      <c r="I675" s="42">
        <v>3.0476067628808692</v>
      </c>
      <c r="J675" s="41">
        <v>1.4016666666666667E-3</v>
      </c>
      <c r="K675" s="42">
        <v>1.1513766666666643</v>
      </c>
      <c r="L675" s="41">
        <v>1.3739405535060367E-3</v>
      </c>
      <c r="M675" s="42">
        <v>1.115561267428453</v>
      </c>
    </row>
    <row r="676" spans="1:13" x14ac:dyDescent="0.2">
      <c r="A676" s="84">
        <v>30</v>
      </c>
      <c r="B676" s="85">
        <v>33999</v>
      </c>
      <c r="C676" s="88">
        <v>6.95</v>
      </c>
      <c r="D676" s="90">
        <v>2.2399999999999998E-3</v>
      </c>
      <c r="E676" s="87">
        <v>9.5133299999999998</v>
      </c>
      <c r="F676" s="88">
        <v>1.46</v>
      </c>
      <c r="G676" s="91">
        <v>4.2050000000000001</v>
      </c>
      <c r="H676" s="41">
        <v>1.3739405535060367E-3</v>
      </c>
      <c r="I676" s="42">
        <v>3.0517939934035305</v>
      </c>
      <c r="J676" s="41">
        <v>1.4016666666666667E-3</v>
      </c>
      <c r="K676" s="42">
        <v>1.152778333333331</v>
      </c>
      <c r="L676" s="41">
        <v>1.3739405535060367E-3</v>
      </c>
      <c r="M676" s="42">
        <v>1.116935207981959</v>
      </c>
    </row>
    <row r="677" spans="1:13" x14ac:dyDescent="0.2">
      <c r="A677" s="84">
        <v>30</v>
      </c>
      <c r="B677" s="85">
        <v>34000</v>
      </c>
      <c r="C677" s="88">
        <v>6.95</v>
      </c>
      <c r="D677" s="90">
        <v>2.2399999999999998E-3</v>
      </c>
      <c r="E677" s="87">
        <v>9.5346499999999992</v>
      </c>
      <c r="F677" s="88">
        <v>1.46</v>
      </c>
      <c r="G677" s="91">
        <v>4.2050000000000001</v>
      </c>
      <c r="H677" s="41">
        <v>1.3739405535060367E-3</v>
      </c>
      <c r="I677" s="42">
        <v>3.0559869769320138</v>
      </c>
      <c r="J677" s="41">
        <v>1.4016666666666667E-3</v>
      </c>
      <c r="K677" s="42">
        <v>1.1541799999999978</v>
      </c>
      <c r="L677" s="41">
        <v>1.3739405535060367E-3</v>
      </c>
      <c r="M677" s="42">
        <v>1.118309148535465</v>
      </c>
    </row>
    <row r="678" spans="1:13" x14ac:dyDescent="0.2">
      <c r="A678" s="84">
        <v>30</v>
      </c>
      <c r="B678" s="85">
        <v>34001</v>
      </c>
      <c r="C678" s="88">
        <v>6.95</v>
      </c>
      <c r="D678" s="90">
        <v>2.2399999999999998E-3</v>
      </c>
      <c r="E678" s="87">
        <v>9.5560200000000002</v>
      </c>
      <c r="F678" s="88">
        <v>1.46</v>
      </c>
      <c r="G678" s="91">
        <v>4.2050000000000001</v>
      </c>
      <c r="H678" s="41">
        <v>1.3739405535060367E-3</v>
      </c>
      <c r="I678" s="42">
        <v>3.060185721370607</v>
      </c>
      <c r="J678" s="41">
        <v>1.4016666666666667E-3</v>
      </c>
      <c r="K678" s="42">
        <v>1.1555816666666645</v>
      </c>
      <c r="L678" s="41">
        <v>1.3739405535060367E-3</v>
      </c>
      <c r="M678" s="42">
        <v>1.1196830890889711</v>
      </c>
    </row>
    <row r="679" spans="1:13" x14ac:dyDescent="0.2">
      <c r="A679" s="84">
        <v>30</v>
      </c>
      <c r="B679" s="85">
        <v>34002</v>
      </c>
      <c r="C679" s="88">
        <v>6.95</v>
      </c>
      <c r="D679" s="90">
        <v>2.2399999999999998E-3</v>
      </c>
      <c r="E679" s="87">
        <v>9.5774299999999997</v>
      </c>
      <c r="F679" s="96">
        <v>1.46</v>
      </c>
      <c r="G679" s="91">
        <v>4.2050000000000001</v>
      </c>
      <c r="H679" s="41">
        <v>1.3739405535060367E-3</v>
      </c>
      <c r="I679" s="42">
        <v>3.064390234634458</v>
      </c>
      <c r="J679" s="41">
        <v>1.4016666666666667E-3</v>
      </c>
      <c r="K679" s="42">
        <v>1.1569833333333313</v>
      </c>
      <c r="L679" s="41">
        <v>1.3739405535060367E-3</v>
      </c>
      <c r="M679" s="42">
        <v>1.1210570296424771</v>
      </c>
    </row>
    <row r="680" spans="1:13" x14ac:dyDescent="0.2">
      <c r="A680" s="84">
        <v>30</v>
      </c>
      <c r="B680" s="85">
        <v>34003</v>
      </c>
      <c r="C680" s="88">
        <v>6.95</v>
      </c>
      <c r="D680" s="90">
        <v>2.2399999999999998E-3</v>
      </c>
      <c r="E680" s="87">
        <v>9.5989000000000004</v>
      </c>
      <c r="F680" s="96">
        <v>1.46</v>
      </c>
      <c r="G680" s="91">
        <v>4.2050000000000001</v>
      </c>
      <c r="H680" s="41">
        <v>1.3739405535060367E-3</v>
      </c>
      <c r="I680" s="42">
        <v>3.06860052464959</v>
      </c>
      <c r="J680" s="41">
        <v>1.4016666666666667E-3</v>
      </c>
      <c r="K680" s="42">
        <v>1.158384999999998</v>
      </c>
      <c r="L680" s="41">
        <v>1.3739405535060367E-3</v>
      </c>
      <c r="M680" s="42">
        <v>1.1224309701959831</v>
      </c>
    </row>
    <row r="681" spans="1:13" x14ac:dyDescent="0.2">
      <c r="A681" s="84">
        <v>30</v>
      </c>
      <c r="B681" s="85">
        <v>34004</v>
      </c>
      <c r="C681" s="88">
        <v>6.95</v>
      </c>
      <c r="D681" s="90">
        <v>2.2399999999999998E-3</v>
      </c>
      <c r="E681" s="87">
        <v>9.6204099999999997</v>
      </c>
      <c r="F681" s="96">
        <v>1.46</v>
      </c>
      <c r="G681" s="91">
        <v>4.2050000000000001</v>
      </c>
      <c r="H681" s="41">
        <v>1.3739405535060367E-3</v>
      </c>
      <c r="I681" s="42">
        <v>3.0728165993529162</v>
      </c>
      <c r="J681" s="41">
        <v>1.4016666666666667E-3</v>
      </c>
      <c r="K681" s="42">
        <v>1.1597866666666647</v>
      </c>
      <c r="L681" s="41">
        <v>1.3739405535060367E-3</v>
      </c>
      <c r="M681" s="42">
        <v>1.1238049107494892</v>
      </c>
    </row>
    <row r="682" spans="1:13" x14ac:dyDescent="0.2">
      <c r="A682" s="84">
        <v>30</v>
      </c>
      <c r="B682" s="85">
        <v>34005</v>
      </c>
      <c r="C682" s="88">
        <v>7.03</v>
      </c>
      <c r="D682" s="90">
        <v>2.2699999999999999E-3</v>
      </c>
      <c r="E682" s="87">
        <v>9.6422100000000004</v>
      </c>
      <c r="F682" s="96">
        <v>1.42</v>
      </c>
      <c r="G682" s="91">
        <v>4.2249999999999996</v>
      </c>
      <c r="H682" s="41">
        <v>1.3803463949333405E-3</v>
      </c>
      <c r="I682" s="42">
        <v>3.0770581506681243</v>
      </c>
      <c r="J682" s="41">
        <v>1.4083333333333333E-3</v>
      </c>
      <c r="K682" s="42">
        <v>1.161194999999998</v>
      </c>
      <c r="L682" s="41">
        <v>1.3803463949333405E-3</v>
      </c>
      <c r="M682" s="42">
        <v>1.1251852571444225</v>
      </c>
    </row>
    <row r="683" spans="1:13" x14ac:dyDescent="0.2">
      <c r="A683" s="84">
        <v>30</v>
      </c>
      <c r="B683" s="85">
        <v>34006</v>
      </c>
      <c r="C683" s="88">
        <v>7.03</v>
      </c>
      <c r="D683" s="90">
        <v>2.2699999999999999E-3</v>
      </c>
      <c r="E683" s="87">
        <v>9.6640499999999996</v>
      </c>
      <c r="F683" s="96">
        <v>1.42</v>
      </c>
      <c r="G683" s="91">
        <v>4.2249999999999996</v>
      </c>
      <c r="H683" s="41">
        <v>1.3803463949333405E-3</v>
      </c>
      <c r="I683" s="42">
        <v>3.0813055567933993</v>
      </c>
      <c r="J683" s="41">
        <v>1.4083333333333333E-3</v>
      </c>
      <c r="K683" s="42">
        <v>1.1626033333333312</v>
      </c>
      <c r="L683" s="41">
        <v>1.3803463949333405E-3</v>
      </c>
      <c r="M683" s="42">
        <v>1.1265656035393559</v>
      </c>
    </row>
    <row r="684" spans="1:13" x14ac:dyDescent="0.2">
      <c r="A684" s="84">
        <v>30</v>
      </c>
      <c r="B684" s="85">
        <v>34007</v>
      </c>
      <c r="C684" s="88">
        <v>7.03</v>
      </c>
      <c r="D684" s="90">
        <v>2.2699999999999999E-3</v>
      </c>
      <c r="E684" s="87">
        <v>9.6859500000000001</v>
      </c>
      <c r="F684" s="96">
        <v>1.42</v>
      </c>
      <c r="G684" s="91">
        <v>4.2249999999999996</v>
      </c>
      <c r="H684" s="41">
        <v>1.3803463949333405E-3</v>
      </c>
      <c r="I684" s="42">
        <v>3.085558825810407</v>
      </c>
      <c r="J684" s="41">
        <v>1.4083333333333333E-3</v>
      </c>
      <c r="K684" s="42">
        <v>1.1640116666666644</v>
      </c>
      <c r="L684" s="41">
        <v>1.3803463949333405E-3</v>
      </c>
      <c r="M684" s="42">
        <v>1.1279459499342892</v>
      </c>
    </row>
    <row r="685" spans="1:13" x14ac:dyDescent="0.2">
      <c r="A685" s="84">
        <v>30</v>
      </c>
      <c r="B685" s="85">
        <v>34008</v>
      </c>
      <c r="C685" s="88">
        <v>7.03</v>
      </c>
      <c r="D685" s="90">
        <v>2.2699999999999999E-3</v>
      </c>
      <c r="E685" s="87">
        <v>9.7078900000000008</v>
      </c>
      <c r="F685" s="96">
        <v>1.42</v>
      </c>
      <c r="G685" s="91">
        <v>4.2249999999999996</v>
      </c>
      <c r="H685" s="41">
        <v>1.3803463949333405E-3</v>
      </c>
      <c r="I685" s="42">
        <v>3.0898179658119691</v>
      </c>
      <c r="J685" s="41">
        <v>1.4083333333333333E-3</v>
      </c>
      <c r="K685" s="42">
        <v>1.1654199999999977</v>
      </c>
      <c r="L685" s="41">
        <v>1.3803463949333405E-3</v>
      </c>
      <c r="M685" s="42">
        <v>1.1293262963292225</v>
      </c>
    </row>
    <row r="686" spans="1:13" x14ac:dyDescent="0.2">
      <c r="A686" s="84">
        <v>30</v>
      </c>
      <c r="B686" s="85">
        <v>34009</v>
      </c>
      <c r="C686" s="88">
        <v>7.03</v>
      </c>
      <c r="D686" s="90">
        <v>2.2699999999999999E-3</v>
      </c>
      <c r="E686" s="87">
        <v>9.7298899999999993</v>
      </c>
      <c r="F686" s="96">
        <v>1.4</v>
      </c>
      <c r="G686" s="91">
        <v>4.2149999999999999</v>
      </c>
      <c r="H686" s="41">
        <v>1.3771436227663081E-3</v>
      </c>
      <c r="I686" s="42">
        <v>3.0940730889190959</v>
      </c>
      <c r="J686" s="41">
        <v>1.405E-3</v>
      </c>
      <c r="K686" s="42">
        <v>1.1668249999999978</v>
      </c>
      <c r="L686" s="41">
        <v>1.3771436227663081E-3</v>
      </c>
      <c r="M686" s="42">
        <v>1.1307034399519889</v>
      </c>
    </row>
    <row r="687" spans="1:13" x14ac:dyDescent="0.2">
      <c r="A687" s="84">
        <v>30</v>
      </c>
      <c r="B687" s="85">
        <v>34010</v>
      </c>
      <c r="C687" s="88">
        <v>7.03</v>
      </c>
      <c r="D687" s="90">
        <v>2.2699999999999999E-3</v>
      </c>
      <c r="E687" s="87">
        <v>9.7519299999999998</v>
      </c>
      <c r="F687" s="96">
        <v>1.4</v>
      </c>
      <c r="G687" s="91">
        <v>4.2149999999999999</v>
      </c>
      <c r="H687" s="41">
        <v>1.3771436227663081E-3</v>
      </c>
      <c r="I687" s="42">
        <v>3.0983340719418737</v>
      </c>
      <c r="J687" s="41">
        <v>1.405E-3</v>
      </c>
      <c r="K687" s="42">
        <v>1.1682299999999979</v>
      </c>
      <c r="L687" s="41">
        <v>1.3771436227663081E-3</v>
      </c>
      <c r="M687" s="42">
        <v>1.1320805835747552</v>
      </c>
    </row>
    <row r="688" spans="1:13" x14ac:dyDescent="0.2">
      <c r="A688" s="84">
        <v>30</v>
      </c>
      <c r="B688" s="85">
        <v>34011</v>
      </c>
      <c r="C688" s="88">
        <v>7.03</v>
      </c>
      <c r="D688" s="90">
        <v>2.2699999999999999E-3</v>
      </c>
      <c r="E688" s="87">
        <v>9.7740500000000008</v>
      </c>
      <c r="F688" s="96">
        <v>1.4</v>
      </c>
      <c r="G688" s="91">
        <v>4.2149999999999999</v>
      </c>
      <c r="H688" s="41">
        <v>1.3771436227663081E-3</v>
      </c>
      <c r="I688" s="42">
        <v>3.102600922950248</v>
      </c>
      <c r="J688" s="41">
        <v>1.405E-3</v>
      </c>
      <c r="K688" s="42">
        <v>1.169634999999998</v>
      </c>
      <c r="L688" s="41">
        <v>1.3771436227663081E-3</v>
      </c>
      <c r="M688" s="42">
        <v>1.1334577271975215</v>
      </c>
    </row>
    <row r="689" spans="1:13" x14ac:dyDescent="0.2">
      <c r="A689" s="84">
        <v>30</v>
      </c>
      <c r="B689" s="85">
        <v>34012</v>
      </c>
      <c r="C689" s="88">
        <v>7.03</v>
      </c>
      <c r="D689" s="90">
        <v>2.2699999999999999E-3</v>
      </c>
      <c r="E689" s="87">
        <v>9.7962100000000003</v>
      </c>
      <c r="F689" s="96">
        <v>1.4</v>
      </c>
      <c r="G689" s="91">
        <v>4.2149999999999999</v>
      </c>
      <c r="H689" s="41">
        <v>1.3771436227663081E-3</v>
      </c>
      <c r="I689" s="42">
        <v>3.1068736500252778</v>
      </c>
      <c r="J689" s="41">
        <v>1.405E-3</v>
      </c>
      <c r="K689" s="42">
        <v>1.1710399999999981</v>
      </c>
      <c r="L689" s="41">
        <v>1.3771436227663081E-3</v>
      </c>
      <c r="M689" s="42">
        <v>1.1348348708202878</v>
      </c>
    </row>
    <row r="690" spans="1:13" x14ac:dyDescent="0.2">
      <c r="A690" s="84">
        <v>30</v>
      </c>
      <c r="B690" s="85">
        <v>34013</v>
      </c>
      <c r="C690" s="88">
        <v>7.03</v>
      </c>
      <c r="D690" s="90">
        <v>2.2699999999999999E-3</v>
      </c>
      <c r="E690" s="87">
        <v>9.8184299999999993</v>
      </c>
      <c r="F690" s="96">
        <v>1.4</v>
      </c>
      <c r="G690" s="91">
        <v>4.2149999999999999</v>
      </c>
      <c r="H690" s="41">
        <v>1.3771436227663081E-3</v>
      </c>
      <c r="I690" s="42">
        <v>3.1111522612591509</v>
      </c>
      <c r="J690" s="41">
        <v>1.405E-3</v>
      </c>
      <c r="K690" s="42">
        <v>1.1724449999999982</v>
      </c>
      <c r="L690" s="41">
        <v>1.3771436227663081E-3</v>
      </c>
      <c r="M690" s="42">
        <v>1.1362120144430541</v>
      </c>
    </row>
    <row r="691" spans="1:13" x14ac:dyDescent="0.2">
      <c r="A691" s="84">
        <v>30</v>
      </c>
      <c r="B691" s="85">
        <v>34014</v>
      </c>
      <c r="C691" s="88">
        <v>7.03</v>
      </c>
      <c r="D691" s="90">
        <v>2.2699999999999999E-3</v>
      </c>
      <c r="E691" s="87">
        <v>9.8406900000000004</v>
      </c>
      <c r="F691" s="96">
        <v>1.4</v>
      </c>
      <c r="G691" s="91">
        <v>4.2149999999999999</v>
      </c>
      <c r="H691" s="41">
        <v>1.3771436227663081E-3</v>
      </c>
      <c r="I691" s="42">
        <v>3.115436764755199</v>
      </c>
      <c r="J691" s="41">
        <v>1.405E-3</v>
      </c>
      <c r="K691" s="42">
        <v>1.1738499999999983</v>
      </c>
      <c r="L691" s="41">
        <v>1.3771436227663081E-3</v>
      </c>
      <c r="M691" s="42">
        <v>1.1375891580658204</v>
      </c>
    </row>
    <row r="692" spans="1:13" x14ac:dyDescent="0.2">
      <c r="A692" s="84">
        <v>30</v>
      </c>
      <c r="B692" s="85">
        <v>34015</v>
      </c>
      <c r="C692" s="88">
        <v>7.03</v>
      </c>
      <c r="D692" s="90">
        <v>2.2699999999999999E-3</v>
      </c>
      <c r="E692" s="87">
        <v>9.8630099999999992</v>
      </c>
      <c r="F692" s="96">
        <v>1.4</v>
      </c>
      <c r="G692" s="91">
        <v>4.2149999999999999</v>
      </c>
      <c r="H692" s="41">
        <v>1.3771436227663081E-3</v>
      </c>
      <c r="I692" s="42">
        <v>3.1197271686279135</v>
      </c>
      <c r="J692" s="41">
        <v>1.405E-3</v>
      </c>
      <c r="K692" s="42">
        <v>1.1752549999999984</v>
      </c>
      <c r="L692" s="41">
        <v>1.3771436227663081E-3</v>
      </c>
      <c r="M692" s="42">
        <v>1.1389663016885867</v>
      </c>
    </row>
    <row r="693" spans="1:13" x14ac:dyDescent="0.2">
      <c r="A693" s="84">
        <v>30</v>
      </c>
      <c r="B693" s="85">
        <v>34016</v>
      </c>
      <c r="C693" s="88">
        <v>6.94</v>
      </c>
      <c r="D693" s="90">
        <v>2.2399999999999998E-3</v>
      </c>
      <c r="E693" s="87">
        <v>9.8850999999999996</v>
      </c>
      <c r="F693" s="96">
        <v>1.4</v>
      </c>
      <c r="G693" s="91">
        <v>4.17</v>
      </c>
      <c r="H693" s="41">
        <v>1.3627274706762282E-3</v>
      </c>
      <c r="I693" s="42">
        <v>3.1239785065416177</v>
      </c>
      <c r="J693" s="41">
        <v>1.39E-3</v>
      </c>
      <c r="K693" s="42">
        <v>1.1766449999999984</v>
      </c>
      <c r="L693" s="41">
        <v>1.3627274706762282E-3</v>
      </c>
      <c r="M693" s="42">
        <v>1.1403290291592629</v>
      </c>
    </row>
    <row r="694" spans="1:13" x14ac:dyDescent="0.2">
      <c r="A694" s="84">
        <v>30</v>
      </c>
      <c r="B694" s="85">
        <v>34017</v>
      </c>
      <c r="C694" s="88">
        <v>6.94</v>
      </c>
      <c r="D694" s="90">
        <v>2.2399999999999998E-3</v>
      </c>
      <c r="E694" s="87">
        <v>9.9072399999999998</v>
      </c>
      <c r="F694" s="96">
        <v>1.4</v>
      </c>
      <c r="G694" s="91">
        <v>4.17</v>
      </c>
      <c r="H694" s="41">
        <v>1.3627274706762282E-3</v>
      </c>
      <c r="I694" s="42">
        <v>3.1282356378702842</v>
      </c>
      <c r="J694" s="41">
        <v>1.39E-3</v>
      </c>
      <c r="K694" s="42">
        <v>1.1780349999999984</v>
      </c>
      <c r="L694" s="41">
        <v>1.3627274706762282E-3</v>
      </c>
      <c r="M694" s="42">
        <v>1.1416917566299392</v>
      </c>
    </row>
    <row r="695" spans="1:13" x14ac:dyDescent="0.2">
      <c r="A695" s="84">
        <v>30</v>
      </c>
      <c r="B695" s="85">
        <v>34018</v>
      </c>
      <c r="C695" s="88">
        <v>6.94</v>
      </c>
      <c r="D695" s="90">
        <v>2.2399999999999998E-3</v>
      </c>
      <c r="E695" s="87">
        <v>9.9294399999999996</v>
      </c>
      <c r="F695" s="96">
        <v>1.4</v>
      </c>
      <c r="G695" s="91">
        <v>4.17</v>
      </c>
      <c r="H695" s="41">
        <v>1.3627274706762282E-3</v>
      </c>
      <c r="I695" s="42">
        <v>3.1324985705087585</v>
      </c>
      <c r="J695" s="41">
        <v>1.39E-3</v>
      </c>
      <c r="K695" s="42">
        <v>1.1794249999999984</v>
      </c>
      <c r="L695" s="41">
        <v>1.3627274706762282E-3</v>
      </c>
      <c r="M695" s="42">
        <v>1.1430544841006154</v>
      </c>
    </row>
    <row r="696" spans="1:13" x14ac:dyDescent="0.2">
      <c r="A696" s="84">
        <v>30</v>
      </c>
      <c r="B696" s="85">
        <v>34019</v>
      </c>
      <c r="C696" s="88">
        <v>6.94</v>
      </c>
      <c r="D696" s="90">
        <v>2.2399999999999998E-3</v>
      </c>
      <c r="E696" s="87">
        <v>9.9516799999999996</v>
      </c>
      <c r="F696" s="96">
        <v>1.38</v>
      </c>
      <c r="G696" s="91">
        <v>4.16</v>
      </c>
      <c r="H696" s="41">
        <v>1.3595230638023814E-3</v>
      </c>
      <c r="I696" s="42">
        <v>3.1367572745626933</v>
      </c>
      <c r="J696" s="41">
        <v>1.3866666666666667E-3</v>
      </c>
      <c r="K696" s="42">
        <v>1.180811666666665</v>
      </c>
      <c r="L696" s="41">
        <v>1.3595230638023814E-3</v>
      </c>
      <c r="M696" s="42">
        <v>1.1444140071644178</v>
      </c>
    </row>
    <row r="697" spans="1:13" x14ac:dyDescent="0.2">
      <c r="A697" s="84">
        <v>30</v>
      </c>
      <c r="B697" s="85">
        <v>34020</v>
      </c>
      <c r="C697" s="88">
        <v>6.94</v>
      </c>
      <c r="D697" s="90">
        <v>2.2399999999999998E-3</v>
      </c>
      <c r="E697" s="87">
        <v>9.9739699999999996</v>
      </c>
      <c r="F697" s="96">
        <v>1.38</v>
      </c>
      <c r="G697" s="91">
        <v>4.16</v>
      </c>
      <c r="H697" s="41">
        <v>1.3595230638023814E-3</v>
      </c>
      <c r="I697" s="42">
        <v>3.1410217684230113</v>
      </c>
      <c r="J697" s="41">
        <v>1.3866666666666667E-3</v>
      </c>
      <c r="K697" s="42">
        <v>1.1821983333333317</v>
      </c>
      <c r="L697" s="41">
        <v>1.3595230638023814E-3</v>
      </c>
      <c r="M697" s="42">
        <v>1.1457735302282201</v>
      </c>
    </row>
    <row r="698" spans="1:13" x14ac:dyDescent="0.2">
      <c r="A698" s="84">
        <v>30</v>
      </c>
      <c r="B698" s="85">
        <v>34021</v>
      </c>
      <c r="C698" s="88">
        <v>6.94</v>
      </c>
      <c r="D698" s="90">
        <v>2.2399999999999998E-3</v>
      </c>
      <c r="E698" s="87">
        <v>9.9963099999999994</v>
      </c>
      <c r="F698" s="96">
        <v>1.38</v>
      </c>
      <c r="G698" s="91">
        <v>4.16</v>
      </c>
      <c r="H698" s="41">
        <v>1.3595230638023814E-3</v>
      </c>
      <c r="I698" s="42">
        <v>3.1452920599610876</v>
      </c>
      <c r="J698" s="41">
        <v>1.3866666666666667E-3</v>
      </c>
      <c r="K698" s="42">
        <v>1.1835849999999983</v>
      </c>
      <c r="L698" s="41">
        <v>1.3595230638023814E-3</v>
      </c>
      <c r="M698" s="42">
        <v>1.1471330532920225</v>
      </c>
    </row>
    <row r="699" spans="1:13" x14ac:dyDescent="0.2">
      <c r="A699" s="84">
        <v>30</v>
      </c>
      <c r="B699" s="85">
        <v>34022</v>
      </c>
      <c r="C699" s="88">
        <v>6.94</v>
      </c>
      <c r="D699" s="90">
        <v>2.2399999999999998E-3</v>
      </c>
      <c r="E699" s="87">
        <v>10.01871</v>
      </c>
      <c r="F699" s="96">
        <v>1.38</v>
      </c>
      <c r="G699" s="91">
        <v>4.16</v>
      </c>
      <c r="H699" s="41">
        <v>1.3595230638023814E-3</v>
      </c>
      <c r="I699" s="42">
        <v>3.1495681570589991</v>
      </c>
      <c r="J699" s="41">
        <v>1.3866666666666667E-3</v>
      </c>
      <c r="K699" s="42">
        <v>1.184971666666665</v>
      </c>
      <c r="L699" s="41">
        <v>1.3595230638023814E-3</v>
      </c>
      <c r="M699" s="42">
        <v>1.1484925763558249</v>
      </c>
    </row>
    <row r="700" spans="1:13" x14ac:dyDescent="0.2">
      <c r="A700" s="84">
        <v>30</v>
      </c>
      <c r="B700" s="85">
        <v>34023</v>
      </c>
      <c r="C700" s="88">
        <v>6.94</v>
      </c>
      <c r="D700" s="90">
        <v>2.2399999999999998E-3</v>
      </c>
      <c r="E700" s="87">
        <v>10.04115</v>
      </c>
      <c r="F700" s="96">
        <v>1.38</v>
      </c>
      <c r="G700" s="91">
        <v>4.16</v>
      </c>
      <c r="H700" s="41">
        <v>1.3595230638023814E-3</v>
      </c>
      <c r="I700" s="42">
        <v>3.1538500676095382</v>
      </c>
      <c r="J700" s="41">
        <v>1.3866666666666667E-3</v>
      </c>
      <c r="K700" s="42">
        <v>1.1863583333333316</v>
      </c>
      <c r="L700" s="41">
        <v>1.3595230638023814E-3</v>
      </c>
      <c r="M700" s="42">
        <v>1.1498520994196273</v>
      </c>
    </row>
    <row r="701" spans="1:13" x14ac:dyDescent="0.2">
      <c r="A701" s="84">
        <v>30</v>
      </c>
      <c r="B701" s="85">
        <v>34024</v>
      </c>
      <c r="C701" s="88">
        <v>6.94</v>
      </c>
      <c r="D701" s="90">
        <v>2.2399999999999998E-3</v>
      </c>
      <c r="E701" s="87">
        <v>10.063639999999999</v>
      </c>
      <c r="F701" s="96">
        <v>1.38</v>
      </c>
      <c r="G701" s="91">
        <v>4.16</v>
      </c>
      <c r="H701" s="41">
        <v>1.3595230638023814E-3</v>
      </c>
      <c r="I701" s="42">
        <v>3.1581377995162283</v>
      </c>
      <c r="J701" s="41">
        <v>1.3866666666666667E-3</v>
      </c>
      <c r="K701" s="42">
        <v>1.1877449999999983</v>
      </c>
      <c r="L701" s="41">
        <v>1.3595230638023814E-3</v>
      </c>
      <c r="M701" s="42">
        <v>1.1512116224834297</v>
      </c>
    </row>
    <row r="702" spans="1:13" x14ac:dyDescent="0.2">
      <c r="A702" s="84">
        <v>30</v>
      </c>
      <c r="B702" s="85">
        <v>34025</v>
      </c>
      <c r="C702" s="88">
        <v>6.94</v>
      </c>
      <c r="D702" s="90">
        <v>2.2399999999999998E-3</v>
      </c>
      <c r="E702" s="87">
        <v>10.086180000000001</v>
      </c>
      <c r="F702" s="96">
        <v>1.38</v>
      </c>
      <c r="G702" s="91">
        <v>4.16</v>
      </c>
      <c r="H702" s="41">
        <v>1.3595230638023814E-3</v>
      </c>
      <c r="I702" s="42">
        <v>3.1624313606933367</v>
      </c>
      <c r="J702" s="41">
        <v>1.3866666666666667E-3</v>
      </c>
      <c r="K702" s="42">
        <v>1.1891316666666649</v>
      </c>
      <c r="L702" s="41">
        <v>1.3595230638023814E-3</v>
      </c>
      <c r="M702" s="42">
        <v>1.1525711455472321</v>
      </c>
    </row>
    <row r="703" spans="1:13" x14ac:dyDescent="0.2">
      <c r="A703" s="84">
        <v>30</v>
      </c>
      <c r="B703" s="85">
        <v>34026</v>
      </c>
      <c r="C703" s="88">
        <v>6.94</v>
      </c>
      <c r="D703" s="90">
        <v>2.2399999999999998E-3</v>
      </c>
      <c r="E703" s="87">
        <v>10.108779999999999</v>
      </c>
      <c r="F703" s="96">
        <v>1.38</v>
      </c>
      <c r="G703" s="91">
        <v>4.16</v>
      </c>
      <c r="H703" s="41">
        <v>1.3595230638023814E-3</v>
      </c>
      <c r="I703" s="42">
        <v>3.1667307590658913</v>
      </c>
      <c r="J703" s="41">
        <v>1.3866666666666667E-3</v>
      </c>
      <c r="K703" s="42">
        <v>1.1905183333333316</v>
      </c>
      <c r="L703" s="41">
        <v>1.3595230638023814E-3</v>
      </c>
      <c r="M703" s="42">
        <v>1.1539306686110344</v>
      </c>
    </row>
    <row r="704" spans="1:13" x14ac:dyDescent="0.2">
      <c r="A704" s="84">
        <v>30</v>
      </c>
      <c r="B704" s="85">
        <v>34027</v>
      </c>
      <c r="C704" s="88">
        <v>6.94</v>
      </c>
      <c r="D704" s="90">
        <v>2.2399999999999998E-3</v>
      </c>
      <c r="E704" s="87">
        <v>10.13142</v>
      </c>
      <c r="F704" s="96">
        <v>1.38</v>
      </c>
      <c r="G704" s="91">
        <v>4.16</v>
      </c>
      <c r="H704" s="41">
        <v>1.3595230638023814E-3</v>
      </c>
      <c r="I704" s="42">
        <v>3.1710360025696938</v>
      </c>
      <c r="J704" s="41">
        <v>1.3866666666666667E-3</v>
      </c>
      <c r="K704" s="42">
        <v>1.1919049999999982</v>
      </c>
      <c r="L704" s="41">
        <v>1.3595230638023814E-3</v>
      </c>
      <c r="M704" s="42">
        <v>1.1552901916748368</v>
      </c>
    </row>
    <row r="705" spans="1:13" x14ac:dyDescent="0.2">
      <c r="A705" s="84">
        <v>30</v>
      </c>
      <c r="B705" s="85">
        <v>34028</v>
      </c>
      <c r="C705" s="88">
        <v>6.94</v>
      </c>
      <c r="D705" s="90">
        <v>2.2399999999999998E-3</v>
      </c>
      <c r="E705" s="87">
        <v>10.154120000000001</v>
      </c>
      <c r="F705" s="96">
        <v>1.38</v>
      </c>
      <c r="G705" s="91">
        <v>4.16</v>
      </c>
      <c r="H705" s="41">
        <v>1.3595230638023814E-3</v>
      </c>
      <c r="I705" s="42">
        <v>3.1753470991513351</v>
      </c>
      <c r="J705" s="41">
        <v>1.3866666666666667E-3</v>
      </c>
      <c r="K705" s="42">
        <v>1.1932916666666649</v>
      </c>
      <c r="L705" s="41">
        <v>1.3595230638023814E-3</v>
      </c>
      <c r="M705" s="42">
        <v>1.1566497147386392</v>
      </c>
    </row>
    <row r="706" spans="1:13" x14ac:dyDescent="0.2">
      <c r="A706" s="84">
        <v>30</v>
      </c>
      <c r="B706" s="85">
        <v>34029</v>
      </c>
      <c r="C706" s="88">
        <v>6.94</v>
      </c>
      <c r="D706" s="90">
        <v>2.24004E-3</v>
      </c>
      <c r="E706" s="87">
        <v>10.176861435579033</v>
      </c>
      <c r="F706" s="88">
        <v>1.38</v>
      </c>
      <c r="G706" s="91">
        <v>4.16</v>
      </c>
      <c r="H706" s="41">
        <v>1.3595230638023814E-3</v>
      </c>
      <c r="I706" s="42">
        <v>3.1796640567682091</v>
      </c>
      <c r="J706" s="41">
        <v>1.3866666666666667E-3</v>
      </c>
      <c r="K706" s="42">
        <v>1.1946783333333315</v>
      </c>
      <c r="L706" s="41">
        <v>1.3595230638023814E-3</v>
      </c>
      <c r="M706" s="42">
        <v>1.1580092378024416</v>
      </c>
    </row>
    <row r="707" spans="1:13" x14ac:dyDescent="0.2">
      <c r="A707" s="84">
        <v>30</v>
      </c>
      <c r="B707" s="85">
        <v>34030</v>
      </c>
      <c r="C707" s="88">
        <v>6.89</v>
      </c>
      <c r="D707" s="90">
        <v>2.22426E-3</v>
      </c>
      <c r="E707" s="87">
        <v>10.199497421395733</v>
      </c>
      <c r="F707" s="88">
        <v>1.33</v>
      </c>
      <c r="G707" s="91">
        <v>4.1099999999999994</v>
      </c>
      <c r="H707" s="41">
        <v>1.3434965672829424E-3</v>
      </c>
      <c r="I707" s="42">
        <v>3.1839359245135901</v>
      </c>
      <c r="J707" s="41">
        <v>1.3699999999999999E-3</v>
      </c>
      <c r="K707" s="42">
        <v>1.1960483333333316</v>
      </c>
      <c r="L707" s="41">
        <v>1.3434965672829424E-3</v>
      </c>
      <c r="M707" s="42">
        <v>1.1593527343697245</v>
      </c>
    </row>
    <row r="708" spans="1:13" x14ac:dyDescent="0.2">
      <c r="A708" s="84">
        <v>30</v>
      </c>
      <c r="B708" s="85">
        <v>34031</v>
      </c>
      <c r="C708" s="88">
        <v>6.89</v>
      </c>
      <c r="D708" s="90">
        <v>2.22426E-3</v>
      </c>
      <c r="E708" s="87">
        <v>10.222183755530247</v>
      </c>
      <c r="F708" s="88">
        <v>1.33</v>
      </c>
      <c r="G708" s="91">
        <v>4.1099999999999994</v>
      </c>
      <c r="H708" s="41">
        <v>1.3434965672829424E-3</v>
      </c>
      <c r="I708" s="42">
        <v>3.1882135314986231</v>
      </c>
      <c r="J708" s="41">
        <v>1.3699999999999999E-3</v>
      </c>
      <c r="K708" s="42">
        <v>1.1974183333333317</v>
      </c>
      <c r="L708" s="41">
        <v>1.3434965672829424E-3</v>
      </c>
      <c r="M708" s="42">
        <v>1.1606962309370075</v>
      </c>
    </row>
    <row r="709" spans="1:13" x14ac:dyDescent="0.2">
      <c r="A709" s="84">
        <v>30</v>
      </c>
      <c r="B709" s="85">
        <v>34032</v>
      </c>
      <c r="C709" s="88">
        <v>6.88</v>
      </c>
      <c r="D709" s="90">
        <v>2.2201899999999999E-3</v>
      </c>
      <c r="E709" s="87">
        <v>10.244878945682439</v>
      </c>
      <c r="F709" s="88">
        <v>1.33</v>
      </c>
      <c r="G709" s="91">
        <v>4.1050000000000004</v>
      </c>
      <c r="H709" s="41">
        <v>1.3418935084330563E-3</v>
      </c>
      <c r="I709" s="42">
        <v>3.1924917745400396</v>
      </c>
      <c r="J709" s="41">
        <v>1.3683333333333334E-3</v>
      </c>
      <c r="K709" s="42">
        <v>1.1987866666666651</v>
      </c>
      <c r="L709" s="41">
        <v>1.3418935084330563E-3</v>
      </c>
      <c r="M709" s="42">
        <v>1.1620381244454405</v>
      </c>
    </row>
    <row r="710" spans="1:13" x14ac:dyDescent="0.2">
      <c r="A710" s="84">
        <v>30</v>
      </c>
      <c r="B710" s="85">
        <v>34033</v>
      </c>
      <c r="C710" s="88">
        <v>6.88</v>
      </c>
      <c r="D710" s="90">
        <v>2.2201899999999999E-3</v>
      </c>
      <c r="E710" s="87">
        <v>10.267624523468854</v>
      </c>
      <c r="F710" s="88">
        <v>1.34</v>
      </c>
      <c r="G710" s="91">
        <v>4.1100000000000003</v>
      </c>
      <c r="H710" s="41">
        <v>1.3434965672829424E-3</v>
      </c>
      <c r="I710" s="42">
        <v>3.1967808762802132</v>
      </c>
      <c r="J710" s="41">
        <v>1.3700000000000001E-3</v>
      </c>
      <c r="K710" s="42">
        <v>1.2001566666666652</v>
      </c>
      <c r="L710" s="41">
        <v>1.3434965672829424E-3</v>
      </c>
      <c r="M710" s="42">
        <v>1.1633816210127235</v>
      </c>
    </row>
    <row r="711" spans="1:13" x14ac:dyDescent="0.2">
      <c r="A711" s="84">
        <v>30</v>
      </c>
      <c r="B711" s="85">
        <v>34034</v>
      </c>
      <c r="C711" s="88">
        <v>6.88</v>
      </c>
      <c r="D711" s="90">
        <v>2.2201899999999999E-3</v>
      </c>
      <c r="E711" s="87">
        <v>10.290420600759616</v>
      </c>
      <c r="F711" s="88">
        <v>1.34</v>
      </c>
      <c r="G711" s="91">
        <v>4.1100000000000003</v>
      </c>
      <c r="H711" s="41">
        <v>1.3434965672829424E-3</v>
      </c>
      <c r="I711" s="42">
        <v>3.2010757404138515</v>
      </c>
      <c r="J711" s="41">
        <v>1.3700000000000001E-3</v>
      </c>
      <c r="K711" s="42">
        <v>1.2015266666666653</v>
      </c>
      <c r="L711" s="41">
        <v>1.3434965672829424E-3</v>
      </c>
      <c r="M711" s="42">
        <v>1.1647251175800064</v>
      </c>
    </row>
    <row r="712" spans="1:13" x14ac:dyDescent="0.2">
      <c r="A712" s="84">
        <v>30</v>
      </c>
      <c r="B712" s="85">
        <v>34035</v>
      </c>
      <c r="C712" s="88">
        <v>6.88</v>
      </c>
      <c r="D712" s="90">
        <v>2.2201899999999999E-3</v>
      </c>
      <c r="E712" s="87">
        <v>10.313267289673217</v>
      </c>
      <c r="F712" s="88">
        <v>1.34</v>
      </c>
      <c r="G712" s="91">
        <v>4.1100000000000003</v>
      </c>
      <c r="H712" s="41">
        <v>1.3434965672829424E-3</v>
      </c>
      <c r="I712" s="42">
        <v>3.20537637468271</v>
      </c>
      <c r="J712" s="41">
        <v>1.3700000000000001E-3</v>
      </c>
      <c r="K712" s="42">
        <v>1.2028966666666654</v>
      </c>
      <c r="L712" s="41">
        <v>1.3434965672829424E-3</v>
      </c>
      <c r="M712" s="42">
        <v>1.1660686141472894</v>
      </c>
    </row>
    <row r="713" spans="1:13" x14ac:dyDescent="0.2">
      <c r="A713" s="84">
        <v>30</v>
      </c>
      <c r="B713" s="85">
        <v>34036</v>
      </c>
      <c r="C713" s="88">
        <v>6.9</v>
      </c>
      <c r="D713" s="90">
        <v>2.2262699999999998E-3</v>
      </c>
      <c r="E713" s="87">
        <v>10.336227407242196</v>
      </c>
      <c r="F713" s="88">
        <v>1.44</v>
      </c>
      <c r="G713" s="91">
        <v>4.17</v>
      </c>
      <c r="H713" s="41">
        <v>1.3627274706762282E-3</v>
      </c>
      <c r="I713" s="42">
        <v>3.2097444291223467</v>
      </c>
      <c r="J713" s="41">
        <v>1.39E-3</v>
      </c>
      <c r="K713" s="42">
        <v>1.2042866666666654</v>
      </c>
      <c r="L713" s="41">
        <v>1.3627274706762282E-3</v>
      </c>
      <c r="M713" s="42">
        <v>1.1674313416179656</v>
      </c>
    </row>
    <row r="714" spans="1:13" x14ac:dyDescent="0.2">
      <c r="A714" s="84">
        <v>30</v>
      </c>
      <c r="B714" s="85">
        <v>34037</v>
      </c>
      <c r="C714" s="88">
        <v>6.9</v>
      </c>
      <c r="D714" s="90">
        <v>2.2262699999999998E-3</v>
      </c>
      <c r="E714" s="87">
        <v>10.359238640232117</v>
      </c>
      <c r="F714" s="88">
        <v>1.42</v>
      </c>
      <c r="G714" s="91">
        <v>4.16</v>
      </c>
      <c r="H714" s="41">
        <v>1.3595230638023814E-3</v>
      </c>
      <c r="I714" s="42">
        <v>3.2141081507026499</v>
      </c>
      <c r="J714" s="41">
        <v>1.3866666666666667E-3</v>
      </c>
      <c r="K714" s="42">
        <v>1.205673333333332</v>
      </c>
      <c r="L714" s="41">
        <v>1.3595230638023814E-3</v>
      </c>
      <c r="M714" s="42">
        <v>1.168790864681768</v>
      </c>
    </row>
    <row r="715" spans="1:13" x14ac:dyDescent="0.2">
      <c r="A715" s="84">
        <v>30</v>
      </c>
      <c r="B715" s="85">
        <v>34038</v>
      </c>
      <c r="C715" s="88">
        <v>6.76</v>
      </c>
      <c r="D715" s="90">
        <v>2.1813499999999999E-3</v>
      </c>
      <c r="E715" s="87">
        <v>10.381835765439989</v>
      </c>
      <c r="F715" s="88">
        <v>1.39</v>
      </c>
      <c r="G715" s="91">
        <v>4.0750000000000002</v>
      </c>
      <c r="H715" s="41">
        <v>1.3322735921061923E-3</v>
      </c>
      <c r="I715" s="42">
        <v>3.2183902221140044</v>
      </c>
      <c r="J715" s="41">
        <v>1.3583333333333334E-3</v>
      </c>
      <c r="K715" s="42">
        <v>1.2070316666666654</v>
      </c>
      <c r="L715" s="41">
        <v>1.3322735921061923E-3</v>
      </c>
      <c r="M715" s="42">
        <v>1.1701231382738742</v>
      </c>
    </row>
    <row r="716" spans="1:13" x14ac:dyDescent="0.2">
      <c r="A716" s="84">
        <v>30</v>
      </c>
      <c r="B716" s="85">
        <v>34039</v>
      </c>
      <c r="C716" s="88">
        <v>6.66</v>
      </c>
      <c r="D716" s="90">
        <v>2.1510100000000001E-3</v>
      </c>
      <c r="E716" s="87">
        <v>10.404167197989809</v>
      </c>
      <c r="F716" s="88">
        <v>1.39</v>
      </c>
      <c r="G716" s="91">
        <v>4.0250000000000004</v>
      </c>
      <c r="H716" s="41">
        <v>1.3162344398833792E-3</v>
      </c>
      <c r="I716" s="42">
        <v>3.2226263781653346</v>
      </c>
      <c r="J716" s="41">
        <v>1.3416666666666668E-3</v>
      </c>
      <c r="K716" s="42">
        <v>1.208373333333332</v>
      </c>
      <c r="L716" s="41">
        <v>1.3162344398833792E-3</v>
      </c>
      <c r="M716" s="42">
        <v>1.1714393727137575</v>
      </c>
    </row>
    <row r="717" spans="1:13" x14ac:dyDescent="0.2">
      <c r="A717" s="84">
        <v>30</v>
      </c>
      <c r="B717" s="85">
        <v>34040</v>
      </c>
      <c r="C717" s="88">
        <v>6.66</v>
      </c>
      <c r="D717" s="90">
        <v>2.1510100000000001E-3</v>
      </c>
      <c r="E717" s="87">
        <v>10.426546665674357</v>
      </c>
      <c r="F717" s="88">
        <v>1.39</v>
      </c>
      <c r="G717" s="91">
        <v>4.0250000000000004</v>
      </c>
      <c r="H717" s="41">
        <v>1.3162344398833792E-3</v>
      </c>
      <c r="I717" s="42">
        <v>3.2268681099911523</v>
      </c>
      <c r="J717" s="41">
        <v>1.3416666666666668E-3</v>
      </c>
      <c r="K717" s="42">
        <v>1.2097149999999985</v>
      </c>
      <c r="L717" s="41">
        <v>1.3162344398833792E-3</v>
      </c>
      <c r="M717" s="42">
        <v>1.1727556071536409</v>
      </c>
    </row>
    <row r="718" spans="1:13" x14ac:dyDescent="0.2">
      <c r="A718" s="84">
        <v>30</v>
      </c>
      <c r="B718" s="85">
        <v>34041</v>
      </c>
      <c r="C718" s="88">
        <v>6.66</v>
      </c>
      <c r="D718" s="90">
        <v>2.1510100000000001E-3</v>
      </c>
      <c r="E718" s="87">
        <v>10.448974271817688</v>
      </c>
      <c r="F718" s="88">
        <v>1.39</v>
      </c>
      <c r="G718" s="91">
        <v>4.0250000000000004</v>
      </c>
      <c r="H718" s="41">
        <v>1.3162344398833792E-3</v>
      </c>
      <c r="I718" s="42">
        <v>3.2311154249304841</v>
      </c>
      <c r="J718" s="41">
        <v>1.3416666666666668E-3</v>
      </c>
      <c r="K718" s="42">
        <v>1.2110566666666651</v>
      </c>
      <c r="L718" s="41">
        <v>1.3162344398833792E-3</v>
      </c>
      <c r="M718" s="42">
        <v>1.1740718415935243</v>
      </c>
    </row>
    <row r="719" spans="1:13" x14ac:dyDescent="0.2">
      <c r="A719" s="84">
        <v>30</v>
      </c>
      <c r="B719" s="85">
        <v>34042</v>
      </c>
      <c r="C719" s="88">
        <v>6.66</v>
      </c>
      <c r="D719" s="90">
        <v>2.1510100000000001E-3</v>
      </c>
      <c r="E719" s="87">
        <v>10.471450119966111</v>
      </c>
      <c r="F719" s="88">
        <v>1.39</v>
      </c>
      <c r="G719" s="91">
        <v>4.0250000000000004</v>
      </c>
      <c r="H719" s="41">
        <v>1.3162344398833792E-3</v>
      </c>
      <c r="I719" s="42">
        <v>3.2353683303320162</v>
      </c>
      <c r="J719" s="41">
        <v>1.3416666666666668E-3</v>
      </c>
      <c r="K719" s="42">
        <v>1.2123983333333317</v>
      </c>
      <c r="L719" s="41">
        <v>1.3162344398833792E-3</v>
      </c>
      <c r="M719" s="42">
        <v>1.1753880760334077</v>
      </c>
    </row>
    <row r="720" spans="1:13" x14ac:dyDescent="0.2">
      <c r="A720" s="84">
        <v>30</v>
      </c>
      <c r="B720" s="85">
        <v>34043</v>
      </c>
      <c r="C720" s="88">
        <v>6.66</v>
      </c>
      <c r="D720" s="90">
        <v>2.1510100000000001E-3</v>
      </c>
      <c r="E720" s="87">
        <v>10.493974313888659</v>
      </c>
      <c r="F720" s="88">
        <v>1.39</v>
      </c>
      <c r="G720" s="91">
        <v>4.0250000000000004</v>
      </c>
      <c r="H720" s="41">
        <v>1.3162344398833792E-3</v>
      </c>
      <c r="I720" s="42">
        <v>3.2396268335541074</v>
      </c>
      <c r="J720" s="41">
        <v>1.3416666666666668E-3</v>
      </c>
      <c r="K720" s="42">
        <v>1.2137399999999983</v>
      </c>
      <c r="L720" s="41">
        <v>1.3162344398833792E-3</v>
      </c>
      <c r="M720" s="42">
        <v>1.176704310473291</v>
      </c>
    </row>
    <row r="721" spans="1:13" x14ac:dyDescent="0.2">
      <c r="A721" s="84">
        <v>30</v>
      </c>
      <c r="B721" s="85">
        <v>34044</v>
      </c>
      <c r="C721" s="88">
        <v>6.76</v>
      </c>
      <c r="D721" s="90">
        <v>2.1813499999999999E-3</v>
      </c>
      <c r="E721" s="87">
        <v>10.51686534475826</v>
      </c>
      <c r="F721" s="88">
        <v>1.39</v>
      </c>
      <c r="G721" s="91">
        <v>4.0750000000000002</v>
      </c>
      <c r="H721" s="41">
        <v>1.3322735921061923E-3</v>
      </c>
      <c r="I721" s="42">
        <v>3.24394290283273</v>
      </c>
      <c r="J721" s="41">
        <v>1.3583333333333334E-3</v>
      </c>
      <c r="K721" s="42">
        <v>1.2150983333333316</v>
      </c>
      <c r="L721" s="41">
        <v>1.3322735921061923E-3</v>
      </c>
      <c r="M721" s="42">
        <v>1.1780365840653972</v>
      </c>
    </row>
    <row r="722" spans="1:13" x14ac:dyDescent="0.2">
      <c r="A722" s="84">
        <v>30</v>
      </c>
      <c r="B722" s="85">
        <v>34045</v>
      </c>
      <c r="C722" s="88">
        <v>6.75</v>
      </c>
      <c r="D722" s="90">
        <v>2.18002E-3</v>
      </c>
      <c r="E722" s="87">
        <v>10.539792321547139</v>
      </c>
      <c r="F722" s="88">
        <v>1.45</v>
      </c>
      <c r="G722" s="91">
        <v>4.0999999999999996</v>
      </c>
      <c r="H722" s="41">
        <v>1.340290375155595E-3</v>
      </c>
      <c r="I722" s="42">
        <v>3.2482907282829512</v>
      </c>
      <c r="J722" s="41">
        <v>1.3666666666666666E-3</v>
      </c>
      <c r="K722" s="42">
        <v>1.2164649999999984</v>
      </c>
      <c r="L722" s="41">
        <v>1.340290375155595E-3</v>
      </c>
      <c r="M722" s="42">
        <v>1.1793768744405528</v>
      </c>
    </row>
    <row r="723" spans="1:13" x14ac:dyDescent="0.2">
      <c r="A723" s="84">
        <v>30</v>
      </c>
      <c r="B723" s="85">
        <v>34046</v>
      </c>
      <c r="C723" s="88">
        <v>6.15</v>
      </c>
      <c r="D723" s="90">
        <v>1.99226E-3</v>
      </c>
      <c r="E723" s="87">
        <v>10.560790328197665</v>
      </c>
      <c r="F723" s="88">
        <v>1.46</v>
      </c>
      <c r="G723" s="91">
        <v>3.8050000000000002</v>
      </c>
      <c r="H723" s="41">
        <v>1.2455735211638341E-3</v>
      </c>
      <c r="I723" s="42">
        <v>3.2523367132031424</v>
      </c>
      <c r="J723" s="41">
        <v>1.2683333333333333E-3</v>
      </c>
      <c r="K723" s="42">
        <v>1.2177333333333318</v>
      </c>
      <c r="L723" s="41">
        <v>1.2455735211638341E-3</v>
      </c>
      <c r="M723" s="42">
        <v>1.1806224479617167</v>
      </c>
    </row>
    <row r="724" spans="1:13" x14ac:dyDescent="0.2">
      <c r="A724" s="84">
        <v>30</v>
      </c>
      <c r="B724" s="85">
        <v>34047</v>
      </c>
      <c r="C724" s="88">
        <v>6.15</v>
      </c>
      <c r="D724" s="90">
        <v>1.9916199999999999E-3</v>
      </c>
      <c r="E724" s="87">
        <v>10.581823409431111</v>
      </c>
      <c r="F724" s="88">
        <v>1.46</v>
      </c>
      <c r="G724" s="91">
        <v>3.8050000000000002</v>
      </c>
      <c r="H724" s="41">
        <v>1.2455735211638341E-3</v>
      </c>
      <c r="I724" s="42">
        <v>3.2563877376950172</v>
      </c>
      <c r="J724" s="41">
        <v>1.2683333333333333E-3</v>
      </c>
      <c r="K724" s="42">
        <v>1.2190016666666652</v>
      </c>
      <c r="L724" s="41">
        <v>1.2455735211638341E-3</v>
      </c>
      <c r="M724" s="42">
        <v>1.1818680214828805</v>
      </c>
    </row>
    <row r="725" spans="1:13" x14ac:dyDescent="0.2">
      <c r="A725" s="84">
        <v>30</v>
      </c>
      <c r="B725" s="85">
        <v>34048</v>
      </c>
      <c r="C725" s="88">
        <v>6.15</v>
      </c>
      <c r="D725" s="90">
        <v>1.9916199999999999E-3</v>
      </c>
      <c r="E725" s="87">
        <v>10.602898380569803</v>
      </c>
      <c r="F725" s="88">
        <v>1.46</v>
      </c>
      <c r="G725" s="91">
        <v>3.8050000000000002</v>
      </c>
      <c r="H725" s="41">
        <v>1.2455735211638341E-3</v>
      </c>
      <c r="I725" s="42">
        <v>3.2604438080357325</v>
      </c>
      <c r="J725" s="41">
        <v>1.2683333333333333E-3</v>
      </c>
      <c r="K725" s="42">
        <v>1.2202699999999986</v>
      </c>
      <c r="L725" s="41">
        <v>1.2455735211638341E-3</v>
      </c>
      <c r="M725" s="42">
        <v>1.1831135950040443</v>
      </c>
    </row>
    <row r="726" spans="1:13" x14ac:dyDescent="0.2">
      <c r="A726" s="84">
        <v>30</v>
      </c>
      <c r="B726" s="85">
        <v>34049</v>
      </c>
      <c r="C726" s="88">
        <v>6.15</v>
      </c>
      <c r="D726" s="90">
        <v>1.9916199999999999E-3</v>
      </c>
      <c r="E726" s="87">
        <v>10.624015325042514</v>
      </c>
      <c r="F726" s="88">
        <v>1.46</v>
      </c>
      <c r="G726" s="91">
        <v>3.8050000000000002</v>
      </c>
      <c r="H726" s="41">
        <v>1.2455735211638341E-3</v>
      </c>
      <c r="I726" s="42">
        <v>3.2645049305102645</v>
      </c>
      <c r="J726" s="41">
        <v>1.2683333333333333E-3</v>
      </c>
      <c r="K726" s="42">
        <v>1.2215383333333321</v>
      </c>
      <c r="L726" s="41">
        <v>1.2455735211638341E-3</v>
      </c>
      <c r="M726" s="42">
        <v>1.1843591685252082</v>
      </c>
    </row>
    <row r="727" spans="1:13" x14ac:dyDescent="0.2">
      <c r="A727" s="84">
        <v>30</v>
      </c>
      <c r="B727" s="85">
        <v>34050</v>
      </c>
      <c r="C727" s="88">
        <v>6.14</v>
      </c>
      <c r="D727" s="90">
        <v>1.9877799999999998E-3</v>
      </c>
      <c r="E727" s="87">
        <v>10.645133530225328</v>
      </c>
      <c r="F727" s="88">
        <v>1.42</v>
      </c>
      <c r="G727" s="91">
        <v>3.78</v>
      </c>
      <c r="H727" s="41">
        <v>1.2375347132942416E-3</v>
      </c>
      <c r="I727" s="42">
        <v>3.2685448686834913</v>
      </c>
      <c r="J727" s="41">
        <v>1.2599999999999998E-3</v>
      </c>
      <c r="K727" s="42">
        <v>1.2227983333333321</v>
      </c>
      <c r="L727" s="41">
        <v>1.2375347132942416E-3</v>
      </c>
      <c r="M727" s="42">
        <v>1.1855967032385024</v>
      </c>
    </row>
    <row r="728" spans="1:13" x14ac:dyDescent="0.2">
      <c r="A728" s="84">
        <v>30</v>
      </c>
      <c r="B728" s="85">
        <v>34051</v>
      </c>
      <c r="C728" s="88">
        <v>6.14</v>
      </c>
      <c r="D728" s="90">
        <v>1.98811E-3</v>
      </c>
      <c r="E728" s="87">
        <v>10.666297226648105</v>
      </c>
      <c r="F728" s="88">
        <v>1.42</v>
      </c>
      <c r="G728" s="91">
        <v>3.78</v>
      </c>
      <c r="H728" s="41">
        <v>1.2375347132942416E-3</v>
      </c>
      <c r="I728" s="42">
        <v>3.2725898064204468</v>
      </c>
      <c r="J728" s="41">
        <v>1.2599999999999998E-3</v>
      </c>
      <c r="K728" s="42">
        <v>1.2240583333333321</v>
      </c>
      <c r="L728" s="41">
        <v>1.2375347132942416E-3</v>
      </c>
      <c r="M728" s="42">
        <v>1.1868342379517967</v>
      </c>
    </row>
    <row r="729" spans="1:13" x14ac:dyDescent="0.2">
      <c r="A729" s="84">
        <v>30</v>
      </c>
      <c r="B729" s="85">
        <v>34052</v>
      </c>
      <c r="C729" s="88">
        <v>6.14</v>
      </c>
      <c r="D729" s="90">
        <v>1.98869E-3</v>
      </c>
      <c r="E729" s="87">
        <v>10.687509185279767</v>
      </c>
      <c r="F729" s="88">
        <v>1.42</v>
      </c>
      <c r="G729" s="91">
        <v>3.78</v>
      </c>
      <c r="H729" s="41">
        <v>1.2375347132942416E-3</v>
      </c>
      <c r="I729" s="42">
        <v>3.2766397499082651</v>
      </c>
      <c r="J729" s="41">
        <v>1.2599999999999998E-3</v>
      </c>
      <c r="K729" s="42">
        <v>1.2253183333333322</v>
      </c>
      <c r="L729" s="41">
        <v>1.2375347132942416E-3</v>
      </c>
      <c r="M729" s="42">
        <v>1.1880717726650909</v>
      </c>
    </row>
    <row r="730" spans="1:13" x14ac:dyDescent="0.2">
      <c r="A730" s="84">
        <v>30</v>
      </c>
      <c r="B730" s="85">
        <v>34053</v>
      </c>
      <c r="C730" s="88">
        <v>6.13</v>
      </c>
      <c r="D730" s="90">
        <v>1.9866800000000002E-3</v>
      </c>
      <c r="E730" s="87">
        <v>10.708741846027978</v>
      </c>
      <c r="F730" s="88">
        <v>1.42</v>
      </c>
      <c r="G730" s="91">
        <v>3.7749999999999999</v>
      </c>
      <c r="H730" s="41">
        <v>1.2359267270882768E-3</v>
      </c>
      <c r="I730" s="42">
        <v>3.2806894365502166</v>
      </c>
      <c r="J730" s="41">
        <v>1.2583333333333333E-3</v>
      </c>
      <c r="K730" s="42">
        <v>1.2265766666666655</v>
      </c>
      <c r="L730" s="41">
        <v>1.2359267270882768E-3</v>
      </c>
      <c r="M730" s="42">
        <v>1.1893076993921792</v>
      </c>
    </row>
    <row r="731" spans="1:13" x14ac:dyDescent="0.2">
      <c r="A731" s="84">
        <v>30</v>
      </c>
      <c r="B731" s="85">
        <v>34054</v>
      </c>
      <c r="C731" s="88">
        <v>6.11</v>
      </c>
      <c r="D731" s="90">
        <v>1.9796100000000001E-3</v>
      </c>
      <c r="E731" s="87">
        <v>10.729940978473794</v>
      </c>
      <c r="F731" s="88">
        <v>1.42</v>
      </c>
      <c r="G731" s="91">
        <v>3.7650000000000001</v>
      </c>
      <c r="H731" s="41">
        <v>1.2327105299876351E-3</v>
      </c>
      <c r="I731" s="42">
        <v>3.2847335769642712</v>
      </c>
      <c r="J731" s="41">
        <v>1.255E-3</v>
      </c>
      <c r="K731" s="42">
        <v>1.2278316666666655</v>
      </c>
      <c r="L731" s="41">
        <v>1.2327105299876351E-3</v>
      </c>
      <c r="M731" s="42">
        <v>1.1905404099221668</v>
      </c>
    </row>
    <row r="732" spans="1:13" x14ac:dyDescent="0.2">
      <c r="A732" s="84">
        <v>30</v>
      </c>
      <c r="B732" s="85">
        <v>34055</v>
      </c>
      <c r="C732" s="88">
        <v>6.11</v>
      </c>
      <c r="D732" s="90">
        <v>1.9796100000000001E-3</v>
      </c>
      <c r="E732" s="87">
        <v>10.751182076934191</v>
      </c>
      <c r="F732" s="88">
        <v>1.42</v>
      </c>
      <c r="G732" s="91">
        <v>3.7650000000000001</v>
      </c>
      <c r="H732" s="41">
        <v>1.2327105299876351E-3</v>
      </c>
      <c r="I732" s="42">
        <v>3.2887827026327989</v>
      </c>
      <c r="J732" s="41">
        <v>1.255E-3</v>
      </c>
      <c r="K732" s="42">
        <v>1.2290866666666656</v>
      </c>
      <c r="L732" s="41">
        <v>1.2327105299876351E-3</v>
      </c>
      <c r="M732" s="42">
        <v>1.1917731204521544</v>
      </c>
    </row>
    <row r="733" spans="1:13" x14ac:dyDescent="0.2">
      <c r="A733" s="84">
        <v>30</v>
      </c>
      <c r="B733" s="85">
        <v>34056</v>
      </c>
      <c r="C733" s="88">
        <v>6.11</v>
      </c>
      <c r="D733" s="90">
        <v>1.9796100000000001E-3</v>
      </c>
      <c r="E733" s="87">
        <v>10.77246522448551</v>
      </c>
      <c r="F733" s="88">
        <v>1.42</v>
      </c>
      <c r="G733" s="91">
        <v>3.7650000000000001</v>
      </c>
      <c r="H733" s="41">
        <v>1.2327105299876351E-3</v>
      </c>
      <c r="I733" s="42">
        <v>3.2928368197011757</v>
      </c>
      <c r="J733" s="41">
        <v>1.255E-3</v>
      </c>
      <c r="K733" s="42">
        <v>1.2303416666666656</v>
      </c>
      <c r="L733" s="41">
        <v>1.2327105299876351E-3</v>
      </c>
      <c r="M733" s="42">
        <v>1.1930058309821421</v>
      </c>
    </row>
    <row r="734" spans="1:13" x14ac:dyDescent="0.2">
      <c r="A734" s="84">
        <v>30</v>
      </c>
      <c r="B734" s="85">
        <v>34057</v>
      </c>
      <c r="C734" s="88">
        <v>6.06</v>
      </c>
      <c r="D734" s="90">
        <v>1.96459E-3</v>
      </c>
      <c r="E734" s="87">
        <v>10.793628701940882</v>
      </c>
      <c r="F734" s="88">
        <v>1.44</v>
      </c>
      <c r="G734" s="91">
        <v>3.75</v>
      </c>
      <c r="H734" s="41">
        <v>1.2278856725083109E-3</v>
      </c>
      <c r="I734" s="42">
        <v>3.2968800468539947</v>
      </c>
      <c r="J734" s="41">
        <v>1.25E-3</v>
      </c>
      <c r="K734" s="42">
        <v>1.2315916666666655</v>
      </c>
      <c r="L734" s="41">
        <v>1.2278856725083109E-3</v>
      </c>
      <c r="M734" s="42">
        <v>1.1942337166546504</v>
      </c>
    </row>
    <row r="735" spans="1:13" x14ac:dyDescent="0.2">
      <c r="A735" s="84">
        <v>30</v>
      </c>
      <c r="B735" s="85">
        <v>34058</v>
      </c>
      <c r="C735" s="88">
        <v>6.06</v>
      </c>
      <c r="D735" s="90">
        <v>1.9644900000000002E-3</v>
      </c>
      <c r="E735" s="87">
        <v>10.814832677589559</v>
      </c>
      <c r="F735" s="88">
        <v>1.43</v>
      </c>
      <c r="G735" s="91">
        <v>3.7449999999999997</v>
      </c>
      <c r="H735" s="41">
        <v>1.2262772368325514E-3</v>
      </c>
      <c r="I735" s="42">
        <v>3.300922935808019</v>
      </c>
      <c r="J735" s="41">
        <v>1.2483333333333333E-3</v>
      </c>
      <c r="K735" s="42">
        <v>1.2328399999999988</v>
      </c>
      <c r="L735" s="41">
        <v>1.2262772368325514E-3</v>
      </c>
      <c r="M735" s="42">
        <v>1.1954599938914829</v>
      </c>
    </row>
    <row r="736" spans="1:13" x14ac:dyDescent="0.2">
      <c r="A736" s="84">
        <v>30</v>
      </c>
      <c r="B736" s="85">
        <v>34059</v>
      </c>
      <c r="C736" s="88">
        <v>6.06</v>
      </c>
      <c r="D736" s="90">
        <v>1.9643300000000002E-3</v>
      </c>
      <c r="E736" s="87">
        <v>10.836076577863128</v>
      </c>
      <c r="F736" s="88">
        <v>1.43</v>
      </c>
      <c r="G736" s="91">
        <v>3.7449999999999997</v>
      </c>
      <c r="H736" s="41">
        <v>1.2262772368325514E-3</v>
      </c>
      <c r="I736" s="42">
        <v>3.3049707824647387</v>
      </c>
      <c r="J736" s="41">
        <v>1.2483333333333333E-3</v>
      </c>
      <c r="K736" s="42">
        <v>1.2340883333333321</v>
      </c>
      <c r="L736" s="41">
        <v>1.2262772368325514E-3</v>
      </c>
      <c r="M736" s="42">
        <v>1.1966862711283155</v>
      </c>
    </row>
    <row r="737" spans="1:13" x14ac:dyDescent="0.2">
      <c r="A737" s="84">
        <v>30</v>
      </c>
      <c r="B737" s="85">
        <v>34060</v>
      </c>
      <c r="C737" s="88">
        <v>6.06</v>
      </c>
      <c r="D737" s="90">
        <v>1.96401E-3</v>
      </c>
      <c r="E737" s="87">
        <v>10.857358740622818</v>
      </c>
      <c r="F737" s="88">
        <v>1.43</v>
      </c>
      <c r="G737" s="91">
        <v>3.7449999999999997</v>
      </c>
      <c r="H737" s="41">
        <v>1.2262772368325514E-3</v>
      </c>
      <c r="I737" s="42">
        <v>3.3090235929036718</v>
      </c>
      <c r="J737" s="41">
        <v>1.2483333333333333E-3</v>
      </c>
      <c r="K737" s="42">
        <v>1.2353366666666654</v>
      </c>
      <c r="L737" s="41">
        <v>1.2262772368325514E-3</v>
      </c>
      <c r="M737" s="42">
        <v>1.197912548365148</v>
      </c>
    </row>
    <row r="738" spans="1:13" x14ac:dyDescent="0.2">
      <c r="A738" s="84">
        <v>30</v>
      </c>
      <c r="B738" s="85">
        <v>34061</v>
      </c>
      <c r="C738" s="88">
        <v>5.96</v>
      </c>
      <c r="D738" s="90">
        <v>1.9321899999999999E-3</v>
      </c>
      <c r="E738" s="87">
        <v>10.878337220607861</v>
      </c>
      <c r="F738" s="88">
        <v>1.42</v>
      </c>
      <c r="G738" s="91">
        <v>3.69</v>
      </c>
      <c r="H738" s="41">
        <v>1.208579497026685E-3</v>
      </c>
      <c r="I738" s="42">
        <v>3.3130228109732327</v>
      </c>
      <c r="J738" s="41">
        <v>1.23E-3</v>
      </c>
      <c r="K738" s="42">
        <v>1.2365666666666655</v>
      </c>
      <c r="L738" s="41">
        <v>1.208579497026685E-3</v>
      </c>
      <c r="M738" s="42">
        <v>1.1991211278621747</v>
      </c>
    </row>
    <row r="739" spans="1:13" x14ac:dyDescent="0.2">
      <c r="A739" s="84">
        <v>30</v>
      </c>
      <c r="B739" s="85">
        <v>34062</v>
      </c>
      <c r="C739" s="88">
        <v>5.96</v>
      </c>
      <c r="D739" s="90">
        <v>1.9321899999999999E-3</v>
      </c>
      <c r="E739" s="87">
        <v>10.899356235002147</v>
      </c>
      <c r="F739" s="88">
        <v>1.42</v>
      </c>
      <c r="G739" s="91">
        <v>3.69</v>
      </c>
      <c r="H739" s="41">
        <v>1.208579497026685E-3</v>
      </c>
      <c r="I739" s="42">
        <v>3.3170268624157568</v>
      </c>
      <c r="J739" s="41">
        <v>1.23E-3</v>
      </c>
      <c r="K739" s="42">
        <v>1.2377966666666655</v>
      </c>
      <c r="L739" s="41">
        <v>1.208579497026685E-3</v>
      </c>
      <c r="M739" s="42">
        <v>1.2003297073592014</v>
      </c>
    </row>
    <row r="740" spans="1:13" x14ac:dyDescent="0.2">
      <c r="A740" s="84">
        <v>30</v>
      </c>
      <c r="B740" s="85">
        <v>34063</v>
      </c>
      <c r="C740" s="88">
        <v>5.96</v>
      </c>
      <c r="D740" s="90">
        <v>1.9321899999999999E-3</v>
      </c>
      <c r="E740" s="87">
        <v>10.920415862125855</v>
      </c>
      <c r="F740" s="88">
        <v>1.42</v>
      </c>
      <c r="G740" s="91">
        <v>3.69</v>
      </c>
      <c r="H740" s="41">
        <v>1.208579497026685E-3</v>
      </c>
      <c r="I740" s="42">
        <v>3.3210357530727594</v>
      </c>
      <c r="J740" s="41">
        <v>1.23E-3</v>
      </c>
      <c r="K740" s="42">
        <v>1.2390266666666656</v>
      </c>
      <c r="L740" s="41">
        <v>1.208579497026685E-3</v>
      </c>
      <c r="M740" s="42">
        <v>1.2015382868562281</v>
      </c>
    </row>
    <row r="741" spans="1:13" x14ac:dyDescent="0.2">
      <c r="A741" s="84">
        <v>30</v>
      </c>
      <c r="B741" s="85">
        <v>34064</v>
      </c>
      <c r="C741" s="88">
        <v>5.99</v>
      </c>
      <c r="D741" s="90">
        <v>1.9417E-3</v>
      </c>
      <c r="E741" s="87">
        <v>10.941620033605345</v>
      </c>
      <c r="F741" s="88">
        <v>1.42</v>
      </c>
      <c r="G741" s="91">
        <v>3.7050000000000001</v>
      </c>
      <c r="H741" s="41">
        <v>1.2134070531153451E-3</v>
      </c>
      <c r="I741" s="42">
        <v>3.325065521279186</v>
      </c>
      <c r="J741" s="41">
        <v>1.235E-3</v>
      </c>
      <c r="K741" s="42">
        <v>1.2402616666666657</v>
      </c>
      <c r="L741" s="41">
        <v>1.2134070531153451E-3</v>
      </c>
      <c r="M741" s="42">
        <v>1.2027516939093434</v>
      </c>
    </row>
    <row r="742" spans="1:13" x14ac:dyDescent="0.2">
      <c r="A742" s="84">
        <v>30</v>
      </c>
      <c r="B742" s="85">
        <v>34065</v>
      </c>
      <c r="C742" s="88">
        <v>5.99</v>
      </c>
      <c r="D742" s="90">
        <v>1.9411699999999999E-3</v>
      </c>
      <c r="E742" s="87">
        <v>10.962859578165979</v>
      </c>
      <c r="F742" s="88">
        <v>1.39</v>
      </c>
      <c r="G742" s="91">
        <v>3.69</v>
      </c>
      <c r="H742" s="41">
        <v>1.208579497026685E-3</v>
      </c>
      <c r="I742" s="42">
        <v>3.3290841272944744</v>
      </c>
      <c r="J742" s="41">
        <v>1.23E-3</v>
      </c>
      <c r="K742" s="42">
        <v>1.2414916666666658</v>
      </c>
      <c r="L742" s="41">
        <v>1.208579497026685E-3</v>
      </c>
      <c r="M742" s="42">
        <v>1.2039602734063701</v>
      </c>
    </row>
    <row r="743" spans="1:13" x14ac:dyDescent="0.2">
      <c r="A743" s="84">
        <v>30</v>
      </c>
      <c r="B743" s="85">
        <v>34066</v>
      </c>
      <c r="C743" s="88">
        <v>6.01</v>
      </c>
      <c r="D743" s="90">
        <v>1.9462400000000001E-3</v>
      </c>
      <c r="E743" s="87">
        <v>10.984195933991391</v>
      </c>
      <c r="F743" s="88">
        <v>1.39</v>
      </c>
      <c r="G743" s="91">
        <v>3.6999999999999997</v>
      </c>
      <c r="H743" s="41">
        <v>1.2117979427552772E-3</v>
      </c>
      <c r="I743" s="42">
        <v>3.333118304591189</v>
      </c>
      <c r="J743" s="41">
        <v>1.2333333333333332E-3</v>
      </c>
      <c r="K743" s="42">
        <v>1.2427249999999992</v>
      </c>
      <c r="L743" s="41">
        <v>1.2117979427552772E-3</v>
      </c>
      <c r="M743" s="42">
        <v>1.2051720713491254</v>
      </c>
    </row>
    <row r="744" spans="1:13" x14ac:dyDescent="0.2">
      <c r="A744" s="84">
        <v>30</v>
      </c>
      <c r="B744" s="85">
        <v>34067</v>
      </c>
      <c r="C744" s="88">
        <v>6.01</v>
      </c>
      <c r="D744" s="90">
        <v>1.9462400000000001E-3</v>
      </c>
      <c r="E744" s="87">
        <v>11.005573815485963</v>
      </c>
      <c r="F744" s="88">
        <v>1.39</v>
      </c>
      <c r="G744" s="91">
        <v>3.6999999999999997</v>
      </c>
      <c r="H744" s="41">
        <v>1.2117979427552772E-3</v>
      </c>
      <c r="I744" s="42">
        <v>3.3371573704956523</v>
      </c>
      <c r="J744" s="41">
        <v>1.2333333333333332E-3</v>
      </c>
      <c r="K744" s="42">
        <v>1.2439583333333326</v>
      </c>
      <c r="L744" s="41">
        <v>1.2117979427552772E-3</v>
      </c>
      <c r="M744" s="42">
        <v>1.2063838692918807</v>
      </c>
    </row>
    <row r="745" spans="1:13" x14ac:dyDescent="0.2">
      <c r="A745" s="84">
        <v>30</v>
      </c>
      <c r="B745" s="85">
        <v>34068</v>
      </c>
      <c r="C745" s="88">
        <v>6.01</v>
      </c>
      <c r="D745" s="90">
        <v>1.9462400000000001E-3</v>
      </c>
      <c r="E745" s="87">
        <v>11.026993303468617</v>
      </c>
      <c r="F745" s="88">
        <v>1.39</v>
      </c>
      <c r="G745" s="91">
        <v>3.6999999999999997</v>
      </c>
      <c r="H745" s="41">
        <v>1.2117979427552772E-3</v>
      </c>
      <c r="I745" s="42">
        <v>3.3412013309318693</v>
      </c>
      <c r="J745" s="41">
        <v>1.2333333333333332E-3</v>
      </c>
      <c r="K745" s="42">
        <v>1.245191666666666</v>
      </c>
      <c r="L745" s="41">
        <v>1.2117979427552772E-3</v>
      </c>
      <c r="M745" s="42">
        <v>1.207595667234636</v>
      </c>
    </row>
    <row r="746" spans="1:13" x14ac:dyDescent="0.2">
      <c r="A746" s="84">
        <v>30</v>
      </c>
      <c r="B746" s="85">
        <v>34069</v>
      </c>
      <c r="C746" s="88">
        <v>6.01</v>
      </c>
      <c r="D746" s="90">
        <v>1.9462400000000001E-3</v>
      </c>
      <c r="E746" s="87">
        <v>11.048454478915561</v>
      </c>
      <c r="F746" s="88">
        <v>1.39</v>
      </c>
      <c r="G746" s="91">
        <v>3.6999999999999997</v>
      </c>
      <c r="H746" s="41">
        <v>1.2117979427552772E-3</v>
      </c>
      <c r="I746" s="42">
        <v>3.3452501918310236</v>
      </c>
      <c r="J746" s="41">
        <v>1.2333333333333332E-3</v>
      </c>
      <c r="K746" s="42">
        <v>1.2464249999999995</v>
      </c>
      <c r="L746" s="41">
        <v>1.2117979427552772E-3</v>
      </c>
      <c r="M746" s="42">
        <v>1.2088074651773912</v>
      </c>
    </row>
    <row r="747" spans="1:13" x14ac:dyDescent="0.2">
      <c r="A747" s="84">
        <v>30</v>
      </c>
      <c r="B747" s="85">
        <v>34070</v>
      </c>
      <c r="C747" s="88">
        <v>6.01</v>
      </c>
      <c r="D747" s="90">
        <v>1.9462400000000001E-3</v>
      </c>
      <c r="E747" s="87">
        <v>11.069957422960607</v>
      </c>
      <c r="F747" s="88">
        <v>1.39</v>
      </c>
      <c r="G747" s="91">
        <v>3.6999999999999997</v>
      </c>
      <c r="H747" s="41">
        <v>1.2117979427552772E-3</v>
      </c>
      <c r="I747" s="42">
        <v>3.3493039591314862</v>
      </c>
      <c r="J747" s="41">
        <v>1.2333333333333332E-3</v>
      </c>
      <c r="K747" s="42">
        <v>1.2476583333333329</v>
      </c>
      <c r="L747" s="41">
        <v>1.2117979427552772E-3</v>
      </c>
      <c r="M747" s="42">
        <v>1.2100192631201465</v>
      </c>
    </row>
    <row r="748" spans="1:13" x14ac:dyDescent="0.2">
      <c r="A748" s="84">
        <v>30</v>
      </c>
      <c r="B748" s="85">
        <v>34071</v>
      </c>
      <c r="C748" s="88">
        <v>5.97</v>
      </c>
      <c r="D748" s="90">
        <v>1.9337600000000001E-3</v>
      </c>
      <c r="E748" s="87">
        <v>11.091364063826832</v>
      </c>
      <c r="F748" s="88">
        <v>1.39</v>
      </c>
      <c r="G748" s="91">
        <v>3.6799999999999997</v>
      </c>
      <c r="H748" s="41">
        <v>1.2053607512392261E-3</v>
      </c>
      <c r="I748" s="42">
        <v>3.3533410786677935</v>
      </c>
      <c r="J748" s="41">
        <v>1.2266666666666665E-3</v>
      </c>
      <c r="K748" s="42">
        <v>1.2488849999999996</v>
      </c>
      <c r="L748" s="41">
        <v>1.2053607512392261E-3</v>
      </c>
      <c r="M748" s="42">
        <v>1.2112246238713857</v>
      </c>
    </row>
    <row r="749" spans="1:13" x14ac:dyDescent="0.2">
      <c r="A749" s="84">
        <v>30</v>
      </c>
      <c r="B749" s="85">
        <v>34072</v>
      </c>
      <c r="C749" s="88">
        <v>5.97</v>
      </c>
      <c r="D749" s="90">
        <v>1.93338E-3</v>
      </c>
      <c r="E749" s="87">
        <v>11.112807885280555</v>
      </c>
      <c r="F749" s="88">
        <v>1.39</v>
      </c>
      <c r="G749" s="91">
        <v>3.6799999999999997</v>
      </c>
      <c r="H749" s="41">
        <v>1.2053607512392261E-3</v>
      </c>
      <c r="I749" s="42">
        <v>3.3573830643895377</v>
      </c>
      <c r="J749" s="41">
        <v>1.2266666666666665E-3</v>
      </c>
      <c r="K749" s="42">
        <v>1.2501116666666663</v>
      </c>
      <c r="L749" s="41">
        <v>1.2053607512392261E-3</v>
      </c>
      <c r="M749" s="42">
        <v>1.212429984622625</v>
      </c>
    </row>
    <row r="750" spans="1:13" x14ac:dyDescent="0.2">
      <c r="A750" s="84">
        <v>30</v>
      </c>
      <c r="B750" s="85">
        <v>34073</v>
      </c>
      <c r="C750" s="88">
        <v>5.95</v>
      </c>
      <c r="D750" s="90">
        <v>1.9294099999999999E-3</v>
      </c>
      <c r="E750" s="87">
        <v>11.134249047942495</v>
      </c>
      <c r="F750" s="88">
        <v>1.39</v>
      </c>
      <c r="G750" s="91">
        <v>3.67</v>
      </c>
      <c r="H750" s="41">
        <v>1.2021417053362793E-3</v>
      </c>
      <c r="I750" s="42">
        <v>3.3614191145920302</v>
      </c>
      <c r="J750" s="41">
        <v>1.2233333333333332E-3</v>
      </c>
      <c r="K750" s="42">
        <v>1.2513349999999996</v>
      </c>
      <c r="L750" s="41">
        <v>1.2021417053362793E-3</v>
      </c>
      <c r="M750" s="42">
        <v>1.2136321263279612</v>
      </c>
    </row>
    <row r="751" spans="1:13" x14ac:dyDescent="0.2">
      <c r="A751" s="84">
        <v>30</v>
      </c>
      <c r="B751" s="85">
        <v>34074</v>
      </c>
      <c r="C751" s="88">
        <v>5.94</v>
      </c>
      <c r="D751" s="90">
        <v>1.9243699999999999E-3</v>
      </c>
      <c r="E751" s="87">
        <v>11.155675462782884</v>
      </c>
      <c r="F751" s="88">
        <v>1.39</v>
      </c>
      <c r="G751" s="91">
        <v>3.665</v>
      </c>
      <c r="H751" s="41">
        <v>1.2005320698234012E-3</v>
      </c>
      <c r="I751" s="42">
        <v>3.3654546060392154</v>
      </c>
      <c r="J751" s="41">
        <v>1.2216666666666667E-3</v>
      </c>
      <c r="K751" s="42">
        <v>1.2525566666666663</v>
      </c>
      <c r="L751" s="41">
        <v>1.2005320698234012E-3</v>
      </c>
      <c r="M751" s="42">
        <v>1.2148326583977846</v>
      </c>
    </row>
    <row r="752" spans="1:13" x14ac:dyDescent="0.2">
      <c r="A752" s="84">
        <v>30</v>
      </c>
      <c r="B752" s="85">
        <v>34075</v>
      </c>
      <c r="C752" s="88">
        <v>5.94</v>
      </c>
      <c r="D752" s="90">
        <v>1.9243699999999999E-3</v>
      </c>
      <c r="E752" s="87">
        <v>11.177143109973199</v>
      </c>
      <c r="F752" s="88">
        <v>1.39</v>
      </c>
      <c r="G752" s="91">
        <v>3.665</v>
      </c>
      <c r="H752" s="41">
        <v>1.2005320698234012E-3</v>
      </c>
      <c r="I752" s="42">
        <v>3.3694949422233003</v>
      </c>
      <c r="J752" s="41">
        <v>1.2216666666666667E-3</v>
      </c>
      <c r="K752" s="42">
        <v>1.253778333333333</v>
      </c>
      <c r="L752" s="41">
        <v>1.2005320698234012E-3</v>
      </c>
      <c r="M752" s="42">
        <v>1.216033190467608</v>
      </c>
    </row>
    <row r="753" spans="1:13" x14ac:dyDescent="0.2">
      <c r="A753" s="84">
        <v>30</v>
      </c>
      <c r="B753" s="85">
        <v>34076</v>
      </c>
      <c r="C753" s="88">
        <v>5.94</v>
      </c>
      <c r="D753" s="90">
        <v>1.9243699999999999E-3</v>
      </c>
      <c r="E753" s="87">
        <v>11.198652068859738</v>
      </c>
      <c r="F753" s="88">
        <v>1.39</v>
      </c>
      <c r="G753" s="91">
        <v>3.665</v>
      </c>
      <c r="H753" s="41">
        <v>1.2005320698234012E-3</v>
      </c>
      <c r="I753" s="42">
        <v>3.3735401289605469</v>
      </c>
      <c r="J753" s="41">
        <v>1.2216666666666667E-3</v>
      </c>
      <c r="K753" s="42">
        <v>1.2549999999999997</v>
      </c>
      <c r="L753" s="41">
        <v>1.2005320698234012E-3</v>
      </c>
      <c r="M753" s="42">
        <v>1.2172337225374315</v>
      </c>
    </row>
    <row r="754" spans="1:13" x14ac:dyDescent="0.2">
      <c r="A754" s="84">
        <v>30</v>
      </c>
      <c r="B754" s="85">
        <v>34077</v>
      </c>
      <c r="C754" s="88">
        <v>5.94</v>
      </c>
      <c r="D754" s="90">
        <v>1.9243699999999999E-3</v>
      </c>
      <c r="E754" s="87">
        <v>11.22020241894149</v>
      </c>
      <c r="F754" s="88">
        <v>1.39</v>
      </c>
      <c r="G754" s="91">
        <v>3.665</v>
      </c>
      <c r="H754" s="41">
        <v>1.2005320698234012E-3</v>
      </c>
      <c r="I754" s="42">
        <v>3.3775901720742003</v>
      </c>
      <c r="J754" s="41">
        <v>1.2216666666666667E-3</v>
      </c>
      <c r="K754" s="42">
        <v>1.2562216666666663</v>
      </c>
      <c r="L754" s="41">
        <v>1.2005320698234012E-3</v>
      </c>
      <c r="M754" s="42">
        <v>1.2184342546072549</v>
      </c>
    </row>
    <row r="755" spans="1:13" x14ac:dyDescent="0.2">
      <c r="A755" s="84">
        <v>30</v>
      </c>
      <c r="B755" s="85">
        <v>34078</v>
      </c>
      <c r="C755" s="88">
        <v>5.9</v>
      </c>
      <c r="D755" s="90">
        <v>1.91226E-3</v>
      </c>
      <c r="E755" s="87">
        <v>11.241658363219136</v>
      </c>
      <c r="F755" s="88">
        <v>1.39</v>
      </c>
      <c r="G755" s="91">
        <v>3.645</v>
      </c>
      <c r="H755" s="41">
        <v>1.1940927771987297E-3</v>
      </c>
      <c r="I755" s="42">
        <v>3.3816233281030117</v>
      </c>
      <c r="J755" s="41">
        <v>1.2149999999999999E-3</v>
      </c>
      <c r="K755" s="42">
        <v>1.2574366666666663</v>
      </c>
      <c r="L755" s="41">
        <v>1.1940927771987297E-3</v>
      </c>
      <c r="M755" s="42">
        <v>1.2196283473844536</v>
      </c>
    </row>
    <row r="756" spans="1:13" x14ac:dyDescent="0.2">
      <c r="A756" s="84">
        <v>30</v>
      </c>
      <c r="B756" s="85">
        <v>34079</v>
      </c>
      <c r="C756" s="88">
        <v>5.84</v>
      </c>
      <c r="D756" s="90">
        <v>1.8935E-3</v>
      </c>
      <c r="E756" s="87">
        <v>11.262944443329891</v>
      </c>
      <c r="F756" s="88">
        <v>1.38</v>
      </c>
      <c r="G756" s="91">
        <v>3.61</v>
      </c>
      <c r="H756" s="41">
        <v>1.1828211242990161E-3</v>
      </c>
      <c r="I756" s="42">
        <v>3.3856231836099142</v>
      </c>
      <c r="J756" s="41">
        <v>1.2033333333333334E-3</v>
      </c>
      <c r="K756" s="42">
        <v>1.2586399999999995</v>
      </c>
      <c r="L756" s="41">
        <v>1.1828211242990161E-3</v>
      </c>
      <c r="M756" s="42">
        <v>1.2208111685087526</v>
      </c>
    </row>
    <row r="757" spans="1:13" x14ac:dyDescent="0.2">
      <c r="A757" s="84">
        <v>30</v>
      </c>
      <c r="B757" s="85">
        <v>34080</v>
      </c>
      <c r="C757" s="88">
        <v>5.64</v>
      </c>
      <c r="D757" s="90">
        <v>1.8320300000000001E-3</v>
      </c>
      <c r="E757" s="87">
        <v>11.283578495438405</v>
      </c>
      <c r="F757" s="88">
        <v>1.38</v>
      </c>
      <c r="G757" s="91">
        <v>3.51</v>
      </c>
      <c r="H757" s="41">
        <v>1.1505961086455407E-3</v>
      </c>
      <c r="I757" s="42">
        <v>3.3895186684703158</v>
      </c>
      <c r="J757" s="41">
        <v>1.17E-3</v>
      </c>
      <c r="K757" s="42">
        <v>1.2598099999999994</v>
      </c>
      <c r="L757" s="41">
        <v>1.1505961086455407E-3</v>
      </c>
      <c r="M757" s="42">
        <v>1.2219617646173981</v>
      </c>
    </row>
    <row r="758" spans="1:13" x14ac:dyDescent="0.2">
      <c r="A758" s="84">
        <v>30</v>
      </c>
      <c r="B758" s="85">
        <v>34081</v>
      </c>
      <c r="C758" s="88">
        <v>5.67</v>
      </c>
      <c r="D758" s="90">
        <v>1.8402100000000001E-3</v>
      </c>
      <c r="E758" s="87">
        <v>11.304342649421494</v>
      </c>
      <c r="F758" s="88">
        <v>1.36</v>
      </c>
      <c r="G758" s="91">
        <v>3.5150000000000001</v>
      </c>
      <c r="H758" s="41">
        <v>1.1522080740318241E-3</v>
      </c>
      <c r="I758" s="42">
        <v>3.3934240992472091</v>
      </c>
      <c r="J758" s="41">
        <v>1.1716666666666668E-3</v>
      </c>
      <c r="K758" s="42">
        <v>1.260981666666666</v>
      </c>
      <c r="L758" s="41">
        <v>1.1522080740318241E-3</v>
      </c>
      <c r="M758" s="42">
        <v>1.22311397269143</v>
      </c>
    </row>
    <row r="759" spans="1:13" x14ac:dyDescent="0.2">
      <c r="A759" s="84">
        <v>30</v>
      </c>
      <c r="B759" s="85">
        <v>34082</v>
      </c>
      <c r="C759" s="88">
        <v>5.67</v>
      </c>
      <c r="D759" s="90">
        <v>1.83925E-3</v>
      </c>
      <c r="E759" s="87">
        <v>11.325134161639442</v>
      </c>
      <c r="F759" s="88">
        <v>1.36</v>
      </c>
      <c r="G759" s="91">
        <v>3.5150000000000001</v>
      </c>
      <c r="H759" s="41">
        <v>1.1522080740318241E-3</v>
      </c>
      <c r="I759" s="42">
        <v>3.3973340298929759</v>
      </c>
      <c r="J759" s="41">
        <v>1.1716666666666668E-3</v>
      </c>
      <c r="K759" s="42">
        <v>1.2621533333333326</v>
      </c>
      <c r="L759" s="41">
        <v>1.1522080740318241E-3</v>
      </c>
      <c r="M759" s="42">
        <v>1.2242661807654618</v>
      </c>
    </row>
    <row r="760" spans="1:13" x14ac:dyDescent="0.2">
      <c r="A760" s="84">
        <v>30</v>
      </c>
      <c r="B760" s="85">
        <v>34083</v>
      </c>
      <c r="C760" s="88">
        <v>5.67</v>
      </c>
      <c r="D760" s="90">
        <v>1.83925E-3</v>
      </c>
      <c r="E760" s="87">
        <v>11.345963914646237</v>
      </c>
      <c r="F760" s="88">
        <v>1.36</v>
      </c>
      <c r="G760" s="91">
        <v>3.5150000000000001</v>
      </c>
      <c r="H760" s="41">
        <v>1.1522080740318241E-3</v>
      </c>
      <c r="I760" s="42">
        <v>3.4012484655924018</v>
      </c>
      <c r="J760" s="41">
        <v>1.1716666666666668E-3</v>
      </c>
      <c r="K760" s="42">
        <v>1.2633249999999991</v>
      </c>
      <c r="L760" s="41">
        <v>1.1522080740318241E-3</v>
      </c>
      <c r="M760" s="42">
        <v>1.2254183888394936</v>
      </c>
    </row>
    <row r="761" spans="1:13" x14ac:dyDescent="0.2">
      <c r="A761" s="84">
        <v>30</v>
      </c>
      <c r="B761" s="85">
        <v>34084</v>
      </c>
      <c r="C761" s="88">
        <v>5.67</v>
      </c>
      <c r="D761" s="90">
        <v>1.83925E-3</v>
      </c>
      <c r="E761" s="87">
        <v>11.366831978776251</v>
      </c>
      <c r="F761" s="88">
        <v>1.36</v>
      </c>
      <c r="G761" s="91">
        <v>3.5150000000000001</v>
      </c>
      <c r="H761" s="41">
        <v>1.1522080740318241E-3</v>
      </c>
      <c r="I761" s="42">
        <v>3.4051674115362456</v>
      </c>
      <c r="J761" s="41">
        <v>1.1716666666666668E-3</v>
      </c>
      <c r="K761" s="42">
        <v>1.2644966666666657</v>
      </c>
      <c r="L761" s="41">
        <v>1.1522080740318241E-3</v>
      </c>
      <c r="M761" s="42">
        <v>1.2265705969135254</v>
      </c>
    </row>
    <row r="762" spans="1:13" x14ac:dyDescent="0.2">
      <c r="A762" s="84">
        <v>30</v>
      </c>
      <c r="B762" s="85">
        <v>34085</v>
      </c>
      <c r="C762" s="88">
        <v>5.66</v>
      </c>
      <c r="D762" s="90">
        <v>1.83705E-3</v>
      </c>
      <c r="E762" s="87">
        <v>11.387713417462862</v>
      </c>
      <c r="F762" s="88">
        <v>1.35</v>
      </c>
      <c r="G762" s="91">
        <v>3.5049999999999999</v>
      </c>
      <c r="H762" s="41">
        <v>1.1489840679876906E-3</v>
      </c>
      <c r="I762" s="42">
        <v>3.4090798946409318</v>
      </c>
      <c r="J762" s="41">
        <v>1.1683333333333333E-3</v>
      </c>
      <c r="K762" s="42">
        <v>1.2656649999999992</v>
      </c>
      <c r="L762" s="41">
        <v>1.1489840679876906E-3</v>
      </c>
      <c r="M762" s="42">
        <v>1.2277195809815131</v>
      </c>
    </row>
    <row r="763" spans="1:13" x14ac:dyDescent="0.2">
      <c r="A763" s="84">
        <v>30</v>
      </c>
      <c r="B763" s="85">
        <v>34086</v>
      </c>
      <c r="C763" s="88">
        <v>5.66</v>
      </c>
      <c r="D763" s="90">
        <v>1.83833E-3</v>
      </c>
      <c r="E763" s="87">
        <v>11.408647792669587</v>
      </c>
      <c r="F763" s="88">
        <v>1.36</v>
      </c>
      <c r="G763" s="91">
        <v>3.5100000000000002</v>
      </c>
      <c r="H763" s="41">
        <v>1.1505961086455407E-3</v>
      </c>
      <c r="I763" s="42">
        <v>3.4130023687017674</v>
      </c>
      <c r="J763" s="41">
        <v>1.17E-3</v>
      </c>
      <c r="K763" s="42">
        <v>1.266834999999999</v>
      </c>
      <c r="L763" s="41">
        <v>1.1505961086455407E-3</v>
      </c>
      <c r="M763" s="42">
        <v>1.2288701770901587</v>
      </c>
    </row>
    <row r="764" spans="1:13" x14ac:dyDescent="0.2">
      <c r="A764" s="84">
        <v>30</v>
      </c>
      <c r="B764" s="85">
        <v>34087</v>
      </c>
      <c r="C764" s="88">
        <v>5.58</v>
      </c>
      <c r="D764" s="90">
        <v>1.8121299999999999E-3</v>
      </c>
      <c r="E764" s="87">
        <v>11.429321745594118</v>
      </c>
      <c r="F764" s="88">
        <v>1.41</v>
      </c>
      <c r="G764" s="91">
        <v>3.4950000000000001</v>
      </c>
      <c r="H764" s="41">
        <v>1.1457597608293124E-3</v>
      </c>
      <c r="I764" s="42">
        <v>3.416912849479441</v>
      </c>
      <c r="J764" s="41">
        <v>1.165E-3</v>
      </c>
      <c r="K764" s="42">
        <v>1.2679999999999991</v>
      </c>
      <c r="L764" s="41">
        <v>1.1457597608293124E-3</v>
      </c>
      <c r="M764" s="42">
        <v>1.230015936850988</v>
      </c>
    </row>
    <row r="765" spans="1:13" x14ac:dyDescent="0.2">
      <c r="A765" s="84">
        <v>30</v>
      </c>
      <c r="B765" s="85">
        <v>34088</v>
      </c>
      <c r="C765" s="88">
        <v>5.58</v>
      </c>
      <c r="D765" s="90">
        <v>1.8121399999999998E-3</v>
      </c>
      <c r="E765" s="87">
        <v>11.450033276702179</v>
      </c>
      <c r="F765" s="88">
        <v>1.4</v>
      </c>
      <c r="G765" s="91">
        <v>3.49</v>
      </c>
      <c r="H765" s="41">
        <v>1.1441474943143515E-3</v>
      </c>
      <c r="I765" s="42">
        <v>3.4208223017544634</v>
      </c>
      <c r="J765" s="41">
        <v>1.1633333333333335E-3</v>
      </c>
      <c r="K765" s="42">
        <v>1.2691633333333325</v>
      </c>
      <c r="L765" s="41">
        <v>1.1441474943143515E-3</v>
      </c>
      <c r="M765" s="42">
        <v>1.2311600843453023</v>
      </c>
    </row>
    <row r="766" spans="1:13" x14ac:dyDescent="0.2">
      <c r="A766" s="84">
        <v>30</v>
      </c>
      <c r="B766" s="85">
        <v>34089</v>
      </c>
      <c r="C766" s="88">
        <v>5.57</v>
      </c>
      <c r="D766" s="90">
        <v>1.80842E-3</v>
      </c>
      <c r="E766" s="87">
        <v>11.470739745880431</v>
      </c>
      <c r="F766" s="88">
        <v>1.41</v>
      </c>
      <c r="G766" s="91">
        <v>3.49</v>
      </c>
      <c r="H766" s="41">
        <v>1.1441474943143515E-3</v>
      </c>
      <c r="I766" s="42">
        <v>3.4247362270195105</v>
      </c>
      <c r="J766" s="41">
        <v>1.1633333333333335E-3</v>
      </c>
      <c r="K766" s="42">
        <v>1.2703266666666659</v>
      </c>
      <c r="L766" s="41">
        <v>1.1441474943143515E-3</v>
      </c>
      <c r="M766" s="42">
        <v>1.2323042318396167</v>
      </c>
    </row>
    <row r="767" spans="1:13" x14ac:dyDescent="0.2">
      <c r="A767" s="84">
        <v>30</v>
      </c>
      <c r="B767" s="85">
        <v>34090</v>
      </c>
      <c r="C767" s="88">
        <v>5.57</v>
      </c>
      <c r="D767" s="90">
        <v>1.80842E-3</v>
      </c>
      <c r="E767" s="87">
        <v>11.491483661051676</v>
      </c>
      <c r="F767" s="88">
        <v>1.41</v>
      </c>
      <c r="G767" s="91">
        <v>3.49</v>
      </c>
      <c r="H767" s="41">
        <v>1.1441474943143515E-3</v>
      </c>
      <c r="I767" s="42">
        <v>3.4286546303923426</v>
      </c>
      <c r="J767" s="41">
        <v>1.1633333333333335E-3</v>
      </c>
      <c r="K767" s="42">
        <v>1.2714899999999993</v>
      </c>
      <c r="L767" s="41">
        <v>1.1441474943143515E-3</v>
      </c>
      <c r="M767" s="42">
        <v>1.233448379333931</v>
      </c>
    </row>
    <row r="768" spans="1:13" x14ac:dyDescent="0.2">
      <c r="A768" s="84">
        <v>30</v>
      </c>
      <c r="B768" s="85">
        <v>34091</v>
      </c>
      <c r="C768" s="88">
        <v>5.57</v>
      </c>
      <c r="D768" s="90">
        <v>1.80842E-3</v>
      </c>
      <c r="E768" s="87">
        <v>11.512265089933994</v>
      </c>
      <c r="F768" s="88">
        <v>1.41</v>
      </c>
      <c r="G768" s="91">
        <v>3.49</v>
      </c>
      <c r="H768" s="41">
        <v>1.1441474943143515E-3</v>
      </c>
      <c r="I768" s="42">
        <v>3.4325775169965755</v>
      </c>
      <c r="J768" s="41">
        <v>1.1633333333333335E-3</v>
      </c>
      <c r="K768" s="42">
        <v>1.2726533333333327</v>
      </c>
      <c r="L768" s="41">
        <v>1.1441474943143515E-3</v>
      </c>
      <c r="M768" s="42">
        <v>1.2345925268282454</v>
      </c>
    </row>
    <row r="769" spans="1:13" x14ac:dyDescent="0.2">
      <c r="A769" s="84">
        <v>30</v>
      </c>
      <c r="B769" s="85">
        <v>34092</v>
      </c>
      <c r="C769" s="88">
        <v>5.6</v>
      </c>
      <c r="D769" s="90">
        <v>1.81814E-3</v>
      </c>
      <c r="E769" s="87">
        <v>11.533195999584605</v>
      </c>
      <c r="F769" s="88">
        <v>1.4</v>
      </c>
      <c r="G769" s="91">
        <v>3.5</v>
      </c>
      <c r="H769" s="41">
        <v>1.1473719520513903E-3</v>
      </c>
      <c r="I769" s="42">
        <v>3.4365159601628195</v>
      </c>
      <c r="J769" s="41">
        <v>1.1666666666666668E-3</v>
      </c>
      <c r="K769" s="42">
        <v>1.2738199999999995</v>
      </c>
      <c r="L769" s="41">
        <v>1.1473719520513903E-3</v>
      </c>
      <c r="M769" s="42">
        <v>1.2357398987802968</v>
      </c>
    </row>
    <row r="770" spans="1:13" x14ac:dyDescent="0.2">
      <c r="A770" s="84">
        <v>30</v>
      </c>
      <c r="B770" s="85">
        <v>34093</v>
      </c>
      <c r="C770" s="88">
        <v>5.6</v>
      </c>
      <c r="D770" s="90">
        <v>1.81784E-3</v>
      </c>
      <c r="E770" s="87">
        <v>11.554161504600488</v>
      </c>
      <c r="F770" s="88">
        <v>1.4</v>
      </c>
      <c r="G770" s="91">
        <v>3.5</v>
      </c>
      <c r="H770" s="41">
        <v>1.1473719520513903E-3</v>
      </c>
      <c r="I770" s="42">
        <v>3.4404589221882871</v>
      </c>
      <c r="J770" s="41">
        <v>1.1666666666666668E-3</v>
      </c>
      <c r="K770" s="42">
        <v>1.2749866666666663</v>
      </c>
      <c r="L770" s="41">
        <v>1.1473719520513903E-3</v>
      </c>
      <c r="M770" s="42">
        <v>1.2368872707323482</v>
      </c>
    </row>
    <row r="771" spans="1:13" x14ac:dyDescent="0.2">
      <c r="A771" s="84">
        <v>30</v>
      </c>
      <c r="B771" s="85">
        <v>34094</v>
      </c>
      <c r="C771" s="88">
        <v>5.59</v>
      </c>
      <c r="D771" s="90">
        <v>1.8155300000000001E-3</v>
      </c>
      <c r="E771" s="87">
        <v>11.575138431436935</v>
      </c>
      <c r="F771" s="88">
        <v>1.4</v>
      </c>
      <c r="G771" s="91">
        <v>3.4950000000000001</v>
      </c>
      <c r="H771" s="41">
        <v>1.1457597608293124E-3</v>
      </c>
      <c r="I771" s="42">
        <v>3.4444008615801165</v>
      </c>
      <c r="J771" s="41">
        <v>1.165E-3</v>
      </c>
      <c r="K771" s="42">
        <v>1.2761516666666664</v>
      </c>
      <c r="L771" s="41">
        <v>1.1457597608293124E-3</v>
      </c>
      <c r="M771" s="42">
        <v>1.2380330304931775</v>
      </c>
    </row>
    <row r="772" spans="1:13" x14ac:dyDescent="0.2">
      <c r="A772" s="84">
        <v>30</v>
      </c>
      <c r="B772" s="85">
        <v>34095</v>
      </c>
      <c r="C772" s="88">
        <v>5.59</v>
      </c>
      <c r="D772" s="90">
        <v>1.81438E-3</v>
      </c>
      <c r="E772" s="87">
        <v>11.596140131104164</v>
      </c>
      <c r="F772" s="88">
        <v>1.4</v>
      </c>
      <c r="G772" s="91">
        <v>3.4950000000000001</v>
      </c>
      <c r="H772" s="41">
        <v>1.1457597608293124E-3</v>
      </c>
      <c r="I772" s="42">
        <v>3.4483473174874808</v>
      </c>
      <c r="J772" s="41">
        <v>1.165E-3</v>
      </c>
      <c r="K772" s="42">
        <v>1.2773166666666664</v>
      </c>
      <c r="L772" s="41">
        <v>1.1457597608293124E-3</v>
      </c>
      <c r="M772" s="42">
        <v>1.2391787902540068</v>
      </c>
    </row>
    <row r="773" spans="1:13" x14ac:dyDescent="0.2">
      <c r="A773" s="84">
        <v>30</v>
      </c>
      <c r="B773" s="85">
        <v>34096</v>
      </c>
      <c r="C773" s="88">
        <v>5.59</v>
      </c>
      <c r="D773" s="90">
        <v>1.81624E-3</v>
      </c>
      <c r="E773" s="87">
        <v>11.617201504655879</v>
      </c>
      <c r="F773" s="88">
        <v>1.4</v>
      </c>
      <c r="G773" s="91">
        <v>3.4950000000000001</v>
      </c>
      <c r="H773" s="41">
        <v>1.1457597608293124E-3</v>
      </c>
      <c r="I773" s="42">
        <v>3.4522982950852215</v>
      </c>
      <c r="J773" s="41">
        <v>1.165E-3</v>
      </c>
      <c r="K773" s="42">
        <v>1.2784816666666665</v>
      </c>
      <c r="L773" s="41">
        <v>1.1457597608293124E-3</v>
      </c>
      <c r="M773" s="42">
        <v>1.2403245500148361</v>
      </c>
    </row>
    <row r="774" spans="1:13" x14ac:dyDescent="0.2">
      <c r="A774" s="84">
        <v>30</v>
      </c>
      <c r="B774" s="85">
        <v>34097</v>
      </c>
      <c r="C774" s="88">
        <v>5.59</v>
      </c>
      <c r="D774" s="90">
        <v>1.81624E-3</v>
      </c>
      <c r="E774" s="87">
        <v>11.638301130716695</v>
      </c>
      <c r="F774" s="88">
        <v>1.4</v>
      </c>
      <c r="G774" s="91">
        <v>3.4950000000000001</v>
      </c>
      <c r="H774" s="41">
        <v>1.1457597608293124E-3</v>
      </c>
      <c r="I774" s="42">
        <v>3.4562537995541098</v>
      </c>
      <c r="J774" s="41">
        <v>1.165E-3</v>
      </c>
      <c r="K774" s="42">
        <v>1.2796466666666666</v>
      </c>
      <c r="L774" s="41">
        <v>1.1457597608293124E-3</v>
      </c>
      <c r="M774" s="42">
        <v>1.2414703097756654</v>
      </c>
    </row>
    <row r="775" spans="1:13" x14ac:dyDescent="0.2">
      <c r="A775" s="84">
        <v>30</v>
      </c>
      <c r="B775" s="85">
        <v>34098</v>
      </c>
      <c r="C775" s="88">
        <v>5.59</v>
      </c>
      <c r="D775" s="90">
        <v>1.81624E-3</v>
      </c>
      <c r="E775" s="87">
        <v>11.659439078762347</v>
      </c>
      <c r="F775" s="88">
        <v>1.4</v>
      </c>
      <c r="G775" s="91">
        <v>3.4950000000000001</v>
      </c>
      <c r="H775" s="41">
        <v>1.1457597608293124E-3</v>
      </c>
      <c r="I775" s="42">
        <v>3.4602138360808525</v>
      </c>
      <c r="J775" s="41">
        <v>1.165E-3</v>
      </c>
      <c r="K775" s="42">
        <v>1.2808116666666667</v>
      </c>
      <c r="L775" s="41">
        <v>1.1457597608293124E-3</v>
      </c>
      <c r="M775" s="42">
        <v>1.2426160695364947</v>
      </c>
    </row>
    <row r="776" spans="1:13" x14ac:dyDescent="0.2">
      <c r="A776" s="84">
        <v>30</v>
      </c>
      <c r="B776" s="85">
        <v>34099</v>
      </c>
      <c r="C776" s="88">
        <v>5.6</v>
      </c>
      <c r="D776" s="90">
        <v>1.8187699999999999E-3</v>
      </c>
      <c r="E776" s="87">
        <v>11.680644916775629</v>
      </c>
      <c r="F776" s="88">
        <v>1.39</v>
      </c>
      <c r="G776" s="91">
        <v>3.4949999999999997</v>
      </c>
      <c r="H776" s="41">
        <v>1.1457597608293124E-3</v>
      </c>
      <c r="I776" s="42">
        <v>3.464178409858099</v>
      </c>
      <c r="J776" s="41">
        <v>1.1649999999999998E-3</v>
      </c>
      <c r="K776" s="42">
        <v>1.2819766666666668</v>
      </c>
      <c r="L776" s="41">
        <v>1.1457597608293124E-3</v>
      </c>
      <c r="M776" s="42">
        <v>1.243761829297324</v>
      </c>
    </row>
    <row r="777" spans="1:13" x14ac:dyDescent="0.2">
      <c r="A777" s="84">
        <v>30</v>
      </c>
      <c r="B777" s="85">
        <v>34100</v>
      </c>
      <c r="C777" s="88">
        <v>5.6</v>
      </c>
      <c r="D777" s="90">
        <v>1.8175700000000001E-3</v>
      </c>
      <c r="E777" s="87">
        <v>11.701875306557014</v>
      </c>
      <c r="F777" s="88">
        <v>1.39</v>
      </c>
      <c r="G777" s="91">
        <v>3.4949999999999997</v>
      </c>
      <c r="H777" s="41">
        <v>1.1457597608293124E-3</v>
      </c>
      <c r="I777" s="42">
        <v>3.4681475260844481</v>
      </c>
      <c r="J777" s="41">
        <v>1.1649999999999998E-3</v>
      </c>
      <c r="K777" s="42">
        <v>1.2831416666666668</v>
      </c>
      <c r="L777" s="41">
        <v>1.1457597608293124E-3</v>
      </c>
      <c r="M777" s="42">
        <v>1.2449075890581534</v>
      </c>
    </row>
    <row r="778" spans="1:13" x14ac:dyDescent="0.2">
      <c r="A778" s="84">
        <v>30</v>
      </c>
      <c r="B778" s="85">
        <v>34101</v>
      </c>
      <c r="C778" s="88">
        <v>5.55</v>
      </c>
      <c r="D778" s="90">
        <v>1.8016799999999999E-3</v>
      </c>
      <c r="E778" s="87">
        <v>11.722958341259332</v>
      </c>
      <c r="F778" s="88">
        <v>1.36</v>
      </c>
      <c r="G778" s="91">
        <v>3.4550000000000001</v>
      </c>
      <c r="H778" s="41">
        <v>1.1328595199069369E-3</v>
      </c>
      <c r="I778" s="42">
        <v>3.4720764500258148</v>
      </c>
      <c r="J778" s="41">
        <v>1.1516666666666667E-3</v>
      </c>
      <c r="K778" s="42">
        <v>1.2842933333333335</v>
      </c>
      <c r="L778" s="41">
        <v>1.1328595199069369E-3</v>
      </c>
      <c r="M778" s="42">
        <v>1.2460404485780603</v>
      </c>
    </row>
    <row r="779" spans="1:13" x14ac:dyDescent="0.2">
      <c r="A779" s="84">
        <v>30</v>
      </c>
      <c r="B779" s="85">
        <v>34102</v>
      </c>
      <c r="C779" s="88">
        <v>5.55</v>
      </c>
      <c r="D779" s="90">
        <v>1.8005999999999999E-3</v>
      </c>
      <c r="E779" s="87">
        <v>11.744066700048602</v>
      </c>
      <c r="F779" s="88">
        <v>1.36</v>
      </c>
      <c r="G779" s="91">
        <v>3.4550000000000001</v>
      </c>
      <c r="H779" s="41">
        <v>1.1328595199069369E-3</v>
      </c>
      <c r="I779" s="42">
        <v>3.4760098248860714</v>
      </c>
      <c r="J779" s="41">
        <v>1.1516666666666667E-3</v>
      </c>
      <c r="K779" s="42">
        <v>1.2854450000000002</v>
      </c>
      <c r="L779" s="41">
        <v>1.1328595199069369E-3</v>
      </c>
      <c r="M779" s="42">
        <v>1.2471733080979672</v>
      </c>
    </row>
    <row r="780" spans="1:13" x14ac:dyDescent="0.2">
      <c r="A780" s="84">
        <v>30</v>
      </c>
      <c r="B780" s="85">
        <v>34103</v>
      </c>
      <c r="C780" s="88">
        <v>5.54</v>
      </c>
      <c r="D780" s="90">
        <v>1.79955E-3</v>
      </c>
      <c r="E780" s="87">
        <v>11.765200735278675</v>
      </c>
      <c r="F780" s="88">
        <v>1.36</v>
      </c>
      <c r="G780" s="91">
        <v>3.45</v>
      </c>
      <c r="H780" s="41">
        <v>1.1312466507908958E-3</v>
      </c>
      <c r="I780" s="42">
        <v>3.47994204935859</v>
      </c>
      <c r="J780" s="41">
        <v>1.15E-3</v>
      </c>
      <c r="K780" s="42">
        <v>1.2865950000000002</v>
      </c>
      <c r="L780" s="41">
        <v>1.1312466507908958E-3</v>
      </c>
      <c r="M780" s="42">
        <v>1.2483045547487581</v>
      </c>
    </row>
    <row r="781" spans="1:13" x14ac:dyDescent="0.2">
      <c r="A781" s="84">
        <v>30</v>
      </c>
      <c r="B781" s="85">
        <v>34104</v>
      </c>
      <c r="C781" s="88">
        <v>5.54</v>
      </c>
      <c r="D781" s="90">
        <v>1.79955E-3</v>
      </c>
      <c r="E781" s="87">
        <v>11.786372802261846</v>
      </c>
      <c r="F781" s="88">
        <v>1.36</v>
      </c>
      <c r="G781" s="91">
        <v>3.45</v>
      </c>
      <c r="H781" s="41">
        <v>1.1312466507908958E-3</v>
      </c>
      <c r="I781" s="42">
        <v>3.4838787221468732</v>
      </c>
      <c r="J781" s="41">
        <v>1.15E-3</v>
      </c>
      <c r="K781" s="42">
        <v>1.2877450000000001</v>
      </c>
      <c r="L781" s="41">
        <v>1.1312466507908958E-3</v>
      </c>
      <c r="M781" s="42">
        <v>1.249435801399549</v>
      </c>
    </row>
    <row r="782" spans="1:13" x14ac:dyDescent="0.2">
      <c r="A782" s="84">
        <v>30</v>
      </c>
      <c r="B782" s="85">
        <v>34105</v>
      </c>
      <c r="C782" s="88">
        <v>5.54</v>
      </c>
      <c r="D782" s="90">
        <v>1.79955E-3</v>
      </c>
      <c r="E782" s="87">
        <v>11.807582969438158</v>
      </c>
      <c r="F782" s="88">
        <v>1.36</v>
      </c>
      <c r="G782" s="91">
        <v>3.45</v>
      </c>
      <c r="H782" s="41">
        <v>1.1312466507908958E-3</v>
      </c>
      <c r="I782" s="42">
        <v>3.4878198482830634</v>
      </c>
      <c r="J782" s="41">
        <v>1.15E-3</v>
      </c>
      <c r="K782" s="42">
        <v>1.2888950000000001</v>
      </c>
      <c r="L782" s="41">
        <v>1.1312466507908958E-3</v>
      </c>
      <c r="M782" s="42">
        <v>1.2505670480503399</v>
      </c>
    </row>
    <row r="783" spans="1:13" x14ac:dyDescent="0.2">
      <c r="A783" s="84">
        <v>30</v>
      </c>
      <c r="B783" s="85">
        <v>34106</v>
      </c>
      <c r="C783" s="88">
        <v>5.54</v>
      </c>
      <c r="D783" s="90">
        <v>1.79883E-3</v>
      </c>
      <c r="E783" s="87">
        <v>11.828822803911073</v>
      </c>
      <c r="F783" s="88">
        <v>1.36</v>
      </c>
      <c r="G783" s="91">
        <v>3.45</v>
      </c>
      <c r="H783" s="41">
        <v>1.1312466507908958E-3</v>
      </c>
      <c r="I783" s="42">
        <v>3.4917654328049954</v>
      </c>
      <c r="J783" s="41">
        <v>1.15E-3</v>
      </c>
      <c r="K783" s="42">
        <v>1.2900450000000001</v>
      </c>
      <c r="L783" s="41">
        <v>1.1312466507908958E-3</v>
      </c>
      <c r="M783" s="42">
        <v>1.2516982947011308</v>
      </c>
    </row>
    <row r="784" spans="1:13" x14ac:dyDescent="0.2">
      <c r="A784" s="84">
        <v>30</v>
      </c>
      <c r="B784" s="85">
        <v>34107</v>
      </c>
      <c r="C784" s="88">
        <v>5.55</v>
      </c>
      <c r="D784" s="90">
        <v>1.80225E-3</v>
      </c>
      <c r="E784" s="87">
        <v>11.850141299809421</v>
      </c>
      <c r="F784" s="88">
        <v>1.36</v>
      </c>
      <c r="G784" s="91">
        <v>3.4550000000000001</v>
      </c>
      <c r="H784" s="41">
        <v>1.1328595199069369E-3</v>
      </c>
      <c r="I784" s="42">
        <v>3.4957211125168306</v>
      </c>
      <c r="J784" s="41">
        <v>1.1516666666666667E-3</v>
      </c>
      <c r="K784" s="42">
        <v>1.2911966666666668</v>
      </c>
      <c r="L784" s="41">
        <v>1.1328595199069369E-3</v>
      </c>
      <c r="M784" s="42">
        <v>1.2528311542210377</v>
      </c>
    </row>
    <row r="785" spans="1:13" x14ac:dyDescent="0.2">
      <c r="A785" s="84">
        <v>30</v>
      </c>
      <c r="B785" s="85">
        <v>34108</v>
      </c>
      <c r="C785" s="88">
        <v>5.61</v>
      </c>
      <c r="D785" s="90">
        <v>1.82168E-3</v>
      </c>
      <c r="E785" s="87">
        <v>11.871728465212456</v>
      </c>
      <c r="F785" s="88">
        <v>1.33</v>
      </c>
      <c r="G785" s="91">
        <v>3.47</v>
      </c>
      <c r="H785" s="41">
        <v>1.1376976751822365E-3</v>
      </c>
      <c r="I785" s="42">
        <v>3.4996981862996264</v>
      </c>
      <c r="J785" s="41">
        <v>1.1566666666666667E-3</v>
      </c>
      <c r="K785" s="42">
        <v>1.2923533333333335</v>
      </c>
      <c r="L785" s="41">
        <v>1.1376976751822365E-3</v>
      </c>
      <c r="M785" s="42">
        <v>1.25396885189622</v>
      </c>
    </row>
    <row r="786" spans="1:13" x14ac:dyDescent="0.2">
      <c r="A786" s="84">
        <v>30</v>
      </c>
      <c r="B786" s="85">
        <v>34109</v>
      </c>
      <c r="C786" s="88">
        <v>5.59</v>
      </c>
      <c r="D786" s="90">
        <v>1.81431E-3</v>
      </c>
      <c r="E786" s="87">
        <v>11.893267460884177</v>
      </c>
      <c r="F786" s="88">
        <v>1.33</v>
      </c>
      <c r="G786" s="91">
        <v>3.46</v>
      </c>
      <c r="H786" s="41">
        <v>1.1344723136725854E-3</v>
      </c>
      <c r="I786" s="42">
        <v>3.5036684969981935</v>
      </c>
      <c r="J786" s="41">
        <v>1.1533333333333333E-3</v>
      </c>
      <c r="K786" s="42">
        <v>1.2935066666666668</v>
      </c>
      <c r="L786" s="41">
        <v>1.1344723136725854E-3</v>
      </c>
      <c r="M786" s="42">
        <v>1.2551033242098926</v>
      </c>
    </row>
    <row r="787" spans="1:13" x14ac:dyDescent="0.2">
      <c r="A787" s="84">
        <v>30</v>
      </c>
      <c r="B787" s="85">
        <v>34110</v>
      </c>
      <c r="C787" s="88">
        <v>5.59</v>
      </c>
      <c r="D787" s="90">
        <v>1.81431E-3</v>
      </c>
      <c r="E787" s="87">
        <v>11.914845534971136</v>
      </c>
      <c r="F787" s="88">
        <v>1.33</v>
      </c>
      <c r="G787" s="91">
        <v>3.46</v>
      </c>
      <c r="H787" s="41">
        <v>1.1344723136725854E-3</v>
      </c>
      <c r="I787" s="42">
        <v>3.5076433119043249</v>
      </c>
      <c r="J787" s="41">
        <v>1.1533333333333333E-3</v>
      </c>
      <c r="K787" s="42">
        <v>1.2946600000000001</v>
      </c>
      <c r="L787" s="41">
        <v>1.1344723136725854E-3</v>
      </c>
      <c r="M787" s="42">
        <v>1.2562377965235652</v>
      </c>
    </row>
    <row r="788" spans="1:13" x14ac:dyDescent="0.2">
      <c r="A788" s="84">
        <v>30</v>
      </c>
      <c r="B788" s="85">
        <v>34111</v>
      </c>
      <c r="C788" s="88">
        <v>5.59</v>
      </c>
      <c r="D788" s="90">
        <v>1.81431E-3</v>
      </c>
      <c r="E788" s="87">
        <v>11.93646275837369</v>
      </c>
      <c r="F788" s="88">
        <v>1.33</v>
      </c>
      <c r="G788" s="91">
        <v>3.46</v>
      </c>
      <c r="H788" s="41">
        <v>1.1344723136725854E-3</v>
      </c>
      <c r="I788" s="42">
        <v>3.5116226361279193</v>
      </c>
      <c r="J788" s="41">
        <v>1.1533333333333333E-3</v>
      </c>
      <c r="K788" s="42">
        <v>1.2958133333333335</v>
      </c>
      <c r="L788" s="41">
        <v>1.1344723136725854E-3</v>
      </c>
      <c r="M788" s="42">
        <v>1.2573722688372377</v>
      </c>
    </row>
    <row r="789" spans="1:13" x14ac:dyDescent="0.2">
      <c r="A789" s="84">
        <v>30</v>
      </c>
      <c r="B789" s="85">
        <v>34112</v>
      </c>
      <c r="C789" s="88">
        <v>5.59</v>
      </c>
      <c r="D789" s="90">
        <v>1.81431E-3</v>
      </c>
      <c r="E789" s="87">
        <v>11.958119202120836</v>
      </c>
      <c r="F789" s="88">
        <v>1.33</v>
      </c>
      <c r="G789" s="91">
        <v>3.46</v>
      </c>
      <c r="H789" s="41">
        <v>1.1344723136725854E-3</v>
      </c>
      <c r="I789" s="42">
        <v>3.5156064747846725</v>
      </c>
      <c r="J789" s="41">
        <v>1.1533333333333333E-3</v>
      </c>
      <c r="K789" s="42">
        <v>1.2969666666666668</v>
      </c>
      <c r="L789" s="41">
        <v>1.1344723136725854E-3</v>
      </c>
      <c r="M789" s="42">
        <v>1.2585067411509103</v>
      </c>
    </row>
    <row r="790" spans="1:13" x14ac:dyDescent="0.2">
      <c r="A790" s="84">
        <v>30</v>
      </c>
      <c r="B790" s="85">
        <v>34113</v>
      </c>
      <c r="C790" s="88">
        <v>5.56</v>
      </c>
      <c r="D790" s="90">
        <v>1.8039599999999999E-3</v>
      </c>
      <c r="E790" s="87">
        <v>11.979691170836693</v>
      </c>
      <c r="F790" s="88">
        <v>1.34</v>
      </c>
      <c r="G790" s="91">
        <v>3.4499999999999997</v>
      </c>
      <c r="H790" s="41">
        <v>1.1312466507908958E-3</v>
      </c>
      <c r="I790" s="42">
        <v>3.5195834928347716</v>
      </c>
      <c r="J790" s="41">
        <v>1.15E-3</v>
      </c>
      <c r="K790" s="42">
        <v>1.2981166666666668</v>
      </c>
      <c r="L790" s="41">
        <v>1.1312466507908958E-3</v>
      </c>
      <c r="M790" s="42">
        <v>1.2596379878017012</v>
      </c>
    </row>
    <row r="791" spans="1:13" x14ac:dyDescent="0.2">
      <c r="A791" s="84">
        <v>30</v>
      </c>
      <c r="B791" s="85">
        <v>34114</v>
      </c>
      <c r="C791" s="88">
        <v>5.56</v>
      </c>
      <c r="D791" s="90">
        <v>1.8068099999999998E-3</v>
      </c>
      <c r="E791" s="87">
        <v>12.001336196641072</v>
      </c>
      <c r="F791" s="88">
        <v>1.34</v>
      </c>
      <c r="G791" s="91">
        <v>3.4499999999999997</v>
      </c>
      <c r="H791" s="41">
        <v>1.1312466507908958E-3</v>
      </c>
      <c r="I791" s="42">
        <v>3.5235650098732196</v>
      </c>
      <c r="J791" s="41">
        <v>1.15E-3</v>
      </c>
      <c r="K791" s="42">
        <v>1.2992666666666668</v>
      </c>
      <c r="L791" s="41">
        <v>1.1312466507908958E-3</v>
      </c>
      <c r="M791" s="42">
        <v>1.2607692344524921</v>
      </c>
    </row>
    <row r="792" spans="1:13" x14ac:dyDescent="0.2">
      <c r="A792" s="84">
        <v>30</v>
      </c>
      <c r="B792" s="85">
        <v>34115</v>
      </c>
      <c r="C792" s="88">
        <v>5.56</v>
      </c>
      <c r="D792" s="90">
        <v>1.8066200000000001E-3</v>
      </c>
      <c r="E792" s="87">
        <v>12.023018050640648</v>
      </c>
      <c r="F792" s="88">
        <v>1.34</v>
      </c>
      <c r="G792" s="91">
        <v>3.4499999999999997</v>
      </c>
      <c r="H792" s="41">
        <v>1.1312466507908958E-3</v>
      </c>
      <c r="I792" s="42">
        <v>3.5275510309894829</v>
      </c>
      <c r="J792" s="41">
        <v>1.15E-3</v>
      </c>
      <c r="K792" s="42">
        <v>1.3004166666666668</v>
      </c>
      <c r="L792" s="41">
        <v>1.1312466507908958E-3</v>
      </c>
      <c r="M792" s="42">
        <v>1.261900481103283</v>
      </c>
    </row>
    <row r="793" spans="1:13" x14ac:dyDescent="0.2">
      <c r="A793" s="84">
        <v>30</v>
      </c>
      <c r="B793" s="85">
        <v>34116</v>
      </c>
      <c r="C793" s="88">
        <v>5.56</v>
      </c>
      <c r="D793" s="90">
        <v>1.80532E-3</v>
      </c>
      <c r="E793" s="87">
        <v>12.044723445587831</v>
      </c>
      <c r="F793" s="88">
        <v>1.33</v>
      </c>
      <c r="G793" s="91">
        <v>3.4449999999999998</v>
      </c>
      <c r="H793" s="41">
        <v>1.1296337063178008E-3</v>
      </c>
      <c r="I793" s="42">
        <v>3.5315358715348446</v>
      </c>
      <c r="J793" s="41">
        <v>1.1483333333333332E-3</v>
      </c>
      <c r="K793" s="42">
        <v>1.3015650000000001</v>
      </c>
      <c r="L793" s="41">
        <v>1.1296337063178008E-3</v>
      </c>
      <c r="M793" s="42">
        <v>1.2630301148096008</v>
      </c>
    </row>
    <row r="794" spans="1:13" x14ac:dyDescent="0.2">
      <c r="A794" s="84">
        <v>30</v>
      </c>
      <c r="B794" s="85">
        <v>34117</v>
      </c>
      <c r="C794" s="88">
        <v>5.56</v>
      </c>
      <c r="D794" s="90">
        <v>1.80652E-3</v>
      </c>
      <c r="E794" s="87">
        <v>12.066482479386753</v>
      </c>
      <c r="F794" s="88">
        <v>1.33</v>
      </c>
      <c r="G794" s="91">
        <v>3.4449999999999998</v>
      </c>
      <c r="H794" s="41">
        <v>1.1296337063178008E-3</v>
      </c>
      <c r="I794" s="42">
        <v>3.5355252134904007</v>
      </c>
      <c r="J794" s="41">
        <v>1.1483333333333332E-3</v>
      </c>
      <c r="K794" s="42">
        <v>1.3027133333333334</v>
      </c>
      <c r="L794" s="41">
        <v>1.1296337063178008E-3</v>
      </c>
      <c r="M794" s="42">
        <v>1.2641597485159186</v>
      </c>
    </row>
    <row r="795" spans="1:13" x14ac:dyDescent="0.2">
      <c r="A795" s="84">
        <v>30</v>
      </c>
      <c r="B795" s="85">
        <v>34118</v>
      </c>
      <c r="C795" s="88">
        <v>5.56</v>
      </c>
      <c r="D795" s="90">
        <v>1.80652E-3</v>
      </c>
      <c r="E795" s="87">
        <v>12.088280821315413</v>
      </c>
      <c r="F795" s="88">
        <v>1.33</v>
      </c>
      <c r="G795" s="91">
        <v>3.4449999999999998</v>
      </c>
      <c r="H795" s="41">
        <v>1.1296337063178008E-3</v>
      </c>
      <c r="I795" s="42">
        <v>3.5395190619410961</v>
      </c>
      <c r="J795" s="41">
        <v>1.1483333333333332E-3</v>
      </c>
      <c r="K795" s="42">
        <v>1.3038616666666667</v>
      </c>
      <c r="L795" s="41">
        <v>1.1296337063178008E-3</v>
      </c>
      <c r="M795" s="42">
        <v>1.2652893822222364</v>
      </c>
    </row>
    <row r="796" spans="1:13" x14ac:dyDescent="0.2">
      <c r="A796" s="84">
        <v>30</v>
      </c>
      <c r="B796" s="85">
        <v>34119</v>
      </c>
      <c r="C796" s="88">
        <v>5.56</v>
      </c>
      <c r="D796" s="90">
        <v>1.80652E-3</v>
      </c>
      <c r="E796" s="87">
        <v>12.110118542384734</v>
      </c>
      <c r="F796" s="88">
        <v>1.33</v>
      </c>
      <c r="G796" s="91">
        <v>3.4449999999999998</v>
      </c>
      <c r="H796" s="41">
        <v>1.1296337063178008E-3</v>
      </c>
      <c r="I796" s="42">
        <v>3.5435174219776191</v>
      </c>
      <c r="J796" s="41">
        <v>1.1483333333333332E-3</v>
      </c>
      <c r="K796" s="42">
        <v>1.30501</v>
      </c>
      <c r="L796" s="41">
        <v>1.1296337063178008E-3</v>
      </c>
      <c r="M796" s="42">
        <v>1.2664190159285542</v>
      </c>
    </row>
    <row r="797" spans="1:13" x14ac:dyDescent="0.2">
      <c r="A797" s="84">
        <v>30</v>
      </c>
      <c r="B797" s="85">
        <v>34120</v>
      </c>
      <c r="C797" s="88">
        <v>5.42</v>
      </c>
      <c r="D797" s="90">
        <v>1.75954E-3</v>
      </c>
      <c r="E797" s="87">
        <v>12.131426780364801</v>
      </c>
      <c r="F797" s="88">
        <v>1.33</v>
      </c>
      <c r="G797" s="91">
        <v>3.375</v>
      </c>
      <c r="H797" s="41">
        <v>1.1070445671588214E-3</v>
      </c>
      <c r="I797" s="42">
        <v>3.5474402536882521</v>
      </c>
      <c r="J797" s="41">
        <v>1.1249999999999999E-3</v>
      </c>
      <c r="K797" s="42">
        <v>1.306135</v>
      </c>
      <c r="L797" s="41">
        <v>1.1070445671588214E-3</v>
      </c>
      <c r="M797" s="42">
        <v>1.267526060495713</v>
      </c>
    </row>
    <row r="798" spans="1:13" x14ac:dyDescent="0.2">
      <c r="A798" s="84">
        <v>30</v>
      </c>
      <c r="B798" s="85">
        <v>34121</v>
      </c>
      <c r="C798" s="88">
        <v>5.42</v>
      </c>
      <c r="D798" s="90">
        <v>1.7614599999999998E-3</v>
      </c>
      <c r="E798" s="87">
        <v>12.152795803381343</v>
      </c>
      <c r="F798" s="88">
        <v>1.33</v>
      </c>
      <c r="G798" s="91">
        <v>3.375</v>
      </c>
      <c r="H798" s="41">
        <v>1.1070445671588214E-3</v>
      </c>
      <c r="I798" s="42">
        <v>3.551367428148418</v>
      </c>
      <c r="J798" s="41">
        <v>1.1249999999999999E-3</v>
      </c>
      <c r="K798" s="42">
        <v>1.3072600000000001</v>
      </c>
      <c r="L798" s="41">
        <v>1.1070445671588214E-3</v>
      </c>
      <c r="M798" s="42">
        <v>1.2686331050628719</v>
      </c>
    </row>
    <row r="799" spans="1:13" x14ac:dyDescent="0.2">
      <c r="A799" s="84">
        <v>30</v>
      </c>
      <c r="B799" s="85">
        <v>34122</v>
      </c>
      <c r="C799" s="88">
        <v>5.42</v>
      </c>
      <c r="D799" s="90">
        <v>1.76166E-3</v>
      </c>
      <c r="E799" s="87">
        <v>12.174204897636329</v>
      </c>
      <c r="F799" s="88">
        <v>1.33</v>
      </c>
      <c r="G799" s="91">
        <v>3.375</v>
      </c>
      <c r="H799" s="41">
        <v>1.1070445671588214E-3</v>
      </c>
      <c r="I799" s="42">
        <v>3.5552989501657346</v>
      </c>
      <c r="J799" s="41">
        <v>1.1249999999999999E-3</v>
      </c>
      <c r="K799" s="42">
        <v>1.3083850000000001</v>
      </c>
      <c r="L799" s="41">
        <v>1.1070445671588214E-3</v>
      </c>
      <c r="M799" s="42">
        <v>1.2697401496300307</v>
      </c>
    </row>
    <row r="800" spans="1:13" x14ac:dyDescent="0.2">
      <c r="A800" s="84">
        <v>30</v>
      </c>
      <c r="B800" s="85">
        <v>34123</v>
      </c>
      <c r="C800" s="88">
        <v>5.44</v>
      </c>
      <c r="D800" s="90">
        <v>1.76688E-3</v>
      </c>
      <c r="E800" s="87">
        <v>12.195715256785864</v>
      </c>
      <c r="F800" s="88">
        <v>1.32</v>
      </c>
      <c r="G800" s="91">
        <v>3.3800000000000003</v>
      </c>
      <c r="H800" s="41">
        <v>1.1086585673873994E-3</v>
      </c>
      <c r="I800" s="42">
        <v>3.5592405628064592</v>
      </c>
      <c r="J800" s="41">
        <v>1.1266666666666669E-3</v>
      </c>
      <c r="K800" s="42">
        <v>1.3095116666666669</v>
      </c>
      <c r="L800" s="41">
        <v>1.1086585673873994E-3</v>
      </c>
      <c r="M800" s="42">
        <v>1.2708488081974181</v>
      </c>
    </row>
    <row r="801" spans="1:13" x14ac:dyDescent="0.2">
      <c r="A801" s="84">
        <v>30</v>
      </c>
      <c r="B801" s="85">
        <v>34124</v>
      </c>
      <c r="C801" s="88">
        <v>5.44</v>
      </c>
      <c r="D801" s="90">
        <v>1.7659799999999999E-3</v>
      </c>
      <c r="E801" s="87">
        <v>12.217252646015043</v>
      </c>
      <c r="F801" s="88">
        <v>1.32</v>
      </c>
      <c r="G801" s="91">
        <v>3.3800000000000003</v>
      </c>
      <c r="H801" s="41">
        <v>1.1086585673873994E-3</v>
      </c>
      <c r="I801" s="42">
        <v>3.5631865453498075</v>
      </c>
      <c r="J801" s="41">
        <v>1.1266666666666669E-3</v>
      </c>
      <c r="K801" s="42">
        <v>1.3106383333333336</v>
      </c>
      <c r="L801" s="41">
        <v>1.1086585673873994E-3</v>
      </c>
      <c r="M801" s="42">
        <v>1.2719574667648055</v>
      </c>
    </row>
    <row r="802" spans="1:13" x14ac:dyDescent="0.2">
      <c r="A802" s="84">
        <v>30</v>
      </c>
      <c r="B802" s="85">
        <v>34125</v>
      </c>
      <c r="C802" s="88">
        <v>5.44</v>
      </c>
      <c r="D802" s="90">
        <v>1.7659799999999999E-3</v>
      </c>
      <c r="E802" s="87">
        <v>12.238828069842853</v>
      </c>
      <c r="F802" s="88">
        <v>1.32</v>
      </c>
      <c r="G802" s="91">
        <v>3.3800000000000003</v>
      </c>
      <c r="H802" s="41">
        <v>1.1086585673873994E-3</v>
      </c>
      <c r="I802" s="42">
        <v>3.5671369026405091</v>
      </c>
      <c r="J802" s="41">
        <v>1.1266666666666669E-3</v>
      </c>
      <c r="K802" s="42">
        <v>1.3117650000000003</v>
      </c>
      <c r="L802" s="41">
        <v>1.1086585673873994E-3</v>
      </c>
      <c r="M802" s="42">
        <v>1.2730661253321929</v>
      </c>
    </row>
    <row r="803" spans="1:13" x14ac:dyDescent="0.2">
      <c r="A803" s="84">
        <v>30</v>
      </c>
      <c r="B803" s="85">
        <v>34126</v>
      </c>
      <c r="C803" s="88">
        <v>5.44</v>
      </c>
      <c r="D803" s="90">
        <v>1.7659799999999999E-3</v>
      </c>
      <c r="E803" s="87">
        <v>12.260441595437635</v>
      </c>
      <c r="F803" s="88">
        <v>1.32</v>
      </c>
      <c r="G803" s="91">
        <v>3.3800000000000003</v>
      </c>
      <c r="H803" s="41">
        <v>1.1086585673873994E-3</v>
      </c>
      <c r="I803" s="42">
        <v>3.5710916395286652</v>
      </c>
      <c r="J803" s="41">
        <v>1.1266666666666669E-3</v>
      </c>
      <c r="K803" s="42">
        <v>1.312891666666667</v>
      </c>
      <c r="L803" s="41">
        <v>1.1086585673873994E-3</v>
      </c>
      <c r="M803" s="42">
        <v>1.2741747838995803</v>
      </c>
    </row>
    <row r="804" spans="1:13" x14ac:dyDescent="0.2">
      <c r="A804" s="84">
        <v>30</v>
      </c>
      <c r="B804" s="85">
        <v>34127</v>
      </c>
      <c r="C804" s="88">
        <v>5.51</v>
      </c>
      <c r="D804" s="90">
        <v>1.78819E-3</v>
      </c>
      <c r="E804" s="87">
        <v>12.282365594494182</v>
      </c>
      <c r="F804" s="88">
        <v>1.28</v>
      </c>
      <c r="G804" s="91">
        <v>3.395</v>
      </c>
      <c r="H804" s="41">
        <v>1.1135001153554924E-3</v>
      </c>
      <c r="I804" s="42">
        <v>3.5750680504812253</v>
      </c>
      <c r="J804" s="41">
        <v>1.1316666666666667E-3</v>
      </c>
      <c r="K804" s="42">
        <v>1.3140233333333338</v>
      </c>
      <c r="L804" s="41">
        <v>1.1135001153554924E-3</v>
      </c>
      <c r="M804" s="42">
        <v>1.2752882840149358</v>
      </c>
    </row>
    <row r="805" spans="1:13" x14ac:dyDescent="0.2">
      <c r="A805" s="84">
        <v>30</v>
      </c>
      <c r="B805" s="85">
        <v>34128</v>
      </c>
      <c r="C805" s="88">
        <v>5.51</v>
      </c>
      <c r="D805" s="90">
        <v>1.7888800000000001E-3</v>
      </c>
      <c r="E805" s="87">
        <v>12.304337272658863</v>
      </c>
      <c r="F805" s="88">
        <v>1.3</v>
      </c>
      <c r="G805" s="91">
        <v>3.4049999999999998</v>
      </c>
      <c r="H805" s="41">
        <v>1.1167274368080182E-3</v>
      </c>
      <c r="I805" s="42">
        <v>3.5790604270616533</v>
      </c>
      <c r="J805" s="41">
        <v>1.1349999999999999E-3</v>
      </c>
      <c r="K805" s="42">
        <v>1.3151583333333339</v>
      </c>
      <c r="L805" s="41">
        <v>1.1167274368080182E-3</v>
      </c>
      <c r="M805" s="42">
        <v>1.2764050114517438</v>
      </c>
    </row>
    <row r="806" spans="1:13" x14ac:dyDescent="0.2">
      <c r="A806" s="84">
        <v>30</v>
      </c>
      <c r="B806" s="85">
        <v>34129</v>
      </c>
      <c r="C806" s="88">
        <v>5.5</v>
      </c>
      <c r="D806" s="90">
        <v>1.7877800000000001E-3</v>
      </c>
      <c r="E806" s="87">
        <v>12.326334720748175</v>
      </c>
      <c r="F806" s="88">
        <v>1.3</v>
      </c>
      <c r="G806" s="91">
        <v>3.4</v>
      </c>
      <c r="H806" s="41">
        <v>1.1151138137961425E-3</v>
      </c>
      <c r="I806" s="42">
        <v>3.5830514867842806</v>
      </c>
      <c r="J806" s="41">
        <v>1.1333333333333332E-3</v>
      </c>
      <c r="K806" s="42">
        <v>1.3162916666666673</v>
      </c>
      <c r="L806" s="41">
        <v>1.1151138137961425E-3</v>
      </c>
      <c r="M806" s="42">
        <v>1.2775201252655399</v>
      </c>
    </row>
    <row r="807" spans="1:13" x14ac:dyDescent="0.2">
      <c r="A807" s="84">
        <v>30</v>
      </c>
      <c r="B807" s="85">
        <v>34130</v>
      </c>
      <c r="C807" s="88">
        <v>5.5</v>
      </c>
      <c r="D807" s="90">
        <v>1.78638E-3</v>
      </c>
      <c r="E807" s="87">
        <v>12.348354238566625</v>
      </c>
      <c r="F807" s="88">
        <v>1.3</v>
      </c>
      <c r="G807" s="91">
        <v>3.4</v>
      </c>
      <c r="H807" s="41">
        <v>1.1151138137961425E-3</v>
      </c>
      <c r="I807" s="42">
        <v>3.5870469969927368</v>
      </c>
      <c r="J807" s="41">
        <v>1.1333333333333332E-3</v>
      </c>
      <c r="K807" s="42">
        <v>1.3174250000000007</v>
      </c>
      <c r="L807" s="41">
        <v>1.1151138137961425E-3</v>
      </c>
      <c r="M807" s="42">
        <v>1.2786352390793361</v>
      </c>
    </row>
    <row r="808" spans="1:13" x14ac:dyDescent="0.2">
      <c r="A808" s="84">
        <v>30</v>
      </c>
      <c r="B808" s="85">
        <v>34131</v>
      </c>
      <c r="C808" s="88">
        <v>5.53</v>
      </c>
      <c r="D808" s="90">
        <v>1.7943099999999999E-3</v>
      </c>
      <c r="E808" s="87">
        <v>12.370511014060426</v>
      </c>
      <c r="F808" s="88">
        <v>1.3</v>
      </c>
      <c r="G808" s="91">
        <v>3.415</v>
      </c>
      <c r="H808" s="41">
        <v>1.1199544565729802E-3</v>
      </c>
      <c r="I808" s="42">
        <v>3.5910643262629556</v>
      </c>
      <c r="J808" s="41">
        <v>1.1383333333333334E-3</v>
      </c>
      <c r="K808" s="42">
        <v>1.318563333333334</v>
      </c>
      <c r="L808" s="41">
        <v>1.1199544565729802E-3</v>
      </c>
      <c r="M808" s="42">
        <v>1.2797551935359091</v>
      </c>
    </row>
    <row r="809" spans="1:13" x14ac:dyDescent="0.2">
      <c r="A809" s="84">
        <v>30</v>
      </c>
      <c r="B809" s="85">
        <v>34132</v>
      </c>
      <c r="C809" s="88">
        <v>5.53</v>
      </c>
      <c r="D809" s="90">
        <v>1.7943099999999999E-3</v>
      </c>
      <c r="E809" s="87">
        <v>12.392707545678064</v>
      </c>
      <c r="F809" s="88">
        <v>1.3</v>
      </c>
      <c r="G809" s="91">
        <v>3.415</v>
      </c>
      <c r="H809" s="41">
        <v>1.1199544565729802E-3</v>
      </c>
      <c r="I809" s="42">
        <v>3.5950861547589938</v>
      </c>
      <c r="J809" s="41">
        <v>1.1383333333333334E-3</v>
      </c>
      <c r="K809" s="42">
        <v>1.3197016666666672</v>
      </c>
      <c r="L809" s="41">
        <v>1.1199544565729802E-3</v>
      </c>
      <c r="M809" s="42">
        <v>1.280875147992482</v>
      </c>
    </row>
    <row r="810" spans="1:13" x14ac:dyDescent="0.2">
      <c r="A810" s="84">
        <v>30</v>
      </c>
      <c r="B810" s="85">
        <v>34133</v>
      </c>
      <c r="C810" s="88">
        <v>5.53</v>
      </c>
      <c r="D810" s="90">
        <v>1.7943099999999999E-3</v>
      </c>
      <c r="E810" s="87">
        <v>12.414943904754349</v>
      </c>
      <c r="F810" s="88">
        <v>1.3</v>
      </c>
      <c r="G810" s="91">
        <v>3.415</v>
      </c>
      <c r="H810" s="41">
        <v>1.1199544565729802E-3</v>
      </c>
      <c r="I810" s="42">
        <v>3.59911248751978</v>
      </c>
      <c r="J810" s="41">
        <v>1.1383333333333334E-3</v>
      </c>
      <c r="K810" s="42">
        <v>1.3208400000000005</v>
      </c>
      <c r="L810" s="41">
        <v>1.1199544565729802E-3</v>
      </c>
      <c r="M810" s="42">
        <v>1.281995102449055</v>
      </c>
    </row>
    <row r="811" spans="1:13" x14ac:dyDescent="0.2">
      <c r="A811" s="84">
        <v>30</v>
      </c>
      <c r="B811" s="85">
        <v>34134</v>
      </c>
      <c r="C811" s="88">
        <v>5.53</v>
      </c>
      <c r="D811" s="90">
        <v>1.7962799999999999E-3</v>
      </c>
      <c r="E811" s="87">
        <v>12.437244620191581</v>
      </c>
      <c r="F811" s="88">
        <v>1.3</v>
      </c>
      <c r="G811" s="91">
        <v>3.415</v>
      </c>
      <c r="H811" s="41">
        <v>1.1199544565729802E-3</v>
      </c>
      <c r="I811" s="42">
        <v>3.6031433295898854</v>
      </c>
      <c r="J811" s="41">
        <v>1.1383333333333334E-3</v>
      </c>
      <c r="K811" s="42">
        <v>1.3219783333333337</v>
      </c>
      <c r="L811" s="41">
        <v>1.1199544565729802E-3</v>
      </c>
      <c r="M811" s="42">
        <v>1.283115056905628</v>
      </c>
    </row>
    <row r="812" spans="1:13" x14ac:dyDescent="0.2">
      <c r="A812" s="84">
        <v>30</v>
      </c>
      <c r="B812" s="85">
        <v>34135</v>
      </c>
      <c r="C812" s="88">
        <v>5.53</v>
      </c>
      <c r="D812" s="90">
        <v>1.7956000000000001E-3</v>
      </c>
      <c r="E812" s="87">
        <v>12.459576936631596</v>
      </c>
      <c r="F812" s="88">
        <v>1.3</v>
      </c>
      <c r="G812" s="91">
        <v>3.415</v>
      </c>
      <c r="H812" s="41">
        <v>1.1199544565729802E-3</v>
      </c>
      <c r="I812" s="42">
        <v>3.6071786860195307</v>
      </c>
      <c r="J812" s="41">
        <v>1.1383333333333334E-3</v>
      </c>
      <c r="K812" s="42">
        <v>1.3231166666666669</v>
      </c>
      <c r="L812" s="41">
        <v>1.1199544565729802E-3</v>
      </c>
      <c r="M812" s="42">
        <v>1.284235011362201</v>
      </c>
    </row>
    <row r="813" spans="1:13" x14ac:dyDescent="0.2">
      <c r="A813" s="84">
        <v>30</v>
      </c>
      <c r="B813" s="85">
        <v>34136</v>
      </c>
      <c r="C813" s="88">
        <v>5.53</v>
      </c>
      <c r="D813" s="90">
        <v>1.7971300000000001E-3</v>
      </c>
      <c r="E813" s="87">
        <v>12.481968416131723</v>
      </c>
      <c r="F813" s="88">
        <v>1.3</v>
      </c>
      <c r="G813" s="91">
        <v>3.415</v>
      </c>
      <c r="H813" s="41">
        <v>1.1199544565729802E-3</v>
      </c>
      <c r="I813" s="42">
        <v>3.6112185618645936</v>
      </c>
      <c r="J813" s="41">
        <v>1.1383333333333334E-3</v>
      </c>
      <c r="K813" s="42">
        <v>1.3242550000000002</v>
      </c>
      <c r="L813" s="41">
        <v>1.1199544565729802E-3</v>
      </c>
      <c r="M813" s="42">
        <v>1.285354965818774</v>
      </c>
    </row>
    <row r="814" spans="1:13" x14ac:dyDescent="0.2">
      <c r="A814" s="84">
        <v>30</v>
      </c>
      <c r="B814" s="85">
        <v>34137</v>
      </c>
      <c r="C814" s="88">
        <v>5.53</v>
      </c>
      <c r="D814" s="90">
        <v>1.79565E-3</v>
      </c>
      <c r="E814" s="87">
        <v>12.504381662718151</v>
      </c>
      <c r="F814" s="88">
        <v>1.3</v>
      </c>
      <c r="G814" s="91">
        <v>3.415</v>
      </c>
      <c r="H814" s="41">
        <v>1.1199544565729802E-3</v>
      </c>
      <c r="I814" s="42">
        <v>3.615262962186613</v>
      </c>
      <c r="J814" s="41">
        <v>1.1383333333333334E-3</v>
      </c>
      <c r="K814" s="42">
        <v>1.3253933333333334</v>
      </c>
      <c r="L814" s="41">
        <v>1.1199544565729802E-3</v>
      </c>
      <c r="M814" s="42">
        <v>1.2864749202753469</v>
      </c>
    </row>
    <row r="815" spans="1:13" x14ac:dyDescent="0.2">
      <c r="A815" s="84">
        <v>30</v>
      </c>
      <c r="B815" s="85">
        <v>34138</v>
      </c>
      <c r="C815" s="88">
        <v>5.52</v>
      </c>
      <c r="D815" s="90">
        <v>1.79108E-3</v>
      </c>
      <c r="E815" s="87">
        <v>12.526778010626613</v>
      </c>
      <c r="F815" s="88">
        <v>1.32</v>
      </c>
      <c r="G815" s="91">
        <v>3.42</v>
      </c>
      <c r="H815" s="41">
        <v>1.1215678533407214E-3</v>
      </c>
      <c r="I815" s="42">
        <v>3.619317724906375</v>
      </c>
      <c r="J815" s="41">
        <v>1.14E-3</v>
      </c>
      <c r="K815" s="42">
        <v>1.3265333333333333</v>
      </c>
      <c r="L815" s="41">
        <v>1.1215678533407214E-3</v>
      </c>
      <c r="M815" s="42">
        <v>1.2875964881286877</v>
      </c>
    </row>
    <row r="816" spans="1:13" x14ac:dyDescent="0.2">
      <c r="A816" s="84">
        <v>30</v>
      </c>
      <c r="B816" s="85">
        <v>34139</v>
      </c>
      <c r="C816" s="88">
        <v>5.52</v>
      </c>
      <c r="D816" s="90">
        <v>1.79108E-3</v>
      </c>
      <c r="E816" s="87">
        <v>12.549214472185886</v>
      </c>
      <c r="F816" s="88">
        <v>1.32</v>
      </c>
      <c r="G816" s="91">
        <v>3.42</v>
      </c>
      <c r="H816" s="41">
        <v>1.1215678533407214E-3</v>
      </c>
      <c r="I816" s="42">
        <v>3.6233770353176564</v>
      </c>
      <c r="J816" s="41">
        <v>1.14E-3</v>
      </c>
      <c r="K816" s="42">
        <v>1.3276733333333333</v>
      </c>
      <c r="L816" s="41">
        <v>1.1215678533407214E-3</v>
      </c>
      <c r="M816" s="42">
        <v>1.2887180559820284</v>
      </c>
    </row>
    <row r="817" spans="1:13" x14ac:dyDescent="0.2">
      <c r="A817" s="84">
        <v>30</v>
      </c>
      <c r="B817" s="85">
        <v>34140</v>
      </c>
      <c r="C817" s="88">
        <v>5.52</v>
      </c>
      <c r="D817" s="90">
        <v>1.79108E-3</v>
      </c>
      <c r="E817" s="87">
        <v>12.571691119242729</v>
      </c>
      <c r="F817" s="88">
        <v>1.32</v>
      </c>
      <c r="G817" s="91">
        <v>3.42</v>
      </c>
      <c r="H817" s="41">
        <v>1.1215678533407214E-3</v>
      </c>
      <c r="I817" s="42">
        <v>3.6274408985210016</v>
      </c>
      <c r="J817" s="41">
        <v>1.14E-3</v>
      </c>
      <c r="K817" s="42">
        <v>1.3288133333333332</v>
      </c>
      <c r="L817" s="41">
        <v>1.1215678533407214E-3</v>
      </c>
      <c r="M817" s="42">
        <v>1.2898396238353691</v>
      </c>
    </row>
    <row r="818" spans="1:13" x14ac:dyDescent="0.2">
      <c r="A818" s="84">
        <v>30</v>
      </c>
      <c r="B818" s="85">
        <v>34141</v>
      </c>
      <c r="C818" s="88">
        <v>5.52</v>
      </c>
      <c r="D818" s="90">
        <v>1.7918000000000001E-3</v>
      </c>
      <c r="E818" s="87">
        <v>12.594217075390187</v>
      </c>
      <c r="F818" s="88">
        <v>1.32</v>
      </c>
      <c r="G818" s="91">
        <v>3.42</v>
      </c>
      <c r="H818" s="41">
        <v>1.1215678533407214E-3</v>
      </c>
      <c r="I818" s="42">
        <v>3.6315093196226762</v>
      </c>
      <c r="J818" s="41">
        <v>1.14E-3</v>
      </c>
      <c r="K818" s="42">
        <v>1.3299533333333331</v>
      </c>
      <c r="L818" s="41">
        <v>1.1215678533407214E-3</v>
      </c>
      <c r="M818" s="42">
        <v>1.2909611916887098</v>
      </c>
    </row>
    <row r="819" spans="1:13" x14ac:dyDescent="0.2">
      <c r="A819" s="84">
        <v>30</v>
      </c>
      <c r="B819" s="85">
        <v>34142</v>
      </c>
      <c r="C819" s="88">
        <v>5.49</v>
      </c>
      <c r="D819" s="90">
        <v>1.78155E-3</v>
      </c>
      <c r="E819" s="87">
        <v>12.616654302820848</v>
      </c>
      <c r="F819" s="88">
        <v>1.32</v>
      </c>
      <c r="G819" s="91">
        <v>3.4050000000000002</v>
      </c>
      <c r="H819" s="41">
        <v>1.1167274368080182E-3</v>
      </c>
      <c r="I819" s="42">
        <v>3.635564725716923</v>
      </c>
      <c r="J819" s="41">
        <v>1.1350000000000002E-3</v>
      </c>
      <c r="K819" s="42">
        <v>1.3310883333333332</v>
      </c>
      <c r="L819" s="41">
        <v>1.1167274368080182E-3</v>
      </c>
      <c r="M819" s="42">
        <v>1.2920779191255178</v>
      </c>
    </row>
    <row r="820" spans="1:13" x14ac:dyDescent="0.2">
      <c r="A820" s="84">
        <v>30</v>
      </c>
      <c r="B820" s="85">
        <v>34143</v>
      </c>
      <c r="C820" s="88">
        <v>5.5</v>
      </c>
      <c r="D820" s="90">
        <v>1.78649E-3</v>
      </c>
      <c r="E820" s="87">
        <v>12.639193829566294</v>
      </c>
      <c r="F820" s="88">
        <v>1.31</v>
      </c>
      <c r="G820" s="91">
        <v>3.4050000000000002</v>
      </c>
      <c r="H820" s="41">
        <v>1.1167274368080182E-3</v>
      </c>
      <c r="I820" s="42">
        <v>3.6396246605944227</v>
      </c>
      <c r="J820" s="41">
        <v>1.1350000000000002E-3</v>
      </c>
      <c r="K820" s="42">
        <v>1.3322233333333333</v>
      </c>
      <c r="L820" s="41">
        <v>1.1167274368080182E-3</v>
      </c>
      <c r="M820" s="42">
        <v>1.2931946465623259</v>
      </c>
    </row>
    <row r="821" spans="1:13" x14ac:dyDescent="0.2">
      <c r="A821" s="84">
        <v>30</v>
      </c>
      <c r="B821" s="85">
        <v>34144</v>
      </c>
      <c r="C821" s="88">
        <v>5.48</v>
      </c>
      <c r="D821" s="90">
        <v>1.7799299999999999E-3</v>
      </c>
      <c r="E821" s="87">
        <v>12.661690709839355</v>
      </c>
      <c r="F821" s="88">
        <v>1.32</v>
      </c>
      <c r="G821" s="91">
        <v>3.4000000000000004</v>
      </c>
      <c r="H821" s="41">
        <v>1.1151138137961425E-3</v>
      </c>
      <c r="I821" s="42">
        <v>3.6436832563304846</v>
      </c>
      <c r="J821" s="41">
        <v>1.1333333333333334E-3</v>
      </c>
      <c r="K821" s="42">
        <v>1.3333566666666667</v>
      </c>
      <c r="L821" s="41">
        <v>1.1151138137961425E-3</v>
      </c>
      <c r="M821" s="42">
        <v>1.294309760376122</v>
      </c>
    </row>
    <row r="822" spans="1:13" x14ac:dyDescent="0.2">
      <c r="A822" s="84">
        <v>30</v>
      </c>
      <c r="B822" s="85">
        <v>34145</v>
      </c>
      <c r="C822" s="88">
        <v>5.4</v>
      </c>
      <c r="D822" s="90">
        <v>1.7550999999999999E-3</v>
      </c>
      <c r="E822" s="87">
        <v>12.683913243204195</v>
      </c>
      <c r="F822" s="88">
        <v>1.37</v>
      </c>
      <c r="G822" s="91">
        <v>3.3850000000000002</v>
      </c>
      <c r="H822" s="41">
        <v>1.1102724921581153E-3</v>
      </c>
      <c r="I822" s="42">
        <v>3.6477287376201253</v>
      </c>
      <c r="J822" s="41">
        <v>1.1283333333333334E-3</v>
      </c>
      <c r="K822" s="42">
        <v>1.3344850000000001</v>
      </c>
      <c r="L822" s="41">
        <v>1.1102724921581153E-3</v>
      </c>
      <c r="M822" s="42">
        <v>1.2954200328682801</v>
      </c>
    </row>
    <row r="823" spans="1:13" x14ac:dyDescent="0.2">
      <c r="A823" s="84">
        <v>30</v>
      </c>
      <c r="B823" s="85">
        <v>34146</v>
      </c>
      <c r="C823" s="88">
        <v>5.4</v>
      </c>
      <c r="D823" s="90">
        <v>1.7550999999999999E-3</v>
      </c>
      <c r="E823" s="87">
        <v>12.706174779337342</v>
      </c>
      <c r="F823" s="88">
        <v>1.37</v>
      </c>
      <c r="G823" s="91">
        <v>3.3850000000000002</v>
      </c>
      <c r="H823" s="41">
        <v>1.1102724921581153E-3</v>
      </c>
      <c r="I823" s="42">
        <v>3.6517787104963597</v>
      </c>
      <c r="J823" s="41">
        <v>1.1283333333333334E-3</v>
      </c>
      <c r="K823" s="42">
        <v>1.3356133333333335</v>
      </c>
      <c r="L823" s="41">
        <v>1.1102724921581153E-3</v>
      </c>
      <c r="M823" s="42">
        <v>1.2965303053604382</v>
      </c>
    </row>
    <row r="824" spans="1:13" x14ac:dyDescent="0.2">
      <c r="A824" s="84">
        <v>30</v>
      </c>
      <c r="B824" s="85">
        <v>34147</v>
      </c>
      <c r="C824" s="88">
        <v>5.4</v>
      </c>
      <c r="D824" s="90">
        <v>1.7550999999999999E-3</v>
      </c>
      <c r="E824" s="87">
        <v>12.728475386692557</v>
      </c>
      <c r="F824" s="88">
        <v>1.37</v>
      </c>
      <c r="G824" s="91">
        <v>3.3850000000000002</v>
      </c>
      <c r="H824" s="41">
        <v>1.1102724921581153E-3</v>
      </c>
      <c r="I824" s="42">
        <v>3.6558331799460726</v>
      </c>
      <c r="J824" s="41">
        <v>1.1283333333333334E-3</v>
      </c>
      <c r="K824" s="42">
        <v>1.3367416666666669</v>
      </c>
      <c r="L824" s="41">
        <v>1.1102724921581153E-3</v>
      </c>
      <c r="M824" s="42">
        <v>1.2976405778525963</v>
      </c>
    </row>
    <row r="825" spans="1:13" x14ac:dyDescent="0.2">
      <c r="A825" s="84">
        <v>30</v>
      </c>
      <c r="B825" s="85">
        <v>34148</v>
      </c>
      <c r="C825" s="88">
        <v>5.4</v>
      </c>
      <c r="D825" s="90">
        <v>1.7534199999999999E-3</v>
      </c>
      <c r="E825" s="87">
        <v>12.750793750005091</v>
      </c>
      <c r="F825" s="88">
        <v>1.36</v>
      </c>
      <c r="G825" s="91">
        <v>3.3800000000000003</v>
      </c>
      <c r="H825" s="41">
        <v>1.1086585673873994E-3</v>
      </c>
      <c r="I825" s="42">
        <v>3.6598862507219589</v>
      </c>
      <c r="J825" s="41">
        <v>1.1266666666666669E-3</v>
      </c>
      <c r="K825" s="42">
        <v>1.3378683333333337</v>
      </c>
      <c r="L825" s="41">
        <v>1.1086585673873994E-3</v>
      </c>
      <c r="M825" s="42">
        <v>1.2987492364199837</v>
      </c>
    </row>
    <row r="826" spans="1:13" x14ac:dyDescent="0.2">
      <c r="A826" s="84">
        <v>30</v>
      </c>
      <c r="B826" s="85">
        <v>34149</v>
      </c>
      <c r="C826" s="88">
        <v>5.38</v>
      </c>
      <c r="D826" s="90">
        <v>1.7477299999999999E-3</v>
      </c>
      <c r="E826" s="87">
        <v>12.773078694765786</v>
      </c>
      <c r="F826" s="88">
        <v>1.36</v>
      </c>
      <c r="G826" s="91">
        <v>3.37</v>
      </c>
      <c r="H826" s="41">
        <v>1.1054304914654978E-3</v>
      </c>
      <c r="I826" s="42">
        <v>3.6639320005788023</v>
      </c>
      <c r="J826" s="41">
        <v>1.1233333333333334E-3</v>
      </c>
      <c r="K826" s="42">
        <v>1.338991666666667</v>
      </c>
      <c r="L826" s="41">
        <v>1.1054304914654978E-3</v>
      </c>
      <c r="M826" s="42">
        <v>1.2998546669114492</v>
      </c>
    </row>
    <row r="827" spans="1:13" x14ac:dyDescent="0.2">
      <c r="A827" s="84">
        <v>30</v>
      </c>
      <c r="B827" s="85">
        <v>34150</v>
      </c>
      <c r="C827" s="88">
        <v>5.38</v>
      </c>
      <c r="D827" s="90">
        <v>1.7474700000000001E-3</v>
      </c>
      <c r="E827" s="87">
        <v>12.795399266592527</v>
      </c>
      <c r="F827" s="88">
        <v>1.35</v>
      </c>
      <c r="G827" s="91">
        <v>3.3650000000000002</v>
      </c>
      <c r="H827" s="41">
        <v>1.1038163402998791E-3</v>
      </c>
      <c r="I827" s="42">
        <v>3.6679763085907888</v>
      </c>
      <c r="J827" s="41">
        <v>1.1216666666666666E-3</v>
      </c>
      <c r="K827" s="42">
        <v>1.3401133333333337</v>
      </c>
      <c r="L827" s="41">
        <v>1.1038163402998791E-3</v>
      </c>
      <c r="M827" s="42">
        <v>1.3009584832517491</v>
      </c>
    </row>
    <row r="828" spans="1:13" x14ac:dyDescent="0.2">
      <c r="A828" s="84">
        <v>30</v>
      </c>
      <c r="B828" s="85">
        <v>34151</v>
      </c>
      <c r="C828" s="88">
        <v>5.37</v>
      </c>
      <c r="D828" s="90">
        <v>1.7451599999999999E-3</v>
      </c>
      <c r="E828" s="87">
        <v>12.817729285576615</v>
      </c>
      <c r="F828" s="88">
        <v>1.35</v>
      </c>
      <c r="G828" s="91">
        <v>3.3600000000000003</v>
      </c>
      <c r="H828" s="41">
        <v>1.1022021136550819E-3</v>
      </c>
      <c r="I828" s="42">
        <v>3.6720191598309544</v>
      </c>
      <c r="J828" s="41">
        <v>1.1200000000000001E-3</v>
      </c>
      <c r="K828" s="42">
        <v>1.3412333333333337</v>
      </c>
      <c r="L828" s="41">
        <v>1.1022021136550819E-3</v>
      </c>
      <c r="M828" s="42">
        <v>1.3020606853654042</v>
      </c>
    </row>
    <row r="829" spans="1:13" x14ac:dyDescent="0.2">
      <c r="A829" s="84">
        <v>30</v>
      </c>
      <c r="B829" s="85">
        <v>34152</v>
      </c>
      <c r="C829" s="88">
        <v>5.36</v>
      </c>
      <c r="D829" s="90">
        <v>1.7432400000000001E-3</v>
      </c>
      <c r="E829" s="87">
        <v>12.840073663976403</v>
      </c>
      <c r="F829" s="88">
        <v>1.35</v>
      </c>
      <c r="G829" s="91">
        <v>3.3550000000000004</v>
      </c>
      <c r="H829" s="41">
        <v>1.1005878115237788E-3</v>
      </c>
      <c r="I829" s="42">
        <v>3.6760605393619463</v>
      </c>
      <c r="J829" s="41">
        <v>1.1183333333333334E-3</v>
      </c>
      <c r="K829" s="42">
        <v>1.3423516666666671</v>
      </c>
      <c r="L829" s="41">
        <v>1.1005878115237788E-3</v>
      </c>
      <c r="M829" s="42">
        <v>1.303161273176928</v>
      </c>
    </row>
    <row r="830" spans="1:13" x14ac:dyDescent="0.2">
      <c r="A830" s="84">
        <v>30</v>
      </c>
      <c r="B830" s="85">
        <v>34153</v>
      </c>
      <c r="C830" s="88">
        <v>5.36</v>
      </c>
      <c r="D830" s="90">
        <v>1.7432400000000001E-3</v>
      </c>
      <c r="E830" s="87">
        <v>12.862456993990392</v>
      </c>
      <c r="F830" s="88">
        <v>1.35</v>
      </c>
      <c r="G830" s="91">
        <v>3.3550000000000004</v>
      </c>
      <c r="H830" s="41">
        <v>1.1005878115237788E-3</v>
      </c>
      <c r="I830" s="42">
        <v>3.6801063667859917</v>
      </c>
      <c r="J830" s="41">
        <v>1.1183333333333334E-3</v>
      </c>
      <c r="K830" s="42">
        <v>1.3434700000000004</v>
      </c>
      <c r="L830" s="41">
        <v>1.1005878115237788E-3</v>
      </c>
      <c r="M830" s="42">
        <v>1.3042618609884518</v>
      </c>
    </row>
    <row r="831" spans="1:13" x14ac:dyDescent="0.2">
      <c r="A831" s="84">
        <v>30</v>
      </c>
      <c r="B831" s="85">
        <v>34154</v>
      </c>
      <c r="C831" s="88">
        <v>5.36</v>
      </c>
      <c r="D831" s="90">
        <v>1.7432400000000001E-3</v>
      </c>
      <c r="E831" s="87">
        <v>12.884879343520595</v>
      </c>
      <c r="F831" s="88">
        <v>1.35</v>
      </c>
      <c r="G831" s="91">
        <v>3.3550000000000004</v>
      </c>
      <c r="H831" s="41">
        <v>1.1005878115237788E-3</v>
      </c>
      <c r="I831" s="42">
        <v>3.6841566469983875</v>
      </c>
      <c r="J831" s="41">
        <v>1.1183333333333334E-3</v>
      </c>
      <c r="K831" s="42">
        <v>1.3445883333333337</v>
      </c>
      <c r="L831" s="41">
        <v>1.1005878115237788E-3</v>
      </c>
      <c r="M831" s="42">
        <v>1.3053624487999755</v>
      </c>
    </row>
    <row r="832" spans="1:13" x14ac:dyDescent="0.2">
      <c r="A832" s="84">
        <v>30</v>
      </c>
      <c r="B832" s="85">
        <v>34155</v>
      </c>
      <c r="C832" s="88">
        <v>5.36</v>
      </c>
      <c r="D832" s="90">
        <v>1.7432400000000001E-3</v>
      </c>
      <c r="E832" s="87">
        <v>12.907340780587393</v>
      </c>
      <c r="F832" s="88">
        <v>1.35</v>
      </c>
      <c r="G832" s="91">
        <v>3.3550000000000004</v>
      </c>
      <c r="H832" s="41">
        <v>1.1005878115237788E-3</v>
      </c>
      <c r="I832" s="42">
        <v>3.6882113848998181</v>
      </c>
      <c r="J832" s="41">
        <v>1.1183333333333334E-3</v>
      </c>
      <c r="K832" s="42">
        <v>1.3457066666666671</v>
      </c>
      <c r="L832" s="41">
        <v>1.1005878115237788E-3</v>
      </c>
      <c r="M832" s="42">
        <v>1.3064630366114993</v>
      </c>
    </row>
    <row r="833" spans="1:13" x14ac:dyDescent="0.2">
      <c r="A833" s="84">
        <v>30</v>
      </c>
      <c r="B833" s="85">
        <v>34156</v>
      </c>
      <c r="C833" s="88">
        <v>5.37</v>
      </c>
      <c r="D833" s="90">
        <v>1.74519E-3</v>
      </c>
      <c r="E833" s="87">
        <v>12.929866542644268</v>
      </c>
      <c r="F833" s="88">
        <v>1.33</v>
      </c>
      <c r="G833" s="91">
        <v>3.35</v>
      </c>
      <c r="H833" s="41">
        <v>1.0989734338990864E-3</v>
      </c>
      <c r="I833" s="42">
        <v>3.6922646312304273</v>
      </c>
      <c r="J833" s="41">
        <v>1.1166666666666666E-3</v>
      </c>
      <c r="K833" s="42">
        <v>1.3468233333333337</v>
      </c>
      <c r="L833" s="41">
        <v>1.0989734338990864E-3</v>
      </c>
      <c r="M833" s="42">
        <v>1.3075620100453984</v>
      </c>
    </row>
    <row r="834" spans="1:13" x14ac:dyDescent="0.2">
      <c r="A834" s="84">
        <v>30</v>
      </c>
      <c r="B834" s="85">
        <v>34157</v>
      </c>
      <c r="C834" s="88">
        <v>5.37</v>
      </c>
      <c r="D834" s="90">
        <v>1.7449800000000001E-3</v>
      </c>
      <c r="E834" s="87">
        <v>12.95242890116385</v>
      </c>
      <c r="F834" s="88">
        <v>1.33</v>
      </c>
      <c r="G834" s="91">
        <v>3.35</v>
      </c>
      <c r="H834" s="41">
        <v>1.0989734338990864E-3</v>
      </c>
      <c r="I834" s="42">
        <v>3.6963223319710745</v>
      </c>
      <c r="J834" s="41">
        <v>1.1166666666666666E-3</v>
      </c>
      <c r="K834" s="42">
        <v>1.3479400000000004</v>
      </c>
      <c r="L834" s="41">
        <v>1.0989734338990864E-3</v>
      </c>
      <c r="M834" s="42">
        <v>1.3086609834792975</v>
      </c>
    </row>
    <row r="835" spans="1:13" x14ac:dyDescent="0.2">
      <c r="A835" s="84">
        <v>30</v>
      </c>
      <c r="B835" s="85">
        <v>34158</v>
      </c>
      <c r="C835" s="88">
        <v>5.42</v>
      </c>
      <c r="D835" s="90">
        <v>1.7618899999999999E-3</v>
      </c>
      <c r="E835" s="87">
        <v>12.975249656120523</v>
      </c>
      <c r="F835" s="88">
        <v>1.27</v>
      </c>
      <c r="G835" s="91">
        <v>3.3449999999999998</v>
      </c>
      <c r="H835" s="41">
        <v>1.0973589807734552E-3</v>
      </c>
      <c r="I835" s="42">
        <v>3.7003785244778964</v>
      </c>
      <c r="J835" s="41">
        <v>1.1149999999999999E-3</v>
      </c>
      <c r="K835" s="42">
        <v>1.3490550000000003</v>
      </c>
      <c r="L835" s="41">
        <v>1.0973589807734552E-3</v>
      </c>
      <c r="M835" s="42">
        <v>1.3097583424600709</v>
      </c>
    </row>
    <row r="836" spans="1:13" x14ac:dyDescent="0.2">
      <c r="A836" s="84">
        <v>30</v>
      </c>
      <c r="B836" s="85">
        <v>34159</v>
      </c>
      <c r="C836" s="88">
        <v>5.42</v>
      </c>
      <c r="D836" s="90">
        <v>1.76177E-3</v>
      </c>
      <c r="E836" s="87">
        <v>12.998109061707188</v>
      </c>
      <c r="F836" s="88">
        <v>1.27</v>
      </c>
      <c r="G836" s="91">
        <v>3.3449999999999998</v>
      </c>
      <c r="H836" s="41">
        <v>1.0973589807734552E-3</v>
      </c>
      <c r="I836" s="42">
        <v>3.7044391680839936</v>
      </c>
      <c r="J836" s="41">
        <v>1.1149999999999999E-3</v>
      </c>
      <c r="K836" s="42">
        <v>1.3501700000000003</v>
      </c>
      <c r="L836" s="41">
        <v>1.0973589807734552E-3</v>
      </c>
      <c r="M836" s="42">
        <v>1.3108557014408444</v>
      </c>
    </row>
    <row r="837" spans="1:13" x14ac:dyDescent="0.2">
      <c r="A837" s="84">
        <v>30</v>
      </c>
      <c r="B837" s="85">
        <v>34160</v>
      </c>
      <c r="C837" s="88">
        <v>5.42</v>
      </c>
      <c r="D837" s="90">
        <v>1.76177E-3</v>
      </c>
      <c r="E837" s="87">
        <v>13.021008740308833</v>
      </c>
      <c r="F837" s="88">
        <v>1.27</v>
      </c>
      <c r="G837" s="91">
        <v>3.3449999999999998</v>
      </c>
      <c r="H837" s="41">
        <v>1.0973589807734552E-3</v>
      </c>
      <c r="I837" s="42">
        <v>3.7085042676738196</v>
      </c>
      <c r="J837" s="41">
        <v>1.1149999999999999E-3</v>
      </c>
      <c r="K837" s="42">
        <v>1.3512850000000003</v>
      </c>
      <c r="L837" s="41">
        <v>1.0973589807734552E-3</v>
      </c>
      <c r="M837" s="42">
        <v>1.3119530604216179</v>
      </c>
    </row>
    <row r="838" spans="1:13" x14ac:dyDescent="0.2">
      <c r="A838" s="84">
        <v>30</v>
      </c>
      <c r="B838" s="85">
        <v>34161</v>
      </c>
      <c r="C838" s="88">
        <v>5.42</v>
      </c>
      <c r="D838" s="90">
        <v>1.76177E-3</v>
      </c>
      <c r="E838" s="87">
        <v>13.043948762877248</v>
      </c>
      <c r="F838" s="88">
        <v>1.27</v>
      </c>
      <c r="G838" s="91">
        <v>3.3449999999999998</v>
      </c>
      <c r="H838" s="41">
        <v>1.0973589807734552E-3</v>
      </c>
      <c r="I838" s="42">
        <v>3.7125738281371881</v>
      </c>
      <c r="J838" s="41">
        <v>1.1149999999999999E-3</v>
      </c>
      <c r="K838" s="42">
        <v>1.3524000000000003</v>
      </c>
      <c r="L838" s="41">
        <v>1.0973589807734552E-3</v>
      </c>
      <c r="M838" s="42">
        <v>1.3130504194023913</v>
      </c>
    </row>
    <row r="839" spans="1:13" x14ac:dyDescent="0.2">
      <c r="A839" s="84">
        <v>30</v>
      </c>
      <c r="B839" s="85">
        <v>34162</v>
      </c>
      <c r="C839" s="88">
        <v>5.41</v>
      </c>
      <c r="D839" s="90">
        <v>1.75913E-3</v>
      </c>
      <c r="E839" s="87">
        <v>13.066894764464488</v>
      </c>
      <c r="F839" s="88">
        <v>1.27</v>
      </c>
      <c r="G839" s="91">
        <v>3.34</v>
      </c>
      <c r="H839" s="41">
        <v>1.0957444521397797E-3</v>
      </c>
      <c r="I839" s="42">
        <v>3.7166418603125289</v>
      </c>
      <c r="J839" s="41">
        <v>1.1133333333333334E-3</v>
      </c>
      <c r="K839" s="42">
        <v>1.3535133333333336</v>
      </c>
      <c r="L839" s="41">
        <v>1.0957444521397797E-3</v>
      </c>
      <c r="M839" s="42">
        <v>1.3141461638545311</v>
      </c>
    </row>
    <row r="840" spans="1:13" x14ac:dyDescent="0.2">
      <c r="A840" s="84">
        <v>30</v>
      </c>
      <c r="B840" s="85">
        <v>34163</v>
      </c>
      <c r="C840" s="88">
        <v>5.42</v>
      </c>
      <c r="D840" s="90">
        <v>1.75942E-3</v>
      </c>
      <c r="E840" s="87">
        <v>13.089884920450981</v>
      </c>
      <c r="F840" s="88">
        <v>1.23</v>
      </c>
      <c r="G840" s="91">
        <v>3.3250000000000002</v>
      </c>
      <c r="H840" s="41">
        <v>1.0909004131192113E-3</v>
      </c>
      <c r="I840" s="42">
        <v>3.72069634645336</v>
      </c>
      <c r="J840" s="41">
        <v>1.1083333333333333E-3</v>
      </c>
      <c r="K840" s="42">
        <v>1.3546216666666668</v>
      </c>
      <c r="L840" s="41">
        <v>1.0909004131192113E-3</v>
      </c>
      <c r="M840" s="42">
        <v>1.3152370642676503</v>
      </c>
    </row>
    <row r="841" spans="1:13" x14ac:dyDescent="0.2">
      <c r="A841" s="84">
        <v>30</v>
      </c>
      <c r="B841" s="85">
        <v>34164</v>
      </c>
      <c r="C841" s="88">
        <v>5.42</v>
      </c>
      <c r="D841" s="90">
        <v>1.7599E-3</v>
      </c>
      <c r="E841" s="87">
        <v>13.112921808922481</v>
      </c>
      <c r="F841" s="88">
        <v>1.23</v>
      </c>
      <c r="G841" s="91">
        <v>3.3250000000000002</v>
      </c>
      <c r="H841" s="41">
        <v>1.0909004131192113E-3</v>
      </c>
      <c r="I841" s="42">
        <v>3.7247552556347969</v>
      </c>
      <c r="J841" s="41">
        <v>1.1083333333333333E-3</v>
      </c>
      <c r="K841" s="42">
        <v>1.3557300000000001</v>
      </c>
      <c r="L841" s="41">
        <v>1.0909004131192113E-3</v>
      </c>
      <c r="M841" s="42">
        <v>1.3163279646807695</v>
      </c>
    </row>
    <row r="842" spans="1:13" x14ac:dyDescent="0.2">
      <c r="A842" s="84">
        <v>30</v>
      </c>
      <c r="B842" s="85">
        <v>34165</v>
      </c>
      <c r="C842" s="88">
        <v>5.47</v>
      </c>
      <c r="D842" s="90">
        <v>1.7764E-3</v>
      </c>
      <c r="E842" s="87">
        <v>13.136215603223851</v>
      </c>
      <c r="F842" s="88">
        <v>1.29</v>
      </c>
      <c r="G842" s="91">
        <v>3.38</v>
      </c>
      <c r="H842" s="41">
        <v>1.1086585673873994E-3</v>
      </c>
      <c r="I842" s="42">
        <v>3.7288847374603775</v>
      </c>
      <c r="J842" s="41">
        <v>1.1266666666666667E-3</v>
      </c>
      <c r="K842" s="42">
        <v>1.3568566666666668</v>
      </c>
      <c r="L842" s="41">
        <v>1.1086585673873994E-3</v>
      </c>
      <c r="M842" s="42">
        <v>1.3174366232481569</v>
      </c>
    </row>
    <row r="843" spans="1:13" x14ac:dyDescent="0.2">
      <c r="A843" s="84">
        <v>30</v>
      </c>
      <c r="B843" s="85">
        <v>34166</v>
      </c>
      <c r="C843" s="88">
        <v>5.45</v>
      </c>
      <c r="D843" s="90">
        <v>1.7705799999999999E-3</v>
      </c>
      <c r="E843" s="87">
        <v>13.159474323846608</v>
      </c>
      <c r="F843" s="88">
        <v>1.31</v>
      </c>
      <c r="G843" s="91">
        <v>3.38</v>
      </c>
      <c r="H843" s="41">
        <v>1.1086585673873994E-3</v>
      </c>
      <c r="I843" s="42">
        <v>3.7330187974713631</v>
      </c>
      <c r="J843" s="41">
        <v>1.1266666666666667E-3</v>
      </c>
      <c r="K843" s="42">
        <v>1.3579833333333335</v>
      </c>
      <c r="L843" s="41">
        <v>1.1086585673873994E-3</v>
      </c>
      <c r="M843" s="42">
        <v>1.3185452818155443</v>
      </c>
    </row>
    <row r="844" spans="1:13" x14ac:dyDescent="0.2">
      <c r="A844" s="84">
        <v>30</v>
      </c>
      <c r="B844" s="85">
        <v>34167</v>
      </c>
      <c r="C844" s="88">
        <v>5.45</v>
      </c>
      <c r="D844" s="90">
        <v>1.7705799999999999E-3</v>
      </c>
      <c r="E844" s="87">
        <v>13.182774225894924</v>
      </c>
      <c r="F844" s="88">
        <v>1.31</v>
      </c>
      <c r="G844" s="91">
        <v>3.38</v>
      </c>
      <c r="H844" s="41">
        <v>1.1086585673873994E-3</v>
      </c>
      <c r="I844" s="42">
        <v>3.7371574407433981</v>
      </c>
      <c r="J844" s="41">
        <v>1.1266666666666667E-3</v>
      </c>
      <c r="K844" s="42">
        <v>1.3591100000000003</v>
      </c>
      <c r="L844" s="41">
        <v>1.1086585673873994E-3</v>
      </c>
      <c r="M844" s="42">
        <v>1.3196539403829317</v>
      </c>
    </row>
    <row r="845" spans="1:13" x14ac:dyDescent="0.2">
      <c r="A845" s="84">
        <v>30</v>
      </c>
      <c r="B845" s="85">
        <v>34168</v>
      </c>
      <c r="C845" s="88">
        <v>5.45</v>
      </c>
      <c r="D845" s="90">
        <v>1.7705799999999999E-3</v>
      </c>
      <c r="E845" s="87">
        <v>13.20611538228381</v>
      </c>
      <c r="F845" s="88">
        <v>1.31</v>
      </c>
      <c r="G845" s="91">
        <v>3.38</v>
      </c>
      <c r="H845" s="41">
        <v>1.1086585673873994E-3</v>
      </c>
      <c r="I845" s="42">
        <v>3.7413006723577538</v>
      </c>
      <c r="J845" s="41">
        <v>1.1266666666666667E-3</v>
      </c>
      <c r="K845" s="42">
        <v>1.360236666666667</v>
      </c>
      <c r="L845" s="41">
        <v>1.1086585673873994E-3</v>
      </c>
      <c r="M845" s="42">
        <v>1.3207625989503191</v>
      </c>
    </row>
    <row r="846" spans="1:13" x14ac:dyDescent="0.2">
      <c r="A846" s="84">
        <v>30</v>
      </c>
      <c r="B846" s="85">
        <v>34169</v>
      </c>
      <c r="C846" s="88">
        <v>5.37</v>
      </c>
      <c r="D846" s="90">
        <v>1.7448099999999999E-3</v>
      </c>
      <c r="E846" s="87">
        <v>13.229157544463972</v>
      </c>
      <c r="F846" s="88">
        <v>1.31</v>
      </c>
      <c r="G846" s="91">
        <v>3.34</v>
      </c>
      <c r="H846" s="41">
        <v>1.0957444521397797E-3</v>
      </c>
      <c r="I846" s="42">
        <v>3.7454001818132765</v>
      </c>
      <c r="J846" s="41">
        <v>1.1133333333333334E-3</v>
      </c>
      <c r="K846" s="42">
        <v>1.3613500000000003</v>
      </c>
      <c r="L846" s="41">
        <v>1.0957444521397797E-3</v>
      </c>
      <c r="M846" s="42">
        <v>1.3218583434024589</v>
      </c>
    </row>
    <row r="847" spans="1:13" x14ac:dyDescent="0.2">
      <c r="A847" s="84">
        <v>30</v>
      </c>
      <c r="B847" s="85">
        <v>34170</v>
      </c>
      <c r="C847" s="88">
        <v>5.42</v>
      </c>
      <c r="D847" s="90">
        <v>1.75946E-3</v>
      </c>
      <c r="E847" s="87">
        <v>13.252433717997153</v>
      </c>
      <c r="F847" s="88">
        <v>1.31</v>
      </c>
      <c r="G847" s="91">
        <v>3.3650000000000002</v>
      </c>
      <c r="H847" s="41">
        <v>1.1038163402998791E-3</v>
      </c>
      <c r="I847" s="42">
        <v>3.749534415734924</v>
      </c>
      <c r="J847" s="41">
        <v>1.1216666666666666E-3</v>
      </c>
      <c r="K847" s="42">
        <v>1.362471666666667</v>
      </c>
      <c r="L847" s="41">
        <v>1.1038163402998791E-3</v>
      </c>
      <c r="M847" s="42">
        <v>1.3229621597427588</v>
      </c>
    </row>
    <row r="848" spans="1:13" x14ac:dyDescent="0.2">
      <c r="A848" s="84">
        <v>30</v>
      </c>
      <c r="B848" s="85">
        <v>34171</v>
      </c>
      <c r="C848" s="88">
        <v>5.39</v>
      </c>
      <c r="D848" s="90">
        <v>1.7499E-3</v>
      </c>
      <c r="E848" s="87">
        <v>13.275624151760278</v>
      </c>
      <c r="F848" s="88">
        <v>1.31</v>
      </c>
      <c r="G848" s="91">
        <v>3.3499999999999996</v>
      </c>
      <c r="H848" s="41">
        <v>1.0989734338990864E-3</v>
      </c>
      <c r="I848" s="42">
        <v>3.7536550544473068</v>
      </c>
      <c r="J848" s="41">
        <v>1.1166666666666666E-3</v>
      </c>
      <c r="K848" s="42">
        <v>1.3635883333333336</v>
      </c>
      <c r="L848" s="41">
        <v>1.0989734338990864E-3</v>
      </c>
      <c r="M848" s="42">
        <v>1.3240611331766579</v>
      </c>
    </row>
    <row r="849" spans="1:13" x14ac:dyDescent="0.2">
      <c r="A849" s="84">
        <v>30</v>
      </c>
      <c r="B849" s="85">
        <v>34172</v>
      </c>
      <c r="C849" s="88">
        <v>5.36</v>
      </c>
      <c r="D849" s="90">
        <v>1.7434199999999999E-3</v>
      </c>
      <c r="E849" s="87">
        <v>13.298769140418939</v>
      </c>
      <c r="F849" s="88">
        <v>1.29</v>
      </c>
      <c r="G849" s="91">
        <v>3.3250000000000002</v>
      </c>
      <c r="H849" s="41">
        <v>1.0909004131192113E-3</v>
      </c>
      <c r="I849" s="42">
        <v>3.7577499182969105</v>
      </c>
      <c r="J849" s="41">
        <v>1.1083333333333333E-3</v>
      </c>
      <c r="K849" s="42">
        <v>1.3646966666666669</v>
      </c>
      <c r="L849" s="41">
        <v>1.0909004131192113E-3</v>
      </c>
      <c r="M849" s="42">
        <v>1.3251520335897771</v>
      </c>
    </row>
    <row r="850" spans="1:13" x14ac:dyDescent="0.2">
      <c r="A850" s="84">
        <v>30</v>
      </c>
      <c r="B850" s="85">
        <v>34173</v>
      </c>
      <c r="C850" s="88">
        <v>5.37</v>
      </c>
      <c r="D850" s="90">
        <v>1.74664E-3</v>
      </c>
      <c r="E850" s="87">
        <v>13.32199730255036</v>
      </c>
      <c r="F850" s="88">
        <v>1.31</v>
      </c>
      <c r="G850" s="91">
        <v>3.34</v>
      </c>
      <c r="H850" s="41">
        <v>1.0957444521397797E-3</v>
      </c>
      <c r="I850" s="42">
        <v>3.7618674519224129</v>
      </c>
      <c r="J850" s="41">
        <v>1.1133333333333334E-3</v>
      </c>
      <c r="K850" s="42">
        <v>1.3658100000000002</v>
      </c>
      <c r="L850" s="41">
        <v>1.0957444521397797E-3</v>
      </c>
      <c r="M850" s="42">
        <v>1.3262477780419168</v>
      </c>
    </row>
    <row r="851" spans="1:13" x14ac:dyDescent="0.2">
      <c r="A851" s="84">
        <v>30</v>
      </c>
      <c r="B851" s="85">
        <v>34174</v>
      </c>
      <c r="C851" s="88">
        <v>5.37</v>
      </c>
      <c r="D851" s="90">
        <v>1.74664E-3</v>
      </c>
      <c r="E851" s="87">
        <v>13.345266035918884</v>
      </c>
      <c r="F851" s="88">
        <v>1.31</v>
      </c>
      <c r="G851" s="91">
        <v>3.34</v>
      </c>
      <c r="H851" s="41">
        <v>1.0957444521397797E-3</v>
      </c>
      <c r="I851" s="42">
        <v>3.7659894973125421</v>
      </c>
      <c r="J851" s="41">
        <v>1.1133333333333334E-3</v>
      </c>
      <c r="K851" s="42">
        <v>1.3669233333333335</v>
      </c>
      <c r="L851" s="41">
        <v>1.0957444521397797E-3</v>
      </c>
      <c r="M851" s="42">
        <v>1.3273435224940566</v>
      </c>
    </row>
    <row r="852" spans="1:13" x14ac:dyDescent="0.2">
      <c r="A852" s="84">
        <v>30</v>
      </c>
      <c r="B852" s="85">
        <v>34175</v>
      </c>
      <c r="C852" s="88">
        <v>5.37</v>
      </c>
      <c r="D852" s="90">
        <v>1.74664E-3</v>
      </c>
      <c r="E852" s="87">
        <v>13.368575411387861</v>
      </c>
      <c r="F852" s="88">
        <v>1.31</v>
      </c>
      <c r="G852" s="91">
        <v>3.34</v>
      </c>
      <c r="H852" s="41">
        <v>1.0957444521397797E-3</v>
      </c>
      <c r="I852" s="42">
        <v>3.770116059411039</v>
      </c>
      <c r="J852" s="41">
        <v>1.1133333333333334E-3</v>
      </c>
      <c r="K852" s="42">
        <v>1.3680366666666668</v>
      </c>
      <c r="L852" s="41">
        <v>1.0957444521397797E-3</v>
      </c>
      <c r="M852" s="42">
        <v>1.3284392669461964</v>
      </c>
    </row>
    <row r="853" spans="1:13" x14ac:dyDescent="0.2">
      <c r="A853" s="84">
        <v>30</v>
      </c>
      <c r="B853" s="85">
        <v>34176</v>
      </c>
      <c r="C853" s="88">
        <v>5.33</v>
      </c>
      <c r="D853" s="90">
        <v>1.73156E-3</v>
      </c>
      <c r="E853" s="87">
        <v>13.391723901827204</v>
      </c>
      <c r="F853" s="88">
        <v>1.32</v>
      </c>
      <c r="G853" s="91">
        <v>3.3250000000000002</v>
      </c>
      <c r="H853" s="41">
        <v>1.0909004131192113E-3</v>
      </c>
      <c r="I853" s="42">
        <v>3.7742288805777577</v>
      </c>
      <c r="J853" s="41">
        <v>1.1083333333333333E-3</v>
      </c>
      <c r="K853" s="42">
        <v>1.3691450000000001</v>
      </c>
      <c r="L853" s="41">
        <v>1.0909004131192113E-3</v>
      </c>
      <c r="M853" s="42">
        <v>1.3295301673593156</v>
      </c>
    </row>
    <row r="854" spans="1:13" x14ac:dyDescent="0.2">
      <c r="A854" s="84">
        <v>30</v>
      </c>
      <c r="B854" s="85">
        <v>34177</v>
      </c>
      <c r="C854" s="88">
        <v>5.33</v>
      </c>
      <c r="D854" s="90">
        <v>1.73156E-3</v>
      </c>
      <c r="E854" s="87">
        <v>13.414912475266652</v>
      </c>
      <c r="F854" s="88">
        <v>1.32</v>
      </c>
      <c r="G854" s="91">
        <v>3.3250000000000002</v>
      </c>
      <c r="H854" s="41">
        <v>1.0909004131192113E-3</v>
      </c>
      <c r="I854" s="42">
        <v>3.7783461884227867</v>
      </c>
      <c r="J854" s="41">
        <v>1.1083333333333333E-3</v>
      </c>
      <c r="K854" s="42">
        <v>1.3702533333333333</v>
      </c>
      <c r="L854" s="41">
        <v>1.0909004131192113E-3</v>
      </c>
      <c r="M854" s="42">
        <v>1.3306210677724348</v>
      </c>
    </row>
    <row r="855" spans="1:13" x14ac:dyDescent="0.2">
      <c r="A855" s="84">
        <v>30</v>
      </c>
      <c r="B855" s="85">
        <v>34178</v>
      </c>
      <c r="C855" s="88">
        <v>5.33</v>
      </c>
      <c r="D855" s="90">
        <v>1.73156E-3</v>
      </c>
      <c r="E855" s="87">
        <v>13.438141201112325</v>
      </c>
      <c r="F855" s="88">
        <v>1.32</v>
      </c>
      <c r="G855" s="91">
        <v>3.3250000000000002</v>
      </c>
      <c r="H855" s="41">
        <v>1.0909004131192113E-3</v>
      </c>
      <c r="I855" s="42">
        <v>3.7824679878406444</v>
      </c>
      <c r="J855" s="41">
        <v>1.1083333333333333E-3</v>
      </c>
      <c r="K855" s="42">
        <v>1.3713616666666666</v>
      </c>
      <c r="L855" s="41">
        <v>1.0909004131192113E-3</v>
      </c>
      <c r="M855" s="42">
        <v>1.331711968185554</v>
      </c>
    </row>
    <row r="856" spans="1:13" x14ac:dyDescent="0.2">
      <c r="A856" s="84">
        <v>30</v>
      </c>
      <c r="B856" s="85">
        <v>34179</v>
      </c>
      <c r="C856" s="88">
        <v>5.33</v>
      </c>
      <c r="D856" s="90">
        <v>1.73156E-3</v>
      </c>
      <c r="E856" s="87">
        <v>13.461410148890524</v>
      </c>
      <c r="F856" s="88">
        <v>1.32</v>
      </c>
      <c r="G856" s="91">
        <v>3.3250000000000002</v>
      </c>
      <c r="H856" s="41">
        <v>1.0909004131192113E-3</v>
      </c>
      <c r="I856" s="42">
        <v>3.7865942837311901</v>
      </c>
      <c r="J856" s="41">
        <v>1.1083333333333333E-3</v>
      </c>
      <c r="K856" s="42">
        <v>1.3724699999999999</v>
      </c>
      <c r="L856" s="41">
        <v>1.0909004131192113E-3</v>
      </c>
      <c r="M856" s="42">
        <v>1.3328028685986733</v>
      </c>
    </row>
    <row r="857" spans="1:13" x14ac:dyDescent="0.2">
      <c r="A857" s="84">
        <v>30</v>
      </c>
      <c r="B857" s="85">
        <v>34180</v>
      </c>
      <c r="C857" s="88">
        <v>5.29</v>
      </c>
      <c r="D857" s="90">
        <v>1.71842E-3</v>
      </c>
      <c r="E857" s="87">
        <v>13.484542505318581</v>
      </c>
      <c r="F857" s="88">
        <v>1.31</v>
      </c>
      <c r="G857" s="91">
        <v>3.3</v>
      </c>
      <c r="H857" s="41">
        <v>1.0828255039210255E-3</v>
      </c>
      <c r="I857" s="42">
        <v>3.7906945045946157</v>
      </c>
      <c r="J857" s="41">
        <v>1.0999999999999998E-3</v>
      </c>
      <c r="K857" s="42">
        <v>1.37357</v>
      </c>
      <c r="L857" s="41">
        <v>1.0828255039210255E-3</v>
      </c>
      <c r="M857" s="42">
        <v>1.3338856941025943</v>
      </c>
    </row>
    <row r="858" spans="1:13" x14ac:dyDescent="0.2">
      <c r="A858" s="84">
        <v>30</v>
      </c>
      <c r="B858" s="85">
        <v>34181</v>
      </c>
      <c r="C858" s="88">
        <v>5.29</v>
      </c>
      <c r="D858" s="90">
        <v>1.71842E-3</v>
      </c>
      <c r="E858" s="87">
        <v>13.50771461285057</v>
      </c>
      <c r="F858" s="88">
        <v>1.31</v>
      </c>
      <c r="G858" s="91">
        <v>3.3</v>
      </c>
      <c r="H858" s="41">
        <v>1.0828255039210255E-3</v>
      </c>
      <c r="I858" s="42">
        <v>3.7947991652817641</v>
      </c>
      <c r="J858" s="41">
        <v>1.0999999999999998E-3</v>
      </c>
      <c r="K858" s="42">
        <v>1.3746700000000001</v>
      </c>
      <c r="L858" s="41">
        <v>1.0828255039210255E-3</v>
      </c>
      <c r="M858" s="42">
        <v>1.3349685196065153</v>
      </c>
    </row>
    <row r="859" spans="1:13" x14ac:dyDescent="0.2">
      <c r="A859" s="84">
        <v>30</v>
      </c>
      <c r="B859" s="85">
        <v>34182</v>
      </c>
      <c r="C859" s="88">
        <v>5.29</v>
      </c>
      <c r="D859" s="90">
        <v>1.71842E-3</v>
      </c>
      <c r="E859" s="87">
        <v>13.530926539795585</v>
      </c>
      <c r="F859" s="88">
        <v>1.31</v>
      </c>
      <c r="G859" s="91">
        <v>3.3</v>
      </c>
      <c r="H859" s="41">
        <v>1.0828255039210255E-3</v>
      </c>
      <c r="I859" s="42">
        <v>3.7989082706001893</v>
      </c>
      <c r="J859" s="41">
        <v>1.0999999999999998E-3</v>
      </c>
      <c r="K859" s="42">
        <v>1.3757700000000002</v>
      </c>
      <c r="L859" s="41">
        <v>1.0828255039210255E-3</v>
      </c>
      <c r="M859" s="42">
        <v>1.3360513451104363</v>
      </c>
    </row>
    <row r="860" spans="1:13" x14ac:dyDescent="0.2">
      <c r="A860" s="84">
        <v>30</v>
      </c>
      <c r="B860" s="85">
        <v>34183</v>
      </c>
      <c r="C860" s="88">
        <v>5.32</v>
      </c>
      <c r="D860" s="90">
        <v>1.7295700000000002E-3</v>
      </c>
      <c r="E860" s="87">
        <v>13.554329224411019</v>
      </c>
      <c r="F860" s="88">
        <v>1.32</v>
      </c>
      <c r="G860" s="91">
        <v>3.3200000000000003</v>
      </c>
      <c r="H860" s="41">
        <v>1.0892855823818604E-3</v>
      </c>
      <c r="I860" s="42">
        <v>3.8030463666081453</v>
      </c>
      <c r="J860" s="41">
        <v>1.1066666666666668E-3</v>
      </c>
      <c r="K860" s="42">
        <v>1.3768766666666667</v>
      </c>
      <c r="L860" s="41">
        <v>1.0892855823818604E-3</v>
      </c>
      <c r="M860" s="42">
        <v>1.3371406306928182</v>
      </c>
    </row>
    <row r="861" spans="1:13" x14ac:dyDescent="0.2">
      <c r="A861" s="84">
        <v>30</v>
      </c>
      <c r="B861" s="85">
        <v>34184</v>
      </c>
      <c r="C861" s="88">
        <v>5.27</v>
      </c>
      <c r="D861" s="90">
        <v>1.71368E-3</v>
      </c>
      <c r="E861" s="87">
        <v>13.577557007316306</v>
      </c>
      <c r="F861" s="88">
        <v>1.32</v>
      </c>
      <c r="G861" s="91">
        <v>3.2949999999999999</v>
      </c>
      <c r="H861" s="41">
        <v>1.0812102953920988E-3</v>
      </c>
      <c r="I861" s="42">
        <v>3.8071582594935758</v>
      </c>
      <c r="J861" s="41">
        <v>1.0983333333333333E-3</v>
      </c>
      <c r="K861" s="42">
        <v>1.3779750000000002</v>
      </c>
      <c r="L861" s="41">
        <v>1.0812102953920988E-3</v>
      </c>
      <c r="M861" s="42">
        <v>1.3382218409882103</v>
      </c>
    </row>
    <row r="862" spans="1:13" x14ac:dyDescent="0.2">
      <c r="A862" s="84">
        <v>30</v>
      </c>
      <c r="B862" s="85">
        <v>34185</v>
      </c>
      <c r="C862" s="88">
        <v>5.27</v>
      </c>
      <c r="D862" s="90">
        <v>1.7132099999999999E-3</v>
      </c>
      <c r="E862" s="87">
        <v>13.60081821375681</v>
      </c>
      <c r="F862" s="88">
        <v>1.3</v>
      </c>
      <c r="G862" s="91">
        <v>3.2849999999999997</v>
      </c>
      <c r="H862" s="41">
        <v>1.0779796515876239E-3</v>
      </c>
      <c r="I862" s="42">
        <v>3.8112622986276836</v>
      </c>
      <c r="J862" s="41">
        <v>1.0949999999999998E-3</v>
      </c>
      <c r="K862" s="42">
        <v>1.3790700000000002</v>
      </c>
      <c r="L862" s="41">
        <v>1.0779796515876239E-3</v>
      </c>
      <c r="M862" s="42">
        <v>1.3392998206397979</v>
      </c>
    </row>
    <row r="863" spans="1:13" x14ac:dyDescent="0.2">
      <c r="A863" s="84">
        <v>30</v>
      </c>
      <c r="B863" s="85">
        <v>34186</v>
      </c>
      <c r="C863" s="88">
        <v>5.27</v>
      </c>
      <c r="D863" s="90">
        <v>1.71382E-3</v>
      </c>
      <c r="E863" s="87">
        <v>13.624127568027911</v>
      </c>
      <c r="F863" s="88">
        <v>1.3</v>
      </c>
      <c r="G863" s="91">
        <v>3.2849999999999997</v>
      </c>
      <c r="H863" s="41">
        <v>1.0779796515876239E-3</v>
      </c>
      <c r="I863" s="42">
        <v>3.8153707618324675</v>
      </c>
      <c r="J863" s="41">
        <v>1.0949999999999998E-3</v>
      </c>
      <c r="K863" s="42">
        <v>1.3801650000000003</v>
      </c>
      <c r="L863" s="41">
        <v>1.0779796515876239E-3</v>
      </c>
      <c r="M863" s="42">
        <v>1.3403778002913855</v>
      </c>
    </row>
    <row r="864" spans="1:13" x14ac:dyDescent="0.2">
      <c r="A864" s="84">
        <v>30</v>
      </c>
      <c r="B864" s="85">
        <v>34187</v>
      </c>
      <c r="C864" s="88">
        <v>5.25</v>
      </c>
      <c r="D864" s="90">
        <v>1.7079E-3</v>
      </c>
      <c r="E864" s="87">
        <v>13.647396215501345</v>
      </c>
      <c r="F864" s="88">
        <v>1.23</v>
      </c>
      <c r="G864" s="91">
        <v>3.24</v>
      </c>
      <c r="H864" s="41">
        <v>1.0634380117184872E-3</v>
      </c>
      <c r="I864" s="42">
        <v>3.8194281721293994</v>
      </c>
      <c r="J864" s="41">
        <v>1.08E-3</v>
      </c>
      <c r="K864" s="42">
        <v>1.3812450000000003</v>
      </c>
      <c r="L864" s="41">
        <v>1.0634380117184872E-3</v>
      </c>
      <c r="M864" s="42">
        <v>1.341441238303104</v>
      </c>
    </row>
    <row r="865" spans="1:13" x14ac:dyDescent="0.2">
      <c r="A865" s="84">
        <v>30</v>
      </c>
      <c r="B865" s="85">
        <v>34188</v>
      </c>
      <c r="C865" s="88">
        <v>5.25</v>
      </c>
      <c r="D865" s="90">
        <v>1.7079E-3</v>
      </c>
      <c r="E865" s="87">
        <v>13.6707046034978</v>
      </c>
      <c r="F865" s="88">
        <v>1.23</v>
      </c>
      <c r="G865" s="91">
        <v>3.24</v>
      </c>
      <c r="H865" s="41">
        <v>1.0634380117184872E-3</v>
      </c>
      <c r="I865" s="42">
        <v>3.8234898972306701</v>
      </c>
      <c r="J865" s="41">
        <v>1.08E-3</v>
      </c>
      <c r="K865" s="42">
        <v>1.3823250000000002</v>
      </c>
      <c r="L865" s="41">
        <v>1.0634380117184872E-3</v>
      </c>
      <c r="M865" s="42">
        <v>1.3425046763148225</v>
      </c>
    </row>
    <row r="866" spans="1:13" x14ac:dyDescent="0.2">
      <c r="A866" s="84">
        <v>30</v>
      </c>
      <c r="B866" s="85">
        <v>34189</v>
      </c>
      <c r="C866" s="88">
        <v>5.25</v>
      </c>
      <c r="D866" s="90">
        <v>1.7079E-3</v>
      </c>
      <c r="E866" s="87">
        <v>13.694052799890114</v>
      </c>
      <c r="F866" s="88">
        <v>1.23</v>
      </c>
      <c r="G866" s="91">
        <v>3.24</v>
      </c>
      <c r="H866" s="41">
        <v>1.0634380117184872E-3</v>
      </c>
      <c r="I866" s="42">
        <v>3.8275559417248068</v>
      </c>
      <c r="J866" s="41">
        <v>1.08E-3</v>
      </c>
      <c r="K866" s="42">
        <v>1.3834050000000002</v>
      </c>
      <c r="L866" s="41">
        <v>1.0634380117184872E-3</v>
      </c>
      <c r="M866" s="42">
        <v>1.343568114326541</v>
      </c>
    </row>
    <row r="867" spans="1:13" x14ac:dyDescent="0.2">
      <c r="A867" s="84">
        <v>30</v>
      </c>
      <c r="B867" s="85">
        <v>34190</v>
      </c>
      <c r="C867" s="88">
        <v>5.25</v>
      </c>
      <c r="D867" s="90">
        <v>1.7085799999999999E-3</v>
      </c>
      <c r="E867" s="87">
        <v>13.717450184622951</v>
      </c>
      <c r="F867" s="88">
        <v>1.23</v>
      </c>
      <c r="G867" s="91">
        <v>3.24</v>
      </c>
      <c r="H867" s="41">
        <v>1.0634380117184872E-3</v>
      </c>
      <c r="I867" s="42">
        <v>3.8316263102052162</v>
      </c>
      <c r="J867" s="41">
        <v>1.08E-3</v>
      </c>
      <c r="K867" s="42">
        <v>1.3844850000000002</v>
      </c>
      <c r="L867" s="41">
        <v>1.0634380117184872E-3</v>
      </c>
      <c r="M867" s="42">
        <v>1.3446315523382595</v>
      </c>
    </row>
    <row r="868" spans="1:13" x14ac:dyDescent="0.2">
      <c r="A868" s="84">
        <v>30</v>
      </c>
      <c r="B868" s="85">
        <v>34191</v>
      </c>
      <c r="C868" s="88">
        <v>5.25</v>
      </c>
      <c r="D868" s="90">
        <v>1.7062499999999999E-3</v>
      </c>
      <c r="E868" s="87">
        <v>13.740855584000464</v>
      </c>
      <c r="F868" s="88">
        <v>1.23</v>
      </c>
      <c r="G868" s="91">
        <v>3.24</v>
      </c>
      <c r="H868" s="41">
        <v>1.0634380117184872E-3</v>
      </c>
      <c r="I868" s="42">
        <v>3.8357010072701891</v>
      </c>
      <c r="J868" s="41">
        <v>1.08E-3</v>
      </c>
      <c r="K868" s="42">
        <v>1.3855650000000002</v>
      </c>
      <c r="L868" s="41">
        <v>1.0634380117184872E-3</v>
      </c>
      <c r="M868" s="42">
        <v>1.345694990349978</v>
      </c>
    </row>
    <row r="869" spans="1:13" x14ac:dyDescent="0.2">
      <c r="A869" s="84">
        <v>30</v>
      </c>
      <c r="B869" s="85">
        <v>34192</v>
      </c>
      <c r="C869" s="88">
        <v>5.26</v>
      </c>
      <c r="D869" s="90">
        <v>1.7087700000000001E-3</v>
      </c>
      <c r="E869" s="87">
        <v>13.764335545796737</v>
      </c>
      <c r="F869" s="88">
        <v>1.23</v>
      </c>
      <c r="G869" s="91">
        <v>3.2450000000000001</v>
      </c>
      <c r="H869" s="41">
        <v>1.065054052021841E-3</v>
      </c>
      <c r="I869" s="42">
        <v>3.8397862361703265</v>
      </c>
      <c r="J869" s="41">
        <v>1.0816666666666668E-3</v>
      </c>
      <c r="K869" s="42">
        <v>1.3866466666666668</v>
      </c>
      <c r="L869" s="41">
        <v>1.065054052021841E-3</v>
      </c>
      <c r="M869" s="42">
        <v>1.3467600444019998</v>
      </c>
    </row>
    <row r="870" spans="1:13" x14ac:dyDescent="0.2">
      <c r="A870" s="84">
        <v>30</v>
      </c>
      <c r="B870" s="85">
        <v>34193</v>
      </c>
      <c r="C870" s="88">
        <v>5.26</v>
      </c>
      <c r="D870" s="90">
        <v>1.7087600000000001E-3</v>
      </c>
      <c r="E870" s="87">
        <v>13.787855491803974</v>
      </c>
      <c r="F870" s="88">
        <v>1.23</v>
      </c>
      <c r="G870" s="91">
        <v>3.2450000000000001</v>
      </c>
      <c r="H870" s="41">
        <v>1.065054052021841E-3</v>
      </c>
      <c r="I870" s="42">
        <v>3.8438758160600575</v>
      </c>
      <c r="J870" s="41">
        <v>1.0816666666666668E-3</v>
      </c>
      <c r="K870" s="42">
        <v>1.3877283333333335</v>
      </c>
      <c r="L870" s="41">
        <v>1.065054052021841E-3</v>
      </c>
      <c r="M870" s="42">
        <v>1.3478250984540217</v>
      </c>
    </row>
    <row r="871" spans="1:13" x14ac:dyDescent="0.2">
      <c r="A871" s="84">
        <v>30</v>
      </c>
      <c r="B871" s="85">
        <v>34194</v>
      </c>
      <c r="C871" s="88">
        <v>5.24</v>
      </c>
      <c r="D871" s="90">
        <v>1.70491E-3</v>
      </c>
      <c r="E871" s="87">
        <v>13.811362544510505</v>
      </c>
      <c r="F871" s="88">
        <v>1.2</v>
      </c>
      <c r="G871" s="91">
        <v>3.22</v>
      </c>
      <c r="H871" s="41">
        <v>1.0569730938412292E-3</v>
      </c>
      <c r="I871" s="42">
        <v>3.8479386893737</v>
      </c>
      <c r="J871" s="41">
        <v>1.0733333333333335E-3</v>
      </c>
      <c r="K871" s="42">
        <v>1.3888016666666667</v>
      </c>
      <c r="L871" s="41">
        <v>1.0569730938412292E-3</v>
      </c>
      <c r="M871" s="42">
        <v>1.3488820715478629</v>
      </c>
    </row>
    <row r="872" spans="1:13" x14ac:dyDescent="0.2">
      <c r="A872" s="84">
        <v>30</v>
      </c>
      <c r="B872" s="85">
        <v>34195</v>
      </c>
      <c r="C872" s="88">
        <v>5.24</v>
      </c>
      <c r="D872" s="90">
        <v>1.70491E-3</v>
      </c>
      <c r="E872" s="87">
        <v>13.834909674626266</v>
      </c>
      <c r="F872" s="88">
        <v>1.2</v>
      </c>
      <c r="G872" s="91">
        <v>3.22</v>
      </c>
      <c r="H872" s="41">
        <v>1.0569730938412292E-3</v>
      </c>
      <c r="I872" s="42">
        <v>3.8520058570351186</v>
      </c>
      <c r="J872" s="41">
        <v>1.0733333333333335E-3</v>
      </c>
      <c r="K872" s="42">
        <v>1.389875</v>
      </c>
      <c r="L872" s="41">
        <v>1.0569730938412292E-3</v>
      </c>
      <c r="M872" s="42">
        <v>1.3499390446417041</v>
      </c>
    </row>
    <row r="873" spans="1:13" x14ac:dyDescent="0.2">
      <c r="A873" s="84">
        <v>30</v>
      </c>
      <c r="B873" s="85">
        <v>34196</v>
      </c>
      <c r="C873" s="88">
        <v>5.24</v>
      </c>
      <c r="D873" s="90">
        <v>1.70491E-3</v>
      </c>
      <c r="E873" s="87">
        <v>13.858496950479632</v>
      </c>
      <c r="F873" s="88">
        <v>1.2</v>
      </c>
      <c r="G873" s="91">
        <v>3.22</v>
      </c>
      <c r="H873" s="41">
        <v>1.0569730938412292E-3</v>
      </c>
      <c r="I873" s="42">
        <v>3.8560773235833237</v>
      </c>
      <c r="J873" s="41">
        <v>1.0733333333333335E-3</v>
      </c>
      <c r="K873" s="42">
        <v>1.3909483333333332</v>
      </c>
      <c r="L873" s="41">
        <v>1.0569730938412292E-3</v>
      </c>
      <c r="M873" s="42">
        <v>1.3509960177355453</v>
      </c>
    </row>
    <row r="874" spans="1:13" x14ac:dyDescent="0.2">
      <c r="A874" s="84">
        <v>30</v>
      </c>
      <c r="B874" s="85">
        <v>34197</v>
      </c>
      <c r="C874" s="88">
        <v>5.25</v>
      </c>
      <c r="D874" s="90">
        <v>1.70622E-3</v>
      </c>
      <c r="E874" s="87">
        <v>13.882142595146478</v>
      </c>
      <c r="F874" s="88">
        <v>1.19</v>
      </c>
      <c r="G874" s="91">
        <v>3.2199999999999998</v>
      </c>
      <c r="H874" s="41">
        <v>1.0569730938412292E-3</v>
      </c>
      <c r="I874" s="42">
        <v>3.8601530935621224</v>
      </c>
      <c r="J874" s="41">
        <v>1.0733333333333333E-3</v>
      </c>
      <c r="K874" s="42">
        <v>1.3920216666666665</v>
      </c>
      <c r="L874" s="41">
        <v>1.0569730938412292E-3</v>
      </c>
      <c r="M874" s="42">
        <v>1.3520529908293866</v>
      </c>
    </row>
    <row r="875" spans="1:13" x14ac:dyDescent="0.2">
      <c r="A875" s="84">
        <v>30</v>
      </c>
      <c r="B875" s="85">
        <v>34198</v>
      </c>
      <c r="C875" s="88">
        <v>5.25</v>
      </c>
      <c r="D875" s="90">
        <v>1.70557E-3</v>
      </c>
      <c r="E875" s="87">
        <v>13.90581956109248</v>
      </c>
      <c r="F875" s="88">
        <v>1.19</v>
      </c>
      <c r="G875" s="91">
        <v>3.2199999999999998</v>
      </c>
      <c r="H875" s="41">
        <v>1.0569730938412292E-3</v>
      </c>
      <c r="I875" s="42">
        <v>3.8642331715201257</v>
      </c>
      <c r="J875" s="41">
        <v>1.0733333333333333E-3</v>
      </c>
      <c r="K875" s="42">
        <v>1.3930949999999998</v>
      </c>
      <c r="L875" s="41">
        <v>1.0569730938412292E-3</v>
      </c>
      <c r="M875" s="42">
        <v>1.3531099639232278</v>
      </c>
    </row>
    <row r="876" spans="1:13" x14ac:dyDescent="0.2">
      <c r="A876" s="84">
        <v>30</v>
      </c>
      <c r="B876" s="85">
        <v>34199</v>
      </c>
      <c r="C876" s="88">
        <v>5.26</v>
      </c>
      <c r="D876" s="90">
        <v>1.70893E-3</v>
      </c>
      <c r="E876" s="87">
        <v>13.929583633315017</v>
      </c>
      <c r="F876" s="88">
        <v>1.19</v>
      </c>
      <c r="G876" s="91">
        <v>3.2249999999999996</v>
      </c>
      <c r="H876" s="41">
        <v>1.0585894368244642E-3</v>
      </c>
      <c r="I876" s="42">
        <v>3.8683238079369238</v>
      </c>
      <c r="J876" s="41">
        <v>1.0749999999999998E-3</v>
      </c>
      <c r="K876" s="42">
        <v>1.3941699999999997</v>
      </c>
      <c r="L876" s="41">
        <v>1.0585894368244642E-3</v>
      </c>
      <c r="M876" s="42">
        <v>1.3541685533600523</v>
      </c>
    </row>
    <row r="877" spans="1:13" x14ac:dyDescent="0.2">
      <c r="A877" s="84">
        <v>30</v>
      </c>
      <c r="B877" s="85">
        <v>34200</v>
      </c>
      <c r="C877" s="88">
        <v>5.24</v>
      </c>
      <c r="D877" s="90">
        <v>1.704E-3</v>
      </c>
      <c r="E877" s="87">
        <v>13.953319643826186</v>
      </c>
      <c r="F877" s="88">
        <v>1.19</v>
      </c>
      <c r="G877" s="91">
        <v>3.2149999999999999</v>
      </c>
      <c r="H877" s="41">
        <v>1.0553566751703158E-3</v>
      </c>
      <c r="I877" s="42">
        <v>3.8724062692893502</v>
      </c>
      <c r="J877" s="41">
        <v>1.0716666666666665E-3</v>
      </c>
      <c r="K877" s="42">
        <v>1.3952416666666663</v>
      </c>
      <c r="L877" s="41">
        <v>1.0553566751703158E-3</v>
      </c>
      <c r="M877" s="42">
        <v>1.3552239100352226</v>
      </c>
    </row>
    <row r="878" spans="1:13" x14ac:dyDescent="0.2">
      <c r="A878" s="84">
        <v>30</v>
      </c>
      <c r="B878" s="85">
        <v>34201</v>
      </c>
      <c r="C878" s="88">
        <v>5.25</v>
      </c>
      <c r="D878" s="90">
        <v>1.7057700000000001E-3</v>
      </c>
      <c r="E878" s="87">
        <v>13.977120797875036</v>
      </c>
      <c r="F878" s="88">
        <v>1.17</v>
      </c>
      <c r="G878" s="91">
        <v>3.21</v>
      </c>
      <c r="H878" s="41">
        <v>1.0537401808039526E-3</v>
      </c>
      <c r="I878" s="42">
        <v>3.8764867793716973</v>
      </c>
      <c r="J878" s="41">
        <v>1.07E-3</v>
      </c>
      <c r="K878" s="42">
        <v>1.3963116666666662</v>
      </c>
      <c r="L878" s="41">
        <v>1.0537401808039526E-3</v>
      </c>
      <c r="M878" s="42">
        <v>1.3562776502160265</v>
      </c>
    </row>
    <row r="879" spans="1:13" x14ac:dyDescent="0.2">
      <c r="A879" s="84">
        <v>30</v>
      </c>
      <c r="B879" s="85">
        <v>34202</v>
      </c>
      <c r="C879" s="88">
        <v>5.25</v>
      </c>
      <c r="D879" s="90">
        <v>1.7057700000000001E-3</v>
      </c>
      <c r="E879" s="87">
        <v>14.000962551218429</v>
      </c>
      <c r="F879" s="88">
        <v>1.17</v>
      </c>
      <c r="G879" s="91">
        <v>3.21</v>
      </c>
      <c r="H879" s="41">
        <v>1.0537401808039526E-3</v>
      </c>
      <c r="I879" s="42">
        <v>3.8805715892514767</v>
      </c>
      <c r="J879" s="41">
        <v>1.07E-3</v>
      </c>
      <c r="K879" s="42">
        <v>1.3973816666666661</v>
      </c>
      <c r="L879" s="41">
        <v>1.0537401808039526E-3</v>
      </c>
      <c r="M879" s="42">
        <v>1.3573313903968305</v>
      </c>
    </row>
    <row r="880" spans="1:13" x14ac:dyDescent="0.2">
      <c r="A880" s="84">
        <v>30</v>
      </c>
      <c r="B880" s="85">
        <v>34203</v>
      </c>
      <c r="C880" s="88">
        <v>5.25</v>
      </c>
      <c r="D880" s="90">
        <v>1.7057700000000001E-3</v>
      </c>
      <c r="E880" s="87">
        <v>14.02484497310942</v>
      </c>
      <c r="F880" s="88">
        <v>1.17</v>
      </c>
      <c r="G880" s="91">
        <v>3.21</v>
      </c>
      <c r="H880" s="41">
        <v>1.0537401808039526E-3</v>
      </c>
      <c r="I880" s="42">
        <v>3.8846607034595571</v>
      </c>
      <c r="J880" s="41">
        <v>1.07E-3</v>
      </c>
      <c r="K880" s="42">
        <v>1.398451666666666</v>
      </c>
      <c r="L880" s="41">
        <v>1.0537401808039526E-3</v>
      </c>
      <c r="M880" s="42">
        <v>1.3583851305776344</v>
      </c>
    </row>
    <row r="881" spans="1:13" x14ac:dyDescent="0.2">
      <c r="A881" s="84">
        <v>30</v>
      </c>
      <c r="B881" s="85">
        <v>34204</v>
      </c>
      <c r="C881" s="88">
        <v>5.23</v>
      </c>
      <c r="D881" s="90">
        <v>1.7022299999999999E-3</v>
      </c>
      <c r="E881" s="87">
        <v>14.048718484967997</v>
      </c>
      <c r="F881" s="88">
        <v>1.17</v>
      </c>
      <c r="G881" s="91">
        <v>3.2</v>
      </c>
      <c r="H881" s="41">
        <v>1.0505069649573429E-3</v>
      </c>
      <c r="I881" s="42">
        <v>3.8887415665850376</v>
      </c>
      <c r="J881" s="41">
        <v>1.0666666666666667E-3</v>
      </c>
      <c r="K881" s="42">
        <v>1.3995183333333328</v>
      </c>
      <c r="L881" s="41">
        <v>1.0505069649573429E-3</v>
      </c>
      <c r="M881" s="42">
        <v>1.3594356375425918</v>
      </c>
    </row>
    <row r="882" spans="1:13" x14ac:dyDescent="0.2">
      <c r="A882" s="84">
        <v>30</v>
      </c>
      <c r="B882" s="85">
        <v>34205</v>
      </c>
      <c r="C882" s="88">
        <v>5.23</v>
      </c>
      <c r="D882" s="90">
        <v>1.7021900000000001E-3</v>
      </c>
      <c r="E882" s="87">
        <v>14.072632073085925</v>
      </c>
      <c r="F882" s="88">
        <v>1.19</v>
      </c>
      <c r="G882" s="91">
        <v>3.21</v>
      </c>
      <c r="H882" s="41">
        <v>1.0537401808039526E-3</v>
      </c>
      <c r="I882" s="42">
        <v>3.8928392898265107</v>
      </c>
      <c r="J882" s="41">
        <v>1.07E-3</v>
      </c>
      <c r="K882" s="42">
        <v>1.4005883333333327</v>
      </c>
      <c r="L882" s="41">
        <v>1.0537401808039526E-3</v>
      </c>
      <c r="M882" s="42">
        <v>1.3604893777233957</v>
      </c>
    </row>
    <row r="883" spans="1:13" x14ac:dyDescent="0.2">
      <c r="A883" s="84">
        <v>30</v>
      </c>
      <c r="B883" s="85">
        <v>34206</v>
      </c>
      <c r="C883" s="88">
        <v>5.27</v>
      </c>
      <c r="D883" s="90">
        <v>1.7139899999999999E-3</v>
      </c>
      <c r="E883" s="87">
        <v>14.096752423732875</v>
      </c>
      <c r="F883" s="88">
        <v>1.17</v>
      </c>
      <c r="G883" s="91">
        <v>3.2199999999999998</v>
      </c>
      <c r="H883" s="41">
        <v>1.0569730938412292E-3</v>
      </c>
      <c r="I883" s="42">
        <v>3.8969539162145055</v>
      </c>
      <c r="J883" s="41">
        <v>1.0733333333333333E-3</v>
      </c>
      <c r="K883" s="42">
        <v>1.4016616666666659</v>
      </c>
      <c r="L883" s="41">
        <v>1.0569730938412292E-3</v>
      </c>
      <c r="M883" s="42">
        <v>1.361546350817237</v>
      </c>
    </row>
    <row r="884" spans="1:13" x14ac:dyDescent="0.2">
      <c r="A884" s="84">
        <v>30</v>
      </c>
      <c r="B884" s="85">
        <v>34207</v>
      </c>
      <c r="C884" s="88">
        <v>5.26</v>
      </c>
      <c r="D884" s="90">
        <v>1.7088799999999999E-3</v>
      </c>
      <c r="E884" s="87">
        <v>14.120842082014743</v>
      </c>
      <c r="F884" s="88">
        <v>1.17</v>
      </c>
      <c r="G884" s="91">
        <v>3.2149999999999999</v>
      </c>
      <c r="H884" s="41">
        <v>1.0553566751703158E-3</v>
      </c>
      <c r="I884" s="42">
        <v>3.9010665925428136</v>
      </c>
      <c r="J884" s="41">
        <v>1.0716666666666665E-3</v>
      </c>
      <c r="K884" s="42">
        <v>1.4027333333333325</v>
      </c>
      <c r="L884" s="41">
        <v>1.0553566751703158E-3</v>
      </c>
      <c r="M884" s="42">
        <v>1.3626017074924073</v>
      </c>
    </row>
    <row r="885" spans="1:13" x14ac:dyDescent="0.2">
      <c r="A885" s="84">
        <v>30</v>
      </c>
      <c r="B885" s="85">
        <v>34208</v>
      </c>
      <c r="C885" s="88">
        <v>5.25</v>
      </c>
      <c r="D885" s="90">
        <v>1.7068600000000001E-3</v>
      </c>
      <c r="E885" s="87">
        <v>14.144944382530852</v>
      </c>
      <c r="F885" s="88">
        <v>1.17</v>
      </c>
      <c r="G885" s="91">
        <v>3.21</v>
      </c>
      <c r="H885" s="41">
        <v>1.0537401808039526E-3</v>
      </c>
      <c r="I885" s="42">
        <v>3.905177303159368</v>
      </c>
      <c r="J885" s="41">
        <v>1.07E-3</v>
      </c>
      <c r="K885" s="42">
        <v>1.4038033333333324</v>
      </c>
      <c r="L885" s="41">
        <v>1.0537401808039526E-3</v>
      </c>
      <c r="M885" s="42">
        <v>1.3636554476732112</v>
      </c>
    </row>
    <row r="886" spans="1:13" x14ac:dyDescent="0.2">
      <c r="A886" s="84">
        <v>30</v>
      </c>
      <c r="B886" s="85">
        <v>34209</v>
      </c>
      <c r="C886" s="88">
        <v>5.25</v>
      </c>
      <c r="D886" s="90">
        <v>1.7068600000000001E-3</v>
      </c>
      <c r="E886" s="87">
        <v>14.16908782229962</v>
      </c>
      <c r="F886" s="88">
        <v>1.17</v>
      </c>
      <c r="G886" s="91">
        <v>3.21</v>
      </c>
      <c r="H886" s="41">
        <v>1.0537401808039526E-3</v>
      </c>
      <c r="I886" s="42">
        <v>3.9092923453968704</v>
      </c>
      <c r="J886" s="41">
        <v>1.07E-3</v>
      </c>
      <c r="K886" s="42">
        <v>1.4048733333333323</v>
      </c>
      <c r="L886" s="41">
        <v>1.0537401808039526E-3</v>
      </c>
      <c r="M886" s="42">
        <v>1.3647091878540152</v>
      </c>
    </row>
    <row r="887" spans="1:13" x14ac:dyDescent="0.2">
      <c r="A887" s="84">
        <v>30</v>
      </c>
      <c r="B887" s="85">
        <v>34210</v>
      </c>
      <c r="C887" s="88">
        <v>5.25</v>
      </c>
      <c r="D887" s="90">
        <v>1.7068600000000001E-3</v>
      </c>
      <c r="E887" s="87">
        <v>14.193272471539991</v>
      </c>
      <c r="F887" s="88">
        <v>1.17</v>
      </c>
      <c r="G887" s="91">
        <v>3.21</v>
      </c>
      <c r="H887" s="41">
        <v>1.0537401808039526E-3</v>
      </c>
      <c r="I887" s="42">
        <v>3.9134117238197246</v>
      </c>
      <c r="J887" s="41">
        <v>1.07E-3</v>
      </c>
      <c r="K887" s="42">
        <v>1.4059433333333322</v>
      </c>
      <c r="L887" s="41">
        <v>1.0537401808039526E-3</v>
      </c>
      <c r="M887" s="42">
        <v>1.3657629280348191</v>
      </c>
    </row>
    <row r="888" spans="1:13" x14ac:dyDescent="0.2">
      <c r="A888" s="84">
        <v>30</v>
      </c>
      <c r="B888" s="85">
        <v>34211</v>
      </c>
      <c r="C888" s="88">
        <v>5.25</v>
      </c>
      <c r="D888" s="90">
        <v>1.7068600000000001E-3</v>
      </c>
      <c r="E888" s="87">
        <v>14.217498400590765</v>
      </c>
      <c r="F888" s="88">
        <v>1.17</v>
      </c>
      <c r="G888" s="91">
        <v>3.21</v>
      </c>
      <c r="H888" s="41">
        <v>1.0537401808039526E-3</v>
      </c>
      <c r="I888" s="42">
        <v>3.9175354429971425</v>
      </c>
      <c r="J888" s="41">
        <v>1.07E-3</v>
      </c>
      <c r="K888" s="42">
        <v>1.4070133333333321</v>
      </c>
      <c r="L888" s="41">
        <v>1.0537401808039526E-3</v>
      </c>
      <c r="M888" s="42">
        <v>1.3668166682156231</v>
      </c>
    </row>
    <row r="889" spans="1:13" x14ac:dyDescent="0.2">
      <c r="A889" s="84">
        <v>30</v>
      </c>
      <c r="B889" s="85">
        <v>34212</v>
      </c>
      <c r="C889" s="88">
        <v>5.2</v>
      </c>
      <c r="D889" s="90">
        <v>1.6911299999999999E-3</v>
      </c>
      <c r="E889" s="87">
        <v>14.241542038660956</v>
      </c>
      <c r="F889" s="88">
        <v>1.1499999999999999</v>
      </c>
      <c r="G889" s="91">
        <v>3.1749999999999998</v>
      </c>
      <c r="H889" s="41">
        <v>1.0424226001710668E-3</v>
      </c>
      <c r="I889" s="42">
        <v>3.9216191704798939</v>
      </c>
      <c r="J889" s="41">
        <v>1.0583333333333332E-3</v>
      </c>
      <c r="K889" s="42">
        <v>1.4080716666666655</v>
      </c>
      <c r="L889" s="41">
        <v>1.0424226001710668E-3</v>
      </c>
      <c r="M889" s="42">
        <v>1.3678590908157942</v>
      </c>
    </row>
    <row r="890" spans="1:13" x14ac:dyDescent="0.2">
      <c r="A890" s="84">
        <v>30</v>
      </c>
      <c r="B890" s="85">
        <v>34213</v>
      </c>
      <c r="C890" s="88">
        <v>5.21</v>
      </c>
      <c r="D890" s="90">
        <v>1.69282E-3</v>
      </c>
      <c r="E890" s="87">
        <v>14.26565040585484</v>
      </c>
      <c r="F890" s="88">
        <v>1.1499999999999999</v>
      </c>
      <c r="G890" s="91">
        <v>3.1799999999999997</v>
      </c>
      <c r="H890" s="41">
        <v>1.0440396246051975E-3</v>
      </c>
      <c r="I890" s="42">
        <v>3.9257134962864861</v>
      </c>
      <c r="J890" s="41">
        <v>1.06E-3</v>
      </c>
      <c r="K890" s="42">
        <v>1.4091316666666656</v>
      </c>
      <c r="L890" s="41">
        <v>1.0440396246051975E-3</v>
      </c>
      <c r="M890" s="42">
        <v>1.3689031304403994</v>
      </c>
    </row>
    <row r="891" spans="1:13" x14ac:dyDescent="0.2">
      <c r="A891" s="84">
        <v>30</v>
      </c>
      <c r="B891" s="85">
        <v>34214</v>
      </c>
      <c r="C891" s="88">
        <v>5.15</v>
      </c>
      <c r="D891" s="90">
        <v>1.67443E-3</v>
      </c>
      <c r="E891" s="87">
        <v>14.289537238863916</v>
      </c>
      <c r="F891" s="88">
        <v>1.23</v>
      </c>
      <c r="G891" s="91">
        <v>3.1900000000000004</v>
      </c>
      <c r="H891" s="41">
        <v>1.0472734462436684E-3</v>
      </c>
      <c r="I891" s="42">
        <v>3.9298247917887075</v>
      </c>
      <c r="J891" s="41">
        <v>1.0633333333333334E-3</v>
      </c>
      <c r="K891" s="42">
        <v>1.410194999999999</v>
      </c>
      <c r="L891" s="41">
        <v>1.0472734462436684E-3</v>
      </c>
      <c r="M891" s="42">
        <v>1.369950403886643</v>
      </c>
    </row>
    <row r="892" spans="1:13" x14ac:dyDescent="0.2">
      <c r="A892" s="84">
        <v>30</v>
      </c>
      <c r="B892" s="85">
        <v>34215</v>
      </c>
      <c r="C892" s="88">
        <v>5.15</v>
      </c>
      <c r="D892" s="90">
        <v>1.6743299999999999E-3</v>
      </c>
      <c r="E892" s="87">
        <v>14.313462639749062</v>
      </c>
      <c r="F892" s="88">
        <v>1.23</v>
      </c>
      <c r="G892" s="91">
        <v>3.1900000000000004</v>
      </c>
      <c r="H892" s="41">
        <v>1.0472734462436684E-3</v>
      </c>
      <c r="I892" s="42">
        <v>3.9339403929415377</v>
      </c>
      <c r="J892" s="41">
        <v>1.0633333333333334E-3</v>
      </c>
      <c r="K892" s="42">
        <v>1.4112583333333324</v>
      </c>
      <c r="L892" s="41">
        <v>1.0472734462436684E-3</v>
      </c>
      <c r="M892" s="42">
        <v>1.3709976773328867</v>
      </c>
    </row>
    <row r="893" spans="1:13" x14ac:dyDescent="0.2">
      <c r="A893" s="84">
        <v>30</v>
      </c>
      <c r="B893" s="85">
        <v>34216</v>
      </c>
      <c r="C893" s="88">
        <v>5.15</v>
      </c>
      <c r="D893" s="90">
        <v>1.6743299999999999E-3</v>
      </c>
      <c r="E893" s="87">
        <v>14.337428099650673</v>
      </c>
      <c r="F893" s="88">
        <v>1.23</v>
      </c>
      <c r="G893" s="91">
        <v>3.1900000000000004</v>
      </c>
      <c r="H893" s="41">
        <v>1.0472734462436684E-3</v>
      </c>
      <c r="I893" s="42">
        <v>3.9380603042541709</v>
      </c>
      <c r="J893" s="41">
        <v>1.0633333333333334E-3</v>
      </c>
      <c r="K893" s="42">
        <v>1.4123216666666658</v>
      </c>
      <c r="L893" s="41">
        <v>1.0472734462436684E-3</v>
      </c>
      <c r="M893" s="42">
        <v>1.3720449507791304</v>
      </c>
    </row>
    <row r="894" spans="1:13" x14ac:dyDescent="0.2">
      <c r="A894" s="84">
        <v>30</v>
      </c>
      <c r="B894" s="85">
        <v>34217</v>
      </c>
      <c r="C894" s="88">
        <v>5.15</v>
      </c>
      <c r="D894" s="90">
        <v>1.6743299999999999E-3</v>
      </c>
      <c r="E894" s="87">
        <v>14.36143368564076</v>
      </c>
      <c r="F894" s="88">
        <v>1.23</v>
      </c>
      <c r="G894" s="91">
        <v>3.1900000000000004</v>
      </c>
      <c r="H894" s="41">
        <v>1.0472734462436684E-3</v>
      </c>
      <c r="I894" s="42">
        <v>3.9421845302405227</v>
      </c>
      <c r="J894" s="41">
        <v>1.0633333333333334E-3</v>
      </c>
      <c r="K894" s="42">
        <v>1.4133849999999992</v>
      </c>
      <c r="L894" s="41">
        <v>1.0472734462436684E-3</v>
      </c>
      <c r="M894" s="42">
        <v>1.373092224225374</v>
      </c>
    </row>
    <row r="895" spans="1:13" x14ac:dyDescent="0.2">
      <c r="A895" s="84">
        <v>30</v>
      </c>
      <c r="B895" s="85">
        <v>34218</v>
      </c>
      <c r="C895" s="88">
        <v>5.16</v>
      </c>
      <c r="D895" s="90">
        <v>1.67881E-3</v>
      </c>
      <c r="E895" s="87">
        <v>14.38554380412655</v>
      </c>
      <c r="F895" s="88">
        <v>1.23</v>
      </c>
      <c r="G895" s="91">
        <v>3.1950000000000003</v>
      </c>
      <c r="H895" s="41">
        <v>1.0488902434624414E-3</v>
      </c>
      <c r="I895" s="42">
        <v>3.9463194491322207</v>
      </c>
      <c r="J895" s="41">
        <v>1.0650000000000002E-3</v>
      </c>
      <c r="K895" s="42">
        <v>1.4144499999999993</v>
      </c>
      <c r="L895" s="41">
        <v>1.0488902434624414E-3</v>
      </c>
      <c r="M895" s="42">
        <v>1.3741411144688365</v>
      </c>
    </row>
    <row r="896" spans="1:13" x14ac:dyDescent="0.2">
      <c r="A896" s="84">
        <v>30</v>
      </c>
      <c r="B896" s="85">
        <v>34219</v>
      </c>
      <c r="C896" s="88">
        <v>5.17</v>
      </c>
      <c r="D896" s="90">
        <v>1.68264E-3</v>
      </c>
      <c r="E896" s="87">
        <v>14.409749495553127</v>
      </c>
      <c r="F896" s="88">
        <v>1.23</v>
      </c>
      <c r="G896" s="91">
        <v>3.2</v>
      </c>
      <c r="H896" s="41">
        <v>1.0505069649573429E-3</v>
      </c>
      <c r="I896" s="42">
        <v>3.9504650851994807</v>
      </c>
      <c r="J896" s="41">
        <v>1.0666666666666667E-3</v>
      </c>
      <c r="K896" s="42">
        <v>1.4155166666666661</v>
      </c>
      <c r="L896" s="41">
        <v>1.0505069649573429E-3</v>
      </c>
      <c r="M896" s="42">
        <v>1.3751916214337938</v>
      </c>
    </row>
    <row r="897" spans="1:13" x14ac:dyDescent="0.2">
      <c r="A897" s="84">
        <v>30</v>
      </c>
      <c r="B897" s="85">
        <v>34220</v>
      </c>
      <c r="C897" s="88">
        <v>5.17</v>
      </c>
      <c r="D897" s="90">
        <v>1.68315E-3</v>
      </c>
      <c r="E897" s="87">
        <v>14.434003265416569</v>
      </c>
      <c r="F897" s="88">
        <v>1.23</v>
      </c>
      <c r="G897" s="91">
        <v>3.2</v>
      </c>
      <c r="H897" s="41">
        <v>1.0505069649573429E-3</v>
      </c>
      <c r="I897" s="42">
        <v>3.9546150762863035</v>
      </c>
      <c r="J897" s="41">
        <v>1.0666666666666667E-3</v>
      </c>
      <c r="K897" s="42">
        <v>1.4165833333333329</v>
      </c>
      <c r="L897" s="41">
        <v>1.0505069649573429E-3</v>
      </c>
      <c r="M897" s="42">
        <v>1.3762421283987512</v>
      </c>
    </row>
    <row r="898" spans="1:13" x14ac:dyDescent="0.2">
      <c r="A898" s="84">
        <v>30</v>
      </c>
      <c r="B898" s="85">
        <v>34221</v>
      </c>
      <c r="C898" s="88">
        <v>5.17</v>
      </c>
      <c r="D898" s="90">
        <v>1.68184E-3</v>
      </c>
      <c r="E898" s="87">
        <v>14.458278949468479</v>
      </c>
      <c r="F898" s="88">
        <v>1.23</v>
      </c>
      <c r="G898" s="91">
        <v>3.2</v>
      </c>
      <c r="H898" s="41">
        <v>1.0505069649573429E-3</v>
      </c>
      <c r="I898" s="42">
        <v>3.9587694269676676</v>
      </c>
      <c r="J898" s="41">
        <v>1.0666666666666667E-3</v>
      </c>
      <c r="K898" s="42">
        <v>1.4176499999999996</v>
      </c>
      <c r="L898" s="41">
        <v>1.0505069649573429E-3</v>
      </c>
      <c r="M898" s="42">
        <v>1.3772926353637085</v>
      </c>
    </row>
    <row r="899" spans="1:13" x14ac:dyDescent="0.2">
      <c r="A899" s="84">
        <v>30</v>
      </c>
      <c r="B899" s="85">
        <v>34222</v>
      </c>
      <c r="C899" s="88">
        <v>5.17</v>
      </c>
      <c r="D899" s="90">
        <v>1.68169E-3</v>
      </c>
      <c r="E899" s="87">
        <v>14.482593292595011</v>
      </c>
      <c r="F899" s="88">
        <v>1.23</v>
      </c>
      <c r="G899" s="91">
        <v>3.2</v>
      </c>
      <c r="H899" s="41">
        <v>1.0505069649573429E-3</v>
      </c>
      <c r="I899" s="42">
        <v>3.9629281418233573</v>
      </c>
      <c r="J899" s="41">
        <v>1.0666666666666667E-3</v>
      </c>
      <c r="K899" s="42">
        <v>1.4187166666666664</v>
      </c>
      <c r="L899" s="41">
        <v>1.0505069649573429E-3</v>
      </c>
      <c r="M899" s="42">
        <v>1.3783431423286658</v>
      </c>
    </row>
    <row r="900" spans="1:13" x14ac:dyDescent="0.2">
      <c r="A900" s="84">
        <v>30</v>
      </c>
      <c r="B900" s="85">
        <v>34223</v>
      </c>
      <c r="C900" s="88">
        <v>5.17</v>
      </c>
      <c r="D900" s="90">
        <v>1.68169E-3</v>
      </c>
      <c r="E900" s="87">
        <v>14.506948524909236</v>
      </c>
      <c r="F900" s="88">
        <v>1.23</v>
      </c>
      <c r="G900" s="91">
        <v>3.2</v>
      </c>
      <c r="H900" s="41">
        <v>1.0505069649573429E-3</v>
      </c>
      <c r="I900" s="42">
        <v>3.9670912254379682</v>
      </c>
      <c r="J900" s="41">
        <v>1.0666666666666667E-3</v>
      </c>
      <c r="K900" s="42">
        <v>1.4197833333333332</v>
      </c>
      <c r="L900" s="41">
        <v>1.0505069649573429E-3</v>
      </c>
      <c r="M900" s="42">
        <v>1.3793936492936232</v>
      </c>
    </row>
    <row r="901" spans="1:13" x14ac:dyDescent="0.2">
      <c r="A901" s="84">
        <v>30</v>
      </c>
      <c r="B901" s="85">
        <v>34224</v>
      </c>
      <c r="C901" s="88">
        <v>5.17</v>
      </c>
      <c r="D901" s="90">
        <v>1.68169E-3</v>
      </c>
      <c r="E901" s="87">
        <v>14.531344715174091</v>
      </c>
      <c r="F901" s="88">
        <v>1.23</v>
      </c>
      <c r="G901" s="91">
        <v>3.2</v>
      </c>
      <c r="H901" s="41">
        <v>1.0505069649573429E-3</v>
      </c>
      <c r="I901" s="42">
        <v>3.971258682400912</v>
      </c>
      <c r="J901" s="41">
        <v>1.0666666666666667E-3</v>
      </c>
      <c r="K901" s="42">
        <v>1.4208499999999999</v>
      </c>
      <c r="L901" s="41">
        <v>1.0505069649573429E-3</v>
      </c>
      <c r="M901" s="42">
        <v>1.3804441562585805</v>
      </c>
    </row>
    <row r="902" spans="1:13" x14ac:dyDescent="0.2">
      <c r="A902" s="84">
        <v>30</v>
      </c>
      <c r="B902" s="85">
        <v>34225</v>
      </c>
      <c r="C902" s="88">
        <v>5.17</v>
      </c>
      <c r="D902" s="90">
        <v>1.6817400000000001E-3</v>
      </c>
      <c r="E902" s="87">
        <v>14.555782658835389</v>
      </c>
      <c r="F902" s="88">
        <v>1.23</v>
      </c>
      <c r="G902" s="91">
        <v>3.2</v>
      </c>
      <c r="H902" s="41">
        <v>1.0505069649573429E-3</v>
      </c>
      <c r="I902" s="42">
        <v>3.9754305173064215</v>
      </c>
      <c r="J902" s="41">
        <v>1.0666666666666667E-3</v>
      </c>
      <c r="K902" s="42">
        <v>1.4219166666666667</v>
      </c>
      <c r="L902" s="41">
        <v>1.0505069649573429E-3</v>
      </c>
      <c r="M902" s="42">
        <v>1.3814946632235379</v>
      </c>
    </row>
    <row r="903" spans="1:13" x14ac:dyDescent="0.2">
      <c r="A903" s="84">
        <v>30</v>
      </c>
      <c r="B903" s="85">
        <v>34226</v>
      </c>
      <c r="C903" s="88">
        <v>5.22</v>
      </c>
      <c r="D903" s="90">
        <v>1.6976700000000001E-3</v>
      </c>
      <c r="E903" s="87">
        <v>14.580493574381814</v>
      </c>
      <c r="F903" s="88">
        <v>1.25</v>
      </c>
      <c r="G903" s="91">
        <v>3.2349999999999999</v>
      </c>
      <c r="H903" s="41">
        <v>1.0618218957558767E-3</v>
      </c>
      <c r="I903" s="42">
        <v>3.9796517164747534</v>
      </c>
      <c r="J903" s="41">
        <v>1.0783333333333333E-3</v>
      </c>
      <c r="K903" s="42">
        <v>1.422995</v>
      </c>
      <c r="L903" s="41">
        <v>1.0618218957558767E-3</v>
      </c>
      <c r="M903" s="42">
        <v>1.3825564851192937</v>
      </c>
    </row>
    <row r="904" spans="1:13" x14ac:dyDescent="0.2">
      <c r="A904" s="84">
        <v>30</v>
      </c>
      <c r="B904" s="85">
        <v>34227</v>
      </c>
      <c r="C904" s="88">
        <v>5.22</v>
      </c>
      <c r="D904" s="90">
        <v>1.69608E-3</v>
      </c>
      <c r="E904" s="87">
        <v>14.605223257923452</v>
      </c>
      <c r="F904" s="88">
        <v>1.24</v>
      </c>
      <c r="G904" s="91">
        <v>3.23</v>
      </c>
      <c r="H904" s="41">
        <v>1.0602057041269042E-3</v>
      </c>
      <c r="I904" s="42">
        <v>3.9838709659249982</v>
      </c>
      <c r="J904" s="41">
        <v>1.0766666666666667E-3</v>
      </c>
      <c r="K904" s="42">
        <v>1.4240716666666666</v>
      </c>
      <c r="L904" s="41">
        <v>1.0602057041269042E-3</v>
      </c>
      <c r="M904" s="42">
        <v>1.3836166908234206</v>
      </c>
    </row>
    <row r="905" spans="1:13" x14ac:dyDescent="0.2">
      <c r="A905" s="84">
        <v>30</v>
      </c>
      <c r="B905" s="85">
        <v>34228</v>
      </c>
      <c r="C905" s="88">
        <v>5.19</v>
      </c>
      <c r="D905" s="90">
        <v>1.6895499999999999E-3</v>
      </c>
      <c r="E905" s="87">
        <v>14.629899512878877</v>
      </c>
      <c r="F905" s="88">
        <v>1.24</v>
      </c>
      <c r="G905" s="91">
        <v>3.2150000000000003</v>
      </c>
      <c r="H905" s="41">
        <v>1.0553566751703158E-3</v>
      </c>
      <c r="I905" s="42">
        <v>3.9880753707419045</v>
      </c>
      <c r="J905" s="41">
        <v>1.0716666666666667E-3</v>
      </c>
      <c r="K905" s="42">
        <v>1.4251433333333332</v>
      </c>
      <c r="L905" s="41">
        <v>1.0553566751703158E-3</v>
      </c>
      <c r="M905" s="42">
        <v>1.384672047498591</v>
      </c>
    </row>
    <row r="906" spans="1:13" x14ac:dyDescent="0.2">
      <c r="A906" s="84">
        <v>30</v>
      </c>
      <c r="B906" s="85">
        <v>34229</v>
      </c>
      <c r="C906" s="88">
        <v>5.2</v>
      </c>
      <c r="D906" s="90">
        <v>1.6900299999999999E-3</v>
      </c>
      <c r="E906" s="87">
        <v>14.654624481952627</v>
      </c>
      <c r="F906" s="88">
        <v>1.24</v>
      </c>
      <c r="G906" s="91">
        <v>3.22</v>
      </c>
      <c r="H906" s="41">
        <v>1.0569730938412292E-3</v>
      </c>
      <c r="I906" s="42">
        <v>3.9922906591049898</v>
      </c>
      <c r="J906" s="41">
        <v>1.0733333333333335E-3</v>
      </c>
      <c r="K906" s="42">
        <v>1.4262166666666665</v>
      </c>
      <c r="L906" s="41">
        <v>1.0569730938412292E-3</v>
      </c>
      <c r="M906" s="42">
        <v>1.3857290205924322</v>
      </c>
    </row>
    <row r="907" spans="1:13" x14ac:dyDescent="0.2">
      <c r="A907" s="84">
        <v>30</v>
      </c>
      <c r="B907" s="85">
        <v>34230</v>
      </c>
      <c r="C907" s="88">
        <v>5.2</v>
      </c>
      <c r="D907" s="90">
        <v>1.6900299999999999E-3</v>
      </c>
      <c r="E907" s="87">
        <v>14.679391236965861</v>
      </c>
      <c r="F907" s="88">
        <v>1.24</v>
      </c>
      <c r="G907" s="91">
        <v>3.22</v>
      </c>
      <c r="H907" s="41">
        <v>1.0569730938412292E-3</v>
      </c>
      <c r="I907" s="42">
        <v>3.9965104029144576</v>
      </c>
      <c r="J907" s="41">
        <v>1.0733333333333335E-3</v>
      </c>
      <c r="K907" s="42">
        <v>1.4272899999999997</v>
      </c>
      <c r="L907" s="41">
        <v>1.0569730938412292E-3</v>
      </c>
      <c r="M907" s="42">
        <v>1.3867859936862734</v>
      </c>
    </row>
    <row r="908" spans="1:13" x14ac:dyDescent="0.2">
      <c r="A908" s="84">
        <v>30</v>
      </c>
      <c r="B908" s="85">
        <v>34231</v>
      </c>
      <c r="C908" s="88">
        <v>5.2</v>
      </c>
      <c r="D908" s="90">
        <v>1.6900299999999999E-3</v>
      </c>
      <c r="E908" s="87">
        <v>14.704199848538071</v>
      </c>
      <c r="F908" s="88">
        <v>1.24</v>
      </c>
      <c r="G908" s="91">
        <v>3.22</v>
      </c>
      <c r="H908" s="41">
        <v>1.0569730938412292E-3</v>
      </c>
      <c r="I908" s="42">
        <v>4.000734606879595</v>
      </c>
      <c r="J908" s="41">
        <v>1.0733333333333335E-3</v>
      </c>
      <c r="K908" s="42">
        <v>1.428363333333333</v>
      </c>
      <c r="L908" s="41">
        <v>1.0569730938412292E-3</v>
      </c>
      <c r="M908" s="42">
        <v>1.3878429667801147</v>
      </c>
    </row>
    <row r="909" spans="1:13" x14ac:dyDescent="0.2">
      <c r="A909" s="84">
        <v>30</v>
      </c>
      <c r="B909" s="85">
        <v>34232</v>
      </c>
      <c r="C909" s="88">
        <v>5.24</v>
      </c>
      <c r="D909" s="90">
        <v>1.7029300000000001E-3</v>
      </c>
      <c r="E909" s="87">
        <v>14.729240071586142</v>
      </c>
      <c r="F909" s="88">
        <v>1.27</v>
      </c>
      <c r="G909" s="91">
        <v>3.2549999999999999</v>
      </c>
      <c r="H909" s="41">
        <v>1.0682859056805327E-3</v>
      </c>
      <c r="I909" s="42">
        <v>4.0050085352724931</v>
      </c>
      <c r="J909" s="41">
        <v>1.085E-3</v>
      </c>
      <c r="K909" s="42">
        <v>1.429448333333333</v>
      </c>
      <c r="L909" s="41">
        <v>1.0682859056805327E-3</v>
      </c>
      <c r="M909" s="42">
        <v>1.3889112526857952</v>
      </c>
    </row>
    <row r="910" spans="1:13" x14ac:dyDescent="0.2">
      <c r="A910" s="84">
        <v>30</v>
      </c>
      <c r="B910" s="85">
        <v>34233</v>
      </c>
      <c r="C910" s="88">
        <v>5.24</v>
      </c>
      <c r="D910" s="90">
        <v>1.7047E-3</v>
      </c>
      <c r="E910" s="87">
        <v>14.754349007136174</v>
      </c>
      <c r="F910" s="88">
        <v>1.27</v>
      </c>
      <c r="G910" s="91">
        <v>3.2549999999999999</v>
      </c>
      <c r="H910" s="41">
        <v>1.0682859056805327E-3</v>
      </c>
      <c r="I910" s="42">
        <v>4.0092870294428549</v>
      </c>
      <c r="J910" s="41">
        <v>1.085E-3</v>
      </c>
      <c r="K910" s="42">
        <v>1.430533333333333</v>
      </c>
      <c r="L910" s="41">
        <v>1.0682859056805327E-3</v>
      </c>
      <c r="M910" s="42">
        <v>1.3899795385914757</v>
      </c>
    </row>
    <row r="911" spans="1:13" x14ac:dyDescent="0.2">
      <c r="A911" s="84">
        <v>30</v>
      </c>
      <c r="B911" s="85">
        <v>34234</v>
      </c>
      <c r="C911" s="88">
        <v>5.26</v>
      </c>
      <c r="D911" s="90">
        <v>1.7094599999999999E-3</v>
      </c>
      <c r="E911" s="87">
        <v>14.779570976589914</v>
      </c>
      <c r="F911" s="88">
        <v>1.26</v>
      </c>
      <c r="G911" s="91">
        <v>3.26</v>
      </c>
      <c r="H911" s="41">
        <v>1.0699017190500815E-3</v>
      </c>
      <c r="I911" s="42">
        <v>4.0135765725278212</v>
      </c>
      <c r="J911" s="41">
        <v>1.0866666666666666E-3</v>
      </c>
      <c r="K911" s="42">
        <v>1.4316199999999997</v>
      </c>
      <c r="L911" s="41">
        <v>1.0699017190500815E-3</v>
      </c>
      <c r="M911" s="42">
        <v>1.3910494403105258</v>
      </c>
    </row>
    <row r="912" spans="1:13" x14ac:dyDescent="0.2">
      <c r="A912" s="84">
        <v>30</v>
      </c>
      <c r="B912" s="85">
        <v>34235</v>
      </c>
      <c r="C912" s="88">
        <v>5.26</v>
      </c>
      <c r="D912" s="90">
        <v>1.70886E-3</v>
      </c>
      <c r="E912" s="87">
        <v>14.804827194248968</v>
      </c>
      <c r="F912" s="88">
        <v>1.27</v>
      </c>
      <c r="G912" s="91">
        <v>3.2649999999999997</v>
      </c>
      <c r="H912" s="41">
        <v>1.0715174567892394E-3</v>
      </c>
      <c r="I912" s="42">
        <v>4.017877189889445</v>
      </c>
      <c r="J912" s="41">
        <v>1.0883333333333333E-3</v>
      </c>
      <c r="K912" s="42">
        <v>1.432708333333333</v>
      </c>
      <c r="L912" s="41">
        <v>1.0715174567892394E-3</v>
      </c>
      <c r="M912" s="42">
        <v>1.392120957767315</v>
      </c>
    </row>
    <row r="913" spans="1:13" x14ac:dyDescent="0.2">
      <c r="A913" s="84">
        <v>30</v>
      </c>
      <c r="B913" s="85">
        <v>34236</v>
      </c>
      <c r="C913" s="88">
        <v>5.27</v>
      </c>
      <c r="D913" s="90">
        <v>1.71261E-3</v>
      </c>
      <c r="E913" s="87">
        <v>14.830182089350112</v>
      </c>
      <c r="F913" s="88">
        <v>1.26</v>
      </c>
      <c r="G913" s="91">
        <v>3.2649999999999997</v>
      </c>
      <c r="H913" s="41">
        <v>1.0715174567892394E-3</v>
      </c>
      <c r="I913" s="42">
        <v>4.0221824154376469</v>
      </c>
      <c r="J913" s="41">
        <v>1.0883333333333333E-3</v>
      </c>
      <c r="K913" s="42">
        <v>1.4337966666666664</v>
      </c>
      <c r="L913" s="41">
        <v>1.0715174567892394E-3</v>
      </c>
      <c r="M913" s="42">
        <v>1.3931924752241043</v>
      </c>
    </row>
    <row r="914" spans="1:13" x14ac:dyDescent="0.2">
      <c r="A914" s="84">
        <v>30</v>
      </c>
      <c r="B914" s="85">
        <v>34237</v>
      </c>
      <c r="C914" s="88">
        <v>5.27</v>
      </c>
      <c r="D914" s="90">
        <v>1.71261E-3</v>
      </c>
      <c r="E914" s="87">
        <v>14.855580407498154</v>
      </c>
      <c r="F914" s="88">
        <v>1.26</v>
      </c>
      <c r="G914" s="91">
        <v>3.2649999999999997</v>
      </c>
      <c r="H914" s="41">
        <v>1.0715174567892394E-3</v>
      </c>
      <c r="I914" s="42">
        <v>4.0264922541101793</v>
      </c>
      <c r="J914" s="41">
        <v>1.0883333333333333E-3</v>
      </c>
      <c r="K914" s="42">
        <v>1.4348849999999997</v>
      </c>
      <c r="L914" s="41">
        <v>1.0715174567892394E-3</v>
      </c>
      <c r="M914" s="42">
        <v>1.3942639926808935</v>
      </c>
    </row>
    <row r="915" spans="1:13" x14ac:dyDescent="0.2">
      <c r="A915" s="84">
        <v>30</v>
      </c>
      <c r="B915" s="85">
        <v>34238</v>
      </c>
      <c r="C915" s="88">
        <v>5.27</v>
      </c>
      <c r="D915" s="90">
        <v>1.71261E-3</v>
      </c>
      <c r="E915" s="87">
        <v>14.881022223059839</v>
      </c>
      <c r="F915" s="88">
        <v>1.26</v>
      </c>
      <c r="G915" s="91">
        <v>3.2649999999999997</v>
      </c>
      <c r="H915" s="41">
        <v>1.0715174567892394E-3</v>
      </c>
      <c r="I915" s="42">
        <v>4.0308067108500847</v>
      </c>
      <c r="J915" s="41">
        <v>1.0883333333333333E-3</v>
      </c>
      <c r="K915" s="42">
        <v>1.4359733333333331</v>
      </c>
      <c r="L915" s="41">
        <v>1.0715174567892394E-3</v>
      </c>
      <c r="M915" s="42">
        <v>1.3953355101376828</v>
      </c>
    </row>
    <row r="916" spans="1:13" x14ac:dyDescent="0.2">
      <c r="A916" s="84">
        <v>30</v>
      </c>
      <c r="B916" s="85">
        <v>34239</v>
      </c>
      <c r="C916" s="88">
        <v>5.18</v>
      </c>
      <c r="D916" s="90">
        <v>1.68329E-3</v>
      </c>
      <c r="E916" s="87">
        <v>14.906071298957691</v>
      </c>
      <c r="F916" s="88">
        <v>1.26</v>
      </c>
      <c r="G916" s="91">
        <v>3.2199999999999998</v>
      </c>
      <c r="H916" s="41">
        <v>1.0569730938412292E-3</v>
      </c>
      <c r="I916" s="42">
        <v>4.0350671650899281</v>
      </c>
      <c r="J916" s="41">
        <v>1.0733333333333333E-3</v>
      </c>
      <c r="K916" s="42">
        <v>1.4370466666666664</v>
      </c>
      <c r="L916" s="41">
        <v>1.0569730938412292E-3</v>
      </c>
      <c r="M916" s="42">
        <v>1.396392483231524</v>
      </c>
    </row>
    <row r="917" spans="1:13" x14ac:dyDescent="0.2">
      <c r="A917" s="84">
        <v>30</v>
      </c>
      <c r="B917" s="85">
        <v>34240</v>
      </c>
      <c r="C917" s="88">
        <v>5.18</v>
      </c>
      <c r="D917" s="90">
        <v>1.68546E-3</v>
      </c>
      <c r="E917" s="87">
        <v>14.931194885889234</v>
      </c>
      <c r="F917" s="88">
        <v>1.26</v>
      </c>
      <c r="G917" s="91">
        <v>3.2199999999999998</v>
      </c>
      <c r="H917" s="41">
        <v>1.0569730938412292E-3</v>
      </c>
      <c r="I917" s="42">
        <v>4.0393321225152707</v>
      </c>
      <c r="J917" s="41">
        <v>1.0733333333333333E-3</v>
      </c>
      <c r="K917" s="42">
        <v>1.4381199999999996</v>
      </c>
      <c r="L917" s="41">
        <v>1.0569730938412292E-3</v>
      </c>
      <c r="M917" s="42">
        <v>1.3974494563253652</v>
      </c>
    </row>
    <row r="918" spans="1:13" x14ac:dyDescent="0.2">
      <c r="A918" s="84">
        <v>30</v>
      </c>
      <c r="B918" s="85">
        <v>34241</v>
      </c>
      <c r="C918" s="88">
        <v>5.14</v>
      </c>
      <c r="D918" s="90">
        <v>1.6733899999999999E-3</v>
      </c>
      <c r="E918" s="87">
        <v>14.956180598099333</v>
      </c>
      <c r="F918" s="88">
        <v>1.26</v>
      </c>
      <c r="G918" s="91">
        <v>3.1999999999999997</v>
      </c>
      <c r="H918" s="41">
        <v>1.0505069649573429E-3</v>
      </c>
      <c r="I918" s="42">
        <v>4.0435754690437493</v>
      </c>
      <c r="J918" s="41">
        <v>1.0666666666666665E-3</v>
      </c>
      <c r="K918" s="42">
        <v>1.4391866666666664</v>
      </c>
      <c r="L918" s="41">
        <v>1.0505069649573429E-3</v>
      </c>
      <c r="M918" s="42">
        <v>1.3984999632903226</v>
      </c>
    </row>
    <row r="919" spans="1:13" x14ac:dyDescent="0.2">
      <c r="A919" s="84">
        <v>30</v>
      </c>
      <c r="B919" s="85">
        <v>34242</v>
      </c>
      <c r="C919" s="88">
        <v>5.14</v>
      </c>
      <c r="D919" s="90">
        <v>1.6720699999999999E-3</v>
      </c>
      <c r="E919" s="87">
        <v>14.981188378991996</v>
      </c>
      <c r="F919" s="88">
        <v>1.26</v>
      </c>
      <c r="G919" s="91">
        <v>3.1999999999999997</v>
      </c>
      <c r="H919" s="41">
        <v>1.0505069649573429E-3</v>
      </c>
      <c r="I919" s="42">
        <v>4.0478232732373103</v>
      </c>
      <c r="J919" s="41">
        <v>1.0666666666666665E-3</v>
      </c>
      <c r="K919" s="42">
        <v>1.4402533333333332</v>
      </c>
      <c r="L919" s="41">
        <v>1.0505069649573429E-3</v>
      </c>
      <c r="M919" s="42">
        <v>1.3995504702552799</v>
      </c>
    </row>
    <row r="920" spans="1:13" x14ac:dyDescent="0.2">
      <c r="A920" s="84">
        <v>30</v>
      </c>
      <c r="B920" s="85">
        <v>34243</v>
      </c>
      <c r="C920" s="88">
        <v>5.0999999999999996</v>
      </c>
      <c r="D920" s="90">
        <v>1.66E-3</v>
      </c>
      <c r="E920" s="87">
        <v>15.00606</v>
      </c>
      <c r="F920" s="88">
        <v>1.25</v>
      </c>
      <c r="G920" s="91">
        <v>3.1749999999999998</v>
      </c>
      <c r="H920" s="41">
        <v>1.0424226001710668E-3</v>
      </c>
      <c r="I920" s="42">
        <v>4.0520428156988313</v>
      </c>
      <c r="J920" s="41">
        <v>1.0583333333333332E-3</v>
      </c>
      <c r="K920" s="42">
        <v>1.4413116666666665</v>
      </c>
      <c r="L920" s="41">
        <v>1.0424226001710668E-3</v>
      </c>
      <c r="M920" s="42">
        <v>1.400592892855451</v>
      </c>
    </row>
    <row r="921" spans="1:13" x14ac:dyDescent="0.2">
      <c r="A921" s="84">
        <v>30</v>
      </c>
      <c r="B921" s="85">
        <v>34244</v>
      </c>
      <c r="C921" s="88">
        <v>5.0999999999999996</v>
      </c>
      <c r="D921" s="90">
        <v>1.66E-3</v>
      </c>
      <c r="E921" s="87">
        <v>15.03097</v>
      </c>
      <c r="F921" s="88">
        <v>1.25</v>
      </c>
      <c r="G921" s="91">
        <v>3.1749999999999998</v>
      </c>
      <c r="H921" s="41">
        <v>1.0424226001710668E-3</v>
      </c>
      <c r="I921" s="42">
        <v>4.0562667567067763</v>
      </c>
      <c r="J921" s="41">
        <v>1.0583333333333332E-3</v>
      </c>
      <c r="K921" s="42">
        <v>1.4423699999999999</v>
      </c>
      <c r="L921" s="41">
        <v>1.0424226001710668E-3</v>
      </c>
      <c r="M921" s="42">
        <v>1.401635315455622</v>
      </c>
    </row>
    <row r="922" spans="1:13" x14ac:dyDescent="0.2">
      <c r="A922" s="84">
        <v>30</v>
      </c>
      <c r="B922" s="85">
        <v>34245</v>
      </c>
      <c r="C922" s="88">
        <v>5.0999999999999996</v>
      </c>
      <c r="D922" s="90">
        <v>1.66E-3</v>
      </c>
      <c r="E922" s="87">
        <v>15.05592</v>
      </c>
      <c r="F922" s="88">
        <v>1.25</v>
      </c>
      <c r="G922" s="91">
        <v>3.1749999999999998</v>
      </c>
      <c r="H922" s="41">
        <v>1.0424226001710668E-3</v>
      </c>
      <c r="I922" s="42">
        <v>4.06049510084629</v>
      </c>
      <c r="J922" s="41">
        <v>1.0583333333333332E-3</v>
      </c>
      <c r="K922" s="42">
        <v>1.4434283333333333</v>
      </c>
      <c r="L922" s="41">
        <v>1.0424226001710668E-3</v>
      </c>
      <c r="M922" s="42">
        <v>1.4026777380557931</v>
      </c>
    </row>
    <row r="923" spans="1:13" x14ac:dyDescent="0.2">
      <c r="A923" s="84">
        <v>30</v>
      </c>
      <c r="B923" s="85">
        <v>34246</v>
      </c>
      <c r="C923" s="88">
        <v>5.07</v>
      </c>
      <c r="D923" s="90">
        <v>1.65E-3</v>
      </c>
      <c r="E923" s="87">
        <v>15.080769999999999</v>
      </c>
      <c r="F923" s="88">
        <v>1.26</v>
      </c>
      <c r="G923" s="91">
        <v>3.165</v>
      </c>
      <c r="H923" s="41">
        <v>1.0391883240370436E-3</v>
      </c>
      <c r="I923" s="42">
        <v>4.0647147199448987</v>
      </c>
      <c r="J923" s="41">
        <v>1.0549999999999999E-3</v>
      </c>
      <c r="K923" s="42">
        <v>1.4444833333333333</v>
      </c>
      <c r="L923" s="41">
        <v>1.0391883240370436E-3</v>
      </c>
      <c r="M923" s="42">
        <v>1.4037169263798301</v>
      </c>
    </row>
    <row r="924" spans="1:13" x14ac:dyDescent="0.2">
      <c r="A924" s="84">
        <v>30</v>
      </c>
      <c r="B924" s="85">
        <v>34247</v>
      </c>
      <c r="C924" s="88">
        <v>5.07</v>
      </c>
      <c r="D924" s="90">
        <v>1.65E-3</v>
      </c>
      <c r="E924" s="87">
        <v>15.105639999999999</v>
      </c>
      <c r="F924" s="88">
        <v>1.25</v>
      </c>
      <c r="G924" s="91">
        <v>3.16</v>
      </c>
      <c r="H924" s="41">
        <v>1.0375710723227183E-3</v>
      </c>
      <c r="I924" s="42">
        <v>4.0689321503555576</v>
      </c>
      <c r="J924" s="41">
        <v>1.0533333333333334E-3</v>
      </c>
      <c r="K924" s="42">
        <v>1.4455366666666667</v>
      </c>
      <c r="L924" s="41">
        <v>1.0375710723227183E-3</v>
      </c>
      <c r="M924" s="42">
        <v>1.4047544974521529</v>
      </c>
    </row>
    <row r="925" spans="1:13" x14ac:dyDescent="0.2">
      <c r="A925" s="84">
        <v>30</v>
      </c>
      <c r="B925" s="85">
        <v>34248</v>
      </c>
      <c r="C925" s="88">
        <v>5.05</v>
      </c>
      <c r="D925" s="90">
        <v>1.64E-3</v>
      </c>
      <c r="E925" s="87">
        <v>15.13048</v>
      </c>
      <c r="F925" s="88">
        <v>1.26</v>
      </c>
      <c r="G925" s="91">
        <v>3.1549999999999998</v>
      </c>
      <c r="H925" s="41">
        <v>1.0359537448336731E-3</v>
      </c>
      <c r="I925" s="42">
        <v>4.0731473758541927</v>
      </c>
      <c r="J925" s="41">
        <v>1.0516666666666667E-3</v>
      </c>
      <c r="K925" s="42">
        <v>1.4465883333333334</v>
      </c>
      <c r="L925" s="41">
        <v>1.0359537448336731E-3</v>
      </c>
      <c r="M925" s="42">
        <v>1.4057904511969865</v>
      </c>
    </row>
    <row r="926" spans="1:13" x14ac:dyDescent="0.2">
      <c r="A926" s="84">
        <v>30</v>
      </c>
      <c r="B926" s="85">
        <v>34249</v>
      </c>
      <c r="C926" s="88">
        <v>5.05</v>
      </c>
      <c r="D926" s="90">
        <v>1.64E-3</v>
      </c>
      <c r="E926" s="87">
        <v>15.15536</v>
      </c>
      <c r="F926" s="88">
        <v>1.26</v>
      </c>
      <c r="G926" s="91">
        <v>3.1549999999999998</v>
      </c>
      <c r="H926" s="41">
        <v>1.0359537448336731E-3</v>
      </c>
      <c r="I926" s="42">
        <v>4.0773669681314679</v>
      </c>
      <c r="J926" s="41">
        <v>1.0516666666666667E-3</v>
      </c>
      <c r="K926" s="42">
        <v>1.44764</v>
      </c>
      <c r="L926" s="41">
        <v>1.0359537448336731E-3</v>
      </c>
      <c r="M926" s="42">
        <v>1.4068264049418202</v>
      </c>
    </row>
    <row r="927" spans="1:13" x14ac:dyDescent="0.2">
      <c r="A927" s="84">
        <v>30</v>
      </c>
      <c r="B927" s="85">
        <v>34250</v>
      </c>
      <c r="C927" s="88">
        <v>5.07</v>
      </c>
      <c r="D927" s="90">
        <v>1.65E-3</v>
      </c>
      <c r="E927" s="87">
        <v>15.180350000000001</v>
      </c>
      <c r="F927" s="88">
        <v>1.26</v>
      </c>
      <c r="G927" s="91">
        <v>3.165</v>
      </c>
      <c r="H927" s="41">
        <v>1.0391883240370436E-3</v>
      </c>
      <c r="I927" s="42">
        <v>4.0816041202775644</v>
      </c>
      <c r="J927" s="41">
        <v>1.0549999999999999E-3</v>
      </c>
      <c r="K927" s="42">
        <v>1.4486950000000001</v>
      </c>
      <c r="L927" s="41">
        <v>1.0391883240370436E-3</v>
      </c>
      <c r="M927" s="42">
        <v>1.4078655932658573</v>
      </c>
    </row>
    <row r="928" spans="1:13" x14ac:dyDescent="0.2">
      <c r="A928" s="84">
        <v>30</v>
      </c>
      <c r="B928" s="85">
        <v>34251</v>
      </c>
      <c r="C928" s="88">
        <v>5.07</v>
      </c>
      <c r="D928" s="90">
        <v>1.65E-3</v>
      </c>
      <c r="E928" s="87">
        <v>15.20538</v>
      </c>
      <c r="F928" s="88">
        <v>1.26</v>
      </c>
      <c r="G928" s="91">
        <v>3.165</v>
      </c>
      <c r="H928" s="41">
        <v>1.0391883240370436E-3</v>
      </c>
      <c r="I928" s="42">
        <v>4.0858456756226982</v>
      </c>
      <c r="J928" s="41">
        <v>1.0549999999999999E-3</v>
      </c>
      <c r="K928" s="42">
        <v>1.4497500000000001</v>
      </c>
      <c r="L928" s="41">
        <v>1.0391883240370436E-3</v>
      </c>
      <c r="M928" s="42">
        <v>1.4089047815898943</v>
      </c>
    </row>
    <row r="929" spans="1:13" x14ac:dyDescent="0.2">
      <c r="A929" s="84">
        <v>30</v>
      </c>
      <c r="B929" s="85">
        <v>34252</v>
      </c>
      <c r="C929" s="88">
        <v>5.07</v>
      </c>
      <c r="D929" s="90">
        <v>1.65E-3</v>
      </c>
      <c r="E929" s="87">
        <v>15.23044</v>
      </c>
      <c r="F929" s="88">
        <v>1.26</v>
      </c>
      <c r="G929" s="91">
        <v>3.165</v>
      </c>
      <c r="H929" s="41">
        <v>1.0391883240370436E-3</v>
      </c>
      <c r="I929" s="42">
        <v>4.0900916387426225</v>
      </c>
      <c r="J929" s="41">
        <v>1.0549999999999999E-3</v>
      </c>
      <c r="K929" s="42">
        <v>1.4508050000000001</v>
      </c>
      <c r="L929" s="41">
        <v>1.0391883240370436E-3</v>
      </c>
      <c r="M929" s="42">
        <v>1.4099439699139313</v>
      </c>
    </row>
    <row r="930" spans="1:13" x14ac:dyDescent="0.2">
      <c r="A930" s="84">
        <v>30</v>
      </c>
      <c r="B930" s="85">
        <v>34253</v>
      </c>
      <c r="C930" s="88">
        <v>5.07</v>
      </c>
      <c r="D930" s="90">
        <v>1.65E-3</v>
      </c>
      <c r="E930" s="87">
        <v>15.255559999999999</v>
      </c>
      <c r="F930" s="88">
        <v>1.26</v>
      </c>
      <c r="G930" s="91">
        <v>3.165</v>
      </c>
      <c r="H930" s="41">
        <v>1.0391883240370436E-3</v>
      </c>
      <c r="I930" s="42">
        <v>4.0943420142178457</v>
      </c>
      <c r="J930" s="41">
        <v>1.0549999999999999E-3</v>
      </c>
      <c r="K930" s="42">
        <v>1.4518600000000002</v>
      </c>
      <c r="L930" s="41">
        <v>1.0391883240370436E-3</v>
      </c>
      <c r="M930" s="42">
        <v>1.4109831582379684</v>
      </c>
    </row>
    <row r="931" spans="1:13" x14ac:dyDescent="0.2">
      <c r="A931" s="84">
        <v>30</v>
      </c>
      <c r="B931" s="85">
        <v>34254</v>
      </c>
      <c r="C931" s="88">
        <v>5.04</v>
      </c>
      <c r="D931" s="90">
        <v>1.64E-3</v>
      </c>
      <c r="E931" s="87">
        <v>15.28059</v>
      </c>
      <c r="F931" s="88">
        <v>1.23</v>
      </c>
      <c r="G931" s="91">
        <v>3.1349999999999998</v>
      </c>
      <c r="H931" s="41">
        <v>1.0294836769886295E-3</v>
      </c>
      <c r="I931" s="42">
        <v>4.0985570724894913</v>
      </c>
      <c r="J931" s="41">
        <v>1.0449999999999999E-3</v>
      </c>
      <c r="K931" s="42">
        <v>1.4529050000000001</v>
      </c>
      <c r="L931" s="41">
        <v>1.0294836769886295E-3</v>
      </c>
      <c r="M931" s="42">
        <v>1.412012641914957</v>
      </c>
    </row>
    <row r="932" spans="1:13" x14ac:dyDescent="0.2">
      <c r="A932" s="84">
        <v>30</v>
      </c>
      <c r="B932" s="85">
        <v>34255</v>
      </c>
      <c r="C932" s="88">
        <v>5.0599999999999996</v>
      </c>
      <c r="D932" s="90">
        <v>1.65E-3</v>
      </c>
      <c r="E932" s="87">
        <v>15.305770000000001</v>
      </c>
      <c r="F932" s="88">
        <v>1.23</v>
      </c>
      <c r="G932" s="91">
        <v>3.1449999999999996</v>
      </c>
      <c r="H932" s="41">
        <v>1.0327188625034456E-3</v>
      </c>
      <c r="I932" s="42">
        <v>4.1027897296872977</v>
      </c>
      <c r="J932" s="41">
        <v>1.0483333333333332E-3</v>
      </c>
      <c r="K932" s="42">
        <v>1.4539533333333334</v>
      </c>
      <c r="L932" s="41">
        <v>1.0327188625034456E-3</v>
      </c>
      <c r="M932" s="42">
        <v>1.4130453607774605</v>
      </c>
    </row>
    <row r="933" spans="1:13" x14ac:dyDescent="0.2">
      <c r="A933" s="84">
        <v>30</v>
      </c>
      <c r="B933" s="85">
        <v>34256</v>
      </c>
      <c r="C933" s="88">
        <v>5.04</v>
      </c>
      <c r="D933" s="90">
        <v>1.64E-3</v>
      </c>
      <c r="E933" s="87">
        <v>15.330859999999999</v>
      </c>
      <c r="F933" s="88">
        <v>1.23</v>
      </c>
      <c r="G933" s="91">
        <v>3.1349999999999998</v>
      </c>
      <c r="H933" s="41">
        <v>1.0294836769886295E-3</v>
      </c>
      <c r="I933" s="42">
        <v>4.1070134847441278</v>
      </c>
      <c r="J933" s="41">
        <v>1.0449999999999999E-3</v>
      </c>
      <c r="K933" s="42">
        <v>1.4549983333333334</v>
      </c>
      <c r="L933" s="41">
        <v>1.0294836769886295E-3</v>
      </c>
      <c r="M933" s="42">
        <v>1.4140748444544491</v>
      </c>
    </row>
    <row r="934" spans="1:13" x14ac:dyDescent="0.2">
      <c r="A934" s="84">
        <v>30</v>
      </c>
      <c r="B934" s="85">
        <v>34257</v>
      </c>
      <c r="C934" s="88">
        <v>4.9800000000000004</v>
      </c>
      <c r="D934" s="90">
        <v>1.6199999999999999E-3</v>
      </c>
      <c r="E934" s="87">
        <v>15.355729999999999</v>
      </c>
      <c r="F934" s="88">
        <v>1.23</v>
      </c>
      <c r="G934" s="91">
        <v>3.1050000000000004</v>
      </c>
      <c r="H934" s="41">
        <v>1.0197763007566696E-3</v>
      </c>
      <c r="I934" s="42">
        <v>4.1112017197627582</v>
      </c>
      <c r="J934" s="41">
        <v>1.0350000000000001E-3</v>
      </c>
      <c r="K934" s="42">
        <v>1.4560333333333333</v>
      </c>
      <c r="L934" s="41">
        <v>1.0197763007566696E-3</v>
      </c>
      <c r="M934" s="42">
        <v>1.4150946207552058</v>
      </c>
    </row>
    <row r="935" spans="1:13" x14ac:dyDescent="0.2">
      <c r="A935" s="84">
        <v>30</v>
      </c>
      <c r="B935" s="85">
        <v>34258</v>
      </c>
      <c r="C935" s="88">
        <v>4.9800000000000004</v>
      </c>
      <c r="D935" s="90">
        <v>1.6199999999999999E-3</v>
      </c>
      <c r="E935" s="87">
        <v>15.38063</v>
      </c>
      <c r="F935" s="88">
        <v>1.23</v>
      </c>
      <c r="G935" s="91">
        <v>3.1050000000000004</v>
      </c>
      <c r="H935" s="41">
        <v>1.0197763007566696E-3</v>
      </c>
      <c r="I935" s="42">
        <v>4.1153942258442022</v>
      </c>
      <c r="J935" s="41">
        <v>1.0350000000000001E-3</v>
      </c>
      <c r="K935" s="42">
        <v>1.4570683333333332</v>
      </c>
      <c r="L935" s="41">
        <v>1.0197763007566696E-3</v>
      </c>
      <c r="M935" s="42">
        <v>1.4161143970559624</v>
      </c>
    </row>
    <row r="936" spans="1:13" x14ac:dyDescent="0.2">
      <c r="A936" s="84">
        <v>30</v>
      </c>
      <c r="B936" s="85">
        <v>34259</v>
      </c>
      <c r="C936" s="88">
        <v>4.9800000000000004</v>
      </c>
      <c r="D936" s="90">
        <v>1.6199999999999999E-3</v>
      </c>
      <c r="E936" s="87">
        <v>15.40558</v>
      </c>
      <c r="F936" s="88">
        <v>1.23</v>
      </c>
      <c r="G936" s="91">
        <v>3.1050000000000004</v>
      </c>
      <c r="H936" s="41">
        <v>1.0197763007566696E-3</v>
      </c>
      <c r="I936" s="42">
        <v>4.1195910073439892</v>
      </c>
      <c r="J936" s="41">
        <v>1.0350000000000001E-3</v>
      </c>
      <c r="K936" s="42">
        <v>1.4581033333333331</v>
      </c>
      <c r="L936" s="41">
        <v>1.0197763007566696E-3</v>
      </c>
      <c r="M936" s="42">
        <v>1.4171341733567191</v>
      </c>
    </row>
    <row r="937" spans="1:13" x14ac:dyDescent="0.2">
      <c r="A937" s="84">
        <v>30</v>
      </c>
      <c r="B937" s="85">
        <v>34260</v>
      </c>
      <c r="C937" s="88">
        <v>4.97</v>
      </c>
      <c r="D937" s="90">
        <v>1.6199999999999999E-3</v>
      </c>
      <c r="E937" s="87">
        <v>15.430490000000001</v>
      </c>
      <c r="F937" s="88">
        <v>1.22</v>
      </c>
      <c r="G937" s="91">
        <v>3.0949999999999998</v>
      </c>
      <c r="H937" s="41">
        <v>1.016539901924185E-3</v>
      </c>
      <c r="I937" s="42">
        <v>4.1237787359825626</v>
      </c>
      <c r="J937" s="41">
        <v>1.0316666666666666E-3</v>
      </c>
      <c r="K937" s="42">
        <v>1.4591349999999998</v>
      </c>
      <c r="L937" s="41">
        <v>1.016539901924185E-3</v>
      </c>
      <c r="M937" s="42">
        <v>1.4181507132586433</v>
      </c>
    </row>
    <row r="938" spans="1:13" x14ac:dyDescent="0.2">
      <c r="A938" s="84">
        <v>30</v>
      </c>
      <c r="B938" s="85">
        <v>34261</v>
      </c>
      <c r="C938" s="88">
        <v>4.95</v>
      </c>
      <c r="D938" s="90">
        <v>1.6100000000000001E-3</v>
      </c>
      <c r="E938" s="87">
        <v>15.45538</v>
      </c>
      <c r="F938" s="88">
        <v>1.2</v>
      </c>
      <c r="G938" s="91">
        <v>3.0750000000000002</v>
      </c>
      <c r="H938" s="41">
        <v>1.01006619377908E-3</v>
      </c>
      <c r="I938" s="42">
        <v>4.1279440254744033</v>
      </c>
      <c r="J938" s="41">
        <v>1.0250000000000001E-3</v>
      </c>
      <c r="K938" s="42">
        <v>1.4601599999999999</v>
      </c>
      <c r="L938" s="41">
        <v>1.01006619377908E-3</v>
      </c>
      <c r="M938" s="42">
        <v>1.4191607794524224</v>
      </c>
    </row>
    <row r="939" spans="1:13" x14ac:dyDescent="0.2">
      <c r="A939" s="84">
        <v>30</v>
      </c>
      <c r="B939" s="85">
        <v>34262</v>
      </c>
      <c r="C939" s="88">
        <v>4.95</v>
      </c>
      <c r="D939" s="90">
        <v>1.6100000000000001E-3</v>
      </c>
      <c r="E939" s="87">
        <v>15.480309999999999</v>
      </c>
      <c r="F939" s="88">
        <v>1.2</v>
      </c>
      <c r="G939" s="91">
        <v>3.0750000000000002</v>
      </c>
      <c r="H939" s="41">
        <v>1.01006619377908E-3</v>
      </c>
      <c r="I939" s="42">
        <v>4.1321135221843477</v>
      </c>
      <c r="J939" s="41">
        <v>1.0250000000000001E-3</v>
      </c>
      <c r="K939" s="42">
        <v>1.461185</v>
      </c>
      <c r="L939" s="41">
        <v>1.01006619377908E-3</v>
      </c>
      <c r="M939" s="42">
        <v>1.4201708456462014</v>
      </c>
    </row>
    <row r="940" spans="1:13" x14ac:dyDescent="0.2">
      <c r="A940" s="84">
        <v>30</v>
      </c>
      <c r="B940" s="85">
        <v>34263</v>
      </c>
      <c r="C940" s="88">
        <v>4.95</v>
      </c>
      <c r="D940" s="90">
        <v>1.6100000000000001E-3</v>
      </c>
      <c r="E940" s="87">
        <v>15.505280000000001</v>
      </c>
      <c r="F940" s="88">
        <v>1.2</v>
      </c>
      <c r="G940" s="91">
        <v>3.0750000000000002</v>
      </c>
      <c r="H940" s="41">
        <v>1.01006619377908E-3</v>
      </c>
      <c r="I940" s="42">
        <v>4.1362872303619636</v>
      </c>
      <c r="J940" s="41">
        <v>1.0250000000000001E-3</v>
      </c>
      <c r="K940" s="42">
        <v>1.46221</v>
      </c>
      <c r="L940" s="41">
        <v>1.01006619377908E-3</v>
      </c>
      <c r="M940" s="42">
        <v>1.4211809118399805</v>
      </c>
    </row>
    <row r="941" spans="1:13" x14ac:dyDescent="0.2">
      <c r="A941" s="84">
        <v>30</v>
      </c>
      <c r="B941" s="85">
        <v>34264</v>
      </c>
      <c r="C941" s="88">
        <v>4.97</v>
      </c>
      <c r="D941" s="90">
        <v>1.6199999999999999E-3</v>
      </c>
      <c r="E941" s="87">
        <v>15.530340000000001</v>
      </c>
      <c r="F941" s="88">
        <v>1.17</v>
      </c>
      <c r="G941" s="91">
        <v>3.07</v>
      </c>
      <c r="H941" s="41">
        <v>1.0084475770173462E-3</v>
      </c>
      <c r="I941" s="42">
        <v>4.1404584591972702</v>
      </c>
      <c r="J941" s="41">
        <v>1.0233333333333333E-3</v>
      </c>
      <c r="K941" s="42">
        <v>1.4632333333333334</v>
      </c>
      <c r="L941" s="41">
        <v>1.0084475770173462E-3</v>
      </c>
      <c r="M941" s="42">
        <v>1.4221893594169979</v>
      </c>
    </row>
    <row r="942" spans="1:13" x14ac:dyDescent="0.2">
      <c r="A942" s="84">
        <v>30</v>
      </c>
      <c r="B942" s="85">
        <v>34265</v>
      </c>
      <c r="C942" s="88">
        <v>4.97</v>
      </c>
      <c r="D942" s="90">
        <v>1.6199999999999999E-3</v>
      </c>
      <c r="E942" s="87">
        <v>15.55545</v>
      </c>
      <c r="F942" s="88">
        <v>1.17</v>
      </c>
      <c r="G942" s="91">
        <v>3.07</v>
      </c>
      <c r="H942" s="41">
        <v>1.0084475770173462E-3</v>
      </c>
      <c r="I942" s="42">
        <v>4.1446338944981882</v>
      </c>
      <c r="J942" s="41">
        <v>1.0233333333333333E-3</v>
      </c>
      <c r="K942" s="42">
        <v>1.4642566666666668</v>
      </c>
      <c r="L942" s="41">
        <v>1.0084475770173462E-3</v>
      </c>
      <c r="M942" s="42">
        <v>1.4231978069940152</v>
      </c>
    </row>
    <row r="943" spans="1:13" x14ac:dyDescent="0.2">
      <c r="A943" s="84">
        <v>30</v>
      </c>
      <c r="B943" s="85">
        <v>34266</v>
      </c>
      <c r="C943" s="88">
        <v>4.97</v>
      </c>
      <c r="D943" s="90">
        <v>1.6199999999999999E-3</v>
      </c>
      <c r="E943" s="87">
        <v>15.5806</v>
      </c>
      <c r="F943" s="88">
        <v>1.17</v>
      </c>
      <c r="G943" s="91">
        <v>3.07</v>
      </c>
      <c r="H943" s="41">
        <v>1.0084475770173462E-3</v>
      </c>
      <c r="I943" s="42">
        <v>4.148813540506719</v>
      </c>
      <c r="J943" s="41">
        <v>1.0233333333333333E-3</v>
      </c>
      <c r="K943" s="42">
        <v>1.4652800000000001</v>
      </c>
      <c r="L943" s="41">
        <v>1.0084475770173462E-3</v>
      </c>
      <c r="M943" s="42">
        <v>1.4242062545710326</v>
      </c>
    </row>
    <row r="944" spans="1:13" x14ac:dyDescent="0.2">
      <c r="A944" s="84">
        <v>30</v>
      </c>
      <c r="B944" s="85">
        <v>34267</v>
      </c>
      <c r="C944" s="88">
        <v>4.95</v>
      </c>
      <c r="D944" s="90">
        <v>1.6100000000000001E-3</v>
      </c>
      <c r="E944" s="87">
        <v>15.60572</v>
      </c>
      <c r="F944" s="88">
        <v>1.17</v>
      </c>
      <c r="G944" s="91">
        <v>3.06</v>
      </c>
      <c r="H944" s="41">
        <v>1.0052101157724813E-3</v>
      </c>
      <c r="I944" s="42">
        <v>4.1529839698460904</v>
      </c>
      <c r="J944" s="41">
        <v>1.0200000000000001E-3</v>
      </c>
      <c r="K944" s="42">
        <v>1.4663000000000002</v>
      </c>
      <c r="L944" s="41">
        <v>1.0052101157724813E-3</v>
      </c>
      <c r="M944" s="42">
        <v>1.425211464686805</v>
      </c>
    </row>
    <row r="945" spans="1:13" x14ac:dyDescent="0.2">
      <c r="A945" s="84">
        <v>30</v>
      </c>
      <c r="B945" s="85">
        <v>34268</v>
      </c>
      <c r="C945" s="88">
        <v>4.97</v>
      </c>
      <c r="D945" s="90">
        <v>1.6199999999999999E-3</v>
      </c>
      <c r="E945" s="87">
        <v>15.63095</v>
      </c>
      <c r="F945" s="88">
        <v>1.1599999999999999</v>
      </c>
      <c r="G945" s="91">
        <v>3.0649999999999999</v>
      </c>
      <c r="H945" s="41">
        <v>1.0068288843507744E-3</v>
      </c>
      <c r="I945" s="42">
        <v>4.1571653140631772</v>
      </c>
      <c r="J945" s="41">
        <v>1.0216666666666666E-3</v>
      </c>
      <c r="K945" s="42">
        <v>1.4673216666666669</v>
      </c>
      <c r="L945" s="41">
        <v>1.0068288843507744E-3</v>
      </c>
      <c r="M945" s="42">
        <v>1.4262182935711558</v>
      </c>
    </row>
    <row r="946" spans="1:13" x14ac:dyDescent="0.2">
      <c r="A946" s="84">
        <v>30</v>
      </c>
      <c r="B946" s="85">
        <v>34269</v>
      </c>
      <c r="C946" s="88">
        <v>4.87</v>
      </c>
      <c r="D946" s="90">
        <v>1.5900000000000001E-3</v>
      </c>
      <c r="E946" s="87">
        <v>15.65573</v>
      </c>
      <c r="F946" s="88">
        <v>1.1399999999999999</v>
      </c>
      <c r="G946" s="91">
        <v>3.0049999999999999</v>
      </c>
      <c r="H946" s="41">
        <v>9.8739864914887399E-4</v>
      </c>
      <c r="I946" s="42">
        <v>4.1612700934785716</v>
      </c>
      <c r="J946" s="41">
        <v>1.0016666666666665E-3</v>
      </c>
      <c r="K946" s="42">
        <v>1.4683233333333334</v>
      </c>
      <c r="L946" s="41">
        <v>9.8739864914887399E-4</v>
      </c>
      <c r="M946" s="42">
        <v>1.4272056922203047</v>
      </c>
    </row>
    <row r="947" spans="1:13" x14ac:dyDescent="0.2">
      <c r="A947" s="84">
        <v>30</v>
      </c>
      <c r="B947" s="85">
        <v>34270</v>
      </c>
      <c r="C947" s="88">
        <v>4.8600000000000003</v>
      </c>
      <c r="D947" s="90">
        <v>1.58E-3</v>
      </c>
      <c r="E947" s="87">
        <v>15.680529999999999</v>
      </c>
      <c r="F947" s="88">
        <v>1.1299999999999999</v>
      </c>
      <c r="G947" s="91">
        <v>2.9950000000000001</v>
      </c>
      <c r="H947" s="41">
        <v>9.8415921296846065E-4</v>
      </c>
      <c r="I947" s="42">
        <v>4.1653654457787184</v>
      </c>
      <c r="J947" s="41">
        <v>9.9833333333333328E-4</v>
      </c>
      <c r="K947" s="42">
        <v>1.4693216666666669</v>
      </c>
      <c r="L947" s="41">
        <v>9.8415921296846065E-4</v>
      </c>
      <c r="M947" s="42">
        <v>1.4281898514332731</v>
      </c>
    </row>
    <row r="948" spans="1:13" x14ac:dyDescent="0.2">
      <c r="A948" s="84">
        <v>30</v>
      </c>
      <c r="B948" s="85">
        <v>34271</v>
      </c>
      <c r="C948" s="88">
        <v>4.8499999999999996</v>
      </c>
      <c r="D948" s="90">
        <v>1.58E-3</v>
      </c>
      <c r="E948" s="87">
        <v>15.705310000000001</v>
      </c>
      <c r="F948" s="88">
        <v>1.1299999999999999</v>
      </c>
      <c r="G948" s="91">
        <v>2.9899999999999998</v>
      </c>
      <c r="H948" s="41">
        <v>9.8253938086179105E-4</v>
      </c>
      <c r="I948" s="42">
        <v>4.1694580813648772</v>
      </c>
      <c r="J948" s="41">
        <v>9.9666666666666653E-4</v>
      </c>
      <c r="K948" s="42">
        <v>1.4703183333333336</v>
      </c>
      <c r="L948" s="41">
        <v>9.8253938086179105E-4</v>
      </c>
      <c r="M948" s="42">
        <v>1.4291723908141349</v>
      </c>
    </row>
    <row r="949" spans="1:13" x14ac:dyDescent="0.2">
      <c r="A949" s="84">
        <v>30</v>
      </c>
      <c r="B949" s="85">
        <v>34272</v>
      </c>
      <c r="C949" s="88">
        <v>4.8499999999999996</v>
      </c>
      <c r="D949" s="90">
        <v>1.58E-3</v>
      </c>
      <c r="E949" s="87">
        <v>15.730119999999999</v>
      </c>
      <c r="F949" s="88">
        <v>1.1299999999999999</v>
      </c>
      <c r="G949" s="91">
        <v>2.9899999999999998</v>
      </c>
      <c r="H949" s="41">
        <v>9.8253938086179105E-4</v>
      </c>
      <c r="I949" s="42">
        <v>4.1735547381266702</v>
      </c>
      <c r="J949" s="41">
        <v>9.9666666666666653E-4</v>
      </c>
      <c r="K949" s="42">
        <v>1.4713150000000004</v>
      </c>
      <c r="L949" s="41">
        <v>9.8253938086179105E-4</v>
      </c>
      <c r="M949" s="42">
        <v>1.4301549301949967</v>
      </c>
    </row>
    <row r="950" spans="1:13" x14ac:dyDescent="0.2">
      <c r="A950" s="84">
        <v>30</v>
      </c>
      <c r="B950" s="85">
        <v>34273</v>
      </c>
      <c r="C950" s="88">
        <v>4.8499999999999996</v>
      </c>
      <c r="D950" s="90">
        <v>1.58E-3</v>
      </c>
      <c r="E950" s="87">
        <v>15.75498</v>
      </c>
      <c r="F950" s="88">
        <v>1.1299999999999999</v>
      </c>
      <c r="G950" s="91">
        <v>2.9899999999999998</v>
      </c>
      <c r="H950" s="41">
        <v>9.8253938086179105E-4</v>
      </c>
      <c r="I950" s="42">
        <v>4.1776554200150624</v>
      </c>
      <c r="J950" s="41">
        <v>9.9666666666666653E-4</v>
      </c>
      <c r="K950" s="42">
        <v>1.4723116666666671</v>
      </c>
      <c r="L950" s="41">
        <v>9.8253938086179105E-4</v>
      </c>
      <c r="M950" s="42">
        <v>1.4311374695758585</v>
      </c>
    </row>
    <row r="951" spans="1:13" x14ac:dyDescent="0.2">
      <c r="A951" s="84">
        <v>30</v>
      </c>
      <c r="B951" s="85">
        <v>34274</v>
      </c>
      <c r="C951" s="88">
        <v>4.8499999999999996</v>
      </c>
      <c r="D951" s="90">
        <v>1.5801399999999998E-3</v>
      </c>
      <c r="E951" s="87">
        <v>15.779874620974725</v>
      </c>
      <c r="F951" s="88">
        <v>1.1299999999999999</v>
      </c>
      <c r="G951" s="91">
        <v>2.9899999999999998</v>
      </c>
      <c r="H951" s="41">
        <v>9.8253938086179105E-4</v>
      </c>
      <c r="I951" s="42">
        <v>4.1817601309848982</v>
      </c>
      <c r="J951" s="41">
        <v>9.9666666666666653E-4</v>
      </c>
      <c r="K951" s="42">
        <v>1.4733083333333339</v>
      </c>
      <c r="L951" s="41">
        <v>9.8253938086179105E-4</v>
      </c>
      <c r="M951" s="42">
        <v>1.4321200089567203</v>
      </c>
    </row>
    <row r="952" spans="1:13" x14ac:dyDescent="0.2">
      <c r="A952" s="84">
        <v>30</v>
      </c>
      <c r="B952" s="85">
        <v>34275</v>
      </c>
      <c r="C952" s="88">
        <v>4.83</v>
      </c>
      <c r="D952" s="90">
        <v>1.57234E-3</v>
      </c>
      <c r="E952" s="87">
        <v>15.804685949036269</v>
      </c>
      <c r="F952" s="88">
        <v>1.1200000000000001</v>
      </c>
      <c r="G952" s="91">
        <v>2.9750000000000001</v>
      </c>
      <c r="H952" s="41">
        <v>9.776794283884449E-4</v>
      </c>
      <c r="I952" s="42">
        <v>4.1858485518394168</v>
      </c>
      <c r="J952" s="41">
        <v>9.9166666666666674E-4</v>
      </c>
      <c r="K952" s="42">
        <v>1.4743000000000006</v>
      </c>
      <c r="L952" s="41">
        <v>9.776794283884449E-4</v>
      </c>
      <c r="M952" s="42">
        <v>1.4330976883851088</v>
      </c>
    </row>
    <row r="953" spans="1:13" x14ac:dyDescent="0.2">
      <c r="A953" s="84">
        <v>30</v>
      </c>
      <c r="B953" s="85">
        <v>34276</v>
      </c>
      <c r="C953" s="88">
        <v>4.84</v>
      </c>
      <c r="D953" s="90">
        <v>1.57653E-3</v>
      </c>
      <c r="E953" s="87">
        <v>15.829602510575501</v>
      </c>
      <c r="F953" s="88">
        <v>1.1100000000000001</v>
      </c>
      <c r="G953" s="91">
        <v>2.9750000000000001</v>
      </c>
      <c r="H953" s="41">
        <v>9.776794283884449E-4</v>
      </c>
      <c r="I953" s="42">
        <v>4.1899409698588999</v>
      </c>
      <c r="J953" s="41">
        <v>9.9166666666666674E-4</v>
      </c>
      <c r="K953" s="42">
        <v>1.4752916666666673</v>
      </c>
      <c r="L953" s="41">
        <v>9.776794283884449E-4</v>
      </c>
      <c r="M953" s="42">
        <v>1.4340753678134972</v>
      </c>
    </row>
    <row r="954" spans="1:13" x14ac:dyDescent="0.2">
      <c r="A954" s="84">
        <v>30</v>
      </c>
      <c r="B954" s="85">
        <v>34277</v>
      </c>
      <c r="C954" s="88">
        <v>4.84</v>
      </c>
      <c r="D954" s="90">
        <v>1.5769E-3</v>
      </c>
      <c r="E954" s="87">
        <v>15.854564210774429</v>
      </c>
      <c r="F954" s="88">
        <v>1.1100000000000001</v>
      </c>
      <c r="G954" s="91">
        <v>2.9750000000000001</v>
      </c>
      <c r="H954" s="41">
        <v>9.776794283884449E-4</v>
      </c>
      <c r="I954" s="42">
        <v>4.1940373889512932</v>
      </c>
      <c r="J954" s="41">
        <v>9.9166666666666674E-4</v>
      </c>
      <c r="K954" s="42">
        <v>1.4762833333333341</v>
      </c>
      <c r="L954" s="41">
        <v>9.776794283884449E-4</v>
      </c>
      <c r="M954" s="42">
        <v>1.4350530472418856</v>
      </c>
    </row>
    <row r="955" spans="1:13" x14ac:dyDescent="0.2">
      <c r="A955" s="84">
        <v>30</v>
      </c>
      <c r="B955" s="85">
        <v>34278</v>
      </c>
      <c r="C955" s="88">
        <v>4.87</v>
      </c>
      <c r="D955" s="90">
        <v>1.58774E-3</v>
      </c>
      <c r="E955" s="87">
        <v>15.879737136554443</v>
      </c>
      <c r="F955" s="88">
        <v>1.1100000000000001</v>
      </c>
      <c r="G955" s="91">
        <v>2.99</v>
      </c>
      <c r="H955" s="41">
        <v>9.8253938086179105E-4</v>
      </c>
      <c r="I955" s="42">
        <v>4.1981581958507448</v>
      </c>
      <c r="J955" s="41">
        <v>9.9666666666666675E-4</v>
      </c>
      <c r="K955" s="42">
        <v>1.4772800000000008</v>
      </c>
      <c r="L955" s="41">
        <v>9.8253938086179105E-4</v>
      </c>
      <c r="M955" s="42">
        <v>1.4360355866227474</v>
      </c>
    </row>
    <row r="956" spans="1:13" x14ac:dyDescent="0.2">
      <c r="A956" s="84">
        <v>30</v>
      </c>
      <c r="B956" s="85">
        <v>34279</v>
      </c>
      <c r="C956" s="88">
        <v>4.87</v>
      </c>
      <c r="D956" s="90">
        <v>1.58774E-3</v>
      </c>
      <c r="E956" s="87">
        <v>15.904950030395636</v>
      </c>
      <c r="F956" s="88">
        <v>1.1100000000000001</v>
      </c>
      <c r="G956" s="91">
        <v>2.99</v>
      </c>
      <c r="H956" s="41">
        <v>9.8253938086179105E-4</v>
      </c>
      <c r="I956" s="42">
        <v>4.2022830516052556</v>
      </c>
      <c r="J956" s="41">
        <v>9.9666666666666675E-4</v>
      </c>
      <c r="K956" s="42">
        <v>1.4782766666666676</v>
      </c>
      <c r="L956" s="41">
        <v>9.8253938086179105E-4</v>
      </c>
      <c r="M956" s="42">
        <v>1.4370181260036092</v>
      </c>
    </row>
    <row r="957" spans="1:13" x14ac:dyDescent="0.2">
      <c r="A957" s="84">
        <v>30</v>
      </c>
      <c r="B957" s="85">
        <v>34280</v>
      </c>
      <c r="C957" s="88">
        <v>4.87</v>
      </c>
      <c r="D957" s="90">
        <v>1.58774E-3</v>
      </c>
      <c r="E957" s="87">
        <v>15.930202955756895</v>
      </c>
      <c r="F957" s="88">
        <v>1.1100000000000001</v>
      </c>
      <c r="G957" s="91">
        <v>2.99</v>
      </c>
      <c r="H957" s="41">
        <v>9.8253938086179105E-4</v>
      </c>
      <c r="I957" s="42">
        <v>4.2064119601929857</v>
      </c>
      <c r="J957" s="41">
        <v>9.9666666666666675E-4</v>
      </c>
      <c r="K957" s="42">
        <v>1.4792733333333343</v>
      </c>
      <c r="L957" s="41">
        <v>9.8253938086179105E-4</v>
      </c>
      <c r="M957" s="42">
        <v>1.438000665384471</v>
      </c>
    </row>
    <row r="958" spans="1:13" x14ac:dyDescent="0.2">
      <c r="A958" s="84">
        <v>30</v>
      </c>
      <c r="B958" s="85">
        <v>34281</v>
      </c>
      <c r="C958" s="88">
        <v>4.88</v>
      </c>
      <c r="D958" s="90">
        <v>1.5887900000000001E-3</v>
      </c>
      <c r="E958" s="87">
        <v>15.955512702910973</v>
      </c>
      <c r="F958" s="88">
        <v>1.1100000000000001</v>
      </c>
      <c r="G958" s="91">
        <v>2.9950000000000001</v>
      </c>
      <c r="H958" s="41">
        <v>9.8415921296846065E-4</v>
      </c>
      <c r="I958" s="42">
        <v>4.2105517392771503</v>
      </c>
      <c r="J958" s="41">
        <v>9.9833333333333328E-4</v>
      </c>
      <c r="K958" s="42">
        <v>1.4802716666666678</v>
      </c>
      <c r="L958" s="41">
        <v>9.8415921296846065E-4</v>
      </c>
      <c r="M958" s="42">
        <v>1.4389848245974395</v>
      </c>
    </row>
    <row r="959" spans="1:13" x14ac:dyDescent="0.2">
      <c r="A959" s="84">
        <v>30</v>
      </c>
      <c r="B959" s="85">
        <v>34282</v>
      </c>
      <c r="C959" s="88">
        <v>4.88</v>
      </c>
      <c r="D959" s="90">
        <v>1.59015E-3</v>
      </c>
      <c r="E959" s="87">
        <v>15.980884361435505</v>
      </c>
      <c r="F959" s="88">
        <v>1.1100000000000001</v>
      </c>
      <c r="G959" s="91">
        <v>2.9950000000000001</v>
      </c>
      <c r="H959" s="41">
        <v>9.8415921296846065E-4</v>
      </c>
      <c r="I959" s="42">
        <v>4.2146955925630403</v>
      </c>
      <c r="J959" s="41">
        <v>9.9833333333333328E-4</v>
      </c>
      <c r="K959" s="42">
        <v>1.4812700000000012</v>
      </c>
      <c r="L959" s="41">
        <v>9.8415921296846065E-4</v>
      </c>
      <c r="M959" s="42">
        <v>1.4399689838104079</v>
      </c>
    </row>
    <row r="960" spans="1:13" x14ac:dyDescent="0.2">
      <c r="A960" s="84">
        <v>30</v>
      </c>
      <c r="B960" s="85">
        <v>34283</v>
      </c>
      <c r="C960" s="88">
        <v>4.9000000000000004</v>
      </c>
      <c r="D960" s="90">
        <v>1.5972899999999999E-3</v>
      </c>
      <c r="E960" s="87">
        <v>16.006410468217183</v>
      </c>
      <c r="F960" s="88">
        <v>1.1000000000000001</v>
      </c>
      <c r="G960" s="91">
        <v>3</v>
      </c>
      <c r="H960" s="41">
        <v>9.8577896906171247E-4</v>
      </c>
      <c r="I960" s="42">
        <v>4.2188503508391859</v>
      </c>
      <c r="J960" s="41">
        <v>1E-3</v>
      </c>
      <c r="K960" s="42">
        <v>1.4822700000000011</v>
      </c>
      <c r="L960" s="41">
        <v>9.8577896906171247E-4</v>
      </c>
      <c r="M960" s="42">
        <v>1.4409547627794697</v>
      </c>
    </row>
    <row r="961" spans="1:13" x14ac:dyDescent="0.2">
      <c r="A961" s="84">
        <v>30</v>
      </c>
      <c r="B961" s="85">
        <v>34284</v>
      </c>
      <c r="C961" s="88">
        <v>4.8899999999999997</v>
      </c>
      <c r="D961" s="90">
        <v>1.59275E-3</v>
      </c>
      <c r="E961" s="87">
        <v>16.031904678490434</v>
      </c>
      <c r="F961" s="88">
        <v>1.1000000000000001</v>
      </c>
      <c r="G961" s="91">
        <v>2.9950000000000001</v>
      </c>
      <c r="H961" s="41">
        <v>9.8415921296846065E-4</v>
      </c>
      <c r="I961" s="42">
        <v>4.2230023712800993</v>
      </c>
      <c r="J961" s="41">
        <v>9.9833333333333328E-4</v>
      </c>
      <c r="K961" s="42">
        <v>1.4832683333333345</v>
      </c>
      <c r="L961" s="41">
        <v>9.8415921296846065E-4</v>
      </c>
      <c r="M961" s="42">
        <v>1.4419389219924381</v>
      </c>
    </row>
    <row r="962" spans="1:13" x14ac:dyDescent="0.2">
      <c r="A962" s="84">
        <v>30</v>
      </c>
      <c r="B962" s="85">
        <v>34285</v>
      </c>
      <c r="C962" s="88">
        <v>4.88</v>
      </c>
      <c r="D962" s="90">
        <v>1.5909800000000001E-3</v>
      </c>
      <c r="E962" s="87">
        <v>16.057411118195819</v>
      </c>
      <c r="F962" s="88">
        <v>1.1000000000000001</v>
      </c>
      <c r="G962" s="91">
        <v>2.99</v>
      </c>
      <c r="H962" s="41">
        <v>9.8253938086179105E-4</v>
      </c>
      <c r="I962" s="42">
        <v>4.2271516374153544</v>
      </c>
      <c r="J962" s="41">
        <v>9.9666666666666675E-4</v>
      </c>
      <c r="K962" s="42">
        <v>1.4842650000000013</v>
      </c>
      <c r="L962" s="41">
        <v>9.8253938086179105E-4</v>
      </c>
      <c r="M962" s="42">
        <v>1.4429214613732999</v>
      </c>
    </row>
    <row r="963" spans="1:13" x14ac:dyDescent="0.2">
      <c r="A963" s="84">
        <v>30</v>
      </c>
      <c r="B963" s="85">
        <v>34286</v>
      </c>
      <c r="C963" s="88">
        <v>4.88</v>
      </c>
      <c r="D963" s="90">
        <v>1.5909800000000001E-3</v>
      </c>
      <c r="E963" s="87">
        <v>16.082958138136647</v>
      </c>
      <c r="F963" s="88">
        <v>1.1000000000000001</v>
      </c>
      <c r="G963" s="91">
        <v>2.99</v>
      </c>
      <c r="H963" s="41">
        <v>9.8253938086179105E-4</v>
      </c>
      <c r="I963" s="42">
        <v>4.2313049803679892</v>
      </c>
      <c r="J963" s="41">
        <v>9.9666666666666675E-4</v>
      </c>
      <c r="K963" s="42">
        <v>1.485261666666668</v>
      </c>
      <c r="L963" s="41">
        <v>9.8253938086179105E-4</v>
      </c>
      <c r="M963" s="42">
        <v>1.4439040007541617</v>
      </c>
    </row>
    <row r="964" spans="1:13" x14ac:dyDescent="0.2">
      <c r="A964" s="84">
        <v>30</v>
      </c>
      <c r="B964" s="85">
        <v>34287</v>
      </c>
      <c r="C964" s="88">
        <v>4.88</v>
      </c>
      <c r="D964" s="90">
        <v>1.5909800000000001E-3</v>
      </c>
      <c r="E964" s="87">
        <v>16.108545802875259</v>
      </c>
      <c r="F964" s="88">
        <v>1.1000000000000001</v>
      </c>
      <c r="G964" s="91">
        <v>2.99</v>
      </c>
      <c r="H964" s="41">
        <v>9.8253938086179105E-4</v>
      </c>
      <c r="I964" s="42">
        <v>4.2354624041436377</v>
      </c>
      <c r="J964" s="41">
        <v>9.9666666666666675E-4</v>
      </c>
      <c r="K964" s="42">
        <v>1.4862583333333348</v>
      </c>
      <c r="L964" s="41">
        <v>9.8253938086179105E-4</v>
      </c>
      <c r="M964" s="42">
        <v>1.4448865401350235</v>
      </c>
    </row>
    <row r="965" spans="1:13" x14ac:dyDescent="0.2">
      <c r="A965" s="84">
        <v>30</v>
      </c>
      <c r="B965" s="85">
        <v>34288</v>
      </c>
      <c r="C965" s="88">
        <v>4.8899999999999997</v>
      </c>
      <c r="D965" s="90">
        <v>1.5940799999999999E-3</v>
      </c>
      <c r="E965" s="87">
        <v>16.134224113568706</v>
      </c>
      <c r="F965" s="88">
        <v>1.1000000000000001</v>
      </c>
      <c r="G965" s="91">
        <v>2.9950000000000001</v>
      </c>
      <c r="H965" s="41">
        <v>9.8415921296846065E-4</v>
      </c>
      <c r="I965" s="42">
        <v>4.2396307734898571</v>
      </c>
      <c r="J965" s="41">
        <v>9.9833333333333328E-4</v>
      </c>
      <c r="K965" s="42">
        <v>1.4872566666666682</v>
      </c>
      <c r="L965" s="41">
        <v>9.8415921296846065E-4</v>
      </c>
      <c r="M965" s="42">
        <v>1.445870699347992</v>
      </c>
    </row>
    <row r="966" spans="1:13" x14ac:dyDescent="0.2">
      <c r="A966" s="84">
        <v>30</v>
      </c>
      <c r="B966" s="85">
        <v>34289</v>
      </c>
      <c r="C966" s="88">
        <v>4.8600000000000003</v>
      </c>
      <c r="D966" s="90">
        <v>1.58369E-3</v>
      </c>
      <c r="E966" s="87">
        <v>16.159775722955121</v>
      </c>
      <c r="F966" s="88">
        <v>1.1000000000000001</v>
      </c>
      <c r="G966" s="91">
        <v>2.9800000000000004</v>
      </c>
      <c r="H966" s="41">
        <v>9.7929948857911064E-4</v>
      </c>
      <c r="I966" s="42">
        <v>4.2437826417381004</v>
      </c>
      <c r="J966" s="41">
        <v>9.9333333333333348E-4</v>
      </c>
      <c r="K966" s="42">
        <v>1.4882500000000016</v>
      </c>
      <c r="L966" s="41">
        <v>9.7929948857911064E-4</v>
      </c>
      <c r="M966" s="42">
        <v>1.4468499988365711</v>
      </c>
    </row>
    <row r="967" spans="1:13" x14ac:dyDescent="0.2">
      <c r="A967" s="84">
        <v>30</v>
      </c>
      <c r="B967" s="85">
        <v>34290</v>
      </c>
      <c r="C967" s="88">
        <v>4.84</v>
      </c>
      <c r="D967" s="90">
        <v>1.57683E-3</v>
      </c>
      <c r="E967" s="87">
        <v>16.185256942108349</v>
      </c>
      <c r="F967" s="88">
        <v>1.1000000000000001</v>
      </c>
      <c r="G967" s="91">
        <v>2.9699999999999998</v>
      </c>
      <c r="H967" s="41">
        <v>9.7605929215527354E-4</v>
      </c>
      <c r="I967" s="42">
        <v>4.2479248252194557</v>
      </c>
      <c r="J967" s="41">
        <v>9.8999999999999999E-4</v>
      </c>
      <c r="K967" s="42">
        <v>1.4892400000000017</v>
      </c>
      <c r="L967" s="41">
        <v>9.7605929215527354E-4</v>
      </c>
      <c r="M967" s="42">
        <v>1.4478260581287263</v>
      </c>
    </row>
    <row r="968" spans="1:13" x14ac:dyDescent="0.2">
      <c r="A968" s="84">
        <v>30</v>
      </c>
      <c r="B968" s="85">
        <v>34291</v>
      </c>
      <c r="C968" s="88">
        <v>4.8499999999999996</v>
      </c>
      <c r="D968" s="90">
        <v>1.57839E-3</v>
      </c>
      <c r="E968" s="87">
        <v>16.210803589813203</v>
      </c>
      <c r="F968" s="88">
        <v>1.1000000000000001</v>
      </c>
      <c r="G968" s="91">
        <v>2.9749999999999996</v>
      </c>
      <c r="H968" s="41">
        <v>9.776794283884449E-4</v>
      </c>
      <c r="I968" s="42">
        <v>4.2520779339344132</v>
      </c>
      <c r="J968" s="41">
        <v>9.9166666666666652E-4</v>
      </c>
      <c r="K968" s="42">
        <v>1.4902316666666684</v>
      </c>
      <c r="L968" s="41">
        <v>9.776794283884449E-4</v>
      </c>
      <c r="M968" s="42">
        <v>1.4488037375571148</v>
      </c>
    </row>
    <row r="969" spans="1:13" x14ac:dyDescent="0.2">
      <c r="A969" s="84">
        <v>30</v>
      </c>
      <c r="B969" s="85">
        <v>34292</v>
      </c>
      <c r="C969" s="88">
        <v>4.84</v>
      </c>
      <c r="D969" s="90">
        <v>1.57789E-3</v>
      </c>
      <c r="E969" s="87">
        <v>16.236382454689533</v>
      </c>
      <c r="F969" s="88">
        <v>1.1000000000000001</v>
      </c>
      <c r="G969" s="91">
        <v>2.9699999999999998</v>
      </c>
      <c r="H969" s="41">
        <v>9.7605929215527354E-4</v>
      </c>
      <c r="I969" s="42">
        <v>4.2562282141127987</v>
      </c>
      <c r="J969" s="41">
        <v>9.8999999999999999E-4</v>
      </c>
      <c r="K969" s="42">
        <v>1.4912216666666684</v>
      </c>
      <c r="L969" s="41">
        <v>9.7605929215527354E-4</v>
      </c>
      <c r="M969" s="42">
        <v>1.4497797968492701</v>
      </c>
    </row>
    <row r="970" spans="1:13" x14ac:dyDescent="0.2">
      <c r="A970" s="84">
        <v>30</v>
      </c>
      <c r="B970" s="85">
        <v>34293</v>
      </c>
      <c r="C970" s="88">
        <v>4.84</v>
      </c>
      <c r="D970" s="90">
        <v>1.57789E-3</v>
      </c>
      <c r="E970" s="87">
        <v>16.262001680200964</v>
      </c>
      <c r="F970" s="88">
        <v>1.1000000000000001</v>
      </c>
      <c r="G970" s="91">
        <v>2.9699999999999998</v>
      </c>
      <c r="H970" s="41">
        <v>9.7605929215527354E-4</v>
      </c>
      <c r="I970" s="42">
        <v>4.2603825452107174</v>
      </c>
      <c r="J970" s="41">
        <v>9.8999999999999999E-4</v>
      </c>
      <c r="K970" s="42">
        <v>1.4922116666666685</v>
      </c>
      <c r="L970" s="41">
        <v>9.7605929215527354E-4</v>
      </c>
      <c r="M970" s="42">
        <v>1.4507558561414253</v>
      </c>
    </row>
    <row r="971" spans="1:13" x14ac:dyDescent="0.2">
      <c r="A971" s="84">
        <v>30</v>
      </c>
      <c r="B971" s="85">
        <v>34294</v>
      </c>
      <c r="C971" s="88">
        <v>4.84</v>
      </c>
      <c r="D971" s="90">
        <v>1.57789E-3</v>
      </c>
      <c r="E971" s="87">
        <v>16.287661330032137</v>
      </c>
      <c r="F971" s="88">
        <v>1.1000000000000001</v>
      </c>
      <c r="G971" s="91">
        <v>2.9699999999999998</v>
      </c>
      <c r="H971" s="41">
        <v>9.7605929215527354E-4</v>
      </c>
      <c r="I971" s="42">
        <v>4.2645409311821068</v>
      </c>
      <c r="J971" s="41">
        <v>9.8999999999999999E-4</v>
      </c>
      <c r="K971" s="42">
        <v>1.4932016666666685</v>
      </c>
      <c r="L971" s="41">
        <v>9.7605929215527354E-4</v>
      </c>
      <c r="M971" s="42">
        <v>1.4517319154335806</v>
      </c>
    </row>
    <row r="972" spans="1:13" x14ac:dyDescent="0.2">
      <c r="A972" s="84">
        <v>30</v>
      </c>
      <c r="B972" s="85">
        <v>34295</v>
      </c>
      <c r="C972" s="88">
        <v>4.83</v>
      </c>
      <c r="D972" s="90">
        <v>1.5749499999999999E-3</v>
      </c>
      <c r="E972" s="87">
        <v>16.313313582243872</v>
      </c>
      <c r="F972" s="88">
        <v>1.0900000000000001</v>
      </c>
      <c r="G972" s="91">
        <v>2.96</v>
      </c>
      <c r="H972" s="41">
        <v>9.7281879153277018E-4</v>
      </c>
      <c r="I972" s="42">
        <v>4.2686895567372209</v>
      </c>
      <c r="J972" s="41">
        <v>9.8666666666666672E-4</v>
      </c>
      <c r="K972" s="42">
        <v>1.4941883333333352</v>
      </c>
      <c r="L972" s="41">
        <v>9.7281879153277018E-4</v>
      </c>
      <c r="M972" s="42">
        <v>1.4527047342251134</v>
      </c>
    </row>
    <row r="973" spans="1:13" x14ac:dyDescent="0.2">
      <c r="A973" s="84">
        <v>30</v>
      </c>
      <c r="B973" s="85">
        <v>34296</v>
      </c>
      <c r="C973" s="88">
        <v>4.82</v>
      </c>
      <c r="D973" s="90">
        <v>1.57087E-3</v>
      </c>
      <c r="E973" s="87">
        <v>16.338939677150808</v>
      </c>
      <c r="F973" s="88">
        <v>1.08</v>
      </c>
      <c r="G973" s="91">
        <v>2.95</v>
      </c>
      <c r="H973" s="41">
        <v>9.6957798665298078E-4</v>
      </c>
      <c r="I973" s="42">
        <v>4.2728283841632893</v>
      </c>
      <c r="J973" s="41">
        <v>9.8333333333333345E-4</v>
      </c>
      <c r="K973" s="42">
        <v>1.4951716666666686</v>
      </c>
      <c r="L973" s="41">
        <v>9.6957798665298078E-4</v>
      </c>
      <c r="M973" s="42">
        <v>1.4536743122117664</v>
      </c>
    </row>
    <row r="974" spans="1:13" x14ac:dyDescent="0.2">
      <c r="A974" s="84">
        <v>30</v>
      </c>
      <c r="B974" s="85">
        <v>34297</v>
      </c>
      <c r="C974" s="88">
        <v>4.71</v>
      </c>
      <c r="D974" s="90">
        <v>1.5357399999999998E-3</v>
      </c>
      <c r="E974" s="87">
        <v>16.364032040370596</v>
      </c>
      <c r="F974" s="88">
        <v>1.17</v>
      </c>
      <c r="G974" s="91">
        <v>2.94</v>
      </c>
      <c r="H974" s="41">
        <v>9.6633687745817376E-4</v>
      </c>
      <c r="I974" s="42">
        <v>4.2769573758019561</v>
      </c>
      <c r="J974" s="41">
        <v>9.7999999999999997E-4</v>
      </c>
      <c r="K974" s="42">
        <v>1.4961516666666685</v>
      </c>
      <c r="L974" s="41">
        <v>9.6633687745817376E-4</v>
      </c>
      <c r="M974" s="42">
        <v>1.4546406490892245</v>
      </c>
    </row>
    <row r="975" spans="1:13" x14ac:dyDescent="0.2">
      <c r="A975" s="84">
        <v>30</v>
      </c>
      <c r="B975" s="85">
        <v>34298</v>
      </c>
      <c r="C975" s="88">
        <v>4.7</v>
      </c>
      <c r="D975" s="90">
        <v>1.5326199999999999E-3</v>
      </c>
      <c r="E975" s="87">
        <v>16.389111883156311</v>
      </c>
      <c r="F975" s="88">
        <v>1.18</v>
      </c>
      <c r="G975" s="91">
        <v>2.94</v>
      </c>
      <c r="H975" s="41">
        <v>9.6633687745817376E-4</v>
      </c>
      <c r="I975" s="42">
        <v>4.2810903574375105</v>
      </c>
      <c r="J975" s="41">
        <v>9.7999999999999997E-4</v>
      </c>
      <c r="K975" s="42">
        <v>1.4971316666666685</v>
      </c>
      <c r="L975" s="41">
        <v>9.6633687745817376E-4</v>
      </c>
      <c r="M975" s="42">
        <v>1.4556069859666827</v>
      </c>
    </row>
    <row r="976" spans="1:13" x14ac:dyDescent="0.2">
      <c r="A976" s="84">
        <v>30</v>
      </c>
      <c r="B976" s="85">
        <v>34299</v>
      </c>
      <c r="C976" s="88">
        <v>4.7</v>
      </c>
      <c r="D976" s="90">
        <v>1.53123E-3</v>
      </c>
      <c r="E976" s="87">
        <v>16.414207382945158</v>
      </c>
      <c r="F976" s="88">
        <v>1.17</v>
      </c>
      <c r="G976" s="91">
        <v>2.9350000000000001</v>
      </c>
      <c r="H976" s="41">
        <v>9.647162087242922E-4</v>
      </c>
      <c r="I976" s="42">
        <v>4.2852203946963439</v>
      </c>
      <c r="J976" s="41">
        <v>9.7833333333333344E-4</v>
      </c>
      <c r="K976" s="42">
        <v>1.4981100000000018</v>
      </c>
      <c r="L976" s="41">
        <v>9.647162087242922E-4</v>
      </c>
      <c r="M976" s="42">
        <v>1.456571702175407</v>
      </c>
    </row>
    <row r="977" spans="1:13" x14ac:dyDescent="0.2">
      <c r="A977" s="84">
        <v>30</v>
      </c>
      <c r="B977" s="85">
        <v>34300</v>
      </c>
      <c r="C977" s="88">
        <v>4.7</v>
      </c>
      <c r="D977" s="90">
        <v>1.53123E-3</v>
      </c>
      <c r="E977" s="87">
        <v>16.439341309716145</v>
      </c>
      <c r="F977" s="88">
        <v>1.17</v>
      </c>
      <c r="G977" s="91">
        <v>2.9350000000000001</v>
      </c>
      <c r="H977" s="41">
        <v>9.647162087242922E-4</v>
      </c>
      <c r="I977" s="42">
        <v>4.2893544162690631</v>
      </c>
      <c r="J977" s="41">
        <v>9.7833333333333344E-4</v>
      </c>
      <c r="K977" s="42">
        <v>1.4990883333333351</v>
      </c>
      <c r="L977" s="41">
        <v>9.647162087242922E-4</v>
      </c>
      <c r="M977" s="42">
        <v>1.4575364183841313</v>
      </c>
    </row>
    <row r="978" spans="1:13" x14ac:dyDescent="0.2">
      <c r="A978" s="84">
        <v>30</v>
      </c>
      <c r="B978" s="85">
        <v>34301</v>
      </c>
      <c r="C978" s="88">
        <v>4.7</v>
      </c>
      <c r="D978" s="90">
        <v>1.53123E-3</v>
      </c>
      <c r="E978" s="87">
        <v>16.464513722309825</v>
      </c>
      <c r="F978" s="88">
        <v>1.17</v>
      </c>
      <c r="G978" s="91">
        <v>2.9350000000000001</v>
      </c>
      <c r="H978" s="41">
        <v>9.647162087242922E-4</v>
      </c>
      <c r="I978" s="42">
        <v>4.2934924259994007</v>
      </c>
      <c r="J978" s="41">
        <v>9.7833333333333344E-4</v>
      </c>
      <c r="K978" s="42">
        <v>1.5000666666666684</v>
      </c>
      <c r="L978" s="41">
        <v>9.647162087242922E-4</v>
      </c>
      <c r="M978" s="42">
        <v>1.4585011345928556</v>
      </c>
    </row>
    <row r="979" spans="1:13" x14ac:dyDescent="0.2">
      <c r="A979" s="84">
        <v>30</v>
      </c>
      <c r="B979" s="85">
        <v>34302</v>
      </c>
      <c r="C979" s="88">
        <v>4.71</v>
      </c>
      <c r="D979" s="90">
        <v>1.5363099999999999E-3</v>
      </c>
      <c r="E979" s="87">
        <v>16.489808319386547</v>
      </c>
      <c r="F979" s="88">
        <v>1.17</v>
      </c>
      <c r="G979" s="91">
        <v>2.94</v>
      </c>
      <c r="H979" s="41">
        <v>9.6633687745817376E-4</v>
      </c>
      <c r="I979" s="42">
        <v>4.2976413860637317</v>
      </c>
      <c r="J979" s="41">
        <v>9.7999999999999997E-4</v>
      </c>
      <c r="K979" s="42">
        <v>1.5010466666666684</v>
      </c>
      <c r="L979" s="41">
        <v>9.6633687745817376E-4</v>
      </c>
      <c r="M979" s="42">
        <v>1.4594674714703137</v>
      </c>
    </row>
    <row r="980" spans="1:13" x14ac:dyDescent="0.2">
      <c r="A980" s="84">
        <v>30</v>
      </c>
      <c r="B980" s="85">
        <v>34303</v>
      </c>
      <c r="C980" s="88">
        <v>4.71</v>
      </c>
      <c r="D980" s="90">
        <v>1.53397E-3</v>
      </c>
      <c r="E980" s="87">
        <v>16.515103190654237</v>
      </c>
      <c r="F980" s="88">
        <v>1.17</v>
      </c>
      <c r="G980" s="91">
        <v>2.94</v>
      </c>
      <c r="H980" s="41">
        <v>9.6633687745817376E-4</v>
      </c>
      <c r="I980" s="42">
        <v>4.3017943554211753</v>
      </c>
      <c r="J980" s="41">
        <v>9.7999999999999997E-4</v>
      </c>
      <c r="K980" s="42">
        <v>1.5020266666666684</v>
      </c>
      <c r="L980" s="41">
        <v>9.6633687745817376E-4</v>
      </c>
      <c r="M980" s="42">
        <v>1.4604338083477719</v>
      </c>
    </row>
    <row r="981" spans="1:13" x14ac:dyDescent="0.2">
      <c r="A981" s="84">
        <v>30</v>
      </c>
      <c r="B981" s="85">
        <v>34304</v>
      </c>
      <c r="C981" s="88">
        <v>4.6900000000000004</v>
      </c>
      <c r="D981" s="90">
        <v>1.5283300000000001E-3</v>
      </c>
      <c r="E981" s="87">
        <v>16.540343718313608</v>
      </c>
      <c r="F981" s="88">
        <v>1.17</v>
      </c>
      <c r="G981" s="91">
        <v>2.93</v>
      </c>
      <c r="H981" s="41">
        <v>9.6309546388972933E-4</v>
      </c>
      <c r="I981" s="42">
        <v>4.305937394051468</v>
      </c>
      <c r="J981" s="41">
        <v>9.766666666666667E-4</v>
      </c>
      <c r="K981" s="42">
        <v>1.503003333333335</v>
      </c>
      <c r="L981" s="41">
        <v>9.6309546388972933E-4</v>
      </c>
      <c r="M981" s="42">
        <v>1.4613969038116617</v>
      </c>
    </row>
    <row r="982" spans="1:13" x14ac:dyDescent="0.2">
      <c r="A982" s="84">
        <v>30</v>
      </c>
      <c r="B982" s="85">
        <v>34305</v>
      </c>
      <c r="C982" s="88">
        <v>4.6900000000000004</v>
      </c>
      <c r="D982" s="90">
        <v>1.53028E-3</v>
      </c>
      <c r="E982" s="87">
        <v>16.565655075498871</v>
      </c>
      <c r="F982" s="88">
        <v>1.1599999999999999</v>
      </c>
      <c r="G982" s="91">
        <v>2.9250000000000003</v>
      </c>
      <c r="H982" s="41">
        <v>9.6147464294737972E-4</v>
      </c>
      <c r="I982" s="42">
        <v>4.3100774436699671</v>
      </c>
      <c r="J982" s="41">
        <v>9.7500000000000006E-4</v>
      </c>
      <c r="K982" s="42">
        <v>1.503978333333335</v>
      </c>
      <c r="L982" s="41">
        <v>9.6147464294737972E-4</v>
      </c>
      <c r="M982" s="42">
        <v>1.462358378454609</v>
      </c>
    </row>
    <row r="983" spans="1:13" x14ac:dyDescent="0.2">
      <c r="A983" s="84">
        <v>30</v>
      </c>
      <c r="B983" s="85">
        <v>34306</v>
      </c>
      <c r="C983" s="88">
        <v>4.6900000000000004</v>
      </c>
      <c r="D983" s="90">
        <v>1.5288599999999999E-3</v>
      </c>
      <c r="E983" s="87">
        <v>16.590981642917598</v>
      </c>
      <c r="F983" s="88">
        <v>1.1599999999999999</v>
      </c>
      <c r="G983" s="91">
        <v>2.9250000000000003</v>
      </c>
      <c r="H983" s="41">
        <v>9.6147464294737972E-4</v>
      </c>
      <c r="I983" s="42">
        <v>4.3142214738411955</v>
      </c>
      <c r="J983" s="41">
        <v>9.7500000000000006E-4</v>
      </c>
      <c r="K983" s="42">
        <v>1.5049533333333349</v>
      </c>
      <c r="L983" s="41">
        <v>9.6147464294737972E-4</v>
      </c>
      <c r="M983" s="42">
        <v>1.4633198530975564</v>
      </c>
    </row>
    <row r="984" spans="1:13" x14ac:dyDescent="0.2">
      <c r="A984" s="84">
        <v>30</v>
      </c>
      <c r="B984" s="85">
        <v>34307</v>
      </c>
      <c r="C984" s="88">
        <v>4.6900000000000004</v>
      </c>
      <c r="D984" s="90">
        <v>1.5288599999999999E-3</v>
      </c>
      <c r="E984" s="87">
        <v>16.61634693111219</v>
      </c>
      <c r="F984" s="88">
        <v>1.1599999999999999</v>
      </c>
      <c r="G984" s="91">
        <v>2.9250000000000003</v>
      </c>
      <c r="H984" s="41">
        <v>9.6147464294737972E-4</v>
      </c>
      <c r="I984" s="42">
        <v>4.3183694883923529</v>
      </c>
      <c r="J984" s="41">
        <v>9.7500000000000006E-4</v>
      </c>
      <c r="K984" s="42">
        <v>1.5059283333333349</v>
      </c>
      <c r="L984" s="41">
        <v>9.6147464294737972E-4</v>
      </c>
      <c r="M984" s="42">
        <v>1.4642813277405038</v>
      </c>
    </row>
    <row r="985" spans="1:13" x14ac:dyDescent="0.2">
      <c r="A985" s="84">
        <v>30</v>
      </c>
      <c r="B985" s="85">
        <v>34308</v>
      </c>
      <c r="C985" s="88">
        <v>4.6900000000000004</v>
      </c>
      <c r="D985" s="90">
        <v>1.5288599999999999E-3</v>
      </c>
      <c r="E985" s="87">
        <v>16.641750999281292</v>
      </c>
      <c r="F985" s="88">
        <v>1.1599999999999999</v>
      </c>
      <c r="G985" s="91">
        <v>2.9250000000000003</v>
      </c>
      <c r="H985" s="41">
        <v>9.6147464294737972E-4</v>
      </c>
      <c r="I985" s="42">
        <v>4.3225214911543199</v>
      </c>
      <c r="J985" s="41">
        <v>9.7500000000000006E-4</v>
      </c>
      <c r="K985" s="42">
        <v>1.5069033333333348</v>
      </c>
      <c r="L985" s="41">
        <v>9.6147464294737972E-4</v>
      </c>
      <c r="M985" s="42">
        <v>1.4652428023834512</v>
      </c>
    </row>
    <row r="986" spans="1:13" x14ac:dyDescent="0.2">
      <c r="A986" s="84">
        <v>30</v>
      </c>
      <c r="B986" s="85">
        <v>34309</v>
      </c>
      <c r="C986" s="88">
        <v>4.71</v>
      </c>
      <c r="D986" s="90">
        <v>1.5351399999999999E-3</v>
      </c>
      <c r="E986" s="87">
        <v>16.667298416910331</v>
      </c>
      <c r="F986" s="88">
        <v>1.1000000000000001</v>
      </c>
      <c r="G986" s="91">
        <v>2.9050000000000002</v>
      </c>
      <c r="H986" s="41">
        <v>9.5499059795378649E-4</v>
      </c>
      <c r="I986" s="42">
        <v>4.3266494585378252</v>
      </c>
      <c r="J986" s="41">
        <v>9.6833333333333342E-4</v>
      </c>
      <c r="K986" s="42">
        <v>1.5078716666666681</v>
      </c>
      <c r="L986" s="41">
        <v>9.5499059795378649E-4</v>
      </c>
      <c r="M986" s="42">
        <v>1.466197792981405</v>
      </c>
    </row>
    <row r="987" spans="1:13" x14ac:dyDescent="0.2">
      <c r="A987" s="84">
        <v>30</v>
      </c>
      <c r="B987" s="85">
        <v>34310</v>
      </c>
      <c r="C987" s="88">
        <v>4.72</v>
      </c>
      <c r="D987" s="90">
        <v>1.53962E-3</v>
      </c>
      <c r="E987" s="87">
        <v>16.692959722898973</v>
      </c>
      <c r="F987" s="88">
        <v>1.1000000000000001</v>
      </c>
      <c r="G987" s="91">
        <v>2.91</v>
      </c>
      <c r="H987" s="41">
        <v>9.5661172340055778E-4</v>
      </c>
      <c r="I987" s="42">
        <v>4.3307883821329076</v>
      </c>
      <c r="J987" s="41">
        <v>9.7000000000000005E-4</v>
      </c>
      <c r="K987" s="42">
        <v>1.508841666666668</v>
      </c>
      <c r="L987" s="41">
        <v>9.5661172340055778E-4</v>
      </c>
      <c r="M987" s="42">
        <v>1.4671544047048055</v>
      </c>
    </row>
    <row r="988" spans="1:13" x14ac:dyDescent="0.2">
      <c r="A988" s="84">
        <v>30</v>
      </c>
      <c r="B988" s="85">
        <v>34311</v>
      </c>
      <c r="C988" s="88">
        <v>4.72</v>
      </c>
      <c r="D988" s="90">
        <v>1.5397200000000001E-3</v>
      </c>
      <c r="E988" s="87">
        <v>16.718662206843515</v>
      </c>
      <c r="F988" s="88">
        <v>1.1000000000000001</v>
      </c>
      <c r="G988" s="91">
        <v>2.91</v>
      </c>
      <c r="H988" s="41">
        <v>9.5661172340055778E-4</v>
      </c>
      <c r="I988" s="42">
        <v>4.3349312650708232</v>
      </c>
      <c r="J988" s="41">
        <v>9.7000000000000005E-4</v>
      </c>
      <c r="K988" s="42">
        <v>1.5098116666666679</v>
      </c>
      <c r="L988" s="41">
        <v>9.5661172340055778E-4</v>
      </c>
      <c r="M988" s="42">
        <v>1.4681110164282061</v>
      </c>
    </row>
    <row r="989" spans="1:13" x14ac:dyDescent="0.2">
      <c r="A989" s="84">
        <v>30</v>
      </c>
      <c r="B989" s="85">
        <v>34312</v>
      </c>
      <c r="C989" s="88">
        <v>4.72</v>
      </c>
      <c r="D989" s="90">
        <v>1.5397900000000001E-3</v>
      </c>
      <c r="E989" s="87">
        <v>16.744405435722992</v>
      </c>
      <c r="F989" s="88">
        <v>1.1000000000000001</v>
      </c>
      <c r="G989" s="91">
        <v>2.91</v>
      </c>
      <c r="H989" s="41">
        <v>9.5661172340055778E-4</v>
      </c>
      <c r="I989" s="42">
        <v>4.3390781111391252</v>
      </c>
      <c r="J989" s="41">
        <v>9.7000000000000005E-4</v>
      </c>
      <c r="K989" s="42">
        <v>1.5107816666666678</v>
      </c>
      <c r="L989" s="41">
        <v>9.5661172340055778E-4</v>
      </c>
      <c r="M989" s="42">
        <v>1.4690676281516066</v>
      </c>
    </row>
    <row r="990" spans="1:13" x14ac:dyDescent="0.2">
      <c r="A990" s="84">
        <v>30</v>
      </c>
      <c r="B990" s="85">
        <v>34313</v>
      </c>
      <c r="C990" s="88">
        <v>4.71</v>
      </c>
      <c r="D990" s="90">
        <v>1.5338000000000001E-3</v>
      </c>
      <c r="E990" s="87">
        <v>16.770088004780305</v>
      </c>
      <c r="F990" s="88">
        <v>1.1000000000000001</v>
      </c>
      <c r="G990" s="91">
        <v>2.9050000000000002</v>
      </c>
      <c r="H990" s="41">
        <v>9.5499059795378649E-4</v>
      </c>
      <c r="I990" s="42">
        <v>4.3432218899390502</v>
      </c>
      <c r="J990" s="41">
        <v>9.6833333333333342E-4</v>
      </c>
      <c r="K990" s="42">
        <v>1.511750000000001</v>
      </c>
      <c r="L990" s="41">
        <v>9.5499059795378649E-4</v>
      </c>
      <c r="M990" s="42">
        <v>1.4700226187495604</v>
      </c>
    </row>
    <row r="991" spans="1:13" x14ac:dyDescent="0.2">
      <c r="A991" s="84">
        <v>30</v>
      </c>
      <c r="B991" s="85">
        <v>34314</v>
      </c>
      <c r="C991" s="88">
        <v>4.71</v>
      </c>
      <c r="D991" s="90">
        <v>1.5338000000000001E-3</v>
      </c>
      <c r="E991" s="87">
        <v>16.795809965762039</v>
      </c>
      <c r="F991" s="88">
        <v>1.1000000000000001</v>
      </c>
      <c r="G991" s="91">
        <v>2.9050000000000002</v>
      </c>
      <c r="H991" s="41">
        <v>9.5499059795378649E-4</v>
      </c>
      <c r="I991" s="42">
        <v>4.3473696260087689</v>
      </c>
      <c r="J991" s="41">
        <v>9.6833333333333342E-4</v>
      </c>
      <c r="K991" s="42">
        <v>1.5127183333333343</v>
      </c>
      <c r="L991" s="41">
        <v>9.5499059795378649E-4</v>
      </c>
      <c r="M991" s="42">
        <v>1.4709776093475142</v>
      </c>
    </row>
    <row r="992" spans="1:13" x14ac:dyDescent="0.2">
      <c r="A992" s="84">
        <v>30</v>
      </c>
      <c r="B992" s="85">
        <v>34315</v>
      </c>
      <c r="C992" s="88">
        <v>4.71</v>
      </c>
      <c r="D992" s="90">
        <v>1.5338000000000001E-3</v>
      </c>
      <c r="E992" s="87">
        <v>16.821571379087526</v>
      </c>
      <c r="F992" s="88">
        <v>1.1000000000000001</v>
      </c>
      <c r="G992" s="91">
        <v>2.9050000000000002</v>
      </c>
      <c r="H992" s="41">
        <v>9.5499059795378649E-4</v>
      </c>
      <c r="I992" s="42">
        <v>4.3515213231274368</v>
      </c>
      <c r="J992" s="41">
        <v>9.6833333333333342E-4</v>
      </c>
      <c r="K992" s="42">
        <v>1.5136866666666675</v>
      </c>
      <c r="L992" s="41">
        <v>9.5499059795378649E-4</v>
      </c>
      <c r="M992" s="42">
        <v>1.471932599945468</v>
      </c>
    </row>
    <row r="993" spans="1:13" x14ac:dyDescent="0.2">
      <c r="A993" s="84">
        <v>30</v>
      </c>
      <c r="B993" s="85">
        <v>34316</v>
      </c>
      <c r="C993" s="88">
        <v>4.71</v>
      </c>
      <c r="D993" s="90">
        <v>1.5338000000000001E-3</v>
      </c>
      <c r="E993" s="87">
        <v>16.84737230526877</v>
      </c>
      <c r="F993" s="88">
        <v>1.1000000000000001</v>
      </c>
      <c r="G993" s="91">
        <v>2.9050000000000002</v>
      </c>
      <c r="H993" s="41">
        <v>9.5499059795378649E-4</v>
      </c>
      <c r="I993" s="42">
        <v>4.3556769850778192</v>
      </c>
      <c r="J993" s="41">
        <v>9.6833333333333342E-4</v>
      </c>
      <c r="K993" s="42">
        <v>1.5146550000000008</v>
      </c>
      <c r="L993" s="41">
        <v>9.5499059795378649E-4</v>
      </c>
      <c r="M993" s="42">
        <v>1.4728875905434218</v>
      </c>
    </row>
    <row r="994" spans="1:13" x14ac:dyDescent="0.2">
      <c r="A994" s="84">
        <v>30</v>
      </c>
      <c r="B994" s="85">
        <v>34317</v>
      </c>
      <c r="C994" s="88">
        <v>4.79</v>
      </c>
      <c r="D994" s="90">
        <v>1.5598600000000002E-3</v>
      </c>
      <c r="E994" s="87">
        <v>16.873651847432868</v>
      </c>
      <c r="F994" s="88">
        <v>1.1000000000000001</v>
      </c>
      <c r="G994" s="91">
        <v>2.9450000000000003</v>
      </c>
      <c r="H994" s="41">
        <v>9.6795747009847943E-4</v>
      </c>
      <c r="I994" s="42">
        <v>4.3598930951528612</v>
      </c>
      <c r="J994" s="41">
        <v>9.8166666666666671E-4</v>
      </c>
      <c r="K994" s="42">
        <v>1.5156366666666674</v>
      </c>
      <c r="L994" s="41">
        <v>9.6795747009847943E-4</v>
      </c>
      <c r="M994" s="42">
        <v>1.4738555480135203</v>
      </c>
    </row>
    <row r="995" spans="1:13" x14ac:dyDescent="0.2">
      <c r="A995" s="84">
        <v>30</v>
      </c>
      <c r="B995" s="85">
        <v>34318</v>
      </c>
      <c r="C995" s="88">
        <v>4.5999999999999996</v>
      </c>
      <c r="D995" s="90">
        <v>1.49906E-3</v>
      </c>
      <c r="E995" s="87">
        <v>16.898946463971281</v>
      </c>
      <c r="F995" s="88">
        <v>1.08</v>
      </c>
      <c r="G995" s="91">
        <v>2.84</v>
      </c>
      <c r="H995" s="41">
        <v>9.3390903537238223E-4</v>
      </c>
      <c r="I995" s="42">
        <v>4.3639648387076821</v>
      </c>
      <c r="J995" s="41">
        <v>9.4666666666666662E-4</v>
      </c>
      <c r="K995" s="42">
        <v>1.5165833333333341</v>
      </c>
      <c r="L995" s="41">
        <v>9.3390903537238223E-4</v>
      </c>
      <c r="M995" s="42">
        <v>1.4747894570488926</v>
      </c>
    </row>
    <row r="996" spans="1:13" x14ac:dyDescent="0.2">
      <c r="A996" s="84">
        <v>30</v>
      </c>
      <c r="B996" s="85">
        <v>34319</v>
      </c>
      <c r="C996" s="88">
        <v>4.59</v>
      </c>
      <c r="D996" s="90">
        <v>1.49774E-3</v>
      </c>
      <c r="E996" s="87">
        <v>16.924256692048232</v>
      </c>
      <c r="F996" s="88">
        <v>1.08</v>
      </c>
      <c r="G996" s="91">
        <v>2.835</v>
      </c>
      <c r="H996" s="41">
        <v>9.3228684324375699E-4</v>
      </c>
      <c r="I996" s="42">
        <v>4.3680333057111875</v>
      </c>
      <c r="J996" s="41">
        <v>9.4499999999999998E-4</v>
      </c>
      <c r="K996" s="42">
        <v>1.517528333333334</v>
      </c>
      <c r="L996" s="41">
        <v>9.3228684324375699E-4</v>
      </c>
      <c r="M996" s="42">
        <v>1.4757217438921364</v>
      </c>
    </row>
    <row r="997" spans="1:13" x14ac:dyDescent="0.2">
      <c r="A997" s="84">
        <v>30</v>
      </c>
      <c r="B997" s="85">
        <v>34320</v>
      </c>
      <c r="C997" s="88">
        <v>4.5999999999999996</v>
      </c>
      <c r="D997" s="90">
        <v>1.49865E-3</v>
      </c>
      <c r="E997" s="87">
        <v>16.949620229339772</v>
      </c>
      <c r="F997" s="88">
        <v>1.08</v>
      </c>
      <c r="G997" s="91">
        <v>2.84</v>
      </c>
      <c r="H997" s="41">
        <v>9.3390903537238223E-4</v>
      </c>
      <c r="I997" s="42">
        <v>4.3721126514821984</v>
      </c>
      <c r="J997" s="41">
        <v>9.4666666666666662E-4</v>
      </c>
      <c r="K997" s="42">
        <v>1.5184750000000007</v>
      </c>
      <c r="L997" s="41">
        <v>9.3390903537238223E-4</v>
      </c>
      <c r="M997" s="42">
        <v>1.4766556529275088</v>
      </c>
    </row>
    <row r="998" spans="1:13" x14ac:dyDescent="0.2">
      <c r="A998" s="84">
        <v>30</v>
      </c>
      <c r="B998" s="85">
        <v>34321</v>
      </c>
      <c r="C998" s="88">
        <v>4.5999999999999996</v>
      </c>
      <c r="D998" s="90">
        <v>1.49865E-3</v>
      </c>
      <c r="E998" s="87">
        <v>16.975021777696472</v>
      </c>
      <c r="F998" s="88">
        <v>1.08</v>
      </c>
      <c r="G998" s="91">
        <v>2.84</v>
      </c>
      <c r="H998" s="41">
        <v>9.3390903537238223E-4</v>
      </c>
      <c r="I998" s="42">
        <v>4.3761958069910838</v>
      </c>
      <c r="J998" s="41">
        <v>9.4666666666666662E-4</v>
      </c>
      <c r="K998" s="42">
        <v>1.5194216666666673</v>
      </c>
      <c r="L998" s="41">
        <v>9.3390903537238223E-4</v>
      </c>
      <c r="M998" s="42">
        <v>1.4775895619628812</v>
      </c>
    </row>
    <row r="999" spans="1:13" x14ac:dyDescent="0.2">
      <c r="A999" s="84">
        <v>30</v>
      </c>
      <c r="B999" s="85">
        <v>34322</v>
      </c>
      <c r="C999" s="88">
        <v>4.5999999999999996</v>
      </c>
      <c r="D999" s="90">
        <v>1.49865E-3</v>
      </c>
      <c r="E999" s="87">
        <v>17.000461394083619</v>
      </c>
      <c r="F999" s="88">
        <v>1.08</v>
      </c>
      <c r="G999" s="91">
        <v>2.84</v>
      </c>
      <c r="H999" s="41">
        <v>9.3390903537238223E-4</v>
      </c>
      <c r="I999" s="42">
        <v>4.3802827757957914</v>
      </c>
      <c r="J999" s="41">
        <v>9.4666666666666662E-4</v>
      </c>
      <c r="K999" s="42">
        <v>1.520368333333334</v>
      </c>
      <c r="L999" s="41">
        <v>9.3390903537238223E-4</v>
      </c>
      <c r="M999" s="42">
        <v>1.4785234709982535</v>
      </c>
    </row>
    <row r="1000" spans="1:13" x14ac:dyDescent="0.2">
      <c r="A1000" s="84">
        <v>30</v>
      </c>
      <c r="B1000" s="85">
        <v>34323</v>
      </c>
      <c r="C1000" s="88">
        <v>4.5599999999999996</v>
      </c>
      <c r="D1000" s="90">
        <v>1.48839E-3</v>
      </c>
      <c r="E1000" s="87">
        <v>17.02576471081796</v>
      </c>
      <c r="F1000" s="88">
        <v>1.08</v>
      </c>
      <c r="G1000" s="91">
        <v>2.82</v>
      </c>
      <c r="H1000" s="41">
        <v>9.2741980935162616E-4</v>
      </c>
      <c r="I1000" s="42">
        <v>4.3843451368126258</v>
      </c>
      <c r="J1000" s="41">
        <v>9.3999999999999997E-4</v>
      </c>
      <c r="K1000" s="42">
        <v>1.5213083333333339</v>
      </c>
      <c r="L1000" s="41">
        <v>9.2741980935162616E-4</v>
      </c>
      <c r="M1000" s="42">
        <v>1.4794508908076052</v>
      </c>
    </row>
    <row r="1001" spans="1:13" x14ac:dyDescent="0.2">
      <c r="A1001" s="84">
        <v>30</v>
      </c>
      <c r="B1001" s="85">
        <v>34324</v>
      </c>
      <c r="C1001" s="88">
        <v>4.58</v>
      </c>
      <c r="D1001" s="90">
        <v>1.4930199999999999E-3</v>
      </c>
      <c r="E1001" s="87">
        <v>17.051184518046508</v>
      </c>
      <c r="F1001" s="88">
        <v>1.0900000000000001</v>
      </c>
      <c r="G1001" s="91">
        <v>2.835</v>
      </c>
      <c r="H1001" s="41">
        <v>9.3228684324375699E-4</v>
      </c>
      <c r="I1001" s="42">
        <v>4.3884326040999158</v>
      </c>
      <c r="J1001" s="41">
        <v>9.4499999999999998E-4</v>
      </c>
      <c r="K1001" s="42">
        <v>1.5222533333333339</v>
      </c>
      <c r="L1001" s="41">
        <v>9.3228684324375699E-4</v>
      </c>
      <c r="M1001" s="42">
        <v>1.4803831776508489</v>
      </c>
    </row>
    <row r="1002" spans="1:13" x14ac:dyDescent="0.2">
      <c r="A1002" s="84">
        <v>30</v>
      </c>
      <c r="B1002" s="85">
        <v>34325</v>
      </c>
      <c r="C1002" s="88">
        <v>4.58</v>
      </c>
      <c r="D1002" s="90">
        <v>1.49456E-3</v>
      </c>
      <c r="E1002" s="87">
        <v>17.076668536379799</v>
      </c>
      <c r="F1002" s="88">
        <v>1.0900000000000001</v>
      </c>
      <c r="G1002" s="91">
        <v>2.835</v>
      </c>
      <c r="H1002" s="41">
        <v>9.3228684324375699E-4</v>
      </c>
      <c r="I1002" s="42">
        <v>4.3925238820791801</v>
      </c>
      <c r="J1002" s="41">
        <v>9.4499999999999998E-4</v>
      </c>
      <c r="K1002" s="42">
        <v>1.5231983333333339</v>
      </c>
      <c r="L1002" s="41">
        <v>9.3228684324375699E-4</v>
      </c>
      <c r="M1002" s="42">
        <v>1.4813154644940927</v>
      </c>
    </row>
    <row r="1003" spans="1:13" x14ac:dyDescent="0.2">
      <c r="A1003" s="84">
        <v>30</v>
      </c>
      <c r="B1003" s="85">
        <v>34326</v>
      </c>
      <c r="C1003" s="88">
        <v>4.58</v>
      </c>
      <c r="D1003" s="90">
        <v>1.4953200000000001E-3</v>
      </c>
      <c r="E1003" s="87">
        <v>17.102203620375619</v>
      </c>
      <c r="F1003" s="88">
        <v>1.0900000000000001</v>
      </c>
      <c r="G1003" s="91">
        <v>2.835</v>
      </c>
      <c r="H1003" s="41">
        <v>9.3228684324375699E-4</v>
      </c>
      <c r="I1003" s="42">
        <v>4.3966189743030766</v>
      </c>
      <c r="J1003" s="41">
        <v>9.4499999999999998E-4</v>
      </c>
      <c r="K1003" s="42">
        <v>1.5241433333333338</v>
      </c>
      <c r="L1003" s="41">
        <v>9.3228684324375699E-4</v>
      </c>
      <c r="M1003" s="42">
        <v>1.4822477513373364</v>
      </c>
    </row>
    <row r="1004" spans="1:13" x14ac:dyDescent="0.2">
      <c r="A1004" s="84">
        <v>30</v>
      </c>
      <c r="B1004" s="85">
        <v>34327</v>
      </c>
      <c r="C1004" s="88">
        <v>4.59</v>
      </c>
      <c r="D1004" s="90">
        <v>1.4964800000000001E-3</v>
      </c>
      <c r="E1004" s="87">
        <v>17.127796726049436</v>
      </c>
      <c r="F1004" s="88">
        <v>1.0900000000000001</v>
      </c>
      <c r="G1004" s="91">
        <v>2.84</v>
      </c>
      <c r="H1004" s="41">
        <v>9.3390903537238223E-4</v>
      </c>
      <c r="I1004" s="42">
        <v>4.4007250164882681</v>
      </c>
      <c r="J1004" s="41">
        <v>9.4666666666666662E-4</v>
      </c>
      <c r="K1004" s="42">
        <v>1.5250900000000005</v>
      </c>
      <c r="L1004" s="41">
        <v>9.3390903537238223E-4</v>
      </c>
      <c r="M1004" s="42">
        <v>1.4831816603727088</v>
      </c>
    </row>
    <row r="1005" spans="1:13" x14ac:dyDescent="0.2">
      <c r="A1005" s="84">
        <v>30</v>
      </c>
      <c r="B1005" s="85">
        <v>34328</v>
      </c>
      <c r="C1005" s="88">
        <v>4.59</v>
      </c>
      <c r="D1005" s="90">
        <v>1.4964800000000001E-3</v>
      </c>
      <c r="E1005" s="87">
        <v>17.153428131294032</v>
      </c>
      <c r="F1005" s="88">
        <v>1.0900000000000001</v>
      </c>
      <c r="G1005" s="91">
        <v>2.84</v>
      </c>
      <c r="H1005" s="41">
        <v>9.3390903537238223E-4</v>
      </c>
      <c r="I1005" s="42">
        <v>4.4048348933433559</v>
      </c>
      <c r="J1005" s="41">
        <v>9.4666666666666662E-4</v>
      </c>
      <c r="K1005" s="42">
        <v>1.5260366666666672</v>
      </c>
      <c r="L1005" s="41">
        <v>9.3390903537238223E-4</v>
      </c>
      <c r="M1005" s="42">
        <v>1.4841155694080812</v>
      </c>
    </row>
    <row r="1006" spans="1:13" x14ac:dyDescent="0.2">
      <c r="A1006" s="84">
        <v>30</v>
      </c>
      <c r="B1006" s="85">
        <v>34329</v>
      </c>
      <c r="C1006" s="88">
        <v>4.59</v>
      </c>
      <c r="D1006" s="90">
        <v>1.4964800000000001E-3</v>
      </c>
      <c r="E1006" s="87">
        <v>17.17909789342395</v>
      </c>
      <c r="F1006" s="88">
        <v>1.0900000000000001</v>
      </c>
      <c r="G1006" s="91">
        <v>2.84</v>
      </c>
      <c r="H1006" s="41">
        <v>9.3390903537238223E-4</v>
      </c>
      <c r="I1006" s="42">
        <v>4.408948608449573</v>
      </c>
      <c r="J1006" s="41">
        <v>9.4666666666666662E-4</v>
      </c>
      <c r="K1006" s="42">
        <v>1.5269833333333338</v>
      </c>
      <c r="L1006" s="41">
        <v>9.3390903537238223E-4</v>
      </c>
      <c r="M1006" s="42">
        <v>1.4850494784434536</v>
      </c>
    </row>
    <row r="1007" spans="1:13" x14ac:dyDescent="0.2">
      <c r="A1007" s="84">
        <v>30</v>
      </c>
      <c r="B1007" s="85">
        <v>34330</v>
      </c>
      <c r="C1007" s="88">
        <v>4.59</v>
      </c>
      <c r="D1007" s="90">
        <v>1.4976899999999999E-3</v>
      </c>
      <c r="E1007" s="87">
        <v>17.204826856547953</v>
      </c>
      <c r="F1007" s="88">
        <v>1.0900000000000001</v>
      </c>
      <c r="G1007" s="91">
        <v>2.84</v>
      </c>
      <c r="H1007" s="41">
        <v>9.3390903537238223E-4</v>
      </c>
      <c r="I1007" s="42">
        <v>4.4130661653914967</v>
      </c>
      <c r="J1007" s="41">
        <v>9.4666666666666662E-4</v>
      </c>
      <c r="K1007" s="42">
        <v>1.5279300000000005</v>
      </c>
      <c r="L1007" s="41">
        <v>9.3390903537238223E-4</v>
      </c>
      <c r="M1007" s="42">
        <v>1.485983387478826</v>
      </c>
    </row>
    <row r="1008" spans="1:13" x14ac:dyDescent="0.2">
      <c r="A1008" s="84">
        <v>30</v>
      </c>
      <c r="B1008" s="85">
        <v>34331</v>
      </c>
      <c r="C1008" s="88">
        <v>4.59</v>
      </c>
      <c r="D1008" s="90">
        <v>1.49738E-3</v>
      </c>
      <c r="E1008" s="87">
        <v>17.230589020186411</v>
      </c>
      <c r="F1008" s="88">
        <v>1.1000000000000001</v>
      </c>
      <c r="G1008" s="91">
        <v>2.8449999999999998</v>
      </c>
      <c r="H1008" s="41">
        <v>9.3553115126199238E-4</v>
      </c>
      <c r="I1008" s="42">
        <v>4.4171947262618003</v>
      </c>
      <c r="J1008" s="41">
        <v>9.4833333333333325E-4</v>
      </c>
      <c r="K1008" s="42">
        <v>1.5288783333333338</v>
      </c>
      <c r="L1008" s="41">
        <v>9.3553115126199238E-4</v>
      </c>
      <c r="M1008" s="42">
        <v>1.486918918630088</v>
      </c>
    </row>
    <row r="1009" spans="1:13" x14ac:dyDescent="0.2">
      <c r="A1009" s="84">
        <v>30</v>
      </c>
      <c r="B1009" s="85">
        <v>34332</v>
      </c>
      <c r="C1009" s="88">
        <v>4.58</v>
      </c>
      <c r="D1009" s="90">
        <v>1.49464E-3</v>
      </c>
      <c r="E1009" s="87">
        <v>17.256342547759541</v>
      </c>
      <c r="F1009" s="88">
        <v>1.1000000000000001</v>
      </c>
      <c r="G1009" s="91">
        <v>2.84</v>
      </c>
      <c r="H1009" s="41">
        <v>9.3390903537238223E-4</v>
      </c>
      <c r="I1009" s="42">
        <v>4.4213199843276554</v>
      </c>
      <c r="J1009" s="41">
        <v>9.4666666666666662E-4</v>
      </c>
      <c r="K1009" s="42">
        <v>1.5298250000000004</v>
      </c>
      <c r="L1009" s="41">
        <v>9.3390903537238223E-4</v>
      </c>
      <c r="M1009" s="42">
        <v>1.4878528276654603</v>
      </c>
    </row>
    <row r="1010" spans="1:13" x14ac:dyDescent="0.2">
      <c r="A1010" s="84">
        <v>30</v>
      </c>
      <c r="B1010" s="85">
        <v>34333</v>
      </c>
      <c r="C1010" s="88">
        <v>4.53</v>
      </c>
      <c r="D1010" s="90">
        <v>1.47737E-3</v>
      </c>
      <c r="E1010" s="87">
        <v>17.281836550549322</v>
      </c>
      <c r="F1010" s="88">
        <v>1.0900000000000001</v>
      </c>
      <c r="G1010" s="91">
        <v>2.81</v>
      </c>
      <c r="H1010" s="41">
        <v>9.2417473876182932E-4</v>
      </c>
      <c r="I1010" s="42">
        <v>4.4254060565691535</v>
      </c>
      <c r="J1010" s="41">
        <v>9.366666666666667E-4</v>
      </c>
      <c r="K1010" s="42">
        <v>1.530761666666667</v>
      </c>
      <c r="L1010" s="41">
        <v>9.2417473876182932E-4</v>
      </c>
      <c r="M1010" s="42">
        <v>1.4887770024042222</v>
      </c>
    </row>
    <row r="1011" spans="1:13" x14ac:dyDescent="0.2">
      <c r="A1011" s="84">
        <v>30</v>
      </c>
      <c r="B1011" s="85">
        <v>34334</v>
      </c>
      <c r="C1011" s="88">
        <v>4.53</v>
      </c>
      <c r="D1011" s="90">
        <v>1.4788399999999999E-3</v>
      </c>
      <c r="E1011" s="87">
        <v>17.307393621713739</v>
      </c>
      <c r="F1011" s="88">
        <v>1.0900000000000001</v>
      </c>
      <c r="G1011" s="91">
        <v>2.81</v>
      </c>
      <c r="H1011" s="41">
        <v>9.2417473876182932E-4</v>
      </c>
      <c r="I1011" s="42">
        <v>4.4294959050553979</v>
      </c>
      <c r="J1011" s="41">
        <v>9.366666666666667E-4</v>
      </c>
      <c r="K1011" s="42">
        <v>1.5316983333333336</v>
      </c>
      <c r="L1011" s="41">
        <v>9.2417473876182932E-4</v>
      </c>
      <c r="M1011" s="42">
        <v>1.489701177142984</v>
      </c>
    </row>
    <row r="1012" spans="1:13" x14ac:dyDescent="0.2">
      <c r="A1012" s="84">
        <v>30</v>
      </c>
      <c r="B1012" s="85">
        <v>34335</v>
      </c>
      <c r="C1012" s="88">
        <v>4.53</v>
      </c>
      <c r="D1012" s="90">
        <v>1.48E-3</v>
      </c>
      <c r="E1012" s="87">
        <v>17.33296</v>
      </c>
      <c r="F1012" s="88">
        <v>1.0900000000000001</v>
      </c>
      <c r="G1012" s="91">
        <v>2.81</v>
      </c>
      <c r="H1012" s="41">
        <v>9.2417473876182932E-4</v>
      </c>
      <c r="I1012" s="42">
        <v>4.4335895332762991</v>
      </c>
      <c r="J1012" s="41">
        <v>9.366666666666667E-4</v>
      </c>
      <c r="K1012" s="42">
        <v>1.5326350000000002</v>
      </c>
      <c r="L1012" s="41">
        <v>9.2417473876182932E-4</v>
      </c>
      <c r="M1012" s="42">
        <v>1.4906253518817458</v>
      </c>
    </row>
    <row r="1013" spans="1:13" x14ac:dyDescent="0.2">
      <c r="A1013" s="84">
        <v>30</v>
      </c>
      <c r="B1013" s="85">
        <v>34336</v>
      </c>
      <c r="C1013" s="88">
        <v>4.53</v>
      </c>
      <c r="D1013" s="90">
        <v>1.48E-3</v>
      </c>
      <c r="E1013" s="87">
        <v>17.35857</v>
      </c>
      <c r="F1013" s="88">
        <v>1.0900000000000001</v>
      </c>
      <c r="G1013" s="91">
        <v>2.81</v>
      </c>
      <c r="H1013" s="41">
        <v>9.2417473876182932E-4</v>
      </c>
      <c r="I1013" s="42">
        <v>4.4376869447249918</v>
      </c>
      <c r="J1013" s="41">
        <v>9.366666666666667E-4</v>
      </c>
      <c r="K1013" s="42">
        <v>1.5335716666666668</v>
      </c>
      <c r="L1013" s="41">
        <v>9.2417473876182932E-4</v>
      </c>
      <c r="M1013" s="42">
        <v>1.4915495266205077</v>
      </c>
    </row>
    <row r="1014" spans="1:13" x14ac:dyDescent="0.2">
      <c r="A1014" s="84">
        <v>30</v>
      </c>
      <c r="B1014" s="85">
        <v>34337</v>
      </c>
      <c r="C1014" s="88">
        <v>4.5199999999999996</v>
      </c>
      <c r="D1014" s="90">
        <v>1.47E-3</v>
      </c>
      <c r="E1014" s="87">
        <v>17.384160000000001</v>
      </c>
      <c r="F1014" s="88">
        <v>1.0900000000000001</v>
      </c>
      <c r="G1014" s="91">
        <v>2.8049999999999997</v>
      </c>
      <c r="H1014" s="41">
        <v>9.2255208904656882E-4</v>
      </c>
      <c r="I1014" s="42">
        <v>4.4417809420863827</v>
      </c>
      <c r="J1014" s="41">
        <v>9.3499999999999996E-4</v>
      </c>
      <c r="K1014" s="42">
        <v>1.5345066666666667</v>
      </c>
      <c r="L1014" s="41">
        <v>9.2255208904656882E-4</v>
      </c>
      <c r="M1014" s="42">
        <v>1.4924720787095542</v>
      </c>
    </row>
    <row r="1015" spans="1:13" x14ac:dyDescent="0.2">
      <c r="A1015" s="84">
        <v>30</v>
      </c>
      <c r="B1015" s="85">
        <v>34338</v>
      </c>
      <c r="C1015" s="88">
        <v>4.57</v>
      </c>
      <c r="D1015" s="90">
        <v>1.49E-3</v>
      </c>
      <c r="E1015" s="87">
        <v>17.410080000000001</v>
      </c>
      <c r="F1015" s="88">
        <v>1.0900000000000001</v>
      </c>
      <c r="G1015" s="91">
        <v>2.83</v>
      </c>
      <c r="H1015" s="41">
        <v>9.3066457486901122E-4</v>
      </c>
      <c r="I1015" s="42">
        <v>4.4459147502585106</v>
      </c>
      <c r="J1015" s="41">
        <v>9.4333333333333335E-4</v>
      </c>
      <c r="K1015" s="42">
        <v>1.53545</v>
      </c>
      <c r="L1015" s="41">
        <v>9.3066457486901122E-4</v>
      </c>
      <c r="M1015" s="42">
        <v>1.4934027432844232</v>
      </c>
    </row>
    <row r="1016" spans="1:13" x14ac:dyDescent="0.2">
      <c r="A1016" s="84">
        <v>30</v>
      </c>
      <c r="B1016" s="85">
        <v>34339</v>
      </c>
      <c r="C1016" s="88">
        <v>4.5599999999999996</v>
      </c>
      <c r="D1016" s="90">
        <v>1.49E-3</v>
      </c>
      <c r="E1016" s="87">
        <v>17.43599</v>
      </c>
      <c r="F1016" s="88">
        <v>1.0900000000000001</v>
      </c>
      <c r="G1016" s="91">
        <v>2.8249999999999997</v>
      </c>
      <c r="H1016" s="41">
        <v>9.290422302405954E-4</v>
      </c>
      <c r="I1016" s="42">
        <v>4.4500451928135503</v>
      </c>
      <c r="J1016" s="41">
        <v>9.4166666666666661E-4</v>
      </c>
      <c r="K1016" s="42">
        <v>1.5363916666666666</v>
      </c>
      <c r="L1016" s="41">
        <v>9.290422302405954E-4</v>
      </c>
      <c r="M1016" s="42">
        <v>1.4943317855146638</v>
      </c>
    </row>
    <row r="1017" spans="1:13" x14ac:dyDescent="0.2">
      <c r="A1017" s="84">
        <v>30</v>
      </c>
      <c r="B1017" s="85">
        <v>34340</v>
      </c>
      <c r="C1017" s="88">
        <v>4.59</v>
      </c>
      <c r="D1017" s="90">
        <v>1.5E-3</v>
      </c>
      <c r="E1017" s="87">
        <v>17.462119999999999</v>
      </c>
      <c r="F1017" s="88">
        <v>1.1000000000000001</v>
      </c>
      <c r="G1017" s="91">
        <v>2.8449999999999998</v>
      </c>
      <c r="H1017" s="41">
        <v>9.3553115126199238E-4</v>
      </c>
      <c r="I1017" s="42">
        <v>4.4542083487159507</v>
      </c>
      <c r="J1017" s="41">
        <v>9.4833333333333325E-4</v>
      </c>
      <c r="K1017" s="42">
        <v>1.5373399999999999</v>
      </c>
      <c r="L1017" s="41">
        <v>9.3553115126199238E-4</v>
      </c>
      <c r="M1017" s="42">
        <v>1.4952673166659258</v>
      </c>
    </row>
    <row r="1018" spans="1:13" x14ac:dyDescent="0.2">
      <c r="A1018" s="84">
        <v>30</v>
      </c>
      <c r="B1018" s="85">
        <v>34341</v>
      </c>
      <c r="C1018" s="88">
        <v>4.5999999999999996</v>
      </c>
      <c r="D1018" s="90">
        <v>1.5E-3</v>
      </c>
      <c r="E1018" s="87">
        <v>17.488320000000002</v>
      </c>
      <c r="F1018" s="88">
        <v>1.1000000000000001</v>
      </c>
      <c r="G1018" s="91">
        <v>2.8499999999999996</v>
      </c>
      <c r="H1018" s="41">
        <v>9.3715319091991489E-4</v>
      </c>
      <c r="I1018" s="42">
        <v>4.4583826242829723</v>
      </c>
      <c r="J1018" s="41">
        <v>9.4999999999999989E-4</v>
      </c>
      <c r="K1018" s="42">
        <v>1.5382899999999999</v>
      </c>
      <c r="L1018" s="41">
        <v>9.3715319091991489E-4</v>
      </c>
      <c r="M1018" s="42">
        <v>1.4962044698568457</v>
      </c>
    </row>
    <row r="1019" spans="1:13" x14ac:dyDescent="0.2">
      <c r="A1019" s="84">
        <v>30</v>
      </c>
      <c r="B1019" s="85">
        <v>34342</v>
      </c>
      <c r="C1019" s="88">
        <v>4.5999999999999996</v>
      </c>
      <c r="D1019" s="90">
        <v>1.5E-3</v>
      </c>
      <c r="E1019" s="87">
        <v>17.514559999999999</v>
      </c>
      <c r="F1019" s="88">
        <v>1.1000000000000001</v>
      </c>
      <c r="G1019" s="91">
        <v>2.8499999999999996</v>
      </c>
      <c r="H1019" s="41">
        <v>9.3715319091991489E-4</v>
      </c>
      <c r="I1019" s="42">
        <v>4.4625608117856608</v>
      </c>
      <c r="J1019" s="41">
        <v>9.4999999999999989E-4</v>
      </c>
      <c r="K1019" s="42">
        <v>1.5392399999999999</v>
      </c>
      <c r="L1019" s="41">
        <v>9.3715319091991489E-4</v>
      </c>
      <c r="M1019" s="42">
        <v>1.4971416230477657</v>
      </c>
    </row>
    <row r="1020" spans="1:13" x14ac:dyDescent="0.2">
      <c r="A1020" s="84">
        <v>30</v>
      </c>
      <c r="B1020" s="85">
        <v>34343</v>
      </c>
      <c r="C1020" s="88">
        <v>4.5999999999999996</v>
      </c>
      <c r="D1020" s="90">
        <v>1.5E-3</v>
      </c>
      <c r="E1020" s="87">
        <v>17.540839999999999</v>
      </c>
      <c r="F1020" s="88">
        <v>1.1000000000000001</v>
      </c>
      <c r="G1020" s="91">
        <v>2.8499999999999996</v>
      </c>
      <c r="H1020" s="41">
        <v>9.3715319091991489E-4</v>
      </c>
      <c r="I1020" s="42">
        <v>4.4667429148900997</v>
      </c>
      <c r="J1020" s="41">
        <v>9.4999999999999989E-4</v>
      </c>
      <c r="K1020" s="42">
        <v>1.5401899999999999</v>
      </c>
      <c r="L1020" s="41">
        <v>9.3715319091991489E-4</v>
      </c>
      <c r="M1020" s="42">
        <v>1.4980787762386856</v>
      </c>
    </row>
    <row r="1021" spans="1:13" x14ac:dyDescent="0.2">
      <c r="A1021" s="84">
        <v>30</v>
      </c>
      <c r="B1021" s="85">
        <v>34344</v>
      </c>
      <c r="C1021" s="88">
        <v>4.5999999999999996</v>
      </c>
      <c r="D1021" s="90">
        <v>1.5E-3</v>
      </c>
      <c r="E1021" s="87">
        <v>17.567170000000001</v>
      </c>
      <c r="F1021" s="88">
        <v>1.1000000000000001</v>
      </c>
      <c r="G1021" s="91">
        <v>2.8499999999999996</v>
      </c>
      <c r="H1021" s="41">
        <v>9.3715319091991489E-4</v>
      </c>
      <c r="I1021" s="42">
        <v>4.4709289372658079</v>
      </c>
      <c r="J1021" s="41">
        <v>9.4999999999999989E-4</v>
      </c>
      <c r="K1021" s="42">
        <v>1.54114</v>
      </c>
      <c r="L1021" s="41">
        <v>9.3715319091991489E-4</v>
      </c>
      <c r="M1021" s="42">
        <v>1.4990159294296055</v>
      </c>
    </row>
    <row r="1022" spans="1:13" x14ac:dyDescent="0.2">
      <c r="A1022" s="84">
        <v>30</v>
      </c>
      <c r="B1022" s="85">
        <v>34345</v>
      </c>
      <c r="C1022" s="88">
        <v>4.5999999999999996</v>
      </c>
      <c r="D1022" s="90">
        <v>1.5E-3</v>
      </c>
      <c r="E1022" s="87">
        <v>17.593540000000001</v>
      </c>
      <c r="F1022" s="88">
        <v>1.1000000000000001</v>
      </c>
      <c r="G1022" s="91">
        <v>2.8499999999999996</v>
      </c>
      <c r="H1022" s="41">
        <v>9.3715319091991489E-4</v>
      </c>
      <c r="I1022" s="42">
        <v>4.4751188825857424</v>
      </c>
      <c r="J1022" s="41">
        <v>9.4999999999999989E-4</v>
      </c>
      <c r="K1022" s="42">
        <v>1.54209</v>
      </c>
      <c r="L1022" s="41">
        <v>9.3715319091991489E-4</v>
      </c>
      <c r="M1022" s="42">
        <v>1.4999530826205254</v>
      </c>
    </row>
    <row r="1023" spans="1:13" x14ac:dyDescent="0.2">
      <c r="A1023" s="84">
        <v>30</v>
      </c>
      <c r="B1023" s="85">
        <v>34346</v>
      </c>
      <c r="C1023" s="88">
        <v>4.57</v>
      </c>
      <c r="D1023" s="90">
        <v>1.49E-3</v>
      </c>
      <c r="E1023" s="87">
        <v>17.619759999999999</v>
      </c>
      <c r="F1023" s="88">
        <v>1.1000000000000001</v>
      </c>
      <c r="G1023" s="91">
        <v>2.835</v>
      </c>
      <c r="H1023" s="41">
        <v>9.3228684324375699E-4</v>
      </c>
      <c r="I1023" s="42">
        <v>4.4792909770419289</v>
      </c>
      <c r="J1023" s="41">
        <v>9.4499999999999998E-4</v>
      </c>
      <c r="K1023" s="42">
        <v>1.5430349999999999</v>
      </c>
      <c r="L1023" s="41">
        <v>9.3228684324375699E-4</v>
      </c>
      <c r="M1023" s="42">
        <v>1.5008853694637692</v>
      </c>
    </row>
    <row r="1024" spans="1:13" x14ac:dyDescent="0.2">
      <c r="A1024" s="84">
        <v>30</v>
      </c>
      <c r="B1024" s="85">
        <v>34347</v>
      </c>
      <c r="C1024" s="88">
        <v>4.5999999999999996</v>
      </c>
      <c r="D1024" s="90">
        <v>1.5E-3</v>
      </c>
      <c r="E1024" s="87">
        <v>17.646180000000001</v>
      </c>
      <c r="F1024" s="88">
        <v>1.0900000000000001</v>
      </c>
      <c r="G1024" s="91">
        <v>2.8449999999999998</v>
      </c>
      <c r="H1024" s="41">
        <v>9.3553115126199238E-4</v>
      </c>
      <c r="I1024" s="42">
        <v>4.4834814932865186</v>
      </c>
      <c r="J1024" s="41">
        <v>9.4833333333333325E-4</v>
      </c>
      <c r="K1024" s="42">
        <v>1.5439833333333333</v>
      </c>
      <c r="L1024" s="41">
        <v>9.3553115126199238E-4</v>
      </c>
      <c r="M1024" s="42">
        <v>1.5018209006150312</v>
      </c>
    </row>
    <row r="1025" spans="1:13" x14ac:dyDescent="0.2">
      <c r="A1025" s="84">
        <v>30</v>
      </c>
      <c r="B1025" s="85">
        <v>34348</v>
      </c>
      <c r="C1025" s="88">
        <v>4.5999999999999996</v>
      </c>
      <c r="D1025" s="90">
        <v>1.5E-3</v>
      </c>
      <c r="E1025" s="87">
        <v>17.672640000000001</v>
      </c>
      <c r="F1025" s="88">
        <v>1.0900000000000001</v>
      </c>
      <c r="G1025" s="91">
        <v>2.8449999999999998</v>
      </c>
      <c r="H1025" s="41">
        <v>9.3553115126199238E-4</v>
      </c>
      <c r="I1025" s="42">
        <v>4.487675929889595</v>
      </c>
      <c r="J1025" s="41">
        <v>9.4833333333333325E-4</v>
      </c>
      <c r="K1025" s="42">
        <v>1.5449316666666666</v>
      </c>
      <c r="L1025" s="41">
        <v>9.3553115126199238E-4</v>
      </c>
      <c r="M1025" s="42">
        <v>1.5027564317662931</v>
      </c>
    </row>
    <row r="1026" spans="1:13" x14ac:dyDescent="0.2">
      <c r="A1026" s="84">
        <v>30</v>
      </c>
      <c r="B1026" s="85">
        <v>34349</v>
      </c>
      <c r="C1026" s="88">
        <v>4.5999999999999996</v>
      </c>
      <c r="D1026" s="90">
        <v>1.5E-3</v>
      </c>
      <c r="E1026" s="87">
        <v>17.69914</v>
      </c>
      <c r="F1026" s="88">
        <v>1.0900000000000001</v>
      </c>
      <c r="G1026" s="91">
        <v>2.8449999999999998</v>
      </c>
      <c r="H1026" s="41">
        <v>9.3553115126199238E-4</v>
      </c>
      <c r="I1026" s="42">
        <v>4.4918742905187754</v>
      </c>
      <c r="J1026" s="41">
        <v>9.4833333333333325E-4</v>
      </c>
      <c r="K1026" s="42">
        <v>1.5458799999999999</v>
      </c>
      <c r="L1026" s="41">
        <v>9.3553115126199238E-4</v>
      </c>
      <c r="M1026" s="42">
        <v>1.5036919629175551</v>
      </c>
    </row>
    <row r="1027" spans="1:13" x14ac:dyDescent="0.2">
      <c r="A1027" s="84">
        <v>30</v>
      </c>
      <c r="B1027" s="85">
        <v>34350</v>
      </c>
      <c r="C1027" s="88">
        <v>4.5999999999999996</v>
      </c>
      <c r="D1027" s="90">
        <v>1.5E-3</v>
      </c>
      <c r="E1027" s="87">
        <v>17.725680000000001</v>
      </c>
      <c r="F1027" s="88">
        <v>1.0900000000000001</v>
      </c>
      <c r="G1027" s="91">
        <v>2.8449999999999998</v>
      </c>
      <c r="H1027" s="41">
        <v>9.3553115126199238E-4</v>
      </c>
      <c r="I1027" s="42">
        <v>4.4960765788451083</v>
      </c>
      <c r="J1027" s="41">
        <v>9.4833333333333325E-4</v>
      </c>
      <c r="K1027" s="42">
        <v>1.5468283333333332</v>
      </c>
      <c r="L1027" s="41">
        <v>9.3553115126199238E-4</v>
      </c>
      <c r="M1027" s="42">
        <v>1.5046274940688171</v>
      </c>
    </row>
    <row r="1028" spans="1:13" x14ac:dyDescent="0.2">
      <c r="A1028" s="84">
        <v>30</v>
      </c>
      <c r="B1028" s="85">
        <v>34351</v>
      </c>
      <c r="C1028" s="88">
        <v>4.58</v>
      </c>
      <c r="D1028" s="90">
        <v>1.5E-3</v>
      </c>
      <c r="E1028" s="87">
        <v>17.752189999999999</v>
      </c>
      <c r="F1028" s="88">
        <v>1.0900000000000001</v>
      </c>
      <c r="G1028" s="91">
        <v>2.835</v>
      </c>
      <c r="H1028" s="41">
        <v>9.3228684324375699E-4</v>
      </c>
      <c r="I1028" s="42">
        <v>4.500268211885782</v>
      </c>
      <c r="J1028" s="41">
        <v>9.4499999999999998E-4</v>
      </c>
      <c r="K1028" s="42">
        <v>1.5477733333333332</v>
      </c>
      <c r="L1028" s="41">
        <v>9.3228684324375699E-4</v>
      </c>
      <c r="M1028" s="42">
        <v>1.5055597809120609</v>
      </c>
    </row>
    <row r="1029" spans="1:13" x14ac:dyDescent="0.2">
      <c r="A1029" s="84">
        <v>30</v>
      </c>
      <c r="B1029" s="85">
        <v>34352</v>
      </c>
      <c r="C1029" s="88">
        <v>4.57</v>
      </c>
      <c r="D1029" s="90">
        <v>1.49E-3</v>
      </c>
      <c r="E1029" s="87">
        <v>17.778659999999999</v>
      </c>
      <c r="F1029" s="88">
        <v>1.08</v>
      </c>
      <c r="G1029" s="91">
        <v>2.8250000000000002</v>
      </c>
      <c r="H1029" s="41">
        <v>9.290422302405954E-4</v>
      </c>
      <c r="I1029" s="42">
        <v>4.5044491511020333</v>
      </c>
      <c r="J1029" s="41">
        <v>9.4166666666666672E-4</v>
      </c>
      <c r="K1029" s="42">
        <v>1.5487149999999998</v>
      </c>
      <c r="L1029" s="41">
        <v>9.290422302405954E-4</v>
      </c>
      <c r="M1029" s="42">
        <v>1.5064888231423015</v>
      </c>
    </row>
    <row r="1030" spans="1:13" x14ac:dyDescent="0.2">
      <c r="A1030" s="84">
        <v>30</v>
      </c>
      <c r="B1030" s="85">
        <v>34353</v>
      </c>
      <c r="C1030" s="88">
        <v>4.66</v>
      </c>
      <c r="D1030" s="90">
        <v>1.5200000000000001E-3</v>
      </c>
      <c r="E1030" s="87">
        <v>17.80566</v>
      </c>
      <c r="F1030" s="88">
        <v>1.08</v>
      </c>
      <c r="G1030" s="91">
        <v>2.87</v>
      </c>
      <c r="H1030" s="41">
        <v>9.4364058738150014E-4</v>
      </c>
      <c r="I1030" s="42">
        <v>4.5086997321448097</v>
      </c>
      <c r="J1030" s="41">
        <v>9.5666666666666675E-4</v>
      </c>
      <c r="K1030" s="42">
        <v>1.5496716666666666</v>
      </c>
      <c r="L1030" s="41">
        <v>9.4364058738150014E-4</v>
      </c>
      <c r="M1030" s="42">
        <v>1.507432463729683</v>
      </c>
    </row>
    <row r="1031" spans="1:13" x14ac:dyDescent="0.2">
      <c r="A1031" s="84">
        <v>30</v>
      </c>
      <c r="B1031" s="85">
        <v>34354</v>
      </c>
      <c r="C1031" s="88">
        <v>4.67</v>
      </c>
      <c r="D1031" s="90">
        <v>1.5200000000000001E-3</v>
      </c>
      <c r="E1031" s="87">
        <v>17.83278</v>
      </c>
      <c r="F1031" s="88">
        <v>1.07</v>
      </c>
      <c r="G1031" s="91">
        <v>2.87</v>
      </c>
      <c r="H1031" s="41">
        <v>9.4364058738150014E-4</v>
      </c>
      <c r="I1031" s="42">
        <v>4.5129543242083781</v>
      </c>
      <c r="J1031" s="41">
        <v>9.5666666666666675E-4</v>
      </c>
      <c r="K1031" s="42">
        <v>1.5506283333333333</v>
      </c>
      <c r="L1031" s="41">
        <v>9.4364058738150014E-4</v>
      </c>
      <c r="M1031" s="42">
        <v>1.5083761043170645</v>
      </c>
    </row>
    <row r="1032" spans="1:13" x14ac:dyDescent="0.2">
      <c r="A1032" s="84">
        <v>30</v>
      </c>
      <c r="B1032" s="85">
        <v>34355</v>
      </c>
      <c r="C1032" s="88">
        <v>4.6100000000000003</v>
      </c>
      <c r="D1032" s="90">
        <v>1.5E-3</v>
      </c>
      <c r="E1032" s="87">
        <v>17.859590000000001</v>
      </c>
      <c r="F1032" s="88">
        <v>1.07</v>
      </c>
      <c r="G1032" s="91">
        <v>2.8400000000000003</v>
      </c>
      <c r="H1032" s="41">
        <v>9.3390903537238223E-4</v>
      </c>
      <c r="I1032" s="42">
        <v>4.5171690130279787</v>
      </c>
      <c r="J1032" s="41">
        <v>9.4666666666666673E-4</v>
      </c>
      <c r="K1032" s="42">
        <v>1.5515749999999999</v>
      </c>
      <c r="L1032" s="41">
        <v>9.3390903537238223E-4</v>
      </c>
      <c r="M1032" s="42">
        <v>1.5093100133524369</v>
      </c>
    </row>
    <row r="1033" spans="1:13" x14ac:dyDescent="0.2">
      <c r="A1033" s="84">
        <v>30</v>
      </c>
      <c r="B1033" s="85">
        <v>34356</v>
      </c>
      <c r="C1033" s="88">
        <v>4.6100000000000003</v>
      </c>
      <c r="D1033" s="90">
        <v>1.5E-3</v>
      </c>
      <c r="E1033" s="87">
        <v>17.88644</v>
      </c>
      <c r="F1033" s="88">
        <v>1.07</v>
      </c>
      <c r="G1033" s="91">
        <v>2.8400000000000003</v>
      </c>
      <c r="H1033" s="41">
        <v>9.3390903537238223E-4</v>
      </c>
      <c r="I1033" s="42">
        <v>4.5213876379835494</v>
      </c>
      <c r="J1033" s="41">
        <v>9.4666666666666673E-4</v>
      </c>
      <c r="K1033" s="42">
        <v>1.5525216666666666</v>
      </c>
      <c r="L1033" s="41">
        <v>9.3390903537238223E-4</v>
      </c>
      <c r="M1033" s="42">
        <v>1.5102439223878092</v>
      </c>
    </row>
    <row r="1034" spans="1:13" x14ac:dyDescent="0.2">
      <c r="A1034" s="84">
        <v>30</v>
      </c>
      <c r="B1034" s="85">
        <v>34357</v>
      </c>
      <c r="C1034" s="88">
        <v>4.6100000000000003</v>
      </c>
      <c r="D1034" s="90">
        <v>1.5E-3</v>
      </c>
      <c r="E1034" s="87">
        <v>17.913340000000002</v>
      </c>
      <c r="F1034" s="88">
        <v>1.07</v>
      </c>
      <c r="G1034" s="91">
        <v>2.8400000000000003</v>
      </c>
      <c r="H1034" s="41">
        <v>9.3390903537238223E-4</v>
      </c>
      <c r="I1034" s="42">
        <v>4.5256102027510829</v>
      </c>
      <c r="J1034" s="41">
        <v>9.4666666666666673E-4</v>
      </c>
      <c r="K1034" s="42">
        <v>1.5534683333333332</v>
      </c>
      <c r="L1034" s="41">
        <v>9.3390903537238223E-4</v>
      </c>
      <c r="M1034" s="42">
        <v>1.5111778314231816</v>
      </c>
    </row>
    <row r="1035" spans="1:13" x14ac:dyDescent="0.2">
      <c r="A1035" s="84">
        <v>30</v>
      </c>
      <c r="B1035" s="85">
        <v>34358</v>
      </c>
      <c r="C1035" s="88">
        <v>4.6100000000000003</v>
      </c>
      <c r="D1035" s="90">
        <v>1.5E-3</v>
      </c>
      <c r="E1035" s="87">
        <v>17.940270000000002</v>
      </c>
      <c r="F1035" s="88">
        <v>1.07</v>
      </c>
      <c r="G1035" s="91">
        <v>2.8400000000000003</v>
      </c>
      <c r="H1035" s="41">
        <v>9.3390903537238223E-4</v>
      </c>
      <c r="I1035" s="42">
        <v>4.529836711010006</v>
      </c>
      <c r="J1035" s="41">
        <v>9.4666666666666673E-4</v>
      </c>
      <c r="K1035" s="42">
        <v>1.5544149999999999</v>
      </c>
      <c r="L1035" s="41">
        <v>9.3390903537238223E-4</v>
      </c>
      <c r="M1035" s="42">
        <v>1.512111740458554</v>
      </c>
    </row>
    <row r="1036" spans="1:13" x14ac:dyDescent="0.2">
      <c r="A1036" s="84">
        <v>30</v>
      </c>
      <c r="B1036" s="85">
        <v>34359</v>
      </c>
      <c r="C1036" s="88">
        <v>4.6100000000000003</v>
      </c>
      <c r="D1036" s="90">
        <v>1.5E-3</v>
      </c>
      <c r="E1036" s="87">
        <v>17.96724</v>
      </c>
      <c r="F1036" s="88">
        <v>1.07</v>
      </c>
      <c r="G1036" s="91">
        <v>2.8400000000000003</v>
      </c>
      <c r="H1036" s="41">
        <v>9.3390903537238223E-4</v>
      </c>
      <c r="I1036" s="42">
        <v>4.5340671664431795</v>
      </c>
      <c r="J1036" s="41">
        <v>9.4666666666666673E-4</v>
      </c>
      <c r="K1036" s="42">
        <v>1.5553616666666665</v>
      </c>
      <c r="L1036" s="41">
        <v>9.3390903537238223E-4</v>
      </c>
      <c r="M1036" s="42">
        <v>1.5130456494939264</v>
      </c>
    </row>
    <row r="1037" spans="1:13" x14ac:dyDescent="0.2">
      <c r="A1037" s="84">
        <v>30</v>
      </c>
      <c r="B1037" s="85">
        <v>34360</v>
      </c>
      <c r="C1037" s="88">
        <v>4.5999999999999996</v>
      </c>
      <c r="D1037" s="90">
        <v>1.5E-3</v>
      </c>
      <c r="E1037" s="87">
        <v>17.994209999999999</v>
      </c>
      <c r="F1037" s="88">
        <v>1.07</v>
      </c>
      <c r="G1037" s="91">
        <v>2.835</v>
      </c>
      <c r="H1037" s="41">
        <v>9.3228684324375699E-4</v>
      </c>
      <c r="I1037" s="42">
        <v>4.5382942176088381</v>
      </c>
      <c r="J1037" s="41">
        <v>9.4499999999999998E-4</v>
      </c>
      <c r="K1037" s="42">
        <v>1.5563066666666665</v>
      </c>
      <c r="L1037" s="41">
        <v>9.3228684324375699E-4</v>
      </c>
      <c r="M1037" s="42">
        <v>1.5139779363371701</v>
      </c>
    </row>
    <row r="1038" spans="1:13" x14ac:dyDescent="0.2">
      <c r="A1038" s="84">
        <v>30</v>
      </c>
      <c r="B1038" s="85">
        <v>34361</v>
      </c>
      <c r="C1038" s="88">
        <v>4.5999999999999996</v>
      </c>
      <c r="D1038" s="90">
        <v>1.5E-3</v>
      </c>
      <c r="E1038" s="87">
        <v>18.02122</v>
      </c>
      <c r="F1038" s="88">
        <v>1.07</v>
      </c>
      <c r="G1038" s="91">
        <v>2.835</v>
      </c>
      <c r="H1038" s="41">
        <v>9.3228684324375699E-4</v>
      </c>
      <c r="I1038" s="42">
        <v>4.5425252095986837</v>
      </c>
      <c r="J1038" s="41">
        <v>9.4499999999999998E-4</v>
      </c>
      <c r="K1038" s="42">
        <v>1.5572516666666665</v>
      </c>
      <c r="L1038" s="41">
        <v>9.3228684324375699E-4</v>
      </c>
      <c r="M1038" s="42">
        <v>1.5149102231804139</v>
      </c>
    </row>
    <row r="1039" spans="1:13" x14ac:dyDescent="0.2">
      <c r="A1039" s="84">
        <v>30</v>
      </c>
      <c r="B1039" s="85">
        <v>34362</v>
      </c>
      <c r="C1039" s="88">
        <v>4.58</v>
      </c>
      <c r="D1039" s="90">
        <v>1.49E-3</v>
      </c>
      <c r="E1039" s="87">
        <v>18.04813</v>
      </c>
      <c r="F1039" s="88">
        <v>1.07</v>
      </c>
      <c r="G1039" s="91">
        <v>2.8250000000000002</v>
      </c>
      <c r="H1039" s="41">
        <v>9.290422302405954E-4</v>
      </c>
      <c r="I1039" s="42">
        <v>4.5467454073503335</v>
      </c>
      <c r="J1039" s="41">
        <v>9.4166666666666672E-4</v>
      </c>
      <c r="K1039" s="42">
        <v>1.5581933333333331</v>
      </c>
      <c r="L1039" s="41">
        <v>9.290422302405954E-4</v>
      </c>
      <c r="M1039" s="42">
        <v>1.5158392654106545</v>
      </c>
    </row>
    <row r="1040" spans="1:13" x14ac:dyDescent="0.2">
      <c r="A1040" s="84">
        <v>30</v>
      </c>
      <c r="B1040" s="85">
        <v>34363</v>
      </c>
      <c r="C1040" s="88">
        <v>4.58</v>
      </c>
      <c r="D1040" s="90">
        <v>1.49E-3</v>
      </c>
      <c r="E1040" s="87">
        <v>18.075089999999999</v>
      </c>
      <c r="F1040" s="88">
        <v>1.07</v>
      </c>
      <c r="G1040" s="91">
        <v>2.8250000000000002</v>
      </c>
      <c r="H1040" s="41">
        <v>9.290422302405954E-4</v>
      </c>
      <c r="I1040" s="42">
        <v>4.5509695258439145</v>
      </c>
      <c r="J1040" s="41">
        <v>9.4166666666666672E-4</v>
      </c>
      <c r="K1040" s="42">
        <v>1.5591349999999997</v>
      </c>
      <c r="L1040" s="41">
        <v>9.290422302405954E-4</v>
      </c>
      <c r="M1040" s="42">
        <v>1.5167683076408951</v>
      </c>
    </row>
    <row r="1041" spans="1:13" x14ac:dyDescent="0.2">
      <c r="A1041" s="84">
        <v>30</v>
      </c>
      <c r="B1041" s="85">
        <v>34364</v>
      </c>
      <c r="C1041" s="88">
        <v>4.58</v>
      </c>
      <c r="D1041" s="90">
        <v>1.49E-3</v>
      </c>
      <c r="E1041" s="87">
        <v>18.102080000000001</v>
      </c>
      <c r="F1041" s="88">
        <v>1.07</v>
      </c>
      <c r="G1041" s="91">
        <v>2.8250000000000002</v>
      </c>
      <c r="H1041" s="41">
        <v>9.290422302405954E-4</v>
      </c>
      <c r="I1041" s="42">
        <v>4.5551975687219617</v>
      </c>
      <c r="J1041" s="41">
        <v>9.4166666666666672E-4</v>
      </c>
      <c r="K1041" s="42">
        <v>1.5600766666666663</v>
      </c>
      <c r="L1041" s="41">
        <v>9.290422302405954E-4</v>
      </c>
      <c r="M1041" s="42">
        <v>1.5176973498711357</v>
      </c>
    </row>
    <row r="1042" spans="1:13" x14ac:dyDescent="0.2">
      <c r="A1042" s="84">
        <v>30</v>
      </c>
      <c r="B1042" s="85">
        <v>34365</v>
      </c>
      <c r="C1042" s="88">
        <v>4.62</v>
      </c>
      <c r="D1042" s="90">
        <v>1.5100000000000001E-3</v>
      </c>
      <c r="E1042" s="87">
        <v>18.12933</v>
      </c>
      <c r="F1042" s="88">
        <v>1.07</v>
      </c>
      <c r="G1042" s="91">
        <v>2.8450000000000002</v>
      </c>
      <c r="H1042" s="41">
        <v>9.3553115126199238E-4</v>
      </c>
      <c r="I1042" s="42">
        <v>4.5594590979476539</v>
      </c>
      <c r="J1042" s="41">
        <v>9.4833333333333336E-4</v>
      </c>
      <c r="K1042" s="42">
        <v>1.5610249999999997</v>
      </c>
      <c r="L1042" s="41">
        <v>9.3553115126199238E-4</v>
      </c>
      <c r="M1042" s="42">
        <v>1.5186328810223977</v>
      </c>
    </row>
    <row r="1043" spans="1:13" x14ac:dyDescent="0.2">
      <c r="A1043" s="84">
        <v>30</v>
      </c>
      <c r="B1043" s="85">
        <v>34366</v>
      </c>
      <c r="C1043" s="97">
        <v>4.57</v>
      </c>
      <c r="D1043" s="90">
        <v>1.49E-3</v>
      </c>
      <c r="E1043" s="87">
        <v>18.156359999999999</v>
      </c>
      <c r="F1043" s="88">
        <v>1.06</v>
      </c>
      <c r="G1043" s="91">
        <v>2.8150000000000004</v>
      </c>
      <c r="H1043" s="41">
        <v>9.2579731219433192E-4</v>
      </c>
      <c r="I1043" s="42">
        <v>4.5636802329255941</v>
      </c>
      <c r="J1043" s="41">
        <v>9.3833333333333345E-4</v>
      </c>
      <c r="K1043" s="42">
        <v>1.5619633333333329</v>
      </c>
      <c r="L1043" s="41">
        <v>9.2579731219433192E-4</v>
      </c>
      <c r="M1043" s="42">
        <v>1.519558678334592</v>
      </c>
    </row>
    <row r="1044" spans="1:13" x14ac:dyDescent="0.2">
      <c r="A1044" s="84">
        <v>30</v>
      </c>
      <c r="B1044" s="85">
        <v>34367</v>
      </c>
      <c r="C1044" s="97">
        <v>4.58</v>
      </c>
      <c r="D1044" s="90">
        <v>1.49E-3</v>
      </c>
      <c r="E1044" s="87">
        <v>18.183499999999999</v>
      </c>
      <c r="F1044" s="88">
        <v>1.06</v>
      </c>
      <c r="G1044" s="91">
        <v>2.8200000000000003</v>
      </c>
      <c r="H1044" s="41">
        <v>9.2741980935162616E-4</v>
      </c>
      <c r="I1044" s="42">
        <v>4.5679126803771561</v>
      </c>
      <c r="J1044" s="41">
        <v>9.4000000000000008E-4</v>
      </c>
      <c r="K1044" s="42">
        <v>1.5629033333333329</v>
      </c>
      <c r="L1044" s="41">
        <v>9.2741980935162616E-4</v>
      </c>
      <c r="M1044" s="42">
        <v>1.5204860981439436</v>
      </c>
    </row>
    <row r="1045" spans="1:13" x14ac:dyDescent="0.2">
      <c r="A1045" s="84">
        <v>30</v>
      </c>
      <c r="B1045" s="85">
        <v>34368</v>
      </c>
      <c r="C1045" s="97">
        <v>4.54</v>
      </c>
      <c r="D1045" s="90">
        <v>1.48E-3</v>
      </c>
      <c r="E1045" s="87">
        <v>18.210470000000001</v>
      </c>
      <c r="F1045" s="88">
        <v>1.05</v>
      </c>
      <c r="G1045" s="91">
        <v>2.7949999999999999</v>
      </c>
      <c r="H1045" s="41">
        <v>9.1930656073868633E-4</v>
      </c>
      <c r="I1045" s="42">
        <v>4.5721119924731086</v>
      </c>
      <c r="J1045" s="41">
        <v>9.3166666666666669E-4</v>
      </c>
      <c r="K1045" s="42">
        <v>1.5638349999999996</v>
      </c>
      <c r="L1045" s="41">
        <v>9.1930656073868633E-4</v>
      </c>
      <c r="M1045" s="42">
        <v>1.5214054047046823</v>
      </c>
    </row>
    <row r="1046" spans="1:13" x14ac:dyDescent="0.2">
      <c r="A1046" s="84">
        <v>30</v>
      </c>
      <c r="B1046" s="85">
        <v>34369</v>
      </c>
      <c r="C1046" s="97">
        <v>4.59</v>
      </c>
      <c r="D1046" s="90">
        <v>1.5E-3</v>
      </c>
      <c r="E1046" s="87">
        <v>18.237729999999999</v>
      </c>
      <c r="F1046" s="88">
        <v>1.05</v>
      </c>
      <c r="G1046" s="91">
        <v>2.82</v>
      </c>
      <c r="H1046" s="41">
        <v>9.2741980935162616E-4</v>
      </c>
      <c r="I1046" s="42">
        <v>4.5763522597055024</v>
      </c>
      <c r="J1046" s="41">
        <v>9.3999999999999997E-4</v>
      </c>
      <c r="K1046" s="42">
        <v>1.5647749999999996</v>
      </c>
      <c r="L1046" s="41">
        <v>9.2741980935162616E-4</v>
      </c>
      <c r="M1046" s="42">
        <v>1.522332824514034</v>
      </c>
    </row>
    <row r="1047" spans="1:13" x14ac:dyDescent="0.2">
      <c r="A1047" s="84">
        <v>30</v>
      </c>
      <c r="B1047" s="85">
        <v>34370</v>
      </c>
      <c r="C1047" s="97">
        <v>4.59</v>
      </c>
      <c r="D1047" s="90">
        <v>1.5E-3</v>
      </c>
      <c r="E1047" s="87">
        <v>18.265029999999999</v>
      </c>
      <c r="F1047" s="88">
        <v>1.05</v>
      </c>
      <c r="G1047" s="91">
        <v>2.82</v>
      </c>
      <c r="H1047" s="41">
        <v>9.2741980935162616E-4</v>
      </c>
      <c r="I1047" s="42">
        <v>4.580596459445724</v>
      </c>
      <c r="J1047" s="41">
        <v>9.3999999999999997E-4</v>
      </c>
      <c r="K1047" s="42">
        <v>1.5657149999999995</v>
      </c>
      <c r="L1047" s="41">
        <v>9.2741980935162616E-4</v>
      </c>
      <c r="M1047" s="42">
        <v>1.5232602443233856</v>
      </c>
    </row>
    <row r="1048" spans="1:13" x14ac:dyDescent="0.2">
      <c r="A1048" s="84">
        <v>30</v>
      </c>
      <c r="B1048" s="85">
        <v>34371</v>
      </c>
      <c r="C1048" s="97">
        <v>4.59</v>
      </c>
      <c r="D1048" s="90">
        <v>1.5E-3</v>
      </c>
      <c r="E1048" s="87">
        <v>18.292369999999998</v>
      </c>
      <c r="F1048" s="88">
        <v>1.05</v>
      </c>
      <c r="G1048" s="91">
        <v>2.82</v>
      </c>
      <c r="H1048" s="41">
        <v>9.2741980935162616E-4</v>
      </c>
      <c r="I1048" s="42">
        <v>4.5848445953408596</v>
      </c>
      <c r="J1048" s="41">
        <v>9.3999999999999997E-4</v>
      </c>
      <c r="K1048" s="42">
        <v>1.5666549999999995</v>
      </c>
      <c r="L1048" s="41">
        <v>9.2741980935162616E-4</v>
      </c>
      <c r="M1048" s="42">
        <v>1.5241876641327372</v>
      </c>
    </row>
    <row r="1049" spans="1:13" x14ac:dyDescent="0.2">
      <c r="A1049" s="84">
        <v>30</v>
      </c>
      <c r="B1049" s="85">
        <v>34372</v>
      </c>
      <c r="C1049" s="97">
        <v>4.58</v>
      </c>
      <c r="D1049" s="90">
        <v>1.49E-3</v>
      </c>
      <c r="E1049" s="87">
        <v>18.319700000000001</v>
      </c>
      <c r="F1049" s="88">
        <v>1.06</v>
      </c>
      <c r="G1049" s="91">
        <v>2.8200000000000003</v>
      </c>
      <c r="H1049" s="41">
        <v>9.2741980935162616E-4</v>
      </c>
      <c r="I1049" s="42">
        <v>4.5890966710413776</v>
      </c>
      <c r="J1049" s="41">
        <v>9.4000000000000008E-4</v>
      </c>
      <c r="K1049" s="42">
        <v>1.5675949999999994</v>
      </c>
      <c r="L1049" s="41">
        <v>9.2741980935162616E-4</v>
      </c>
      <c r="M1049" s="42">
        <v>1.5251150839420888</v>
      </c>
    </row>
    <row r="1050" spans="1:13" x14ac:dyDescent="0.2">
      <c r="A1050" s="84">
        <v>30</v>
      </c>
      <c r="B1050" s="85">
        <v>34373</v>
      </c>
      <c r="C1050" s="97">
        <v>4.57</v>
      </c>
      <c r="D1050" s="90">
        <v>1.49E-3</v>
      </c>
      <c r="E1050" s="87">
        <v>18.347020000000001</v>
      </c>
      <c r="F1050" s="88">
        <v>1.06</v>
      </c>
      <c r="G1050" s="91">
        <v>2.8150000000000004</v>
      </c>
      <c r="H1050" s="41">
        <v>9.2579731219433192E-4</v>
      </c>
      <c r="I1050" s="42">
        <v>4.5933452444048273</v>
      </c>
      <c r="J1050" s="41">
        <v>9.3833333333333345E-4</v>
      </c>
      <c r="K1050" s="42">
        <v>1.5685333333333327</v>
      </c>
      <c r="L1050" s="41">
        <v>9.2579731219433192E-4</v>
      </c>
      <c r="M1050" s="42">
        <v>1.5260408812542832</v>
      </c>
    </row>
    <row r="1051" spans="1:13" x14ac:dyDescent="0.2">
      <c r="A1051" s="84">
        <v>30</v>
      </c>
      <c r="B1051" s="85">
        <v>34374</v>
      </c>
      <c r="C1051" s="97">
        <v>4.58</v>
      </c>
      <c r="D1051" s="90">
        <v>1.49E-3</v>
      </c>
      <c r="E1051" s="87">
        <v>18.37444</v>
      </c>
      <c r="F1051" s="88">
        <v>1.05</v>
      </c>
      <c r="G1051" s="91">
        <v>2.8149999999999999</v>
      </c>
      <c r="H1051" s="41">
        <v>9.2579731219433192E-4</v>
      </c>
      <c r="I1051" s="42">
        <v>4.5975977510860782</v>
      </c>
      <c r="J1051" s="41">
        <v>9.3833333333333334E-4</v>
      </c>
      <c r="K1051" s="42">
        <v>1.5694716666666659</v>
      </c>
      <c r="L1051" s="41">
        <v>9.2579731219433192E-4</v>
      </c>
      <c r="M1051" s="42">
        <v>1.5269666785664775</v>
      </c>
    </row>
    <row r="1052" spans="1:13" x14ac:dyDescent="0.2">
      <c r="A1052" s="84">
        <v>30</v>
      </c>
      <c r="B1052" s="85">
        <v>34375</v>
      </c>
      <c r="C1052" s="97">
        <v>4.6500000000000004</v>
      </c>
      <c r="D1052" s="90">
        <v>1.5200000000000001E-3</v>
      </c>
      <c r="E1052" s="87">
        <v>18.40231</v>
      </c>
      <c r="F1052" s="88">
        <v>1.0900000000000001</v>
      </c>
      <c r="G1052" s="91">
        <v>2.87</v>
      </c>
      <c r="H1052" s="41">
        <v>9.4364058738150014E-4</v>
      </c>
      <c r="I1052" s="42">
        <v>4.6019362309284571</v>
      </c>
      <c r="J1052" s="41">
        <v>9.5666666666666675E-4</v>
      </c>
      <c r="K1052" s="42">
        <v>1.5704283333333326</v>
      </c>
      <c r="L1052" s="41">
        <v>9.4364058738150014E-4</v>
      </c>
      <c r="M1052" s="42">
        <v>1.527910319153859</v>
      </c>
    </row>
    <row r="1053" spans="1:13" x14ac:dyDescent="0.2">
      <c r="A1053" s="84">
        <v>30</v>
      </c>
      <c r="B1053" s="85">
        <v>34376</v>
      </c>
      <c r="C1053" s="97">
        <v>4.6500000000000004</v>
      </c>
      <c r="D1053" s="90">
        <v>1.5100000000000001E-3</v>
      </c>
      <c r="E1053" s="87">
        <v>18.43019</v>
      </c>
      <c r="F1053" s="88">
        <v>1.0900000000000001</v>
      </c>
      <c r="G1053" s="91">
        <v>2.87</v>
      </c>
      <c r="H1053" s="41">
        <v>9.4364058738150014E-4</v>
      </c>
      <c r="I1053" s="42">
        <v>4.6062788047365029</v>
      </c>
      <c r="J1053" s="41">
        <v>9.5666666666666675E-4</v>
      </c>
      <c r="K1053" s="42">
        <v>1.5713849999999994</v>
      </c>
      <c r="L1053" s="41">
        <v>9.4364058738150014E-4</v>
      </c>
      <c r="M1053" s="42">
        <v>1.5288539597412405</v>
      </c>
    </row>
    <row r="1054" spans="1:13" x14ac:dyDescent="0.2">
      <c r="A1054" s="84">
        <v>30</v>
      </c>
      <c r="B1054" s="85">
        <v>34377</v>
      </c>
      <c r="C1054" s="97">
        <v>4.6500000000000004</v>
      </c>
      <c r="D1054" s="90">
        <v>1.5100000000000001E-3</v>
      </c>
      <c r="E1054" s="87">
        <v>18.458110000000001</v>
      </c>
      <c r="F1054" s="88">
        <v>1.0900000000000001</v>
      </c>
      <c r="G1054" s="91">
        <v>2.87</v>
      </c>
      <c r="H1054" s="41">
        <v>9.4364058738150014E-4</v>
      </c>
      <c r="I1054" s="42">
        <v>4.6106254763734471</v>
      </c>
      <c r="J1054" s="41">
        <v>9.5666666666666675E-4</v>
      </c>
      <c r="K1054" s="42">
        <v>1.5723416666666661</v>
      </c>
      <c r="L1054" s="41">
        <v>9.4364058738150014E-4</v>
      </c>
      <c r="M1054" s="42">
        <v>1.529797600328622</v>
      </c>
    </row>
    <row r="1055" spans="1:13" x14ac:dyDescent="0.2">
      <c r="A1055" s="84">
        <v>30</v>
      </c>
      <c r="B1055" s="85">
        <v>34378</v>
      </c>
      <c r="C1055" s="97">
        <v>4.6500000000000004</v>
      </c>
      <c r="D1055" s="90">
        <v>1.5100000000000001E-3</v>
      </c>
      <c r="E1055" s="87">
        <v>18.486070000000002</v>
      </c>
      <c r="F1055" s="88">
        <v>1.0900000000000001</v>
      </c>
      <c r="G1055" s="91">
        <v>2.87</v>
      </c>
      <c r="H1055" s="41">
        <v>9.4364058738150014E-4</v>
      </c>
      <c r="I1055" s="42">
        <v>4.6149762497061682</v>
      </c>
      <c r="J1055" s="41">
        <v>9.5666666666666675E-4</v>
      </c>
      <c r="K1055" s="42">
        <v>1.5732983333333328</v>
      </c>
      <c r="L1055" s="41">
        <v>9.4364058738150014E-4</v>
      </c>
      <c r="M1055" s="42">
        <v>1.5307412409160035</v>
      </c>
    </row>
    <row r="1056" spans="1:13" x14ac:dyDescent="0.2">
      <c r="A1056" s="84">
        <v>30</v>
      </c>
      <c r="B1056" s="85">
        <v>34379</v>
      </c>
      <c r="C1056" s="97">
        <v>4.6399999999999997</v>
      </c>
      <c r="D1056" s="90">
        <v>1.5100000000000001E-3</v>
      </c>
      <c r="E1056" s="87">
        <v>18.514009999999999</v>
      </c>
      <c r="F1056" s="88">
        <v>1.07</v>
      </c>
      <c r="G1056" s="91">
        <v>2.855</v>
      </c>
      <c r="H1056" s="41">
        <v>9.3877515435369929E-4</v>
      </c>
      <c r="I1056" s="42">
        <v>4.6193086747473249</v>
      </c>
      <c r="J1056" s="41">
        <v>9.5166666666666663E-4</v>
      </c>
      <c r="K1056" s="42">
        <v>1.5742499999999995</v>
      </c>
      <c r="L1056" s="41">
        <v>9.3877515435369929E-4</v>
      </c>
      <c r="M1056" s="42">
        <v>1.5316800160703572</v>
      </c>
    </row>
    <row r="1057" spans="1:13" x14ac:dyDescent="0.2">
      <c r="A1057" s="84">
        <v>30</v>
      </c>
      <c r="B1057" s="85">
        <v>34380</v>
      </c>
      <c r="C1057" s="97">
        <v>4.63</v>
      </c>
      <c r="D1057" s="90">
        <v>1.5100000000000001E-3</v>
      </c>
      <c r="E1057" s="87">
        <v>18.541969999999999</v>
      </c>
      <c r="F1057" s="88">
        <v>1.06</v>
      </c>
      <c r="G1057" s="91">
        <v>2.8449999999999998</v>
      </c>
      <c r="H1057" s="41">
        <v>9.3553115126199238E-4</v>
      </c>
      <c r="I1057" s="42">
        <v>4.6236301819098458</v>
      </c>
      <c r="J1057" s="41">
        <v>9.4833333333333325E-4</v>
      </c>
      <c r="K1057" s="42">
        <v>1.5751983333333328</v>
      </c>
      <c r="L1057" s="41">
        <v>9.3553115126199238E-4</v>
      </c>
      <c r="M1057" s="42">
        <v>1.5326155472216192</v>
      </c>
    </row>
    <row r="1058" spans="1:13" x14ac:dyDescent="0.2">
      <c r="A1058" s="84">
        <v>30</v>
      </c>
      <c r="B1058" s="85">
        <v>34381</v>
      </c>
      <c r="C1058" s="97">
        <v>4.6500000000000004</v>
      </c>
      <c r="D1058" s="90">
        <v>1.5200000000000001E-3</v>
      </c>
      <c r="E1058" s="87">
        <v>18.57009</v>
      </c>
      <c r="F1058" s="88">
        <v>1.07</v>
      </c>
      <c r="G1058" s="91">
        <v>2.8600000000000003</v>
      </c>
      <c r="H1058" s="41">
        <v>9.4039704157022896E-4</v>
      </c>
      <c r="I1058" s="42">
        <v>4.6279782300542287</v>
      </c>
      <c r="J1058" s="41">
        <v>9.5333333333333348E-4</v>
      </c>
      <c r="K1058" s="42">
        <v>1.5761516666666662</v>
      </c>
      <c r="L1058" s="41">
        <v>9.4039704157022896E-4</v>
      </c>
      <c r="M1058" s="42">
        <v>1.5335559442631894</v>
      </c>
    </row>
    <row r="1059" spans="1:13" x14ac:dyDescent="0.2">
      <c r="A1059" s="84">
        <v>30</v>
      </c>
      <c r="B1059" s="85">
        <v>34382</v>
      </c>
      <c r="C1059" s="97">
        <v>4.63</v>
      </c>
      <c r="D1059" s="90">
        <v>1.5100000000000001E-3</v>
      </c>
      <c r="E1059" s="87">
        <v>18.598099999999999</v>
      </c>
      <c r="F1059" s="88">
        <v>1.07</v>
      </c>
      <c r="G1059" s="91">
        <v>2.85</v>
      </c>
      <c r="H1059" s="41">
        <v>9.3715319091991489E-4</v>
      </c>
      <c r="I1059" s="42">
        <v>4.6323153546200322</v>
      </c>
      <c r="J1059" s="41">
        <v>9.5E-4</v>
      </c>
      <c r="K1059" s="42">
        <v>1.5771016666666662</v>
      </c>
      <c r="L1059" s="41">
        <v>9.3715319091991489E-4</v>
      </c>
      <c r="M1059" s="42">
        <v>1.5344930974541093</v>
      </c>
    </row>
    <row r="1060" spans="1:13" x14ac:dyDescent="0.2">
      <c r="A1060" s="84">
        <v>30</v>
      </c>
      <c r="B1060" s="85">
        <v>34383</v>
      </c>
      <c r="C1060" s="97">
        <v>4.63</v>
      </c>
      <c r="D1060" s="90">
        <v>1.5100000000000001E-3</v>
      </c>
      <c r="E1060" s="87">
        <v>18.626169999999998</v>
      </c>
      <c r="F1060" s="88">
        <v>1.06</v>
      </c>
      <c r="G1060" s="91">
        <v>2.8449999999999998</v>
      </c>
      <c r="H1060" s="41">
        <v>9.3553115126199238E-4</v>
      </c>
      <c r="I1060" s="42">
        <v>4.6366490299367484</v>
      </c>
      <c r="J1060" s="41">
        <v>9.4833333333333325E-4</v>
      </c>
      <c r="K1060" s="42">
        <v>1.5780499999999995</v>
      </c>
      <c r="L1060" s="41">
        <v>9.3553115126199238E-4</v>
      </c>
      <c r="M1060" s="42">
        <v>1.5354286286053713</v>
      </c>
    </row>
    <row r="1061" spans="1:13" x14ac:dyDescent="0.2">
      <c r="A1061" s="84">
        <v>30</v>
      </c>
      <c r="B1061" s="85">
        <v>34384</v>
      </c>
      <c r="C1061" s="97">
        <v>4.63</v>
      </c>
      <c r="D1061" s="90">
        <v>1.5100000000000001E-3</v>
      </c>
      <c r="E1061" s="87">
        <v>18.65429</v>
      </c>
      <c r="F1061" s="88">
        <v>1.06</v>
      </c>
      <c r="G1061" s="91">
        <v>2.8449999999999998</v>
      </c>
      <c r="H1061" s="41">
        <v>9.3553115126199238E-4</v>
      </c>
      <c r="I1061" s="42">
        <v>4.6409867595417227</v>
      </c>
      <c r="J1061" s="41">
        <v>9.4833333333333325E-4</v>
      </c>
      <c r="K1061" s="42">
        <v>1.5789983333333328</v>
      </c>
      <c r="L1061" s="41">
        <v>9.3553115126199238E-4</v>
      </c>
      <c r="M1061" s="42">
        <v>1.5363641597566333</v>
      </c>
    </row>
    <row r="1062" spans="1:13" x14ac:dyDescent="0.2">
      <c r="A1062" s="84">
        <v>30</v>
      </c>
      <c r="B1062" s="85">
        <v>34385</v>
      </c>
      <c r="C1062" s="97">
        <v>4.63</v>
      </c>
      <c r="D1062" s="90">
        <v>1.5100000000000001E-3</v>
      </c>
      <c r="E1062" s="87">
        <v>18.682449999999999</v>
      </c>
      <c r="F1062" s="88">
        <v>1.06</v>
      </c>
      <c r="G1062" s="91">
        <v>2.8449999999999998</v>
      </c>
      <c r="H1062" s="41">
        <v>9.3553115126199238E-4</v>
      </c>
      <c r="I1062" s="42">
        <v>4.6453285472278685</v>
      </c>
      <c r="J1062" s="41">
        <v>9.4833333333333325E-4</v>
      </c>
      <c r="K1062" s="42">
        <v>1.5799466666666662</v>
      </c>
      <c r="L1062" s="41">
        <v>9.3553115126199238E-4</v>
      </c>
      <c r="M1062" s="42">
        <v>1.5372996909078953</v>
      </c>
    </row>
    <row r="1063" spans="1:13" x14ac:dyDescent="0.2">
      <c r="A1063" s="84">
        <v>30</v>
      </c>
      <c r="B1063" s="85">
        <v>34386</v>
      </c>
      <c r="C1063" s="97">
        <v>4.63</v>
      </c>
      <c r="D1063" s="90">
        <v>1.5100000000000001E-3</v>
      </c>
      <c r="E1063" s="87">
        <v>18.710640000000001</v>
      </c>
      <c r="F1063" s="88">
        <v>1.06</v>
      </c>
      <c r="G1063" s="91">
        <v>2.8449999999999998</v>
      </c>
      <c r="H1063" s="41">
        <v>9.3553115126199238E-4</v>
      </c>
      <c r="I1063" s="42">
        <v>4.6496743967916467</v>
      </c>
      <c r="J1063" s="41">
        <v>9.4833333333333325E-4</v>
      </c>
      <c r="K1063" s="42">
        <v>1.5808949999999995</v>
      </c>
      <c r="L1063" s="41">
        <v>9.3553115126199238E-4</v>
      </c>
      <c r="M1063" s="42">
        <v>1.5382352220591573</v>
      </c>
    </row>
    <row r="1064" spans="1:13" x14ac:dyDescent="0.2">
      <c r="A1064" s="84">
        <v>30</v>
      </c>
      <c r="B1064" s="85">
        <v>34387</v>
      </c>
      <c r="C1064" s="97">
        <v>4.63</v>
      </c>
      <c r="D1064" s="90">
        <v>1.5100000000000001E-3</v>
      </c>
      <c r="E1064" s="87">
        <v>18.73892</v>
      </c>
      <c r="F1064" s="88">
        <v>1.06</v>
      </c>
      <c r="G1064" s="91">
        <v>2.8449999999999998</v>
      </c>
      <c r="H1064" s="41">
        <v>9.3553115126199238E-4</v>
      </c>
      <c r="I1064" s="42">
        <v>4.6540243120330702</v>
      </c>
      <c r="J1064" s="41">
        <v>9.4833333333333325E-4</v>
      </c>
      <c r="K1064" s="42">
        <v>1.5818433333333328</v>
      </c>
      <c r="L1064" s="41">
        <v>9.3553115126199238E-4</v>
      </c>
      <c r="M1064" s="42">
        <v>1.5391707532104193</v>
      </c>
    </row>
    <row r="1065" spans="1:13" x14ac:dyDescent="0.2">
      <c r="A1065" s="84">
        <v>30</v>
      </c>
      <c r="B1065" s="85">
        <v>34388</v>
      </c>
      <c r="C1065" s="97">
        <v>4.6399999999999997</v>
      </c>
      <c r="D1065" s="90">
        <v>1.5100000000000001E-3</v>
      </c>
      <c r="E1065" s="87">
        <v>18.76727</v>
      </c>
      <c r="F1065" s="88">
        <v>1.06</v>
      </c>
      <c r="G1065" s="91">
        <v>2.8499999999999996</v>
      </c>
      <c r="H1065" s="41">
        <v>9.3715319091991489E-4</v>
      </c>
      <c r="I1065" s="42">
        <v>4.658385845767711</v>
      </c>
      <c r="J1065" s="41">
        <v>9.4999999999999989E-4</v>
      </c>
      <c r="K1065" s="42">
        <v>1.5827933333333328</v>
      </c>
      <c r="L1065" s="41">
        <v>9.3715319091991489E-4</v>
      </c>
      <c r="M1065" s="42">
        <v>1.5401079064013392</v>
      </c>
    </row>
    <row r="1066" spans="1:13" x14ac:dyDescent="0.2">
      <c r="A1066" s="84">
        <v>30</v>
      </c>
      <c r="B1066" s="85">
        <v>34389</v>
      </c>
      <c r="C1066" s="97">
        <v>4.63</v>
      </c>
      <c r="D1066" s="90">
        <v>1.5100000000000001E-3</v>
      </c>
      <c r="E1066" s="87">
        <v>18.795590000000001</v>
      </c>
      <c r="F1066" s="88">
        <v>1.06</v>
      </c>
      <c r="G1066" s="91">
        <v>2.8449999999999998</v>
      </c>
      <c r="H1066" s="41">
        <v>9.3553115126199238E-4</v>
      </c>
      <c r="I1066" s="42">
        <v>4.6627439108410247</v>
      </c>
      <c r="J1066" s="41">
        <v>9.4833333333333325E-4</v>
      </c>
      <c r="K1066" s="42">
        <v>1.5837416666666662</v>
      </c>
      <c r="L1066" s="41">
        <v>9.3553115126199238E-4</v>
      </c>
      <c r="M1066" s="42">
        <v>1.5410434375526012</v>
      </c>
    </row>
    <row r="1067" spans="1:13" x14ac:dyDescent="0.2">
      <c r="A1067" s="84">
        <v>30</v>
      </c>
      <c r="B1067" s="85">
        <v>34390</v>
      </c>
      <c r="C1067" s="97">
        <v>4.62</v>
      </c>
      <c r="D1067" s="90">
        <v>1.5100000000000001E-3</v>
      </c>
      <c r="E1067" s="87">
        <v>18.823920000000001</v>
      </c>
      <c r="F1067" s="88">
        <v>1.06</v>
      </c>
      <c r="G1067" s="91">
        <v>2.84</v>
      </c>
      <c r="H1067" s="41">
        <v>9.3390903537238223E-4</v>
      </c>
      <c r="I1067" s="42">
        <v>4.6670984895089864</v>
      </c>
      <c r="J1067" s="41">
        <v>9.4666666666666662E-4</v>
      </c>
      <c r="K1067" s="42">
        <v>1.5846883333333328</v>
      </c>
      <c r="L1067" s="41">
        <v>9.3390903537238223E-4</v>
      </c>
      <c r="M1067" s="42">
        <v>1.5419773465879736</v>
      </c>
    </row>
    <row r="1068" spans="1:13" x14ac:dyDescent="0.2">
      <c r="A1068" s="84">
        <v>30</v>
      </c>
      <c r="B1068" s="85">
        <v>34391</v>
      </c>
      <c r="C1068" s="97">
        <v>4.62</v>
      </c>
      <c r="D1068" s="90">
        <v>1.5100000000000001E-3</v>
      </c>
      <c r="E1068" s="87">
        <v>18.85229</v>
      </c>
      <c r="F1068" s="88">
        <v>1.06</v>
      </c>
      <c r="G1068" s="91">
        <v>2.84</v>
      </c>
      <c r="H1068" s="41">
        <v>9.3390903537238223E-4</v>
      </c>
      <c r="I1068" s="42">
        <v>4.6714571349573113</v>
      </c>
      <c r="J1068" s="41">
        <v>9.4666666666666662E-4</v>
      </c>
      <c r="K1068" s="42">
        <v>1.5856349999999995</v>
      </c>
      <c r="L1068" s="41">
        <v>9.3390903537238223E-4</v>
      </c>
      <c r="M1068" s="42">
        <v>1.542911255623346</v>
      </c>
    </row>
    <row r="1069" spans="1:13" x14ac:dyDescent="0.2">
      <c r="A1069" s="84">
        <v>30</v>
      </c>
      <c r="B1069" s="85">
        <v>34392</v>
      </c>
      <c r="C1069" s="97">
        <v>4.62</v>
      </c>
      <c r="D1069" s="90">
        <v>1.5100000000000001E-3</v>
      </c>
      <c r="E1069" s="87">
        <v>18.880700000000001</v>
      </c>
      <c r="F1069" s="88">
        <v>1.06</v>
      </c>
      <c r="G1069" s="91">
        <v>2.84</v>
      </c>
      <c r="H1069" s="41">
        <v>9.3390903537238223E-4</v>
      </c>
      <c r="I1069" s="42">
        <v>4.675819850984003</v>
      </c>
      <c r="J1069" s="41">
        <v>9.4666666666666662E-4</v>
      </c>
      <c r="K1069" s="42">
        <v>1.5865816666666661</v>
      </c>
      <c r="L1069" s="41">
        <v>9.3390903537238223E-4</v>
      </c>
      <c r="M1069" s="42">
        <v>1.5438451646587183</v>
      </c>
    </row>
    <row r="1070" spans="1:13" x14ac:dyDescent="0.2">
      <c r="A1070" s="84">
        <v>30</v>
      </c>
      <c r="B1070" s="85">
        <v>34393</v>
      </c>
      <c r="C1070" s="97">
        <v>4.5199999999999996</v>
      </c>
      <c r="D1070" s="90">
        <v>1.47E-3</v>
      </c>
      <c r="E1070" s="87">
        <v>18.908519999999999</v>
      </c>
      <c r="F1070" s="88">
        <v>1.03</v>
      </c>
      <c r="G1070" s="91">
        <v>2.7749999999999999</v>
      </c>
      <c r="H1070" s="41">
        <v>9.1281458840986041E-4</v>
      </c>
      <c r="I1070" s="42">
        <v>4.6800880075567575</v>
      </c>
      <c r="J1070" s="41">
        <v>9.2499999999999993E-4</v>
      </c>
      <c r="K1070" s="42">
        <v>1.5875066666666662</v>
      </c>
      <c r="L1070" s="41">
        <v>9.1281458840986041E-4</v>
      </c>
      <c r="M1070" s="42">
        <v>1.5447579792471282</v>
      </c>
    </row>
    <row r="1071" spans="1:13" x14ac:dyDescent="0.2">
      <c r="A1071" s="84">
        <v>30</v>
      </c>
      <c r="B1071" s="85">
        <v>34394</v>
      </c>
      <c r="C1071" s="97">
        <v>4.5</v>
      </c>
      <c r="D1071" s="90">
        <v>1.47E-3</v>
      </c>
      <c r="E1071" s="87">
        <v>18.9084</v>
      </c>
      <c r="F1071" s="88">
        <v>1.03</v>
      </c>
      <c r="G1071" s="91">
        <v>2.7650000000000001</v>
      </c>
      <c r="H1071" s="41">
        <v>9.0956814427189947E-4</v>
      </c>
      <c r="I1071" s="42">
        <v>4.6843448665208198</v>
      </c>
      <c r="J1071" s="41">
        <v>9.2166666666666666E-4</v>
      </c>
      <c r="K1071" s="42">
        <v>1.5884283333333329</v>
      </c>
      <c r="L1071" s="41">
        <v>9.0956814427189947E-4</v>
      </c>
      <c r="M1071" s="42">
        <v>1.5456675473914001</v>
      </c>
    </row>
    <row r="1072" spans="1:13" x14ac:dyDescent="0.2">
      <c r="A1072" s="84">
        <v>30</v>
      </c>
      <c r="B1072" s="85">
        <v>34395</v>
      </c>
      <c r="C1072" s="97">
        <v>4.5</v>
      </c>
      <c r="D1072" s="90">
        <v>1.47E-3</v>
      </c>
      <c r="E1072" s="87">
        <v>18.964089999999999</v>
      </c>
      <c r="F1072" s="88">
        <v>1.02</v>
      </c>
      <c r="G1072" s="91">
        <v>2.76</v>
      </c>
      <c r="H1072" s="41">
        <v>9.0794480768408015E-4</v>
      </c>
      <c r="I1072" s="42">
        <v>4.688597993119779</v>
      </c>
      <c r="J1072" s="41">
        <v>9.1999999999999992E-4</v>
      </c>
      <c r="K1072" s="42">
        <v>1.5893483333333329</v>
      </c>
      <c r="L1072" s="41">
        <v>9.0794480768408015E-4</v>
      </c>
      <c r="M1072" s="42">
        <v>1.5465754921990842</v>
      </c>
    </row>
    <row r="1073" spans="1:13" x14ac:dyDescent="0.2">
      <c r="A1073" s="84">
        <v>30</v>
      </c>
      <c r="B1073" s="85">
        <v>34396</v>
      </c>
      <c r="C1073" s="97">
        <v>4.5</v>
      </c>
      <c r="D1073" s="90">
        <v>1.47E-3</v>
      </c>
      <c r="E1073" s="87">
        <v>18.99194</v>
      </c>
      <c r="F1073" s="88">
        <v>1.02</v>
      </c>
      <c r="G1073" s="91">
        <v>2.76</v>
      </c>
      <c r="H1073" s="41">
        <v>9.0794480768408015E-4</v>
      </c>
      <c r="I1073" s="42">
        <v>4.6928549813229496</v>
      </c>
      <c r="J1073" s="41">
        <v>9.1999999999999992E-4</v>
      </c>
      <c r="K1073" s="42">
        <v>1.590268333333333</v>
      </c>
      <c r="L1073" s="41">
        <v>9.0794480768408015E-4</v>
      </c>
      <c r="M1073" s="42">
        <v>1.5474834370067683</v>
      </c>
    </row>
    <row r="1074" spans="1:13" x14ac:dyDescent="0.2">
      <c r="A1074" s="84">
        <v>30</v>
      </c>
      <c r="B1074" s="85">
        <v>34397</v>
      </c>
      <c r="C1074" s="97">
        <v>4.5</v>
      </c>
      <c r="D1074" s="90">
        <v>1.47E-3</v>
      </c>
      <c r="E1074" s="87">
        <v>19.019819999999999</v>
      </c>
      <c r="F1074" s="88">
        <v>1.02</v>
      </c>
      <c r="G1074" s="91">
        <v>2.76</v>
      </c>
      <c r="H1074" s="41">
        <v>9.0794480768408015E-4</v>
      </c>
      <c r="I1074" s="42">
        <v>4.6971158346364561</v>
      </c>
      <c r="J1074" s="41">
        <v>9.1999999999999992E-4</v>
      </c>
      <c r="K1074" s="42">
        <v>1.591188333333333</v>
      </c>
      <c r="L1074" s="41">
        <v>9.0794480768408015E-4</v>
      </c>
      <c r="M1074" s="42">
        <v>1.5483913818144523</v>
      </c>
    </row>
    <row r="1075" spans="1:13" x14ac:dyDescent="0.2">
      <c r="A1075" s="84">
        <v>30</v>
      </c>
      <c r="B1075" s="85">
        <v>34398</v>
      </c>
      <c r="C1075" s="97">
        <v>4.5</v>
      </c>
      <c r="D1075" s="90">
        <v>1.47E-3</v>
      </c>
      <c r="E1075" s="87">
        <v>19.047750000000001</v>
      </c>
      <c r="F1075" s="88">
        <v>1.02</v>
      </c>
      <c r="G1075" s="91">
        <v>2.76</v>
      </c>
      <c r="H1075" s="41">
        <v>9.0794480768408015E-4</v>
      </c>
      <c r="I1075" s="42">
        <v>4.701380556569605</v>
      </c>
      <c r="J1075" s="41">
        <v>9.1999999999999992E-4</v>
      </c>
      <c r="K1075" s="42">
        <v>1.592108333333333</v>
      </c>
      <c r="L1075" s="41">
        <v>9.0794480768408015E-4</v>
      </c>
      <c r="M1075" s="42">
        <v>1.5492993266221364</v>
      </c>
    </row>
    <row r="1076" spans="1:13" x14ac:dyDescent="0.2">
      <c r="A1076" s="84">
        <v>30</v>
      </c>
      <c r="B1076" s="85">
        <v>34399</v>
      </c>
      <c r="C1076" s="97">
        <v>4.5</v>
      </c>
      <c r="D1076" s="90">
        <v>1.47E-3</v>
      </c>
      <c r="E1076" s="87">
        <v>19.07572</v>
      </c>
      <c r="F1076" s="88">
        <v>1.02</v>
      </c>
      <c r="G1076" s="91">
        <v>2.76</v>
      </c>
      <c r="H1076" s="41">
        <v>9.0794480768408015E-4</v>
      </c>
      <c r="I1076" s="42">
        <v>4.7056491506348896</v>
      </c>
      <c r="J1076" s="41">
        <v>9.1999999999999992E-4</v>
      </c>
      <c r="K1076" s="42">
        <v>1.593028333333333</v>
      </c>
      <c r="L1076" s="41">
        <v>9.0794480768408015E-4</v>
      </c>
      <c r="M1076" s="42">
        <v>1.5502072714298205</v>
      </c>
    </row>
    <row r="1077" spans="1:13" x14ac:dyDescent="0.2">
      <c r="A1077" s="84">
        <v>30</v>
      </c>
      <c r="B1077" s="85">
        <v>34400</v>
      </c>
      <c r="C1077" s="97">
        <v>4.47</v>
      </c>
      <c r="D1077" s="90">
        <v>1.4599999999999999E-3</v>
      </c>
      <c r="E1077" s="87">
        <v>19.103570000000001</v>
      </c>
      <c r="F1077" s="88">
        <v>1.02</v>
      </c>
      <c r="G1077" s="91">
        <v>2.7450000000000001</v>
      </c>
      <c r="H1077" s="41">
        <v>9.0307433975711504E-4</v>
      </c>
      <c r="I1077" s="42">
        <v>4.709898701634728</v>
      </c>
      <c r="J1077" s="41">
        <v>9.1500000000000001E-4</v>
      </c>
      <c r="K1077" s="42">
        <v>1.593943333333333</v>
      </c>
      <c r="L1077" s="41">
        <v>9.0307433975711504E-4</v>
      </c>
      <c r="M1077" s="42">
        <v>1.5511103457695776</v>
      </c>
    </row>
    <row r="1078" spans="1:13" x14ac:dyDescent="0.2">
      <c r="A1078" s="84">
        <v>30</v>
      </c>
      <c r="B1078" s="85">
        <v>34401</v>
      </c>
      <c r="C1078" s="97">
        <v>4.46</v>
      </c>
      <c r="D1078" s="90">
        <v>1.4599999999999999E-3</v>
      </c>
      <c r="E1078" s="87">
        <v>19.13138</v>
      </c>
      <c r="F1078" s="88">
        <v>1.01</v>
      </c>
      <c r="G1078" s="91">
        <v>2.7349999999999999</v>
      </c>
      <c r="H1078" s="41">
        <v>8.99826979263052E-4</v>
      </c>
      <c r="I1078" s="42">
        <v>4.7141367955560547</v>
      </c>
      <c r="J1078" s="41">
        <v>9.1166666666666664E-4</v>
      </c>
      <c r="K1078" s="42">
        <v>1.5948549999999997</v>
      </c>
      <c r="L1078" s="41">
        <v>8.99826979263052E-4</v>
      </c>
      <c r="M1078" s="42">
        <v>1.5520101727488407</v>
      </c>
    </row>
    <row r="1079" spans="1:13" x14ac:dyDescent="0.2">
      <c r="A1079" s="84">
        <v>30</v>
      </c>
      <c r="B1079" s="85">
        <v>34402</v>
      </c>
      <c r="C1079" s="97">
        <v>4.47</v>
      </c>
      <c r="D1079" s="90">
        <v>1.4599999999999999E-3</v>
      </c>
      <c r="E1079" s="87">
        <v>19.159279999999999</v>
      </c>
      <c r="F1079" s="88">
        <v>1.01</v>
      </c>
      <c r="G1079" s="91">
        <v>2.7399999999999998</v>
      </c>
      <c r="H1079" s="41">
        <v>9.0145069770253272E-4</v>
      </c>
      <c r="I1079" s="42">
        <v>4.7183863574594742</v>
      </c>
      <c r="J1079" s="41">
        <v>9.1333333333333327E-4</v>
      </c>
      <c r="K1079" s="42">
        <v>1.595768333333333</v>
      </c>
      <c r="L1079" s="41">
        <v>9.0145069770253272E-4</v>
      </c>
      <c r="M1079" s="42">
        <v>1.5529116234465432</v>
      </c>
    </row>
    <row r="1080" spans="1:13" x14ac:dyDescent="0.2">
      <c r="A1080" s="84">
        <v>30</v>
      </c>
      <c r="B1080" s="85">
        <v>34403</v>
      </c>
      <c r="C1080" s="97">
        <v>4.43</v>
      </c>
      <c r="D1080" s="90">
        <v>1.4499999999999999E-3</v>
      </c>
      <c r="E1080" s="87">
        <v>19.187000000000001</v>
      </c>
      <c r="F1080" s="88">
        <v>1.01</v>
      </c>
      <c r="G1080" s="91">
        <v>2.7199999999999998</v>
      </c>
      <c r="H1080" s="41">
        <v>8.9495536556194466E-4</v>
      </c>
      <c r="I1080" s="42">
        <v>4.7226091026468771</v>
      </c>
      <c r="J1080" s="41">
        <v>9.0666666666666662E-4</v>
      </c>
      <c r="K1080" s="42">
        <v>1.5966749999999996</v>
      </c>
      <c r="L1080" s="41">
        <v>8.9495536556194466E-4</v>
      </c>
      <c r="M1080" s="42">
        <v>1.5538065788121052</v>
      </c>
    </row>
    <row r="1081" spans="1:13" x14ac:dyDescent="0.2">
      <c r="A1081" s="84">
        <v>30</v>
      </c>
      <c r="B1081" s="85">
        <v>34404</v>
      </c>
      <c r="C1081" s="97">
        <v>4.43</v>
      </c>
      <c r="D1081" s="90">
        <v>1.4499999999999999E-3</v>
      </c>
      <c r="E1081" s="87">
        <v>19.214770000000001</v>
      </c>
      <c r="F1081" s="88">
        <v>1.01</v>
      </c>
      <c r="G1081" s="91">
        <v>2.7199999999999998</v>
      </c>
      <c r="H1081" s="41">
        <v>8.9495536556194466E-4</v>
      </c>
      <c r="I1081" s="42">
        <v>4.7268356270027425</v>
      </c>
      <c r="J1081" s="41">
        <v>9.0666666666666662E-4</v>
      </c>
      <c r="K1081" s="42">
        <v>1.5975816666666662</v>
      </c>
      <c r="L1081" s="41">
        <v>8.9495536556194466E-4</v>
      </c>
      <c r="M1081" s="42">
        <v>1.5547015341776671</v>
      </c>
    </row>
    <row r="1082" spans="1:13" x14ac:dyDescent="0.2">
      <c r="A1082" s="84">
        <v>30</v>
      </c>
      <c r="B1082" s="85">
        <v>34405</v>
      </c>
      <c r="C1082" s="97">
        <v>4.43</v>
      </c>
      <c r="D1082" s="90">
        <v>1.4499999999999999E-3</v>
      </c>
      <c r="E1082" s="87">
        <v>19.24258</v>
      </c>
      <c r="F1082" s="88">
        <v>1.01</v>
      </c>
      <c r="G1082" s="91">
        <v>2.7199999999999998</v>
      </c>
      <c r="H1082" s="41">
        <v>8.9495536556194466E-4</v>
      </c>
      <c r="I1082" s="42">
        <v>4.7310659339092576</v>
      </c>
      <c r="J1082" s="41">
        <v>9.0666666666666662E-4</v>
      </c>
      <c r="K1082" s="42">
        <v>1.5984883333333328</v>
      </c>
      <c r="L1082" s="41">
        <v>8.9495536556194466E-4</v>
      </c>
      <c r="M1082" s="42">
        <v>1.555596489543229</v>
      </c>
    </row>
    <row r="1083" spans="1:13" x14ac:dyDescent="0.2">
      <c r="A1083" s="84">
        <v>30</v>
      </c>
      <c r="B1083" s="85">
        <v>34406</v>
      </c>
      <c r="C1083" s="97">
        <v>4.43</v>
      </c>
      <c r="D1083" s="90">
        <v>1.4499999999999999E-3</v>
      </c>
      <c r="E1083" s="87">
        <v>19.270430000000001</v>
      </c>
      <c r="F1083" s="88">
        <v>1.01</v>
      </c>
      <c r="G1083" s="91">
        <v>2.7199999999999998</v>
      </c>
      <c r="H1083" s="41">
        <v>8.9495536556194466E-4</v>
      </c>
      <c r="I1083" s="42">
        <v>4.735300026751637</v>
      </c>
      <c r="J1083" s="41">
        <v>9.0666666666666662E-4</v>
      </c>
      <c r="K1083" s="42">
        <v>1.5993949999999995</v>
      </c>
      <c r="L1083" s="41">
        <v>8.9495536556194466E-4</v>
      </c>
      <c r="M1083" s="42">
        <v>1.556491444908791</v>
      </c>
    </row>
    <row r="1084" spans="1:13" x14ac:dyDescent="0.2">
      <c r="A1084" s="84">
        <v>30</v>
      </c>
      <c r="B1084" s="85">
        <v>34407</v>
      </c>
      <c r="C1084" s="97">
        <v>4.57</v>
      </c>
      <c r="D1084" s="90">
        <v>1.49E-3</v>
      </c>
      <c r="E1084" s="87">
        <v>19.29918</v>
      </c>
      <c r="F1084" s="88">
        <v>1</v>
      </c>
      <c r="G1084" s="91">
        <v>2.7850000000000001</v>
      </c>
      <c r="H1084" s="41">
        <v>9.160607272127308E-4</v>
      </c>
      <c r="I1084" s="42">
        <v>4.7396378491377131</v>
      </c>
      <c r="J1084" s="41">
        <v>9.2833333333333342E-4</v>
      </c>
      <c r="K1084" s="42">
        <v>1.6003233333333329</v>
      </c>
      <c r="L1084" s="41">
        <v>9.160607272127308E-4</v>
      </c>
      <c r="M1084" s="42">
        <v>1.5574075056360037</v>
      </c>
    </row>
    <row r="1085" spans="1:13" x14ac:dyDescent="0.2">
      <c r="A1085" s="84">
        <v>30</v>
      </c>
      <c r="B1085" s="85">
        <v>34408</v>
      </c>
      <c r="C1085" s="97">
        <v>4.55</v>
      </c>
      <c r="D1085" s="90">
        <v>1.49E-3</v>
      </c>
      <c r="E1085" s="87">
        <v>19.327850000000002</v>
      </c>
      <c r="F1085" s="88">
        <v>0.98</v>
      </c>
      <c r="G1085" s="91">
        <v>2.7649999999999997</v>
      </c>
      <c r="H1085" s="41">
        <v>9.0956814427189947E-4</v>
      </c>
      <c r="I1085" s="42">
        <v>4.743948872740674</v>
      </c>
      <c r="J1085" s="41">
        <v>9.2166666666666655E-4</v>
      </c>
      <c r="K1085" s="42">
        <v>1.6012449999999996</v>
      </c>
      <c r="L1085" s="41">
        <v>9.0956814427189947E-4</v>
      </c>
      <c r="M1085" s="42">
        <v>1.5583170737802756</v>
      </c>
    </row>
    <row r="1086" spans="1:13" x14ac:dyDescent="0.2">
      <c r="A1086" s="84">
        <v>30</v>
      </c>
      <c r="B1086" s="85">
        <v>34409</v>
      </c>
      <c r="C1086" s="97">
        <v>4.57</v>
      </c>
      <c r="D1086" s="90">
        <v>1.49E-3</v>
      </c>
      <c r="E1086" s="87">
        <v>19.356660000000002</v>
      </c>
      <c r="F1086" s="88">
        <v>0.98</v>
      </c>
      <c r="G1086" s="91">
        <v>2.7750000000000004</v>
      </c>
      <c r="H1086" s="41">
        <v>9.1281458840986041E-4</v>
      </c>
      <c r="I1086" s="42">
        <v>4.7482792184783822</v>
      </c>
      <c r="J1086" s="41">
        <v>9.2500000000000015E-4</v>
      </c>
      <c r="K1086" s="42">
        <v>1.6021699999999996</v>
      </c>
      <c r="L1086" s="41">
        <v>9.1281458840986041E-4</v>
      </c>
      <c r="M1086" s="42">
        <v>1.5592298883686855</v>
      </c>
    </row>
    <row r="1087" spans="1:13" x14ac:dyDescent="0.2">
      <c r="A1087" s="84">
        <v>30</v>
      </c>
      <c r="B1087" s="85">
        <v>34410</v>
      </c>
      <c r="C1087" s="97">
        <v>4.51</v>
      </c>
      <c r="D1087" s="90">
        <v>1.47E-3</v>
      </c>
      <c r="E1087" s="87">
        <v>19.38514</v>
      </c>
      <c r="F1087" s="88">
        <v>0.98</v>
      </c>
      <c r="G1087" s="91">
        <v>2.7450000000000001</v>
      </c>
      <c r="H1087" s="41">
        <v>9.0307433975711504E-4</v>
      </c>
      <c r="I1087" s="42">
        <v>4.7525672675985922</v>
      </c>
      <c r="J1087" s="41">
        <v>9.1500000000000001E-4</v>
      </c>
      <c r="K1087" s="42">
        <v>1.6030849999999996</v>
      </c>
      <c r="L1087" s="41">
        <v>9.0307433975711504E-4</v>
      </c>
      <c r="M1087" s="42">
        <v>1.5601329627084426</v>
      </c>
    </row>
    <row r="1088" spans="1:13" x14ac:dyDescent="0.2">
      <c r="A1088" s="84">
        <v>30</v>
      </c>
      <c r="B1088" s="85">
        <v>34411</v>
      </c>
      <c r="C1088" s="97">
        <v>4.51</v>
      </c>
      <c r="D1088" s="90">
        <v>1.47E-3</v>
      </c>
      <c r="E1088" s="87">
        <v>19.413640000000001</v>
      </c>
      <c r="F1088" s="88">
        <v>0.98</v>
      </c>
      <c r="G1088" s="91">
        <v>2.7450000000000001</v>
      </c>
      <c r="H1088" s="41">
        <v>9.0307433975711504E-4</v>
      </c>
      <c r="I1088" s="42">
        <v>4.7568591891459304</v>
      </c>
      <c r="J1088" s="41">
        <v>9.1500000000000001E-4</v>
      </c>
      <c r="K1088" s="42">
        <v>1.6039999999999996</v>
      </c>
      <c r="L1088" s="41">
        <v>9.0307433975711504E-4</v>
      </c>
      <c r="M1088" s="42">
        <v>1.5610360370481997</v>
      </c>
    </row>
    <row r="1089" spans="1:13" x14ac:dyDescent="0.2">
      <c r="A1089" s="84">
        <v>30</v>
      </c>
      <c r="B1089" s="85">
        <v>34412</v>
      </c>
      <c r="C1089" s="97">
        <v>4.51</v>
      </c>
      <c r="D1089" s="90">
        <v>1.47E-3</v>
      </c>
      <c r="E1089" s="87">
        <v>19.44219</v>
      </c>
      <c r="F1089" s="88">
        <v>0.98</v>
      </c>
      <c r="G1089" s="91">
        <v>2.7450000000000001</v>
      </c>
      <c r="H1089" s="41">
        <v>9.0307433975711504E-4</v>
      </c>
      <c r="I1089" s="42">
        <v>4.7611549866174858</v>
      </c>
      <c r="J1089" s="41">
        <v>9.1500000000000001E-4</v>
      </c>
      <c r="K1089" s="42">
        <v>1.6049149999999996</v>
      </c>
      <c r="L1089" s="41">
        <v>9.0307433975711504E-4</v>
      </c>
      <c r="M1089" s="42">
        <v>1.5619391113879568</v>
      </c>
    </row>
    <row r="1090" spans="1:13" x14ac:dyDescent="0.2">
      <c r="A1090" s="84">
        <v>30</v>
      </c>
      <c r="B1090" s="85">
        <v>34413</v>
      </c>
      <c r="C1090" s="97">
        <v>4.51</v>
      </c>
      <c r="D1090" s="90">
        <v>1.47E-3</v>
      </c>
      <c r="E1090" s="87">
        <v>19.470780000000001</v>
      </c>
      <c r="F1090" s="88">
        <v>0.98</v>
      </c>
      <c r="G1090" s="91">
        <v>2.7450000000000001</v>
      </c>
      <c r="H1090" s="41">
        <v>9.0307433975711504E-4</v>
      </c>
      <c r="I1090" s="42">
        <v>4.7654546635135064</v>
      </c>
      <c r="J1090" s="41">
        <v>9.1500000000000001E-4</v>
      </c>
      <c r="K1090" s="42">
        <v>1.6058299999999996</v>
      </c>
      <c r="L1090" s="41">
        <v>9.0307433975711504E-4</v>
      </c>
      <c r="M1090" s="42">
        <v>1.5628421857277139</v>
      </c>
    </row>
    <row r="1091" spans="1:13" x14ac:dyDescent="0.2">
      <c r="A1091" s="84">
        <v>30</v>
      </c>
      <c r="B1091" s="85">
        <v>34414</v>
      </c>
      <c r="C1091" s="97">
        <v>4.53</v>
      </c>
      <c r="D1091" s="90">
        <v>1.48E-3</v>
      </c>
      <c r="E1091" s="87">
        <v>19.49952</v>
      </c>
      <c r="F1091" s="88">
        <v>0.97</v>
      </c>
      <c r="G1091" s="91">
        <v>2.75</v>
      </c>
      <c r="H1091" s="41">
        <v>9.0469790543390438E-4</v>
      </c>
      <c r="I1091" s="42">
        <v>4.7697659603660272</v>
      </c>
      <c r="J1091" s="41">
        <v>9.1666666666666665E-4</v>
      </c>
      <c r="K1091" s="42">
        <v>1.6067466666666663</v>
      </c>
      <c r="L1091" s="41">
        <v>9.0469790543390438E-4</v>
      </c>
      <c r="M1091" s="42">
        <v>1.5637468836331478</v>
      </c>
    </row>
    <row r="1092" spans="1:13" x14ac:dyDescent="0.2">
      <c r="A1092" s="84">
        <v>30</v>
      </c>
      <c r="B1092" s="85">
        <v>34415</v>
      </c>
      <c r="C1092" s="97">
        <v>4.5199999999999996</v>
      </c>
      <c r="D1092" s="90">
        <v>1.47E-3</v>
      </c>
      <c r="E1092" s="87">
        <v>19.528279999999999</v>
      </c>
      <c r="F1092" s="88">
        <v>0.97</v>
      </c>
      <c r="G1092" s="91">
        <v>2.7449999999999997</v>
      </c>
      <c r="H1092" s="41">
        <v>9.0307433975711504E-4</v>
      </c>
      <c r="I1092" s="42">
        <v>4.7740734136114806</v>
      </c>
      <c r="J1092" s="41">
        <v>9.1499999999999991E-4</v>
      </c>
      <c r="K1092" s="42">
        <v>1.6076616666666663</v>
      </c>
      <c r="L1092" s="41">
        <v>9.0307433975711504E-4</v>
      </c>
      <c r="M1092" s="42">
        <v>1.564649957972905</v>
      </c>
    </row>
    <row r="1093" spans="1:13" x14ac:dyDescent="0.2">
      <c r="A1093" s="84">
        <v>30</v>
      </c>
      <c r="B1093" s="85">
        <v>34416</v>
      </c>
      <c r="C1093" s="97">
        <v>4.5</v>
      </c>
      <c r="D1093" s="90">
        <v>1.47E-3</v>
      </c>
      <c r="E1093" s="87">
        <v>19.556930000000001</v>
      </c>
      <c r="F1093" s="88">
        <v>0.96</v>
      </c>
      <c r="G1093" s="91">
        <v>2.73</v>
      </c>
      <c r="H1093" s="41">
        <v>8.9820318443134539E-4</v>
      </c>
      <c r="I1093" s="42">
        <v>4.7783615015542953</v>
      </c>
      <c r="J1093" s="41">
        <v>9.1E-4</v>
      </c>
      <c r="K1093" s="42">
        <v>1.6085716666666663</v>
      </c>
      <c r="L1093" s="41">
        <v>8.9820318443134539E-4</v>
      </c>
      <c r="M1093" s="42">
        <v>1.5655481611573363</v>
      </c>
    </row>
    <row r="1094" spans="1:13" x14ac:dyDescent="0.2">
      <c r="A1094" s="84">
        <v>30</v>
      </c>
      <c r="B1094" s="85">
        <v>34417</v>
      </c>
      <c r="C1094" s="97">
        <v>4.49</v>
      </c>
      <c r="D1094" s="90">
        <v>1.47E-3</v>
      </c>
      <c r="E1094" s="87">
        <v>19.585599999999999</v>
      </c>
      <c r="F1094" s="88">
        <v>0.96</v>
      </c>
      <c r="G1094" s="91">
        <v>2.7250000000000001</v>
      </c>
      <c r="H1094" s="41">
        <v>8.9657931320008544E-4</v>
      </c>
      <c r="I1094" s="42">
        <v>4.7826456816275806</v>
      </c>
      <c r="J1094" s="41">
        <v>9.0833333333333337E-4</v>
      </c>
      <c r="K1094" s="42">
        <v>1.6094799999999996</v>
      </c>
      <c r="L1094" s="41">
        <v>8.9657931320008544E-4</v>
      </c>
      <c r="M1094" s="42">
        <v>1.5664447404705364</v>
      </c>
    </row>
    <row r="1095" spans="1:13" x14ac:dyDescent="0.2">
      <c r="A1095" s="84">
        <v>30</v>
      </c>
      <c r="B1095" s="85">
        <v>34418</v>
      </c>
      <c r="C1095" s="97">
        <v>4.5</v>
      </c>
      <c r="D1095" s="90">
        <v>1.47E-3</v>
      </c>
      <c r="E1095" s="87">
        <v>19.614339999999999</v>
      </c>
      <c r="F1095" s="88">
        <v>0.96</v>
      </c>
      <c r="G1095" s="91">
        <v>2.73</v>
      </c>
      <c r="H1095" s="41">
        <v>8.9820318443134539E-4</v>
      </c>
      <c r="I1095" s="42">
        <v>4.7869414692088252</v>
      </c>
      <c r="J1095" s="41">
        <v>9.1E-4</v>
      </c>
      <c r="K1095" s="42">
        <v>1.6103899999999995</v>
      </c>
      <c r="L1095" s="41">
        <v>8.9820318443134539E-4</v>
      </c>
      <c r="M1095" s="42">
        <v>1.5673429436549677</v>
      </c>
    </row>
    <row r="1096" spans="1:13" x14ac:dyDescent="0.2">
      <c r="A1096" s="84">
        <v>30</v>
      </c>
      <c r="B1096" s="85">
        <v>34419</v>
      </c>
      <c r="C1096" s="97">
        <v>4.5</v>
      </c>
      <c r="D1096" s="90">
        <v>1.47E-3</v>
      </c>
      <c r="E1096" s="87">
        <v>19.643129999999999</v>
      </c>
      <c r="F1096" s="88">
        <v>0.96</v>
      </c>
      <c r="G1096" s="91">
        <v>2.73</v>
      </c>
      <c r="H1096" s="41">
        <v>8.9820318443134539E-4</v>
      </c>
      <c r="I1096" s="42">
        <v>4.7912411152801555</v>
      </c>
      <c r="J1096" s="41">
        <v>9.1E-4</v>
      </c>
      <c r="K1096" s="42">
        <v>1.6112999999999995</v>
      </c>
      <c r="L1096" s="41">
        <v>8.9820318443134539E-4</v>
      </c>
      <c r="M1096" s="42">
        <v>1.5682411468393991</v>
      </c>
    </row>
    <row r="1097" spans="1:13" x14ac:dyDescent="0.2">
      <c r="A1097" s="84">
        <v>30</v>
      </c>
      <c r="B1097" s="85">
        <v>34420</v>
      </c>
      <c r="C1097" s="97">
        <v>4.5</v>
      </c>
      <c r="D1097" s="90">
        <v>1.47E-3</v>
      </c>
      <c r="E1097" s="87">
        <v>19.671949999999999</v>
      </c>
      <c r="F1097" s="88">
        <v>0.96</v>
      </c>
      <c r="G1097" s="91">
        <v>2.73</v>
      </c>
      <c r="H1097" s="41">
        <v>8.9820318443134539E-4</v>
      </c>
      <c r="I1097" s="42">
        <v>4.7955446233072783</v>
      </c>
      <c r="J1097" s="41">
        <v>9.1E-4</v>
      </c>
      <c r="K1097" s="42">
        <v>1.6122099999999995</v>
      </c>
      <c r="L1097" s="41">
        <v>8.9820318443134539E-4</v>
      </c>
      <c r="M1097" s="42">
        <v>1.5691393500238304</v>
      </c>
    </row>
    <row r="1098" spans="1:13" x14ac:dyDescent="0.2">
      <c r="A1098" s="84">
        <v>30</v>
      </c>
      <c r="B1098" s="85">
        <v>34421</v>
      </c>
      <c r="C1098" s="97">
        <v>4.46</v>
      </c>
      <c r="D1098" s="90">
        <v>1.4599999999999999E-3</v>
      </c>
      <c r="E1098" s="87">
        <v>19.700610000000001</v>
      </c>
      <c r="F1098" s="88">
        <v>0.95</v>
      </c>
      <c r="G1098" s="91">
        <v>2.7050000000000001</v>
      </c>
      <c r="H1098" s="41">
        <v>8.9008306413340676E-4</v>
      </c>
      <c r="I1098" s="42">
        <v>4.7998130563597803</v>
      </c>
      <c r="J1098" s="41">
        <v>9.0166666666666672E-4</v>
      </c>
      <c r="K1098" s="42">
        <v>1.6131116666666661</v>
      </c>
      <c r="L1098" s="41">
        <v>8.9008306413340676E-4</v>
      </c>
      <c r="M1098" s="42">
        <v>1.5700294330879638</v>
      </c>
    </row>
    <row r="1099" spans="1:13" x14ac:dyDescent="0.2">
      <c r="A1099" s="84">
        <v>30</v>
      </c>
      <c r="B1099" s="85">
        <v>34422</v>
      </c>
      <c r="C1099" s="97">
        <v>4.47</v>
      </c>
      <c r="D1099" s="90">
        <v>1.4599999999999999E-3</v>
      </c>
      <c r="E1099" s="87">
        <v>19.72936</v>
      </c>
      <c r="F1099" s="88">
        <v>0.95</v>
      </c>
      <c r="G1099" s="91">
        <v>2.71</v>
      </c>
      <c r="H1099" s="41">
        <v>8.917072410359328E-4</v>
      </c>
      <c r="I1099" s="42">
        <v>4.8040930844177554</v>
      </c>
      <c r="J1099" s="41">
        <v>9.0333333333333335E-4</v>
      </c>
      <c r="K1099" s="42">
        <v>1.6140149999999993</v>
      </c>
      <c r="L1099" s="41">
        <v>8.917072410359328E-4</v>
      </c>
      <c r="M1099" s="42">
        <v>1.5709211403289998</v>
      </c>
    </row>
    <row r="1100" spans="1:13" x14ac:dyDescent="0.2">
      <c r="A1100" s="84">
        <v>30</v>
      </c>
      <c r="B1100" s="85">
        <v>34423</v>
      </c>
      <c r="C1100" s="97">
        <v>4.47</v>
      </c>
      <c r="D1100" s="90">
        <v>1.4599999999999999E-3</v>
      </c>
      <c r="E1100" s="87">
        <v>19.758109999999999</v>
      </c>
      <c r="F1100" s="88">
        <v>0.95</v>
      </c>
      <c r="G1100" s="91">
        <v>2.71</v>
      </c>
      <c r="H1100" s="41">
        <v>8.917072410359328E-4</v>
      </c>
      <c r="I1100" s="42">
        <v>4.8083769290077409</v>
      </c>
      <c r="J1100" s="41">
        <v>9.0333333333333335E-4</v>
      </c>
      <c r="K1100" s="42">
        <v>1.6149183333333326</v>
      </c>
      <c r="L1100" s="41">
        <v>8.917072410359328E-4</v>
      </c>
      <c r="M1100" s="42">
        <v>1.5718128475700357</v>
      </c>
    </row>
    <row r="1101" spans="1:13" x14ac:dyDescent="0.2">
      <c r="A1101" s="84">
        <v>30</v>
      </c>
      <c r="B1101" s="85">
        <v>34424</v>
      </c>
      <c r="C1101" s="97">
        <v>4.47</v>
      </c>
      <c r="D1101" s="90">
        <v>1.4599999999999999E-3</v>
      </c>
      <c r="E1101" s="87">
        <v>19.786909999999999</v>
      </c>
      <c r="F1101" s="88">
        <v>0.95</v>
      </c>
      <c r="G1101" s="91">
        <v>2.71</v>
      </c>
      <c r="H1101" s="41">
        <v>8.917072410359328E-4</v>
      </c>
      <c r="I1101" s="42">
        <v>4.8126645935329675</v>
      </c>
      <c r="J1101" s="41">
        <v>9.0333333333333335E-4</v>
      </c>
      <c r="K1101" s="42">
        <v>1.6158216666666658</v>
      </c>
      <c r="L1101" s="41">
        <v>8.917072410359328E-4</v>
      </c>
      <c r="M1101" s="42">
        <v>1.5727045548110716</v>
      </c>
    </row>
    <row r="1102" spans="1:13" x14ac:dyDescent="0.2">
      <c r="A1102" s="84">
        <v>30</v>
      </c>
      <c r="B1102" s="85">
        <v>34425</v>
      </c>
      <c r="C1102" s="97">
        <v>4.47</v>
      </c>
      <c r="D1102" s="90">
        <v>1.4599999999999999E-3</v>
      </c>
      <c r="E1102" s="87">
        <v>19.815740000000002</v>
      </c>
      <c r="F1102" s="88">
        <v>0.95</v>
      </c>
      <c r="G1102" s="91">
        <v>2.71</v>
      </c>
      <c r="H1102" s="41">
        <v>8.917072410359328E-4</v>
      </c>
      <c r="I1102" s="42">
        <v>4.8169560813996979</v>
      </c>
      <c r="J1102" s="41">
        <v>9.0333333333333335E-4</v>
      </c>
      <c r="K1102" s="42">
        <v>1.6167249999999991</v>
      </c>
      <c r="L1102" s="41">
        <v>8.917072410359328E-4</v>
      </c>
      <c r="M1102" s="42">
        <v>1.5735962620521076</v>
      </c>
    </row>
    <row r="1103" spans="1:13" x14ac:dyDescent="0.2">
      <c r="A1103" s="84">
        <v>30</v>
      </c>
      <c r="B1103" s="85">
        <v>34426</v>
      </c>
      <c r="C1103" s="97">
        <v>4.47</v>
      </c>
      <c r="D1103" s="90">
        <v>1.4599999999999999E-3</v>
      </c>
      <c r="E1103" s="87">
        <v>19.844619999999999</v>
      </c>
      <c r="F1103" s="88">
        <v>0.95</v>
      </c>
      <c r="G1103" s="91">
        <v>2.71</v>
      </c>
      <c r="H1103" s="41">
        <v>8.917072410359328E-4</v>
      </c>
      <c r="I1103" s="42">
        <v>4.8212513960172343</v>
      </c>
      <c r="J1103" s="41">
        <v>9.0333333333333335E-4</v>
      </c>
      <c r="K1103" s="42">
        <v>1.6176283333333323</v>
      </c>
      <c r="L1103" s="41">
        <v>8.917072410359328E-4</v>
      </c>
      <c r="M1103" s="42">
        <v>1.5744879692931435</v>
      </c>
    </row>
    <row r="1104" spans="1:13" x14ac:dyDescent="0.2">
      <c r="A1104" s="84">
        <v>30</v>
      </c>
      <c r="B1104" s="85">
        <v>34427</v>
      </c>
      <c r="C1104" s="97">
        <v>4.47</v>
      </c>
      <c r="D1104" s="90">
        <v>1.4599999999999999E-3</v>
      </c>
      <c r="E1104" s="87">
        <v>19.873539999999998</v>
      </c>
      <c r="F1104" s="88">
        <v>0.95</v>
      </c>
      <c r="G1104" s="91">
        <v>2.71</v>
      </c>
      <c r="H1104" s="41">
        <v>8.917072410359328E-4</v>
      </c>
      <c r="I1104" s="42">
        <v>4.8255505407979173</v>
      </c>
      <c r="J1104" s="41">
        <v>9.0333333333333335E-4</v>
      </c>
      <c r="K1104" s="42">
        <v>1.6185316666666656</v>
      </c>
      <c r="L1104" s="41">
        <v>8.917072410359328E-4</v>
      </c>
      <c r="M1104" s="42">
        <v>1.5753796765341794</v>
      </c>
    </row>
    <row r="1105" spans="1:13" x14ac:dyDescent="0.2">
      <c r="A1105" s="84">
        <v>30</v>
      </c>
      <c r="B1105" s="85">
        <v>34428</v>
      </c>
      <c r="C1105" s="97">
        <v>4.47</v>
      </c>
      <c r="D1105" s="90">
        <v>1.4599999999999999E-3</v>
      </c>
      <c r="E1105" s="87">
        <v>19.902529999999999</v>
      </c>
      <c r="F1105" s="88">
        <v>0.95</v>
      </c>
      <c r="G1105" s="91">
        <v>2.71</v>
      </c>
      <c r="H1105" s="41">
        <v>8.917072410359328E-4</v>
      </c>
      <c r="I1105" s="42">
        <v>4.8298535191571315</v>
      </c>
      <c r="J1105" s="41">
        <v>9.0333333333333335E-4</v>
      </c>
      <c r="K1105" s="42">
        <v>1.6194349999999988</v>
      </c>
      <c r="L1105" s="41">
        <v>8.917072410359328E-4</v>
      </c>
      <c r="M1105" s="42">
        <v>1.5762713837752154</v>
      </c>
    </row>
    <row r="1106" spans="1:13" x14ac:dyDescent="0.2">
      <c r="A1106" s="84">
        <v>30</v>
      </c>
      <c r="B1106" s="85">
        <v>34429</v>
      </c>
      <c r="C1106" s="97">
        <v>4.45</v>
      </c>
      <c r="D1106" s="90">
        <v>1.4499999999999999E-3</v>
      </c>
      <c r="E1106" s="87">
        <v>19.931429999999999</v>
      </c>
      <c r="F1106" s="88">
        <v>0.94</v>
      </c>
      <c r="G1106" s="91">
        <v>2.6950000000000003</v>
      </c>
      <c r="H1106" s="41">
        <v>8.868344810124551E-4</v>
      </c>
      <c r="I1106" s="42">
        <v>4.8341367997961591</v>
      </c>
      <c r="J1106" s="41">
        <v>8.9833333333333345E-4</v>
      </c>
      <c r="K1106" s="42">
        <v>1.6203333333333321</v>
      </c>
      <c r="L1106" s="41">
        <v>8.868344810124551E-4</v>
      </c>
      <c r="M1106" s="42">
        <v>1.5771582182562278</v>
      </c>
    </row>
    <row r="1107" spans="1:13" x14ac:dyDescent="0.2">
      <c r="A1107" s="84">
        <v>30</v>
      </c>
      <c r="B1107" s="85">
        <v>34430</v>
      </c>
      <c r="C1107" s="97">
        <v>4.43</v>
      </c>
      <c r="D1107" s="90">
        <v>1.4499999999999999E-3</v>
      </c>
      <c r="E1107" s="87">
        <v>19.960270000000001</v>
      </c>
      <c r="F1107" s="88">
        <v>1.1200000000000001</v>
      </c>
      <c r="G1107" s="91">
        <v>2.7749999999999999</v>
      </c>
      <c r="H1107" s="41">
        <v>9.1281458840986041E-4</v>
      </c>
      <c r="I1107" s="42">
        <v>4.8385494703893821</v>
      </c>
      <c r="J1107" s="41">
        <v>9.2499999999999993E-4</v>
      </c>
      <c r="K1107" s="42">
        <v>1.6212583333333321</v>
      </c>
      <c r="L1107" s="41">
        <v>9.1281458840986041E-4</v>
      </c>
      <c r="M1107" s="42">
        <v>1.5780710328446377</v>
      </c>
    </row>
    <row r="1108" spans="1:13" x14ac:dyDescent="0.2">
      <c r="A1108" s="84">
        <v>30</v>
      </c>
      <c r="B1108" s="85">
        <v>34431</v>
      </c>
      <c r="C1108" s="97">
        <v>4.4400000000000004</v>
      </c>
      <c r="D1108" s="90">
        <v>1.4499999999999999E-3</v>
      </c>
      <c r="E1108" s="87">
        <v>19.989190000000001</v>
      </c>
      <c r="F1108" s="88">
        <v>1.1200000000000001</v>
      </c>
      <c r="G1108" s="91">
        <v>2.7800000000000002</v>
      </c>
      <c r="H1108" s="41">
        <v>9.1443769597443492E-4</v>
      </c>
      <c r="I1108" s="42">
        <v>4.842974022418943</v>
      </c>
      <c r="J1108" s="41">
        <v>9.2666666666666678E-4</v>
      </c>
      <c r="K1108" s="42">
        <v>1.6221849999999989</v>
      </c>
      <c r="L1108" s="41">
        <v>9.1443769597443492E-4</v>
      </c>
      <c r="M1108" s="42">
        <v>1.5789854705406121</v>
      </c>
    </row>
    <row r="1109" spans="1:13" x14ac:dyDescent="0.2">
      <c r="A1109" s="84">
        <v>30</v>
      </c>
      <c r="B1109" s="85">
        <v>34432</v>
      </c>
      <c r="C1109" s="97">
        <v>4.4400000000000004</v>
      </c>
      <c r="D1109" s="90">
        <v>1.4499999999999999E-3</v>
      </c>
      <c r="E1109" s="87">
        <v>20.018129999999999</v>
      </c>
      <c r="F1109" s="88">
        <v>1.1200000000000001</v>
      </c>
      <c r="G1109" s="91">
        <v>2.7800000000000002</v>
      </c>
      <c r="H1109" s="41">
        <v>9.1443769597443492E-4</v>
      </c>
      <c r="I1109" s="42">
        <v>4.8474026204256679</v>
      </c>
      <c r="J1109" s="41">
        <v>9.2666666666666678E-4</v>
      </c>
      <c r="K1109" s="42">
        <v>1.6231116666666656</v>
      </c>
      <c r="L1109" s="41">
        <v>9.1443769597443492E-4</v>
      </c>
      <c r="M1109" s="42">
        <v>1.5798999082365865</v>
      </c>
    </row>
    <row r="1110" spans="1:13" x14ac:dyDescent="0.2">
      <c r="A1110" s="84">
        <v>30</v>
      </c>
      <c r="B1110" s="85">
        <v>34433</v>
      </c>
      <c r="C1110" s="97">
        <v>4.4400000000000004</v>
      </c>
      <c r="D1110" s="90">
        <v>1.4499999999999999E-3</v>
      </c>
      <c r="E1110" s="87">
        <v>20.04711</v>
      </c>
      <c r="F1110" s="88">
        <v>1.1200000000000001</v>
      </c>
      <c r="G1110" s="91">
        <v>2.7800000000000002</v>
      </c>
      <c r="H1110" s="41">
        <v>9.1443769597443492E-4</v>
      </c>
      <c r="I1110" s="42">
        <v>4.8518352681093502</v>
      </c>
      <c r="J1110" s="41">
        <v>9.2666666666666678E-4</v>
      </c>
      <c r="K1110" s="42">
        <v>1.6240383333333324</v>
      </c>
      <c r="L1110" s="41">
        <v>9.1443769597443492E-4</v>
      </c>
      <c r="M1110" s="42">
        <v>1.580814345932561</v>
      </c>
    </row>
    <row r="1111" spans="1:13" x14ac:dyDescent="0.2">
      <c r="A1111" s="84">
        <v>30</v>
      </c>
      <c r="B1111" s="85">
        <v>34434</v>
      </c>
      <c r="C1111" s="97">
        <v>4.4400000000000004</v>
      </c>
      <c r="D1111" s="90">
        <v>1.4499999999999999E-3</v>
      </c>
      <c r="E1111" s="87">
        <v>20.076129999999999</v>
      </c>
      <c r="F1111" s="88">
        <v>1.1200000000000001</v>
      </c>
      <c r="G1111" s="91">
        <v>2.7800000000000002</v>
      </c>
      <c r="H1111" s="41">
        <v>9.1443769597443492E-4</v>
      </c>
      <c r="I1111" s="42">
        <v>4.8562719691731679</v>
      </c>
      <c r="J1111" s="41">
        <v>9.2666666666666678E-4</v>
      </c>
      <c r="K1111" s="42">
        <v>1.6249649999999991</v>
      </c>
      <c r="L1111" s="41">
        <v>9.1443769597443492E-4</v>
      </c>
      <c r="M1111" s="42">
        <v>1.5817287836285354</v>
      </c>
    </row>
    <row r="1112" spans="1:13" x14ac:dyDescent="0.2">
      <c r="A1112" s="84">
        <v>30</v>
      </c>
      <c r="B1112" s="85">
        <v>34435</v>
      </c>
      <c r="C1112" s="97">
        <v>4.42</v>
      </c>
      <c r="D1112" s="90">
        <v>1.4400000000000001E-3</v>
      </c>
      <c r="E1112" s="87">
        <v>20.105090000000001</v>
      </c>
      <c r="F1112" s="88">
        <v>1.1200000000000001</v>
      </c>
      <c r="G1112" s="91">
        <v>2.77</v>
      </c>
      <c r="H1112" s="41">
        <v>9.1119140451145775E-4</v>
      </c>
      <c r="I1112" s="42">
        <v>4.860696962449448</v>
      </c>
      <c r="J1112" s="41">
        <v>9.233333333333333E-4</v>
      </c>
      <c r="K1112" s="42">
        <v>1.6258883333333325</v>
      </c>
      <c r="L1112" s="41">
        <v>9.1119140451145775E-4</v>
      </c>
      <c r="M1112" s="42">
        <v>1.5826399750330469</v>
      </c>
    </row>
    <row r="1113" spans="1:13" x14ac:dyDescent="0.2">
      <c r="A1113" s="84">
        <v>30</v>
      </c>
      <c r="B1113" s="85">
        <v>34436</v>
      </c>
      <c r="C1113" s="97">
        <v>4.41</v>
      </c>
      <c r="D1113" s="90">
        <v>1.4400000000000001E-3</v>
      </c>
      <c r="E1113" s="87">
        <v>20.134049999999998</v>
      </c>
      <c r="F1113" s="88">
        <v>1.1100000000000001</v>
      </c>
      <c r="G1113" s="91">
        <v>2.7600000000000002</v>
      </c>
      <c r="H1113" s="41">
        <v>9.0794480768408015E-4</v>
      </c>
      <c r="I1113" s="42">
        <v>4.8651102070182297</v>
      </c>
      <c r="J1113" s="41">
        <v>9.2000000000000003E-4</v>
      </c>
      <c r="K1113" s="42">
        <v>1.6268083333333325</v>
      </c>
      <c r="L1113" s="41">
        <v>9.0794480768408015E-4</v>
      </c>
      <c r="M1113" s="42">
        <v>1.583547919840731</v>
      </c>
    </row>
    <row r="1114" spans="1:13" x14ac:dyDescent="0.2">
      <c r="A1114" s="84">
        <v>30</v>
      </c>
      <c r="B1114" s="85">
        <v>34437</v>
      </c>
      <c r="C1114" s="97">
        <v>4.3600000000000003</v>
      </c>
      <c r="D1114" s="90">
        <v>1.42E-3</v>
      </c>
      <c r="E1114" s="87">
        <v>20.162710000000001</v>
      </c>
      <c r="F1114" s="88">
        <v>0.95</v>
      </c>
      <c r="G1114" s="91">
        <v>2.6550000000000002</v>
      </c>
      <c r="H1114" s="41">
        <v>8.7383708991195519E-4</v>
      </c>
      <c r="I1114" s="42">
        <v>4.8693615207636318</v>
      </c>
      <c r="J1114" s="41">
        <v>8.8500000000000004E-4</v>
      </c>
      <c r="K1114" s="42">
        <v>1.6276933333333325</v>
      </c>
      <c r="L1114" s="41">
        <v>8.7383708991195519E-4</v>
      </c>
      <c r="M1114" s="42">
        <v>1.5844217569306429</v>
      </c>
    </row>
    <row r="1115" spans="1:13" x14ac:dyDescent="0.2">
      <c r="A1115" s="84">
        <v>30</v>
      </c>
      <c r="B1115" s="85">
        <v>34438</v>
      </c>
      <c r="C1115" s="97">
        <v>4.3600000000000003</v>
      </c>
      <c r="D1115" s="90">
        <v>1.42E-3</v>
      </c>
      <c r="E1115" s="87">
        <v>20.191389999999998</v>
      </c>
      <c r="F1115" s="88">
        <v>0.95</v>
      </c>
      <c r="G1115" s="91">
        <v>2.6550000000000002</v>
      </c>
      <c r="H1115" s="41">
        <v>8.7383708991195519E-4</v>
      </c>
      <c r="I1115" s="42">
        <v>4.873616549464665</v>
      </c>
      <c r="J1115" s="41">
        <v>8.8500000000000004E-4</v>
      </c>
      <c r="K1115" s="42">
        <v>1.6285783333333326</v>
      </c>
      <c r="L1115" s="41">
        <v>8.7383708991195519E-4</v>
      </c>
      <c r="M1115" s="42">
        <v>1.5852955940205549</v>
      </c>
    </row>
    <row r="1116" spans="1:13" x14ac:dyDescent="0.2">
      <c r="A1116" s="84">
        <v>30</v>
      </c>
      <c r="B1116" s="85">
        <v>34439</v>
      </c>
      <c r="C1116" s="97">
        <v>4.3499999999999996</v>
      </c>
      <c r="D1116" s="90">
        <v>1.42E-3</v>
      </c>
      <c r="E1116" s="87">
        <v>20.22007</v>
      </c>
      <c r="F1116" s="88">
        <v>0.95</v>
      </c>
      <c r="G1116" s="91">
        <v>2.65</v>
      </c>
      <c r="H1116" s="41">
        <v>8.7221207180920857E-4</v>
      </c>
      <c r="I1116" s="42">
        <v>4.8778673766524774</v>
      </c>
      <c r="J1116" s="41">
        <v>8.833333333333333E-4</v>
      </c>
      <c r="K1116" s="42">
        <v>1.6294616666666659</v>
      </c>
      <c r="L1116" s="41">
        <v>8.7221207180920857E-4</v>
      </c>
      <c r="M1116" s="42">
        <v>1.5861678060923641</v>
      </c>
    </row>
    <row r="1117" spans="1:13" x14ac:dyDescent="0.2">
      <c r="A1117" s="84">
        <v>30</v>
      </c>
      <c r="B1117" s="85">
        <v>34440</v>
      </c>
      <c r="C1117" s="97">
        <v>4.3499999999999996</v>
      </c>
      <c r="D1117" s="90">
        <v>1.42E-3</v>
      </c>
      <c r="E1117" s="87">
        <v>20.24878</v>
      </c>
      <c r="F1117" s="88">
        <v>0.95</v>
      </c>
      <c r="G1117" s="91">
        <v>2.65</v>
      </c>
      <c r="H1117" s="41">
        <v>8.7221207180920857E-4</v>
      </c>
      <c r="I1117" s="42">
        <v>4.8821219114630781</v>
      </c>
      <c r="J1117" s="41">
        <v>8.833333333333333E-4</v>
      </c>
      <c r="K1117" s="42">
        <v>1.6303449999999993</v>
      </c>
      <c r="L1117" s="41">
        <v>8.7221207180920857E-4</v>
      </c>
      <c r="M1117" s="42">
        <v>1.5870400181641733</v>
      </c>
    </row>
    <row r="1118" spans="1:13" x14ac:dyDescent="0.2">
      <c r="A1118" s="84">
        <v>30</v>
      </c>
      <c r="B1118" s="85">
        <v>34441</v>
      </c>
      <c r="C1118" s="97">
        <v>4.3499999999999996</v>
      </c>
      <c r="D1118" s="90">
        <v>1.42E-3</v>
      </c>
      <c r="E1118" s="87">
        <v>20.277539999999998</v>
      </c>
      <c r="F1118" s="88">
        <v>0.95</v>
      </c>
      <c r="G1118" s="91">
        <v>2.65</v>
      </c>
      <c r="H1118" s="41">
        <v>8.7221207180920857E-4</v>
      </c>
      <c r="I1118" s="42">
        <v>4.8863801571303007</v>
      </c>
      <c r="J1118" s="41">
        <v>8.833333333333333E-4</v>
      </c>
      <c r="K1118" s="42">
        <v>1.6312283333333326</v>
      </c>
      <c r="L1118" s="41">
        <v>8.7221207180920857E-4</v>
      </c>
      <c r="M1118" s="42">
        <v>1.5879122302359825</v>
      </c>
    </row>
    <row r="1119" spans="1:13" x14ac:dyDescent="0.2">
      <c r="A1119" s="84">
        <v>30</v>
      </c>
      <c r="B1119" s="85">
        <v>34442</v>
      </c>
      <c r="C1119" s="97">
        <v>4.33</v>
      </c>
      <c r="D1119" s="90">
        <v>1.42E-3</v>
      </c>
      <c r="E1119" s="87">
        <v>20.306229999999999</v>
      </c>
      <c r="F1119" s="88">
        <v>0.95</v>
      </c>
      <c r="G1119" s="91">
        <v>2.64</v>
      </c>
      <c r="H1119" s="41">
        <v>8.6896180604623119E-4</v>
      </c>
      <c r="I1119" s="42">
        <v>4.8906262348566694</v>
      </c>
      <c r="J1119" s="41">
        <v>8.8000000000000003E-4</v>
      </c>
      <c r="K1119" s="42">
        <v>1.6321083333333326</v>
      </c>
      <c r="L1119" s="41">
        <v>8.6896180604623119E-4</v>
      </c>
      <c r="M1119" s="42">
        <v>1.5887811920420287</v>
      </c>
    </row>
    <row r="1120" spans="1:13" x14ac:dyDescent="0.2">
      <c r="A1120" s="84">
        <v>30</v>
      </c>
      <c r="B1120" s="85">
        <v>34443</v>
      </c>
      <c r="C1120" s="97">
        <v>4.33</v>
      </c>
      <c r="D1120" s="90">
        <v>1.41E-3</v>
      </c>
      <c r="E1120" s="87">
        <v>20.33492</v>
      </c>
      <c r="F1120" s="88">
        <v>0.95</v>
      </c>
      <c r="G1120" s="91">
        <v>2.64</v>
      </c>
      <c r="H1120" s="41">
        <v>8.6896180604623119E-4</v>
      </c>
      <c r="I1120" s="42">
        <v>4.8948760022624072</v>
      </c>
      <c r="J1120" s="41">
        <v>8.8000000000000003E-4</v>
      </c>
      <c r="K1120" s="42">
        <v>1.6329883333333326</v>
      </c>
      <c r="L1120" s="41">
        <v>8.6896180604623119E-4</v>
      </c>
      <c r="M1120" s="42">
        <v>1.589650153848075</v>
      </c>
    </row>
    <row r="1121" spans="1:13" x14ac:dyDescent="0.2">
      <c r="A1121" s="84">
        <v>30</v>
      </c>
      <c r="B1121" s="85">
        <v>34444</v>
      </c>
      <c r="C1121" s="97">
        <v>4.32</v>
      </c>
      <c r="D1121" s="90">
        <v>1.41E-3</v>
      </c>
      <c r="E1121" s="87">
        <v>20.363630000000001</v>
      </c>
      <c r="F1121" s="88">
        <v>0.94</v>
      </c>
      <c r="G1121" s="91">
        <v>2.63</v>
      </c>
      <c r="H1121" s="41">
        <v>8.6571123415768447E-4</v>
      </c>
      <c r="I1121" s="42">
        <v>4.8991135514073747</v>
      </c>
      <c r="J1121" s="41">
        <v>8.7666666666666665E-4</v>
      </c>
      <c r="K1121" s="42">
        <v>1.6338649999999992</v>
      </c>
      <c r="L1121" s="41">
        <v>8.6571123415768447E-4</v>
      </c>
      <c r="M1121" s="42">
        <v>1.5905158650822326</v>
      </c>
    </row>
    <row r="1122" spans="1:13" x14ac:dyDescent="0.2">
      <c r="A1122" s="84">
        <v>30</v>
      </c>
      <c r="B1122" s="85">
        <v>34445</v>
      </c>
      <c r="C1122" s="97">
        <v>4.2699999999999996</v>
      </c>
      <c r="D1122" s="90">
        <v>1.39E-3</v>
      </c>
      <c r="E1122" s="87">
        <v>20.392019999999999</v>
      </c>
      <c r="F1122" s="88">
        <v>0.94</v>
      </c>
      <c r="G1122" s="91">
        <v>2.6049999999999995</v>
      </c>
      <c r="H1122" s="41">
        <v>8.5758346475284242E-4</v>
      </c>
      <c r="I1122" s="42">
        <v>4.9033149501810085</v>
      </c>
      <c r="J1122" s="41">
        <v>8.6833333333333315E-4</v>
      </c>
      <c r="K1122" s="42">
        <v>1.6347333333333325</v>
      </c>
      <c r="L1122" s="41">
        <v>8.5758346475284242E-4</v>
      </c>
      <c r="M1122" s="42">
        <v>1.5913734485469855</v>
      </c>
    </row>
    <row r="1123" spans="1:13" x14ac:dyDescent="0.2">
      <c r="A1123" s="84">
        <v>30</v>
      </c>
      <c r="B1123" s="85">
        <v>34446</v>
      </c>
      <c r="C1123" s="97">
        <v>4.26</v>
      </c>
      <c r="D1123" s="90">
        <v>1.39E-3</v>
      </c>
      <c r="E1123" s="87">
        <v>20.42042</v>
      </c>
      <c r="F1123" s="88">
        <v>0.94</v>
      </c>
      <c r="G1123" s="91">
        <v>2.5999999999999996</v>
      </c>
      <c r="H1123" s="41">
        <v>8.5595768115309667E-4</v>
      </c>
      <c r="I1123" s="42">
        <v>4.9075119802757285</v>
      </c>
      <c r="J1123" s="41">
        <v>8.6666666666666652E-4</v>
      </c>
      <c r="K1123" s="42">
        <v>1.6355999999999991</v>
      </c>
      <c r="L1123" s="41">
        <v>8.5595768115309667E-4</v>
      </c>
      <c r="M1123" s="42">
        <v>1.5922294062281386</v>
      </c>
    </row>
    <row r="1124" spans="1:13" x14ac:dyDescent="0.2">
      <c r="A1124" s="84">
        <v>30</v>
      </c>
      <c r="B1124" s="85">
        <v>34447</v>
      </c>
      <c r="C1124" s="97">
        <v>4.26</v>
      </c>
      <c r="D1124" s="90">
        <v>1.39E-3</v>
      </c>
      <c r="E1124" s="87">
        <v>20.44885</v>
      </c>
      <c r="F1124" s="88">
        <v>0.94</v>
      </c>
      <c r="G1124" s="91">
        <v>2.5999999999999996</v>
      </c>
      <c r="H1124" s="41">
        <v>8.5595768115309667E-4</v>
      </c>
      <c r="I1124" s="42">
        <v>4.9117126028505966</v>
      </c>
      <c r="J1124" s="41">
        <v>8.6666666666666652E-4</v>
      </c>
      <c r="K1124" s="42">
        <v>1.6364666666666656</v>
      </c>
      <c r="L1124" s="41">
        <v>8.5595768115309667E-4</v>
      </c>
      <c r="M1124" s="42">
        <v>1.5930853639092917</v>
      </c>
    </row>
    <row r="1125" spans="1:13" x14ac:dyDescent="0.2">
      <c r="A1125" s="84">
        <v>30</v>
      </c>
      <c r="B1125" s="85">
        <v>34448</v>
      </c>
      <c r="C1125" s="97">
        <v>4.26</v>
      </c>
      <c r="D1125" s="90">
        <v>1.39E-3</v>
      </c>
      <c r="E1125" s="87">
        <v>20.477329999999998</v>
      </c>
      <c r="F1125" s="88">
        <v>0.94</v>
      </c>
      <c r="G1125" s="91">
        <v>2.5999999999999996</v>
      </c>
      <c r="H1125" s="41">
        <v>8.5595768115309667E-4</v>
      </c>
      <c r="I1125" s="42">
        <v>4.9159168209806232</v>
      </c>
      <c r="J1125" s="41">
        <v>8.6666666666666652E-4</v>
      </c>
      <c r="K1125" s="42">
        <v>1.6373333333333322</v>
      </c>
      <c r="L1125" s="41">
        <v>8.5595768115309667E-4</v>
      </c>
      <c r="M1125" s="42">
        <v>1.5939413215904448</v>
      </c>
    </row>
    <row r="1126" spans="1:13" x14ac:dyDescent="0.2">
      <c r="A1126" s="84">
        <v>30</v>
      </c>
      <c r="B1126" s="85">
        <v>34449</v>
      </c>
      <c r="C1126" s="97">
        <v>4.26</v>
      </c>
      <c r="D1126" s="90">
        <v>1.39E-3</v>
      </c>
      <c r="E1126" s="87">
        <v>20.50583</v>
      </c>
      <c r="F1126" s="88">
        <v>0.94</v>
      </c>
      <c r="G1126" s="91">
        <v>2.5999999999999996</v>
      </c>
      <c r="H1126" s="41">
        <v>8.5595768115309667E-4</v>
      </c>
      <c r="I1126" s="42">
        <v>4.9201246377434513</v>
      </c>
      <c r="J1126" s="41">
        <v>8.6666666666666652E-4</v>
      </c>
      <c r="K1126" s="42">
        <v>1.6381999999999988</v>
      </c>
      <c r="L1126" s="41">
        <v>8.5595768115309667E-4</v>
      </c>
      <c r="M1126" s="42">
        <v>1.5947972792715979</v>
      </c>
    </row>
    <row r="1127" spans="1:13" x14ac:dyDescent="0.2">
      <c r="A1127" s="84">
        <v>30</v>
      </c>
      <c r="B1127" s="85">
        <v>34450</v>
      </c>
      <c r="C1127" s="97">
        <v>4.25</v>
      </c>
      <c r="D1127" s="90">
        <v>1.39E-3</v>
      </c>
      <c r="E1127" s="87">
        <v>20.534300000000002</v>
      </c>
      <c r="F1127" s="88">
        <v>0.94</v>
      </c>
      <c r="G1127" s="91">
        <v>2.5949999999999998</v>
      </c>
      <c r="H1127" s="41">
        <v>8.5433182096328331E-4</v>
      </c>
      <c r="I1127" s="42">
        <v>4.9243280567845806</v>
      </c>
      <c r="J1127" s="41">
        <v>8.6499999999999988E-4</v>
      </c>
      <c r="K1127" s="42">
        <v>1.6390649999999987</v>
      </c>
      <c r="L1127" s="41">
        <v>8.5433182096328331E-4</v>
      </c>
      <c r="M1127" s="42">
        <v>1.5956516110925612</v>
      </c>
    </row>
    <row r="1128" spans="1:13" x14ac:dyDescent="0.2">
      <c r="A1128" s="84">
        <v>30</v>
      </c>
      <c r="B1128" s="85">
        <v>34451</v>
      </c>
      <c r="C1128" s="97">
        <v>4.25</v>
      </c>
      <c r="D1128" s="90">
        <v>1.39E-3</v>
      </c>
      <c r="E1128" s="87">
        <v>20.562819999999999</v>
      </c>
      <c r="F1128" s="88">
        <v>0.95</v>
      </c>
      <c r="G1128" s="91">
        <v>2.6</v>
      </c>
      <c r="H1128" s="41">
        <v>8.5595768115309667E-4</v>
      </c>
      <c r="I1128" s="42">
        <v>4.928543073209303</v>
      </c>
      <c r="J1128" s="41">
        <v>8.6666666666666674E-4</v>
      </c>
      <c r="K1128" s="42">
        <v>1.6399316666666652</v>
      </c>
      <c r="L1128" s="41">
        <v>8.5595768115309667E-4</v>
      </c>
      <c r="M1128" s="42">
        <v>1.5965075687737142</v>
      </c>
    </row>
    <row r="1129" spans="1:13" x14ac:dyDescent="0.2">
      <c r="A1129" s="84">
        <v>30</v>
      </c>
      <c r="B1129" s="85">
        <v>34452</v>
      </c>
      <c r="C1129" s="97">
        <v>4.25</v>
      </c>
      <c r="D1129" s="90">
        <v>1.39E-3</v>
      </c>
      <c r="E1129" s="87">
        <v>20.591349999999998</v>
      </c>
      <c r="F1129" s="88">
        <v>0.95</v>
      </c>
      <c r="G1129" s="91">
        <v>2.6</v>
      </c>
      <c r="H1129" s="41">
        <v>8.5595768115309667E-4</v>
      </c>
      <c r="I1129" s="42">
        <v>4.9327616975097106</v>
      </c>
      <c r="J1129" s="41">
        <v>8.6666666666666674E-4</v>
      </c>
      <c r="K1129" s="42">
        <v>1.6407983333333318</v>
      </c>
      <c r="L1129" s="41">
        <v>8.5595768115309667E-4</v>
      </c>
      <c r="M1129" s="42">
        <v>1.5973635264548673</v>
      </c>
    </row>
    <row r="1130" spans="1:13" x14ac:dyDescent="0.2">
      <c r="A1130" s="84">
        <v>30</v>
      </c>
      <c r="B1130" s="85">
        <v>34453</v>
      </c>
      <c r="C1130" s="97">
        <v>4.25</v>
      </c>
      <c r="D1130" s="90">
        <v>1.39E-3</v>
      </c>
      <c r="E1130" s="87">
        <v>20.619910000000001</v>
      </c>
      <c r="F1130" s="88">
        <v>0.95</v>
      </c>
      <c r="G1130" s="91">
        <v>2.6</v>
      </c>
      <c r="H1130" s="41">
        <v>8.5595768115309667E-4</v>
      </c>
      <c r="I1130" s="42">
        <v>4.9369839327739919</v>
      </c>
      <c r="J1130" s="41">
        <v>8.6666666666666674E-4</v>
      </c>
      <c r="K1130" s="42">
        <v>1.6416649999999984</v>
      </c>
      <c r="L1130" s="41">
        <v>8.5595768115309667E-4</v>
      </c>
      <c r="M1130" s="42">
        <v>1.5982194841360204</v>
      </c>
    </row>
    <row r="1131" spans="1:13" x14ac:dyDescent="0.2">
      <c r="A1131" s="84">
        <v>30</v>
      </c>
      <c r="B1131" s="85">
        <v>34454</v>
      </c>
      <c r="C1131" s="97">
        <v>4.25</v>
      </c>
      <c r="D1131" s="90">
        <v>1.39E-3</v>
      </c>
      <c r="E1131" s="87">
        <v>20.648520000000001</v>
      </c>
      <c r="F1131" s="88">
        <v>0.95</v>
      </c>
      <c r="G1131" s="91">
        <v>2.6</v>
      </c>
      <c r="H1131" s="41">
        <v>8.5595768115309667E-4</v>
      </c>
      <c r="I1131" s="42">
        <v>4.9412097820929795</v>
      </c>
      <c r="J1131" s="41">
        <v>8.6666666666666674E-4</v>
      </c>
      <c r="K1131" s="42">
        <v>1.6425316666666649</v>
      </c>
      <c r="L1131" s="41">
        <v>8.5595768115309667E-4</v>
      </c>
      <c r="M1131" s="42">
        <v>1.5990754418171735</v>
      </c>
    </row>
    <row r="1132" spans="1:13" x14ac:dyDescent="0.2">
      <c r="A1132" s="84">
        <v>30</v>
      </c>
      <c r="B1132" s="85">
        <v>34455</v>
      </c>
      <c r="C1132" s="97">
        <v>4.25</v>
      </c>
      <c r="D1132" s="90">
        <v>1.39E-3</v>
      </c>
      <c r="E1132" s="87">
        <v>20.677160000000001</v>
      </c>
      <c r="F1132" s="88">
        <v>0.95</v>
      </c>
      <c r="G1132" s="91">
        <v>2.6</v>
      </c>
      <c r="H1132" s="41">
        <v>8.5595768115309667E-4</v>
      </c>
      <c r="I1132" s="42">
        <v>4.9454392485601506</v>
      </c>
      <c r="J1132" s="41">
        <v>8.6666666666666674E-4</v>
      </c>
      <c r="K1132" s="42">
        <v>1.6433983333333315</v>
      </c>
      <c r="L1132" s="41">
        <v>8.5595768115309667E-4</v>
      </c>
      <c r="M1132" s="42">
        <v>1.5999313994983266</v>
      </c>
    </row>
    <row r="1133" spans="1:13" x14ac:dyDescent="0.2">
      <c r="A1133" s="84">
        <v>30</v>
      </c>
      <c r="B1133" s="85">
        <v>34456</v>
      </c>
      <c r="C1133" s="97">
        <v>4.24</v>
      </c>
      <c r="D1133" s="90">
        <v>1.39E-3</v>
      </c>
      <c r="E1133" s="87">
        <v>20.70581</v>
      </c>
      <c r="F1133" s="88">
        <v>0.94</v>
      </c>
      <c r="G1133" s="91">
        <v>2.59</v>
      </c>
      <c r="H1133" s="41">
        <v>8.5270588417607485E-4</v>
      </c>
      <c r="I1133" s="42">
        <v>4.9496562537072331</v>
      </c>
      <c r="J1133" s="41">
        <v>8.6333333333333325E-4</v>
      </c>
      <c r="K1133" s="42">
        <v>1.644261666666665</v>
      </c>
      <c r="L1133" s="41">
        <v>8.5270588417607485E-4</v>
      </c>
      <c r="M1133" s="42">
        <v>1.6007841053825027</v>
      </c>
    </row>
    <row r="1134" spans="1:13" x14ac:dyDescent="0.2">
      <c r="A1134" s="84">
        <v>30</v>
      </c>
      <c r="B1134" s="85">
        <v>34457</v>
      </c>
      <c r="C1134" s="97">
        <v>4.26</v>
      </c>
      <c r="D1134" s="90">
        <v>1.39E-3</v>
      </c>
      <c r="E1134" s="87">
        <v>20.734629999999999</v>
      </c>
      <c r="F1134" s="88">
        <v>0.93</v>
      </c>
      <c r="G1134" s="91">
        <v>2.5949999999999998</v>
      </c>
      <c r="H1134" s="41">
        <v>8.5433182096328331E-4</v>
      </c>
      <c r="I1134" s="42">
        <v>4.9538849025476051</v>
      </c>
      <c r="J1134" s="41">
        <v>8.6499999999999988E-4</v>
      </c>
      <c r="K1134" s="42">
        <v>1.6451266666666648</v>
      </c>
      <c r="L1134" s="41">
        <v>8.5433182096328331E-4</v>
      </c>
      <c r="M1134" s="42">
        <v>1.601638437203466</v>
      </c>
    </row>
    <row r="1135" spans="1:13" x14ac:dyDescent="0.2">
      <c r="A1135" s="84">
        <v>30</v>
      </c>
      <c r="B1135" s="85">
        <v>34458</v>
      </c>
      <c r="C1135" s="97">
        <v>4.17</v>
      </c>
      <c r="D1135" s="90">
        <v>1.3600000000000001E-3</v>
      </c>
      <c r="E1135" s="87">
        <v>20.762910000000002</v>
      </c>
      <c r="F1135" s="88">
        <v>0.93</v>
      </c>
      <c r="G1135" s="91">
        <v>2.5499999999999998</v>
      </c>
      <c r="H1135" s="41">
        <v>8.3969563149088877E-4</v>
      </c>
      <c r="I1135" s="42">
        <v>4.9580446580591833</v>
      </c>
      <c r="J1135" s="41">
        <v>8.4999999999999995E-4</v>
      </c>
      <c r="K1135" s="42">
        <v>1.6459766666666649</v>
      </c>
      <c r="L1135" s="41">
        <v>8.3969563149088877E-4</v>
      </c>
      <c r="M1135" s="42">
        <v>1.6024781328349569</v>
      </c>
    </row>
    <row r="1136" spans="1:13" x14ac:dyDescent="0.2">
      <c r="A1136" s="84">
        <v>30</v>
      </c>
      <c r="B1136" s="85">
        <v>34459</v>
      </c>
      <c r="C1136" s="97">
        <v>4.1500000000000004</v>
      </c>
      <c r="D1136" s="90">
        <v>1.3600000000000001E-3</v>
      </c>
      <c r="E1136" s="87">
        <v>20.7911</v>
      </c>
      <c r="F1136" s="88">
        <v>0.93</v>
      </c>
      <c r="G1136" s="91">
        <v>2.54</v>
      </c>
      <c r="H1136" s="41">
        <v>8.3644230183166357E-4</v>
      </c>
      <c r="I1136" s="42">
        <v>4.9621917763455548</v>
      </c>
      <c r="J1136" s="41">
        <v>8.4666666666666668E-4</v>
      </c>
      <c r="K1136" s="42">
        <v>1.6468233333333315</v>
      </c>
      <c r="L1136" s="41">
        <v>8.3644230183166357E-4</v>
      </c>
      <c r="M1136" s="42">
        <v>1.6033145751367885</v>
      </c>
    </row>
    <row r="1137" spans="1:13" x14ac:dyDescent="0.2">
      <c r="A1137" s="84">
        <v>30</v>
      </c>
      <c r="B1137" s="85">
        <v>34460</v>
      </c>
      <c r="C1137" s="97">
        <v>4.1500000000000004</v>
      </c>
      <c r="D1137" s="90">
        <v>1.3600000000000001E-3</v>
      </c>
      <c r="E1137" s="87">
        <v>20.819299999999998</v>
      </c>
      <c r="F1137" s="88">
        <v>0.93</v>
      </c>
      <c r="G1137" s="91">
        <v>2.54</v>
      </c>
      <c r="H1137" s="41">
        <v>8.3644230183166357E-4</v>
      </c>
      <c r="I1137" s="42">
        <v>4.9663423634570911</v>
      </c>
      <c r="J1137" s="41">
        <v>8.4666666666666668E-4</v>
      </c>
      <c r="K1137" s="42">
        <v>1.6476699999999982</v>
      </c>
      <c r="L1137" s="41">
        <v>8.3644230183166357E-4</v>
      </c>
      <c r="M1137" s="42">
        <v>1.6041510174386202</v>
      </c>
    </row>
    <row r="1138" spans="1:13" x14ac:dyDescent="0.2">
      <c r="A1138" s="84">
        <v>30</v>
      </c>
      <c r="B1138" s="85">
        <v>34461</v>
      </c>
      <c r="C1138" s="97">
        <v>4.1500000000000004</v>
      </c>
      <c r="D1138" s="90">
        <v>1.3600000000000001E-3</v>
      </c>
      <c r="E1138" s="87">
        <v>20.847549999999998</v>
      </c>
      <c r="F1138" s="88">
        <v>0.93</v>
      </c>
      <c r="G1138" s="91">
        <v>2.54</v>
      </c>
      <c r="H1138" s="41">
        <v>8.3644230183166357E-4</v>
      </c>
      <c r="I1138" s="42">
        <v>4.9704964222952652</v>
      </c>
      <c r="J1138" s="41">
        <v>8.4666666666666668E-4</v>
      </c>
      <c r="K1138" s="42">
        <v>1.6485166666666649</v>
      </c>
      <c r="L1138" s="41">
        <v>8.3644230183166357E-4</v>
      </c>
      <c r="M1138" s="42">
        <v>1.6049874597404519</v>
      </c>
    </row>
    <row r="1139" spans="1:13" x14ac:dyDescent="0.2">
      <c r="A1139" s="84">
        <v>30</v>
      </c>
      <c r="B1139" s="85">
        <v>34462</v>
      </c>
      <c r="C1139" s="97">
        <v>4.1500000000000004</v>
      </c>
      <c r="D1139" s="90">
        <v>1.3600000000000001E-3</v>
      </c>
      <c r="E1139" s="87">
        <v>20.875830000000001</v>
      </c>
      <c r="F1139" s="88">
        <v>0.93</v>
      </c>
      <c r="G1139" s="91">
        <v>2.54</v>
      </c>
      <c r="H1139" s="41">
        <v>8.3644230183166357E-4</v>
      </c>
      <c r="I1139" s="42">
        <v>4.9746539557639755</v>
      </c>
      <c r="J1139" s="41">
        <v>8.4666666666666668E-4</v>
      </c>
      <c r="K1139" s="42">
        <v>1.6493633333333315</v>
      </c>
      <c r="L1139" s="41">
        <v>8.3644230183166357E-4</v>
      </c>
      <c r="M1139" s="42">
        <v>1.6058239020422835</v>
      </c>
    </row>
    <row r="1140" spans="1:13" x14ac:dyDescent="0.2">
      <c r="A1140" s="84">
        <v>30</v>
      </c>
      <c r="B1140" s="85">
        <v>34463</v>
      </c>
      <c r="C1140" s="97">
        <v>3.96</v>
      </c>
      <c r="D1140" s="90">
        <v>1.2999999999999999E-3</v>
      </c>
      <c r="E1140" s="87">
        <v>20.902899999999999</v>
      </c>
      <c r="F1140" s="88">
        <v>0.9</v>
      </c>
      <c r="G1140" s="91">
        <v>2.4300000000000002</v>
      </c>
      <c r="H1140" s="41">
        <v>8.006354195781995E-4</v>
      </c>
      <c r="I1140" s="42">
        <v>4.978636839921105</v>
      </c>
      <c r="J1140" s="41">
        <v>8.1000000000000006E-4</v>
      </c>
      <c r="K1140" s="42">
        <v>1.6501733333333315</v>
      </c>
      <c r="L1140" s="41">
        <v>8.006354195781995E-4</v>
      </c>
      <c r="M1140" s="42">
        <v>1.6066245374618617</v>
      </c>
    </row>
    <row r="1141" spans="1:13" x14ac:dyDescent="0.2">
      <c r="A1141" s="84">
        <v>30</v>
      </c>
      <c r="B1141" s="85">
        <v>34464</v>
      </c>
      <c r="C1141" s="97">
        <v>3.98</v>
      </c>
      <c r="D1141" s="90">
        <v>1.2999999999999999E-3</v>
      </c>
      <c r="E1141" s="87">
        <v>20.930099999999999</v>
      </c>
      <c r="F1141" s="88">
        <v>0.91</v>
      </c>
      <c r="G1141" s="91">
        <v>2.4449999999999998</v>
      </c>
      <c r="H1141" s="41">
        <v>8.0552036444547781E-4</v>
      </c>
      <c r="I1141" s="42">
        <v>4.9826472332828402</v>
      </c>
      <c r="J1141" s="41">
        <v>8.1499999999999997E-4</v>
      </c>
      <c r="K1141" s="42">
        <v>1.6509883333333315</v>
      </c>
      <c r="L1141" s="41">
        <v>8.0552036444547781E-4</v>
      </c>
      <c r="M1141" s="42">
        <v>1.6074300578263072</v>
      </c>
    </row>
    <row r="1142" spans="1:13" x14ac:dyDescent="0.2">
      <c r="A1142" s="84">
        <v>30</v>
      </c>
      <c r="B1142" s="85">
        <v>34465</v>
      </c>
      <c r="C1142" s="97">
        <v>3.98</v>
      </c>
      <c r="D1142" s="90">
        <v>1.2999999999999999E-3</v>
      </c>
      <c r="E1142" s="87">
        <v>20.957339999999999</v>
      </c>
      <c r="F1142" s="88">
        <v>0.9</v>
      </c>
      <c r="G1142" s="91">
        <v>2.44</v>
      </c>
      <c r="H1142" s="41">
        <v>8.0389212631781781E-4</v>
      </c>
      <c r="I1142" s="42">
        <v>4.986652744161896</v>
      </c>
      <c r="J1142" s="41">
        <v>8.1333333333333333E-4</v>
      </c>
      <c r="K1142" s="42">
        <v>1.6518016666666648</v>
      </c>
      <c r="L1142" s="41">
        <v>8.0389212631781781E-4</v>
      </c>
      <c r="M1142" s="42">
        <v>1.608233949952625</v>
      </c>
    </row>
    <row r="1143" spans="1:13" x14ac:dyDescent="0.2">
      <c r="A1143" s="84">
        <v>30</v>
      </c>
      <c r="B1143" s="85">
        <v>34466</v>
      </c>
      <c r="C1143" s="97">
        <v>3.97</v>
      </c>
      <c r="D1143" s="90">
        <v>1.2999999999999999E-3</v>
      </c>
      <c r="E1143" s="87">
        <v>20.984539999999999</v>
      </c>
      <c r="F1143" s="88">
        <v>0.9</v>
      </c>
      <c r="G1143" s="91">
        <v>2.4350000000000001</v>
      </c>
      <c r="H1143" s="41">
        <v>8.0226381136450087E-4</v>
      </c>
      <c r="I1143" s="42">
        <v>4.9906533551983783</v>
      </c>
      <c r="J1143" s="41">
        <v>8.116666666666667E-4</v>
      </c>
      <c r="K1143" s="42">
        <v>1.6526133333333315</v>
      </c>
      <c r="L1143" s="41">
        <v>8.0226381136450087E-4</v>
      </c>
      <c r="M1143" s="42">
        <v>1.6090362137639895</v>
      </c>
    </row>
    <row r="1144" spans="1:13" x14ac:dyDescent="0.2">
      <c r="A1144" s="84">
        <v>30</v>
      </c>
      <c r="B1144" s="85">
        <v>34467</v>
      </c>
      <c r="C1144" s="97">
        <v>3.96</v>
      </c>
      <c r="D1144" s="90">
        <v>1.2999999999999999E-3</v>
      </c>
      <c r="E1144" s="87">
        <v>21.01174</v>
      </c>
      <c r="F1144" s="88">
        <v>0.89</v>
      </c>
      <c r="G1144" s="91">
        <v>2.4249999999999998</v>
      </c>
      <c r="H1144" s="41">
        <v>7.9900695095180829E-4</v>
      </c>
      <c r="I1144" s="42">
        <v>4.9946409219189727</v>
      </c>
      <c r="J1144" s="41">
        <v>8.0833333333333332E-4</v>
      </c>
      <c r="K1144" s="42">
        <v>1.6534216666666648</v>
      </c>
      <c r="L1144" s="41">
        <v>7.9900695095180829E-4</v>
      </c>
      <c r="M1144" s="42">
        <v>1.6098352207149413</v>
      </c>
    </row>
    <row r="1145" spans="1:13" x14ac:dyDescent="0.2">
      <c r="A1145" s="84">
        <v>30</v>
      </c>
      <c r="B1145" s="85">
        <v>34468</v>
      </c>
      <c r="C1145" s="97">
        <v>3.96</v>
      </c>
      <c r="D1145" s="90">
        <v>1.2999999999999999E-3</v>
      </c>
      <c r="E1145" s="87">
        <v>21.038969999999999</v>
      </c>
      <c r="F1145" s="88">
        <v>0.89</v>
      </c>
      <c r="G1145" s="91">
        <v>2.4249999999999998</v>
      </c>
      <c r="H1145" s="41">
        <v>7.9900695095180829E-4</v>
      </c>
      <c r="I1145" s="42">
        <v>4.9986316747330939</v>
      </c>
      <c r="J1145" s="41">
        <v>8.0833333333333332E-4</v>
      </c>
      <c r="K1145" s="42">
        <v>1.6542299999999981</v>
      </c>
      <c r="L1145" s="41">
        <v>7.9900695095180829E-4</v>
      </c>
      <c r="M1145" s="42">
        <v>1.6106342276658931</v>
      </c>
    </row>
    <row r="1146" spans="1:13" x14ac:dyDescent="0.2">
      <c r="A1146" s="84">
        <v>30</v>
      </c>
      <c r="B1146" s="85">
        <v>34469</v>
      </c>
      <c r="C1146" s="97">
        <v>3.96</v>
      </c>
      <c r="D1146" s="90">
        <v>1.2999999999999999E-3</v>
      </c>
      <c r="E1146" s="87">
        <v>21.066230000000001</v>
      </c>
      <c r="F1146" s="88">
        <v>0.89</v>
      </c>
      <c r="G1146" s="91">
        <v>2.4249999999999998</v>
      </c>
      <c r="H1146" s="41">
        <v>7.9900695095180829E-4</v>
      </c>
      <c r="I1146" s="42">
        <v>5.0026256161864531</v>
      </c>
      <c r="J1146" s="41">
        <v>8.0833333333333332E-4</v>
      </c>
      <c r="K1146" s="42">
        <v>1.6550383333333314</v>
      </c>
      <c r="L1146" s="41">
        <v>7.9900695095180829E-4</v>
      </c>
      <c r="M1146" s="42">
        <v>1.611433234616845</v>
      </c>
    </row>
    <row r="1147" spans="1:13" x14ac:dyDescent="0.2">
      <c r="A1147" s="84">
        <v>30</v>
      </c>
      <c r="B1147" s="85">
        <v>34470</v>
      </c>
      <c r="C1147" s="97">
        <v>3.96</v>
      </c>
      <c r="D1147" s="90">
        <v>1.2899999999999999E-3</v>
      </c>
      <c r="E1147" s="87">
        <v>21.093499999999999</v>
      </c>
      <c r="F1147" s="88">
        <v>0.89</v>
      </c>
      <c r="G1147" s="91">
        <v>2.4249999999999998</v>
      </c>
      <c r="H1147" s="41">
        <v>7.9900695095180829E-4</v>
      </c>
      <c r="I1147" s="42">
        <v>5.0066227488267954</v>
      </c>
      <c r="J1147" s="41">
        <v>8.0833333333333332E-4</v>
      </c>
      <c r="K1147" s="42">
        <v>1.6558466666666647</v>
      </c>
      <c r="L1147" s="41">
        <v>7.9900695095180829E-4</v>
      </c>
      <c r="M1147" s="42">
        <v>1.6122322415677968</v>
      </c>
    </row>
    <row r="1148" spans="1:13" x14ac:dyDescent="0.2">
      <c r="A1148" s="84">
        <v>30</v>
      </c>
      <c r="B1148" s="85">
        <v>34471</v>
      </c>
      <c r="C1148" s="97">
        <v>3.95</v>
      </c>
      <c r="D1148" s="90">
        <v>1.2899999999999999E-3</v>
      </c>
      <c r="E1148" s="87">
        <v>21.12077</v>
      </c>
      <c r="F1148" s="88">
        <v>0.89</v>
      </c>
      <c r="G1148" s="91">
        <v>2.42</v>
      </c>
      <c r="H1148" s="41">
        <v>7.9737840547777772E-4</v>
      </c>
      <c r="I1148" s="42">
        <v>5.0106149216910838</v>
      </c>
      <c r="J1148" s="41">
        <v>8.0666666666666669E-4</v>
      </c>
      <c r="K1148" s="42">
        <v>1.6566533333333313</v>
      </c>
      <c r="L1148" s="41">
        <v>7.9737840547777772E-4</v>
      </c>
      <c r="M1148" s="42">
        <v>1.6130296199732745</v>
      </c>
    </row>
    <row r="1149" spans="1:13" x14ac:dyDescent="0.2">
      <c r="A1149" s="84">
        <v>30</v>
      </c>
      <c r="B1149" s="85">
        <v>34472</v>
      </c>
      <c r="C1149" s="97">
        <v>3.95</v>
      </c>
      <c r="D1149" s="90">
        <v>1.2899999999999999E-3</v>
      </c>
      <c r="E1149" s="87">
        <v>21.148070000000001</v>
      </c>
      <c r="F1149" s="88">
        <v>0.88</v>
      </c>
      <c r="G1149" s="91">
        <v>2.415</v>
      </c>
      <c r="H1149" s="41">
        <v>7.9574978314878031E-4</v>
      </c>
      <c r="I1149" s="42">
        <v>5.0146021174284616</v>
      </c>
      <c r="J1149" s="41">
        <v>8.0500000000000005E-4</v>
      </c>
      <c r="K1149" s="42">
        <v>1.6574583333333313</v>
      </c>
      <c r="L1149" s="41">
        <v>7.9574978314878031E-4</v>
      </c>
      <c r="M1149" s="42">
        <v>1.6138253697564233</v>
      </c>
    </row>
    <row r="1150" spans="1:13" x14ac:dyDescent="0.2">
      <c r="A1150" s="84">
        <v>30</v>
      </c>
      <c r="B1150" s="85">
        <v>34473</v>
      </c>
      <c r="C1150" s="97">
        <v>3.98</v>
      </c>
      <c r="D1150" s="90">
        <v>1.2999999999999999E-3</v>
      </c>
      <c r="E1150" s="87">
        <v>21.17559</v>
      </c>
      <c r="F1150" s="88">
        <v>0.88</v>
      </c>
      <c r="G1150" s="91">
        <v>2.4300000000000002</v>
      </c>
      <c r="H1150" s="41">
        <v>8.006354195781995E-4</v>
      </c>
      <c r="I1150" s="42">
        <v>5.0186169854987668</v>
      </c>
      <c r="J1150" s="41">
        <v>8.1000000000000006E-4</v>
      </c>
      <c r="K1150" s="42">
        <v>1.6582683333333312</v>
      </c>
      <c r="L1150" s="41">
        <v>8.006354195781995E-4</v>
      </c>
      <c r="M1150" s="42">
        <v>1.6146260051760015</v>
      </c>
    </row>
    <row r="1151" spans="1:13" x14ac:dyDescent="0.2">
      <c r="A1151" s="84">
        <v>30</v>
      </c>
      <c r="B1151" s="85">
        <v>34474</v>
      </c>
      <c r="C1151" s="97">
        <v>3.98</v>
      </c>
      <c r="D1151" s="90">
        <v>1.2999999999999999E-3</v>
      </c>
      <c r="E1151" s="87">
        <v>21.203189999999999</v>
      </c>
      <c r="F1151" s="88">
        <v>0.88</v>
      </c>
      <c r="G1151" s="91">
        <v>2.4300000000000002</v>
      </c>
      <c r="H1151" s="41">
        <v>8.006354195781995E-4</v>
      </c>
      <c r="I1151" s="42">
        <v>5.0226350680146536</v>
      </c>
      <c r="J1151" s="41">
        <v>8.1000000000000006E-4</v>
      </c>
      <c r="K1151" s="42">
        <v>1.6590783333333312</v>
      </c>
      <c r="L1151" s="41">
        <v>8.006354195781995E-4</v>
      </c>
      <c r="M1151" s="42">
        <v>1.6154266405955797</v>
      </c>
    </row>
    <row r="1152" spans="1:13" x14ac:dyDescent="0.2">
      <c r="A1152" s="84">
        <v>30</v>
      </c>
      <c r="B1152" s="85">
        <v>34475</v>
      </c>
      <c r="C1152" s="97">
        <v>3.98</v>
      </c>
      <c r="D1152" s="90">
        <v>1.2999999999999999E-3</v>
      </c>
      <c r="E1152" s="87">
        <v>21.230820000000001</v>
      </c>
      <c r="F1152" s="88">
        <v>0.88</v>
      </c>
      <c r="G1152" s="91">
        <v>2.4300000000000002</v>
      </c>
      <c r="H1152" s="41">
        <v>8.006354195781995E-4</v>
      </c>
      <c r="I1152" s="42">
        <v>5.0266563675497213</v>
      </c>
      <c r="J1152" s="41">
        <v>8.1000000000000006E-4</v>
      </c>
      <c r="K1152" s="42">
        <v>1.6598883333333312</v>
      </c>
      <c r="L1152" s="41">
        <v>8.006354195781995E-4</v>
      </c>
      <c r="M1152" s="42">
        <v>1.6162272760151579</v>
      </c>
    </row>
    <row r="1153" spans="1:13" x14ac:dyDescent="0.2">
      <c r="A1153" s="84">
        <v>30</v>
      </c>
      <c r="B1153" s="85">
        <v>34476</v>
      </c>
      <c r="C1153" s="97">
        <v>3.98</v>
      </c>
      <c r="D1153" s="90">
        <v>1.2999999999999999E-3</v>
      </c>
      <c r="E1153" s="87">
        <v>21.258489999999998</v>
      </c>
      <c r="F1153" s="88">
        <v>0.88</v>
      </c>
      <c r="G1153" s="91">
        <v>2.4300000000000002</v>
      </c>
      <c r="H1153" s="41">
        <v>8.006354195781995E-4</v>
      </c>
      <c r="I1153" s="42">
        <v>5.0306808866796295</v>
      </c>
      <c r="J1153" s="41">
        <v>8.1000000000000006E-4</v>
      </c>
      <c r="K1153" s="42">
        <v>1.6606983333333312</v>
      </c>
      <c r="L1153" s="41">
        <v>8.006354195781995E-4</v>
      </c>
      <c r="M1153" s="42">
        <v>1.6170279114347361</v>
      </c>
    </row>
    <row r="1154" spans="1:13" x14ac:dyDescent="0.2">
      <c r="A1154" s="84">
        <v>30</v>
      </c>
      <c r="B1154" s="85">
        <v>34477</v>
      </c>
      <c r="C1154" s="97">
        <v>3.99</v>
      </c>
      <c r="D1154" s="90">
        <v>1.2999999999999999E-3</v>
      </c>
      <c r="E1154" s="87">
        <v>21.28622</v>
      </c>
      <c r="F1154" s="88">
        <v>0.88</v>
      </c>
      <c r="G1154" s="91">
        <v>2.4350000000000001</v>
      </c>
      <c r="H1154" s="41">
        <v>8.0226381136450087E-4</v>
      </c>
      <c r="I1154" s="42">
        <v>5.0347168199015355</v>
      </c>
      <c r="J1154" s="41">
        <v>8.116666666666667E-4</v>
      </c>
      <c r="K1154" s="42">
        <v>1.6615099999999978</v>
      </c>
      <c r="L1154" s="41">
        <v>8.0226381136450087E-4</v>
      </c>
      <c r="M1154" s="42">
        <v>1.6178301752461006</v>
      </c>
    </row>
    <row r="1155" spans="1:13" x14ac:dyDescent="0.2">
      <c r="A1155" s="84">
        <v>30</v>
      </c>
      <c r="B1155" s="85">
        <v>34478</v>
      </c>
      <c r="C1155" s="97">
        <v>3.99</v>
      </c>
      <c r="D1155" s="90">
        <v>1.31E-3</v>
      </c>
      <c r="E1155" s="87">
        <v>21.314029999999999</v>
      </c>
      <c r="F1155" s="88">
        <v>0.88</v>
      </c>
      <c r="G1155" s="91">
        <v>2.4350000000000001</v>
      </c>
      <c r="H1155" s="41">
        <v>8.0226381136450087E-4</v>
      </c>
      <c r="I1155" s="42">
        <v>5.0387559910066111</v>
      </c>
      <c r="J1155" s="41">
        <v>8.116666666666667E-4</v>
      </c>
      <c r="K1155" s="42">
        <v>1.6623216666666645</v>
      </c>
      <c r="L1155" s="41">
        <v>8.0226381136450087E-4</v>
      </c>
      <c r="M1155" s="42">
        <v>1.6186324390574651</v>
      </c>
    </row>
    <row r="1156" spans="1:13" x14ac:dyDescent="0.2">
      <c r="A1156" s="84">
        <v>30</v>
      </c>
      <c r="B1156" s="85">
        <v>34479</v>
      </c>
      <c r="C1156" s="97">
        <v>3.99</v>
      </c>
      <c r="D1156" s="90">
        <v>1.2999999999999999E-3</v>
      </c>
      <c r="E1156" s="87">
        <v>21.341819999999998</v>
      </c>
      <c r="F1156" s="88">
        <v>0.89</v>
      </c>
      <c r="G1156" s="91">
        <v>2.44</v>
      </c>
      <c r="H1156" s="41">
        <v>8.0389212631781781E-4</v>
      </c>
      <c r="I1156" s="42">
        <v>5.0428066072742181</v>
      </c>
      <c r="J1156" s="41">
        <v>8.1333333333333333E-4</v>
      </c>
      <c r="K1156" s="42">
        <v>1.6631349999999978</v>
      </c>
      <c r="L1156" s="41">
        <v>8.0389212631781781E-4</v>
      </c>
      <c r="M1156" s="42">
        <v>1.6194363311837829</v>
      </c>
    </row>
    <row r="1157" spans="1:13" x14ac:dyDescent="0.2">
      <c r="A1157" s="84">
        <v>30</v>
      </c>
      <c r="B1157" s="85">
        <v>34480</v>
      </c>
      <c r="C1157" s="97">
        <v>3.99</v>
      </c>
      <c r="D1157" s="90">
        <v>1.31E-3</v>
      </c>
      <c r="E1157" s="87">
        <v>21.369679999999999</v>
      </c>
      <c r="F1157" s="88">
        <v>0.89</v>
      </c>
      <c r="G1157" s="91">
        <v>2.44</v>
      </c>
      <c r="H1157" s="41">
        <v>8.0389212631781781E-4</v>
      </c>
      <c r="I1157" s="42">
        <v>5.0468604798003494</v>
      </c>
      <c r="J1157" s="41">
        <v>8.1333333333333333E-4</v>
      </c>
      <c r="K1157" s="42">
        <v>1.6639483333333311</v>
      </c>
      <c r="L1157" s="41">
        <v>8.0389212631781781E-4</v>
      </c>
      <c r="M1157" s="42">
        <v>1.6202402233101008</v>
      </c>
    </row>
    <row r="1158" spans="1:13" x14ac:dyDescent="0.2">
      <c r="A1158" s="84">
        <v>30</v>
      </c>
      <c r="B1158" s="85">
        <v>34481</v>
      </c>
      <c r="C1158" s="97">
        <v>3.99</v>
      </c>
      <c r="D1158" s="90">
        <v>1.31E-3</v>
      </c>
      <c r="E1158" s="87">
        <v>21.397600000000001</v>
      </c>
      <c r="F1158" s="88">
        <v>0.89</v>
      </c>
      <c r="G1158" s="91">
        <v>2.44</v>
      </c>
      <c r="H1158" s="41">
        <v>8.0389212631781781E-4</v>
      </c>
      <c r="I1158" s="42">
        <v>5.050917611202685</v>
      </c>
      <c r="J1158" s="41">
        <v>8.1333333333333333E-4</v>
      </c>
      <c r="K1158" s="42">
        <v>1.6647616666666645</v>
      </c>
      <c r="L1158" s="41">
        <v>8.0389212631781781E-4</v>
      </c>
      <c r="M1158" s="42">
        <v>1.6210441154364186</v>
      </c>
    </row>
    <row r="1159" spans="1:13" x14ac:dyDescent="0.2">
      <c r="A1159" s="84">
        <v>30</v>
      </c>
      <c r="B1159" s="85">
        <v>34482</v>
      </c>
      <c r="C1159" s="97">
        <v>3.99</v>
      </c>
      <c r="D1159" s="90">
        <v>1.31E-3</v>
      </c>
      <c r="E1159" s="87">
        <v>21.425550000000001</v>
      </c>
      <c r="F1159" s="88">
        <v>0.89</v>
      </c>
      <c r="G1159" s="91">
        <v>2.44</v>
      </c>
      <c r="H1159" s="41">
        <v>8.0389212631781781E-4</v>
      </c>
      <c r="I1159" s="42">
        <v>5.0549780041010113</v>
      </c>
      <c r="J1159" s="41">
        <v>8.1333333333333333E-4</v>
      </c>
      <c r="K1159" s="42">
        <v>1.6655749999999978</v>
      </c>
      <c r="L1159" s="41">
        <v>8.0389212631781781E-4</v>
      </c>
      <c r="M1159" s="42">
        <v>1.6218480075627364</v>
      </c>
    </row>
    <row r="1160" spans="1:13" x14ac:dyDescent="0.2">
      <c r="A1160" s="84">
        <v>30</v>
      </c>
      <c r="B1160" s="85">
        <v>34483</v>
      </c>
      <c r="C1160" s="97">
        <v>3.99</v>
      </c>
      <c r="D1160" s="90">
        <v>1.31E-3</v>
      </c>
      <c r="E1160" s="87">
        <v>21.45355</v>
      </c>
      <c r="F1160" s="88">
        <v>0.89</v>
      </c>
      <c r="G1160" s="91">
        <v>2.44</v>
      </c>
      <c r="H1160" s="41">
        <v>8.0389212631781781E-4</v>
      </c>
      <c r="I1160" s="42">
        <v>5.0590416611172175</v>
      </c>
      <c r="J1160" s="41">
        <v>8.1333333333333333E-4</v>
      </c>
      <c r="K1160" s="42">
        <v>1.6663883333333311</v>
      </c>
      <c r="L1160" s="41">
        <v>8.0389212631781781E-4</v>
      </c>
      <c r="M1160" s="42">
        <v>1.6226518996890542</v>
      </c>
    </row>
    <row r="1161" spans="1:13" x14ac:dyDescent="0.2">
      <c r="A1161" s="84">
        <v>30</v>
      </c>
      <c r="B1161" s="85">
        <v>34484</v>
      </c>
      <c r="C1161" s="97">
        <v>4.01</v>
      </c>
      <c r="D1161" s="90">
        <v>1.31E-3</v>
      </c>
      <c r="E1161" s="87">
        <v>21.48171</v>
      </c>
      <c r="F1161" s="88">
        <v>0.88</v>
      </c>
      <c r="G1161" s="91">
        <v>2.4449999999999998</v>
      </c>
      <c r="H1161" s="41">
        <v>8.0552036444547781E-4</v>
      </c>
      <c r="I1161" s="42">
        <v>5.0631168221998255</v>
      </c>
      <c r="J1161" s="41">
        <v>8.1499999999999997E-4</v>
      </c>
      <c r="K1161" s="42">
        <v>1.6672033333333312</v>
      </c>
      <c r="L1161" s="41">
        <v>8.0552036444547781E-4</v>
      </c>
      <c r="M1161" s="42">
        <v>1.6234574200534997</v>
      </c>
    </row>
    <row r="1162" spans="1:13" x14ac:dyDescent="0.2">
      <c r="A1162" s="84">
        <v>30</v>
      </c>
      <c r="B1162" s="85">
        <v>34485</v>
      </c>
      <c r="C1162" s="97">
        <v>4.01</v>
      </c>
      <c r="D1162" s="90">
        <v>1.31E-3</v>
      </c>
      <c r="E1162" s="87">
        <v>21.50986</v>
      </c>
      <c r="F1162" s="88">
        <v>0.88</v>
      </c>
      <c r="G1162" s="91">
        <v>2.4449999999999998</v>
      </c>
      <c r="H1162" s="41">
        <v>8.0552036444547781E-4</v>
      </c>
      <c r="I1162" s="42">
        <v>5.0671952659076736</v>
      </c>
      <c r="J1162" s="41">
        <v>8.1499999999999997E-4</v>
      </c>
      <c r="K1162" s="42">
        <v>1.6680183333333312</v>
      </c>
      <c r="L1162" s="41">
        <v>8.0552036444547781E-4</v>
      </c>
      <c r="M1162" s="42">
        <v>1.6242629404179452</v>
      </c>
    </row>
    <row r="1163" spans="1:13" x14ac:dyDescent="0.2">
      <c r="A1163" s="84">
        <v>30</v>
      </c>
      <c r="B1163" s="85">
        <v>34486</v>
      </c>
      <c r="C1163" s="97">
        <v>3.92</v>
      </c>
      <c r="D1163" s="90">
        <v>1.2800000000000001E-3</v>
      </c>
      <c r="E1163" s="87">
        <v>21.53744</v>
      </c>
      <c r="F1163" s="88">
        <v>0.93</v>
      </c>
      <c r="G1163" s="91">
        <v>2.4249999999999998</v>
      </c>
      <c r="H1163" s="41">
        <v>7.9900695095180829E-4</v>
      </c>
      <c r="I1163" s="42">
        <v>5.0712439901469635</v>
      </c>
      <c r="J1163" s="41">
        <v>8.0833333333333332E-4</v>
      </c>
      <c r="K1163" s="42">
        <v>1.6688266666666645</v>
      </c>
      <c r="L1163" s="41">
        <v>7.9900695095180829E-4</v>
      </c>
      <c r="M1163" s="42">
        <v>1.625061947368897</v>
      </c>
    </row>
    <row r="1164" spans="1:13" x14ac:dyDescent="0.2">
      <c r="A1164" s="84">
        <v>30</v>
      </c>
      <c r="B1164" s="85">
        <v>34487</v>
      </c>
      <c r="C1164" s="97">
        <v>3.9</v>
      </c>
      <c r="D1164" s="90">
        <v>1.2800000000000001E-3</v>
      </c>
      <c r="E1164" s="87">
        <v>21.56493</v>
      </c>
      <c r="F1164" s="88">
        <v>0.92</v>
      </c>
      <c r="G1164" s="91">
        <v>2.41</v>
      </c>
      <c r="H1164" s="41">
        <v>7.9412108395748859E-4</v>
      </c>
      <c r="I1164" s="42">
        <v>5.0752711719214316</v>
      </c>
      <c r="J1164" s="41">
        <v>8.0333333333333342E-4</v>
      </c>
      <c r="K1164" s="42">
        <v>1.6696299999999977</v>
      </c>
      <c r="L1164" s="41">
        <v>7.9412108395748859E-4</v>
      </c>
      <c r="M1164" s="42">
        <v>1.6258560684528545</v>
      </c>
    </row>
    <row r="1165" spans="1:13" x14ac:dyDescent="0.2">
      <c r="A1165" s="84">
        <v>30</v>
      </c>
      <c r="B1165" s="85">
        <v>34488</v>
      </c>
      <c r="C1165" s="97">
        <v>3.9</v>
      </c>
      <c r="D1165" s="90">
        <v>1.2800000000000001E-3</v>
      </c>
      <c r="E1165" s="87">
        <v>21.592449999999999</v>
      </c>
      <c r="F1165" s="88">
        <v>0.92</v>
      </c>
      <c r="G1165" s="91">
        <v>2.41</v>
      </c>
      <c r="H1165" s="41">
        <v>7.9412108395748859E-4</v>
      </c>
      <c r="I1165" s="42">
        <v>5.0793015517658562</v>
      </c>
      <c r="J1165" s="41">
        <v>8.0333333333333342E-4</v>
      </c>
      <c r="K1165" s="42">
        <v>1.670433333333331</v>
      </c>
      <c r="L1165" s="41">
        <v>7.9412108395748859E-4</v>
      </c>
      <c r="M1165" s="42">
        <v>1.626650189536812</v>
      </c>
    </row>
    <row r="1166" spans="1:13" x14ac:dyDescent="0.2">
      <c r="A1166" s="84">
        <v>30</v>
      </c>
      <c r="B1166" s="85">
        <v>34489</v>
      </c>
      <c r="C1166" s="97">
        <v>3.9</v>
      </c>
      <c r="D1166" s="90">
        <v>1.2800000000000001E-3</v>
      </c>
      <c r="E1166" s="87">
        <v>21.62</v>
      </c>
      <c r="F1166" s="88">
        <v>0.92</v>
      </c>
      <c r="G1166" s="91">
        <v>2.41</v>
      </c>
      <c r="H1166" s="41">
        <v>7.9412108395748859E-4</v>
      </c>
      <c r="I1166" s="42">
        <v>5.0833351322198919</v>
      </c>
      <c r="J1166" s="41">
        <v>8.0333333333333342E-4</v>
      </c>
      <c r="K1166" s="42">
        <v>1.6712366666666643</v>
      </c>
      <c r="L1166" s="41">
        <v>7.9412108395748859E-4</v>
      </c>
      <c r="M1166" s="42">
        <v>1.6274443106207694</v>
      </c>
    </row>
    <row r="1167" spans="1:13" x14ac:dyDescent="0.2">
      <c r="A1167" s="84">
        <v>30</v>
      </c>
      <c r="B1167" s="85">
        <v>34490</v>
      </c>
      <c r="C1167" s="97">
        <v>3.9</v>
      </c>
      <c r="D1167" s="90">
        <v>1.2800000000000001E-3</v>
      </c>
      <c r="E1167" s="87">
        <v>21.647590000000001</v>
      </c>
      <c r="F1167" s="88">
        <v>0.92</v>
      </c>
      <c r="G1167" s="91">
        <v>2.41</v>
      </c>
      <c r="H1167" s="41">
        <v>7.9412108395748859E-4</v>
      </c>
      <c r="I1167" s="42">
        <v>5.0873719158252095</v>
      </c>
      <c r="J1167" s="41">
        <v>8.0333333333333342E-4</v>
      </c>
      <c r="K1167" s="42">
        <v>1.6720399999999975</v>
      </c>
      <c r="L1167" s="41">
        <v>7.9412108395748859E-4</v>
      </c>
      <c r="M1167" s="42">
        <v>1.6282384317047269</v>
      </c>
    </row>
    <row r="1168" spans="1:13" x14ac:dyDescent="0.2">
      <c r="A1168" s="84">
        <v>30</v>
      </c>
      <c r="B1168" s="85">
        <v>34491</v>
      </c>
      <c r="C1168" s="97">
        <v>3.89</v>
      </c>
      <c r="D1168" s="90">
        <v>1.2700000000000001E-3</v>
      </c>
      <c r="E1168" s="87">
        <v>21.675160000000002</v>
      </c>
      <c r="F1168" s="88">
        <v>0.91</v>
      </c>
      <c r="G1168" s="91">
        <v>2.4</v>
      </c>
      <c r="H1168" s="41">
        <v>7.9086345495804622E-4</v>
      </c>
      <c r="I1168" s="42">
        <v>5.0913953323552157</v>
      </c>
      <c r="J1168" s="41">
        <v>7.9999999999999993E-4</v>
      </c>
      <c r="K1168" s="42">
        <v>1.6728399999999974</v>
      </c>
      <c r="L1168" s="41">
        <v>7.9086345495804622E-4</v>
      </c>
      <c r="M1168" s="42">
        <v>1.629029295159685</v>
      </c>
    </row>
    <row r="1169" spans="1:13" x14ac:dyDescent="0.2">
      <c r="A1169" s="84">
        <v>30</v>
      </c>
      <c r="B1169" s="85">
        <v>34492</v>
      </c>
      <c r="C1169" s="97">
        <v>3.89</v>
      </c>
      <c r="D1169" s="90">
        <v>1.2700000000000001E-3</v>
      </c>
      <c r="E1169" s="87">
        <v>21.702760000000001</v>
      </c>
      <c r="F1169" s="88">
        <v>0.91</v>
      </c>
      <c r="G1169" s="91">
        <v>2.4</v>
      </c>
      <c r="H1169" s="41">
        <v>7.9086345495804622E-4</v>
      </c>
      <c r="I1169" s="42">
        <v>5.0954219308583193</v>
      </c>
      <c r="J1169" s="41">
        <v>7.9999999999999993E-4</v>
      </c>
      <c r="K1169" s="42">
        <v>1.6736399999999974</v>
      </c>
      <c r="L1169" s="41">
        <v>7.9086345495804622E-4</v>
      </c>
      <c r="M1169" s="42">
        <v>1.629820158614643</v>
      </c>
    </row>
    <row r="1170" spans="1:13" x14ac:dyDescent="0.2">
      <c r="A1170" s="84">
        <v>30</v>
      </c>
      <c r="B1170" s="85">
        <v>34493</v>
      </c>
      <c r="C1170" s="97">
        <v>3.89</v>
      </c>
      <c r="D1170" s="90">
        <v>1.2700000000000001E-3</v>
      </c>
      <c r="E1170" s="87">
        <v>21.730360000000001</v>
      </c>
      <c r="F1170" s="88">
        <v>0.91</v>
      </c>
      <c r="G1170" s="91">
        <v>2.4</v>
      </c>
      <c r="H1170" s="41">
        <v>7.9086345495804622E-4</v>
      </c>
      <c r="I1170" s="42">
        <v>5.0994517138510265</v>
      </c>
      <c r="J1170" s="41">
        <v>7.9999999999999993E-4</v>
      </c>
      <c r="K1170" s="42">
        <v>1.6744399999999973</v>
      </c>
      <c r="L1170" s="41">
        <v>7.9086345495804622E-4</v>
      </c>
      <c r="M1170" s="42">
        <v>1.6306110220696011</v>
      </c>
    </row>
    <row r="1171" spans="1:13" x14ac:dyDescent="0.2">
      <c r="A1171" s="84">
        <v>30</v>
      </c>
      <c r="B1171" s="85">
        <v>34494</v>
      </c>
      <c r="C1171" s="97">
        <v>3.88</v>
      </c>
      <c r="D1171" s="90">
        <v>1.2700000000000001E-3</v>
      </c>
      <c r="E1171" s="87">
        <v>21.75797</v>
      </c>
      <c r="F1171" s="88">
        <v>0.91</v>
      </c>
      <c r="G1171" s="91">
        <v>2.395</v>
      </c>
      <c r="H1171" s="41">
        <v>7.8923452513524062E-4</v>
      </c>
      <c r="I1171" s="42">
        <v>5.103476377202858</v>
      </c>
      <c r="J1171" s="41">
        <v>7.983333333333333E-4</v>
      </c>
      <c r="K1171" s="42">
        <v>1.6752383333333305</v>
      </c>
      <c r="L1171" s="41">
        <v>7.8923452513524062E-4</v>
      </c>
      <c r="M1171" s="42">
        <v>1.6314002565947363</v>
      </c>
    </row>
    <row r="1172" spans="1:13" x14ac:dyDescent="0.2">
      <c r="A1172" s="84">
        <v>30</v>
      </c>
      <c r="B1172" s="85">
        <v>34495</v>
      </c>
      <c r="C1172" s="97">
        <v>3.89</v>
      </c>
      <c r="D1172" s="90">
        <v>1.2700000000000001E-3</v>
      </c>
      <c r="E1172" s="87">
        <v>21.785630000000001</v>
      </c>
      <c r="F1172" s="88">
        <v>0.9</v>
      </c>
      <c r="G1172" s="91">
        <v>2.395</v>
      </c>
      <c r="H1172" s="41">
        <v>7.8923452513524062E-4</v>
      </c>
      <c r="I1172" s="42">
        <v>5.1075042169579588</v>
      </c>
      <c r="J1172" s="41">
        <v>7.983333333333333E-4</v>
      </c>
      <c r="K1172" s="42">
        <v>1.6760366666666637</v>
      </c>
      <c r="L1172" s="41">
        <v>7.8923452513524062E-4</v>
      </c>
      <c r="M1172" s="42">
        <v>1.6321894911198715</v>
      </c>
    </row>
    <row r="1173" spans="1:13" x14ac:dyDescent="0.2">
      <c r="A1173" s="84">
        <v>30</v>
      </c>
      <c r="B1173" s="85">
        <v>34496</v>
      </c>
      <c r="C1173" s="97">
        <v>3.89</v>
      </c>
      <c r="D1173" s="90">
        <v>1.2700000000000001E-3</v>
      </c>
      <c r="E1173" s="87">
        <v>21.813330000000001</v>
      </c>
      <c r="F1173" s="88">
        <v>0.9</v>
      </c>
      <c r="G1173" s="91">
        <v>2.395</v>
      </c>
      <c r="H1173" s="41">
        <v>7.8923452513524062E-4</v>
      </c>
      <c r="I1173" s="42">
        <v>5.111535235623256</v>
      </c>
      <c r="J1173" s="41">
        <v>7.983333333333333E-4</v>
      </c>
      <c r="K1173" s="42">
        <v>1.676834999999997</v>
      </c>
      <c r="L1173" s="41">
        <v>7.8923452513524062E-4</v>
      </c>
      <c r="M1173" s="42">
        <v>1.6329787256450068</v>
      </c>
    </row>
    <row r="1174" spans="1:13" x14ac:dyDescent="0.2">
      <c r="A1174" s="84">
        <v>30</v>
      </c>
      <c r="B1174" s="85">
        <v>34497</v>
      </c>
      <c r="C1174" s="97">
        <v>3.89</v>
      </c>
      <c r="D1174" s="90">
        <v>1.2700000000000001E-3</v>
      </c>
      <c r="E1174" s="87">
        <v>21.841059999999999</v>
      </c>
      <c r="F1174" s="88">
        <v>0.9</v>
      </c>
      <c r="G1174" s="91">
        <v>2.395</v>
      </c>
      <c r="H1174" s="41">
        <v>7.8923452513524062E-4</v>
      </c>
      <c r="I1174" s="42">
        <v>5.1155694357076555</v>
      </c>
      <c r="J1174" s="41">
        <v>7.983333333333333E-4</v>
      </c>
      <c r="K1174" s="42">
        <v>1.6776333333333302</v>
      </c>
      <c r="L1174" s="41">
        <v>7.8923452513524062E-4</v>
      </c>
      <c r="M1174" s="42">
        <v>1.633767960170142</v>
      </c>
    </row>
    <row r="1175" spans="1:13" x14ac:dyDescent="0.2">
      <c r="A1175" s="84">
        <v>30</v>
      </c>
      <c r="B1175" s="85">
        <v>34498</v>
      </c>
      <c r="C1175" s="97">
        <v>3.87</v>
      </c>
      <c r="D1175" s="90">
        <v>1.2700000000000001E-3</v>
      </c>
      <c r="E1175" s="87">
        <v>21.868729999999999</v>
      </c>
      <c r="F1175" s="88">
        <v>0.88</v>
      </c>
      <c r="G1175" s="91">
        <v>2.375</v>
      </c>
      <c r="H1175" s="41">
        <v>7.8271803685092678E-4</v>
      </c>
      <c r="I1175" s="42">
        <v>5.1195734841737472</v>
      </c>
      <c r="J1175" s="41">
        <v>7.9166666666666665E-4</v>
      </c>
      <c r="K1175" s="42">
        <v>1.6784249999999969</v>
      </c>
      <c r="L1175" s="41">
        <v>7.8271803685092678E-4</v>
      </c>
      <c r="M1175" s="42">
        <v>1.634550678206993</v>
      </c>
    </row>
    <row r="1176" spans="1:13" x14ac:dyDescent="0.2">
      <c r="A1176" s="84">
        <v>30</v>
      </c>
      <c r="B1176" s="85">
        <v>34499</v>
      </c>
      <c r="C1176" s="97">
        <v>3.87</v>
      </c>
      <c r="D1176" s="90">
        <v>1.2600000000000001E-3</v>
      </c>
      <c r="E1176" s="87">
        <v>21.89639</v>
      </c>
      <c r="F1176" s="88">
        <v>0.88</v>
      </c>
      <c r="G1176" s="91">
        <v>2.375</v>
      </c>
      <c r="H1176" s="41">
        <v>7.8271803685092678E-4</v>
      </c>
      <c r="I1176" s="42">
        <v>5.1235806666807937</v>
      </c>
      <c r="J1176" s="41">
        <v>7.9166666666666665E-4</v>
      </c>
      <c r="K1176" s="42">
        <v>1.6792166666666637</v>
      </c>
      <c r="L1176" s="41">
        <v>7.8271803685092678E-4</v>
      </c>
      <c r="M1176" s="42">
        <v>1.6353333962438439</v>
      </c>
    </row>
    <row r="1177" spans="1:13" x14ac:dyDescent="0.2">
      <c r="A1177" s="84">
        <v>30</v>
      </c>
      <c r="B1177" s="85">
        <v>34500</v>
      </c>
      <c r="C1177" s="97">
        <v>3.87</v>
      </c>
      <c r="D1177" s="90">
        <v>1.2700000000000001E-3</v>
      </c>
      <c r="E1177" s="87">
        <v>21.924140000000001</v>
      </c>
      <c r="F1177" s="88">
        <v>0.88</v>
      </c>
      <c r="G1177" s="91">
        <v>2.375</v>
      </c>
      <c r="H1177" s="41">
        <v>7.8271803685092678E-4</v>
      </c>
      <c r="I1177" s="42">
        <v>5.1275909856818656</v>
      </c>
      <c r="J1177" s="41">
        <v>7.9166666666666665E-4</v>
      </c>
      <c r="K1177" s="42">
        <v>1.6800083333333304</v>
      </c>
      <c r="L1177" s="41">
        <v>7.8271803685092678E-4</v>
      </c>
      <c r="M1177" s="42">
        <v>1.6361161142806948</v>
      </c>
    </row>
    <row r="1178" spans="1:13" x14ac:dyDescent="0.2">
      <c r="A1178" s="84">
        <v>30</v>
      </c>
      <c r="B1178" s="85">
        <v>34501</v>
      </c>
      <c r="C1178" s="97">
        <v>3.85</v>
      </c>
      <c r="D1178" s="90">
        <v>1.2600000000000001E-3</v>
      </c>
      <c r="E1178" s="87">
        <v>21.951730000000001</v>
      </c>
      <c r="F1178" s="88">
        <v>0.88</v>
      </c>
      <c r="G1178" s="91">
        <v>2.3650000000000002</v>
      </c>
      <c r="H1178" s="41">
        <v>7.7945933120981969E-4</v>
      </c>
      <c r="I1178" s="42">
        <v>5.1315877343222827</v>
      </c>
      <c r="J1178" s="41">
        <v>7.8833333333333338E-4</v>
      </c>
      <c r="K1178" s="42">
        <v>1.6807966666666638</v>
      </c>
      <c r="L1178" s="41">
        <v>7.7945933120981969E-4</v>
      </c>
      <c r="M1178" s="42">
        <v>1.6368955736119046</v>
      </c>
    </row>
    <row r="1179" spans="1:13" x14ac:dyDescent="0.2">
      <c r="A1179" s="84">
        <v>30</v>
      </c>
      <c r="B1179" s="85">
        <v>34502</v>
      </c>
      <c r="C1179" s="97">
        <v>3.84</v>
      </c>
      <c r="D1179" s="90">
        <v>1.2600000000000001E-3</v>
      </c>
      <c r="E1179" s="87">
        <v>21.979310000000002</v>
      </c>
      <c r="F1179" s="88">
        <v>0.87</v>
      </c>
      <c r="G1179" s="91">
        <v>2.355</v>
      </c>
      <c r="H1179" s="41">
        <v>7.7620031782354992E-4</v>
      </c>
      <c r="I1179" s="42">
        <v>5.1355708743526032</v>
      </c>
      <c r="J1179" s="41">
        <v>7.85E-4</v>
      </c>
      <c r="K1179" s="42">
        <v>1.6815816666666639</v>
      </c>
      <c r="L1179" s="41">
        <v>7.7620031782354992E-4</v>
      </c>
      <c r="M1179" s="42">
        <v>1.6376717739297282</v>
      </c>
    </row>
    <row r="1180" spans="1:13" x14ac:dyDescent="0.2">
      <c r="A1180" s="84">
        <v>30</v>
      </c>
      <c r="B1180" s="85">
        <v>34503</v>
      </c>
      <c r="C1180" s="97">
        <v>3.84</v>
      </c>
      <c r="D1180" s="90">
        <v>1.2600000000000001E-3</v>
      </c>
      <c r="E1180" s="87">
        <v>22.006920000000001</v>
      </c>
      <c r="F1180" s="88">
        <v>0.87</v>
      </c>
      <c r="G1180" s="91">
        <v>2.355</v>
      </c>
      <c r="H1180" s="41">
        <v>7.7620031782354992E-4</v>
      </c>
      <c r="I1180" s="42">
        <v>5.139557106097481</v>
      </c>
      <c r="J1180" s="41">
        <v>7.85E-4</v>
      </c>
      <c r="K1180" s="42">
        <v>1.6823666666666639</v>
      </c>
      <c r="L1180" s="41">
        <v>7.7620031782354992E-4</v>
      </c>
      <c r="M1180" s="42">
        <v>1.6384479742475517</v>
      </c>
    </row>
    <row r="1181" spans="1:13" x14ac:dyDescent="0.2">
      <c r="A1181" s="84">
        <v>30</v>
      </c>
      <c r="B1181" s="85">
        <v>34504</v>
      </c>
      <c r="C1181" s="97">
        <v>3.84</v>
      </c>
      <c r="D1181" s="90">
        <v>1.2600000000000001E-3</v>
      </c>
      <c r="E1181" s="87">
        <v>22.034559999999999</v>
      </c>
      <c r="F1181" s="88">
        <v>0.87</v>
      </c>
      <c r="G1181" s="91">
        <v>2.355</v>
      </c>
      <c r="H1181" s="41">
        <v>7.7620031782354992E-4</v>
      </c>
      <c r="I1181" s="42">
        <v>5.1435464319567057</v>
      </c>
      <c r="J1181" s="41">
        <v>7.85E-4</v>
      </c>
      <c r="K1181" s="42">
        <v>1.6831516666666639</v>
      </c>
      <c r="L1181" s="41">
        <v>7.7620031782354992E-4</v>
      </c>
      <c r="M1181" s="42">
        <v>1.6392241745653753</v>
      </c>
    </row>
    <row r="1182" spans="1:13" x14ac:dyDescent="0.2">
      <c r="A1182" s="84">
        <v>30</v>
      </c>
      <c r="B1182" s="85">
        <v>34505</v>
      </c>
      <c r="C1182" s="97">
        <v>3.83</v>
      </c>
      <c r="D1182" s="90">
        <v>1.25E-3</v>
      </c>
      <c r="E1182" s="87">
        <v>22.062159999999999</v>
      </c>
      <c r="F1182" s="88">
        <v>0.87</v>
      </c>
      <c r="G1182" s="91">
        <v>2.35</v>
      </c>
      <c r="H1182" s="41">
        <v>7.7457069570785464E-4</v>
      </c>
      <c r="I1182" s="42">
        <v>5.1475304722949122</v>
      </c>
      <c r="J1182" s="41">
        <v>7.8333333333333336E-4</v>
      </c>
      <c r="K1182" s="42">
        <v>1.6839349999999973</v>
      </c>
      <c r="L1182" s="41">
        <v>7.7457069570785464E-4</v>
      </c>
      <c r="M1182" s="42">
        <v>1.6399987452610831</v>
      </c>
    </row>
    <row r="1183" spans="1:13" x14ac:dyDescent="0.2">
      <c r="A1183" s="84">
        <v>30</v>
      </c>
      <c r="B1183" s="85">
        <v>34506</v>
      </c>
      <c r="C1183" s="97">
        <v>3.85</v>
      </c>
      <c r="D1183" s="90">
        <v>1.2600000000000001E-3</v>
      </c>
      <c r="E1183" s="87">
        <v>22.089929999999999</v>
      </c>
      <c r="F1183" s="88">
        <v>0.87</v>
      </c>
      <c r="G1183" s="91">
        <v>2.36</v>
      </c>
      <c r="H1183" s="41">
        <v>7.7782986298857715E-4</v>
      </c>
      <c r="I1183" s="42">
        <v>5.1515343752169072</v>
      </c>
      <c r="J1183" s="41">
        <v>7.8666666666666663E-4</v>
      </c>
      <c r="K1183" s="42">
        <v>1.684721666666664</v>
      </c>
      <c r="L1183" s="41">
        <v>7.7782986298857715E-4</v>
      </c>
      <c r="M1183" s="42">
        <v>1.6407765751240717</v>
      </c>
    </row>
    <row r="1184" spans="1:13" x14ac:dyDescent="0.2">
      <c r="A1184" s="84">
        <v>30</v>
      </c>
      <c r="B1184" s="85">
        <v>34507</v>
      </c>
      <c r="C1184" s="97">
        <v>3.83</v>
      </c>
      <c r="D1184" s="90">
        <v>1.25E-3</v>
      </c>
      <c r="E1184" s="87">
        <v>22.117599999999999</v>
      </c>
      <c r="F1184" s="88">
        <v>0.86</v>
      </c>
      <c r="G1184" s="91">
        <v>2.3450000000000002</v>
      </c>
      <c r="H1184" s="41">
        <v>7.7294099663349769E-4</v>
      </c>
      <c r="I1184" s="42">
        <v>5.155516207331079</v>
      </c>
      <c r="J1184" s="41">
        <v>7.8166666666666673E-4</v>
      </c>
      <c r="K1184" s="42">
        <v>1.6855033333333307</v>
      </c>
      <c r="L1184" s="41">
        <v>7.7294099663349769E-4</v>
      </c>
      <c r="M1184" s="42">
        <v>1.6415495161207052</v>
      </c>
    </row>
    <row r="1185" spans="1:13" x14ac:dyDescent="0.2">
      <c r="A1185" s="84">
        <v>30</v>
      </c>
      <c r="B1185" s="85">
        <v>34508</v>
      </c>
      <c r="C1185" s="97">
        <v>3.76</v>
      </c>
      <c r="D1185" s="90">
        <v>1.23E-3</v>
      </c>
      <c r="E1185" s="87">
        <v>22.144850000000002</v>
      </c>
      <c r="F1185" s="88">
        <v>0.86</v>
      </c>
      <c r="G1185" s="91">
        <v>2.31</v>
      </c>
      <c r="H1185" s="41">
        <v>7.6153094765674112E-4</v>
      </c>
      <c r="I1185" s="42">
        <v>5.1594422924741075</v>
      </c>
      <c r="J1185" s="41">
        <v>7.7000000000000007E-4</v>
      </c>
      <c r="K1185" s="42">
        <v>1.6862733333333306</v>
      </c>
      <c r="L1185" s="41">
        <v>7.6153094765674112E-4</v>
      </c>
      <c r="M1185" s="42">
        <v>1.642311047068362</v>
      </c>
    </row>
    <row r="1186" spans="1:13" x14ac:dyDescent="0.2">
      <c r="A1186" s="84">
        <v>30</v>
      </c>
      <c r="B1186" s="85">
        <v>34509</v>
      </c>
      <c r="C1186" s="97">
        <v>3.78</v>
      </c>
      <c r="D1186" s="90">
        <v>1.24E-3</v>
      </c>
      <c r="E1186" s="87">
        <v>22.172229999999999</v>
      </c>
      <c r="F1186" s="88">
        <v>0.86</v>
      </c>
      <c r="G1186" s="91">
        <v>2.3199999999999998</v>
      </c>
      <c r="H1186" s="41">
        <v>7.6479134662688075E-4</v>
      </c>
      <c r="I1186" s="42">
        <v>5.1633881892928128</v>
      </c>
      <c r="J1186" s="41">
        <v>7.7333333333333323E-4</v>
      </c>
      <c r="K1186" s="42">
        <v>1.6870466666666639</v>
      </c>
      <c r="L1186" s="41">
        <v>7.6479134662688075E-4</v>
      </c>
      <c r="M1186" s="42">
        <v>1.6430758384149888</v>
      </c>
    </row>
    <row r="1187" spans="1:13" x14ac:dyDescent="0.2">
      <c r="A1187" s="84">
        <v>30</v>
      </c>
      <c r="B1187" s="85">
        <v>34510</v>
      </c>
      <c r="C1187" s="97">
        <v>3.78</v>
      </c>
      <c r="D1187" s="90">
        <v>1.24E-3</v>
      </c>
      <c r="E1187" s="87">
        <v>22.199649999999998</v>
      </c>
      <c r="F1187" s="88">
        <v>0.86</v>
      </c>
      <c r="G1187" s="91">
        <v>2.3199999999999998</v>
      </c>
      <c r="H1187" s="41">
        <v>7.6479134662688075E-4</v>
      </c>
      <c r="I1187" s="42">
        <v>5.1673371038992597</v>
      </c>
      <c r="J1187" s="41">
        <v>7.7333333333333323E-4</v>
      </c>
      <c r="K1187" s="42">
        <v>1.6878199999999972</v>
      </c>
      <c r="L1187" s="41">
        <v>7.6479134662688075E-4</v>
      </c>
      <c r="M1187" s="42">
        <v>1.6438406297616157</v>
      </c>
    </row>
    <row r="1188" spans="1:13" x14ac:dyDescent="0.2">
      <c r="A1188" s="84">
        <v>30</v>
      </c>
      <c r="B1188" s="85">
        <v>34511</v>
      </c>
      <c r="C1188" s="97">
        <v>3.78</v>
      </c>
      <c r="D1188" s="90">
        <v>1.24E-3</v>
      </c>
      <c r="E1188" s="87">
        <v>22.22709</v>
      </c>
      <c r="F1188" s="88">
        <v>0.86</v>
      </c>
      <c r="G1188" s="91">
        <v>2.3199999999999998</v>
      </c>
      <c r="H1188" s="41">
        <v>7.6479134662688075E-4</v>
      </c>
      <c r="I1188" s="42">
        <v>5.1712890386014259</v>
      </c>
      <c r="J1188" s="41">
        <v>7.7333333333333323E-4</v>
      </c>
      <c r="K1188" s="42">
        <v>1.6885933333333305</v>
      </c>
      <c r="L1188" s="41">
        <v>7.6479134662688075E-4</v>
      </c>
      <c r="M1188" s="42">
        <v>1.6446054211082426</v>
      </c>
    </row>
    <row r="1189" spans="1:13" x14ac:dyDescent="0.2">
      <c r="A1189" s="84">
        <v>30</v>
      </c>
      <c r="B1189" s="85">
        <v>34512</v>
      </c>
      <c r="C1189" s="97">
        <v>3.77</v>
      </c>
      <c r="D1189" s="90">
        <v>1.23E-3</v>
      </c>
      <c r="E1189" s="87">
        <v>22.25451</v>
      </c>
      <c r="F1189" s="88">
        <v>0.84</v>
      </c>
      <c r="G1189" s="91">
        <v>2.3050000000000002</v>
      </c>
      <c r="H1189" s="41">
        <v>7.5990063264885777E-4</v>
      </c>
      <c r="I1189" s="42">
        <v>5.175218704413469</v>
      </c>
      <c r="J1189" s="41">
        <v>7.6833333333333343E-4</v>
      </c>
      <c r="K1189" s="42">
        <v>1.6893616666666638</v>
      </c>
      <c r="L1189" s="41">
        <v>7.5990063264885777E-4</v>
      </c>
      <c r="M1189" s="42">
        <v>1.6453653217408915</v>
      </c>
    </row>
    <row r="1190" spans="1:13" x14ac:dyDescent="0.2">
      <c r="A1190" s="84">
        <v>30</v>
      </c>
      <c r="B1190" s="85">
        <v>34513</v>
      </c>
      <c r="C1190" s="97">
        <v>3.75</v>
      </c>
      <c r="D1190" s="90">
        <v>1.23E-3</v>
      </c>
      <c r="E1190" s="87">
        <v>22.28181</v>
      </c>
      <c r="F1190" s="88">
        <v>0.84</v>
      </c>
      <c r="G1190" s="91">
        <v>2.2949999999999999</v>
      </c>
      <c r="H1190" s="41">
        <v>7.5663977155082662E-4</v>
      </c>
      <c r="I1190" s="42">
        <v>5.1791344807117019</v>
      </c>
      <c r="J1190" s="41">
        <v>7.6499999999999995E-4</v>
      </c>
      <c r="K1190" s="42">
        <v>1.6901266666666637</v>
      </c>
      <c r="L1190" s="41">
        <v>7.5663977155082662E-4</v>
      </c>
      <c r="M1190" s="42">
        <v>1.6461219615124423</v>
      </c>
    </row>
    <row r="1191" spans="1:13" x14ac:dyDescent="0.2">
      <c r="A1191" s="84">
        <v>30</v>
      </c>
      <c r="B1191" s="85">
        <v>34514</v>
      </c>
      <c r="C1191" s="97">
        <v>3.75</v>
      </c>
      <c r="D1191" s="90">
        <v>1.23E-3</v>
      </c>
      <c r="E1191" s="87">
        <v>22.309149999999999</v>
      </c>
      <c r="F1191" s="88">
        <v>0.84</v>
      </c>
      <c r="G1191" s="91">
        <v>2.2949999999999999</v>
      </c>
      <c r="H1191" s="41">
        <v>7.5663977155082662E-4</v>
      </c>
      <c r="I1191" s="42">
        <v>5.1830532198420185</v>
      </c>
      <c r="J1191" s="41">
        <v>7.6499999999999995E-4</v>
      </c>
      <c r="K1191" s="42">
        <v>1.6908916666666636</v>
      </c>
      <c r="L1191" s="41">
        <v>7.5663977155082662E-4</v>
      </c>
      <c r="M1191" s="42">
        <v>1.6468786012839931</v>
      </c>
    </row>
    <row r="1192" spans="1:13" x14ac:dyDescent="0.2">
      <c r="A1192" s="84">
        <v>30</v>
      </c>
      <c r="B1192" s="85">
        <v>34515</v>
      </c>
      <c r="C1192" s="97">
        <v>3.73</v>
      </c>
      <c r="D1192" s="90">
        <v>1.2199999999999999E-3</v>
      </c>
      <c r="E1192" s="87">
        <v>22.336410000000001</v>
      </c>
      <c r="F1192" s="88">
        <v>0.83</v>
      </c>
      <c r="G1192" s="91">
        <v>2.2799999999999998</v>
      </c>
      <c r="H1192" s="41">
        <v>7.5174790208665243E-4</v>
      </c>
      <c r="I1192" s="42">
        <v>5.1869495692264378</v>
      </c>
      <c r="J1192" s="41">
        <v>7.5999999999999993E-4</v>
      </c>
      <c r="K1192" s="42">
        <v>1.6916516666666637</v>
      </c>
      <c r="L1192" s="41">
        <v>7.5174790208665243E-4</v>
      </c>
      <c r="M1192" s="42">
        <v>1.6476303491860798</v>
      </c>
    </row>
    <row r="1193" spans="1:13" x14ac:dyDescent="0.2">
      <c r="A1193" s="84">
        <v>30</v>
      </c>
      <c r="B1193" s="85">
        <v>34516</v>
      </c>
      <c r="C1193" s="97">
        <v>3.64</v>
      </c>
      <c r="D1193" s="90">
        <v>1.1900000000000001E-3</v>
      </c>
      <c r="E1193" s="87">
        <v>22.363029999999998</v>
      </c>
      <c r="F1193" s="88">
        <v>0.84</v>
      </c>
      <c r="G1193" s="91">
        <v>2.2400000000000002</v>
      </c>
      <c r="H1193" s="41">
        <v>7.3869952557625851E-4</v>
      </c>
      <c r="I1193" s="42">
        <v>5.1907811664124131</v>
      </c>
      <c r="J1193" s="41">
        <v>7.4666666666666675E-4</v>
      </c>
      <c r="K1193" s="42">
        <v>1.6923983333333303</v>
      </c>
      <c r="L1193" s="41">
        <v>7.3869952557625851E-4</v>
      </c>
      <c r="M1193" s="42">
        <v>1.648369048711656</v>
      </c>
    </row>
    <row r="1194" spans="1:13" x14ac:dyDescent="0.2">
      <c r="A1194" s="84">
        <v>30</v>
      </c>
      <c r="B1194" s="85">
        <v>34517</v>
      </c>
      <c r="C1194" s="97">
        <v>3.64</v>
      </c>
      <c r="D1194" s="90">
        <v>1.1900000000000001E-3</v>
      </c>
      <c r="E1194" s="87">
        <v>22.389669999999999</v>
      </c>
      <c r="F1194" s="88">
        <v>0.84</v>
      </c>
      <c r="G1194" s="91">
        <v>2.2400000000000002</v>
      </c>
      <c r="H1194" s="41">
        <v>7.3869952557625851E-4</v>
      </c>
      <c r="I1194" s="42">
        <v>5.1946155939974119</v>
      </c>
      <c r="J1194" s="41">
        <v>7.4666666666666675E-4</v>
      </c>
      <c r="K1194" s="42">
        <v>1.693144999999997</v>
      </c>
      <c r="L1194" s="41">
        <v>7.3869952557625851E-4</v>
      </c>
      <c r="M1194" s="42">
        <v>1.6491077482372323</v>
      </c>
    </row>
    <row r="1195" spans="1:13" x14ac:dyDescent="0.2">
      <c r="A1195" s="84">
        <v>30</v>
      </c>
      <c r="B1195" s="85">
        <v>34518</v>
      </c>
      <c r="C1195" s="97">
        <v>3.64</v>
      </c>
      <c r="D1195" s="90">
        <v>1.1900000000000001E-3</v>
      </c>
      <c r="E1195" s="87">
        <v>22.416350000000001</v>
      </c>
      <c r="F1195" s="88">
        <v>0.84</v>
      </c>
      <c r="G1195" s="91">
        <v>2.2400000000000002</v>
      </c>
      <c r="H1195" s="41">
        <v>7.3869952557625851E-4</v>
      </c>
      <c r="I1195" s="42">
        <v>5.198452854072249</v>
      </c>
      <c r="J1195" s="41">
        <v>7.4666666666666675E-4</v>
      </c>
      <c r="K1195" s="42">
        <v>1.6938916666666637</v>
      </c>
      <c r="L1195" s="41">
        <v>7.3869952557625851E-4</v>
      </c>
      <c r="M1195" s="42">
        <v>1.6498464477628085</v>
      </c>
    </row>
    <row r="1196" spans="1:13" x14ac:dyDescent="0.2">
      <c r="A1196" s="84">
        <v>30</v>
      </c>
      <c r="B1196" s="85">
        <v>34519</v>
      </c>
      <c r="C1196" s="97">
        <v>3.61</v>
      </c>
      <c r="D1196" s="90">
        <v>1.1800000000000001E-3</v>
      </c>
      <c r="E1196" s="87">
        <v>22.442900000000002</v>
      </c>
      <c r="F1196" s="88">
        <v>0.84</v>
      </c>
      <c r="G1196" s="91">
        <v>2.2250000000000001</v>
      </c>
      <c r="H1196" s="41">
        <v>7.338051120868716E-4</v>
      </c>
      <c r="I1196" s="42">
        <v>5.2022675053515099</v>
      </c>
      <c r="J1196" s="41">
        <v>7.4166666666666673E-4</v>
      </c>
      <c r="K1196" s="42">
        <v>1.6946333333333303</v>
      </c>
      <c r="L1196" s="41">
        <v>7.338051120868716E-4</v>
      </c>
      <c r="M1196" s="42">
        <v>1.6505802528748954</v>
      </c>
    </row>
    <row r="1197" spans="1:13" x14ac:dyDescent="0.2">
      <c r="A1197" s="84">
        <v>30</v>
      </c>
      <c r="B1197" s="85">
        <v>34520</v>
      </c>
      <c r="C1197" s="97">
        <v>3.63</v>
      </c>
      <c r="D1197" s="90">
        <v>1.1900000000000001E-3</v>
      </c>
      <c r="E1197" s="87">
        <v>22.469560000000001</v>
      </c>
      <c r="F1197" s="88">
        <v>0.83</v>
      </c>
      <c r="G1197" s="91">
        <v>2.23</v>
      </c>
      <c r="H1197" s="41">
        <v>7.3543666038378142E-4</v>
      </c>
      <c r="I1197" s="42">
        <v>5.2060934435920689</v>
      </c>
      <c r="J1197" s="41">
        <v>7.4333333333333337E-4</v>
      </c>
      <c r="K1197" s="42">
        <v>1.6953766666666636</v>
      </c>
      <c r="L1197" s="41">
        <v>7.3543666038378142E-4</v>
      </c>
      <c r="M1197" s="42">
        <v>1.6513156895352792</v>
      </c>
    </row>
    <row r="1198" spans="1:13" x14ac:dyDescent="0.2">
      <c r="A1198" s="84">
        <v>30</v>
      </c>
      <c r="B1198" s="85">
        <v>34521</v>
      </c>
      <c r="C1198" s="97">
        <v>3.62</v>
      </c>
      <c r="D1198" s="90">
        <v>1.1900000000000001E-3</v>
      </c>
      <c r="E1198" s="87">
        <v>22.496189999999999</v>
      </c>
      <c r="F1198" s="88">
        <v>0.82</v>
      </c>
      <c r="G1198" s="91">
        <v>2.2200000000000002</v>
      </c>
      <c r="H1198" s="41">
        <v>7.3217348664633697E-4</v>
      </c>
      <c r="I1198" s="42">
        <v>5.2099052071804701</v>
      </c>
      <c r="J1198" s="41">
        <v>7.400000000000001E-4</v>
      </c>
      <c r="K1198" s="42">
        <v>1.6961166666666636</v>
      </c>
      <c r="L1198" s="41">
        <v>7.3217348664633697E-4</v>
      </c>
      <c r="M1198" s="42">
        <v>1.6520478630219255</v>
      </c>
    </row>
    <row r="1199" spans="1:13" x14ac:dyDescent="0.2">
      <c r="A1199" s="84">
        <v>30</v>
      </c>
      <c r="B1199" s="85">
        <v>34522</v>
      </c>
      <c r="C1199" s="97">
        <v>3.61</v>
      </c>
      <c r="D1199" s="90">
        <v>1.1800000000000001E-3</v>
      </c>
      <c r="E1199" s="87">
        <v>22.522829999999999</v>
      </c>
      <c r="F1199" s="88">
        <v>0.82</v>
      </c>
      <c r="G1199" s="91">
        <v>2.2149999999999999</v>
      </c>
      <c r="H1199" s="41">
        <v>7.3054178405507209E-4</v>
      </c>
      <c r="I1199" s="42">
        <v>5.2137112606252813</v>
      </c>
      <c r="J1199" s="41">
        <v>7.3833333333333325E-4</v>
      </c>
      <c r="K1199" s="42">
        <v>1.6968549999999969</v>
      </c>
      <c r="L1199" s="41">
        <v>7.3054178405507209E-4</v>
      </c>
      <c r="M1199" s="42">
        <v>1.6527784048059806</v>
      </c>
    </row>
    <row r="1200" spans="1:13" x14ac:dyDescent="0.2">
      <c r="A1200" s="84">
        <v>30</v>
      </c>
      <c r="B1200" s="85">
        <v>34523</v>
      </c>
      <c r="C1200" s="97">
        <v>3.62</v>
      </c>
      <c r="D1200" s="90">
        <v>1.1900000000000001E-3</v>
      </c>
      <c r="E1200" s="87">
        <v>22.549520000000001</v>
      </c>
      <c r="F1200" s="88">
        <v>0.81</v>
      </c>
      <c r="G1200" s="91">
        <v>2.2149999999999999</v>
      </c>
      <c r="H1200" s="41">
        <v>7.3054178405507209E-4</v>
      </c>
      <c r="I1200" s="42">
        <v>5.2175200945511664</v>
      </c>
      <c r="J1200" s="41">
        <v>7.3833333333333325E-4</v>
      </c>
      <c r="K1200" s="42">
        <v>1.6975933333333302</v>
      </c>
      <c r="L1200" s="41">
        <v>7.3054178405507209E-4</v>
      </c>
      <c r="M1200" s="42">
        <v>1.6535089465900357</v>
      </c>
    </row>
    <row r="1201" spans="1:13" x14ac:dyDescent="0.2">
      <c r="A1201" s="84">
        <v>30</v>
      </c>
      <c r="B1201" s="85">
        <v>34524</v>
      </c>
      <c r="C1201" s="97">
        <v>3.62</v>
      </c>
      <c r="D1201" s="90">
        <v>1.1900000000000001E-3</v>
      </c>
      <c r="E1201" s="87">
        <v>22.576250000000002</v>
      </c>
      <c r="F1201" s="88">
        <v>0.81</v>
      </c>
      <c r="G1201" s="91">
        <v>2.2149999999999999</v>
      </c>
      <c r="H1201" s="41">
        <v>7.3054178405507209E-4</v>
      </c>
      <c r="I1201" s="42">
        <v>5.2213317109893831</v>
      </c>
      <c r="J1201" s="41">
        <v>7.3833333333333325E-4</v>
      </c>
      <c r="K1201" s="42">
        <v>1.6983316666666635</v>
      </c>
      <c r="L1201" s="41">
        <v>7.3054178405507209E-4</v>
      </c>
      <c r="M1201" s="42">
        <v>1.6542394883740907</v>
      </c>
    </row>
    <row r="1202" spans="1:13" x14ac:dyDescent="0.2">
      <c r="A1202" s="84">
        <v>30</v>
      </c>
      <c r="B1202" s="85">
        <v>34525</v>
      </c>
      <c r="C1202" s="97">
        <v>3.62</v>
      </c>
      <c r="D1202" s="90">
        <v>1.1900000000000001E-3</v>
      </c>
      <c r="E1202" s="87">
        <v>22.603010000000001</v>
      </c>
      <c r="F1202" s="88">
        <v>0.81</v>
      </c>
      <c r="G1202" s="91">
        <v>2.2149999999999999</v>
      </c>
      <c r="H1202" s="41">
        <v>7.3054178405507209E-4</v>
      </c>
      <c r="I1202" s="42">
        <v>5.2251461119726725</v>
      </c>
      <c r="J1202" s="41">
        <v>7.3833333333333325E-4</v>
      </c>
      <c r="K1202" s="42">
        <v>1.6990699999999967</v>
      </c>
      <c r="L1202" s="41">
        <v>7.3054178405507209E-4</v>
      </c>
      <c r="M1202" s="42">
        <v>1.6549700301581458</v>
      </c>
    </row>
    <row r="1203" spans="1:13" x14ac:dyDescent="0.2">
      <c r="A1203" s="84">
        <v>30</v>
      </c>
      <c r="B1203" s="85">
        <v>34526</v>
      </c>
      <c r="C1203" s="97">
        <v>3.61</v>
      </c>
      <c r="D1203" s="90">
        <v>1.1800000000000001E-3</v>
      </c>
      <c r="E1203" s="87">
        <v>22.629770000000001</v>
      </c>
      <c r="F1203" s="88">
        <v>0.81</v>
      </c>
      <c r="G1203" s="91">
        <v>2.21</v>
      </c>
      <c r="H1203" s="41">
        <v>7.2891000430508335E-4</v>
      </c>
      <c r="I1203" s="42">
        <v>5.2289547732476453</v>
      </c>
      <c r="J1203" s="41">
        <v>7.3666666666666661E-4</v>
      </c>
      <c r="K1203" s="42">
        <v>1.6998066666666634</v>
      </c>
      <c r="L1203" s="41">
        <v>7.2891000430508335E-4</v>
      </c>
      <c r="M1203" s="42">
        <v>1.6556989401624509</v>
      </c>
    </row>
    <row r="1204" spans="1:13" x14ac:dyDescent="0.2">
      <c r="A1204" s="84">
        <v>30</v>
      </c>
      <c r="B1204" s="85">
        <v>34527</v>
      </c>
      <c r="C1204" s="97">
        <v>3.57</v>
      </c>
      <c r="D1204" s="90">
        <v>1.17E-3</v>
      </c>
      <c r="E1204" s="87">
        <v>22.65624</v>
      </c>
      <c r="F1204" s="88">
        <v>0.81</v>
      </c>
      <c r="G1204" s="91">
        <v>2.19</v>
      </c>
      <c r="H1204" s="41">
        <v>7.2238211357289472E-4</v>
      </c>
      <c r="I1204" s="42">
        <v>5.2327320766485208</v>
      </c>
      <c r="J1204" s="41">
        <v>7.2999999999999996E-4</v>
      </c>
      <c r="K1204" s="42">
        <v>1.7005366666666633</v>
      </c>
      <c r="L1204" s="41">
        <v>7.2238211357289472E-4</v>
      </c>
      <c r="M1204" s="42">
        <v>1.6564213222760238</v>
      </c>
    </row>
    <row r="1205" spans="1:13" x14ac:dyDescent="0.2">
      <c r="A1205" s="84">
        <v>30</v>
      </c>
      <c r="B1205" s="85">
        <v>34528</v>
      </c>
      <c r="C1205" s="97">
        <v>3.56</v>
      </c>
      <c r="D1205" s="90">
        <v>1.17E-3</v>
      </c>
      <c r="E1205" s="87">
        <v>22.682670000000002</v>
      </c>
      <c r="F1205" s="88">
        <v>0.81</v>
      </c>
      <c r="G1205" s="91">
        <v>2.1850000000000001</v>
      </c>
      <c r="H1205" s="41">
        <v>7.2074994791959668E-4</v>
      </c>
      <c r="I1205" s="42">
        <v>5.2365035680202423</v>
      </c>
      <c r="J1205" s="41">
        <v>7.2833333333333333E-4</v>
      </c>
      <c r="K1205" s="42">
        <v>1.7012649999999967</v>
      </c>
      <c r="L1205" s="41">
        <v>7.2074994791959668E-4</v>
      </c>
      <c r="M1205" s="42">
        <v>1.6571420722239434</v>
      </c>
    </row>
    <row r="1206" spans="1:13" x14ac:dyDescent="0.2">
      <c r="A1206" s="84">
        <v>30</v>
      </c>
      <c r="B1206" s="85">
        <v>34529</v>
      </c>
      <c r="C1206" s="97">
        <v>3.53</v>
      </c>
      <c r="D1206" s="90">
        <v>1.16E-3</v>
      </c>
      <c r="E1206" s="87">
        <v>22.708919999999999</v>
      </c>
      <c r="F1206" s="88">
        <v>0.81</v>
      </c>
      <c r="G1206" s="91">
        <v>2.17</v>
      </c>
      <c r="H1206" s="41">
        <v>7.1585298771181805E-4</v>
      </c>
      <c r="I1206" s="42">
        <v>5.2402521347445736</v>
      </c>
      <c r="J1206" s="41">
        <v>7.2333333333333332E-4</v>
      </c>
      <c r="K1206" s="42">
        <v>1.7019883333333301</v>
      </c>
      <c r="L1206" s="41">
        <v>7.1585298771181805E-4</v>
      </c>
      <c r="M1206" s="42">
        <v>1.6578579252116552</v>
      </c>
    </row>
    <row r="1207" spans="1:13" x14ac:dyDescent="0.2">
      <c r="A1207" s="84">
        <v>30</v>
      </c>
      <c r="B1207" s="85">
        <v>34530</v>
      </c>
      <c r="C1207" s="97">
        <v>3.54</v>
      </c>
      <c r="D1207" s="90">
        <v>1.16E-3</v>
      </c>
      <c r="E1207" s="87">
        <v>22.73527</v>
      </c>
      <c r="F1207" s="88">
        <v>0.8</v>
      </c>
      <c r="G1207" s="91">
        <v>2.17</v>
      </c>
      <c r="H1207" s="41">
        <v>7.1585298771181805E-4</v>
      </c>
      <c r="I1207" s="42">
        <v>5.2440033848915935</v>
      </c>
      <c r="J1207" s="41">
        <v>7.2333333333333332E-4</v>
      </c>
      <c r="K1207" s="42">
        <v>1.7027116666666635</v>
      </c>
      <c r="L1207" s="41">
        <v>7.1585298771181805E-4</v>
      </c>
      <c r="M1207" s="42">
        <v>1.658573778199367</v>
      </c>
    </row>
    <row r="1208" spans="1:13" x14ac:dyDescent="0.2">
      <c r="A1208" s="84">
        <v>30</v>
      </c>
      <c r="B1208" s="85">
        <v>34531</v>
      </c>
      <c r="C1208" s="97">
        <v>3.54</v>
      </c>
      <c r="D1208" s="90">
        <v>1.16E-3</v>
      </c>
      <c r="E1208" s="87">
        <v>22.761649999999999</v>
      </c>
      <c r="F1208" s="88">
        <v>0.8</v>
      </c>
      <c r="G1208" s="91">
        <v>2.17</v>
      </c>
      <c r="H1208" s="41">
        <v>7.1585298771181805E-4</v>
      </c>
      <c r="I1208" s="42">
        <v>5.247757320382239</v>
      </c>
      <c r="J1208" s="41">
        <v>7.2333333333333332E-4</v>
      </c>
      <c r="K1208" s="42">
        <v>1.7034349999999969</v>
      </c>
      <c r="L1208" s="41">
        <v>7.1585298771181805E-4</v>
      </c>
      <c r="M1208" s="42">
        <v>1.6592896311870788</v>
      </c>
    </row>
    <row r="1209" spans="1:13" x14ac:dyDescent="0.2">
      <c r="A1209" s="84">
        <v>30</v>
      </c>
      <c r="B1209" s="85">
        <v>34532</v>
      </c>
      <c r="C1209" s="97">
        <v>3.54</v>
      </c>
      <c r="D1209" s="90">
        <v>1.16E-3</v>
      </c>
      <c r="E1209" s="87">
        <v>22.788060000000002</v>
      </c>
      <c r="F1209" s="88">
        <v>0.8</v>
      </c>
      <c r="G1209" s="91">
        <v>2.17</v>
      </c>
      <c r="H1209" s="41">
        <v>7.1585298771181805E-4</v>
      </c>
      <c r="I1209" s="42">
        <v>5.2515139431388214</v>
      </c>
      <c r="J1209" s="41">
        <v>7.2333333333333332E-4</v>
      </c>
      <c r="K1209" s="42">
        <v>1.7041583333333303</v>
      </c>
      <c r="L1209" s="41">
        <v>7.1585298771181805E-4</v>
      </c>
      <c r="M1209" s="42">
        <v>1.6600054841747907</v>
      </c>
    </row>
    <row r="1210" spans="1:13" x14ac:dyDescent="0.2">
      <c r="A1210" s="84">
        <v>30</v>
      </c>
      <c r="B1210" s="85">
        <v>34533</v>
      </c>
      <c r="C1210" s="97">
        <v>3.54</v>
      </c>
      <c r="D1210" s="90">
        <v>1.16E-3</v>
      </c>
      <c r="E1210" s="87">
        <v>22.814509999999999</v>
      </c>
      <c r="F1210" s="88">
        <v>0.8</v>
      </c>
      <c r="G1210" s="91">
        <v>2.17</v>
      </c>
      <c r="H1210" s="41">
        <v>7.1585298771181805E-4</v>
      </c>
      <c r="I1210" s="42">
        <v>5.2552732550850276</v>
      </c>
      <c r="J1210" s="41">
        <v>7.2333333333333332E-4</v>
      </c>
      <c r="K1210" s="42">
        <v>1.7048816666666637</v>
      </c>
      <c r="L1210" s="41">
        <v>7.1585298771181805E-4</v>
      </c>
      <c r="M1210" s="42">
        <v>1.6607213371625025</v>
      </c>
    </row>
    <row r="1211" spans="1:13" x14ac:dyDescent="0.2">
      <c r="A1211" s="84">
        <v>30</v>
      </c>
      <c r="B1211" s="85">
        <v>34534</v>
      </c>
      <c r="C1211" s="97">
        <v>3.54</v>
      </c>
      <c r="D1211" s="90">
        <v>1.16E-3</v>
      </c>
      <c r="E1211" s="87">
        <v>22.841000000000001</v>
      </c>
      <c r="F1211" s="88">
        <v>0.78</v>
      </c>
      <c r="G1211" s="91">
        <v>2.16</v>
      </c>
      <c r="H1211" s="41">
        <v>7.1258796145912129E-4</v>
      </c>
      <c r="I1211" s="42">
        <v>5.2590180995407794</v>
      </c>
      <c r="J1211" s="41">
        <v>7.2000000000000005E-4</v>
      </c>
      <c r="K1211" s="42">
        <v>1.7056016666666638</v>
      </c>
      <c r="L1211" s="41">
        <v>7.1258796145912129E-4</v>
      </c>
      <c r="M1211" s="42">
        <v>1.6614339251239616</v>
      </c>
    </row>
    <row r="1212" spans="1:13" x14ac:dyDescent="0.2">
      <c r="A1212" s="84">
        <v>30</v>
      </c>
      <c r="B1212" s="85">
        <v>34535</v>
      </c>
      <c r="C1212" s="97">
        <v>3.54</v>
      </c>
      <c r="D1212" s="90">
        <v>1.16E-3</v>
      </c>
      <c r="E1212" s="87">
        <v>22.8675</v>
      </c>
      <c r="F1212" s="88">
        <v>0.78</v>
      </c>
      <c r="G1212" s="91">
        <v>2.16</v>
      </c>
      <c r="H1212" s="41">
        <v>7.1258796145912129E-4</v>
      </c>
      <c r="I1212" s="42">
        <v>5.2627656125276081</v>
      </c>
      <c r="J1212" s="41">
        <v>7.2000000000000005E-4</v>
      </c>
      <c r="K1212" s="42">
        <v>1.7063216666666638</v>
      </c>
      <c r="L1212" s="41">
        <v>7.1258796145912129E-4</v>
      </c>
      <c r="M1212" s="42">
        <v>1.6621465130854207</v>
      </c>
    </row>
    <row r="1213" spans="1:13" x14ac:dyDescent="0.2">
      <c r="A1213" s="84">
        <v>30</v>
      </c>
      <c r="B1213" s="85">
        <v>34536</v>
      </c>
      <c r="C1213" s="97">
        <v>3.48</v>
      </c>
      <c r="D1213" s="90">
        <v>1.14E-3</v>
      </c>
      <c r="E1213" s="87">
        <v>22.893560000000001</v>
      </c>
      <c r="F1213" s="88">
        <v>0.77</v>
      </c>
      <c r="G1213" s="91">
        <v>2.125</v>
      </c>
      <c r="H1213" s="41">
        <v>7.0115793612024468E-4</v>
      </c>
      <c r="I1213" s="42">
        <v>5.2664556424027724</v>
      </c>
      <c r="J1213" s="41">
        <v>7.0833333333333338E-4</v>
      </c>
      <c r="K1213" s="42">
        <v>1.7070299999999972</v>
      </c>
      <c r="L1213" s="41">
        <v>7.0115793612024468E-4</v>
      </c>
      <c r="M1213" s="42">
        <v>1.662847671021541</v>
      </c>
    </row>
    <row r="1214" spans="1:13" x14ac:dyDescent="0.2">
      <c r="A1214" s="84">
        <v>30</v>
      </c>
      <c r="B1214" s="85">
        <v>34537</v>
      </c>
      <c r="C1214" s="97">
        <v>3.47</v>
      </c>
      <c r="D1214" s="90">
        <v>1.14E-3</v>
      </c>
      <c r="E1214" s="87">
        <v>22.919640000000001</v>
      </c>
      <c r="F1214" s="88">
        <v>0.77</v>
      </c>
      <c r="G1214" s="91">
        <v>2.12</v>
      </c>
      <c r="H1214" s="41">
        <v>6.9952476624823845E-4</v>
      </c>
      <c r="I1214" s="42">
        <v>5.2701396585549807</v>
      </c>
      <c r="J1214" s="41">
        <v>7.0666666666666675E-4</v>
      </c>
      <c r="K1214" s="42">
        <v>1.7077366666666638</v>
      </c>
      <c r="L1214" s="41">
        <v>6.9952476624823845E-4</v>
      </c>
      <c r="M1214" s="42">
        <v>1.6635471957877892</v>
      </c>
    </row>
    <row r="1215" spans="1:13" x14ac:dyDescent="0.2">
      <c r="A1215" s="84">
        <v>30</v>
      </c>
      <c r="B1215" s="85">
        <v>34538</v>
      </c>
      <c r="C1215" s="97">
        <v>3.47</v>
      </c>
      <c r="D1215" s="90">
        <v>1.14E-3</v>
      </c>
      <c r="E1215" s="87">
        <v>22.94575</v>
      </c>
      <c r="F1215" s="88">
        <v>0.77</v>
      </c>
      <c r="G1215" s="91">
        <v>2.12</v>
      </c>
      <c r="H1215" s="41">
        <v>6.9952476624823845E-4</v>
      </c>
      <c r="I1215" s="42">
        <v>5.2738262517677272</v>
      </c>
      <c r="J1215" s="41">
        <v>7.0666666666666675E-4</v>
      </c>
      <c r="K1215" s="42">
        <v>1.7084433333333304</v>
      </c>
      <c r="L1215" s="41">
        <v>6.9952476624823845E-4</v>
      </c>
      <c r="M1215" s="42">
        <v>1.6642467205540374</v>
      </c>
    </row>
    <row r="1216" spans="1:13" x14ac:dyDescent="0.2">
      <c r="A1216" s="84">
        <v>30</v>
      </c>
      <c r="B1216" s="85">
        <v>34539</v>
      </c>
      <c r="C1216" s="97">
        <v>3.47</v>
      </c>
      <c r="D1216" s="90">
        <v>1.14E-3</v>
      </c>
      <c r="E1216" s="87">
        <v>22.971889999999998</v>
      </c>
      <c r="F1216" s="88">
        <v>0.77</v>
      </c>
      <c r="G1216" s="91">
        <v>2.12</v>
      </c>
      <c r="H1216" s="41">
        <v>6.9952476624823845E-4</v>
      </c>
      <c r="I1216" s="42">
        <v>5.2775154238437292</v>
      </c>
      <c r="J1216" s="41">
        <v>7.0666666666666675E-4</v>
      </c>
      <c r="K1216" s="42">
        <v>1.7091499999999971</v>
      </c>
      <c r="L1216" s="41">
        <v>6.9952476624823845E-4</v>
      </c>
      <c r="M1216" s="42">
        <v>1.6649462453202857</v>
      </c>
    </row>
    <row r="1217" spans="1:13" x14ac:dyDescent="0.2">
      <c r="A1217" s="84">
        <v>30</v>
      </c>
      <c r="B1217" s="85">
        <v>34540</v>
      </c>
      <c r="C1217" s="97">
        <v>3.48</v>
      </c>
      <c r="D1217" s="90">
        <v>1.14E-3</v>
      </c>
      <c r="E1217" s="87">
        <v>22.998139999999999</v>
      </c>
      <c r="F1217" s="88">
        <v>0.77</v>
      </c>
      <c r="G1217" s="91">
        <v>2.125</v>
      </c>
      <c r="H1217" s="41">
        <v>7.0115793612024468E-4</v>
      </c>
      <c r="I1217" s="42">
        <v>5.2812157956661538</v>
      </c>
      <c r="J1217" s="41">
        <v>7.0833333333333338E-4</v>
      </c>
      <c r="K1217" s="42">
        <v>1.7098583333333304</v>
      </c>
      <c r="L1217" s="41">
        <v>7.0115793612024468E-4</v>
      </c>
      <c r="M1217" s="42">
        <v>1.6656474032564059</v>
      </c>
    </row>
    <row r="1218" spans="1:13" x14ac:dyDescent="0.2">
      <c r="A1218" s="84">
        <v>30</v>
      </c>
      <c r="B1218" s="85">
        <v>34541</v>
      </c>
      <c r="C1218" s="97">
        <v>3.48</v>
      </c>
      <c r="D1218" s="90">
        <v>1.14E-3</v>
      </c>
      <c r="E1218" s="87">
        <v>23.024360000000001</v>
      </c>
      <c r="F1218" s="88">
        <v>0.77</v>
      </c>
      <c r="G1218" s="91">
        <v>2.125</v>
      </c>
      <c r="H1218" s="41">
        <v>7.0115793612024468E-4</v>
      </c>
      <c r="I1218" s="42">
        <v>5.2849187620336489</v>
      </c>
      <c r="J1218" s="41">
        <v>7.0833333333333338E-4</v>
      </c>
      <c r="K1218" s="42">
        <v>1.7105666666666637</v>
      </c>
      <c r="L1218" s="41">
        <v>7.0115793612024468E-4</v>
      </c>
      <c r="M1218" s="42">
        <v>1.6663485611925262</v>
      </c>
    </row>
    <row r="1219" spans="1:13" x14ac:dyDescent="0.2">
      <c r="A1219" s="84">
        <v>30</v>
      </c>
      <c r="B1219" s="85">
        <v>34542</v>
      </c>
      <c r="C1219" s="97">
        <v>3.5</v>
      </c>
      <c r="D1219" s="90">
        <v>1.15E-3</v>
      </c>
      <c r="E1219" s="87">
        <v>23.05077</v>
      </c>
      <c r="F1219" s="88">
        <v>0.76</v>
      </c>
      <c r="G1219" s="91">
        <v>2.13</v>
      </c>
      <c r="H1219" s="41">
        <v>7.0279102870007826E-4</v>
      </c>
      <c r="I1219" s="42">
        <v>5.2886329555270146</v>
      </c>
      <c r="J1219" s="41">
        <v>7.0999999999999991E-4</v>
      </c>
      <c r="K1219" s="42">
        <v>1.7112766666666637</v>
      </c>
      <c r="L1219" s="41">
        <v>7.0279102870007826E-4</v>
      </c>
      <c r="M1219" s="42">
        <v>1.6670513522212262</v>
      </c>
    </row>
    <row r="1220" spans="1:13" x14ac:dyDescent="0.2">
      <c r="A1220" s="84">
        <v>30</v>
      </c>
      <c r="B1220" s="85">
        <v>34543</v>
      </c>
      <c r="C1220" s="97">
        <v>3.5</v>
      </c>
      <c r="D1220" s="90">
        <v>1.15E-3</v>
      </c>
      <c r="E1220" s="87">
        <v>23.077200000000001</v>
      </c>
      <c r="F1220" s="88">
        <v>0.76</v>
      </c>
      <c r="G1220" s="91">
        <v>2.13</v>
      </c>
      <c r="H1220" s="41">
        <v>7.0279102870007826E-4</v>
      </c>
      <c r="I1220" s="42">
        <v>5.2923497593222466</v>
      </c>
      <c r="J1220" s="41">
        <v>7.0999999999999991E-4</v>
      </c>
      <c r="K1220" s="42">
        <v>1.7119866666666637</v>
      </c>
      <c r="L1220" s="41">
        <v>7.0279102870007826E-4</v>
      </c>
      <c r="M1220" s="42">
        <v>1.6677541432499263</v>
      </c>
    </row>
    <row r="1221" spans="1:13" x14ac:dyDescent="0.2">
      <c r="A1221" s="84">
        <v>30</v>
      </c>
      <c r="B1221" s="85">
        <v>34544</v>
      </c>
      <c r="C1221" s="97">
        <v>3.5</v>
      </c>
      <c r="D1221" s="90">
        <v>1.15E-3</v>
      </c>
      <c r="E1221" s="87">
        <v>23.103660000000001</v>
      </c>
      <c r="F1221" s="88">
        <v>0.76</v>
      </c>
      <c r="G1221" s="91">
        <v>2.13</v>
      </c>
      <c r="H1221" s="41">
        <v>7.0279102870007826E-4</v>
      </c>
      <c r="I1221" s="42">
        <v>5.2960691752538409</v>
      </c>
      <c r="J1221" s="41">
        <v>7.0999999999999991E-4</v>
      </c>
      <c r="K1221" s="42">
        <v>1.7126966666666636</v>
      </c>
      <c r="L1221" s="41">
        <v>7.0279102870007826E-4</v>
      </c>
      <c r="M1221" s="42">
        <v>1.6684569342786264</v>
      </c>
    </row>
    <row r="1222" spans="1:13" x14ac:dyDescent="0.2">
      <c r="A1222" s="84">
        <v>30</v>
      </c>
      <c r="B1222" s="85">
        <v>34545</v>
      </c>
      <c r="C1222" s="97">
        <v>3.5</v>
      </c>
      <c r="D1222" s="90">
        <v>1.15E-3</v>
      </c>
      <c r="E1222" s="87">
        <v>23.13016</v>
      </c>
      <c r="F1222" s="88">
        <v>0.76</v>
      </c>
      <c r="G1222" s="91">
        <v>2.13</v>
      </c>
      <c r="H1222" s="41">
        <v>7.0279102870007826E-4</v>
      </c>
      <c r="I1222" s="42">
        <v>5.2997912051575842</v>
      </c>
      <c r="J1222" s="41">
        <v>7.0999999999999991E-4</v>
      </c>
      <c r="K1222" s="42">
        <v>1.7134066666666636</v>
      </c>
      <c r="L1222" s="41">
        <v>7.0279102870007826E-4</v>
      </c>
      <c r="M1222" s="42">
        <v>1.6691597253073265</v>
      </c>
    </row>
    <row r="1223" spans="1:13" x14ac:dyDescent="0.2">
      <c r="A1223" s="84">
        <v>30</v>
      </c>
      <c r="B1223" s="85">
        <v>34546</v>
      </c>
      <c r="C1223" s="97">
        <v>3.5</v>
      </c>
      <c r="D1223" s="90">
        <v>1.15E-3</v>
      </c>
      <c r="E1223" s="87">
        <v>23.156680000000001</v>
      </c>
      <c r="F1223" s="88">
        <v>0.76</v>
      </c>
      <c r="G1223" s="91">
        <v>2.13</v>
      </c>
      <c r="H1223" s="41">
        <v>7.0279102870007826E-4</v>
      </c>
      <c r="I1223" s="42">
        <v>5.3035158508705527</v>
      </c>
      <c r="J1223" s="41">
        <v>7.0999999999999991E-4</v>
      </c>
      <c r="K1223" s="42">
        <v>1.7141166666666636</v>
      </c>
      <c r="L1223" s="41">
        <v>7.0279102870007826E-4</v>
      </c>
      <c r="M1223" s="42">
        <v>1.6698625163360266</v>
      </c>
    </row>
    <row r="1224" spans="1:13" x14ac:dyDescent="0.2">
      <c r="A1224" s="84">
        <v>30</v>
      </c>
      <c r="B1224" s="85">
        <v>34547</v>
      </c>
      <c r="C1224" s="97">
        <v>3.51</v>
      </c>
      <c r="D1224" s="90">
        <v>1.15E-3</v>
      </c>
      <c r="E1224" s="87">
        <v>23.183309999999999</v>
      </c>
      <c r="F1224" s="88">
        <v>0.76</v>
      </c>
      <c r="G1224" s="91">
        <v>2.1349999999999998</v>
      </c>
      <c r="H1224" s="41">
        <v>7.0442404399506664E-4</v>
      </c>
      <c r="I1224" s="42">
        <v>5.307251774953615</v>
      </c>
      <c r="J1224" s="41">
        <v>7.1166666666666655E-4</v>
      </c>
      <c r="K1224" s="42">
        <v>1.7148283333333303</v>
      </c>
      <c r="L1224" s="41">
        <v>7.0442404399506664E-4</v>
      </c>
      <c r="M1224" s="42">
        <v>1.6705669403800216</v>
      </c>
    </row>
    <row r="1225" spans="1:13" x14ac:dyDescent="0.2">
      <c r="A1225" s="84">
        <v>30</v>
      </c>
      <c r="B1225" s="85">
        <v>34548</v>
      </c>
      <c r="C1225" s="97">
        <v>3.49</v>
      </c>
      <c r="D1225" s="90">
        <v>1.14E-3</v>
      </c>
      <c r="E1225" s="87">
        <v>23.209820000000001</v>
      </c>
      <c r="F1225" s="88">
        <v>0.75</v>
      </c>
      <c r="G1225" s="91">
        <v>2.12</v>
      </c>
      <c r="H1225" s="41">
        <v>6.9952476624823845E-4</v>
      </c>
      <c r="I1225" s="42">
        <v>5.3109643290109103</v>
      </c>
      <c r="J1225" s="41">
        <v>7.0666666666666675E-4</v>
      </c>
      <c r="K1225" s="42">
        <v>1.7155349999999969</v>
      </c>
      <c r="L1225" s="41">
        <v>6.9952476624823845E-4</v>
      </c>
      <c r="M1225" s="42">
        <v>1.6712664651462699</v>
      </c>
    </row>
    <row r="1226" spans="1:13" x14ac:dyDescent="0.2">
      <c r="A1226" s="84">
        <v>30</v>
      </c>
      <c r="B1226" s="85">
        <v>34549</v>
      </c>
      <c r="C1226" s="97">
        <v>3.57</v>
      </c>
      <c r="D1226" s="90">
        <v>1.17E-3</v>
      </c>
      <c r="E1226" s="87">
        <v>23.236969999999999</v>
      </c>
      <c r="F1226" s="88">
        <v>0.76</v>
      </c>
      <c r="G1226" s="91">
        <v>2.165</v>
      </c>
      <c r="H1226" s="41">
        <v>7.1422051320180202E-4</v>
      </c>
      <c r="I1226" s="42">
        <v>5.3147575286795732</v>
      </c>
      <c r="J1226" s="41">
        <v>7.2166666666666668E-4</v>
      </c>
      <c r="K1226" s="42">
        <v>1.7162566666666637</v>
      </c>
      <c r="L1226" s="41">
        <v>7.1422051320180202E-4</v>
      </c>
      <c r="M1226" s="42">
        <v>1.6719806856594717</v>
      </c>
    </row>
    <row r="1227" spans="1:13" x14ac:dyDescent="0.2">
      <c r="A1227" s="84">
        <v>30</v>
      </c>
      <c r="B1227" s="85">
        <v>34550</v>
      </c>
      <c r="C1227" s="97">
        <v>3.56</v>
      </c>
      <c r="D1227" s="90">
        <v>1.17E-3</v>
      </c>
      <c r="E1227" s="87">
        <v>23.264050000000001</v>
      </c>
      <c r="F1227" s="88">
        <v>0.76</v>
      </c>
      <c r="G1227" s="91">
        <v>2.16</v>
      </c>
      <c r="H1227" s="41">
        <v>7.1258796145912129E-4</v>
      </c>
      <c r="I1227" s="42">
        <v>5.3185447609125847</v>
      </c>
      <c r="J1227" s="41">
        <v>7.2000000000000005E-4</v>
      </c>
      <c r="K1227" s="42">
        <v>1.7169766666666637</v>
      </c>
      <c r="L1227" s="41">
        <v>7.1258796145912129E-4</v>
      </c>
      <c r="M1227" s="42">
        <v>1.6726932736209308</v>
      </c>
    </row>
    <row r="1228" spans="1:13" x14ac:dyDescent="0.2">
      <c r="A1228" s="84">
        <v>30</v>
      </c>
      <c r="B1228" s="85">
        <v>34551</v>
      </c>
      <c r="C1228" s="97">
        <v>3.56</v>
      </c>
      <c r="D1228" s="90">
        <v>1.17E-3</v>
      </c>
      <c r="E1228" s="87">
        <v>23.291160000000001</v>
      </c>
      <c r="F1228" s="88">
        <v>0.76</v>
      </c>
      <c r="G1228" s="91">
        <v>2.16</v>
      </c>
      <c r="H1228" s="41">
        <v>7.1258796145912129E-4</v>
      </c>
      <c r="I1228" s="42">
        <v>5.3223346918816921</v>
      </c>
      <c r="J1228" s="41">
        <v>7.2000000000000005E-4</v>
      </c>
      <c r="K1228" s="42">
        <v>1.7176966666666638</v>
      </c>
      <c r="L1228" s="41">
        <v>7.1258796145912129E-4</v>
      </c>
      <c r="M1228" s="42">
        <v>1.6734058615823899</v>
      </c>
    </row>
    <row r="1229" spans="1:13" x14ac:dyDescent="0.2">
      <c r="A1229" s="84">
        <v>30</v>
      </c>
      <c r="B1229" s="85">
        <v>34552</v>
      </c>
      <c r="C1229" s="97">
        <v>3.56</v>
      </c>
      <c r="D1229" s="90">
        <v>1.17E-3</v>
      </c>
      <c r="E1229" s="87">
        <v>23.318300000000001</v>
      </c>
      <c r="F1229" s="88">
        <v>0.76</v>
      </c>
      <c r="G1229" s="91">
        <v>2.16</v>
      </c>
      <c r="H1229" s="41">
        <v>7.1258796145912129E-4</v>
      </c>
      <c r="I1229" s="42">
        <v>5.3261273235099829</v>
      </c>
      <c r="J1229" s="41">
        <v>7.2000000000000005E-4</v>
      </c>
      <c r="K1229" s="42">
        <v>1.7184166666666638</v>
      </c>
      <c r="L1229" s="41">
        <v>7.1258796145912129E-4</v>
      </c>
      <c r="M1229" s="42">
        <v>1.674118449543849</v>
      </c>
    </row>
    <row r="1230" spans="1:13" x14ac:dyDescent="0.2">
      <c r="A1230" s="84">
        <v>30</v>
      </c>
      <c r="B1230" s="85">
        <v>34553</v>
      </c>
      <c r="C1230" s="97">
        <v>3.56</v>
      </c>
      <c r="D1230" s="90">
        <v>1.17E-3</v>
      </c>
      <c r="E1230" s="87">
        <v>23.345469999999999</v>
      </c>
      <c r="F1230" s="88">
        <v>0.76</v>
      </c>
      <c r="G1230" s="91">
        <v>2.16</v>
      </c>
      <c r="H1230" s="41">
        <v>7.1258796145912129E-4</v>
      </c>
      <c r="I1230" s="42">
        <v>5.329922657721915</v>
      </c>
      <c r="J1230" s="41">
        <v>7.2000000000000005E-4</v>
      </c>
      <c r="K1230" s="42">
        <v>1.7191366666666639</v>
      </c>
      <c r="L1230" s="41">
        <v>7.1258796145912129E-4</v>
      </c>
      <c r="M1230" s="42">
        <v>1.6748310375053082</v>
      </c>
    </row>
    <row r="1231" spans="1:13" x14ac:dyDescent="0.2">
      <c r="A1231" s="84">
        <v>30</v>
      </c>
      <c r="B1231" s="85">
        <v>34554</v>
      </c>
      <c r="C1231" s="97">
        <v>3.57</v>
      </c>
      <c r="D1231" s="90">
        <v>1.17E-3</v>
      </c>
      <c r="E1231" s="87">
        <v>23.37274</v>
      </c>
      <c r="F1231" s="88">
        <v>0.74</v>
      </c>
      <c r="G1231" s="91">
        <v>2.1549999999999998</v>
      </c>
      <c r="H1231" s="41">
        <v>7.1095533247644838E-4</v>
      </c>
      <c r="I1231" s="42">
        <v>5.3337119946571097</v>
      </c>
      <c r="J1231" s="41">
        <v>7.183333333333333E-4</v>
      </c>
      <c r="K1231" s="42">
        <v>1.7198549999999972</v>
      </c>
      <c r="L1231" s="41">
        <v>7.1095533247644838E-4</v>
      </c>
      <c r="M1231" s="42">
        <v>1.6755419928377846</v>
      </c>
    </row>
    <row r="1232" spans="1:13" x14ac:dyDescent="0.2">
      <c r="A1232" s="84">
        <v>30</v>
      </c>
      <c r="B1232" s="85">
        <v>34555</v>
      </c>
      <c r="C1232" s="97">
        <v>3.57</v>
      </c>
      <c r="D1232" s="90">
        <v>1.17E-3</v>
      </c>
      <c r="E1232" s="87">
        <v>23.400069999999999</v>
      </c>
      <c r="F1232" s="88">
        <v>0.74</v>
      </c>
      <c r="G1232" s="91">
        <v>2.1549999999999998</v>
      </c>
      <c r="H1232" s="41">
        <v>7.1095533247644838E-4</v>
      </c>
      <c r="I1232" s="42">
        <v>5.3375040256416044</v>
      </c>
      <c r="J1232" s="41">
        <v>7.183333333333333E-4</v>
      </c>
      <c r="K1232" s="42">
        <v>1.7205733333333306</v>
      </c>
      <c r="L1232" s="41">
        <v>7.1095533247644838E-4</v>
      </c>
      <c r="M1232" s="42">
        <v>1.676252948170261</v>
      </c>
    </row>
    <row r="1233" spans="1:13" x14ac:dyDescent="0.2">
      <c r="A1233" s="84">
        <v>30</v>
      </c>
      <c r="B1233" s="85">
        <v>34556</v>
      </c>
      <c r="C1233" s="97">
        <v>3.56</v>
      </c>
      <c r="D1233" s="90">
        <v>1.17E-3</v>
      </c>
      <c r="E1233" s="87">
        <v>23.427389999999999</v>
      </c>
      <c r="F1233" s="88">
        <v>0.73</v>
      </c>
      <c r="G1233" s="91">
        <v>2.145</v>
      </c>
      <c r="H1233" s="41">
        <v>7.076898427607059E-4</v>
      </c>
      <c r="I1233" s="42">
        <v>5.3412813230262453</v>
      </c>
      <c r="J1233" s="41">
        <v>7.1500000000000003E-4</v>
      </c>
      <c r="K1233" s="42">
        <v>1.7212883333333306</v>
      </c>
      <c r="L1233" s="41">
        <v>7.076898427607059E-4</v>
      </c>
      <c r="M1233" s="42">
        <v>1.6769606380130218</v>
      </c>
    </row>
    <row r="1234" spans="1:13" x14ac:dyDescent="0.2">
      <c r="A1234" s="84">
        <v>30</v>
      </c>
      <c r="B1234" s="85">
        <v>34557</v>
      </c>
      <c r="C1234" s="97">
        <v>3.56</v>
      </c>
      <c r="D1234" s="90">
        <v>1.17E-3</v>
      </c>
      <c r="E1234" s="87">
        <v>23.454709999999999</v>
      </c>
      <c r="F1234" s="88">
        <v>0.72</v>
      </c>
      <c r="G1234" s="91">
        <v>2.14</v>
      </c>
      <c r="H1234" s="41">
        <v>7.0605698201298139E-4</v>
      </c>
      <c r="I1234" s="42">
        <v>5.3450525719972637</v>
      </c>
      <c r="J1234" s="41">
        <v>7.133333333333334E-4</v>
      </c>
      <c r="K1234" s="42">
        <v>1.722001666666664</v>
      </c>
      <c r="L1234" s="41">
        <v>7.0605698201298139E-4</v>
      </c>
      <c r="M1234" s="42">
        <v>1.6776666949950347</v>
      </c>
    </row>
    <row r="1235" spans="1:13" x14ac:dyDescent="0.2">
      <c r="A1235" s="84">
        <v>30</v>
      </c>
      <c r="B1235" s="85">
        <v>34558</v>
      </c>
      <c r="C1235" s="97">
        <v>3.56</v>
      </c>
      <c r="D1235" s="90">
        <v>1.17E-3</v>
      </c>
      <c r="E1235" s="87">
        <v>23.482060000000001</v>
      </c>
      <c r="F1235" s="88">
        <v>0.72</v>
      </c>
      <c r="G1235" s="91">
        <v>2.14</v>
      </c>
      <c r="H1235" s="41">
        <v>7.0605698201298139E-4</v>
      </c>
      <c r="I1235" s="42">
        <v>5.3488264836849488</v>
      </c>
      <c r="J1235" s="41">
        <v>7.133333333333334E-4</v>
      </c>
      <c r="K1235" s="42">
        <v>1.7227149999999973</v>
      </c>
      <c r="L1235" s="41">
        <v>7.0605698201298139E-4</v>
      </c>
      <c r="M1235" s="42">
        <v>1.6783727519770477</v>
      </c>
    </row>
    <row r="1236" spans="1:13" x14ac:dyDescent="0.2">
      <c r="A1236" s="84">
        <v>30</v>
      </c>
      <c r="B1236" s="85">
        <v>34559</v>
      </c>
      <c r="C1236" s="97">
        <v>3.56</v>
      </c>
      <c r="D1236" s="90">
        <v>1.17E-3</v>
      </c>
      <c r="E1236" s="87">
        <v>23.509440000000001</v>
      </c>
      <c r="F1236" s="88">
        <v>0.72</v>
      </c>
      <c r="G1236" s="91">
        <v>2.14</v>
      </c>
      <c r="H1236" s="41">
        <v>7.0605698201298139E-4</v>
      </c>
      <c r="I1236" s="42">
        <v>5.3526030599693302</v>
      </c>
      <c r="J1236" s="41">
        <v>7.133333333333334E-4</v>
      </c>
      <c r="K1236" s="42">
        <v>1.7234283333333307</v>
      </c>
      <c r="L1236" s="41">
        <v>7.0605698201298139E-4</v>
      </c>
      <c r="M1236" s="42">
        <v>1.6790788089590607</v>
      </c>
    </row>
    <row r="1237" spans="1:13" x14ac:dyDescent="0.2">
      <c r="A1237" s="84">
        <v>30</v>
      </c>
      <c r="B1237" s="85">
        <v>34560</v>
      </c>
      <c r="C1237" s="97">
        <v>3.56</v>
      </c>
      <c r="D1237" s="90">
        <v>1.17E-3</v>
      </c>
      <c r="E1237" s="87">
        <v>23.536850000000001</v>
      </c>
      <c r="F1237" s="88">
        <v>0.72</v>
      </c>
      <c r="G1237" s="91">
        <v>2.14</v>
      </c>
      <c r="H1237" s="41">
        <v>7.0605698201298139E-4</v>
      </c>
      <c r="I1237" s="42">
        <v>5.3563823027317659</v>
      </c>
      <c r="J1237" s="41">
        <v>7.133333333333334E-4</v>
      </c>
      <c r="K1237" s="42">
        <v>1.724141666666664</v>
      </c>
      <c r="L1237" s="41">
        <v>7.0605698201298139E-4</v>
      </c>
      <c r="M1237" s="42">
        <v>1.6797848659410737</v>
      </c>
    </row>
    <row r="1238" spans="1:13" x14ac:dyDescent="0.2">
      <c r="A1238" s="84">
        <v>30</v>
      </c>
      <c r="B1238" s="85">
        <v>34561</v>
      </c>
      <c r="C1238" s="97">
        <v>3.56</v>
      </c>
      <c r="D1238" s="90">
        <v>1.17E-3</v>
      </c>
      <c r="E1238" s="87">
        <v>23.56428</v>
      </c>
      <c r="F1238" s="88">
        <v>0.7</v>
      </c>
      <c r="G1238" s="91">
        <v>2.13</v>
      </c>
      <c r="H1238" s="41">
        <v>7.0279102870007826E-4</v>
      </c>
      <c r="I1238" s="42">
        <v>5.3601467201604134</v>
      </c>
      <c r="J1238" s="41">
        <v>7.0999999999999991E-4</v>
      </c>
      <c r="K1238" s="42">
        <v>1.724851666666664</v>
      </c>
      <c r="L1238" s="41">
        <v>7.0279102870007826E-4</v>
      </c>
      <c r="M1238" s="42">
        <v>1.6804876569697738</v>
      </c>
    </row>
    <row r="1239" spans="1:13" x14ac:dyDescent="0.2">
      <c r="A1239" s="84">
        <v>30</v>
      </c>
      <c r="B1239" s="85">
        <v>34562</v>
      </c>
      <c r="C1239" s="97">
        <v>3.54</v>
      </c>
      <c r="D1239" s="90">
        <v>1.16E-3</v>
      </c>
      <c r="E1239" s="87">
        <v>23.591660000000001</v>
      </c>
      <c r="F1239" s="88">
        <v>0.67</v>
      </c>
      <c r="G1239" s="91">
        <v>2.105</v>
      </c>
      <c r="H1239" s="41">
        <v>6.9462479280435474E-4</v>
      </c>
      <c r="I1239" s="42">
        <v>5.3638700109653055</v>
      </c>
      <c r="J1239" s="41">
        <v>7.0166666666666663E-4</v>
      </c>
      <c r="K1239" s="42">
        <v>1.7255533333333306</v>
      </c>
      <c r="L1239" s="41">
        <v>6.9462479280435474E-4</v>
      </c>
      <c r="M1239" s="42">
        <v>1.6811822817625781</v>
      </c>
    </row>
    <row r="1240" spans="1:13" x14ac:dyDescent="0.2">
      <c r="A1240" s="84">
        <v>30</v>
      </c>
      <c r="B1240" s="85">
        <v>34563</v>
      </c>
      <c r="C1240" s="97">
        <v>3.53</v>
      </c>
      <c r="D1240" s="90">
        <v>1.16E-3</v>
      </c>
      <c r="E1240" s="87">
        <v>23.618960000000001</v>
      </c>
      <c r="F1240" s="88">
        <v>0.66</v>
      </c>
      <c r="G1240" s="91">
        <v>2.0949999999999998</v>
      </c>
      <c r="H1240" s="41">
        <v>6.9135775724427084E-4</v>
      </c>
      <c r="I1240" s="42">
        <v>5.3675783641062367</v>
      </c>
      <c r="J1240" s="41">
        <v>6.9833333333333325E-4</v>
      </c>
      <c r="K1240" s="42">
        <v>1.7262516666666639</v>
      </c>
      <c r="L1240" s="41">
        <v>6.9135775724427084E-4</v>
      </c>
      <c r="M1240" s="42">
        <v>1.6818736395198224</v>
      </c>
    </row>
    <row r="1241" spans="1:13" x14ac:dyDescent="0.2">
      <c r="A1241" s="84">
        <v>30</v>
      </c>
      <c r="B1241" s="85">
        <v>34564</v>
      </c>
      <c r="C1241" s="97">
        <v>3.53</v>
      </c>
      <c r="D1241" s="90">
        <v>1.16E-3</v>
      </c>
      <c r="E1241" s="87">
        <v>23.646260000000002</v>
      </c>
      <c r="F1241" s="88">
        <v>0.66</v>
      </c>
      <c r="G1241" s="91">
        <v>2.0949999999999998</v>
      </c>
      <c r="H1241" s="41">
        <v>6.9135775724427084E-4</v>
      </c>
      <c r="I1241" s="42">
        <v>5.3712892810458781</v>
      </c>
      <c r="J1241" s="41">
        <v>6.9833333333333325E-4</v>
      </c>
      <c r="K1241" s="42">
        <v>1.7269499999999971</v>
      </c>
      <c r="L1241" s="41">
        <v>6.9135775724427084E-4</v>
      </c>
      <c r="M1241" s="42">
        <v>1.6825649972770667</v>
      </c>
    </row>
    <row r="1242" spans="1:13" x14ac:dyDescent="0.2">
      <c r="A1242" s="84">
        <v>30</v>
      </c>
      <c r="B1242" s="85">
        <v>34565</v>
      </c>
      <c r="C1242" s="97">
        <v>3.52</v>
      </c>
      <c r="D1242" s="90">
        <v>1.15E-3</v>
      </c>
      <c r="E1242" s="87">
        <v>23.67353</v>
      </c>
      <c r="F1242" s="88">
        <v>0.66</v>
      </c>
      <c r="G1242" s="91">
        <v>2.09</v>
      </c>
      <c r="H1242" s="41">
        <v>6.8972412346246514E-4</v>
      </c>
      <c r="I1242" s="42">
        <v>5.3749939888371108</v>
      </c>
      <c r="J1242" s="41">
        <v>6.9666666666666661E-4</v>
      </c>
      <c r="K1242" s="42">
        <v>1.7276466666666637</v>
      </c>
      <c r="L1242" s="41">
        <v>6.8972412346246514E-4</v>
      </c>
      <c r="M1242" s="42">
        <v>1.6832547214005291</v>
      </c>
    </row>
    <row r="1243" spans="1:13" x14ac:dyDescent="0.2">
      <c r="A1243" s="84">
        <v>30</v>
      </c>
      <c r="B1243" s="85">
        <v>34566</v>
      </c>
      <c r="C1243" s="97">
        <v>3.52</v>
      </c>
      <c r="D1243" s="90">
        <v>1.15E-3</v>
      </c>
      <c r="E1243" s="87">
        <v>23.70083</v>
      </c>
      <c r="F1243" s="88">
        <v>0.66</v>
      </c>
      <c r="G1243" s="91">
        <v>2.09</v>
      </c>
      <c r="H1243" s="41">
        <v>6.8972412346246514E-4</v>
      </c>
      <c r="I1243" s="42">
        <v>5.3787012518546771</v>
      </c>
      <c r="J1243" s="41">
        <v>6.9666666666666661E-4</v>
      </c>
      <c r="K1243" s="42">
        <v>1.7283433333333302</v>
      </c>
      <c r="L1243" s="41">
        <v>6.8972412346246514E-4</v>
      </c>
      <c r="M1243" s="42">
        <v>1.6839444455239916</v>
      </c>
    </row>
    <row r="1244" spans="1:13" x14ac:dyDescent="0.2">
      <c r="A1244" s="84">
        <v>30</v>
      </c>
      <c r="B1244" s="85">
        <v>34567</v>
      </c>
      <c r="C1244" s="97">
        <v>3.52</v>
      </c>
      <c r="D1244" s="90">
        <v>1.15E-3</v>
      </c>
      <c r="E1244" s="87">
        <v>23.728169999999999</v>
      </c>
      <c r="F1244" s="88">
        <v>0.66</v>
      </c>
      <c r="G1244" s="91">
        <v>2.09</v>
      </c>
      <c r="H1244" s="41">
        <v>6.8972412346246514E-4</v>
      </c>
      <c r="I1244" s="42">
        <v>5.3824110718609788</v>
      </c>
      <c r="J1244" s="41">
        <v>6.9666666666666661E-4</v>
      </c>
      <c r="K1244" s="42">
        <v>1.7290399999999968</v>
      </c>
      <c r="L1244" s="41">
        <v>6.8972412346246514E-4</v>
      </c>
      <c r="M1244" s="42">
        <v>1.684634169647454</v>
      </c>
    </row>
    <row r="1245" spans="1:13" x14ac:dyDescent="0.2">
      <c r="A1245" s="84">
        <v>30</v>
      </c>
      <c r="B1245" s="85">
        <v>34568</v>
      </c>
      <c r="C1245" s="97">
        <v>3.53</v>
      </c>
      <c r="D1245" s="90">
        <v>1.16E-3</v>
      </c>
      <c r="E1245" s="87">
        <v>23.755600000000001</v>
      </c>
      <c r="F1245" s="88">
        <v>0.66</v>
      </c>
      <c r="G1245" s="91">
        <v>2.0949999999999998</v>
      </c>
      <c r="H1245" s="41">
        <v>6.9135775724427084E-4</v>
      </c>
      <c r="I1245" s="42">
        <v>5.3861322435081878</v>
      </c>
      <c r="J1245" s="41">
        <v>6.9833333333333325E-4</v>
      </c>
      <c r="K1245" s="42">
        <v>1.72973833333333</v>
      </c>
      <c r="L1245" s="41">
        <v>6.9135775724427084E-4</v>
      </c>
      <c r="M1245" s="42">
        <v>1.6853255274046983</v>
      </c>
    </row>
    <row r="1246" spans="1:13" x14ac:dyDescent="0.2">
      <c r="A1246" s="84">
        <v>30</v>
      </c>
      <c r="B1246" s="85">
        <v>34569</v>
      </c>
      <c r="C1246" s="97">
        <v>3.36</v>
      </c>
      <c r="D1246" s="90">
        <v>1.1000000000000001E-3</v>
      </c>
      <c r="E1246" s="87">
        <v>23.781780000000001</v>
      </c>
      <c r="F1246" s="88">
        <v>0.65</v>
      </c>
      <c r="G1246" s="91">
        <v>2.0049999999999999</v>
      </c>
      <c r="H1246" s="41">
        <v>6.6194050940726612E-4</v>
      </c>
      <c r="I1246" s="42">
        <v>5.3896975426291904</v>
      </c>
      <c r="J1246" s="41">
        <v>6.6833333333333328E-4</v>
      </c>
      <c r="K1246" s="42">
        <v>1.7304066666666633</v>
      </c>
      <c r="L1246" s="41">
        <v>6.6194050940726612E-4</v>
      </c>
      <c r="M1246" s="42">
        <v>1.6859874679141056</v>
      </c>
    </row>
    <row r="1247" spans="1:13" x14ac:dyDescent="0.2">
      <c r="A1247" s="84">
        <v>30</v>
      </c>
      <c r="B1247" s="85">
        <v>34570</v>
      </c>
      <c r="C1247" s="97">
        <v>3.35</v>
      </c>
      <c r="D1247" s="90">
        <v>1.1000000000000001E-3</v>
      </c>
      <c r="E1247" s="87">
        <v>23.80791</v>
      </c>
      <c r="F1247" s="88">
        <v>0.65</v>
      </c>
      <c r="G1247" s="91">
        <v>2</v>
      </c>
      <c r="H1247" s="41">
        <v>6.6030548228668273E-4</v>
      </c>
      <c r="I1247" s="42">
        <v>5.3932563894644554</v>
      </c>
      <c r="J1247" s="41">
        <v>6.6666666666666664E-4</v>
      </c>
      <c r="K1247" s="42">
        <v>1.7310733333333299</v>
      </c>
      <c r="L1247" s="41">
        <v>6.6030548228668273E-4</v>
      </c>
      <c r="M1247" s="42">
        <v>1.6866477733963923</v>
      </c>
    </row>
    <row r="1248" spans="1:13" x14ac:dyDescent="0.2">
      <c r="A1248" s="84">
        <v>30</v>
      </c>
      <c r="B1248" s="85">
        <v>34571</v>
      </c>
      <c r="C1248" s="97">
        <v>3.34</v>
      </c>
      <c r="D1248" s="90">
        <v>1.09E-3</v>
      </c>
      <c r="E1248" s="87">
        <v>23.833970000000001</v>
      </c>
      <c r="F1248" s="88">
        <v>0.65</v>
      </c>
      <c r="G1248" s="91">
        <v>1.9949999999999999</v>
      </c>
      <c r="H1248" s="41">
        <v>6.5867037768740921E-4</v>
      </c>
      <c r="I1248" s="42">
        <v>5.3968087676874692</v>
      </c>
      <c r="J1248" s="41">
        <v>6.6500000000000001E-4</v>
      </c>
      <c r="K1248" s="42">
        <v>1.7317383333333298</v>
      </c>
      <c r="L1248" s="41">
        <v>6.5867037768740921E-4</v>
      </c>
      <c r="M1248" s="42">
        <v>1.6873064437740797</v>
      </c>
    </row>
    <row r="1249" spans="1:13" x14ac:dyDescent="0.2">
      <c r="A1249" s="84">
        <v>30</v>
      </c>
      <c r="B1249" s="85">
        <v>34572</v>
      </c>
      <c r="C1249" s="97">
        <v>3.34</v>
      </c>
      <c r="D1249" s="90">
        <v>1.1000000000000001E-3</v>
      </c>
      <c r="E1249" s="87">
        <v>23.86008</v>
      </c>
      <c r="F1249" s="88">
        <v>0.65</v>
      </c>
      <c r="G1249" s="91">
        <v>1.9949999999999999</v>
      </c>
      <c r="H1249" s="41">
        <v>6.5867037768740921E-4</v>
      </c>
      <c r="I1249" s="42">
        <v>5.400363485756789</v>
      </c>
      <c r="J1249" s="41">
        <v>6.6500000000000001E-4</v>
      </c>
      <c r="K1249" s="42">
        <v>1.7324033333333297</v>
      </c>
      <c r="L1249" s="41">
        <v>6.5867037768740921E-4</v>
      </c>
      <c r="M1249" s="42">
        <v>1.6879651141517671</v>
      </c>
    </row>
    <row r="1250" spans="1:13" x14ac:dyDescent="0.2">
      <c r="A1250" s="84">
        <v>30</v>
      </c>
      <c r="B1250" s="85">
        <v>34573</v>
      </c>
      <c r="C1250" s="97">
        <v>3.34</v>
      </c>
      <c r="D1250" s="90">
        <v>1.1000000000000001E-3</v>
      </c>
      <c r="E1250" s="87">
        <v>23.886209999999998</v>
      </c>
      <c r="F1250" s="88">
        <v>0.65</v>
      </c>
      <c r="G1250" s="91">
        <v>1.9949999999999999</v>
      </c>
      <c r="H1250" s="41">
        <v>6.5867037768740921E-4</v>
      </c>
      <c r="I1250" s="42">
        <v>5.4039205452136017</v>
      </c>
      <c r="J1250" s="41">
        <v>6.6500000000000001E-4</v>
      </c>
      <c r="K1250" s="42">
        <v>1.7330683333333297</v>
      </c>
      <c r="L1250" s="41">
        <v>6.5867037768740921E-4</v>
      </c>
      <c r="M1250" s="42">
        <v>1.6886237845294545</v>
      </c>
    </row>
    <row r="1251" spans="1:13" x14ac:dyDescent="0.2">
      <c r="A1251" s="84">
        <v>30</v>
      </c>
      <c r="B1251" s="85">
        <v>34574</v>
      </c>
      <c r="C1251" s="97">
        <v>3.34</v>
      </c>
      <c r="D1251" s="90">
        <v>1.1000000000000001E-3</v>
      </c>
      <c r="E1251" s="87">
        <v>23.912369999999999</v>
      </c>
      <c r="F1251" s="88">
        <v>0.65</v>
      </c>
      <c r="G1251" s="91">
        <v>1.9949999999999999</v>
      </c>
      <c r="H1251" s="41">
        <v>6.5867037768740921E-4</v>
      </c>
      <c r="I1251" s="42">
        <v>5.4074799476001099</v>
      </c>
      <c r="J1251" s="41">
        <v>6.6500000000000001E-4</v>
      </c>
      <c r="K1251" s="42">
        <v>1.7337333333333296</v>
      </c>
      <c r="L1251" s="41">
        <v>6.5867037768740921E-4</v>
      </c>
      <c r="M1251" s="42">
        <v>1.6892824549071419</v>
      </c>
    </row>
    <row r="1252" spans="1:13" x14ac:dyDescent="0.2">
      <c r="A1252" s="84">
        <v>30</v>
      </c>
      <c r="B1252" s="85">
        <v>34575</v>
      </c>
      <c r="C1252" s="97">
        <v>3.35</v>
      </c>
      <c r="D1252" s="90">
        <v>1.1000000000000001E-3</v>
      </c>
      <c r="E1252" s="87">
        <v>23.938669999999998</v>
      </c>
      <c r="F1252" s="88">
        <v>0.65</v>
      </c>
      <c r="G1252" s="91">
        <v>2</v>
      </c>
      <c r="H1252" s="41">
        <v>6.6030548228668273E-4</v>
      </c>
      <c r="I1252" s="42">
        <v>5.4110505362548658</v>
      </c>
      <c r="J1252" s="41">
        <v>6.6666666666666664E-4</v>
      </c>
      <c r="K1252" s="42">
        <v>1.7343999999999962</v>
      </c>
      <c r="L1252" s="41">
        <v>6.6030548228668273E-4</v>
      </c>
      <c r="M1252" s="42">
        <v>1.6899427603894286</v>
      </c>
    </row>
    <row r="1253" spans="1:13" x14ac:dyDescent="0.2">
      <c r="A1253" s="84">
        <v>30</v>
      </c>
      <c r="B1253" s="85">
        <v>34576</v>
      </c>
      <c r="C1253" s="97">
        <v>3.35</v>
      </c>
      <c r="D1253" s="90">
        <v>1.1000000000000001E-3</v>
      </c>
      <c r="E1253" s="87">
        <v>23.965</v>
      </c>
      <c r="F1253" s="88">
        <v>0.65</v>
      </c>
      <c r="G1253" s="91">
        <v>2</v>
      </c>
      <c r="H1253" s="41">
        <v>6.6030548228668273E-4</v>
      </c>
      <c r="I1253" s="42">
        <v>5.414623482588885</v>
      </c>
      <c r="J1253" s="41">
        <v>6.6666666666666664E-4</v>
      </c>
      <c r="K1253" s="42">
        <v>1.7350666666666628</v>
      </c>
      <c r="L1253" s="41">
        <v>6.6030548228668273E-4</v>
      </c>
      <c r="M1253" s="42">
        <v>1.6906030658717153</v>
      </c>
    </row>
    <row r="1254" spans="1:13" x14ac:dyDescent="0.2">
      <c r="A1254" s="84">
        <v>30</v>
      </c>
      <c r="B1254" s="85">
        <v>34577</v>
      </c>
      <c r="C1254" s="97">
        <v>3.25</v>
      </c>
      <c r="D1254" s="90">
        <v>1.07E-3</v>
      </c>
      <c r="E1254" s="87">
        <v>23.990570000000002</v>
      </c>
      <c r="F1254" s="88">
        <v>0.67</v>
      </c>
      <c r="G1254" s="91">
        <v>1.96</v>
      </c>
      <c r="H1254" s="41">
        <v>6.4722247546455947E-4</v>
      </c>
      <c r="I1254" s="42">
        <v>5.4181279486029945</v>
      </c>
      <c r="J1254" s="41">
        <v>6.5333333333333335E-4</v>
      </c>
      <c r="K1254" s="42">
        <v>1.7357199999999962</v>
      </c>
      <c r="L1254" s="41">
        <v>6.4722247546455947E-4</v>
      </c>
      <c r="M1254" s="42">
        <v>1.6912502883471798</v>
      </c>
    </row>
    <row r="1255" spans="1:13" x14ac:dyDescent="0.2">
      <c r="A1255" s="84">
        <v>30</v>
      </c>
      <c r="B1255" s="85">
        <v>34578</v>
      </c>
      <c r="C1255" s="97">
        <v>3.22</v>
      </c>
      <c r="D1255" s="90">
        <v>1.06E-3</v>
      </c>
      <c r="E1255" s="87">
        <v>24.015910000000002</v>
      </c>
      <c r="F1255" s="88">
        <v>0.67</v>
      </c>
      <c r="G1255" s="91">
        <v>1.9450000000000001</v>
      </c>
      <c r="H1255" s="41">
        <v>6.4231506872824973E-4</v>
      </c>
      <c r="I1255" s="42">
        <v>5.4216080938286799</v>
      </c>
      <c r="J1255" s="41">
        <v>6.4833333333333334E-4</v>
      </c>
      <c r="K1255" s="42">
        <v>1.7363683333333295</v>
      </c>
      <c r="L1255" s="41">
        <v>6.4231506872824973E-4</v>
      </c>
      <c r="M1255" s="42">
        <v>1.6918926034159081</v>
      </c>
    </row>
    <row r="1256" spans="1:13" x14ac:dyDescent="0.2">
      <c r="A1256" s="84">
        <v>30</v>
      </c>
      <c r="B1256" s="85">
        <v>34579</v>
      </c>
      <c r="C1256" s="97">
        <v>3.21</v>
      </c>
      <c r="D1256" s="90">
        <v>1.0499999999999999E-3</v>
      </c>
      <c r="E1256" s="87">
        <v>24.041229999999999</v>
      </c>
      <c r="F1256" s="88">
        <v>0.66</v>
      </c>
      <c r="G1256" s="91">
        <v>1.9350000000000001</v>
      </c>
      <c r="H1256" s="41">
        <v>6.390430764455779E-4</v>
      </c>
      <c r="I1256" s="42">
        <v>5.4250727349442425</v>
      </c>
      <c r="J1256" s="41">
        <v>6.4500000000000007E-4</v>
      </c>
      <c r="K1256" s="42">
        <v>1.7370133333333295</v>
      </c>
      <c r="L1256" s="41">
        <v>6.390430764455779E-4</v>
      </c>
      <c r="M1256" s="42">
        <v>1.6925316464923537</v>
      </c>
    </row>
    <row r="1257" spans="1:13" x14ac:dyDescent="0.2">
      <c r="A1257" s="84">
        <v>30</v>
      </c>
      <c r="B1257" s="85">
        <v>34580</v>
      </c>
      <c r="C1257" s="97">
        <v>3.21</v>
      </c>
      <c r="D1257" s="90">
        <v>1.0499999999999999E-3</v>
      </c>
      <c r="E1257" s="87">
        <v>24.066579999999998</v>
      </c>
      <c r="F1257" s="88">
        <v>0.66</v>
      </c>
      <c r="G1257" s="91">
        <v>1.9350000000000001</v>
      </c>
      <c r="H1257" s="41">
        <v>6.390430764455779E-4</v>
      </c>
      <c r="I1257" s="42">
        <v>5.4285395901147222</v>
      </c>
      <c r="J1257" s="41">
        <v>6.4500000000000007E-4</v>
      </c>
      <c r="K1257" s="42">
        <v>1.7376583333333295</v>
      </c>
      <c r="L1257" s="41">
        <v>6.390430764455779E-4</v>
      </c>
      <c r="M1257" s="42">
        <v>1.6931706895687992</v>
      </c>
    </row>
    <row r="1258" spans="1:13" x14ac:dyDescent="0.2">
      <c r="A1258" s="84">
        <v>30</v>
      </c>
      <c r="B1258" s="85">
        <v>34581</v>
      </c>
      <c r="C1258" s="97">
        <v>3.21</v>
      </c>
      <c r="D1258" s="90">
        <v>1.0499999999999999E-3</v>
      </c>
      <c r="E1258" s="87">
        <v>24.09196</v>
      </c>
      <c r="F1258" s="88">
        <v>0.66</v>
      </c>
      <c r="G1258" s="91">
        <v>1.9350000000000001</v>
      </c>
      <c r="H1258" s="41">
        <v>6.390430764455779E-4</v>
      </c>
      <c r="I1258" s="42">
        <v>5.4320086607549953</v>
      </c>
      <c r="J1258" s="41">
        <v>6.4500000000000007E-4</v>
      </c>
      <c r="K1258" s="42">
        <v>1.7383033333333295</v>
      </c>
      <c r="L1258" s="41">
        <v>6.390430764455779E-4</v>
      </c>
      <c r="M1258" s="42">
        <v>1.6938097326452448</v>
      </c>
    </row>
    <row r="1259" spans="1:13" x14ac:dyDescent="0.2">
      <c r="A1259" s="84">
        <v>30</v>
      </c>
      <c r="B1259" s="85">
        <v>34582</v>
      </c>
      <c r="C1259" s="97">
        <v>3.22</v>
      </c>
      <c r="D1259" s="90">
        <v>1.06E-3</v>
      </c>
      <c r="E1259" s="87">
        <v>24.117419999999999</v>
      </c>
      <c r="F1259" s="88">
        <v>0.66</v>
      </c>
      <c r="G1259" s="91">
        <v>1.9400000000000002</v>
      </c>
      <c r="H1259" s="41">
        <v>6.4067911137088984E-4</v>
      </c>
      <c r="I1259" s="42">
        <v>5.4354888352367272</v>
      </c>
      <c r="J1259" s="41">
        <v>6.466666666666667E-4</v>
      </c>
      <c r="K1259" s="42">
        <v>1.7389499999999962</v>
      </c>
      <c r="L1259" s="41">
        <v>6.4067911137088984E-4</v>
      </c>
      <c r="M1259" s="42">
        <v>1.6944504117566157</v>
      </c>
    </row>
    <row r="1260" spans="1:13" x14ac:dyDescent="0.2">
      <c r="A1260" s="84">
        <v>30</v>
      </c>
      <c r="B1260" s="85">
        <v>34583</v>
      </c>
      <c r="C1260" s="97">
        <v>3.21</v>
      </c>
      <c r="D1260" s="90">
        <v>1.0499999999999999E-3</v>
      </c>
      <c r="E1260" s="87">
        <v>24.142810000000001</v>
      </c>
      <c r="F1260" s="88">
        <v>0.66</v>
      </c>
      <c r="G1260" s="91">
        <v>1.9350000000000001</v>
      </c>
      <c r="H1260" s="41">
        <v>6.390430764455779E-4</v>
      </c>
      <c r="I1260" s="42">
        <v>5.438962346743982</v>
      </c>
      <c r="J1260" s="41">
        <v>6.4500000000000007E-4</v>
      </c>
      <c r="K1260" s="42">
        <v>1.7395949999999962</v>
      </c>
      <c r="L1260" s="41">
        <v>6.390430764455779E-4</v>
      </c>
      <c r="M1260" s="42">
        <v>1.6950894548330613</v>
      </c>
    </row>
    <row r="1261" spans="1:13" x14ac:dyDescent="0.2">
      <c r="A1261" s="84">
        <v>30</v>
      </c>
      <c r="B1261" s="85">
        <v>34584</v>
      </c>
      <c r="C1261" s="97">
        <v>3.13</v>
      </c>
      <c r="D1261" s="90">
        <v>1.0300000000000001E-3</v>
      </c>
      <c r="E1261" s="87">
        <v>24.167660000000001</v>
      </c>
      <c r="F1261" s="88">
        <v>0.66</v>
      </c>
      <c r="G1261" s="91">
        <v>1.895</v>
      </c>
      <c r="H1261" s="41">
        <v>6.2595200368398274E-4</v>
      </c>
      <c r="I1261" s="42">
        <v>5.4423668761228878</v>
      </c>
      <c r="J1261" s="41">
        <v>6.3166666666666666E-4</v>
      </c>
      <c r="K1261" s="42">
        <v>1.7402266666666628</v>
      </c>
      <c r="L1261" s="41">
        <v>6.2595200368398274E-4</v>
      </c>
      <c r="M1261" s="42">
        <v>1.6957154068367453</v>
      </c>
    </row>
    <row r="1262" spans="1:13" x14ac:dyDescent="0.2">
      <c r="A1262" s="84">
        <v>30</v>
      </c>
      <c r="B1262" s="85">
        <v>34585</v>
      </c>
      <c r="C1262" s="97">
        <v>3.11</v>
      </c>
      <c r="D1262" s="90">
        <v>1.0200000000000001E-3</v>
      </c>
      <c r="E1262" s="87">
        <v>24.19238</v>
      </c>
      <c r="F1262" s="88">
        <v>0.65</v>
      </c>
      <c r="G1262" s="91">
        <v>1.88</v>
      </c>
      <c r="H1262" s="41">
        <v>6.2104157061515508E-4</v>
      </c>
      <c r="I1262" s="42">
        <v>5.4457468121954991</v>
      </c>
      <c r="J1262" s="41">
        <v>6.2666666666666665E-4</v>
      </c>
      <c r="K1262" s="42">
        <v>1.7408533333333296</v>
      </c>
      <c r="L1262" s="41">
        <v>6.2104157061515508E-4</v>
      </c>
      <c r="M1262" s="42">
        <v>1.6963364484073604</v>
      </c>
    </row>
    <row r="1263" spans="1:13" x14ac:dyDescent="0.2">
      <c r="A1263" s="84">
        <v>30</v>
      </c>
      <c r="B1263" s="85">
        <v>34586</v>
      </c>
      <c r="C1263" s="97">
        <v>3.13</v>
      </c>
      <c r="D1263" s="90">
        <v>1.0300000000000001E-3</v>
      </c>
      <c r="E1263" s="87">
        <v>24.21725</v>
      </c>
      <c r="F1263" s="88">
        <v>0.65</v>
      </c>
      <c r="G1263" s="91">
        <v>1.89</v>
      </c>
      <c r="H1263" s="41">
        <v>6.2431527030670786E-4</v>
      </c>
      <c r="I1263" s="42">
        <v>5.4491466750885769</v>
      </c>
      <c r="J1263" s="41">
        <v>6.2999999999999992E-4</v>
      </c>
      <c r="K1263" s="42">
        <v>1.7414833333333295</v>
      </c>
      <c r="L1263" s="41">
        <v>6.2431527030670786E-4</v>
      </c>
      <c r="M1263" s="42">
        <v>1.6969607636776671</v>
      </c>
    </row>
    <row r="1264" spans="1:13" x14ac:dyDescent="0.2">
      <c r="A1264" s="84">
        <v>30</v>
      </c>
      <c r="B1264" s="85">
        <v>34587</v>
      </c>
      <c r="C1264" s="97">
        <v>3.13</v>
      </c>
      <c r="D1264" s="90">
        <v>1.0300000000000001E-3</v>
      </c>
      <c r="E1264" s="87">
        <v>24.242139999999999</v>
      </c>
      <c r="F1264" s="88">
        <v>0.65</v>
      </c>
      <c r="G1264" s="91">
        <v>1.89</v>
      </c>
      <c r="H1264" s="41">
        <v>6.2431527030670786E-4</v>
      </c>
      <c r="I1264" s="42">
        <v>5.4525486605679756</v>
      </c>
      <c r="J1264" s="41">
        <v>6.2999999999999992E-4</v>
      </c>
      <c r="K1264" s="42">
        <v>1.7421133333333294</v>
      </c>
      <c r="L1264" s="41">
        <v>6.2431527030670786E-4</v>
      </c>
      <c r="M1264" s="42">
        <v>1.6975850789479738</v>
      </c>
    </row>
    <row r="1265" spans="1:13" x14ac:dyDescent="0.2">
      <c r="A1265" s="84">
        <v>30</v>
      </c>
      <c r="B1265" s="85">
        <v>34588</v>
      </c>
      <c r="C1265" s="97">
        <v>3.13</v>
      </c>
      <c r="D1265" s="90">
        <v>1.0300000000000001E-3</v>
      </c>
      <c r="E1265" s="87">
        <v>24.267050000000001</v>
      </c>
      <c r="F1265" s="88">
        <v>0.65</v>
      </c>
      <c r="G1265" s="91">
        <v>1.89</v>
      </c>
      <c r="H1265" s="41">
        <v>6.2431527030670786E-4</v>
      </c>
      <c r="I1265" s="42">
        <v>5.4559527699588584</v>
      </c>
      <c r="J1265" s="41">
        <v>6.2999999999999992E-4</v>
      </c>
      <c r="K1265" s="42">
        <v>1.7427433333333293</v>
      </c>
      <c r="L1265" s="41">
        <v>6.2431527030670786E-4</v>
      </c>
      <c r="M1265" s="42">
        <v>1.6982093942182805</v>
      </c>
    </row>
    <row r="1266" spans="1:13" x14ac:dyDescent="0.2">
      <c r="A1266" s="84">
        <v>30</v>
      </c>
      <c r="B1266" s="85">
        <v>34589</v>
      </c>
      <c r="C1266" s="97">
        <v>3.13</v>
      </c>
      <c r="D1266" s="90">
        <v>1.0300000000000001E-3</v>
      </c>
      <c r="E1266" s="87">
        <v>24.291969999999999</v>
      </c>
      <c r="F1266" s="88">
        <v>0.64</v>
      </c>
      <c r="G1266" s="91">
        <v>1.885</v>
      </c>
      <c r="H1266" s="41">
        <v>6.226784592862078E-4</v>
      </c>
      <c r="I1266" s="42">
        <v>5.459350074223595</v>
      </c>
      <c r="J1266" s="41">
        <v>6.2833333333333328E-4</v>
      </c>
      <c r="K1266" s="42">
        <v>1.7433716666666625</v>
      </c>
      <c r="L1266" s="41">
        <v>6.226784592862078E-4</v>
      </c>
      <c r="M1266" s="42">
        <v>1.6988320726775668</v>
      </c>
    </row>
    <row r="1267" spans="1:13" x14ac:dyDescent="0.2">
      <c r="A1267" s="84">
        <v>30</v>
      </c>
      <c r="B1267" s="85">
        <v>34590</v>
      </c>
      <c r="C1267" s="97">
        <v>3.14</v>
      </c>
      <c r="D1267" s="90">
        <v>1.0300000000000001E-3</v>
      </c>
      <c r="E1267" s="87">
        <v>24.316990000000001</v>
      </c>
      <c r="F1267" s="88">
        <v>0.64</v>
      </c>
      <c r="G1267" s="91">
        <v>1.8900000000000001</v>
      </c>
      <c r="H1267" s="41">
        <v>6.2431527030670786E-4</v>
      </c>
      <c r="I1267" s="42">
        <v>5.4627584298408829</v>
      </c>
      <c r="J1267" s="41">
        <v>6.3000000000000003E-4</v>
      </c>
      <c r="K1267" s="42">
        <v>1.7440016666666625</v>
      </c>
      <c r="L1267" s="41">
        <v>6.2431527030670786E-4</v>
      </c>
      <c r="M1267" s="42">
        <v>1.6994563879478735</v>
      </c>
    </row>
    <row r="1268" spans="1:13" x14ac:dyDescent="0.2">
      <c r="A1268" s="84">
        <v>30</v>
      </c>
      <c r="B1268" s="85">
        <v>34591</v>
      </c>
      <c r="C1268" s="97">
        <v>3.13</v>
      </c>
      <c r="D1268" s="90">
        <v>1.0300000000000001E-3</v>
      </c>
      <c r="E1268" s="87">
        <v>24.34196</v>
      </c>
      <c r="F1268" s="88">
        <v>0.64</v>
      </c>
      <c r="G1268" s="91">
        <v>1.885</v>
      </c>
      <c r="H1268" s="41">
        <v>6.226784592862078E-4</v>
      </c>
      <c r="I1268" s="42">
        <v>5.4661599718434291</v>
      </c>
      <c r="J1268" s="41">
        <v>6.2833333333333328E-4</v>
      </c>
      <c r="K1268" s="42">
        <v>1.7446299999999957</v>
      </c>
      <c r="L1268" s="41">
        <v>6.226784592862078E-4</v>
      </c>
      <c r="M1268" s="42">
        <v>1.7000790664071597</v>
      </c>
    </row>
    <row r="1269" spans="1:13" x14ac:dyDescent="0.2">
      <c r="A1269" s="84">
        <v>30</v>
      </c>
      <c r="B1269" s="85">
        <v>34592</v>
      </c>
      <c r="C1269" s="97">
        <v>3.12</v>
      </c>
      <c r="D1269" s="90">
        <v>1.0300000000000001E-3</v>
      </c>
      <c r="E1269" s="87">
        <v>24.366910000000001</v>
      </c>
      <c r="F1269" s="88">
        <v>0.64</v>
      </c>
      <c r="G1269" s="91">
        <v>1.8800000000000001</v>
      </c>
      <c r="H1269" s="41">
        <v>6.2104157061515508E-4</v>
      </c>
      <c r="I1269" s="42">
        <v>5.4695546844175764</v>
      </c>
      <c r="J1269" s="41">
        <v>6.2666666666666676E-4</v>
      </c>
      <c r="K1269" s="42">
        <v>1.7452566666666625</v>
      </c>
      <c r="L1269" s="41">
        <v>6.2104157061515508E-4</v>
      </c>
      <c r="M1269" s="42">
        <v>1.7007001079777748</v>
      </c>
    </row>
    <row r="1270" spans="1:13" x14ac:dyDescent="0.2">
      <c r="A1270" s="84">
        <v>30</v>
      </c>
      <c r="B1270" s="85">
        <v>34593</v>
      </c>
      <c r="C1270" s="97">
        <v>3.11</v>
      </c>
      <c r="D1270" s="90">
        <v>1.0200000000000001E-3</v>
      </c>
      <c r="E1270" s="87">
        <v>24.391839999999998</v>
      </c>
      <c r="F1270" s="88">
        <v>0.64</v>
      </c>
      <c r="G1270" s="91">
        <v>1.875</v>
      </c>
      <c r="H1270" s="41">
        <v>6.1940460428577815E-4</v>
      </c>
      <c r="I1270" s="42">
        <v>5.4729425517724977</v>
      </c>
      <c r="J1270" s="41">
        <v>6.2500000000000001E-4</v>
      </c>
      <c r="K1270" s="42">
        <v>1.7458816666666626</v>
      </c>
      <c r="L1270" s="41">
        <v>6.1940460428577815E-4</v>
      </c>
      <c r="M1270" s="42">
        <v>1.7013195125820606</v>
      </c>
    </row>
    <row r="1271" spans="1:13" x14ac:dyDescent="0.2">
      <c r="A1271" s="84">
        <v>30</v>
      </c>
      <c r="B1271" s="85">
        <v>34594</v>
      </c>
      <c r="C1271" s="97">
        <v>3.11</v>
      </c>
      <c r="D1271" s="90">
        <v>1.0200000000000001E-3</v>
      </c>
      <c r="E1271" s="87">
        <v>24.416789999999999</v>
      </c>
      <c r="F1271" s="88">
        <v>0.64</v>
      </c>
      <c r="G1271" s="91">
        <v>1.875</v>
      </c>
      <c r="H1271" s="41">
        <v>6.1940460428577815E-4</v>
      </c>
      <c r="I1271" s="42">
        <v>5.4763325175880571</v>
      </c>
      <c r="J1271" s="41">
        <v>6.2500000000000001E-4</v>
      </c>
      <c r="K1271" s="42">
        <v>1.7465066666666627</v>
      </c>
      <c r="L1271" s="41">
        <v>6.1940460428577815E-4</v>
      </c>
      <c r="M1271" s="42">
        <v>1.7019389171863464</v>
      </c>
    </row>
    <row r="1272" spans="1:13" x14ac:dyDescent="0.2">
      <c r="A1272" s="84">
        <v>30</v>
      </c>
      <c r="B1272" s="85">
        <v>34595</v>
      </c>
      <c r="C1272" s="97">
        <v>3.11</v>
      </c>
      <c r="D1272" s="90">
        <v>1.0200000000000001E-3</v>
      </c>
      <c r="E1272" s="87">
        <v>24.441770000000002</v>
      </c>
      <c r="F1272" s="88">
        <v>0.64</v>
      </c>
      <c r="G1272" s="91">
        <v>1.875</v>
      </c>
      <c r="H1272" s="41">
        <v>6.1940460428577815E-4</v>
      </c>
      <c r="I1272" s="42">
        <v>5.4797245831640513</v>
      </c>
      <c r="J1272" s="41">
        <v>6.2500000000000001E-4</v>
      </c>
      <c r="K1272" s="42">
        <v>1.7471316666666628</v>
      </c>
      <c r="L1272" s="41">
        <v>6.1940460428577815E-4</v>
      </c>
      <c r="M1272" s="42">
        <v>1.7025583217906322</v>
      </c>
    </row>
    <row r="1273" spans="1:13" x14ac:dyDescent="0.2">
      <c r="A1273" s="84">
        <v>30</v>
      </c>
      <c r="B1273" s="85">
        <v>34596</v>
      </c>
      <c r="C1273" s="97">
        <v>3.11</v>
      </c>
      <c r="D1273" s="90">
        <v>1.0200000000000001E-3</v>
      </c>
      <c r="E1273" s="87">
        <v>24.46677</v>
      </c>
      <c r="F1273" s="88">
        <v>0.64</v>
      </c>
      <c r="G1273" s="91">
        <v>1.875</v>
      </c>
      <c r="H1273" s="41">
        <v>6.1940460428577815E-4</v>
      </c>
      <c r="I1273" s="42">
        <v>5.4831187498010809</v>
      </c>
      <c r="J1273" s="41">
        <v>6.2500000000000001E-4</v>
      </c>
      <c r="K1273" s="42">
        <v>1.7477566666666629</v>
      </c>
      <c r="L1273" s="41">
        <v>6.1940460428577815E-4</v>
      </c>
      <c r="M1273" s="42">
        <v>1.7031777263949179</v>
      </c>
    </row>
    <row r="1274" spans="1:13" x14ac:dyDescent="0.2">
      <c r="A1274" s="84">
        <v>30</v>
      </c>
      <c r="B1274" s="85">
        <v>34597</v>
      </c>
      <c r="C1274" s="97">
        <v>3.12</v>
      </c>
      <c r="D1274" s="90">
        <v>1.0300000000000001E-3</v>
      </c>
      <c r="E1274" s="87">
        <v>24.491859999999999</v>
      </c>
      <c r="F1274" s="88">
        <v>0.64</v>
      </c>
      <c r="G1274" s="91">
        <v>1.8800000000000001</v>
      </c>
      <c r="H1274" s="41">
        <v>6.2104157061515508E-4</v>
      </c>
      <c r="I1274" s="42">
        <v>5.4865239944813267</v>
      </c>
      <c r="J1274" s="41">
        <v>6.2666666666666676E-4</v>
      </c>
      <c r="K1274" s="42">
        <v>1.7483833333333296</v>
      </c>
      <c r="L1274" s="41">
        <v>6.2104157061515508E-4</v>
      </c>
      <c r="M1274" s="42">
        <v>1.7037987679655331</v>
      </c>
    </row>
    <row r="1275" spans="1:13" x14ac:dyDescent="0.2">
      <c r="A1275" s="84">
        <v>30</v>
      </c>
      <c r="B1275" s="85">
        <v>34598</v>
      </c>
      <c r="C1275" s="97">
        <v>3.08</v>
      </c>
      <c r="D1275" s="90">
        <v>1.01E-3</v>
      </c>
      <c r="E1275" s="87">
        <v>24.516649999999998</v>
      </c>
      <c r="F1275" s="88">
        <v>0.64</v>
      </c>
      <c r="G1275" s="91">
        <v>1.86</v>
      </c>
      <c r="H1275" s="41">
        <v>6.144932392737612E-4</v>
      </c>
      <c r="I1275" s="42">
        <v>5.4898954263830486</v>
      </c>
      <c r="J1275" s="41">
        <v>6.2E-4</v>
      </c>
      <c r="K1275" s="42">
        <v>1.7490033333333297</v>
      </c>
      <c r="L1275" s="41">
        <v>6.144932392737612E-4</v>
      </c>
      <c r="M1275" s="42">
        <v>1.7044132612048069</v>
      </c>
    </row>
    <row r="1276" spans="1:13" x14ac:dyDescent="0.2">
      <c r="A1276" s="84">
        <v>30</v>
      </c>
      <c r="B1276" s="85">
        <v>34599</v>
      </c>
      <c r="C1276" s="97">
        <v>3.11</v>
      </c>
      <c r="D1276" s="90">
        <v>1.0200000000000001E-3</v>
      </c>
      <c r="E1276" s="87">
        <v>24.541699999999999</v>
      </c>
      <c r="F1276" s="88">
        <v>0.63</v>
      </c>
      <c r="G1276" s="91">
        <v>1.8699999999999999</v>
      </c>
      <c r="H1276" s="41">
        <v>6.1776756029074953E-4</v>
      </c>
      <c r="I1276" s="42">
        <v>5.4932869056868565</v>
      </c>
      <c r="J1276" s="41">
        <v>6.2333333333333327E-4</v>
      </c>
      <c r="K1276" s="42">
        <v>1.7496266666666631</v>
      </c>
      <c r="L1276" s="41">
        <v>6.1776756029074953E-4</v>
      </c>
      <c r="M1276" s="42">
        <v>1.7050310287650976</v>
      </c>
    </row>
    <row r="1277" spans="1:13" x14ac:dyDescent="0.2">
      <c r="A1277" s="84">
        <v>30</v>
      </c>
      <c r="B1277" s="85">
        <v>34600</v>
      </c>
      <c r="C1277" s="97">
        <v>3.1</v>
      </c>
      <c r="D1277" s="90">
        <v>1.0200000000000001E-3</v>
      </c>
      <c r="E1277" s="87">
        <v>24.56672</v>
      </c>
      <c r="F1277" s="88">
        <v>0.63</v>
      </c>
      <c r="G1277" s="91">
        <v>1.865</v>
      </c>
      <c r="H1277" s="41">
        <v>6.1613043862274175E-4</v>
      </c>
      <c r="I1277" s="42">
        <v>5.4966714869575375</v>
      </c>
      <c r="J1277" s="41">
        <v>6.2166666666666663E-4</v>
      </c>
      <c r="K1277" s="42">
        <v>1.7502483333333299</v>
      </c>
      <c r="L1277" s="41">
        <v>6.1613043862274175E-4</v>
      </c>
      <c r="M1277" s="42">
        <v>1.7056471592037203</v>
      </c>
    </row>
    <row r="1278" spans="1:13" x14ac:dyDescent="0.2">
      <c r="A1278" s="84">
        <v>30</v>
      </c>
      <c r="B1278" s="85">
        <v>34601</v>
      </c>
      <c r="C1278" s="97">
        <v>3.1</v>
      </c>
      <c r="D1278" s="90">
        <v>1.0200000000000001E-3</v>
      </c>
      <c r="E1278" s="87">
        <v>24.59177</v>
      </c>
      <c r="F1278" s="88">
        <v>0.63</v>
      </c>
      <c r="G1278" s="91">
        <v>1.865</v>
      </c>
      <c r="H1278" s="41">
        <v>6.1613043862274175E-4</v>
      </c>
      <c r="I1278" s="42">
        <v>5.5000581535717616</v>
      </c>
      <c r="J1278" s="41">
        <v>6.2166666666666663E-4</v>
      </c>
      <c r="K1278" s="42">
        <v>1.7508699999999966</v>
      </c>
      <c r="L1278" s="41">
        <v>6.1613043862274175E-4</v>
      </c>
      <c r="M1278" s="42">
        <v>1.7062632896423431</v>
      </c>
    </row>
    <row r="1279" spans="1:13" x14ac:dyDescent="0.2">
      <c r="A1279" s="84">
        <v>30</v>
      </c>
      <c r="B1279" s="85">
        <v>34602</v>
      </c>
      <c r="C1279" s="97">
        <v>3.1</v>
      </c>
      <c r="D1279" s="90">
        <v>1.0200000000000001E-3</v>
      </c>
      <c r="E1279" s="87">
        <v>24.61684</v>
      </c>
      <c r="F1279" s="88">
        <v>0.63</v>
      </c>
      <c r="G1279" s="91">
        <v>1.865</v>
      </c>
      <c r="H1279" s="41">
        <v>6.1613043862274175E-4</v>
      </c>
      <c r="I1279" s="42">
        <v>5.5034469068143723</v>
      </c>
      <c r="J1279" s="41">
        <v>6.2166666666666663E-4</v>
      </c>
      <c r="K1279" s="42">
        <v>1.7514916666666633</v>
      </c>
      <c r="L1279" s="41">
        <v>6.1613043862274175E-4</v>
      </c>
      <c r="M1279" s="42">
        <v>1.7068794200809658</v>
      </c>
    </row>
    <row r="1280" spans="1:13" x14ac:dyDescent="0.2">
      <c r="A1280" s="84">
        <v>30</v>
      </c>
      <c r="B1280" s="85">
        <v>34603</v>
      </c>
      <c r="C1280" s="97">
        <v>3.08</v>
      </c>
      <c r="D1280" s="90">
        <v>1.01E-3</v>
      </c>
      <c r="E1280" s="87">
        <v>24.641719999999999</v>
      </c>
      <c r="F1280" s="88">
        <v>0.63</v>
      </c>
      <c r="G1280" s="91">
        <v>1.855</v>
      </c>
      <c r="H1280" s="41">
        <v>6.1285596223670247E-4</v>
      </c>
      <c r="I1280" s="42">
        <v>5.5068197270640669</v>
      </c>
      <c r="J1280" s="41">
        <v>6.1833333333333336E-4</v>
      </c>
      <c r="K1280" s="42">
        <v>1.7521099999999967</v>
      </c>
      <c r="L1280" s="41">
        <v>6.1285596223670247E-4</v>
      </c>
      <c r="M1280" s="42">
        <v>1.7074922760432025</v>
      </c>
    </row>
    <row r="1281" spans="1:13" x14ac:dyDescent="0.2">
      <c r="A1281" s="84">
        <v>30</v>
      </c>
      <c r="B1281" s="85">
        <v>34604</v>
      </c>
      <c r="C1281" s="97">
        <v>3.07</v>
      </c>
      <c r="D1281" s="90">
        <v>1.01E-3</v>
      </c>
      <c r="E1281" s="87">
        <v>24.666589999999999</v>
      </c>
      <c r="F1281" s="88">
        <v>0.63</v>
      </c>
      <c r="G1281" s="91">
        <v>1.8499999999999999</v>
      </c>
      <c r="H1281" s="41">
        <v>6.1121860750401602E-4</v>
      </c>
      <c r="I1281" s="42">
        <v>5.5101855977494187</v>
      </c>
      <c r="J1281" s="41">
        <v>6.1666666666666662E-4</v>
      </c>
      <c r="K1281" s="42">
        <v>1.7527266666666634</v>
      </c>
      <c r="L1281" s="41">
        <v>6.1121860750401602E-4</v>
      </c>
      <c r="M1281" s="42">
        <v>1.7081034946507065</v>
      </c>
    </row>
    <row r="1282" spans="1:13" x14ac:dyDescent="0.2">
      <c r="A1282" s="84">
        <v>30</v>
      </c>
      <c r="B1282" s="85">
        <v>34605</v>
      </c>
      <c r="C1282" s="97">
        <v>3.09</v>
      </c>
      <c r="D1282" s="90">
        <v>1.0200000000000001E-3</v>
      </c>
      <c r="E1282" s="87">
        <v>24.69164</v>
      </c>
      <c r="F1282" s="88">
        <v>0.65</v>
      </c>
      <c r="G1282" s="91">
        <v>1.8699999999999999</v>
      </c>
      <c r="H1282" s="41">
        <v>6.1776756029074953E-4</v>
      </c>
      <c r="I1282" s="42">
        <v>5.5135896116628897</v>
      </c>
      <c r="J1282" s="41">
        <v>6.2333333333333327E-4</v>
      </c>
      <c r="K1282" s="42">
        <v>1.7533499999999969</v>
      </c>
      <c r="L1282" s="41">
        <v>6.1776756029074953E-4</v>
      </c>
      <c r="M1282" s="42">
        <v>1.7087212622109973</v>
      </c>
    </row>
    <row r="1283" spans="1:13" x14ac:dyDescent="0.2">
      <c r="A1283" s="84">
        <v>30</v>
      </c>
      <c r="B1283" s="85">
        <v>34606</v>
      </c>
      <c r="C1283" s="97">
        <v>3.09</v>
      </c>
      <c r="D1283" s="90">
        <v>1.01E-3</v>
      </c>
      <c r="E1283" s="87">
        <v>24.71669</v>
      </c>
      <c r="F1283" s="88">
        <v>0.64</v>
      </c>
      <c r="G1283" s="91">
        <v>1.865</v>
      </c>
      <c r="H1283" s="41">
        <v>6.1613043862274175E-4</v>
      </c>
      <c r="I1283" s="42">
        <v>5.5169867020487091</v>
      </c>
      <c r="J1283" s="41">
        <v>6.2166666666666663E-4</v>
      </c>
      <c r="K1283" s="42">
        <v>1.7539716666666636</v>
      </c>
      <c r="L1283" s="41">
        <v>6.1613043862274175E-4</v>
      </c>
      <c r="M1283" s="42">
        <v>1.70933739264962</v>
      </c>
    </row>
    <row r="1284" spans="1:13" x14ac:dyDescent="0.2">
      <c r="A1284" s="84">
        <v>30</v>
      </c>
      <c r="B1284" s="85">
        <v>34607</v>
      </c>
      <c r="C1284" s="97">
        <v>3.08</v>
      </c>
      <c r="D1284" s="90">
        <v>1.01E-3</v>
      </c>
      <c r="E1284" s="87">
        <v>24.741679999999999</v>
      </c>
      <c r="F1284" s="88">
        <v>0.65</v>
      </c>
      <c r="G1284" s="91">
        <v>1.865</v>
      </c>
      <c r="H1284" s="41">
        <v>6.1613043862274175E-4</v>
      </c>
      <c r="I1284" s="42">
        <v>5.5203858854853181</v>
      </c>
      <c r="J1284" s="41">
        <v>6.2166666666666663E-4</v>
      </c>
      <c r="K1284" s="42">
        <v>1.7545933333333303</v>
      </c>
      <c r="L1284" s="41">
        <v>6.1613043862274175E-4</v>
      </c>
      <c r="M1284" s="42">
        <v>1.7099535230882428</v>
      </c>
    </row>
    <row r="1285" spans="1:13" x14ac:dyDescent="0.2">
      <c r="A1285" s="84">
        <v>30</v>
      </c>
      <c r="B1285" s="85">
        <v>34608</v>
      </c>
      <c r="C1285" s="97">
        <v>3.08</v>
      </c>
      <c r="D1285" s="90">
        <v>1.01E-3</v>
      </c>
      <c r="E1285" s="87">
        <v>24.7667</v>
      </c>
      <c r="F1285" s="88">
        <v>0.65</v>
      </c>
      <c r="G1285" s="91">
        <v>1.865</v>
      </c>
      <c r="H1285" s="41">
        <v>6.1613043862274175E-4</v>
      </c>
      <c r="I1285" s="42">
        <v>5.523787163262309</v>
      </c>
      <c r="J1285" s="41">
        <v>6.2166666666666663E-4</v>
      </c>
      <c r="K1285" s="42">
        <v>1.7552149999999971</v>
      </c>
      <c r="L1285" s="41">
        <v>6.1613043862274175E-4</v>
      </c>
      <c r="M1285" s="42">
        <v>1.7105696535268655</v>
      </c>
    </row>
    <row r="1286" spans="1:13" x14ac:dyDescent="0.2">
      <c r="A1286" s="84">
        <v>30</v>
      </c>
      <c r="B1286" s="85">
        <v>34609</v>
      </c>
      <c r="C1286" s="97">
        <v>3.08</v>
      </c>
      <c r="D1286" s="90">
        <v>1.01E-3</v>
      </c>
      <c r="E1286" s="87">
        <v>24.791740000000001</v>
      </c>
      <c r="F1286" s="88">
        <v>0.65</v>
      </c>
      <c r="G1286" s="91">
        <v>1.865</v>
      </c>
      <c r="H1286" s="41">
        <v>6.1613043862274175E-4</v>
      </c>
      <c r="I1286" s="42">
        <v>5.5271905366700684</v>
      </c>
      <c r="J1286" s="41">
        <v>6.2166666666666663E-4</v>
      </c>
      <c r="K1286" s="42">
        <v>1.7558366666666638</v>
      </c>
      <c r="L1286" s="41">
        <v>6.1613043862274175E-4</v>
      </c>
      <c r="M1286" s="42">
        <v>1.7111857839654883</v>
      </c>
    </row>
    <row r="1287" spans="1:13" x14ac:dyDescent="0.2">
      <c r="A1287" s="84">
        <v>30</v>
      </c>
      <c r="B1287" s="85">
        <v>34610</v>
      </c>
      <c r="C1287" s="97">
        <v>3.09</v>
      </c>
      <c r="D1287" s="90">
        <v>1.0200000000000001E-3</v>
      </c>
      <c r="E1287" s="87">
        <v>24.816929999999999</v>
      </c>
      <c r="F1287" s="88">
        <v>0.63</v>
      </c>
      <c r="G1287" s="91">
        <v>1.8599999999999999</v>
      </c>
      <c r="H1287" s="41">
        <v>6.144932392737612E-4</v>
      </c>
      <c r="I1287" s="42">
        <v>5.5305869578870297</v>
      </c>
      <c r="J1287" s="41">
        <v>6.2E-4</v>
      </c>
      <c r="K1287" s="42">
        <v>1.7564566666666639</v>
      </c>
      <c r="L1287" s="41">
        <v>6.144932392737612E-4</v>
      </c>
      <c r="M1287" s="42">
        <v>1.711800277204762</v>
      </c>
    </row>
    <row r="1288" spans="1:13" x14ac:dyDescent="0.2">
      <c r="A1288" s="84">
        <v>30</v>
      </c>
      <c r="B1288" s="85">
        <v>34611</v>
      </c>
      <c r="C1288" s="97">
        <v>3.09</v>
      </c>
      <c r="D1288" s="90">
        <v>1.01E-3</v>
      </c>
      <c r="E1288" s="87">
        <v>24.842079999999999</v>
      </c>
      <c r="F1288" s="88">
        <v>0.63</v>
      </c>
      <c r="G1288" s="91">
        <v>1.8599999999999999</v>
      </c>
      <c r="H1288" s="41">
        <v>6.144932392737612E-4</v>
      </c>
      <c r="I1288" s="42">
        <v>5.5339854661818668</v>
      </c>
      <c r="J1288" s="41">
        <v>6.2E-4</v>
      </c>
      <c r="K1288" s="42">
        <v>1.757076666666664</v>
      </c>
      <c r="L1288" s="41">
        <v>6.144932392737612E-4</v>
      </c>
      <c r="M1288" s="42">
        <v>1.7124147704440358</v>
      </c>
    </row>
    <row r="1289" spans="1:13" x14ac:dyDescent="0.2">
      <c r="A1289" s="84">
        <v>30</v>
      </c>
      <c r="B1289" s="85">
        <v>34612</v>
      </c>
      <c r="C1289" s="97">
        <v>3.05</v>
      </c>
      <c r="D1289" s="90">
        <v>1E-3</v>
      </c>
      <c r="E1289" s="87">
        <v>24.867000000000001</v>
      </c>
      <c r="F1289" s="88">
        <v>0.62</v>
      </c>
      <c r="G1289" s="91">
        <v>1.835</v>
      </c>
      <c r="H1289" s="41">
        <v>6.0630607705669526E-4</v>
      </c>
      <c r="I1289" s="42">
        <v>5.537340755200356</v>
      </c>
      <c r="J1289" s="41">
        <v>6.1166666666666661E-4</v>
      </c>
      <c r="K1289" s="42">
        <v>1.7576883333333306</v>
      </c>
      <c r="L1289" s="41">
        <v>6.0630607705669526E-4</v>
      </c>
      <c r="M1289" s="42">
        <v>1.7130210765210925</v>
      </c>
    </row>
    <row r="1290" spans="1:13" x14ac:dyDescent="0.2">
      <c r="A1290" s="84">
        <v>30</v>
      </c>
      <c r="B1290" s="85">
        <v>34613</v>
      </c>
      <c r="C1290" s="97">
        <v>3.04</v>
      </c>
      <c r="D1290" s="90">
        <v>1E-3</v>
      </c>
      <c r="E1290" s="87">
        <v>24.891860000000001</v>
      </c>
      <c r="F1290" s="88">
        <v>0.63</v>
      </c>
      <c r="G1290" s="91">
        <v>1.835</v>
      </c>
      <c r="H1290" s="41">
        <v>6.0630607705669526E-4</v>
      </c>
      <c r="I1290" s="42">
        <v>5.5406980785509674</v>
      </c>
      <c r="J1290" s="41">
        <v>6.1166666666666661E-4</v>
      </c>
      <c r="K1290" s="42">
        <v>1.7582999999999973</v>
      </c>
      <c r="L1290" s="41">
        <v>6.0630607705669526E-4</v>
      </c>
      <c r="M1290" s="42">
        <v>1.7136273825981492</v>
      </c>
    </row>
    <row r="1291" spans="1:13" x14ac:dyDescent="0.2">
      <c r="A1291" s="84">
        <v>30</v>
      </c>
      <c r="B1291" s="85">
        <v>34614</v>
      </c>
      <c r="C1291" s="97">
        <v>3.08</v>
      </c>
      <c r="D1291" s="90">
        <v>1.01E-3</v>
      </c>
      <c r="E1291" s="87">
        <v>24.91703</v>
      </c>
      <c r="F1291" s="88">
        <v>0.63</v>
      </c>
      <c r="G1291" s="91">
        <v>1.855</v>
      </c>
      <c r="H1291" s="41">
        <v>6.1285596223670247E-4</v>
      </c>
      <c r="I1291" s="42">
        <v>5.5440937284033609</v>
      </c>
      <c r="J1291" s="41">
        <v>6.1833333333333336E-4</v>
      </c>
      <c r="K1291" s="42">
        <v>1.7589183333333307</v>
      </c>
      <c r="L1291" s="41">
        <v>6.1285596223670247E-4</v>
      </c>
      <c r="M1291" s="42">
        <v>1.7142402385603859</v>
      </c>
    </row>
    <row r="1292" spans="1:13" x14ac:dyDescent="0.2">
      <c r="A1292" s="84">
        <v>30</v>
      </c>
      <c r="B1292" s="85">
        <v>34615</v>
      </c>
      <c r="C1292" s="97">
        <v>3.08</v>
      </c>
      <c r="D1292" s="90">
        <v>1.01E-3</v>
      </c>
      <c r="E1292" s="87">
        <v>24.942209999999999</v>
      </c>
      <c r="F1292" s="88">
        <v>0.63</v>
      </c>
      <c r="G1292" s="91">
        <v>1.855</v>
      </c>
      <c r="H1292" s="41">
        <v>6.1285596223670247E-4</v>
      </c>
      <c r="I1292" s="42">
        <v>5.5474914593000122</v>
      </c>
      <c r="J1292" s="41">
        <v>6.1833333333333336E-4</v>
      </c>
      <c r="K1292" s="42">
        <v>1.7595366666666641</v>
      </c>
      <c r="L1292" s="41">
        <v>6.1285596223670247E-4</v>
      </c>
      <c r="M1292" s="42">
        <v>1.7148530945226226</v>
      </c>
    </row>
    <row r="1293" spans="1:13" x14ac:dyDescent="0.2">
      <c r="A1293" s="84">
        <v>30</v>
      </c>
      <c r="B1293" s="85">
        <v>34616</v>
      </c>
      <c r="C1293" s="97">
        <v>3.08</v>
      </c>
      <c r="D1293" s="90">
        <v>1.01E-3</v>
      </c>
      <c r="E1293" s="87">
        <v>24.967420000000001</v>
      </c>
      <c r="F1293" s="88">
        <v>0.63</v>
      </c>
      <c r="G1293" s="91">
        <v>1.855</v>
      </c>
      <c r="H1293" s="41">
        <v>6.1285596223670247E-4</v>
      </c>
      <c r="I1293" s="42">
        <v>5.5508912725163011</v>
      </c>
      <c r="J1293" s="41">
        <v>6.1833333333333336E-4</v>
      </c>
      <c r="K1293" s="42">
        <v>1.7601549999999975</v>
      </c>
      <c r="L1293" s="41">
        <v>6.1285596223670247E-4</v>
      </c>
      <c r="M1293" s="42">
        <v>1.7154659504848593</v>
      </c>
    </row>
    <row r="1294" spans="1:13" x14ac:dyDescent="0.2">
      <c r="A1294" s="84">
        <v>30</v>
      </c>
      <c r="B1294" s="85">
        <v>34617</v>
      </c>
      <c r="C1294" s="97">
        <v>3.06</v>
      </c>
      <c r="D1294" s="90">
        <v>1E-3</v>
      </c>
      <c r="E1294" s="87">
        <v>24.992509999999999</v>
      </c>
      <c r="F1294" s="88">
        <v>0.63</v>
      </c>
      <c r="G1294" s="91">
        <v>1.845</v>
      </c>
      <c r="H1294" s="41">
        <v>6.0958117506815235E-4</v>
      </c>
      <c r="I1294" s="42">
        <v>5.5542749913408773</v>
      </c>
      <c r="J1294" s="41">
        <v>6.1499999999999999E-4</v>
      </c>
      <c r="K1294" s="42">
        <v>1.7607699999999975</v>
      </c>
      <c r="L1294" s="41">
        <v>6.0958117506815235E-4</v>
      </c>
      <c r="M1294" s="42">
        <v>1.7160755316599274</v>
      </c>
    </row>
    <row r="1295" spans="1:13" x14ac:dyDescent="0.2">
      <c r="A1295" s="84">
        <v>30</v>
      </c>
      <c r="B1295" s="85">
        <v>34618</v>
      </c>
      <c r="C1295" s="97">
        <v>3.04</v>
      </c>
      <c r="D1295" s="90">
        <v>1E-3</v>
      </c>
      <c r="E1295" s="87">
        <v>25.01745</v>
      </c>
      <c r="F1295" s="88">
        <v>0.6</v>
      </c>
      <c r="G1295" s="91">
        <v>1.82</v>
      </c>
      <c r="H1295" s="41">
        <v>6.0139284707827478E-4</v>
      </c>
      <c r="I1295" s="42">
        <v>5.5576152925913753</v>
      </c>
      <c r="J1295" s="41">
        <v>6.066666666666667E-4</v>
      </c>
      <c r="K1295" s="42">
        <v>1.7613766666666641</v>
      </c>
      <c r="L1295" s="41">
        <v>6.0139284707827478E-4</v>
      </c>
      <c r="M1295" s="42">
        <v>1.7166769245070057</v>
      </c>
    </row>
    <row r="1296" spans="1:13" x14ac:dyDescent="0.2">
      <c r="A1296" s="84">
        <v>30</v>
      </c>
      <c r="B1296" s="85">
        <v>34619</v>
      </c>
      <c r="C1296" s="97">
        <v>2.98</v>
      </c>
      <c r="D1296" s="90">
        <v>9.7999999999999997E-4</v>
      </c>
      <c r="E1296" s="87">
        <v>25.04194</v>
      </c>
      <c r="F1296" s="88">
        <v>0.61</v>
      </c>
      <c r="G1296" s="91">
        <v>1.7949999999999999</v>
      </c>
      <c r="H1296" s="41">
        <v>5.9320257538297838E-4</v>
      </c>
      <c r="I1296" s="42">
        <v>5.5609120842959285</v>
      </c>
      <c r="J1296" s="41">
        <v>5.9833333333333331E-4</v>
      </c>
      <c r="K1296" s="42">
        <v>1.7619749999999974</v>
      </c>
      <c r="L1296" s="41">
        <v>5.9320257538297838E-4</v>
      </c>
      <c r="M1296" s="42">
        <v>1.7172701270823887</v>
      </c>
    </row>
    <row r="1297" spans="1:13" x14ac:dyDescent="0.2">
      <c r="A1297" s="84">
        <v>30</v>
      </c>
      <c r="B1297" s="85">
        <v>34620</v>
      </c>
      <c r="C1297" s="97">
        <v>2.95</v>
      </c>
      <c r="D1297" s="90">
        <v>9.7000000000000005E-4</v>
      </c>
      <c r="E1297" s="87">
        <v>25.06625</v>
      </c>
      <c r="F1297" s="88">
        <v>0.6</v>
      </c>
      <c r="G1297" s="91">
        <v>1.7750000000000001</v>
      </c>
      <c r="H1297" s="41">
        <v>5.8664895792803762E-4</v>
      </c>
      <c r="I1297" s="42">
        <v>5.56417438757531</v>
      </c>
      <c r="J1297" s="41">
        <v>5.9166666666666666E-4</v>
      </c>
      <c r="K1297" s="42">
        <v>1.7625666666666642</v>
      </c>
      <c r="L1297" s="41">
        <v>5.8664895792803762E-4</v>
      </c>
      <c r="M1297" s="42">
        <v>1.7178567760403167</v>
      </c>
    </row>
    <row r="1298" spans="1:13" x14ac:dyDescent="0.2">
      <c r="A1298" s="84">
        <v>30</v>
      </c>
      <c r="B1298" s="85">
        <v>34621</v>
      </c>
      <c r="C1298" s="97">
        <v>2.94</v>
      </c>
      <c r="D1298" s="90">
        <v>9.7000000000000005E-4</v>
      </c>
      <c r="E1298" s="87">
        <v>25.090479999999999</v>
      </c>
      <c r="F1298" s="88">
        <v>0.6</v>
      </c>
      <c r="G1298" s="91">
        <v>1.77</v>
      </c>
      <c r="H1298" s="41">
        <v>5.8501035904368059E-4</v>
      </c>
      <c r="I1298" s="42">
        <v>5.5674294872315668</v>
      </c>
      <c r="J1298" s="41">
        <v>5.9000000000000003E-4</v>
      </c>
      <c r="K1298" s="42">
        <v>1.7631566666666643</v>
      </c>
      <c r="L1298" s="41">
        <v>5.8501035904368059E-4</v>
      </c>
      <c r="M1298" s="42">
        <v>1.7184417863993604</v>
      </c>
    </row>
    <row r="1299" spans="1:13" x14ac:dyDescent="0.2">
      <c r="A1299" s="84">
        <v>30</v>
      </c>
      <c r="B1299" s="85">
        <v>34622</v>
      </c>
      <c r="C1299" s="97">
        <v>2.94</v>
      </c>
      <c r="D1299" s="90">
        <v>9.7000000000000005E-4</v>
      </c>
      <c r="E1299" s="87">
        <v>25.114730000000002</v>
      </c>
      <c r="F1299" s="88">
        <v>0.6</v>
      </c>
      <c r="G1299" s="91">
        <v>1.77</v>
      </c>
      <c r="H1299" s="41">
        <v>5.8501035904368059E-4</v>
      </c>
      <c r="I1299" s="42">
        <v>5.5706864911548424</v>
      </c>
      <c r="J1299" s="41">
        <v>5.9000000000000003E-4</v>
      </c>
      <c r="K1299" s="42">
        <v>1.7637466666666644</v>
      </c>
      <c r="L1299" s="41">
        <v>5.8501035904368059E-4</v>
      </c>
      <c r="M1299" s="42">
        <v>1.7190267967584041</v>
      </c>
    </row>
    <row r="1300" spans="1:13" x14ac:dyDescent="0.2">
      <c r="A1300" s="84">
        <v>30</v>
      </c>
      <c r="B1300" s="85">
        <v>34623</v>
      </c>
      <c r="C1300" s="97">
        <v>2.94</v>
      </c>
      <c r="D1300" s="90">
        <v>9.7000000000000005E-4</v>
      </c>
      <c r="E1300" s="87">
        <v>25.138999999999999</v>
      </c>
      <c r="F1300" s="88">
        <v>0.6</v>
      </c>
      <c r="G1300" s="91">
        <v>1.77</v>
      </c>
      <c r="H1300" s="41">
        <v>5.8501035904368059E-4</v>
      </c>
      <c r="I1300" s="42">
        <v>5.5739454004591522</v>
      </c>
      <c r="J1300" s="41">
        <v>5.9000000000000003E-4</v>
      </c>
      <c r="K1300" s="42">
        <v>1.7643366666666644</v>
      </c>
      <c r="L1300" s="41">
        <v>5.8501035904368059E-4</v>
      </c>
      <c r="M1300" s="42">
        <v>1.7196118071174478</v>
      </c>
    </row>
    <row r="1301" spans="1:13" x14ac:dyDescent="0.2">
      <c r="A1301" s="84">
        <v>30</v>
      </c>
      <c r="B1301" s="85">
        <v>34624</v>
      </c>
      <c r="C1301" s="97">
        <v>2.97</v>
      </c>
      <c r="D1301" s="90">
        <v>9.7000000000000005E-4</v>
      </c>
      <c r="E1301" s="87">
        <v>25.163509999999999</v>
      </c>
      <c r="F1301" s="88">
        <v>0.6</v>
      </c>
      <c r="G1301" s="91">
        <v>1.7850000000000001</v>
      </c>
      <c r="H1301" s="41">
        <v>5.899259222572617E-4</v>
      </c>
      <c r="I1301" s="42">
        <v>5.5772336153401296</v>
      </c>
      <c r="J1301" s="41">
        <v>5.9500000000000004E-4</v>
      </c>
      <c r="K1301" s="42">
        <v>1.7649316666666643</v>
      </c>
      <c r="L1301" s="41">
        <v>5.899259222572617E-4</v>
      </c>
      <c r="M1301" s="42">
        <v>1.720201733039705</v>
      </c>
    </row>
    <row r="1302" spans="1:13" x14ac:dyDescent="0.2">
      <c r="A1302" s="84">
        <v>30</v>
      </c>
      <c r="B1302" s="85">
        <v>34625</v>
      </c>
      <c r="C1302" s="97">
        <v>2.98</v>
      </c>
      <c r="D1302" s="90">
        <v>9.7999999999999997E-4</v>
      </c>
      <c r="E1302" s="87">
        <v>25.18816</v>
      </c>
      <c r="F1302" s="88">
        <v>0.6</v>
      </c>
      <c r="G1302" s="91">
        <v>1.79</v>
      </c>
      <c r="H1302" s="41">
        <v>5.9156428771678371E-4</v>
      </c>
      <c r="I1302" s="42">
        <v>5.580532907571218</v>
      </c>
      <c r="J1302" s="41">
        <v>5.9666666666666668E-4</v>
      </c>
      <c r="K1302" s="42">
        <v>1.7655283333333309</v>
      </c>
      <c r="L1302" s="41">
        <v>5.9156428771678371E-4</v>
      </c>
      <c r="M1302" s="42">
        <v>1.7207932973274218</v>
      </c>
    </row>
    <row r="1303" spans="1:13" x14ac:dyDescent="0.2">
      <c r="A1303" s="84">
        <v>30</v>
      </c>
      <c r="B1303" s="85">
        <v>34626</v>
      </c>
      <c r="C1303" s="97">
        <v>2.95</v>
      </c>
      <c r="D1303" s="90">
        <v>9.7000000000000005E-4</v>
      </c>
      <c r="E1303" s="87">
        <v>25.21255</v>
      </c>
      <c r="F1303" s="88">
        <v>0.6</v>
      </c>
      <c r="G1303" s="91">
        <v>1.7750000000000001</v>
      </c>
      <c r="H1303" s="41">
        <v>5.8664895792803762E-4</v>
      </c>
      <c r="I1303" s="42">
        <v>5.5838067213861278</v>
      </c>
      <c r="J1303" s="41">
        <v>5.9166666666666666E-4</v>
      </c>
      <c r="K1303" s="42">
        <v>1.7661199999999977</v>
      </c>
      <c r="L1303" s="41">
        <v>5.8664895792803762E-4</v>
      </c>
      <c r="M1303" s="42">
        <v>1.7213799462853498</v>
      </c>
    </row>
    <row r="1304" spans="1:13" x14ac:dyDescent="0.2">
      <c r="A1304" s="84">
        <v>30</v>
      </c>
      <c r="B1304" s="85">
        <v>34627</v>
      </c>
      <c r="C1304" s="97">
        <v>2.93</v>
      </c>
      <c r="D1304" s="90">
        <v>9.6000000000000002E-4</v>
      </c>
      <c r="E1304" s="87">
        <v>25.23687</v>
      </c>
      <c r="F1304" s="88">
        <v>0.6</v>
      </c>
      <c r="G1304" s="91">
        <v>1.7650000000000001</v>
      </c>
      <c r="H1304" s="41">
        <v>5.8337168233557612E-4</v>
      </c>
      <c r="I1304" s="42">
        <v>5.5870641561070196</v>
      </c>
      <c r="J1304" s="41">
        <v>5.8833333333333339E-4</v>
      </c>
      <c r="K1304" s="42">
        <v>1.7667083333333311</v>
      </c>
      <c r="L1304" s="41">
        <v>5.8337168233557612E-4</v>
      </c>
      <c r="M1304" s="42">
        <v>1.7219633179676854</v>
      </c>
    </row>
    <row r="1305" spans="1:13" x14ac:dyDescent="0.2">
      <c r="A1305" s="84">
        <v>30</v>
      </c>
      <c r="B1305" s="85">
        <v>34628</v>
      </c>
      <c r="C1305" s="97">
        <v>2.91</v>
      </c>
      <c r="D1305" s="90">
        <v>9.6000000000000002E-4</v>
      </c>
      <c r="E1305" s="87">
        <v>25.261050000000001</v>
      </c>
      <c r="F1305" s="88">
        <v>0.6</v>
      </c>
      <c r="G1305" s="91">
        <v>1.7550000000000001</v>
      </c>
      <c r="H1305" s="41">
        <v>5.8009409541970314E-4</v>
      </c>
      <c r="I1305" s="42">
        <v>5.5903051790347087</v>
      </c>
      <c r="J1305" s="41">
        <v>5.8500000000000002E-4</v>
      </c>
      <c r="K1305" s="42">
        <v>1.7672933333333312</v>
      </c>
      <c r="L1305" s="41">
        <v>5.8009409541970314E-4</v>
      </c>
      <c r="M1305" s="42">
        <v>1.7225434120631051</v>
      </c>
    </row>
    <row r="1306" spans="1:13" x14ac:dyDescent="0.2">
      <c r="A1306" s="84">
        <v>30</v>
      </c>
      <c r="B1306" s="85">
        <v>34629</v>
      </c>
      <c r="C1306" s="97">
        <v>2.91</v>
      </c>
      <c r="D1306" s="90">
        <v>9.6000000000000002E-4</v>
      </c>
      <c r="E1306" s="87">
        <v>25.285250000000001</v>
      </c>
      <c r="F1306" s="88">
        <v>0.6</v>
      </c>
      <c r="G1306" s="91">
        <v>1.7550000000000001</v>
      </c>
      <c r="H1306" s="41">
        <v>5.8009409541970314E-4</v>
      </c>
      <c r="I1306" s="42">
        <v>5.5935480820606607</v>
      </c>
      <c r="J1306" s="41">
        <v>5.8500000000000002E-4</v>
      </c>
      <c r="K1306" s="42">
        <v>1.7678783333333312</v>
      </c>
      <c r="L1306" s="41">
        <v>5.8009409541970314E-4</v>
      </c>
      <c r="M1306" s="42">
        <v>1.7231235061585248</v>
      </c>
    </row>
    <row r="1307" spans="1:13" x14ac:dyDescent="0.2">
      <c r="A1307" s="84">
        <v>30</v>
      </c>
      <c r="B1307" s="85">
        <v>34630</v>
      </c>
      <c r="C1307" s="97">
        <v>2.91</v>
      </c>
      <c r="D1307" s="90">
        <v>9.6000000000000002E-4</v>
      </c>
      <c r="E1307" s="87">
        <v>25.309470000000001</v>
      </c>
      <c r="F1307" s="88">
        <v>0.6</v>
      </c>
      <c r="G1307" s="91">
        <v>1.7550000000000001</v>
      </c>
      <c r="H1307" s="41">
        <v>5.8009409541970314E-4</v>
      </c>
      <c r="I1307" s="42">
        <v>5.5967928662755106</v>
      </c>
      <c r="J1307" s="41">
        <v>5.8500000000000002E-4</v>
      </c>
      <c r="K1307" s="42">
        <v>1.7684633333333313</v>
      </c>
      <c r="L1307" s="41">
        <v>5.8009409541970314E-4</v>
      </c>
      <c r="M1307" s="42">
        <v>1.7237036002539445</v>
      </c>
    </row>
    <row r="1308" spans="1:13" x14ac:dyDescent="0.2">
      <c r="A1308" s="84">
        <v>30</v>
      </c>
      <c r="B1308" s="85">
        <v>34631</v>
      </c>
      <c r="C1308" s="97">
        <v>2.91</v>
      </c>
      <c r="D1308" s="90">
        <v>9.6000000000000002E-4</v>
      </c>
      <c r="E1308" s="87">
        <v>25.33372</v>
      </c>
      <c r="F1308" s="88">
        <v>0.6</v>
      </c>
      <c r="G1308" s="91">
        <v>1.7550000000000001</v>
      </c>
      <c r="H1308" s="41">
        <v>5.8009409541970314E-4</v>
      </c>
      <c r="I1308" s="42">
        <v>5.6000395327705244</v>
      </c>
      <c r="J1308" s="41">
        <v>5.8500000000000002E-4</v>
      </c>
      <c r="K1308" s="42">
        <v>1.7690483333333313</v>
      </c>
      <c r="L1308" s="41">
        <v>5.8009409541970314E-4</v>
      </c>
      <c r="M1308" s="42">
        <v>1.7242836943493642</v>
      </c>
    </row>
    <row r="1309" spans="1:13" x14ac:dyDescent="0.2">
      <c r="A1309" s="84">
        <v>30</v>
      </c>
      <c r="B1309" s="85">
        <v>34632</v>
      </c>
      <c r="C1309" s="97">
        <v>2.86</v>
      </c>
      <c r="D1309" s="90">
        <v>9.3999999999999997E-4</v>
      </c>
      <c r="E1309" s="87">
        <v>25.357559999999999</v>
      </c>
      <c r="F1309" s="88">
        <v>0.6</v>
      </c>
      <c r="G1309" s="91">
        <v>1.73</v>
      </c>
      <c r="H1309" s="41">
        <v>5.7189876569463394E-4</v>
      </c>
      <c r="I1309" s="42">
        <v>5.6032421884671573</v>
      </c>
      <c r="J1309" s="41">
        <v>5.7666666666666663E-4</v>
      </c>
      <c r="K1309" s="42">
        <v>1.769624999999998</v>
      </c>
      <c r="L1309" s="41">
        <v>5.7189876569463394E-4</v>
      </c>
      <c r="M1309" s="42">
        <v>1.7248555931150589</v>
      </c>
    </row>
    <row r="1310" spans="1:13" x14ac:dyDescent="0.2">
      <c r="A1310" s="84">
        <v>30</v>
      </c>
      <c r="B1310" s="85">
        <v>34633</v>
      </c>
      <c r="C1310" s="97">
        <v>2.86</v>
      </c>
      <c r="D1310" s="90">
        <v>9.3999999999999997E-4</v>
      </c>
      <c r="E1310" s="87">
        <v>25.38137</v>
      </c>
      <c r="F1310" s="88">
        <v>0.63</v>
      </c>
      <c r="G1310" s="91">
        <v>1.7449999999999999</v>
      </c>
      <c r="H1310" s="41">
        <v>5.7681619712024457E-4</v>
      </c>
      <c r="I1310" s="42">
        <v>5.6064742293178522</v>
      </c>
      <c r="J1310" s="41">
        <v>5.8166666666666664E-4</v>
      </c>
      <c r="K1310" s="42">
        <v>1.7702066666666647</v>
      </c>
      <c r="L1310" s="41">
        <v>5.7681619712024457E-4</v>
      </c>
      <c r="M1310" s="42">
        <v>1.7254324093121791</v>
      </c>
    </row>
    <row r="1311" spans="1:13" x14ac:dyDescent="0.2">
      <c r="A1311" s="84">
        <v>30</v>
      </c>
      <c r="B1311" s="85">
        <v>34634</v>
      </c>
      <c r="C1311" s="97">
        <v>2.84</v>
      </c>
      <c r="D1311" s="90">
        <v>9.3000000000000005E-4</v>
      </c>
      <c r="E1311" s="87">
        <v>25.405080000000002</v>
      </c>
      <c r="F1311" s="88">
        <v>0.63</v>
      </c>
      <c r="G1311" s="91">
        <v>1.7349999999999999</v>
      </c>
      <c r="H1311" s="41">
        <v>5.7353798737680428E-4</v>
      </c>
      <c r="I1311" s="42">
        <v>5.6096897552636147</v>
      </c>
      <c r="J1311" s="41">
        <v>5.7833333333333326E-4</v>
      </c>
      <c r="K1311" s="42">
        <v>1.7707849999999981</v>
      </c>
      <c r="L1311" s="41">
        <v>5.7353798737680428E-4</v>
      </c>
      <c r="M1311" s="42">
        <v>1.7260059472995559</v>
      </c>
    </row>
    <row r="1312" spans="1:13" x14ac:dyDescent="0.2">
      <c r="A1312" s="84">
        <v>30</v>
      </c>
      <c r="B1312" s="85">
        <v>34635</v>
      </c>
      <c r="C1312" s="97">
        <v>2.83</v>
      </c>
      <c r="D1312" s="90">
        <v>9.3000000000000005E-4</v>
      </c>
      <c r="E1312" s="87">
        <v>25.428740000000001</v>
      </c>
      <c r="F1312" s="88">
        <v>0.63</v>
      </c>
      <c r="G1312" s="91">
        <v>1.73</v>
      </c>
      <c r="H1312" s="41">
        <v>5.7189876569463394E-4</v>
      </c>
      <c r="I1312" s="42">
        <v>5.6128979299105799</v>
      </c>
      <c r="J1312" s="41">
        <v>5.7666666666666663E-4</v>
      </c>
      <c r="K1312" s="42">
        <v>1.7713616666666647</v>
      </c>
      <c r="L1312" s="41">
        <v>5.7189876569463394E-4</v>
      </c>
      <c r="M1312" s="42">
        <v>1.7265778460652506</v>
      </c>
    </row>
    <row r="1313" spans="1:13" x14ac:dyDescent="0.2">
      <c r="A1313" s="84">
        <v>30</v>
      </c>
      <c r="B1313" s="85">
        <v>34636</v>
      </c>
      <c r="C1313" s="97">
        <v>2.83</v>
      </c>
      <c r="D1313" s="90">
        <v>9.3000000000000005E-4</v>
      </c>
      <c r="E1313" s="87">
        <v>25.45241</v>
      </c>
      <c r="F1313" s="88">
        <v>0.63</v>
      </c>
      <c r="G1313" s="91">
        <v>1.73</v>
      </c>
      <c r="H1313" s="41">
        <v>5.7189876569463394E-4</v>
      </c>
      <c r="I1313" s="42">
        <v>5.6161079393086659</v>
      </c>
      <c r="J1313" s="41">
        <v>5.7666666666666663E-4</v>
      </c>
      <c r="K1313" s="42">
        <v>1.7719383333333314</v>
      </c>
      <c r="L1313" s="41">
        <v>5.7189876569463394E-4</v>
      </c>
      <c r="M1313" s="42">
        <v>1.7271497448309452</v>
      </c>
    </row>
    <row r="1314" spans="1:13" x14ac:dyDescent="0.2">
      <c r="A1314" s="84">
        <v>30</v>
      </c>
      <c r="B1314" s="85">
        <v>34637</v>
      </c>
      <c r="C1314" s="97">
        <v>2.83</v>
      </c>
      <c r="D1314" s="90">
        <v>9.3000000000000005E-4</v>
      </c>
      <c r="E1314" s="87">
        <v>25.476120000000002</v>
      </c>
      <c r="F1314" s="88">
        <v>0.63</v>
      </c>
      <c r="G1314" s="91">
        <v>1.73</v>
      </c>
      <c r="H1314" s="41">
        <v>5.7189876569463394E-4</v>
      </c>
      <c r="I1314" s="42">
        <v>5.6193197845071641</v>
      </c>
      <c r="J1314" s="41">
        <v>5.7666666666666663E-4</v>
      </c>
      <c r="K1314" s="42">
        <v>1.7725149999999981</v>
      </c>
      <c r="L1314" s="41">
        <v>5.7189876569463394E-4</v>
      </c>
      <c r="M1314" s="42">
        <v>1.7277216435966398</v>
      </c>
    </row>
    <row r="1315" spans="1:13" x14ac:dyDescent="0.2">
      <c r="A1315" s="84">
        <v>30</v>
      </c>
      <c r="B1315" s="85">
        <v>34638</v>
      </c>
      <c r="C1315" s="97">
        <v>2.82</v>
      </c>
      <c r="D1315" s="90">
        <v>9.3000000000000005E-4</v>
      </c>
      <c r="E1315" s="87">
        <v>25.499749999999999</v>
      </c>
      <c r="F1315" s="88">
        <v>0.63</v>
      </c>
      <c r="G1315" s="91">
        <v>1.7249999999999999</v>
      </c>
      <c r="H1315" s="41">
        <v>5.7025946612920819E-4</v>
      </c>
      <c r="I1315" s="42">
        <v>5.6225242548074865</v>
      </c>
      <c r="J1315" s="41">
        <v>5.7499999999999999E-4</v>
      </c>
      <c r="K1315" s="42">
        <v>1.7730899999999981</v>
      </c>
      <c r="L1315" s="41">
        <v>5.7025946612920819E-4</v>
      </c>
      <c r="M1315" s="42">
        <v>1.728291903062769</v>
      </c>
    </row>
    <row r="1316" spans="1:13" x14ac:dyDescent="0.2">
      <c r="A1316" s="84">
        <v>30</v>
      </c>
      <c r="B1316" s="85">
        <v>34639</v>
      </c>
      <c r="C1316" s="97">
        <v>2.82</v>
      </c>
      <c r="D1316" s="90">
        <v>9.3000000000000005E-4</v>
      </c>
      <c r="E1316" s="87">
        <v>25.523399999999999</v>
      </c>
      <c r="F1316" s="88">
        <v>0.63</v>
      </c>
      <c r="G1316" s="91">
        <v>1.7249999999999999</v>
      </c>
      <c r="H1316" s="41">
        <v>5.7025946612920819E-4</v>
      </c>
      <c r="I1316" s="42">
        <v>5.6257305524873313</v>
      </c>
      <c r="J1316" s="41">
        <v>5.7499999999999999E-4</v>
      </c>
      <c r="K1316" s="42">
        <v>1.773664999999998</v>
      </c>
      <c r="L1316" s="41">
        <v>5.7025946612920819E-4</v>
      </c>
      <c r="M1316" s="42">
        <v>1.7288621625288982</v>
      </c>
    </row>
    <row r="1317" spans="1:13" x14ac:dyDescent="0.2">
      <c r="A1317" s="84">
        <v>30</v>
      </c>
      <c r="B1317" s="85">
        <v>34640</v>
      </c>
      <c r="C1317" s="97">
        <v>2.83</v>
      </c>
      <c r="D1317" s="90">
        <v>9.3000000000000005E-4</v>
      </c>
      <c r="E1317" s="87">
        <v>25.547129999999999</v>
      </c>
      <c r="F1317" s="88">
        <v>0.63</v>
      </c>
      <c r="G1317" s="91">
        <v>1.73</v>
      </c>
      <c r="H1317" s="41">
        <v>5.7189876569463394E-4</v>
      </c>
      <c r="I1317" s="42">
        <v>5.6289479008464296</v>
      </c>
      <c r="J1317" s="41">
        <v>5.7666666666666663E-4</v>
      </c>
      <c r="K1317" s="42">
        <v>1.7742416666666647</v>
      </c>
      <c r="L1317" s="41">
        <v>5.7189876569463394E-4</v>
      </c>
      <c r="M1317" s="42">
        <v>1.7294340612945929</v>
      </c>
    </row>
    <row r="1318" spans="1:13" x14ac:dyDescent="0.2">
      <c r="A1318" s="84">
        <v>30</v>
      </c>
      <c r="B1318" s="85">
        <v>34641</v>
      </c>
      <c r="C1318" s="97">
        <v>2.81</v>
      </c>
      <c r="D1318" s="90">
        <v>9.2000000000000003E-4</v>
      </c>
      <c r="E1318" s="87">
        <v>25.57076</v>
      </c>
      <c r="F1318" s="88">
        <v>0.61</v>
      </c>
      <c r="G1318" s="91">
        <v>1.71</v>
      </c>
      <c r="H1318" s="41">
        <v>5.6534110005612703E-4</v>
      </c>
      <c r="I1318" s="42">
        <v>5.6321301764448526</v>
      </c>
      <c r="J1318" s="41">
        <v>5.6999999999999998E-4</v>
      </c>
      <c r="K1318" s="42">
        <v>1.7748116666666647</v>
      </c>
      <c r="L1318" s="41">
        <v>5.6534110005612703E-4</v>
      </c>
      <c r="M1318" s="42">
        <v>1.729999402394649</v>
      </c>
    </row>
    <row r="1319" spans="1:13" x14ac:dyDescent="0.2">
      <c r="A1319" s="84">
        <v>30</v>
      </c>
      <c r="B1319" s="85">
        <v>34642</v>
      </c>
      <c r="C1319" s="97">
        <v>2.76</v>
      </c>
      <c r="D1319" s="90">
        <v>9.1E-4</v>
      </c>
      <c r="E1319" s="87">
        <v>25.594000000000001</v>
      </c>
      <c r="F1319" s="88">
        <v>0.62</v>
      </c>
      <c r="G1319" s="91">
        <v>1.69</v>
      </c>
      <c r="H1319" s="41">
        <v>5.587821877985899E-4</v>
      </c>
      <c r="I1319" s="42">
        <v>5.6352773104668126</v>
      </c>
      <c r="J1319" s="41">
        <v>5.6333333333333333E-4</v>
      </c>
      <c r="K1319" s="42">
        <v>1.7753749999999979</v>
      </c>
      <c r="L1319" s="41">
        <v>5.587821877985899E-4</v>
      </c>
      <c r="M1319" s="42">
        <v>1.7305581845824476</v>
      </c>
    </row>
    <row r="1320" spans="1:13" x14ac:dyDescent="0.2">
      <c r="A1320" s="84">
        <v>30</v>
      </c>
      <c r="B1320" s="85">
        <v>34643</v>
      </c>
      <c r="C1320" s="97">
        <v>2.76</v>
      </c>
      <c r="D1320" s="90">
        <v>9.1E-4</v>
      </c>
      <c r="E1320" s="87">
        <v>25.617260000000002</v>
      </c>
      <c r="F1320" s="88">
        <v>0.62</v>
      </c>
      <c r="G1320" s="91">
        <v>1.69</v>
      </c>
      <c r="H1320" s="41">
        <v>5.587821877985899E-4</v>
      </c>
      <c r="I1320" s="42">
        <v>5.6384262030512069</v>
      </c>
      <c r="J1320" s="41">
        <v>5.6333333333333333E-4</v>
      </c>
      <c r="K1320" s="42">
        <v>1.7759383333333312</v>
      </c>
      <c r="L1320" s="41">
        <v>5.587821877985899E-4</v>
      </c>
      <c r="M1320" s="42">
        <v>1.7311169667702462</v>
      </c>
    </row>
    <row r="1321" spans="1:13" x14ac:dyDescent="0.2">
      <c r="A1321" s="84">
        <v>30</v>
      </c>
      <c r="B1321" s="85">
        <v>34644</v>
      </c>
      <c r="C1321" s="97">
        <v>2.76</v>
      </c>
      <c r="D1321" s="90">
        <v>9.1E-4</v>
      </c>
      <c r="E1321" s="87">
        <v>25.640540000000001</v>
      </c>
      <c r="F1321" s="88">
        <v>0.62</v>
      </c>
      <c r="G1321" s="91">
        <v>1.69</v>
      </c>
      <c r="H1321" s="41">
        <v>5.587821877985899E-4</v>
      </c>
      <c r="I1321" s="42">
        <v>5.6415768551806886</v>
      </c>
      <c r="J1321" s="41">
        <v>5.6333333333333333E-4</v>
      </c>
      <c r="K1321" s="42">
        <v>1.7765016666666644</v>
      </c>
      <c r="L1321" s="41">
        <v>5.587821877985899E-4</v>
      </c>
      <c r="M1321" s="42">
        <v>1.7316757489580448</v>
      </c>
    </row>
    <row r="1322" spans="1:13" x14ac:dyDescent="0.2">
      <c r="A1322" s="84">
        <v>30</v>
      </c>
      <c r="B1322" s="85">
        <v>34645</v>
      </c>
      <c r="C1322" s="97">
        <v>2.76</v>
      </c>
      <c r="D1322" s="90">
        <v>9.1E-4</v>
      </c>
      <c r="E1322" s="87">
        <v>25.66384</v>
      </c>
      <c r="F1322" s="88">
        <v>0.62</v>
      </c>
      <c r="G1322" s="91">
        <v>1.69</v>
      </c>
      <c r="H1322" s="41">
        <v>5.587821877985899E-4</v>
      </c>
      <c r="I1322" s="42">
        <v>5.6447292678384606</v>
      </c>
      <c r="J1322" s="41">
        <v>5.6333333333333333E-4</v>
      </c>
      <c r="K1322" s="42">
        <v>1.7770649999999977</v>
      </c>
      <c r="L1322" s="41">
        <v>5.587821877985899E-4</v>
      </c>
      <c r="M1322" s="42">
        <v>1.7322345311458434</v>
      </c>
    </row>
    <row r="1323" spans="1:13" x14ac:dyDescent="0.2">
      <c r="A1323" s="84">
        <v>30</v>
      </c>
      <c r="B1323" s="85">
        <v>34646</v>
      </c>
      <c r="C1323" s="97">
        <v>2.77</v>
      </c>
      <c r="D1323" s="90">
        <v>9.1E-4</v>
      </c>
      <c r="E1323" s="87">
        <v>25.687239999999999</v>
      </c>
      <c r="F1323" s="88">
        <v>0.62</v>
      </c>
      <c r="G1323" s="91">
        <v>1.6950000000000001</v>
      </c>
      <c r="H1323" s="41">
        <v>5.6042203275974423E-4</v>
      </c>
      <c r="I1323" s="42">
        <v>5.6478926984891213</v>
      </c>
      <c r="J1323" s="41">
        <v>5.6500000000000007E-4</v>
      </c>
      <c r="K1323" s="42">
        <v>1.7776299999999976</v>
      </c>
      <c r="L1323" s="41">
        <v>5.6042203275974423E-4</v>
      </c>
      <c r="M1323" s="42">
        <v>1.7327949531786031</v>
      </c>
    </row>
    <row r="1324" spans="1:13" x14ac:dyDescent="0.2">
      <c r="A1324" s="84">
        <v>30</v>
      </c>
      <c r="B1324" s="85">
        <v>34647</v>
      </c>
      <c r="C1324" s="97">
        <v>2.76</v>
      </c>
      <c r="D1324" s="90">
        <v>9.1E-4</v>
      </c>
      <c r="E1324" s="87">
        <v>25.71058</v>
      </c>
      <c r="F1324" s="88">
        <v>0.62</v>
      </c>
      <c r="G1324" s="91">
        <v>1.69</v>
      </c>
      <c r="H1324" s="41">
        <v>5.587821877985899E-4</v>
      </c>
      <c r="I1324" s="42">
        <v>5.6510486403276348</v>
      </c>
      <c r="J1324" s="41">
        <v>5.6333333333333333E-4</v>
      </c>
      <c r="K1324" s="42">
        <v>1.7781933333333309</v>
      </c>
      <c r="L1324" s="41">
        <v>5.587821877985899E-4</v>
      </c>
      <c r="M1324" s="42">
        <v>1.7333537353664017</v>
      </c>
    </row>
    <row r="1325" spans="1:13" x14ac:dyDescent="0.2">
      <c r="A1325" s="84">
        <v>30</v>
      </c>
      <c r="B1325" s="85">
        <v>34648</v>
      </c>
      <c r="C1325" s="97">
        <v>2.76</v>
      </c>
      <c r="D1325" s="90">
        <v>9.1E-4</v>
      </c>
      <c r="E1325" s="87">
        <v>25.733899999999998</v>
      </c>
      <c r="F1325" s="88">
        <v>0.62</v>
      </c>
      <c r="G1325" s="91">
        <v>1.69</v>
      </c>
      <c r="H1325" s="41">
        <v>5.587821877985899E-4</v>
      </c>
      <c r="I1325" s="42">
        <v>5.6542063456502332</v>
      </c>
      <c r="J1325" s="41">
        <v>5.6333333333333333E-4</v>
      </c>
      <c r="K1325" s="42">
        <v>1.7787566666666641</v>
      </c>
      <c r="L1325" s="41">
        <v>5.587821877985899E-4</v>
      </c>
      <c r="M1325" s="42">
        <v>1.7339125175542003</v>
      </c>
    </row>
    <row r="1326" spans="1:13" x14ac:dyDescent="0.2">
      <c r="A1326" s="84">
        <v>30</v>
      </c>
      <c r="B1326" s="85">
        <v>34649</v>
      </c>
      <c r="C1326" s="97">
        <v>2.76</v>
      </c>
      <c r="D1326" s="90">
        <v>9.1E-4</v>
      </c>
      <c r="E1326" s="87">
        <v>25.757290000000001</v>
      </c>
      <c r="F1326" s="88">
        <v>0.62</v>
      </c>
      <c r="G1326" s="91">
        <v>1.69</v>
      </c>
      <c r="H1326" s="41">
        <v>5.587821877985899E-4</v>
      </c>
      <c r="I1326" s="42">
        <v>5.6573658154423203</v>
      </c>
      <c r="J1326" s="41">
        <v>5.6333333333333333E-4</v>
      </c>
      <c r="K1326" s="42">
        <v>1.7793199999999973</v>
      </c>
      <c r="L1326" s="41">
        <v>5.587821877985899E-4</v>
      </c>
      <c r="M1326" s="42">
        <v>1.7344712997419989</v>
      </c>
    </row>
    <row r="1327" spans="1:13" x14ac:dyDescent="0.2">
      <c r="A1327" s="84">
        <v>30</v>
      </c>
      <c r="B1327" s="85">
        <v>34650</v>
      </c>
      <c r="C1327" s="97">
        <v>2.76</v>
      </c>
      <c r="D1327" s="90">
        <v>9.1E-4</v>
      </c>
      <c r="E1327" s="87">
        <v>25.780709999999999</v>
      </c>
      <c r="F1327" s="88">
        <v>0.62</v>
      </c>
      <c r="G1327" s="91">
        <v>1.69</v>
      </c>
      <c r="H1327" s="41">
        <v>5.587821877985899E-4</v>
      </c>
      <c r="I1327" s="42">
        <v>5.6605270506898497</v>
      </c>
      <c r="J1327" s="41">
        <v>5.6333333333333333E-4</v>
      </c>
      <c r="K1327" s="42">
        <v>1.7798833333333306</v>
      </c>
      <c r="L1327" s="41">
        <v>5.587821877985899E-4</v>
      </c>
      <c r="M1327" s="42">
        <v>1.7350300819297975</v>
      </c>
    </row>
    <row r="1328" spans="1:13" x14ac:dyDescent="0.2">
      <c r="A1328" s="84">
        <v>30</v>
      </c>
      <c r="B1328" s="85">
        <v>34651</v>
      </c>
      <c r="C1328" s="97">
        <v>2.76</v>
      </c>
      <c r="D1328" s="90">
        <v>9.1E-4</v>
      </c>
      <c r="E1328" s="87">
        <v>25.80414</v>
      </c>
      <c r="F1328" s="88">
        <v>0.62</v>
      </c>
      <c r="G1328" s="91">
        <v>1.69</v>
      </c>
      <c r="H1328" s="41">
        <v>5.587821877985899E-4</v>
      </c>
      <c r="I1328" s="42">
        <v>5.6636900523793274</v>
      </c>
      <c r="J1328" s="41">
        <v>5.6333333333333333E-4</v>
      </c>
      <c r="K1328" s="42">
        <v>1.7804466666666638</v>
      </c>
      <c r="L1328" s="41">
        <v>5.587821877985899E-4</v>
      </c>
      <c r="M1328" s="42">
        <v>1.7355888641175961</v>
      </c>
    </row>
    <row r="1329" spans="1:13" x14ac:dyDescent="0.2">
      <c r="A1329" s="84">
        <v>30</v>
      </c>
      <c r="B1329" s="85">
        <v>34652</v>
      </c>
      <c r="C1329" s="97">
        <v>2.74</v>
      </c>
      <c r="D1329" s="90">
        <v>8.9999999999999998E-4</v>
      </c>
      <c r="E1329" s="87">
        <v>25.827400000000001</v>
      </c>
      <c r="F1329" s="88">
        <v>0.62</v>
      </c>
      <c r="G1329" s="91">
        <v>1.6800000000000002</v>
      </c>
      <c r="H1329" s="41">
        <v>5.5550226403733305E-4</v>
      </c>
      <c r="I1329" s="42">
        <v>5.6668362450262295</v>
      </c>
      <c r="J1329" s="41">
        <v>5.6000000000000006E-4</v>
      </c>
      <c r="K1329" s="42">
        <v>1.7810066666666637</v>
      </c>
      <c r="L1329" s="41">
        <v>5.5550226403733305E-4</v>
      </c>
      <c r="M1329" s="42">
        <v>1.7361443663816334</v>
      </c>
    </row>
    <row r="1330" spans="1:13" x14ac:dyDescent="0.2">
      <c r="A1330" s="84">
        <v>30</v>
      </c>
      <c r="B1330" s="85">
        <v>34653</v>
      </c>
      <c r="C1330" s="97">
        <v>2.77</v>
      </c>
      <c r="D1330" s="90">
        <v>9.1E-4</v>
      </c>
      <c r="E1330" s="87">
        <v>25.850909999999999</v>
      </c>
      <c r="F1330" s="88">
        <v>0.62</v>
      </c>
      <c r="G1330" s="91">
        <v>1.6950000000000001</v>
      </c>
      <c r="H1330" s="41">
        <v>5.6042203275974423E-4</v>
      </c>
      <c r="I1330" s="42">
        <v>5.6700120649139834</v>
      </c>
      <c r="J1330" s="41">
        <v>5.6500000000000007E-4</v>
      </c>
      <c r="K1330" s="42">
        <v>1.7815716666666637</v>
      </c>
      <c r="L1330" s="41">
        <v>5.6042203275974423E-4</v>
      </c>
      <c r="M1330" s="42">
        <v>1.7367047884143931</v>
      </c>
    </row>
    <row r="1331" spans="1:13" x14ac:dyDescent="0.2">
      <c r="A1331" s="84">
        <v>30</v>
      </c>
      <c r="B1331" s="85">
        <v>34654</v>
      </c>
      <c r="C1331" s="97">
        <v>2.77</v>
      </c>
      <c r="D1331" s="90">
        <v>9.1E-4</v>
      </c>
      <c r="E1331" s="87">
        <v>25.87445</v>
      </c>
      <c r="F1331" s="88">
        <v>0.62</v>
      </c>
      <c r="G1331" s="91">
        <v>1.6950000000000001</v>
      </c>
      <c r="H1331" s="41">
        <v>5.6042203275974423E-4</v>
      </c>
      <c r="I1331" s="42">
        <v>5.6731896646011748</v>
      </c>
      <c r="J1331" s="41">
        <v>5.6500000000000007E-4</v>
      </c>
      <c r="K1331" s="42">
        <v>1.7821366666666636</v>
      </c>
      <c r="L1331" s="41">
        <v>5.6042203275974423E-4</v>
      </c>
      <c r="M1331" s="42">
        <v>1.7372652104471529</v>
      </c>
    </row>
    <row r="1332" spans="1:13" x14ac:dyDescent="0.2">
      <c r="A1332" s="84">
        <v>30</v>
      </c>
      <c r="B1332" s="85">
        <v>34655</v>
      </c>
      <c r="C1332" s="97">
        <v>2.77</v>
      </c>
      <c r="D1332" s="90">
        <v>9.1E-4</v>
      </c>
      <c r="E1332" s="87">
        <v>25.898019999999999</v>
      </c>
      <c r="F1332" s="88">
        <v>0.62</v>
      </c>
      <c r="G1332" s="91">
        <v>1.6950000000000001</v>
      </c>
      <c r="H1332" s="41">
        <v>5.6042203275974423E-4</v>
      </c>
      <c r="I1332" s="42">
        <v>5.6763690450852424</v>
      </c>
      <c r="J1332" s="41">
        <v>5.6500000000000007E-4</v>
      </c>
      <c r="K1332" s="42">
        <v>1.7827016666666635</v>
      </c>
      <c r="L1332" s="41">
        <v>5.6042203275974423E-4</v>
      </c>
      <c r="M1332" s="42">
        <v>1.7378256324799126</v>
      </c>
    </row>
    <row r="1333" spans="1:13" x14ac:dyDescent="0.2">
      <c r="A1333" s="84">
        <v>30</v>
      </c>
      <c r="B1333" s="85">
        <v>34656</v>
      </c>
      <c r="C1333" s="97">
        <v>2.77</v>
      </c>
      <c r="D1333" s="90">
        <v>9.1E-4</v>
      </c>
      <c r="E1333" s="87">
        <v>25.921610000000001</v>
      </c>
      <c r="F1333" s="88">
        <v>0.62</v>
      </c>
      <c r="G1333" s="91">
        <v>1.6950000000000001</v>
      </c>
      <c r="H1333" s="41">
        <v>5.6042203275974423E-4</v>
      </c>
      <c r="I1333" s="42">
        <v>5.6795502073641835</v>
      </c>
      <c r="J1333" s="41">
        <v>5.6500000000000007E-4</v>
      </c>
      <c r="K1333" s="42">
        <v>1.7832666666666634</v>
      </c>
      <c r="L1333" s="41">
        <v>5.6042203275974423E-4</v>
      </c>
      <c r="M1333" s="42">
        <v>1.7383860545126724</v>
      </c>
    </row>
    <row r="1334" spans="1:13" x14ac:dyDescent="0.2">
      <c r="A1334" s="84">
        <v>30</v>
      </c>
      <c r="B1334" s="85">
        <v>34657</v>
      </c>
      <c r="C1334" s="97">
        <v>2.77</v>
      </c>
      <c r="D1334" s="90">
        <v>9.1E-4</v>
      </c>
      <c r="E1334" s="87">
        <v>25.945219999999999</v>
      </c>
      <c r="F1334" s="88">
        <v>0.62</v>
      </c>
      <c r="G1334" s="91">
        <v>1.6950000000000001</v>
      </c>
      <c r="H1334" s="41">
        <v>5.6042203275974423E-4</v>
      </c>
      <c r="I1334" s="42">
        <v>5.6827331524365556</v>
      </c>
      <c r="J1334" s="41">
        <v>5.6500000000000007E-4</v>
      </c>
      <c r="K1334" s="42">
        <v>1.7838316666666634</v>
      </c>
      <c r="L1334" s="41">
        <v>5.6042203275974423E-4</v>
      </c>
      <c r="M1334" s="42">
        <v>1.7389464765454321</v>
      </c>
    </row>
    <row r="1335" spans="1:13" x14ac:dyDescent="0.2">
      <c r="A1335" s="84">
        <v>30</v>
      </c>
      <c r="B1335" s="85">
        <v>34658</v>
      </c>
      <c r="C1335" s="97">
        <v>2.77</v>
      </c>
      <c r="D1335" s="90">
        <v>9.1E-4</v>
      </c>
      <c r="E1335" s="87">
        <v>25.968859999999999</v>
      </c>
      <c r="F1335" s="88">
        <v>0.62</v>
      </c>
      <c r="G1335" s="91">
        <v>1.6950000000000001</v>
      </c>
      <c r="H1335" s="41">
        <v>5.6042203275974423E-4</v>
      </c>
      <c r="I1335" s="42">
        <v>5.6859178813014752</v>
      </c>
      <c r="J1335" s="41">
        <v>5.6500000000000007E-4</v>
      </c>
      <c r="K1335" s="42">
        <v>1.7843966666666633</v>
      </c>
      <c r="L1335" s="41">
        <v>5.6042203275974423E-4</v>
      </c>
      <c r="M1335" s="42">
        <v>1.7395068985781919</v>
      </c>
    </row>
    <row r="1336" spans="1:13" x14ac:dyDescent="0.2">
      <c r="A1336" s="84">
        <v>30</v>
      </c>
      <c r="B1336" s="85">
        <v>34659</v>
      </c>
      <c r="C1336" s="97">
        <v>2.8</v>
      </c>
      <c r="D1336" s="90">
        <v>9.2000000000000003E-4</v>
      </c>
      <c r="E1336" s="87">
        <v>25.992750000000001</v>
      </c>
      <c r="F1336" s="88">
        <v>0.62</v>
      </c>
      <c r="G1336" s="91">
        <v>1.71</v>
      </c>
      <c r="H1336" s="41">
        <v>5.6534110005612703E-4</v>
      </c>
      <c r="I1336" s="42">
        <v>5.6891323643713188</v>
      </c>
      <c r="J1336" s="41">
        <v>5.6999999999999998E-4</v>
      </c>
      <c r="K1336" s="42">
        <v>1.7849666666666633</v>
      </c>
      <c r="L1336" s="41">
        <v>5.6534110005612703E-4</v>
      </c>
      <c r="M1336" s="42">
        <v>1.740072239678248</v>
      </c>
    </row>
    <row r="1337" spans="1:13" x14ac:dyDescent="0.2">
      <c r="A1337" s="84">
        <v>30</v>
      </c>
      <c r="B1337" s="85">
        <v>34660</v>
      </c>
      <c r="C1337" s="97">
        <v>2.85</v>
      </c>
      <c r="D1337" s="90">
        <v>9.3999999999999997E-4</v>
      </c>
      <c r="E1337" s="87">
        <v>26.017099999999999</v>
      </c>
      <c r="F1337" s="88">
        <v>0.61</v>
      </c>
      <c r="G1337" s="91">
        <v>1.73</v>
      </c>
      <c r="H1337" s="41">
        <v>5.7189876569463394E-4</v>
      </c>
      <c r="I1337" s="42">
        <v>5.6923859721483758</v>
      </c>
      <c r="J1337" s="41">
        <v>5.7666666666666663E-4</v>
      </c>
      <c r="K1337" s="42">
        <v>1.7855433333333299</v>
      </c>
      <c r="L1337" s="41">
        <v>5.7189876569463394E-4</v>
      </c>
      <c r="M1337" s="42">
        <v>1.7406441384439426</v>
      </c>
    </row>
    <row r="1338" spans="1:13" x14ac:dyDescent="0.2">
      <c r="A1338" s="84">
        <v>30</v>
      </c>
      <c r="B1338" s="85">
        <v>34661</v>
      </c>
      <c r="C1338" s="97">
        <v>2.82</v>
      </c>
      <c r="D1338" s="90">
        <v>9.3000000000000005E-4</v>
      </c>
      <c r="E1338" s="87">
        <v>26.041260000000001</v>
      </c>
      <c r="F1338" s="88">
        <v>0.61</v>
      </c>
      <c r="G1338" s="91">
        <v>1.7149999999999999</v>
      </c>
      <c r="H1338" s="41">
        <v>5.6698063331728221E-4</v>
      </c>
      <c r="I1338" s="42">
        <v>5.6956134447519506</v>
      </c>
      <c r="J1338" s="41">
        <v>5.7166666666666661E-4</v>
      </c>
      <c r="K1338" s="42">
        <v>1.7861149999999966</v>
      </c>
      <c r="L1338" s="41">
        <v>5.6698063331728221E-4</v>
      </c>
      <c r="M1338" s="42">
        <v>1.7412111190772599</v>
      </c>
    </row>
    <row r="1339" spans="1:13" x14ac:dyDescent="0.2">
      <c r="A1339" s="84">
        <v>30</v>
      </c>
      <c r="B1339" s="85">
        <v>34662</v>
      </c>
      <c r="C1339" s="97">
        <v>2.82</v>
      </c>
      <c r="D1339" s="90">
        <v>9.3000000000000005E-4</v>
      </c>
      <c r="E1339" s="87">
        <v>26.065390000000001</v>
      </c>
      <c r="F1339" s="88">
        <v>0.61</v>
      </c>
      <c r="G1339" s="91">
        <v>1.7149999999999999</v>
      </c>
      <c r="H1339" s="41">
        <v>5.6698063331728221E-4</v>
      </c>
      <c r="I1339" s="42">
        <v>5.6988427472699863</v>
      </c>
      <c r="J1339" s="41">
        <v>5.7166666666666661E-4</v>
      </c>
      <c r="K1339" s="42">
        <v>1.7866866666666632</v>
      </c>
      <c r="L1339" s="41">
        <v>5.6698063331728221E-4</v>
      </c>
      <c r="M1339" s="42">
        <v>1.7417780997105772</v>
      </c>
    </row>
    <row r="1340" spans="1:13" x14ac:dyDescent="0.2">
      <c r="A1340" s="84">
        <v>30</v>
      </c>
      <c r="B1340" s="85">
        <v>34663</v>
      </c>
      <c r="C1340" s="97">
        <v>2.83</v>
      </c>
      <c r="D1340" s="90">
        <v>9.3000000000000005E-4</v>
      </c>
      <c r="E1340" s="87">
        <v>26.089639999999999</v>
      </c>
      <c r="F1340" s="88">
        <v>0.61</v>
      </c>
      <c r="G1340" s="91">
        <v>1.72</v>
      </c>
      <c r="H1340" s="41">
        <v>5.6862008867253344E-4</v>
      </c>
      <c r="I1340" s="42">
        <v>5.7020832237382697</v>
      </c>
      <c r="J1340" s="41">
        <v>5.7333333333333336E-4</v>
      </c>
      <c r="K1340" s="42">
        <v>1.7872599999999965</v>
      </c>
      <c r="L1340" s="41">
        <v>5.6862008867253344E-4</v>
      </c>
      <c r="M1340" s="42">
        <v>1.7423467197992497</v>
      </c>
    </row>
    <row r="1341" spans="1:13" x14ac:dyDescent="0.2">
      <c r="A1341" s="84">
        <v>30</v>
      </c>
      <c r="B1341" s="85">
        <v>34664</v>
      </c>
      <c r="C1341" s="97">
        <v>2.83</v>
      </c>
      <c r="D1341" s="90">
        <v>9.3000000000000005E-4</v>
      </c>
      <c r="E1341" s="87">
        <v>26.113900000000001</v>
      </c>
      <c r="F1341" s="88">
        <v>0.61</v>
      </c>
      <c r="G1341" s="91">
        <v>1.72</v>
      </c>
      <c r="H1341" s="41">
        <v>5.6862008867253344E-4</v>
      </c>
      <c r="I1341" s="42">
        <v>5.7053255428065697</v>
      </c>
      <c r="J1341" s="41">
        <v>5.7333333333333336E-4</v>
      </c>
      <c r="K1341" s="42">
        <v>1.7878333333333298</v>
      </c>
      <c r="L1341" s="41">
        <v>5.6862008867253344E-4</v>
      </c>
      <c r="M1341" s="42">
        <v>1.7429153398879222</v>
      </c>
    </row>
    <row r="1342" spans="1:13" x14ac:dyDescent="0.2">
      <c r="A1342" s="84">
        <v>30</v>
      </c>
      <c r="B1342" s="85">
        <v>34665</v>
      </c>
      <c r="C1342" s="97">
        <v>2.83</v>
      </c>
      <c r="D1342" s="90">
        <v>9.3000000000000005E-4</v>
      </c>
      <c r="E1342" s="87">
        <v>26.138190000000002</v>
      </c>
      <c r="F1342" s="88">
        <v>0.61</v>
      </c>
      <c r="G1342" s="91">
        <v>1.72</v>
      </c>
      <c r="H1342" s="41">
        <v>5.6862008867253344E-4</v>
      </c>
      <c r="I1342" s="42">
        <v>5.7085697055226259</v>
      </c>
      <c r="J1342" s="41">
        <v>5.7333333333333336E-4</v>
      </c>
      <c r="K1342" s="42">
        <v>1.7884066666666631</v>
      </c>
      <c r="L1342" s="41">
        <v>5.6862008867253344E-4</v>
      </c>
      <c r="M1342" s="42">
        <v>1.7434839599765948</v>
      </c>
    </row>
    <row r="1343" spans="1:13" x14ac:dyDescent="0.2">
      <c r="A1343" s="84">
        <v>30</v>
      </c>
      <c r="B1343" s="85">
        <v>34666</v>
      </c>
      <c r="C1343" s="97">
        <v>2.85</v>
      </c>
      <c r="D1343" s="90">
        <v>9.3999999999999997E-4</v>
      </c>
      <c r="E1343" s="87">
        <v>26.162669999999999</v>
      </c>
      <c r="F1343" s="88">
        <v>0.61</v>
      </c>
      <c r="G1343" s="91">
        <v>1.73</v>
      </c>
      <c r="H1343" s="41">
        <v>5.7189876569463394E-4</v>
      </c>
      <c r="I1343" s="42">
        <v>5.7118344294910957</v>
      </c>
      <c r="J1343" s="41">
        <v>5.7666666666666663E-4</v>
      </c>
      <c r="K1343" s="42">
        <v>1.7889833333333298</v>
      </c>
      <c r="L1343" s="41">
        <v>5.7189876569463394E-4</v>
      </c>
      <c r="M1343" s="42">
        <v>1.7440558587422894</v>
      </c>
    </row>
    <row r="1344" spans="1:13" x14ac:dyDescent="0.2">
      <c r="A1344" s="84">
        <v>30</v>
      </c>
      <c r="B1344" s="85">
        <v>34667</v>
      </c>
      <c r="C1344" s="97">
        <v>2.87</v>
      </c>
      <c r="D1344" s="90">
        <v>9.3999999999999997E-4</v>
      </c>
      <c r="E1344" s="87">
        <v>26.187360000000002</v>
      </c>
      <c r="F1344" s="88">
        <v>0.61</v>
      </c>
      <c r="G1344" s="91">
        <v>1.74</v>
      </c>
      <c r="H1344" s="41">
        <v>5.7517713118260261E-4</v>
      </c>
      <c r="I1344" s="42">
        <v>5.7151197460320402</v>
      </c>
      <c r="J1344" s="41">
        <v>5.8E-4</v>
      </c>
      <c r="K1344" s="42">
        <v>1.7895633333333298</v>
      </c>
      <c r="L1344" s="41">
        <v>5.7517713118260261E-4</v>
      </c>
      <c r="M1344" s="42">
        <v>1.744631035873472</v>
      </c>
    </row>
    <row r="1345" spans="1:13" x14ac:dyDescent="0.2">
      <c r="A1345" s="84">
        <v>30</v>
      </c>
      <c r="B1345" s="85">
        <v>34668</v>
      </c>
      <c r="C1345" s="97">
        <v>2.87</v>
      </c>
      <c r="D1345" s="90">
        <v>9.3999999999999997E-4</v>
      </c>
      <c r="E1345" s="87">
        <v>26.212050000000001</v>
      </c>
      <c r="F1345" s="88">
        <v>0.61</v>
      </c>
      <c r="G1345" s="91">
        <v>1.74</v>
      </c>
      <c r="H1345" s="41">
        <v>5.7517713118260261E-4</v>
      </c>
      <c r="I1345" s="42">
        <v>5.7184069522119279</v>
      </c>
      <c r="J1345" s="41">
        <v>5.8E-4</v>
      </c>
      <c r="K1345" s="42">
        <v>1.7901433333333299</v>
      </c>
      <c r="L1345" s="41">
        <v>5.7517713118260261E-4</v>
      </c>
      <c r="M1345" s="42">
        <v>1.7452062130046546</v>
      </c>
    </row>
    <row r="1346" spans="1:13" x14ac:dyDescent="0.2">
      <c r="A1346" s="84">
        <v>30</v>
      </c>
      <c r="B1346" s="85">
        <v>34669</v>
      </c>
      <c r="C1346" s="97">
        <v>2.87</v>
      </c>
      <c r="D1346" s="90">
        <v>9.3999999999999997E-4</v>
      </c>
      <c r="E1346" s="87">
        <v>26.236750000000001</v>
      </c>
      <c r="F1346" s="88">
        <v>0.6</v>
      </c>
      <c r="G1346" s="91">
        <v>1.7350000000000001</v>
      </c>
      <c r="H1346" s="41">
        <v>5.7353798737680428E-4</v>
      </c>
      <c r="I1346" s="42">
        <v>5.7216866758263007</v>
      </c>
      <c r="J1346" s="41">
        <v>5.7833333333333337E-4</v>
      </c>
      <c r="K1346" s="42">
        <v>1.7907216666666632</v>
      </c>
      <c r="L1346" s="41">
        <v>5.7353798737680428E-4</v>
      </c>
      <c r="M1346" s="42">
        <v>1.7457797509920314</v>
      </c>
    </row>
    <row r="1347" spans="1:13" x14ac:dyDescent="0.2">
      <c r="A1347" s="84">
        <v>30</v>
      </c>
      <c r="B1347" s="85">
        <v>34670</v>
      </c>
      <c r="C1347" s="97">
        <v>2.87</v>
      </c>
      <c r="D1347" s="90">
        <v>9.3999999999999997E-4</v>
      </c>
      <c r="E1347" s="87">
        <v>26.26154</v>
      </c>
      <c r="F1347" s="88">
        <v>0.61</v>
      </c>
      <c r="G1347" s="91">
        <v>1.74</v>
      </c>
      <c r="H1347" s="41">
        <v>5.7517713118260261E-4</v>
      </c>
      <c r="I1347" s="42">
        <v>5.7249776591540282</v>
      </c>
      <c r="J1347" s="41">
        <v>5.8E-4</v>
      </c>
      <c r="K1347" s="42">
        <v>1.7913016666666632</v>
      </c>
      <c r="L1347" s="41">
        <v>5.7517713118260261E-4</v>
      </c>
      <c r="M1347" s="42">
        <v>1.746354928123214</v>
      </c>
    </row>
    <row r="1348" spans="1:13" x14ac:dyDescent="0.2">
      <c r="A1348" s="84">
        <v>30</v>
      </c>
      <c r="B1348" s="85">
        <v>34671</v>
      </c>
      <c r="C1348" s="97">
        <v>2.87</v>
      </c>
      <c r="D1348" s="90">
        <v>9.3999999999999997E-4</v>
      </c>
      <c r="E1348" s="87">
        <v>26.286349999999999</v>
      </c>
      <c r="F1348" s="88">
        <v>0.61</v>
      </c>
      <c r="G1348" s="91">
        <v>1.74</v>
      </c>
      <c r="H1348" s="41">
        <v>5.7517713118260261E-4</v>
      </c>
      <c r="I1348" s="42">
        <v>5.7282705353801049</v>
      </c>
      <c r="J1348" s="41">
        <v>5.8E-4</v>
      </c>
      <c r="K1348" s="42">
        <v>1.7918816666666633</v>
      </c>
      <c r="L1348" s="41">
        <v>5.7517713118260261E-4</v>
      </c>
      <c r="M1348" s="42">
        <v>1.7469301052543966</v>
      </c>
    </row>
    <row r="1349" spans="1:13" x14ac:dyDescent="0.2">
      <c r="A1349" s="84">
        <v>30</v>
      </c>
      <c r="B1349" s="85">
        <v>34672</v>
      </c>
      <c r="C1349" s="97">
        <v>2.87</v>
      </c>
      <c r="D1349" s="90">
        <v>9.3999999999999997E-4</v>
      </c>
      <c r="E1349" s="87">
        <v>26.31119</v>
      </c>
      <c r="F1349" s="88">
        <v>0.61</v>
      </c>
      <c r="G1349" s="91">
        <v>1.74</v>
      </c>
      <c r="H1349" s="41">
        <v>5.7517713118260261E-4</v>
      </c>
      <c r="I1349" s="42">
        <v>5.7315653055932829</v>
      </c>
      <c r="J1349" s="41">
        <v>5.8E-4</v>
      </c>
      <c r="K1349" s="42">
        <v>1.7924616666666633</v>
      </c>
      <c r="L1349" s="41">
        <v>5.7517713118260261E-4</v>
      </c>
      <c r="M1349" s="42">
        <v>1.7475052823855792</v>
      </c>
    </row>
    <row r="1350" spans="1:13" x14ac:dyDescent="0.2">
      <c r="A1350" s="84">
        <v>30</v>
      </c>
      <c r="B1350" s="85">
        <v>34673</v>
      </c>
      <c r="C1350" s="97">
        <v>2.83</v>
      </c>
      <c r="D1350" s="90">
        <v>9.3000000000000005E-4</v>
      </c>
      <c r="E1350" s="87">
        <v>26.335709999999999</v>
      </c>
      <c r="F1350" s="88">
        <v>0.61</v>
      </c>
      <c r="G1350" s="91">
        <v>1.72</v>
      </c>
      <c r="H1350" s="41">
        <v>5.6862008867253344E-4</v>
      </c>
      <c r="I1350" s="42">
        <v>5.7348243887655821</v>
      </c>
      <c r="J1350" s="41">
        <v>5.7333333333333336E-4</v>
      </c>
      <c r="K1350" s="42">
        <v>1.7930349999999966</v>
      </c>
      <c r="L1350" s="41">
        <v>5.6862008867253344E-4</v>
      </c>
      <c r="M1350" s="42">
        <v>1.7480739024742518</v>
      </c>
    </row>
    <row r="1351" spans="1:13" x14ac:dyDescent="0.2">
      <c r="A1351" s="84">
        <v>30</v>
      </c>
      <c r="B1351" s="85">
        <v>34674</v>
      </c>
      <c r="C1351" s="97">
        <v>2.83</v>
      </c>
      <c r="D1351" s="90">
        <v>9.3000000000000005E-4</v>
      </c>
      <c r="E1351" s="87">
        <v>26.360220000000002</v>
      </c>
      <c r="F1351" s="88">
        <v>0.61</v>
      </c>
      <c r="G1351" s="91">
        <v>1.72</v>
      </c>
      <c r="H1351" s="41">
        <v>5.6862008867253344E-4</v>
      </c>
      <c r="I1351" s="42">
        <v>5.7380853251180435</v>
      </c>
      <c r="J1351" s="41">
        <v>5.7333333333333336E-4</v>
      </c>
      <c r="K1351" s="42">
        <v>1.7936083333333299</v>
      </c>
      <c r="L1351" s="41">
        <v>5.6862008867253344E-4</v>
      </c>
      <c r="M1351" s="42">
        <v>1.7486425225629243</v>
      </c>
    </row>
    <row r="1352" spans="1:13" x14ac:dyDescent="0.2">
      <c r="A1352" s="84">
        <v>30</v>
      </c>
      <c r="B1352" s="85">
        <v>34675</v>
      </c>
      <c r="C1352" s="97">
        <v>2.82</v>
      </c>
      <c r="D1352" s="90">
        <v>9.3000000000000005E-4</v>
      </c>
      <c r="E1352" s="87">
        <v>26.384699999999999</v>
      </c>
      <c r="F1352" s="88">
        <v>0.61</v>
      </c>
      <c r="G1352" s="91">
        <v>1.7149999999999999</v>
      </c>
      <c r="H1352" s="41">
        <v>5.6698063331728221E-4</v>
      </c>
      <c r="I1352" s="42">
        <v>5.7413387083697076</v>
      </c>
      <c r="J1352" s="41">
        <v>5.7166666666666661E-4</v>
      </c>
      <c r="K1352" s="42">
        <v>1.7941799999999966</v>
      </c>
      <c r="L1352" s="41">
        <v>5.6698063331728221E-4</v>
      </c>
      <c r="M1352" s="42">
        <v>1.7492095031962416</v>
      </c>
    </row>
    <row r="1353" spans="1:13" x14ac:dyDescent="0.2">
      <c r="A1353" s="84">
        <v>30</v>
      </c>
      <c r="B1353" s="85">
        <v>34676</v>
      </c>
      <c r="C1353" s="97">
        <v>2.82</v>
      </c>
      <c r="D1353" s="90">
        <v>9.3000000000000005E-4</v>
      </c>
      <c r="E1353" s="87">
        <v>26.409189999999999</v>
      </c>
      <c r="F1353" s="88">
        <v>0.61</v>
      </c>
      <c r="G1353" s="91">
        <v>1.7149999999999999</v>
      </c>
      <c r="H1353" s="41">
        <v>5.6698063331728221E-4</v>
      </c>
      <c r="I1353" s="42">
        <v>5.7445939362266678</v>
      </c>
      <c r="J1353" s="41">
        <v>5.7166666666666661E-4</v>
      </c>
      <c r="K1353" s="42">
        <v>1.7947516666666632</v>
      </c>
      <c r="L1353" s="41">
        <v>5.6698063331728221E-4</v>
      </c>
      <c r="M1353" s="42">
        <v>1.7497764838295589</v>
      </c>
    </row>
    <row r="1354" spans="1:13" x14ac:dyDescent="0.2">
      <c r="A1354" s="84">
        <v>30</v>
      </c>
      <c r="B1354" s="85">
        <v>34677</v>
      </c>
      <c r="C1354" s="97">
        <v>2.82</v>
      </c>
      <c r="D1354" s="90">
        <v>9.3000000000000005E-4</v>
      </c>
      <c r="E1354" s="87">
        <v>26.433689999999999</v>
      </c>
      <c r="F1354" s="88">
        <v>0.61</v>
      </c>
      <c r="G1354" s="91">
        <v>1.7149999999999999</v>
      </c>
      <c r="H1354" s="41">
        <v>5.6698063331728221E-4</v>
      </c>
      <c r="I1354" s="42">
        <v>5.7478510097347799</v>
      </c>
      <c r="J1354" s="41">
        <v>5.7166666666666661E-4</v>
      </c>
      <c r="K1354" s="42">
        <v>1.7953233333333298</v>
      </c>
      <c r="L1354" s="41">
        <v>5.6698063331728221E-4</v>
      </c>
      <c r="M1354" s="42">
        <v>1.7503434644628761</v>
      </c>
    </row>
    <row r="1355" spans="1:13" x14ac:dyDescent="0.2">
      <c r="A1355" s="84">
        <v>30</v>
      </c>
      <c r="B1355" s="85">
        <v>34678</v>
      </c>
      <c r="C1355" s="97">
        <v>2.82</v>
      </c>
      <c r="D1355" s="90">
        <v>9.3000000000000005E-4</v>
      </c>
      <c r="E1355" s="87">
        <v>26.458210000000001</v>
      </c>
      <c r="F1355" s="88">
        <v>0.61</v>
      </c>
      <c r="G1355" s="91">
        <v>1.7149999999999999</v>
      </c>
      <c r="H1355" s="41">
        <v>5.6698063331728221E-4</v>
      </c>
      <c r="I1355" s="42">
        <v>5.7511099299404931</v>
      </c>
      <c r="J1355" s="41">
        <v>5.7166666666666661E-4</v>
      </c>
      <c r="K1355" s="42">
        <v>1.7958949999999965</v>
      </c>
      <c r="L1355" s="41">
        <v>5.6698063331728221E-4</v>
      </c>
      <c r="M1355" s="42">
        <v>1.7509104450961934</v>
      </c>
    </row>
    <row r="1356" spans="1:13" x14ac:dyDescent="0.2">
      <c r="A1356" s="84">
        <v>30</v>
      </c>
      <c r="B1356" s="85">
        <v>34679</v>
      </c>
      <c r="C1356" s="97">
        <v>2.82</v>
      </c>
      <c r="D1356" s="90">
        <v>9.3000000000000005E-4</v>
      </c>
      <c r="E1356" s="87">
        <v>26.482759999999999</v>
      </c>
      <c r="F1356" s="88">
        <v>0.61</v>
      </c>
      <c r="G1356" s="91">
        <v>1.7149999999999999</v>
      </c>
      <c r="H1356" s="41">
        <v>5.6698063331728221E-4</v>
      </c>
      <c r="I1356" s="42">
        <v>5.754370697890848</v>
      </c>
      <c r="J1356" s="41">
        <v>5.7166666666666661E-4</v>
      </c>
      <c r="K1356" s="42">
        <v>1.7964666666666631</v>
      </c>
      <c r="L1356" s="41">
        <v>5.6698063331728221E-4</v>
      </c>
      <c r="M1356" s="42">
        <v>1.7514774257295107</v>
      </c>
    </row>
    <row r="1357" spans="1:13" x14ac:dyDescent="0.2">
      <c r="A1357" s="84">
        <v>30</v>
      </c>
      <c r="B1357" s="85">
        <v>34680</v>
      </c>
      <c r="C1357" s="97">
        <v>2.82</v>
      </c>
      <c r="D1357" s="90">
        <v>9.3000000000000005E-4</v>
      </c>
      <c r="E1357" s="87">
        <v>26.507339999999999</v>
      </c>
      <c r="F1357" s="88">
        <v>0.61</v>
      </c>
      <c r="G1357" s="91">
        <v>1.7149999999999999</v>
      </c>
      <c r="H1357" s="41">
        <v>5.6698063331728221E-4</v>
      </c>
      <c r="I1357" s="42">
        <v>5.7576333146334804</v>
      </c>
      <c r="J1357" s="41">
        <v>5.7166666666666661E-4</v>
      </c>
      <c r="K1357" s="42">
        <v>1.7970383333333297</v>
      </c>
      <c r="L1357" s="41">
        <v>5.6698063331728221E-4</v>
      </c>
      <c r="M1357" s="42">
        <v>1.752044406362828</v>
      </c>
    </row>
    <row r="1358" spans="1:13" x14ac:dyDescent="0.2">
      <c r="A1358" s="84">
        <v>30</v>
      </c>
      <c r="B1358" s="85">
        <v>34681</v>
      </c>
      <c r="C1358" s="97">
        <v>2.8</v>
      </c>
      <c r="D1358" s="90">
        <v>9.2000000000000003E-4</v>
      </c>
      <c r="E1358" s="87">
        <v>26.531780000000001</v>
      </c>
      <c r="F1358" s="88">
        <v>0.59</v>
      </c>
      <c r="G1358" s="91">
        <v>1.6949999999999998</v>
      </c>
      <c r="H1358" s="41">
        <v>5.6042203275974423E-4</v>
      </c>
      <c r="I1358" s="42">
        <v>5.7608600191995523</v>
      </c>
      <c r="J1358" s="41">
        <v>5.6499999999999996E-4</v>
      </c>
      <c r="K1358" s="42">
        <v>1.7976033333333297</v>
      </c>
      <c r="L1358" s="41">
        <v>5.6042203275974423E-4</v>
      </c>
      <c r="M1358" s="42">
        <v>1.7526048283955877</v>
      </c>
    </row>
    <row r="1359" spans="1:13" x14ac:dyDescent="0.2">
      <c r="A1359" s="84">
        <v>30</v>
      </c>
      <c r="B1359" s="85">
        <v>34682</v>
      </c>
      <c r="C1359" s="97">
        <v>2.79</v>
      </c>
      <c r="D1359" s="90">
        <v>9.2000000000000003E-4</v>
      </c>
      <c r="E1359" s="87">
        <v>26.556090000000001</v>
      </c>
      <c r="F1359" s="88">
        <v>0.59</v>
      </c>
      <c r="G1359" s="91">
        <v>1.69</v>
      </c>
      <c r="H1359" s="41">
        <v>5.587821877985899E-4</v>
      </c>
      <c r="I1359" s="42">
        <v>5.7640790851646821</v>
      </c>
      <c r="J1359" s="41">
        <v>5.6333333333333333E-4</v>
      </c>
      <c r="K1359" s="42">
        <v>1.7981666666666629</v>
      </c>
      <c r="L1359" s="41">
        <v>5.587821877985899E-4</v>
      </c>
      <c r="M1359" s="42">
        <v>1.7531636105833863</v>
      </c>
    </row>
    <row r="1360" spans="1:13" x14ac:dyDescent="0.2">
      <c r="A1360" s="84">
        <v>30</v>
      </c>
      <c r="B1360" s="85">
        <v>34683</v>
      </c>
      <c r="C1360" s="97">
        <v>2.81</v>
      </c>
      <c r="D1360" s="90">
        <v>9.3000000000000005E-4</v>
      </c>
      <c r="E1360" s="87">
        <v>26.580670000000001</v>
      </c>
      <c r="F1360" s="88">
        <v>0.59</v>
      </c>
      <c r="G1360" s="91">
        <v>1.7</v>
      </c>
      <c r="H1360" s="41">
        <v>5.6206179978479653E-4</v>
      </c>
      <c r="I1360" s="42">
        <v>5.7673188538293916</v>
      </c>
      <c r="J1360" s="41">
        <v>5.666666666666666E-4</v>
      </c>
      <c r="K1360" s="42">
        <v>1.7987333333333295</v>
      </c>
      <c r="L1360" s="41">
        <v>5.6206179978479653E-4</v>
      </c>
      <c r="M1360" s="42">
        <v>1.7537256723831711</v>
      </c>
    </row>
    <row r="1361" spans="1:13" x14ac:dyDescent="0.2">
      <c r="A1361" s="84">
        <v>30</v>
      </c>
      <c r="B1361" s="85">
        <v>34684</v>
      </c>
      <c r="C1361" s="97">
        <v>2.81</v>
      </c>
      <c r="D1361" s="90">
        <v>9.3000000000000005E-4</v>
      </c>
      <c r="E1361" s="87">
        <v>26.605270000000001</v>
      </c>
      <c r="F1361" s="88">
        <v>0.59</v>
      </c>
      <c r="G1361" s="91">
        <v>1.7</v>
      </c>
      <c r="H1361" s="41">
        <v>5.6206179978479653E-4</v>
      </c>
      <c r="I1361" s="42">
        <v>5.7705604434443076</v>
      </c>
      <c r="J1361" s="41">
        <v>5.666666666666666E-4</v>
      </c>
      <c r="K1361" s="42">
        <v>1.7992999999999961</v>
      </c>
      <c r="L1361" s="41">
        <v>5.6206179978479653E-4</v>
      </c>
      <c r="M1361" s="42">
        <v>1.7542877341829559</v>
      </c>
    </row>
    <row r="1362" spans="1:13" x14ac:dyDescent="0.2">
      <c r="A1362" s="84">
        <v>30</v>
      </c>
      <c r="B1362" s="85">
        <v>34685</v>
      </c>
      <c r="C1362" s="97">
        <v>2.81</v>
      </c>
      <c r="D1362" s="90">
        <v>9.3000000000000005E-4</v>
      </c>
      <c r="E1362" s="87">
        <v>26.62988</v>
      </c>
      <c r="F1362" s="88">
        <v>0.59</v>
      </c>
      <c r="G1362" s="91">
        <v>1.7</v>
      </c>
      <c r="H1362" s="41">
        <v>5.6206179978479653E-4</v>
      </c>
      <c r="I1362" s="42">
        <v>5.7738038550329165</v>
      </c>
      <c r="J1362" s="41">
        <v>5.666666666666666E-4</v>
      </c>
      <c r="K1362" s="42">
        <v>1.7998666666666627</v>
      </c>
      <c r="L1362" s="41">
        <v>5.6206179978479653E-4</v>
      </c>
      <c r="M1362" s="42">
        <v>1.7548497959827407</v>
      </c>
    </row>
    <row r="1363" spans="1:13" x14ac:dyDescent="0.2">
      <c r="A1363" s="84">
        <v>30</v>
      </c>
      <c r="B1363" s="85">
        <v>34686</v>
      </c>
      <c r="C1363" s="97">
        <v>2.81</v>
      </c>
      <c r="D1363" s="90">
        <v>9.3000000000000005E-4</v>
      </c>
      <c r="E1363" s="87">
        <v>26.654520000000002</v>
      </c>
      <c r="F1363" s="88">
        <v>0.59</v>
      </c>
      <c r="G1363" s="91">
        <v>1.7</v>
      </c>
      <c r="H1363" s="41">
        <v>5.6206179978479653E-4</v>
      </c>
      <c r="I1363" s="42">
        <v>5.7770490896192808</v>
      </c>
      <c r="J1363" s="41">
        <v>5.666666666666666E-4</v>
      </c>
      <c r="K1363" s="42">
        <v>1.8004333333333293</v>
      </c>
      <c r="L1363" s="41">
        <v>5.6206179978479653E-4</v>
      </c>
      <c r="M1363" s="42">
        <v>1.7554118577825255</v>
      </c>
    </row>
    <row r="1364" spans="1:13" x14ac:dyDescent="0.2">
      <c r="A1364" s="84">
        <v>30</v>
      </c>
      <c r="B1364" s="85">
        <v>34687</v>
      </c>
      <c r="C1364" s="97">
        <v>2.8</v>
      </c>
      <c r="D1364" s="90">
        <v>9.2000000000000003E-4</v>
      </c>
      <c r="E1364" s="87">
        <v>26.679099999999998</v>
      </c>
      <c r="F1364" s="88">
        <v>0.61</v>
      </c>
      <c r="G1364" s="91">
        <v>1.7049999999999998</v>
      </c>
      <c r="H1364" s="41">
        <v>5.637014888810743E-4</v>
      </c>
      <c r="I1364" s="42">
        <v>5.7803056207924381</v>
      </c>
      <c r="J1364" s="41">
        <v>5.6833333333333323E-4</v>
      </c>
      <c r="K1364" s="42">
        <v>1.8010016666666626</v>
      </c>
      <c r="L1364" s="41">
        <v>5.637014888810743E-4</v>
      </c>
      <c r="M1364" s="42">
        <v>1.7559755592714066</v>
      </c>
    </row>
    <row r="1365" spans="1:13" x14ac:dyDescent="0.2">
      <c r="A1365" s="84">
        <v>30</v>
      </c>
      <c r="B1365" s="85">
        <v>34688</v>
      </c>
      <c r="C1365" s="97">
        <v>2.76</v>
      </c>
      <c r="D1365" s="90">
        <v>9.1E-4</v>
      </c>
      <c r="E1365" s="87">
        <v>26.70337</v>
      </c>
      <c r="F1365" s="88">
        <v>0.61</v>
      </c>
      <c r="G1365" s="91">
        <v>1.6849999999999998</v>
      </c>
      <c r="H1365" s="41">
        <v>5.57142264893562E-4</v>
      </c>
      <c r="I1365" s="42">
        <v>5.7835260733577831</v>
      </c>
      <c r="J1365" s="41">
        <v>5.6166666666666659E-4</v>
      </c>
      <c r="K1365" s="42">
        <v>1.8015633333333292</v>
      </c>
      <c r="L1365" s="41">
        <v>5.57142264893562E-4</v>
      </c>
      <c r="M1365" s="42">
        <v>1.7565327015363001</v>
      </c>
    </row>
    <row r="1366" spans="1:13" x14ac:dyDescent="0.2">
      <c r="A1366" s="84">
        <v>30</v>
      </c>
      <c r="B1366" s="85">
        <v>34689</v>
      </c>
      <c r="C1366" s="97">
        <v>2.76</v>
      </c>
      <c r="D1366" s="90">
        <v>9.1E-4</v>
      </c>
      <c r="E1366" s="87">
        <v>26.727640000000001</v>
      </c>
      <c r="F1366" s="88">
        <v>0.61</v>
      </c>
      <c r="G1366" s="91">
        <v>1.6849999999999998</v>
      </c>
      <c r="H1366" s="41">
        <v>5.57142264893562E-4</v>
      </c>
      <c r="I1366" s="42">
        <v>5.7867483201733645</v>
      </c>
      <c r="J1366" s="41">
        <v>5.6166666666666659E-4</v>
      </c>
      <c r="K1366" s="42">
        <v>1.8021249999999958</v>
      </c>
      <c r="L1366" s="41">
        <v>5.57142264893562E-4</v>
      </c>
      <c r="M1366" s="42">
        <v>1.7570898438011937</v>
      </c>
    </row>
    <row r="1367" spans="1:13" x14ac:dyDescent="0.2">
      <c r="A1367" s="84">
        <v>30</v>
      </c>
      <c r="B1367" s="85">
        <v>34690</v>
      </c>
      <c r="C1367" s="97">
        <v>2.7</v>
      </c>
      <c r="D1367" s="90">
        <v>8.8999999999999995E-4</v>
      </c>
      <c r="E1367" s="87">
        <v>26.751359999999998</v>
      </c>
      <c r="F1367" s="88">
        <v>0.61</v>
      </c>
      <c r="G1367" s="91">
        <v>1.655</v>
      </c>
      <c r="H1367" s="41">
        <v>5.4730109022127493E-4</v>
      </c>
      <c r="I1367" s="42">
        <v>5.7899154138378313</v>
      </c>
      <c r="J1367" s="41">
        <v>5.5166666666666667E-4</v>
      </c>
      <c r="K1367" s="42">
        <v>1.8026766666666625</v>
      </c>
      <c r="L1367" s="41">
        <v>5.4730109022127493E-4</v>
      </c>
      <c r="M1367" s="42">
        <v>1.757637144891415</v>
      </c>
    </row>
    <row r="1368" spans="1:13" x14ac:dyDescent="0.2">
      <c r="A1368" s="84">
        <v>30</v>
      </c>
      <c r="B1368" s="85">
        <v>34691</v>
      </c>
      <c r="C1368" s="97">
        <v>2.72</v>
      </c>
      <c r="D1368" s="90">
        <v>8.8999999999999995E-4</v>
      </c>
      <c r="E1368" s="87">
        <v>26.775279999999999</v>
      </c>
      <c r="F1368" s="88">
        <v>0.61</v>
      </c>
      <c r="G1368" s="91">
        <v>1.665</v>
      </c>
      <c r="H1368" s="41">
        <v>5.5058179368461246E-4</v>
      </c>
      <c r="I1368" s="42">
        <v>5.7931032358516639</v>
      </c>
      <c r="J1368" s="41">
        <v>5.5500000000000005E-4</v>
      </c>
      <c r="K1368" s="42">
        <v>1.8032316666666626</v>
      </c>
      <c r="L1368" s="41">
        <v>5.5058179368461246E-4</v>
      </c>
      <c r="M1368" s="42">
        <v>1.7581877266850996</v>
      </c>
    </row>
    <row r="1369" spans="1:13" x14ac:dyDescent="0.2">
      <c r="A1369" s="84">
        <v>30</v>
      </c>
      <c r="B1369" s="85">
        <v>34692</v>
      </c>
      <c r="C1369" s="97">
        <v>2.72</v>
      </c>
      <c r="D1369" s="90">
        <v>8.8999999999999995E-4</v>
      </c>
      <c r="E1369" s="87">
        <v>26.799219999999998</v>
      </c>
      <c r="F1369" s="88">
        <v>0.61</v>
      </c>
      <c r="G1369" s="91">
        <v>1.665</v>
      </c>
      <c r="H1369" s="41">
        <v>5.5058179368461246E-4</v>
      </c>
      <c r="I1369" s="42">
        <v>5.7962928130222595</v>
      </c>
      <c r="J1369" s="41">
        <v>5.5500000000000005E-4</v>
      </c>
      <c r="K1369" s="42">
        <v>1.8037866666666627</v>
      </c>
      <c r="L1369" s="41">
        <v>5.5058179368461246E-4</v>
      </c>
      <c r="M1369" s="42">
        <v>1.7587383084787842</v>
      </c>
    </row>
    <row r="1370" spans="1:13" x14ac:dyDescent="0.2">
      <c r="A1370" s="84">
        <v>30</v>
      </c>
      <c r="B1370" s="85">
        <v>34693</v>
      </c>
      <c r="C1370" s="97">
        <v>2.72</v>
      </c>
      <c r="D1370" s="90">
        <v>8.8999999999999995E-4</v>
      </c>
      <c r="E1370" s="87">
        <v>26.823180000000001</v>
      </c>
      <c r="F1370" s="88">
        <v>0.61</v>
      </c>
      <c r="G1370" s="91">
        <v>1.665</v>
      </c>
      <c r="H1370" s="41">
        <v>5.5058179368461246E-4</v>
      </c>
      <c r="I1370" s="42">
        <v>5.799484146315975</v>
      </c>
      <c r="J1370" s="41">
        <v>5.5500000000000005E-4</v>
      </c>
      <c r="K1370" s="42">
        <v>1.8043416666666627</v>
      </c>
      <c r="L1370" s="41">
        <v>5.5058179368461246E-4</v>
      </c>
      <c r="M1370" s="42">
        <v>1.7592888902724688</v>
      </c>
    </row>
    <row r="1371" spans="1:13" x14ac:dyDescent="0.2">
      <c r="A1371" s="84">
        <v>30</v>
      </c>
      <c r="B1371" s="85">
        <v>34694</v>
      </c>
      <c r="C1371" s="97">
        <v>2.74</v>
      </c>
      <c r="D1371" s="90">
        <v>8.9999999999999998E-4</v>
      </c>
      <c r="E1371" s="87">
        <v>26.847339999999999</v>
      </c>
      <c r="F1371" s="88">
        <v>0.61</v>
      </c>
      <c r="G1371" s="91">
        <v>1.675</v>
      </c>
      <c r="H1371" s="41">
        <v>5.5386218522190944E-4</v>
      </c>
      <c r="I1371" s="42">
        <v>5.8026962612784132</v>
      </c>
      <c r="J1371" s="41">
        <v>5.5833333333333332E-4</v>
      </c>
      <c r="K1371" s="42">
        <v>1.8048999999999962</v>
      </c>
      <c r="L1371" s="41">
        <v>5.5386218522190944E-4</v>
      </c>
      <c r="M1371" s="42">
        <v>1.7598427524576907</v>
      </c>
    </row>
    <row r="1372" spans="1:13" x14ac:dyDescent="0.2">
      <c r="A1372" s="84">
        <v>30</v>
      </c>
      <c r="B1372" s="85">
        <v>34695</v>
      </c>
      <c r="C1372" s="97">
        <v>2.72</v>
      </c>
      <c r="D1372" s="90">
        <v>8.8999999999999995E-4</v>
      </c>
      <c r="E1372" s="87">
        <v>26.87133</v>
      </c>
      <c r="F1372" s="88">
        <v>0.61</v>
      </c>
      <c r="G1372" s="91">
        <v>1.665</v>
      </c>
      <c r="H1372" s="41">
        <v>5.5058179368461246E-4</v>
      </c>
      <c r="I1372" s="42">
        <v>5.805891120194155</v>
      </c>
      <c r="J1372" s="41">
        <v>5.5500000000000005E-4</v>
      </c>
      <c r="K1372" s="42">
        <v>1.8054549999999963</v>
      </c>
      <c r="L1372" s="41">
        <v>5.5058179368461246E-4</v>
      </c>
      <c r="M1372" s="42">
        <v>1.7603933342513753</v>
      </c>
    </row>
    <row r="1373" spans="1:13" x14ac:dyDescent="0.2">
      <c r="A1373" s="84">
        <v>30</v>
      </c>
      <c r="B1373" s="85">
        <v>34696</v>
      </c>
      <c r="C1373" s="97">
        <v>2.7</v>
      </c>
      <c r="D1373" s="90">
        <v>8.8999999999999995E-4</v>
      </c>
      <c r="E1373" s="87">
        <v>26.895209999999999</v>
      </c>
      <c r="F1373" s="88">
        <v>0.61</v>
      </c>
      <c r="G1373" s="91">
        <v>1.655</v>
      </c>
      <c r="H1373" s="41">
        <v>5.4730109022127493E-4</v>
      </c>
      <c r="I1373" s="42">
        <v>5.8090686907339428</v>
      </c>
      <c r="J1373" s="41">
        <v>5.5166666666666667E-4</v>
      </c>
      <c r="K1373" s="42">
        <v>1.806006666666663</v>
      </c>
      <c r="L1373" s="41">
        <v>5.4730109022127493E-4</v>
      </c>
      <c r="M1373" s="42">
        <v>1.7609406353415966</v>
      </c>
    </row>
    <row r="1374" spans="1:13" x14ac:dyDescent="0.2">
      <c r="A1374" s="84">
        <v>30</v>
      </c>
      <c r="B1374" s="85">
        <v>34697</v>
      </c>
      <c r="C1374" s="97">
        <v>2.68</v>
      </c>
      <c r="D1374" s="90">
        <v>8.8000000000000003E-4</v>
      </c>
      <c r="E1374" s="87">
        <v>26.91891</v>
      </c>
      <c r="F1374" s="88">
        <v>0.61</v>
      </c>
      <c r="G1374" s="91">
        <v>1.645</v>
      </c>
      <c r="H1374" s="41">
        <v>5.4402007477172276E-4</v>
      </c>
      <c r="I1374" s="42">
        <v>5.8122289407174303</v>
      </c>
      <c r="J1374" s="41">
        <v>5.4833333333333329E-4</v>
      </c>
      <c r="K1374" s="42">
        <v>1.8065549999999964</v>
      </c>
      <c r="L1374" s="41">
        <v>5.4402007477172276E-4</v>
      </c>
      <c r="M1374" s="42">
        <v>1.7614846554163683</v>
      </c>
    </row>
    <row r="1375" spans="1:13" x14ac:dyDescent="0.2">
      <c r="A1375" s="84">
        <v>30</v>
      </c>
      <c r="B1375" s="85">
        <v>34698</v>
      </c>
      <c r="C1375" s="97">
        <v>2.7</v>
      </c>
      <c r="D1375" s="90">
        <v>8.8999999999999995E-4</v>
      </c>
      <c r="E1375" s="87">
        <v>26.942789999999999</v>
      </c>
      <c r="F1375" s="88">
        <v>0.61</v>
      </c>
      <c r="G1375" s="91">
        <v>1.655</v>
      </c>
      <c r="H1375" s="41">
        <v>5.4730109022127493E-4</v>
      </c>
      <c r="I1375" s="42">
        <v>5.8154099799533006</v>
      </c>
      <c r="J1375" s="41">
        <v>5.5166666666666667E-4</v>
      </c>
      <c r="K1375" s="42">
        <v>1.8071066666666631</v>
      </c>
      <c r="L1375" s="41">
        <v>5.4730109022127493E-4</v>
      </c>
      <c r="M1375" s="42">
        <v>1.7620319565065896</v>
      </c>
    </row>
    <row r="1376" spans="1:13" x14ac:dyDescent="0.2">
      <c r="A1376" s="84">
        <v>30</v>
      </c>
      <c r="B1376" s="85">
        <v>34699</v>
      </c>
      <c r="C1376" s="97">
        <v>2.7</v>
      </c>
      <c r="D1376" s="90">
        <v>8.8999999999999995E-4</v>
      </c>
      <c r="E1376" s="87">
        <v>26.96669</v>
      </c>
      <c r="F1376" s="88">
        <v>0.61</v>
      </c>
      <c r="G1376" s="91">
        <v>1.655</v>
      </c>
      <c r="H1376" s="41">
        <v>5.4730109022127493E-4</v>
      </c>
      <c r="I1376" s="42">
        <v>5.818592760175413</v>
      </c>
      <c r="J1376" s="41">
        <v>5.5166666666666667E-4</v>
      </c>
      <c r="K1376" s="42">
        <v>1.8076583333333298</v>
      </c>
      <c r="L1376" s="41">
        <v>5.4730109022127493E-4</v>
      </c>
      <c r="M1376" s="42">
        <v>1.7625792575968109</v>
      </c>
    </row>
    <row r="1377" spans="1:13" x14ac:dyDescent="0.2">
      <c r="A1377" s="84">
        <v>360</v>
      </c>
      <c r="B1377" s="85">
        <v>34700</v>
      </c>
      <c r="C1377" s="88">
        <v>36.51</v>
      </c>
      <c r="D1377" s="90">
        <v>8.5999999999999998E-4</v>
      </c>
      <c r="E1377" s="87">
        <v>26.990020000000001</v>
      </c>
      <c r="F1377" s="88">
        <v>7.94</v>
      </c>
      <c r="G1377" s="91">
        <v>22.224999999999998</v>
      </c>
      <c r="H1377" s="41">
        <v>5.5763715092105315E-4</v>
      </c>
      <c r="I1377" s="42">
        <v>5.8218374236645669</v>
      </c>
      <c r="J1377" s="41">
        <v>6.1736111111111106E-4</v>
      </c>
      <c r="K1377" s="42">
        <v>1.8082756944444409</v>
      </c>
      <c r="L1377" s="41">
        <v>5.5763715092105315E-4</v>
      </c>
      <c r="M1377" s="42">
        <v>1.7631368947477319</v>
      </c>
    </row>
    <row r="1378" spans="1:13" x14ac:dyDescent="0.2">
      <c r="A1378" s="84">
        <v>360</v>
      </c>
      <c r="B1378" s="85">
        <v>34701</v>
      </c>
      <c r="C1378" s="88">
        <v>36.51</v>
      </c>
      <c r="D1378" s="90">
        <v>8.5999999999999998E-4</v>
      </c>
      <c r="E1378" s="87">
        <v>27.013359999999999</v>
      </c>
      <c r="F1378" s="88">
        <v>7.94</v>
      </c>
      <c r="G1378" s="91">
        <v>22.224999999999998</v>
      </c>
      <c r="H1378" s="41">
        <v>5.5763715092105315E-4</v>
      </c>
      <c r="I1378" s="42">
        <v>5.8250838964986249</v>
      </c>
      <c r="J1378" s="41">
        <v>6.1736111111111106E-4</v>
      </c>
      <c r="K1378" s="42">
        <v>1.808893055555552</v>
      </c>
      <c r="L1378" s="41">
        <v>5.5763715092105315E-4</v>
      </c>
      <c r="M1378" s="42">
        <v>1.763694531898653</v>
      </c>
    </row>
    <row r="1379" spans="1:13" x14ac:dyDescent="0.2">
      <c r="A1379" s="84">
        <v>360</v>
      </c>
      <c r="B1379" s="85">
        <v>34702</v>
      </c>
      <c r="C1379" s="88">
        <v>37.159999999999997</v>
      </c>
      <c r="D1379" s="90">
        <v>8.8000000000000003E-4</v>
      </c>
      <c r="E1379" s="87">
        <v>27.03708</v>
      </c>
      <c r="F1379" s="88">
        <v>7.99</v>
      </c>
      <c r="G1379" s="91">
        <v>22.574999999999999</v>
      </c>
      <c r="H1379" s="41">
        <v>5.6558460921873888E-4</v>
      </c>
      <c r="I1379" s="42">
        <v>5.8283784742978924</v>
      </c>
      <c r="J1379" s="41">
        <v>6.2708333333333333E-4</v>
      </c>
      <c r="K1379" s="42">
        <v>1.8095201388888853</v>
      </c>
      <c r="L1379" s="41">
        <v>5.6558460921873888E-4</v>
      </c>
      <c r="M1379" s="42">
        <v>1.7642601165078717</v>
      </c>
    </row>
    <row r="1380" spans="1:13" x14ac:dyDescent="0.2">
      <c r="A1380" s="84">
        <v>360</v>
      </c>
      <c r="B1380" s="85">
        <v>34703</v>
      </c>
      <c r="C1380" s="88">
        <v>36.96</v>
      </c>
      <c r="D1380" s="90">
        <v>8.7000000000000001E-4</v>
      </c>
      <c r="E1380" s="87">
        <v>27.06071</v>
      </c>
      <c r="F1380" s="88">
        <v>8.02</v>
      </c>
      <c r="G1380" s="91">
        <v>22.490000000000002</v>
      </c>
      <c r="H1380" s="41">
        <v>5.6365659474266749E-4</v>
      </c>
      <c r="I1380" s="42">
        <v>5.8316636782615863</v>
      </c>
      <c r="J1380" s="41">
        <v>6.2472222222222226E-4</v>
      </c>
      <c r="K1380" s="42">
        <v>1.8101448611111075</v>
      </c>
      <c r="L1380" s="41">
        <v>5.6365659474266749E-4</v>
      </c>
      <c r="M1380" s="42">
        <v>1.7648237731026144</v>
      </c>
    </row>
    <row r="1381" spans="1:13" x14ac:dyDescent="0.2">
      <c r="A1381" s="84">
        <v>360</v>
      </c>
      <c r="B1381" s="85">
        <v>34704</v>
      </c>
      <c r="C1381" s="88">
        <v>36.43</v>
      </c>
      <c r="D1381" s="90">
        <v>8.5999999999999998E-4</v>
      </c>
      <c r="E1381" s="87">
        <v>27.084070000000001</v>
      </c>
      <c r="F1381" s="88">
        <v>8.1</v>
      </c>
      <c r="G1381" s="91">
        <v>22.265000000000001</v>
      </c>
      <c r="H1381" s="41">
        <v>5.5854657971021737E-4</v>
      </c>
      <c r="I1381" s="42">
        <v>5.8349209340630992</v>
      </c>
      <c r="J1381" s="41">
        <v>6.1847222222222219E-4</v>
      </c>
      <c r="K1381" s="42">
        <v>1.8107633333333297</v>
      </c>
      <c r="L1381" s="41">
        <v>5.5854657971021737E-4</v>
      </c>
      <c r="M1381" s="42">
        <v>1.7653823196823246</v>
      </c>
    </row>
    <row r="1382" spans="1:13" x14ac:dyDescent="0.2">
      <c r="A1382" s="84">
        <v>360</v>
      </c>
      <c r="B1382" s="85">
        <v>34705</v>
      </c>
      <c r="C1382" s="88">
        <v>38.630000000000003</v>
      </c>
      <c r="D1382" s="90">
        <v>9.1E-4</v>
      </c>
      <c r="E1382" s="87">
        <v>27.10866</v>
      </c>
      <c r="F1382" s="88">
        <v>8.11</v>
      </c>
      <c r="G1382" s="91">
        <v>23.37</v>
      </c>
      <c r="H1382" s="41">
        <v>5.8355293440071065E-4</v>
      </c>
      <c r="I1382" s="42">
        <v>5.8383259192961683</v>
      </c>
      <c r="J1382" s="41">
        <v>6.4916666666666671E-4</v>
      </c>
      <c r="K1382" s="42">
        <v>1.8114124999999963</v>
      </c>
      <c r="L1382" s="41">
        <v>5.8355293440071065E-4</v>
      </c>
      <c r="M1382" s="42">
        <v>1.7659658726167253</v>
      </c>
    </row>
    <row r="1383" spans="1:13" x14ac:dyDescent="0.2">
      <c r="A1383" s="84">
        <v>360</v>
      </c>
      <c r="B1383" s="85">
        <v>34706</v>
      </c>
      <c r="C1383" s="88">
        <v>38.630000000000003</v>
      </c>
      <c r="D1383" s="90">
        <v>9.1E-4</v>
      </c>
      <c r="E1383" s="87">
        <v>27.13327</v>
      </c>
      <c r="F1383" s="88">
        <v>8.11</v>
      </c>
      <c r="G1383" s="91">
        <v>23.37</v>
      </c>
      <c r="H1383" s="41">
        <v>5.8355293440071065E-4</v>
      </c>
      <c r="I1383" s="42">
        <v>5.8417328915183617</v>
      </c>
      <c r="J1383" s="41">
        <v>6.4916666666666671E-4</v>
      </c>
      <c r="K1383" s="42">
        <v>1.8120616666666629</v>
      </c>
      <c r="L1383" s="41">
        <v>5.8355293440071065E-4</v>
      </c>
      <c r="M1383" s="42">
        <v>1.766549425551126</v>
      </c>
    </row>
    <row r="1384" spans="1:13" x14ac:dyDescent="0.2">
      <c r="A1384" s="84">
        <v>360</v>
      </c>
      <c r="B1384" s="85">
        <v>34707</v>
      </c>
      <c r="C1384" s="88">
        <v>38.630000000000003</v>
      </c>
      <c r="D1384" s="90">
        <v>9.1E-4</v>
      </c>
      <c r="E1384" s="87">
        <v>27.157900000000001</v>
      </c>
      <c r="F1384" s="88">
        <v>8.11</v>
      </c>
      <c r="G1384" s="91">
        <v>23.37</v>
      </c>
      <c r="H1384" s="41">
        <v>5.8355293440071065E-4</v>
      </c>
      <c r="I1384" s="42">
        <v>5.845141851889192</v>
      </c>
      <c r="J1384" s="41">
        <v>6.4916666666666671E-4</v>
      </c>
      <c r="K1384" s="42">
        <v>1.8127108333333295</v>
      </c>
      <c r="L1384" s="41">
        <v>5.8355293440071065E-4</v>
      </c>
      <c r="M1384" s="42">
        <v>1.7671329784855268</v>
      </c>
    </row>
    <row r="1385" spans="1:13" x14ac:dyDescent="0.2">
      <c r="A1385" s="84">
        <v>360</v>
      </c>
      <c r="B1385" s="85">
        <v>34708</v>
      </c>
      <c r="C1385" s="88">
        <v>37.64</v>
      </c>
      <c r="D1385" s="90">
        <v>8.8999999999999995E-4</v>
      </c>
      <c r="E1385" s="87">
        <v>27.182009999999998</v>
      </c>
      <c r="F1385" s="88">
        <v>7.72</v>
      </c>
      <c r="G1385" s="91">
        <v>22.68</v>
      </c>
      <c r="H1385" s="41">
        <v>5.6796443424755871E-4</v>
      </c>
      <c r="I1385" s="42">
        <v>5.8484616845741968</v>
      </c>
      <c r="J1385" s="41">
        <v>6.3000000000000003E-4</v>
      </c>
      <c r="K1385" s="42">
        <v>1.8133408333333294</v>
      </c>
      <c r="L1385" s="41">
        <v>5.6796443424755871E-4</v>
      </c>
      <c r="M1385" s="42">
        <v>1.7677009429197743</v>
      </c>
    </row>
    <row r="1386" spans="1:13" x14ac:dyDescent="0.2">
      <c r="A1386" s="84">
        <v>360</v>
      </c>
      <c r="B1386" s="85">
        <v>34709</v>
      </c>
      <c r="C1386" s="88">
        <v>37.93</v>
      </c>
      <c r="D1386" s="90">
        <v>8.8999999999999995E-4</v>
      </c>
      <c r="E1386" s="87">
        <v>27.206299999999999</v>
      </c>
      <c r="F1386" s="88">
        <v>7.73</v>
      </c>
      <c r="G1386" s="91">
        <v>22.83</v>
      </c>
      <c r="H1386" s="41">
        <v>5.7136066314211753E-4</v>
      </c>
      <c r="I1386" s="42">
        <v>5.8518032655206564</v>
      </c>
      <c r="J1386" s="41">
        <v>6.3416666666666667E-4</v>
      </c>
      <c r="K1386" s="42">
        <v>1.8139749999999961</v>
      </c>
      <c r="L1386" s="41">
        <v>5.7136066314211753E-4</v>
      </c>
      <c r="M1386" s="42">
        <v>1.7682723035829164</v>
      </c>
    </row>
    <row r="1387" spans="1:13" x14ac:dyDescent="0.2">
      <c r="A1387" s="84">
        <v>360</v>
      </c>
      <c r="B1387" s="85">
        <v>34710</v>
      </c>
      <c r="C1387" s="88">
        <v>37.590000000000003</v>
      </c>
      <c r="D1387" s="90">
        <v>8.8999999999999995E-4</v>
      </c>
      <c r="E1387" s="87">
        <v>27.230429999999998</v>
      </c>
      <c r="F1387" s="88">
        <v>7.73</v>
      </c>
      <c r="G1387" s="91">
        <v>22.660000000000004</v>
      </c>
      <c r="H1387" s="41">
        <v>5.6751129088183916E-4</v>
      </c>
      <c r="I1387" s="42">
        <v>5.8551242299458588</v>
      </c>
      <c r="J1387" s="41">
        <v>6.2944444444444452E-4</v>
      </c>
      <c r="K1387" s="42">
        <v>1.8146044444444405</v>
      </c>
      <c r="L1387" s="41">
        <v>5.6751129088183916E-4</v>
      </c>
      <c r="M1387" s="42">
        <v>1.7688398148737983</v>
      </c>
    </row>
    <row r="1388" spans="1:13" x14ac:dyDescent="0.2">
      <c r="A1388" s="84">
        <v>360</v>
      </c>
      <c r="B1388" s="85">
        <v>34711</v>
      </c>
      <c r="C1388" s="88">
        <v>37.81</v>
      </c>
      <c r="D1388" s="90">
        <v>8.8999999999999995E-4</v>
      </c>
      <c r="E1388" s="87">
        <v>27.25469</v>
      </c>
      <c r="F1388" s="88">
        <v>7.74</v>
      </c>
      <c r="G1388" s="91">
        <v>22.775000000000002</v>
      </c>
      <c r="H1388" s="41">
        <v>5.7011585968558265E-4</v>
      </c>
      <c r="I1388" s="42">
        <v>5.8584623291297806</v>
      </c>
      <c r="J1388" s="41">
        <v>6.3263888888888896E-4</v>
      </c>
      <c r="K1388" s="42">
        <v>1.8152370833333293</v>
      </c>
      <c r="L1388" s="41">
        <v>5.7011585968558265E-4</v>
      </c>
      <c r="M1388" s="42">
        <v>1.7694099307334838</v>
      </c>
    </row>
    <row r="1389" spans="1:13" x14ac:dyDescent="0.2">
      <c r="A1389" s="84">
        <v>360</v>
      </c>
      <c r="B1389" s="85">
        <v>34712</v>
      </c>
      <c r="C1389" s="88">
        <v>37.76</v>
      </c>
      <c r="D1389" s="90">
        <v>8.8999999999999995E-4</v>
      </c>
      <c r="E1389" s="87">
        <v>27.278960000000001</v>
      </c>
      <c r="F1389" s="88">
        <v>7.72</v>
      </c>
      <c r="G1389" s="91">
        <v>22.74</v>
      </c>
      <c r="H1389" s="41">
        <v>5.6932342246351908E-4</v>
      </c>
      <c r="I1389" s="42">
        <v>5.8617976889533745</v>
      </c>
      <c r="J1389" s="41">
        <v>6.3166666666666666E-4</v>
      </c>
      <c r="K1389" s="42">
        <v>1.8158687499999959</v>
      </c>
      <c r="L1389" s="41">
        <v>5.6932342246351908E-4</v>
      </c>
      <c r="M1389" s="42">
        <v>1.7699792541559474</v>
      </c>
    </row>
    <row r="1390" spans="1:13" x14ac:dyDescent="0.2">
      <c r="A1390" s="84">
        <v>360</v>
      </c>
      <c r="B1390" s="85">
        <v>34713</v>
      </c>
      <c r="C1390" s="88">
        <v>37.76</v>
      </c>
      <c r="D1390" s="90">
        <v>8.8999999999999995E-4</v>
      </c>
      <c r="E1390" s="87">
        <v>27.303239999999999</v>
      </c>
      <c r="F1390" s="88">
        <v>7.72</v>
      </c>
      <c r="G1390" s="91">
        <v>22.74</v>
      </c>
      <c r="H1390" s="41">
        <v>5.6932342246351908E-4</v>
      </c>
      <c r="I1390" s="42">
        <v>5.865134947675438</v>
      </c>
      <c r="J1390" s="41">
        <v>6.3166666666666666E-4</v>
      </c>
      <c r="K1390" s="42">
        <v>1.8165004166666625</v>
      </c>
      <c r="L1390" s="41">
        <v>5.6932342246351908E-4</v>
      </c>
      <c r="M1390" s="42">
        <v>1.7705485775784109</v>
      </c>
    </row>
    <row r="1391" spans="1:13" x14ac:dyDescent="0.2">
      <c r="A1391" s="84">
        <v>360</v>
      </c>
      <c r="B1391" s="85">
        <v>34714</v>
      </c>
      <c r="C1391" s="88">
        <v>37.76</v>
      </c>
      <c r="D1391" s="90">
        <v>8.8999999999999995E-4</v>
      </c>
      <c r="E1391" s="87">
        <v>27.327549999999999</v>
      </c>
      <c r="F1391" s="88">
        <v>7.72</v>
      </c>
      <c r="G1391" s="91">
        <v>22.74</v>
      </c>
      <c r="H1391" s="41">
        <v>5.6932342246351908E-4</v>
      </c>
      <c r="I1391" s="42">
        <v>5.8684741063770591</v>
      </c>
      <c r="J1391" s="41">
        <v>6.3166666666666666E-4</v>
      </c>
      <c r="K1391" s="42">
        <v>1.8171320833333291</v>
      </c>
      <c r="L1391" s="41">
        <v>5.6932342246351908E-4</v>
      </c>
      <c r="M1391" s="42">
        <v>1.7711179010008744</v>
      </c>
    </row>
    <row r="1392" spans="1:13" x14ac:dyDescent="0.2">
      <c r="A1392" s="84">
        <v>360</v>
      </c>
      <c r="B1392" s="85">
        <v>34715</v>
      </c>
      <c r="C1392" s="88">
        <v>37.799999999999997</v>
      </c>
      <c r="D1392" s="90">
        <v>8.8999999999999995E-4</v>
      </c>
      <c r="E1392" s="87">
        <v>27.351900000000001</v>
      </c>
      <c r="F1392" s="88">
        <v>7.73</v>
      </c>
      <c r="G1392" s="91">
        <v>22.765000000000001</v>
      </c>
      <c r="H1392" s="41">
        <v>5.6988947204050788E-4</v>
      </c>
      <c r="I1392" s="42">
        <v>5.8718184879872259</v>
      </c>
      <c r="J1392" s="41">
        <v>6.323611111111111E-4</v>
      </c>
      <c r="K1392" s="42">
        <v>1.8177644444444403</v>
      </c>
      <c r="L1392" s="41">
        <v>5.6988947204050788E-4</v>
      </c>
      <c r="M1392" s="42">
        <v>1.7716877904729149</v>
      </c>
    </row>
    <row r="1393" spans="1:13" x14ac:dyDescent="0.2">
      <c r="A1393" s="84">
        <v>360</v>
      </c>
      <c r="B1393" s="85">
        <v>34716</v>
      </c>
      <c r="C1393" s="88">
        <v>37.71</v>
      </c>
      <c r="D1393" s="90">
        <v>8.8999999999999995E-4</v>
      </c>
      <c r="E1393" s="87">
        <v>27.37622</v>
      </c>
      <c r="F1393" s="88">
        <v>7.7</v>
      </c>
      <c r="G1393" s="91">
        <v>22.705000000000002</v>
      </c>
      <c r="H1393" s="41">
        <v>5.6853075986906809E-4</v>
      </c>
      <c r="I1393" s="42">
        <v>5.8751567974140144</v>
      </c>
      <c r="J1393" s="41">
        <v>6.3069444444444447E-4</v>
      </c>
      <c r="K1393" s="42">
        <v>1.8183951388888848</v>
      </c>
      <c r="L1393" s="41">
        <v>5.6853075986906809E-4</v>
      </c>
      <c r="M1393" s="42">
        <v>1.772256321232784</v>
      </c>
    </row>
    <row r="1394" spans="1:13" x14ac:dyDescent="0.2">
      <c r="A1394" s="84">
        <v>360</v>
      </c>
      <c r="B1394" s="85">
        <v>34717</v>
      </c>
      <c r="C1394" s="88">
        <v>37.6</v>
      </c>
      <c r="D1394" s="90">
        <v>8.8999999999999995E-4</v>
      </c>
      <c r="E1394" s="87">
        <v>27.400500000000001</v>
      </c>
      <c r="F1394" s="88">
        <v>7.66</v>
      </c>
      <c r="G1394" s="91">
        <v>22.630000000000003</v>
      </c>
      <c r="H1394" s="41">
        <v>5.6683143766300681E-4</v>
      </c>
      <c r="I1394" s="42">
        <v>5.878487020987988</v>
      </c>
      <c r="J1394" s="41">
        <v>6.2861111111111115E-4</v>
      </c>
      <c r="K1394" s="42">
        <v>1.8190237499999959</v>
      </c>
      <c r="L1394" s="41">
        <v>5.6683143766300681E-4</v>
      </c>
      <c r="M1394" s="42">
        <v>1.772823152670447</v>
      </c>
    </row>
    <row r="1395" spans="1:13" x14ac:dyDescent="0.2">
      <c r="A1395" s="84">
        <v>360</v>
      </c>
      <c r="B1395" s="85">
        <v>34718</v>
      </c>
      <c r="C1395" s="88">
        <v>36.99</v>
      </c>
      <c r="D1395" s="90">
        <v>8.7000000000000001E-4</v>
      </c>
      <c r="E1395" s="87">
        <v>27.424469999999999</v>
      </c>
      <c r="F1395" s="88">
        <v>7.65</v>
      </c>
      <c r="G1395" s="91">
        <v>22.32</v>
      </c>
      <c r="H1395" s="41">
        <v>5.59796559957082E-4</v>
      </c>
      <c r="I1395" s="42">
        <v>5.8817777778000897</v>
      </c>
      <c r="J1395" s="41">
        <v>6.2E-4</v>
      </c>
      <c r="K1395" s="42">
        <v>1.819643749999996</v>
      </c>
      <c r="L1395" s="41">
        <v>5.59796559957082E-4</v>
      </c>
      <c r="M1395" s="42">
        <v>1.7733829492304041</v>
      </c>
    </row>
    <row r="1396" spans="1:13" x14ac:dyDescent="0.2">
      <c r="A1396" s="84">
        <v>360</v>
      </c>
      <c r="B1396" s="85">
        <v>34719</v>
      </c>
      <c r="C1396" s="88">
        <v>36.96</v>
      </c>
      <c r="D1396" s="90">
        <v>8.7000000000000001E-4</v>
      </c>
      <c r="E1396" s="87">
        <v>27.448440000000002</v>
      </c>
      <c r="F1396" s="88">
        <v>7.69</v>
      </c>
      <c r="G1396" s="91">
        <v>22.324999999999999</v>
      </c>
      <c r="H1396" s="41">
        <v>5.5991016673107019E-4</v>
      </c>
      <c r="I1396" s="42">
        <v>5.8850710449763328</v>
      </c>
      <c r="J1396" s="41">
        <v>6.2013888888888882E-4</v>
      </c>
      <c r="K1396" s="42">
        <v>1.8202638888888849</v>
      </c>
      <c r="L1396" s="41">
        <v>5.5991016673107019E-4</v>
      </c>
      <c r="M1396" s="42">
        <v>1.7739428593971351</v>
      </c>
    </row>
    <row r="1397" spans="1:13" x14ac:dyDescent="0.2">
      <c r="A1397" s="84">
        <v>360</v>
      </c>
      <c r="B1397" s="85">
        <v>34720</v>
      </c>
      <c r="C1397" s="88">
        <v>36.96</v>
      </c>
      <c r="D1397" s="90">
        <v>8.7000000000000001E-4</v>
      </c>
      <c r="E1397" s="87">
        <v>27.472429999999999</v>
      </c>
      <c r="F1397" s="88">
        <v>7.69</v>
      </c>
      <c r="G1397" s="91">
        <v>22.324999999999999</v>
      </c>
      <c r="H1397" s="41">
        <v>5.5991016673107019E-4</v>
      </c>
      <c r="I1397" s="42">
        <v>5.8883661560863496</v>
      </c>
      <c r="J1397" s="41">
        <v>6.2013888888888882E-4</v>
      </c>
      <c r="K1397" s="42">
        <v>1.8208840277777738</v>
      </c>
      <c r="L1397" s="41">
        <v>5.5991016673107019E-4</v>
      </c>
      <c r="M1397" s="42">
        <v>1.7745027695638662</v>
      </c>
    </row>
    <row r="1398" spans="1:13" x14ac:dyDescent="0.2">
      <c r="A1398" s="84">
        <v>360</v>
      </c>
      <c r="B1398" s="85">
        <v>34721</v>
      </c>
      <c r="C1398" s="88">
        <v>36.96</v>
      </c>
      <c r="D1398" s="90">
        <v>8.7000000000000001E-4</v>
      </c>
      <c r="E1398" s="87">
        <v>27.49644</v>
      </c>
      <c r="F1398" s="88">
        <v>7.69</v>
      </c>
      <c r="G1398" s="91">
        <v>22.324999999999999</v>
      </c>
      <c r="H1398" s="41">
        <v>5.5991016673107019E-4</v>
      </c>
      <c r="I1398" s="42">
        <v>5.8916631121625773</v>
      </c>
      <c r="J1398" s="41">
        <v>6.2013888888888882E-4</v>
      </c>
      <c r="K1398" s="42">
        <v>1.8215041666666627</v>
      </c>
      <c r="L1398" s="41">
        <v>5.5991016673107019E-4</v>
      </c>
      <c r="M1398" s="42">
        <v>1.7750626797305973</v>
      </c>
    </row>
    <row r="1399" spans="1:13" x14ac:dyDescent="0.2">
      <c r="A1399" s="84">
        <v>360</v>
      </c>
      <c r="B1399" s="85">
        <v>34722</v>
      </c>
      <c r="C1399" s="88">
        <v>36.47</v>
      </c>
      <c r="D1399" s="90">
        <v>8.5999999999999998E-4</v>
      </c>
      <c r="E1399" s="87">
        <v>27.520199999999999</v>
      </c>
      <c r="F1399" s="88">
        <v>7.67</v>
      </c>
      <c r="G1399" s="91">
        <v>22.07</v>
      </c>
      <c r="H1399" s="41">
        <v>5.5411030880092582E-4</v>
      </c>
      <c r="I1399" s="42">
        <v>5.894927743429009</v>
      </c>
      <c r="J1399" s="41">
        <v>6.130555555555556E-4</v>
      </c>
      <c r="K1399" s="42">
        <v>1.8221172222222182</v>
      </c>
      <c r="L1399" s="41">
        <v>5.5411030880092582E-4</v>
      </c>
      <c r="M1399" s="42">
        <v>1.7756167900393982</v>
      </c>
    </row>
    <row r="1400" spans="1:13" x14ac:dyDescent="0.2">
      <c r="A1400" s="84">
        <v>360</v>
      </c>
      <c r="B1400" s="85">
        <v>34723</v>
      </c>
      <c r="C1400" s="88">
        <v>36.33</v>
      </c>
      <c r="D1400" s="90">
        <v>8.5999999999999998E-4</v>
      </c>
      <c r="E1400" s="87">
        <v>27.543900000000001</v>
      </c>
      <c r="F1400" s="88">
        <v>7.7</v>
      </c>
      <c r="G1400" s="91">
        <v>22.015000000000001</v>
      </c>
      <c r="H1400" s="41">
        <v>5.5285777513081058E-4</v>
      </c>
      <c r="I1400" s="42">
        <v>5.8981868000657984</v>
      </c>
      <c r="J1400" s="41">
        <v>6.1152777777777779E-4</v>
      </c>
      <c r="K1400" s="42">
        <v>1.822728749999996</v>
      </c>
      <c r="L1400" s="41">
        <v>5.5285777513081058E-4</v>
      </c>
      <c r="M1400" s="42">
        <v>1.776169647814529</v>
      </c>
    </row>
    <row r="1401" spans="1:13" x14ac:dyDescent="0.2">
      <c r="A1401" s="84">
        <v>360</v>
      </c>
      <c r="B1401" s="85">
        <v>34724</v>
      </c>
      <c r="C1401" s="88">
        <v>36.270000000000003</v>
      </c>
      <c r="D1401" s="90">
        <v>8.5999999999999998E-4</v>
      </c>
      <c r="E1401" s="87">
        <v>27.567589999999999</v>
      </c>
      <c r="F1401" s="88">
        <v>7.67</v>
      </c>
      <c r="G1401" s="91">
        <v>21.970000000000002</v>
      </c>
      <c r="H1401" s="41">
        <v>5.5183255600210757E-4</v>
      </c>
      <c r="I1401" s="42">
        <v>5.9014416115634569</v>
      </c>
      <c r="J1401" s="41">
        <v>6.1027777777777784E-4</v>
      </c>
      <c r="K1401" s="42">
        <v>1.8233390277777737</v>
      </c>
      <c r="L1401" s="41">
        <v>5.5183255600210757E-4</v>
      </c>
      <c r="M1401" s="42">
        <v>1.7767214803705311</v>
      </c>
    </row>
    <row r="1402" spans="1:13" x14ac:dyDescent="0.2">
      <c r="A1402" s="84">
        <v>360</v>
      </c>
      <c r="B1402" s="85">
        <v>34725</v>
      </c>
      <c r="C1402" s="88">
        <v>36.200000000000003</v>
      </c>
      <c r="D1402" s="90">
        <v>8.5999999999999998E-4</v>
      </c>
      <c r="E1402" s="87">
        <v>27.591259999999998</v>
      </c>
      <c r="F1402" s="88">
        <v>7.68</v>
      </c>
      <c r="G1402" s="91">
        <v>21.94</v>
      </c>
      <c r="H1402" s="41">
        <v>5.5114886700757815E-4</v>
      </c>
      <c r="I1402" s="42">
        <v>5.9046941844213814</v>
      </c>
      <c r="J1402" s="41">
        <v>6.0944444444444446E-4</v>
      </c>
      <c r="K1402" s="42">
        <v>1.8239484722222181</v>
      </c>
      <c r="L1402" s="41">
        <v>5.5114886700757815E-4</v>
      </c>
      <c r="M1402" s="42">
        <v>1.7772726292375387</v>
      </c>
    </row>
    <row r="1403" spans="1:13" x14ac:dyDescent="0.2">
      <c r="A1403" s="84">
        <v>360</v>
      </c>
      <c r="B1403" s="85">
        <v>34726</v>
      </c>
      <c r="C1403" s="88">
        <v>36.17</v>
      </c>
      <c r="D1403" s="90">
        <v>8.5999999999999998E-4</v>
      </c>
      <c r="E1403" s="87">
        <v>27.614930000000001</v>
      </c>
      <c r="F1403" s="88">
        <v>7.73</v>
      </c>
      <c r="G1403" s="91">
        <v>21.950000000000003</v>
      </c>
      <c r="H1403" s="41">
        <v>5.5137678197469953E-4</v>
      </c>
      <c r="I1403" s="42">
        <v>5.9079498956993319</v>
      </c>
      <c r="J1403" s="41">
        <v>6.0972222222222233E-4</v>
      </c>
      <c r="K1403" s="42">
        <v>1.8245581944444405</v>
      </c>
      <c r="L1403" s="41">
        <v>5.5137678197469953E-4</v>
      </c>
      <c r="M1403" s="42">
        <v>1.7778240060195134</v>
      </c>
    </row>
    <row r="1404" spans="1:13" x14ac:dyDescent="0.2">
      <c r="A1404" s="84">
        <v>360</v>
      </c>
      <c r="B1404" s="85">
        <v>34727</v>
      </c>
      <c r="C1404" s="88">
        <v>36.17</v>
      </c>
      <c r="D1404" s="90">
        <v>8.5999999999999998E-4</v>
      </c>
      <c r="E1404" s="87">
        <v>27.63862</v>
      </c>
      <c r="F1404" s="88">
        <v>7.73</v>
      </c>
      <c r="G1404" s="91">
        <v>21.950000000000003</v>
      </c>
      <c r="H1404" s="41">
        <v>5.5137678197469953E-4</v>
      </c>
      <c r="I1404" s="42">
        <v>5.9112074021008905</v>
      </c>
      <c r="J1404" s="41">
        <v>6.0972222222222233E-4</v>
      </c>
      <c r="K1404" s="42">
        <v>1.8251679166666628</v>
      </c>
      <c r="L1404" s="41">
        <v>5.5137678197469953E-4</v>
      </c>
      <c r="M1404" s="42">
        <v>1.7783753828014881</v>
      </c>
    </row>
    <row r="1405" spans="1:13" x14ac:dyDescent="0.2">
      <c r="A1405" s="84">
        <v>360</v>
      </c>
      <c r="B1405" s="85">
        <v>34728</v>
      </c>
      <c r="C1405" s="88">
        <v>36.17</v>
      </c>
      <c r="D1405" s="90">
        <v>8.5999999999999998E-4</v>
      </c>
      <c r="E1405" s="87">
        <v>27.66234</v>
      </c>
      <c r="F1405" s="88">
        <v>7.73</v>
      </c>
      <c r="G1405" s="91">
        <v>21.950000000000003</v>
      </c>
      <c r="H1405" s="41">
        <v>5.5137678197469953E-4</v>
      </c>
      <c r="I1405" s="42">
        <v>5.9144667046158457</v>
      </c>
      <c r="J1405" s="41">
        <v>6.0972222222222233E-4</v>
      </c>
      <c r="K1405" s="42">
        <v>1.8257776388888851</v>
      </c>
      <c r="L1405" s="41">
        <v>5.5137678197469953E-4</v>
      </c>
      <c r="M1405" s="42">
        <v>1.7789267595834628</v>
      </c>
    </row>
    <row r="1406" spans="1:13" x14ac:dyDescent="0.2">
      <c r="A1406" s="84">
        <v>360</v>
      </c>
      <c r="B1406" s="85">
        <v>34729</v>
      </c>
      <c r="C1406" s="88">
        <v>36.56</v>
      </c>
      <c r="D1406" s="90">
        <v>8.7000000000000001E-4</v>
      </c>
      <c r="E1406" s="87">
        <v>27.68629</v>
      </c>
      <c r="F1406" s="88">
        <v>9.0299999999999994</v>
      </c>
      <c r="G1406" s="91">
        <v>22.795000000000002</v>
      </c>
      <c r="H1406" s="41">
        <v>5.7056857981718778E-4</v>
      </c>
      <c r="I1406" s="42">
        <v>5.9178413134838745</v>
      </c>
      <c r="J1406" s="41">
        <v>6.3319444444444447E-4</v>
      </c>
      <c r="K1406" s="42">
        <v>1.8264108333333295</v>
      </c>
      <c r="L1406" s="41">
        <v>5.7056857981718778E-4</v>
      </c>
      <c r="M1406" s="42">
        <v>1.77949732816328</v>
      </c>
    </row>
    <row r="1407" spans="1:13" x14ac:dyDescent="0.2">
      <c r="A1407" s="84">
        <v>360</v>
      </c>
      <c r="B1407" s="85">
        <v>34730</v>
      </c>
      <c r="C1407" s="88">
        <v>36.94</v>
      </c>
      <c r="D1407" s="90">
        <v>8.7000000000000001E-4</v>
      </c>
      <c r="E1407" s="87">
        <v>27.71048</v>
      </c>
      <c r="F1407" s="88">
        <v>9.0299999999999994</v>
      </c>
      <c r="G1407" s="91">
        <v>22.984999999999999</v>
      </c>
      <c r="H1407" s="41">
        <v>5.7486575737741852E-4</v>
      </c>
      <c r="I1407" s="42">
        <v>5.9212432778125894</v>
      </c>
      <c r="J1407" s="41">
        <v>6.3847222222222224E-4</v>
      </c>
      <c r="K1407" s="42">
        <v>1.8270493055555517</v>
      </c>
      <c r="L1407" s="41">
        <v>5.7486575737741852E-4</v>
      </c>
      <c r="M1407" s="42">
        <v>1.7800721939206574</v>
      </c>
    </row>
    <row r="1408" spans="1:13" x14ac:dyDescent="0.2">
      <c r="A1408" s="84">
        <v>360</v>
      </c>
      <c r="B1408" s="85">
        <v>34731</v>
      </c>
      <c r="C1408" s="97">
        <v>37.380000000000003</v>
      </c>
      <c r="D1408" s="90">
        <v>8.8000000000000003E-4</v>
      </c>
      <c r="E1408" s="87">
        <v>27.734929999999999</v>
      </c>
      <c r="F1408" s="88">
        <v>9.0399999999999991</v>
      </c>
      <c r="G1408" s="91">
        <v>23.21</v>
      </c>
      <c r="H1408" s="41">
        <v>5.7994596658361708E-4</v>
      </c>
      <c r="I1408" s="42">
        <v>5.9246772789687174</v>
      </c>
      <c r="J1408" s="41">
        <v>6.447222222222222E-4</v>
      </c>
      <c r="K1408" s="42">
        <v>1.8276940277777738</v>
      </c>
      <c r="L1408" s="41">
        <v>5.7994596658361708E-4</v>
      </c>
      <c r="M1408" s="42">
        <v>1.780652139887241</v>
      </c>
    </row>
    <row r="1409" spans="1:13" x14ac:dyDescent="0.2">
      <c r="A1409" s="84">
        <v>360</v>
      </c>
      <c r="B1409" s="85">
        <v>34732</v>
      </c>
      <c r="C1409" s="97">
        <v>37.17</v>
      </c>
      <c r="D1409" s="90">
        <v>8.8000000000000003E-4</v>
      </c>
      <c r="E1409" s="87">
        <v>27.75929</v>
      </c>
      <c r="F1409" s="88">
        <v>9.01</v>
      </c>
      <c r="G1409" s="91">
        <v>23.09</v>
      </c>
      <c r="H1409" s="41">
        <v>5.7723767406514526E-4</v>
      </c>
      <c r="I1409" s="42">
        <v>5.9280972259008156</v>
      </c>
      <c r="J1409" s="41">
        <v>6.4138888888888893E-4</v>
      </c>
      <c r="K1409" s="42">
        <v>1.8283354166666628</v>
      </c>
      <c r="L1409" s="41">
        <v>5.7723767406514526E-4</v>
      </c>
      <c r="M1409" s="42">
        <v>1.7812293775613062</v>
      </c>
    </row>
    <row r="1410" spans="1:13" x14ac:dyDescent="0.2">
      <c r="A1410" s="84">
        <v>360</v>
      </c>
      <c r="B1410" s="85">
        <v>34733</v>
      </c>
      <c r="C1410" s="97">
        <v>36.909999999999997</v>
      </c>
      <c r="D1410" s="90">
        <v>8.7000000000000001E-4</v>
      </c>
      <c r="E1410" s="87">
        <v>27.783529999999999</v>
      </c>
      <c r="F1410" s="88">
        <v>9.01</v>
      </c>
      <c r="G1410" s="91">
        <v>22.959999999999997</v>
      </c>
      <c r="H1410" s="41">
        <v>5.7430071766284563E-4</v>
      </c>
      <c r="I1410" s="42">
        <v>5.9315017363920255</v>
      </c>
      <c r="J1410" s="41">
        <v>6.3777777777777769E-4</v>
      </c>
      <c r="K1410" s="42">
        <v>1.8289731944444405</v>
      </c>
      <c r="L1410" s="41">
        <v>5.7430071766284563E-4</v>
      </c>
      <c r="M1410" s="42">
        <v>1.781803678278969</v>
      </c>
    </row>
    <row r="1411" spans="1:13" x14ac:dyDescent="0.2">
      <c r="A1411" s="84">
        <v>360</v>
      </c>
      <c r="B1411" s="85">
        <v>34734</v>
      </c>
      <c r="C1411" s="97">
        <v>36.909999999999997</v>
      </c>
      <c r="D1411" s="90">
        <v>8.7000000000000001E-4</v>
      </c>
      <c r="E1411" s="87">
        <v>27.807780000000001</v>
      </c>
      <c r="F1411" s="88">
        <v>9.01</v>
      </c>
      <c r="G1411" s="91">
        <v>22.959999999999997</v>
      </c>
      <c r="H1411" s="41">
        <v>5.7430071766284563E-4</v>
      </c>
      <c r="I1411" s="42">
        <v>5.9349082020960537</v>
      </c>
      <c r="J1411" s="41">
        <v>6.3777777777777769E-4</v>
      </c>
      <c r="K1411" s="42">
        <v>1.8296109722222182</v>
      </c>
      <c r="L1411" s="41">
        <v>5.7430071766284563E-4</v>
      </c>
      <c r="M1411" s="42">
        <v>1.7823779789966319</v>
      </c>
    </row>
    <row r="1412" spans="1:13" x14ac:dyDescent="0.2">
      <c r="A1412" s="84">
        <v>360</v>
      </c>
      <c r="B1412" s="85">
        <v>34735</v>
      </c>
      <c r="C1412" s="97">
        <v>36.909999999999997</v>
      </c>
      <c r="D1412" s="90">
        <v>8.7000000000000001E-4</v>
      </c>
      <c r="E1412" s="87">
        <v>27.832059999999998</v>
      </c>
      <c r="F1412" s="88">
        <v>9.01</v>
      </c>
      <c r="G1412" s="91">
        <v>22.959999999999997</v>
      </c>
      <c r="H1412" s="41">
        <v>5.7430071766284563E-4</v>
      </c>
      <c r="I1412" s="42">
        <v>5.9383166241357808</v>
      </c>
      <c r="J1412" s="41">
        <v>6.3777777777777769E-4</v>
      </c>
      <c r="K1412" s="42">
        <v>1.830248749999996</v>
      </c>
      <c r="L1412" s="41">
        <v>5.7430071766284563E-4</v>
      </c>
      <c r="M1412" s="42">
        <v>1.7829522797142947</v>
      </c>
    </row>
    <row r="1413" spans="1:13" x14ac:dyDescent="0.2">
      <c r="A1413" s="84">
        <v>360</v>
      </c>
      <c r="B1413" s="85">
        <v>34736</v>
      </c>
      <c r="C1413" s="97">
        <v>36.909999999999997</v>
      </c>
      <c r="D1413" s="90">
        <v>8.7000000000000001E-4</v>
      </c>
      <c r="E1413" s="87">
        <v>27.856359999999999</v>
      </c>
      <c r="F1413" s="88">
        <v>9.01</v>
      </c>
      <c r="G1413" s="91">
        <v>22.959999999999997</v>
      </c>
      <c r="H1413" s="41">
        <v>5.7430071766284563E-4</v>
      </c>
      <c r="I1413" s="42">
        <v>5.9417270036347309</v>
      </c>
      <c r="J1413" s="41">
        <v>6.3777777777777769E-4</v>
      </c>
      <c r="K1413" s="42">
        <v>1.8308865277777737</v>
      </c>
      <c r="L1413" s="41">
        <v>5.7430071766284563E-4</v>
      </c>
      <c r="M1413" s="42">
        <v>1.7835265804319576</v>
      </c>
    </row>
    <row r="1414" spans="1:13" x14ac:dyDescent="0.2">
      <c r="A1414" s="84">
        <v>360</v>
      </c>
      <c r="B1414" s="85">
        <v>34737</v>
      </c>
      <c r="C1414" s="97">
        <v>37.24</v>
      </c>
      <c r="D1414" s="90">
        <v>8.8000000000000003E-4</v>
      </c>
      <c r="E1414" s="87">
        <v>27.880870000000002</v>
      </c>
      <c r="F1414" s="88">
        <v>9</v>
      </c>
      <c r="G1414" s="91">
        <v>23.12</v>
      </c>
      <c r="H1414" s="41">
        <v>5.7791499395554169E-4</v>
      </c>
      <c r="I1414" s="42">
        <v>5.9451608167601222</v>
      </c>
      <c r="J1414" s="41">
        <v>6.422222222222222E-4</v>
      </c>
      <c r="K1414" s="42">
        <v>1.8315287499999959</v>
      </c>
      <c r="L1414" s="41">
        <v>5.7791499395554169E-4</v>
      </c>
      <c r="M1414" s="42">
        <v>1.7841044954259131</v>
      </c>
    </row>
    <row r="1415" spans="1:13" x14ac:dyDescent="0.2">
      <c r="A1415" s="84">
        <v>360</v>
      </c>
      <c r="B1415" s="85">
        <v>34738</v>
      </c>
      <c r="C1415" s="97">
        <v>37.31</v>
      </c>
      <c r="D1415" s="90">
        <v>8.8000000000000003E-4</v>
      </c>
      <c r="E1415" s="87">
        <v>27.905429999999999</v>
      </c>
      <c r="F1415" s="88">
        <v>9</v>
      </c>
      <c r="G1415" s="91">
        <v>23.155000000000001</v>
      </c>
      <c r="H1415" s="41">
        <v>5.787049925136678E-4</v>
      </c>
      <c r="I1415" s="42">
        <v>5.9486013110060778</v>
      </c>
      <c r="J1415" s="41">
        <v>6.431944444444445E-4</v>
      </c>
      <c r="K1415" s="42">
        <v>1.8321719444444404</v>
      </c>
      <c r="L1415" s="41">
        <v>5.787049925136678E-4</v>
      </c>
      <c r="M1415" s="42">
        <v>1.7846832004184268</v>
      </c>
    </row>
    <row r="1416" spans="1:13" x14ac:dyDescent="0.2">
      <c r="A1416" s="84">
        <v>360</v>
      </c>
      <c r="B1416" s="85">
        <v>34739</v>
      </c>
      <c r="C1416" s="97">
        <v>37.229999999999997</v>
      </c>
      <c r="D1416" s="90">
        <v>8.8000000000000003E-4</v>
      </c>
      <c r="E1416" s="87">
        <v>27.92998</v>
      </c>
      <c r="F1416" s="88">
        <v>9</v>
      </c>
      <c r="G1416" s="91">
        <v>23.114999999999998</v>
      </c>
      <c r="H1416" s="41">
        <v>5.7780211873703635E-4</v>
      </c>
      <c r="I1416" s="42">
        <v>5.9520384254470988</v>
      </c>
      <c r="J1416" s="41">
        <v>6.4208333333333326E-4</v>
      </c>
      <c r="K1416" s="42">
        <v>1.8328140277777738</v>
      </c>
      <c r="L1416" s="41">
        <v>5.7780211873703635E-4</v>
      </c>
      <c r="M1416" s="42">
        <v>1.7852610025371638</v>
      </c>
    </row>
    <row r="1417" spans="1:13" x14ac:dyDescent="0.2">
      <c r="A1417" s="84">
        <v>360</v>
      </c>
      <c r="B1417" s="85">
        <v>34740</v>
      </c>
      <c r="C1417" s="97">
        <v>37.31</v>
      </c>
      <c r="D1417" s="90">
        <v>8.8000000000000003E-4</v>
      </c>
      <c r="E1417" s="87">
        <v>27.95459</v>
      </c>
      <c r="F1417" s="88">
        <v>8.99</v>
      </c>
      <c r="G1417" s="91">
        <v>23.150000000000002</v>
      </c>
      <c r="H1417" s="41">
        <v>5.7859214928535074E-4</v>
      </c>
      <c r="I1417" s="42">
        <v>5.9554822281523077</v>
      </c>
      <c r="J1417" s="41">
        <v>6.4305555555555557E-4</v>
      </c>
      <c r="K1417" s="42">
        <v>1.8334570833333295</v>
      </c>
      <c r="L1417" s="41">
        <v>5.7859214928535074E-4</v>
      </c>
      <c r="M1417" s="42">
        <v>1.7858395946864491</v>
      </c>
    </row>
    <row r="1418" spans="1:13" x14ac:dyDescent="0.2">
      <c r="A1418" s="84">
        <v>360</v>
      </c>
      <c r="B1418" s="85">
        <v>34741</v>
      </c>
      <c r="C1418" s="97">
        <v>37.31</v>
      </c>
      <c r="D1418" s="90">
        <v>8.8000000000000003E-4</v>
      </c>
      <c r="E1418" s="87">
        <v>27.979220000000002</v>
      </c>
      <c r="F1418" s="88">
        <v>8.99</v>
      </c>
      <c r="G1418" s="91">
        <v>23.150000000000002</v>
      </c>
      <c r="H1418" s="41">
        <v>5.7859214928535074E-4</v>
      </c>
      <c r="I1418" s="42">
        <v>5.9589280234147246</v>
      </c>
      <c r="J1418" s="41">
        <v>6.4305555555555557E-4</v>
      </c>
      <c r="K1418" s="42">
        <v>1.8341001388888851</v>
      </c>
      <c r="L1418" s="41">
        <v>5.7859214928535074E-4</v>
      </c>
      <c r="M1418" s="42">
        <v>1.7864181868357345</v>
      </c>
    </row>
    <row r="1419" spans="1:13" x14ac:dyDescent="0.2">
      <c r="A1419" s="84">
        <v>360</v>
      </c>
      <c r="B1419" s="85">
        <v>34742</v>
      </c>
      <c r="C1419" s="97">
        <v>37.31</v>
      </c>
      <c r="D1419" s="90">
        <v>8.8000000000000003E-4</v>
      </c>
      <c r="E1419" s="87">
        <v>28.003869999999999</v>
      </c>
      <c r="F1419" s="88">
        <v>8.99</v>
      </c>
      <c r="G1419" s="91">
        <v>23.150000000000002</v>
      </c>
      <c r="H1419" s="41">
        <v>5.7859214928535074E-4</v>
      </c>
      <c r="I1419" s="42">
        <v>5.9623758123872292</v>
      </c>
      <c r="J1419" s="41">
        <v>6.4305555555555557E-4</v>
      </c>
      <c r="K1419" s="42">
        <v>1.8347431944444408</v>
      </c>
      <c r="L1419" s="41">
        <v>5.7859214928535074E-4</v>
      </c>
      <c r="M1419" s="42">
        <v>1.7869967789850199</v>
      </c>
    </row>
    <row r="1420" spans="1:13" x14ac:dyDescent="0.2">
      <c r="A1420" s="84">
        <v>360</v>
      </c>
      <c r="B1420" s="85">
        <v>34743</v>
      </c>
      <c r="C1420" s="97">
        <v>37.4</v>
      </c>
      <c r="D1420" s="90">
        <v>8.8000000000000003E-4</v>
      </c>
      <c r="E1420" s="87">
        <v>28.028600000000001</v>
      </c>
      <c r="F1420" s="88">
        <v>8.99</v>
      </c>
      <c r="G1420" s="91">
        <v>23.195</v>
      </c>
      <c r="H1420" s="41">
        <v>5.7960757390418394E-4</v>
      </c>
      <c r="I1420" s="42">
        <v>5.9658316505665523</v>
      </c>
      <c r="J1420" s="41">
        <v>6.4430555555555552E-4</v>
      </c>
      <c r="K1420" s="42">
        <v>1.8353874999999964</v>
      </c>
      <c r="L1420" s="41">
        <v>5.7960757390418394E-4</v>
      </c>
      <c r="M1420" s="42">
        <v>1.787576386558924</v>
      </c>
    </row>
    <row r="1421" spans="1:13" x14ac:dyDescent="0.2">
      <c r="A1421" s="84">
        <v>360</v>
      </c>
      <c r="B1421" s="85">
        <v>34744</v>
      </c>
      <c r="C1421" s="97">
        <v>37.42</v>
      </c>
      <c r="D1421" s="90">
        <v>8.8000000000000003E-4</v>
      </c>
      <c r="E1421" s="87">
        <v>28.053360000000001</v>
      </c>
      <c r="F1421" s="88">
        <v>9</v>
      </c>
      <c r="G1421" s="91">
        <v>23.21</v>
      </c>
      <c r="H1421" s="41">
        <v>5.7994596658361708E-4</v>
      </c>
      <c r="I1421" s="42">
        <v>5.9692915105696152</v>
      </c>
      <c r="J1421" s="41">
        <v>6.447222222222222E-4</v>
      </c>
      <c r="K1421" s="42">
        <v>1.8360322222222185</v>
      </c>
      <c r="L1421" s="41">
        <v>5.7994596658361708E-4</v>
      </c>
      <c r="M1421" s="42">
        <v>1.7881563325255077</v>
      </c>
    </row>
    <row r="1422" spans="1:13" x14ac:dyDescent="0.2">
      <c r="A1422" s="84">
        <v>360</v>
      </c>
      <c r="B1422" s="85">
        <v>34745</v>
      </c>
      <c r="C1422" s="97">
        <v>38.11</v>
      </c>
      <c r="D1422" s="90">
        <v>8.9999999999999998E-4</v>
      </c>
      <c r="E1422" s="87">
        <v>28.078530000000001</v>
      </c>
      <c r="F1422" s="88">
        <v>8.99</v>
      </c>
      <c r="G1422" s="91">
        <v>23.55</v>
      </c>
      <c r="H1422" s="41">
        <v>5.8760520135492378E-4</v>
      </c>
      <c r="I1422" s="42">
        <v>5.9727990973096299</v>
      </c>
      <c r="J1422" s="41">
        <v>6.5416666666666672E-4</v>
      </c>
      <c r="K1422" s="42">
        <v>1.8366863888888851</v>
      </c>
      <c r="L1422" s="41">
        <v>5.8760520135492378E-4</v>
      </c>
      <c r="M1422" s="42">
        <v>1.7887439377268626</v>
      </c>
    </row>
    <row r="1423" spans="1:13" x14ac:dyDescent="0.2">
      <c r="A1423" s="84">
        <v>360</v>
      </c>
      <c r="B1423" s="85">
        <v>34746</v>
      </c>
      <c r="C1423" s="97">
        <v>37.93</v>
      </c>
      <c r="D1423" s="90">
        <v>8.8999999999999995E-4</v>
      </c>
      <c r="E1423" s="87">
        <v>28.103619999999999</v>
      </c>
      <c r="F1423" s="88">
        <v>8.99</v>
      </c>
      <c r="G1423" s="91">
        <v>23.46</v>
      </c>
      <c r="H1423" s="41">
        <v>5.855798043328253E-4</v>
      </c>
      <c r="I1423" s="42">
        <v>5.9762966478363513</v>
      </c>
      <c r="J1423" s="41">
        <v>6.5166666666666671E-4</v>
      </c>
      <c r="K1423" s="42">
        <v>1.8373380555555519</v>
      </c>
      <c r="L1423" s="41">
        <v>5.855798043328253E-4</v>
      </c>
      <c r="M1423" s="42">
        <v>1.7893295175311954</v>
      </c>
    </row>
    <row r="1424" spans="1:13" x14ac:dyDescent="0.2">
      <c r="A1424" s="84">
        <v>360</v>
      </c>
      <c r="B1424" s="85">
        <v>34747</v>
      </c>
      <c r="C1424" s="97">
        <v>38.1</v>
      </c>
      <c r="D1424" s="90">
        <v>8.9999999999999998E-4</v>
      </c>
      <c r="E1424" s="87">
        <v>28.128830000000001</v>
      </c>
      <c r="F1424" s="88">
        <v>8.9499999999999993</v>
      </c>
      <c r="G1424" s="91">
        <v>23.524999999999999</v>
      </c>
      <c r="H1424" s="41">
        <v>5.8704273869314427E-4</v>
      </c>
      <c r="I1424" s="42">
        <v>5.9798049893877394</v>
      </c>
      <c r="J1424" s="41">
        <v>6.5347222222222217E-4</v>
      </c>
      <c r="K1424" s="42">
        <v>1.8379915277777741</v>
      </c>
      <c r="L1424" s="41">
        <v>5.8704273869314427E-4</v>
      </c>
      <c r="M1424" s="42">
        <v>1.7899165602698885</v>
      </c>
    </row>
    <row r="1425" spans="1:13" x14ac:dyDescent="0.2">
      <c r="A1425" s="84">
        <v>360</v>
      </c>
      <c r="B1425" s="85">
        <v>34748</v>
      </c>
      <c r="C1425" s="97">
        <v>38.1</v>
      </c>
      <c r="D1425" s="90">
        <v>8.9999999999999998E-4</v>
      </c>
      <c r="E1425" s="87">
        <v>28.154070000000001</v>
      </c>
      <c r="F1425" s="88">
        <v>8.9499999999999993</v>
      </c>
      <c r="G1425" s="91">
        <v>23.524999999999999</v>
      </c>
      <c r="H1425" s="41">
        <v>5.8704273869314427E-4</v>
      </c>
      <c r="I1425" s="42">
        <v>5.9833153904855605</v>
      </c>
      <c r="J1425" s="41">
        <v>6.5347222222222217E-4</v>
      </c>
      <c r="K1425" s="42">
        <v>1.8386449999999963</v>
      </c>
      <c r="L1425" s="41">
        <v>5.8704273869314427E-4</v>
      </c>
      <c r="M1425" s="42">
        <v>1.7905036030085817</v>
      </c>
    </row>
    <row r="1426" spans="1:13" x14ac:dyDescent="0.2">
      <c r="A1426" s="84">
        <v>360</v>
      </c>
      <c r="B1426" s="85">
        <v>34749</v>
      </c>
      <c r="C1426" s="97">
        <v>38.1</v>
      </c>
      <c r="D1426" s="90">
        <v>8.9999999999999998E-4</v>
      </c>
      <c r="E1426" s="87">
        <v>28.179320000000001</v>
      </c>
      <c r="F1426" s="88">
        <v>8.9499999999999993</v>
      </c>
      <c r="G1426" s="91">
        <v>23.524999999999999</v>
      </c>
      <c r="H1426" s="41">
        <v>5.8704273869314427E-4</v>
      </c>
      <c r="I1426" s="42">
        <v>5.9868278523388563</v>
      </c>
      <c r="J1426" s="41">
        <v>6.5347222222222217E-4</v>
      </c>
      <c r="K1426" s="42">
        <v>1.8392984722222185</v>
      </c>
      <c r="L1426" s="41">
        <v>5.8704273869314427E-4</v>
      </c>
      <c r="M1426" s="42">
        <v>1.7910906457472748</v>
      </c>
    </row>
    <row r="1427" spans="1:13" x14ac:dyDescent="0.2">
      <c r="A1427" s="84">
        <v>360</v>
      </c>
      <c r="B1427" s="85">
        <v>34750</v>
      </c>
      <c r="C1427" s="97">
        <v>38.03</v>
      </c>
      <c r="D1427" s="90">
        <v>8.9999999999999998E-4</v>
      </c>
      <c r="E1427" s="87">
        <v>28.204560000000001</v>
      </c>
      <c r="F1427" s="88">
        <v>9.01</v>
      </c>
      <c r="G1427" s="91">
        <v>23.52</v>
      </c>
      <c r="H1427" s="41">
        <v>5.8693023253852949E-4</v>
      </c>
      <c r="I1427" s="42">
        <v>5.9903417026023975</v>
      </c>
      <c r="J1427" s="41">
        <v>6.5333333333333335E-4</v>
      </c>
      <c r="K1427" s="42">
        <v>1.8399518055555519</v>
      </c>
      <c r="L1427" s="41">
        <v>5.8693023253852949E-4</v>
      </c>
      <c r="M1427" s="42">
        <v>1.7916775759798134</v>
      </c>
    </row>
    <row r="1428" spans="1:13" x14ac:dyDescent="0.2">
      <c r="A1428" s="84">
        <v>360</v>
      </c>
      <c r="B1428" s="85">
        <v>34751</v>
      </c>
      <c r="C1428" s="97">
        <v>38.229999999999997</v>
      </c>
      <c r="D1428" s="90">
        <v>8.9999999999999998E-4</v>
      </c>
      <c r="E1428" s="87">
        <v>28.229939999999999</v>
      </c>
      <c r="F1428" s="88">
        <v>9</v>
      </c>
      <c r="G1428" s="91">
        <v>23.614999999999998</v>
      </c>
      <c r="H1428" s="41">
        <v>5.8906707327910368E-4</v>
      </c>
      <c r="I1428" s="42">
        <v>5.9938704156570912</v>
      </c>
      <c r="J1428" s="41">
        <v>6.5597222222222218E-4</v>
      </c>
      <c r="K1428" s="42">
        <v>1.8406077777777741</v>
      </c>
      <c r="L1428" s="41">
        <v>5.8906707327910368E-4</v>
      </c>
      <c r="M1428" s="42">
        <v>1.7922666430530925</v>
      </c>
    </row>
    <row r="1429" spans="1:13" x14ac:dyDescent="0.2">
      <c r="A1429" s="84">
        <v>360</v>
      </c>
      <c r="B1429" s="85">
        <v>34752</v>
      </c>
      <c r="C1429" s="97">
        <v>37.9</v>
      </c>
      <c r="D1429" s="90">
        <v>8.8999999999999995E-4</v>
      </c>
      <c r="E1429" s="87">
        <v>28.25515</v>
      </c>
      <c r="F1429" s="88">
        <v>9</v>
      </c>
      <c r="G1429" s="91">
        <v>23.45</v>
      </c>
      <c r="H1429" s="41">
        <v>5.8535466933817837E-4</v>
      </c>
      <c r="I1429" s="42">
        <v>5.9973789556923043</v>
      </c>
      <c r="J1429" s="41">
        <v>6.5138888888888885E-4</v>
      </c>
      <c r="K1429" s="42">
        <v>1.8412591666666629</v>
      </c>
      <c r="L1429" s="41">
        <v>5.8535466933817837E-4</v>
      </c>
      <c r="M1429" s="42">
        <v>1.7928519977224306</v>
      </c>
    </row>
    <row r="1430" spans="1:13" x14ac:dyDescent="0.2">
      <c r="A1430" s="84">
        <v>360</v>
      </c>
      <c r="B1430" s="85">
        <v>34753</v>
      </c>
      <c r="C1430" s="97">
        <v>37.96</v>
      </c>
      <c r="D1430" s="90">
        <v>8.8999999999999995E-4</v>
      </c>
      <c r="E1430" s="87">
        <v>28.280419999999999</v>
      </c>
      <c r="F1430" s="88">
        <v>8.98</v>
      </c>
      <c r="G1430" s="91">
        <v>23.47</v>
      </c>
      <c r="H1430" s="41">
        <v>5.8580492114357341E-4</v>
      </c>
      <c r="I1430" s="42">
        <v>6.000892249798512</v>
      </c>
      <c r="J1430" s="41">
        <v>6.5194444444444436E-4</v>
      </c>
      <c r="K1430" s="42">
        <v>1.8419111111111073</v>
      </c>
      <c r="L1430" s="41">
        <v>5.8580492114357341E-4</v>
      </c>
      <c r="M1430" s="42">
        <v>1.7934378026435742</v>
      </c>
    </row>
    <row r="1431" spans="1:13" x14ac:dyDescent="0.2">
      <c r="A1431" s="84">
        <v>360</v>
      </c>
      <c r="B1431" s="85">
        <v>34754</v>
      </c>
      <c r="C1431" s="97">
        <v>37.909999999999997</v>
      </c>
      <c r="D1431" s="90">
        <v>8.8999999999999995E-4</v>
      </c>
      <c r="E1431" s="87">
        <v>28.305679999999999</v>
      </c>
      <c r="F1431" s="88">
        <v>8.99</v>
      </c>
      <c r="G1431" s="91">
        <v>23.45</v>
      </c>
      <c r="H1431" s="41">
        <v>5.8535466933817837E-4</v>
      </c>
      <c r="I1431" s="42">
        <v>6.0044049000971267</v>
      </c>
      <c r="J1431" s="41">
        <v>6.5138888888888885E-4</v>
      </c>
      <c r="K1431" s="42">
        <v>1.8425624999999961</v>
      </c>
      <c r="L1431" s="41">
        <v>5.8535466933817837E-4</v>
      </c>
      <c r="M1431" s="42">
        <v>1.7940231573129124</v>
      </c>
    </row>
    <row r="1432" spans="1:13" x14ac:dyDescent="0.2">
      <c r="A1432" s="84">
        <v>360</v>
      </c>
      <c r="B1432" s="85">
        <v>34755</v>
      </c>
      <c r="C1432" s="97">
        <v>37.909999999999997</v>
      </c>
      <c r="D1432" s="90">
        <v>8.8999999999999995E-4</v>
      </c>
      <c r="E1432" s="87">
        <v>28.330970000000001</v>
      </c>
      <c r="F1432" s="88">
        <v>8.99</v>
      </c>
      <c r="G1432" s="91">
        <v>23.45</v>
      </c>
      <c r="H1432" s="41">
        <v>5.8535466933817837E-4</v>
      </c>
      <c r="I1432" s="42">
        <v>6.0079196065419955</v>
      </c>
      <c r="J1432" s="41">
        <v>6.5138888888888885E-4</v>
      </c>
      <c r="K1432" s="42">
        <v>1.8432138888888849</v>
      </c>
      <c r="L1432" s="41">
        <v>5.8535466933817837E-4</v>
      </c>
      <c r="M1432" s="42">
        <v>1.7946085119822506</v>
      </c>
    </row>
    <row r="1433" spans="1:13" x14ac:dyDescent="0.2">
      <c r="A1433" s="84">
        <v>360</v>
      </c>
      <c r="B1433" s="85">
        <v>34756</v>
      </c>
      <c r="C1433" s="97">
        <v>37.909999999999997</v>
      </c>
      <c r="D1433" s="90">
        <v>8.8999999999999995E-4</v>
      </c>
      <c r="E1433" s="87">
        <v>28.356269999999999</v>
      </c>
      <c r="F1433" s="88">
        <v>8.99</v>
      </c>
      <c r="G1433" s="91">
        <v>23.45</v>
      </c>
      <c r="H1433" s="41">
        <v>5.8535466933817837E-4</v>
      </c>
      <c r="I1433" s="42">
        <v>6.0114363703366935</v>
      </c>
      <c r="J1433" s="41">
        <v>6.5138888888888885E-4</v>
      </c>
      <c r="K1433" s="42">
        <v>1.8438652777777738</v>
      </c>
      <c r="L1433" s="41">
        <v>5.8535466933817837E-4</v>
      </c>
      <c r="M1433" s="42">
        <v>1.7951938666515888</v>
      </c>
    </row>
    <row r="1434" spans="1:13" x14ac:dyDescent="0.2">
      <c r="A1434" s="84">
        <v>360</v>
      </c>
      <c r="B1434" s="85">
        <v>34757</v>
      </c>
      <c r="C1434" s="97">
        <v>37.840000000000003</v>
      </c>
      <c r="D1434" s="90">
        <v>8.8999999999999995E-4</v>
      </c>
      <c r="E1434" s="87">
        <v>28.38156</v>
      </c>
      <c r="F1434" s="88">
        <v>9.01</v>
      </c>
      <c r="G1434" s="91">
        <v>23.425000000000001</v>
      </c>
      <c r="H1434" s="41">
        <v>5.8479175227676983E-4</v>
      </c>
      <c r="I1434" s="42">
        <v>6.014951808745403</v>
      </c>
      <c r="J1434" s="41">
        <v>6.5069444444444441E-4</v>
      </c>
      <c r="K1434" s="42">
        <v>1.8445159722222182</v>
      </c>
      <c r="L1434" s="41">
        <v>5.8479175227676983E-4</v>
      </c>
      <c r="M1434" s="42">
        <v>1.7957786584038655</v>
      </c>
    </row>
    <row r="1435" spans="1:13" x14ac:dyDescent="0.2">
      <c r="A1435" s="84">
        <v>360</v>
      </c>
      <c r="B1435" s="85">
        <v>34758</v>
      </c>
      <c r="C1435" s="97">
        <v>38.11</v>
      </c>
      <c r="D1435" s="90">
        <v>8.9999999999999998E-4</v>
      </c>
      <c r="E1435" s="87">
        <v>28.407029999999999</v>
      </c>
      <c r="F1435" s="88">
        <v>9.02</v>
      </c>
      <c r="G1435" s="91">
        <v>23.564999999999998</v>
      </c>
      <c r="H1435" s="41">
        <v>5.8794262447614543E-4</v>
      </c>
      <c r="I1435" s="42">
        <v>6.0184882552979344</v>
      </c>
      <c r="J1435" s="41">
        <v>6.545833333333333E-4</v>
      </c>
      <c r="K1435" s="42">
        <v>1.8451705555555515</v>
      </c>
      <c r="L1435" s="41">
        <v>5.8794262447614543E-4</v>
      </c>
      <c r="M1435" s="42">
        <v>1.7963666010283417</v>
      </c>
    </row>
    <row r="1436" spans="1:13" x14ac:dyDescent="0.2">
      <c r="A1436" s="84">
        <v>360</v>
      </c>
      <c r="B1436" s="85">
        <v>34759</v>
      </c>
      <c r="C1436" s="97">
        <v>37.630000000000003</v>
      </c>
      <c r="D1436" s="90">
        <v>8.8999999999999995E-4</v>
      </c>
      <c r="E1436" s="87">
        <v>28.43224</v>
      </c>
      <c r="F1436" s="88">
        <v>9.01</v>
      </c>
      <c r="G1436" s="91">
        <v>23.32</v>
      </c>
      <c r="H1436" s="41">
        <v>5.8242625831672612E-4</v>
      </c>
      <c r="I1436" s="42">
        <v>6.0219935808931906</v>
      </c>
      <c r="J1436" s="41">
        <v>6.4777777777777783E-4</v>
      </c>
      <c r="K1436" s="42">
        <v>1.8458183333333293</v>
      </c>
      <c r="L1436" s="41">
        <v>5.8242625831672612E-4</v>
      </c>
      <c r="M1436" s="42">
        <v>1.7969490272866584</v>
      </c>
    </row>
    <row r="1437" spans="1:13" x14ac:dyDescent="0.2">
      <c r="A1437" s="84">
        <v>360</v>
      </c>
      <c r="B1437" s="85">
        <v>34760</v>
      </c>
      <c r="C1437" s="97">
        <v>38.04</v>
      </c>
      <c r="D1437" s="90">
        <v>8.9999999999999998E-4</v>
      </c>
      <c r="E1437" s="87">
        <v>28.457709999999999</v>
      </c>
      <c r="F1437" s="88">
        <v>8.9600000000000009</v>
      </c>
      <c r="G1437" s="91">
        <v>23.5</v>
      </c>
      <c r="H1437" s="41">
        <v>5.8648016250040236E-4</v>
      </c>
      <c r="I1437" s="42">
        <v>6.0255253606670891</v>
      </c>
      <c r="J1437" s="41">
        <v>6.5277777777777773E-4</v>
      </c>
      <c r="K1437" s="42">
        <v>1.8464711111111072</v>
      </c>
      <c r="L1437" s="41">
        <v>5.8648016250040236E-4</v>
      </c>
      <c r="M1437" s="42">
        <v>1.7975355074491588</v>
      </c>
    </row>
    <row r="1438" spans="1:13" x14ac:dyDescent="0.2">
      <c r="A1438" s="84">
        <v>360</v>
      </c>
      <c r="B1438" s="85">
        <v>34761</v>
      </c>
      <c r="C1438" s="97">
        <v>36.950000000000003</v>
      </c>
      <c r="D1438" s="90">
        <v>8.7000000000000001E-4</v>
      </c>
      <c r="E1438" s="87">
        <v>28.482579999999999</v>
      </c>
      <c r="F1438" s="88">
        <v>9.11</v>
      </c>
      <c r="G1438" s="91">
        <v>23.03</v>
      </c>
      <c r="H1438" s="41">
        <v>5.7588254028217989E-4</v>
      </c>
      <c r="I1438" s="42">
        <v>6.0289953555183251</v>
      </c>
      <c r="J1438" s="41">
        <v>6.397222222222223E-4</v>
      </c>
      <c r="K1438" s="42">
        <v>1.8471108333333295</v>
      </c>
      <c r="L1438" s="41">
        <v>5.7588254028217989E-4</v>
      </c>
      <c r="M1438" s="42">
        <v>1.798111389989441</v>
      </c>
    </row>
    <row r="1439" spans="1:13" x14ac:dyDescent="0.2">
      <c r="A1439" s="84">
        <v>360</v>
      </c>
      <c r="B1439" s="85">
        <v>34762</v>
      </c>
      <c r="C1439" s="97">
        <v>36.950000000000003</v>
      </c>
      <c r="D1439" s="90">
        <v>8.7000000000000001E-4</v>
      </c>
      <c r="E1439" s="87">
        <v>28.507470000000001</v>
      </c>
      <c r="F1439" s="88">
        <v>9.11</v>
      </c>
      <c r="G1439" s="91">
        <v>23.03</v>
      </c>
      <c r="H1439" s="41">
        <v>5.7588254028217989E-4</v>
      </c>
      <c r="I1439" s="42">
        <v>6.0324673486790106</v>
      </c>
      <c r="J1439" s="41">
        <v>6.397222222222223E-4</v>
      </c>
      <c r="K1439" s="42">
        <v>1.8477505555555518</v>
      </c>
      <c r="L1439" s="41">
        <v>5.7588254028217989E-4</v>
      </c>
      <c r="M1439" s="42">
        <v>1.7986872725297232</v>
      </c>
    </row>
    <row r="1440" spans="1:13" x14ac:dyDescent="0.2">
      <c r="A1440" s="84">
        <v>360</v>
      </c>
      <c r="B1440" s="85">
        <v>34763</v>
      </c>
      <c r="C1440" s="97">
        <v>36.950000000000003</v>
      </c>
      <c r="D1440" s="90">
        <v>8.7000000000000001E-4</v>
      </c>
      <c r="E1440" s="87">
        <v>28.53238</v>
      </c>
      <c r="F1440" s="88">
        <v>9.11</v>
      </c>
      <c r="G1440" s="91">
        <v>23.03</v>
      </c>
      <c r="H1440" s="41">
        <v>5.7588254028217989E-4</v>
      </c>
      <c r="I1440" s="42">
        <v>6.035941341299937</v>
      </c>
      <c r="J1440" s="41">
        <v>6.397222222222223E-4</v>
      </c>
      <c r="K1440" s="42">
        <v>1.8483902777777741</v>
      </c>
      <c r="L1440" s="41">
        <v>5.7588254028217989E-4</v>
      </c>
      <c r="M1440" s="42">
        <v>1.7992631550700053</v>
      </c>
    </row>
    <row r="1441" spans="1:13" x14ac:dyDescent="0.2">
      <c r="A1441" s="84">
        <v>360</v>
      </c>
      <c r="B1441" s="85">
        <v>34764</v>
      </c>
      <c r="C1441" s="97">
        <v>36.58</v>
      </c>
      <c r="D1441" s="90">
        <v>8.7000000000000001E-4</v>
      </c>
      <c r="E1441" s="87">
        <v>28.557099999999998</v>
      </c>
      <c r="F1441" s="88">
        <v>9.1300000000000008</v>
      </c>
      <c r="G1441" s="91">
        <v>22.855</v>
      </c>
      <c r="H1441" s="41">
        <v>5.7192629915681081E-4</v>
      </c>
      <c r="I1441" s="42">
        <v>6.0393934548931947</v>
      </c>
      <c r="J1441" s="41">
        <v>6.3486111111111111E-4</v>
      </c>
      <c r="K1441" s="42">
        <v>1.8490251388888852</v>
      </c>
      <c r="L1441" s="41">
        <v>5.7192629915681081E-4</v>
      </c>
      <c r="M1441" s="42">
        <v>1.7998350813691621</v>
      </c>
    </row>
    <row r="1442" spans="1:13" x14ac:dyDescent="0.2">
      <c r="A1442" s="84">
        <v>360</v>
      </c>
      <c r="B1442" s="85">
        <v>34765</v>
      </c>
      <c r="C1442" s="97">
        <v>36.54</v>
      </c>
      <c r="D1442" s="90">
        <v>8.7000000000000001E-4</v>
      </c>
      <c r="E1442" s="87">
        <v>28.58182</v>
      </c>
      <c r="F1442" s="88">
        <v>9.15</v>
      </c>
      <c r="G1442" s="91">
        <v>22.844999999999999</v>
      </c>
      <c r="H1442" s="41">
        <v>5.717000585261367E-4</v>
      </c>
      <c r="I1442" s="42">
        <v>6.0428461764848196</v>
      </c>
      <c r="J1442" s="41">
        <v>6.3458333333333335E-4</v>
      </c>
      <c r="K1442" s="42">
        <v>1.8496597222222186</v>
      </c>
      <c r="L1442" s="41">
        <v>5.717000585261367E-4</v>
      </c>
      <c r="M1442" s="42">
        <v>1.8004067814276883</v>
      </c>
    </row>
    <row r="1443" spans="1:13" x14ac:dyDescent="0.2">
      <c r="A1443" s="84">
        <v>360</v>
      </c>
      <c r="B1443" s="85">
        <v>34766</v>
      </c>
      <c r="C1443" s="97">
        <v>36.799999999999997</v>
      </c>
      <c r="D1443" s="90">
        <v>8.7000000000000001E-4</v>
      </c>
      <c r="E1443" s="87">
        <v>28.60671</v>
      </c>
      <c r="F1443" s="88">
        <v>9.14</v>
      </c>
      <c r="G1443" s="91">
        <v>22.97</v>
      </c>
      <c r="H1443" s="41">
        <v>5.7452674729496778E-4</v>
      </c>
      <c r="I1443" s="42">
        <v>6.0463179532429994</v>
      </c>
      <c r="J1443" s="41">
        <v>6.3805555555555555E-4</v>
      </c>
      <c r="K1443" s="42">
        <v>1.8502977777777743</v>
      </c>
      <c r="L1443" s="41">
        <v>5.7452674729496778E-4</v>
      </c>
      <c r="M1443" s="42">
        <v>1.8009813081749833</v>
      </c>
    </row>
    <row r="1444" spans="1:13" x14ac:dyDescent="0.2">
      <c r="A1444" s="84">
        <v>360</v>
      </c>
      <c r="B1444" s="85">
        <v>34767</v>
      </c>
      <c r="C1444" s="97">
        <v>36.94</v>
      </c>
      <c r="D1444" s="90">
        <v>8.7000000000000001E-4</v>
      </c>
      <c r="E1444" s="87">
        <v>28.631699999999999</v>
      </c>
      <c r="F1444" s="88">
        <v>9.15</v>
      </c>
      <c r="G1444" s="91">
        <v>23.044999999999998</v>
      </c>
      <c r="H1444" s="41">
        <v>5.7622138550317281E-4</v>
      </c>
      <c r="I1444" s="42">
        <v>6.0498019709512096</v>
      </c>
      <c r="J1444" s="41">
        <v>6.4013888888888888E-4</v>
      </c>
      <c r="K1444" s="42">
        <v>1.8509379166666631</v>
      </c>
      <c r="L1444" s="41">
        <v>5.7622138550317281E-4</v>
      </c>
      <c r="M1444" s="42">
        <v>1.8015575295604864</v>
      </c>
    </row>
    <row r="1445" spans="1:13" x14ac:dyDescent="0.2">
      <c r="A1445" s="84">
        <v>360</v>
      </c>
      <c r="B1445" s="85">
        <v>34768</v>
      </c>
      <c r="C1445" s="97">
        <v>36.58</v>
      </c>
      <c r="D1445" s="90">
        <v>8.7000000000000001E-4</v>
      </c>
      <c r="E1445" s="87">
        <v>28.656500000000001</v>
      </c>
      <c r="F1445" s="88">
        <v>9.15</v>
      </c>
      <c r="G1445" s="91">
        <v>22.864999999999998</v>
      </c>
      <c r="H1445" s="41">
        <v>5.721525214243961E-4</v>
      </c>
      <c r="I1445" s="42">
        <v>6.053263380403008</v>
      </c>
      <c r="J1445" s="41">
        <v>6.3513888888888886E-4</v>
      </c>
      <c r="K1445" s="42">
        <v>1.8515730555555521</v>
      </c>
      <c r="L1445" s="41">
        <v>5.721525214243961E-4</v>
      </c>
      <c r="M1445" s="42">
        <v>1.8021296820819108</v>
      </c>
    </row>
    <row r="1446" spans="1:13" x14ac:dyDescent="0.2">
      <c r="A1446" s="84">
        <v>360</v>
      </c>
      <c r="B1446" s="85">
        <v>34769</v>
      </c>
      <c r="C1446" s="97">
        <v>36.58</v>
      </c>
      <c r="D1446" s="90">
        <v>8.7000000000000001E-4</v>
      </c>
      <c r="E1446" s="87">
        <v>28.681329999999999</v>
      </c>
      <c r="F1446" s="88">
        <v>9.15</v>
      </c>
      <c r="G1446" s="91">
        <v>22.864999999999998</v>
      </c>
      <c r="H1446" s="41">
        <v>5.721525214243961E-4</v>
      </c>
      <c r="I1446" s="42">
        <v>6.056726770308952</v>
      </c>
      <c r="J1446" s="41">
        <v>6.3513888888888886E-4</v>
      </c>
      <c r="K1446" s="42">
        <v>1.8522081944444411</v>
      </c>
      <c r="L1446" s="41">
        <v>5.721525214243961E-4</v>
      </c>
      <c r="M1446" s="42">
        <v>1.8027018346033352</v>
      </c>
    </row>
    <row r="1447" spans="1:13" x14ac:dyDescent="0.2">
      <c r="A1447" s="84">
        <v>360</v>
      </c>
      <c r="B1447" s="85">
        <v>34770</v>
      </c>
      <c r="C1447" s="97">
        <v>36.58</v>
      </c>
      <c r="D1447" s="90">
        <v>8.7000000000000001E-4</v>
      </c>
      <c r="E1447" s="87">
        <v>28.70617</v>
      </c>
      <c r="F1447" s="88">
        <v>9.15</v>
      </c>
      <c r="G1447" s="91">
        <v>22.864999999999998</v>
      </c>
      <c r="H1447" s="41">
        <v>5.721525214243961E-4</v>
      </c>
      <c r="I1447" s="42">
        <v>6.0601921418021627</v>
      </c>
      <c r="J1447" s="41">
        <v>6.3513888888888886E-4</v>
      </c>
      <c r="K1447" s="42">
        <v>1.8528433333333301</v>
      </c>
      <c r="L1447" s="41">
        <v>5.721525214243961E-4</v>
      </c>
      <c r="M1447" s="42">
        <v>1.8032739871247596</v>
      </c>
    </row>
    <row r="1448" spans="1:13" x14ac:dyDescent="0.2">
      <c r="A1448" s="84">
        <v>360</v>
      </c>
      <c r="B1448" s="85">
        <v>34771</v>
      </c>
      <c r="C1448" s="97">
        <v>36.409999999999997</v>
      </c>
      <c r="D1448" s="90">
        <v>8.5999999999999998E-4</v>
      </c>
      <c r="E1448" s="87">
        <v>28.73094</v>
      </c>
      <c r="F1448" s="88">
        <v>9.16</v>
      </c>
      <c r="G1448" s="91">
        <v>22.784999999999997</v>
      </c>
      <c r="H1448" s="41">
        <v>5.7034222894358777E-4</v>
      </c>
      <c r="I1448" s="42">
        <v>6.063648525296145</v>
      </c>
      <c r="J1448" s="41">
        <v>6.3291666666666661E-4</v>
      </c>
      <c r="K1448" s="42">
        <v>1.8534762499999968</v>
      </c>
      <c r="L1448" s="41">
        <v>5.7034222894358777E-4</v>
      </c>
      <c r="M1448" s="42">
        <v>1.8038443293537032</v>
      </c>
    </row>
    <row r="1449" spans="1:13" x14ac:dyDescent="0.2">
      <c r="A1449" s="84">
        <v>360</v>
      </c>
      <c r="B1449" s="85">
        <v>34772</v>
      </c>
      <c r="C1449" s="97">
        <v>36.67</v>
      </c>
      <c r="D1449" s="90">
        <v>8.7000000000000001E-4</v>
      </c>
      <c r="E1449" s="87">
        <v>28.755890000000001</v>
      </c>
      <c r="F1449" s="88">
        <v>9.18</v>
      </c>
      <c r="G1449" s="91">
        <v>22.925000000000001</v>
      </c>
      <c r="H1449" s="41">
        <v>5.7350946956558069E-4</v>
      </c>
      <c r="I1449" s="42">
        <v>6.06712608514552</v>
      </c>
      <c r="J1449" s="41">
        <v>6.3680555555555561E-4</v>
      </c>
      <c r="K1449" s="42">
        <v>1.8541130555555523</v>
      </c>
      <c r="L1449" s="41">
        <v>5.7350946956558069E-4</v>
      </c>
      <c r="M1449" s="42">
        <v>1.8044178388232688</v>
      </c>
    </row>
    <row r="1450" spans="1:13" x14ac:dyDescent="0.2">
      <c r="A1450" s="84">
        <v>360</v>
      </c>
      <c r="B1450" s="85">
        <v>34773</v>
      </c>
      <c r="C1450" s="97">
        <v>36.299999999999997</v>
      </c>
      <c r="D1450" s="90">
        <v>8.5999999999999998E-4</v>
      </c>
      <c r="E1450" s="87">
        <v>28.780629999999999</v>
      </c>
      <c r="F1450" s="88">
        <v>9.1999999999999993</v>
      </c>
      <c r="G1450" s="91">
        <v>22.75</v>
      </c>
      <c r="H1450" s="41">
        <v>5.6954985609003472E-4</v>
      </c>
      <c r="I1450" s="42">
        <v>6.070581615934195</v>
      </c>
      <c r="J1450" s="41">
        <v>6.3194444444444442E-4</v>
      </c>
      <c r="K1450" s="42">
        <v>1.8547449999999968</v>
      </c>
      <c r="L1450" s="41">
        <v>5.6954985609003472E-4</v>
      </c>
      <c r="M1450" s="42">
        <v>1.8049873886793588</v>
      </c>
    </row>
    <row r="1451" spans="1:13" x14ac:dyDescent="0.2">
      <c r="A1451" s="84">
        <v>360</v>
      </c>
      <c r="B1451" s="85">
        <v>34774</v>
      </c>
      <c r="C1451" s="97">
        <v>36.270000000000003</v>
      </c>
      <c r="D1451" s="90">
        <v>8.5999999999999998E-4</v>
      </c>
      <c r="E1451" s="87">
        <v>28.805389999999999</v>
      </c>
      <c r="F1451" s="88">
        <v>9.18</v>
      </c>
      <c r="G1451" s="91">
        <v>22.725000000000001</v>
      </c>
      <c r="H1451" s="41">
        <v>5.6898373752711784E-4</v>
      </c>
      <c r="I1451" s="42">
        <v>6.0740356781509925</v>
      </c>
      <c r="J1451" s="41">
        <v>6.3125000000000008E-4</v>
      </c>
      <c r="K1451" s="42">
        <v>1.8553762499999968</v>
      </c>
      <c r="L1451" s="41">
        <v>5.6898373752711784E-4</v>
      </c>
      <c r="M1451" s="42">
        <v>1.8055563724168859</v>
      </c>
    </row>
    <row r="1452" spans="1:13" x14ac:dyDescent="0.2">
      <c r="A1452" s="84">
        <v>360</v>
      </c>
      <c r="B1452" s="85">
        <v>34775</v>
      </c>
      <c r="C1452" s="97">
        <v>36.35</v>
      </c>
      <c r="D1452" s="90">
        <v>8.5999999999999998E-4</v>
      </c>
      <c r="E1452" s="87">
        <v>28.830210000000001</v>
      </c>
      <c r="F1452" s="88">
        <v>9.15</v>
      </c>
      <c r="G1452" s="91">
        <v>22.75</v>
      </c>
      <c r="H1452" s="41">
        <v>5.6954985609003472E-4</v>
      </c>
      <c r="I1452" s="42">
        <v>6.0774951442973695</v>
      </c>
      <c r="J1452" s="41">
        <v>6.3194444444444442E-4</v>
      </c>
      <c r="K1452" s="42">
        <v>1.8560081944444413</v>
      </c>
      <c r="L1452" s="41">
        <v>5.6954985609003472E-4</v>
      </c>
      <c r="M1452" s="42">
        <v>1.806125922272976</v>
      </c>
    </row>
    <row r="1453" spans="1:13" x14ac:dyDescent="0.2">
      <c r="A1453" s="84">
        <v>360</v>
      </c>
      <c r="B1453" s="85">
        <v>34776</v>
      </c>
      <c r="C1453" s="97">
        <v>36.35</v>
      </c>
      <c r="D1453" s="90">
        <v>8.5999999999999998E-4</v>
      </c>
      <c r="E1453" s="87">
        <v>28.855049999999999</v>
      </c>
      <c r="F1453" s="88">
        <v>9.15</v>
      </c>
      <c r="G1453" s="91">
        <v>22.75</v>
      </c>
      <c r="H1453" s="41">
        <v>5.6954985609003472E-4</v>
      </c>
      <c r="I1453" s="42">
        <v>6.0809565807821917</v>
      </c>
      <c r="J1453" s="41">
        <v>6.3194444444444442E-4</v>
      </c>
      <c r="K1453" s="42">
        <v>1.8566401388888858</v>
      </c>
      <c r="L1453" s="41">
        <v>5.6954985609003472E-4</v>
      </c>
      <c r="M1453" s="42">
        <v>1.806695472129066</v>
      </c>
    </row>
    <row r="1454" spans="1:13" x14ac:dyDescent="0.2">
      <c r="A1454" s="84">
        <v>360</v>
      </c>
      <c r="B1454" s="85">
        <v>34777</v>
      </c>
      <c r="C1454" s="97">
        <v>36.35</v>
      </c>
      <c r="D1454" s="90">
        <v>8.5999999999999998E-4</v>
      </c>
      <c r="E1454" s="87">
        <v>28.879909999999999</v>
      </c>
      <c r="F1454" s="88">
        <v>9.15</v>
      </c>
      <c r="G1454" s="91">
        <v>22.75</v>
      </c>
      <c r="H1454" s="41">
        <v>5.6954985609003472E-4</v>
      </c>
      <c r="I1454" s="42">
        <v>6.0844199887276655</v>
      </c>
      <c r="J1454" s="41">
        <v>6.3194444444444442E-4</v>
      </c>
      <c r="K1454" s="42">
        <v>1.8572720833333303</v>
      </c>
      <c r="L1454" s="41">
        <v>5.6954985609003472E-4</v>
      </c>
      <c r="M1454" s="42">
        <v>1.807265021985156</v>
      </c>
    </row>
    <row r="1455" spans="1:13" x14ac:dyDescent="0.2">
      <c r="A1455" s="84">
        <v>360</v>
      </c>
      <c r="B1455" s="85">
        <v>34778</v>
      </c>
      <c r="C1455" s="97">
        <v>36.32</v>
      </c>
      <c r="D1455" s="90">
        <v>8.5999999999999998E-4</v>
      </c>
      <c r="E1455" s="87">
        <v>28.904779999999999</v>
      </c>
      <c r="F1455" s="88">
        <v>9.14</v>
      </c>
      <c r="G1455" s="91">
        <v>22.73</v>
      </c>
      <c r="H1455" s="41">
        <v>5.6909697043927565E-4</v>
      </c>
      <c r="I1455" s="42">
        <v>6.0878826137101303</v>
      </c>
      <c r="J1455" s="41">
        <v>6.3138888888888891E-4</v>
      </c>
      <c r="K1455" s="42">
        <v>1.8579034722222192</v>
      </c>
      <c r="L1455" s="41">
        <v>5.6909697043927565E-4</v>
      </c>
      <c r="M1455" s="42">
        <v>1.8078341189555953</v>
      </c>
    </row>
    <row r="1456" spans="1:13" x14ac:dyDescent="0.2">
      <c r="A1456" s="84">
        <v>360</v>
      </c>
      <c r="B1456" s="85">
        <v>34779</v>
      </c>
      <c r="C1456" s="97">
        <v>35.840000000000003</v>
      </c>
      <c r="D1456" s="90">
        <v>8.4999999999999995E-4</v>
      </c>
      <c r="E1456" s="87">
        <v>28.929379999999998</v>
      </c>
      <c r="F1456" s="88">
        <v>9.15</v>
      </c>
      <c r="G1456" s="91">
        <v>22.495000000000001</v>
      </c>
      <c r="H1456" s="41">
        <v>5.6377004428642685E-4</v>
      </c>
      <c r="I1456" s="42">
        <v>6.0913147795608724</v>
      </c>
      <c r="J1456" s="41">
        <v>6.2486111111111119E-4</v>
      </c>
      <c r="K1456" s="42">
        <v>1.8585283333333302</v>
      </c>
      <c r="L1456" s="41">
        <v>5.6377004428642685E-4</v>
      </c>
      <c r="M1456" s="42">
        <v>1.8083978889998817</v>
      </c>
    </row>
    <row r="1457" spans="1:13" x14ac:dyDescent="0.2">
      <c r="A1457" s="84">
        <v>360</v>
      </c>
      <c r="B1457" s="85">
        <v>34780</v>
      </c>
      <c r="C1457" s="97">
        <v>35.450000000000003</v>
      </c>
      <c r="D1457" s="90">
        <v>8.4000000000000003E-4</v>
      </c>
      <c r="E1457" s="87">
        <v>28.953769999999999</v>
      </c>
      <c r="F1457" s="88">
        <v>9.1</v>
      </c>
      <c r="G1457" s="91">
        <v>22.275000000000002</v>
      </c>
      <c r="H1457" s="41">
        <v>5.5877389054792559E-4</v>
      </c>
      <c r="I1457" s="42">
        <v>6.0947184472188001</v>
      </c>
      <c r="J1457" s="41">
        <v>6.1875000000000005E-4</v>
      </c>
      <c r="K1457" s="42">
        <v>1.8591470833333301</v>
      </c>
      <c r="L1457" s="41">
        <v>5.5877389054792559E-4</v>
      </c>
      <c r="M1457" s="42">
        <v>1.8089566628904297</v>
      </c>
    </row>
    <row r="1458" spans="1:13" x14ac:dyDescent="0.2">
      <c r="A1458" s="84">
        <v>360</v>
      </c>
      <c r="B1458" s="85">
        <v>34781</v>
      </c>
      <c r="C1458" s="97">
        <v>35.36</v>
      </c>
      <c r="D1458" s="90">
        <v>8.4000000000000003E-4</v>
      </c>
      <c r="E1458" s="87">
        <v>28.97813</v>
      </c>
      <c r="F1458" s="88">
        <v>9.1</v>
      </c>
      <c r="G1458" s="91">
        <v>22.23</v>
      </c>
      <c r="H1458" s="41">
        <v>5.5775084574949396E-4</v>
      </c>
      <c r="I1458" s="42">
        <v>6.0981177815873417</v>
      </c>
      <c r="J1458" s="41">
        <v>6.1749999999999999E-4</v>
      </c>
      <c r="K1458" s="42">
        <v>1.8597645833333301</v>
      </c>
      <c r="L1458" s="41">
        <v>5.5775084574949396E-4</v>
      </c>
      <c r="M1458" s="42">
        <v>1.8095144137361792</v>
      </c>
    </row>
    <row r="1459" spans="1:13" x14ac:dyDescent="0.2">
      <c r="A1459" s="84">
        <v>360</v>
      </c>
      <c r="B1459" s="85">
        <v>34782</v>
      </c>
      <c r="C1459" s="97">
        <v>35.1</v>
      </c>
      <c r="D1459" s="90">
        <v>8.4000000000000003E-4</v>
      </c>
      <c r="E1459" s="87">
        <v>29.002359999999999</v>
      </c>
      <c r="F1459" s="88">
        <v>9.09</v>
      </c>
      <c r="G1459" s="91">
        <v>22.094999999999999</v>
      </c>
      <c r="H1459" s="41">
        <v>5.5467945625720105E-4</v>
      </c>
      <c r="I1459" s="42">
        <v>6.1015002822426254</v>
      </c>
      <c r="J1459" s="41">
        <v>6.1374999999999993E-4</v>
      </c>
      <c r="K1459" s="42">
        <v>1.8603783333333301</v>
      </c>
      <c r="L1459" s="41">
        <v>5.5467945625720105E-4</v>
      </c>
      <c r="M1459" s="42">
        <v>1.8100690931924364</v>
      </c>
    </row>
    <row r="1460" spans="1:13" x14ac:dyDescent="0.2">
      <c r="A1460" s="84">
        <v>360</v>
      </c>
      <c r="B1460" s="85">
        <v>34783</v>
      </c>
      <c r="C1460" s="97">
        <v>35.1</v>
      </c>
      <c r="D1460" s="90">
        <v>8.4000000000000003E-4</v>
      </c>
      <c r="E1460" s="87">
        <v>29.026610000000002</v>
      </c>
      <c r="F1460" s="88">
        <v>9.09</v>
      </c>
      <c r="G1460" s="91">
        <v>22.094999999999999</v>
      </c>
      <c r="H1460" s="41">
        <v>5.5467945625720105E-4</v>
      </c>
      <c r="I1460" s="42">
        <v>6.1048846591015327</v>
      </c>
      <c r="J1460" s="41">
        <v>6.1374999999999993E-4</v>
      </c>
      <c r="K1460" s="42">
        <v>1.8609920833333302</v>
      </c>
      <c r="L1460" s="41">
        <v>5.5467945625720105E-4</v>
      </c>
      <c r="M1460" s="42">
        <v>1.8106237726486936</v>
      </c>
    </row>
    <row r="1461" spans="1:13" x14ac:dyDescent="0.2">
      <c r="A1461" s="84">
        <v>360</v>
      </c>
      <c r="B1461" s="85">
        <v>34784</v>
      </c>
      <c r="C1461" s="97">
        <v>35.1</v>
      </c>
      <c r="D1461" s="90">
        <v>8.4000000000000003E-4</v>
      </c>
      <c r="E1461" s="87">
        <v>29.05087</v>
      </c>
      <c r="F1461" s="88">
        <v>9.09</v>
      </c>
      <c r="G1461" s="91">
        <v>22.094999999999999</v>
      </c>
      <c r="H1461" s="41">
        <v>5.5467945625720105E-4</v>
      </c>
      <c r="I1461" s="42">
        <v>6.1082709132047563</v>
      </c>
      <c r="J1461" s="41">
        <v>6.1374999999999993E-4</v>
      </c>
      <c r="K1461" s="42">
        <v>1.8616058333333303</v>
      </c>
      <c r="L1461" s="41">
        <v>5.5467945625720105E-4</v>
      </c>
      <c r="M1461" s="42">
        <v>1.8111784521049508</v>
      </c>
    </row>
    <row r="1462" spans="1:13" x14ac:dyDescent="0.2">
      <c r="A1462" s="84">
        <v>360</v>
      </c>
      <c r="B1462" s="85">
        <v>34785</v>
      </c>
      <c r="C1462" s="97">
        <v>35.04</v>
      </c>
      <c r="D1462" s="90">
        <v>8.3000000000000001E-4</v>
      </c>
      <c r="E1462" s="87">
        <v>29.075130000000001</v>
      </c>
      <c r="F1462" s="88">
        <v>9.07</v>
      </c>
      <c r="G1462" s="91">
        <v>22.055</v>
      </c>
      <c r="H1462" s="41">
        <v>5.5376876453028245E-4</v>
      </c>
      <c r="I1462" s="42">
        <v>6.1116534828417777</v>
      </c>
      <c r="J1462" s="41">
        <v>6.1263888888888891E-4</v>
      </c>
      <c r="K1462" s="42">
        <v>1.8622184722222193</v>
      </c>
      <c r="L1462" s="41">
        <v>5.5376876453028245E-4</v>
      </c>
      <c r="M1462" s="42">
        <v>1.811732220869481</v>
      </c>
    </row>
    <row r="1463" spans="1:13" x14ac:dyDescent="0.2">
      <c r="A1463" s="84">
        <v>360</v>
      </c>
      <c r="B1463" s="85">
        <v>34786</v>
      </c>
      <c r="C1463" s="97">
        <v>35.520000000000003</v>
      </c>
      <c r="D1463" s="90">
        <v>8.4000000000000003E-4</v>
      </c>
      <c r="E1463" s="87">
        <v>29.099689999999999</v>
      </c>
      <c r="F1463" s="88">
        <v>9.07</v>
      </c>
      <c r="G1463" s="91">
        <v>22.295000000000002</v>
      </c>
      <c r="H1463" s="41">
        <v>5.592284566131589E-4</v>
      </c>
      <c r="I1463" s="42">
        <v>6.1150712933863414</v>
      </c>
      <c r="J1463" s="41">
        <v>6.1930555555555556E-4</v>
      </c>
      <c r="K1463" s="42">
        <v>1.8628377777777747</v>
      </c>
      <c r="L1463" s="41">
        <v>5.592284566131589E-4</v>
      </c>
      <c r="M1463" s="42">
        <v>1.8122914493260942</v>
      </c>
    </row>
    <row r="1464" spans="1:13" x14ac:dyDescent="0.2">
      <c r="A1464" s="84">
        <v>360</v>
      </c>
      <c r="B1464" s="85">
        <v>34787</v>
      </c>
      <c r="C1464" s="97">
        <v>35.51</v>
      </c>
      <c r="D1464" s="90">
        <v>8.4000000000000003E-4</v>
      </c>
      <c r="E1464" s="87">
        <v>29.12426</v>
      </c>
      <c r="F1464" s="88">
        <v>9.08</v>
      </c>
      <c r="G1464" s="91">
        <v>22.294999999999998</v>
      </c>
      <c r="H1464" s="41">
        <v>5.592284566131589E-4</v>
      </c>
      <c r="I1464" s="42">
        <v>6.1184910152678214</v>
      </c>
      <c r="J1464" s="41">
        <v>6.1930555555555545E-4</v>
      </c>
      <c r="K1464" s="42">
        <v>1.8634570833333302</v>
      </c>
      <c r="L1464" s="41">
        <v>5.592284566131589E-4</v>
      </c>
      <c r="M1464" s="42">
        <v>1.8128506777827074</v>
      </c>
    </row>
    <row r="1465" spans="1:13" x14ac:dyDescent="0.2">
      <c r="A1465" s="84">
        <v>360</v>
      </c>
      <c r="B1465" s="85">
        <v>34788</v>
      </c>
      <c r="C1465" s="97">
        <v>35.200000000000003</v>
      </c>
      <c r="D1465" s="90">
        <v>8.4000000000000003E-4</v>
      </c>
      <c r="E1465" s="87">
        <v>29.148669999999999</v>
      </c>
      <c r="F1465" s="88">
        <v>9.09</v>
      </c>
      <c r="G1465" s="91">
        <v>22.145000000000003</v>
      </c>
      <c r="H1465" s="41">
        <v>5.5581740261057E-4</v>
      </c>
      <c r="I1465" s="42">
        <v>6.1218917790518237</v>
      </c>
      <c r="J1465" s="41">
        <v>6.1513888888888903E-4</v>
      </c>
      <c r="K1465" s="42">
        <v>1.864072222222219</v>
      </c>
      <c r="L1465" s="41">
        <v>5.5581740261057E-4</v>
      </c>
      <c r="M1465" s="42">
        <v>1.8134064951853179</v>
      </c>
    </row>
    <row r="1466" spans="1:13" x14ac:dyDescent="0.2">
      <c r="A1466" s="84">
        <v>360</v>
      </c>
      <c r="B1466" s="85">
        <v>34789</v>
      </c>
      <c r="C1466" s="97">
        <v>35.68</v>
      </c>
      <c r="D1466" s="90">
        <v>8.4999999999999995E-4</v>
      </c>
      <c r="E1466" s="87">
        <v>29.173380000000002</v>
      </c>
      <c r="F1466" s="88">
        <v>9.1</v>
      </c>
      <c r="G1466" s="91">
        <v>22.39</v>
      </c>
      <c r="H1466" s="41">
        <v>5.6138663354343699E-4</v>
      </c>
      <c r="I1466" s="42">
        <v>6.1253285272685831</v>
      </c>
      <c r="J1466" s="41">
        <v>6.219444444444445E-4</v>
      </c>
      <c r="K1466" s="42">
        <v>1.8646941666666634</v>
      </c>
      <c r="L1466" s="41">
        <v>5.6138663354343699E-4</v>
      </c>
      <c r="M1466" s="42">
        <v>1.8139678818188614</v>
      </c>
    </row>
    <row r="1467" spans="1:13" x14ac:dyDescent="0.2">
      <c r="A1467" s="84">
        <v>360</v>
      </c>
      <c r="B1467" s="85">
        <v>34790</v>
      </c>
      <c r="C1467" s="97">
        <v>35.68</v>
      </c>
      <c r="D1467" s="90">
        <v>8.4999999999999995E-4</v>
      </c>
      <c r="E1467" s="87">
        <v>29.198119999999999</v>
      </c>
      <c r="F1467" s="88">
        <v>9.1</v>
      </c>
      <c r="G1467" s="91">
        <v>22.39</v>
      </c>
      <c r="H1467" s="41">
        <v>5.6138663354343699E-4</v>
      </c>
      <c r="I1467" s="42">
        <v>6.1287672048298543</v>
      </c>
      <c r="J1467" s="41">
        <v>6.219444444444445E-4</v>
      </c>
      <c r="K1467" s="42">
        <v>1.8653161111111078</v>
      </c>
      <c r="L1467" s="41">
        <v>5.6138663354343699E-4</v>
      </c>
      <c r="M1467" s="42">
        <v>1.8145292684524048</v>
      </c>
    </row>
    <row r="1468" spans="1:13" x14ac:dyDescent="0.2">
      <c r="A1468" s="84">
        <v>360</v>
      </c>
      <c r="B1468" s="85">
        <v>34791</v>
      </c>
      <c r="C1468" s="97">
        <v>35.68</v>
      </c>
      <c r="D1468" s="90">
        <v>8.4999999999999995E-4</v>
      </c>
      <c r="E1468" s="87">
        <v>29.22288</v>
      </c>
      <c r="F1468" s="88">
        <v>9.1</v>
      </c>
      <c r="G1468" s="91">
        <v>22.39</v>
      </c>
      <c r="H1468" s="41">
        <v>5.6138663354343699E-4</v>
      </c>
      <c r="I1468" s="42">
        <v>6.1322078128187449</v>
      </c>
      <c r="J1468" s="41">
        <v>6.219444444444445E-4</v>
      </c>
      <c r="K1468" s="42">
        <v>1.8659380555555523</v>
      </c>
      <c r="L1468" s="41">
        <v>5.6138663354343699E-4</v>
      </c>
      <c r="M1468" s="42">
        <v>1.8150906550859482</v>
      </c>
    </row>
    <row r="1469" spans="1:13" x14ac:dyDescent="0.2">
      <c r="A1469" s="84">
        <v>360</v>
      </c>
      <c r="B1469" s="85">
        <v>34792</v>
      </c>
      <c r="C1469" s="97">
        <v>36.049999999999997</v>
      </c>
      <c r="D1469" s="90">
        <v>8.5999999999999998E-4</v>
      </c>
      <c r="E1469" s="87">
        <v>29.247879999999999</v>
      </c>
      <c r="F1469" s="88">
        <v>9.1199999999999992</v>
      </c>
      <c r="G1469" s="91">
        <v>22.584999999999997</v>
      </c>
      <c r="H1469" s="41">
        <v>5.6581134679101197E-4</v>
      </c>
      <c r="I1469" s="42">
        <v>6.1356774855801186</v>
      </c>
      <c r="J1469" s="41">
        <v>6.2736111111111109E-4</v>
      </c>
      <c r="K1469" s="42">
        <v>1.8665654166666634</v>
      </c>
      <c r="L1469" s="41">
        <v>5.6581134679101197E-4</v>
      </c>
      <c r="M1469" s="42">
        <v>1.8156564664327393</v>
      </c>
    </row>
    <row r="1470" spans="1:13" x14ac:dyDescent="0.2">
      <c r="A1470" s="84">
        <v>360</v>
      </c>
      <c r="B1470" s="85">
        <v>34793</v>
      </c>
      <c r="C1470" s="97">
        <v>36.15</v>
      </c>
      <c r="D1470" s="90">
        <v>8.5999999999999998E-4</v>
      </c>
      <c r="E1470" s="87">
        <v>29.272960000000001</v>
      </c>
      <c r="F1470" s="88">
        <v>9.09</v>
      </c>
      <c r="G1470" s="91">
        <v>22.619999999999997</v>
      </c>
      <c r="H1470" s="41">
        <v>5.66604783065916E-4</v>
      </c>
      <c r="I1470" s="42">
        <v>6.1391539897907981</v>
      </c>
      <c r="J1470" s="41">
        <v>6.2833333333333328E-4</v>
      </c>
      <c r="K1470" s="42">
        <v>1.8671937499999967</v>
      </c>
      <c r="L1470" s="41">
        <v>5.66604783065916E-4</v>
      </c>
      <c r="M1470" s="42">
        <v>1.8162230712158052</v>
      </c>
    </row>
    <row r="1471" spans="1:13" x14ac:dyDescent="0.2">
      <c r="A1471" s="84">
        <v>360</v>
      </c>
      <c r="B1471" s="85">
        <v>34794</v>
      </c>
      <c r="C1471" s="97">
        <v>35.47</v>
      </c>
      <c r="D1471" s="90">
        <v>8.4000000000000003E-4</v>
      </c>
      <c r="E1471" s="87">
        <v>29.29766</v>
      </c>
      <c r="F1471" s="88">
        <v>9.14</v>
      </c>
      <c r="G1471" s="91">
        <v>22.305</v>
      </c>
      <c r="H1471" s="41">
        <v>5.5945571184690124E-4</v>
      </c>
      <c r="I1471" s="42">
        <v>6.142588574556294</v>
      </c>
      <c r="J1471" s="41">
        <v>6.1958333333333331E-4</v>
      </c>
      <c r="K1471" s="42">
        <v>1.86781333333333</v>
      </c>
      <c r="L1471" s="41">
        <v>5.5945571184690124E-4</v>
      </c>
      <c r="M1471" s="42">
        <v>1.8167825269276521</v>
      </c>
    </row>
    <row r="1472" spans="1:13" x14ac:dyDescent="0.2">
      <c r="A1472" s="84">
        <v>360</v>
      </c>
      <c r="B1472" s="85">
        <v>34795</v>
      </c>
      <c r="C1472" s="97">
        <v>34.96</v>
      </c>
      <c r="D1472" s="90">
        <v>8.3000000000000001E-4</v>
      </c>
      <c r="E1472" s="87">
        <v>29.32207</v>
      </c>
      <c r="F1472" s="88">
        <v>9.11</v>
      </c>
      <c r="G1472" s="91">
        <v>22.035</v>
      </c>
      <c r="H1472" s="41">
        <v>5.533133070516616E-4</v>
      </c>
      <c r="I1472" s="42">
        <v>6.1459873505543392</v>
      </c>
      <c r="J1472" s="41">
        <v>6.1208333333333329E-4</v>
      </c>
      <c r="K1472" s="42">
        <v>1.8684254166666634</v>
      </c>
      <c r="L1472" s="41">
        <v>5.533133070516616E-4</v>
      </c>
      <c r="M1472" s="42">
        <v>1.8173358402347037</v>
      </c>
    </row>
    <row r="1473" spans="1:13" x14ac:dyDescent="0.2">
      <c r="A1473" s="84">
        <v>360</v>
      </c>
      <c r="B1473" s="85">
        <v>34796</v>
      </c>
      <c r="C1473" s="97">
        <v>35</v>
      </c>
      <c r="D1473" s="90">
        <v>8.3000000000000001E-4</v>
      </c>
      <c r="E1473" s="87">
        <v>29.346520000000002</v>
      </c>
      <c r="F1473" s="88">
        <v>9.11</v>
      </c>
      <c r="G1473" s="91">
        <v>22.055</v>
      </c>
      <c r="H1473" s="41">
        <v>5.5376876453028245E-4</v>
      </c>
      <c r="I1473" s="42">
        <v>6.1493908063762746</v>
      </c>
      <c r="J1473" s="41">
        <v>6.1263888888888891E-4</v>
      </c>
      <c r="K1473" s="42">
        <v>1.8690380555555524</v>
      </c>
      <c r="L1473" s="41">
        <v>5.5376876453028245E-4</v>
      </c>
      <c r="M1473" s="42">
        <v>1.817889608999234</v>
      </c>
    </row>
    <row r="1474" spans="1:13" x14ac:dyDescent="0.2">
      <c r="A1474" s="84">
        <v>360</v>
      </c>
      <c r="B1474" s="85">
        <v>34797</v>
      </c>
      <c r="C1474" s="97">
        <v>35</v>
      </c>
      <c r="D1474" s="90">
        <v>8.3000000000000001E-4</v>
      </c>
      <c r="E1474" s="87">
        <v>29.370989999999999</v>
      </c>
      <c r="F1474" s="88">
        <v>9.11</v>
      </c>
      <c r="G1474" s="91">
        <v>22.055</v>
      </c>
      <c r="H1474" s="41">
        <v>5.5376876453028245E-4</v>
      </c>
      <c r="I1474" s="42">
        <v>6.1527961469257351</v>
      </c>
      <c r="J1474" s="41">
        <v>6.1263888888888891E-4</v>
      </c>
      <c r="K1474" s="42">
        <v>1.8696506944444413</v>
      </c>
      <c r="L1474" s="41">
        <v>5.5376876453028245E-4</v>
      </c>
      <c r="M1474" s="42">
        <v>1.8184433777637643</v>
      </c>
    </row>
    <row r="1475" spans="1:13" x14ac:dyDescent="0.2">
      <c r="A1475" s="84">
        <v>360</v>
      </c>
      <c r="B1475" s="85">
        <v>34798</v>
      </c>
      <c r="C1475" s="97">
        <v>35</v>
      </c>
      <c r="D1475" s="90">
        <v>8.3000000000000001E-4</v>
      </c>
      <c r="E1475" s="87">
        <v>29.395489999999999</v>
      </c>
      <c r="F1475" s="88">
        <v>9.11</v>
      </c>
      <c r="G1475" s="91">
        <v>22.055</v>
      </c>
      <c r="H1475" s="41">
        <v>5.5376876453028245E-4</v>
      </c>
      <c r="I1475" s="42">
        <v>6.1562033732464245</v>
      </c>
      <c r="J1475" s="41">
        <v>6.1263888888888891E-4</v>
      </c>
      <c r="K1475" s="42">
        <v>1.8702633333333303</v>
      </c>
      <c r="L1475" s="41">
        <v>5.5376876453028245E-4</v>
      </c>
      <c r="M1475" s="42">
        <v>1.8189971465282946</v>
      </c>
    </row>
    <row r="1476" spans="1:13" x14ac:dyDescent="0.2">
      <c r="A1476" s="84">
        <v>360</v>
      </c>
      <c r="B1476" s="85">
        <v>34799</v>
      </c>
      <c r="C1476" s="97">
        <v>34.81</v>
      </c>
      <c r="D1476" s="90">
        <v>8.3000000000000001E-4</v>
      </c>
      <c r="E1476" s="87">
        <v>29.419889999999999</v>
      </c>
      <c r="F1476" s="88">
        <v>9.11</v>
      </c>
      <c r="G1476" s="91">
        <v>21.96</v>
      </c>
      <c r="H1476" s="41">
        <v>5.5160467830517312E-4</v>
      </c>
      <c r="I1476" s="42">
        <v>6.1595991638277052</v>
      </c>
      <c r="J1476" s="41">
        <v>6.0999999999999997E-4</v>
      </c>
      <c r="K1476" s="42">
        <v>1.8708733333333303</v>
      </c>
      <c r="L1476" s="41">
        <v>5.5160467830517312E-4</v>
      </c>
      <c r="M1476" s="42">
        <v>1.8195487512065998</v>
      </c>
    </row>
    <row r="1477" spans="1:13" x14ac:dyDescent="0.2">
      <c r="A1477" s="84">
        <v>360</v>
      </c>
      <c r="B1477" s="85">
        <v>34800</v>
      </c>
      <c r="C1477" s="97">
        <v>34.880000000000003</v>
      </c>
      <c r="D1477" s="90">
        <v>8.3000000000000001E-4</v>
      </c>
      <c r="E1477" s="87">
        <v>29.44435</v>
      </c>
      <c r="F1477" s="88">
        <v>9.1</v>
      </c>
      <c r="G1477" s="91">
        <v>21.990000000000002</v>
      </c>
      <c r="H1477" s="41">
        <v>5.5228825550779348E-4</v>
      </c>
      <c r="I1477" s="42">
        <v>6.1630010381045226</v>
      </c>
      <c r="J1477" s="41">
        <v>6.1083333333333335E-4</v>
      </c>
      <c r="K1477" s="42">
        <v>1.8714841666666635</v>
      </c>
      <c r="L1477" s="41">
        <v>5.5228825550779348E-4</v>
      </c>
      <c r="M1477" s="42">
        <v>1.8201010394621076</v>
      </c>
    </row>
    <row r="1478" spans="1:13" x14ac:dyDescent="0.2">
      <c r="A1478" s="84">
        <v>360</v>
      </c>
      <c r="B1478" s="85">
        <v>34801</v>
      </c>
      <c r="C1478" s="97">
        <v>35.159999999999997</v>
      </c>
      <c r="D1478" s="90">
        <v>8.4000000000000003E-4</v>
      </c>
      <c r="E1478" s="87">
        <v>29.469000000000001</v>
      </c>
      <c r="F1478" s="88">
        <v>9.09</v>
      </c>
      <c r="G1478" s="91">
        <v>22.125</v>
      </c>
      <c r="H1478" s="41">
        <v>5.5536227982200259E-4</v>
      </c>
      <c r="I1478" s="42">
        <v>6.1664237364115895</v>
      </c>
      <c r="J1478" s="41">
        <v>6.145833333333333E-4</v>
      </c>
      <c r="K1478" s="42">
        <v>1.8720987499999968</v>
      </c>
      <c r="L1478" s="41">
        <v>5.5536227982200259E-4</v>
      </c>
      <c r="M1478" s="42">
        <v>1.8206564017419296</v>
      </c>
    </row>
    <row r="1479" spans="1:13" x14ac:dyDescent="0.2">
      <c r="A1479" s="84">
        <v>360</v>
      </c>
      <c r="B1479" s="85">
        <v>34802</v>
      </c>
      <c r="C1479" s="97">
        <v>35.159999999999997</v>
      </c>
      <c r="D1479" s="90">
        <v>8.4000000000000003E-4</v>
      </c>
      <c r="E1479" s="87">
        <v>29.493680000000001</v>
      </c>
      <c r="F1479" s="88">
        <v>9.09</v>
      </c>
      <c r="G1479" s="91">
        <v>22.125</v>
      </c>
      <c r="H1479" s="41">
        <v>5.5536227982200259E-4</v>
      </c>
      <c r="I1479" s="42">
        <v>6.1698483355561917</v>
      </c>
      <c r="J1479" s="41">
        <v>6.145833333333333E-4</v>
      </c>
      <c r="K1479" s="42">
        <v>1.8727133333333301</v>
      </c>
      <c r="L1479" s="41">
        <v>5.5536227982200259E-4</v>
      </c>
      <c r="M1479" s="42">
        <v>1.8212117640217516</v>
      </c>
    </row>
    <row r="1480" spans="1:13" x14ac:dyDescent="0.2">
      <c r="A1480" s="84">
        <v>360</v>
      </c>
      <c r="B1480" s="85">
        <v>34803</v>
      </c>
      <c r="C1480" s="97">
        <v>35.159999999999997</v>
      </c>
      <c r="D1480" s="90">
        <v>8.4000000000000003E-4</v>
      </c>
      <c r="E1480" s="87">
        <v>29.518370000000001</v>
      </c>
      <c r="F1480" s="88">
        <v>9.09</v>
      </c>
      <c r="G1480" s="91">
        <v>22.125</v>
      </c>
      <c r="H1480" s="41">
        <v>5.5536227982200259E-4</v>
      </c>
      <c r="I1480" s="42">
        <v>6.1732748365939818</v>
      </c>
      <c r="J1480" s="41">
        <v>6.145833333333333E-4</v>
      </c>
      <c r="K1480" s="42">
        <v>1.8733279166666634</v>
      </c>
      <c r="L1480" s="41">
        <v>5.5536227982200259E-4</v>
      </c>
      <c r="M1480" s="42">
        <v>1.8217671263015736</v>
      </c>
    </row>
    <row r="1481" spans="1:13" x14ac:dyDescent="0.2">
      <c r="A1481" s="84">
        <v>360</v>
      </c>
      <c r="B1481" s="85">
        <v>34804</v>
      </c>
      <c r="C1481" s="97">
        <v>35.159999999999997</v>
      </c>
      <c r="D1481" s="90">
        <v>8.4000000000000003E-4</v>
      </c>
      <c r="E1481" s="87">
        <v>29.543089999999999</v>
      </c>
      <c r="F1481" s="88">
        <v>9.09</v>
      </c>
      <c r="G1481" s="91">
        <v>22.125</v>
      </c>
      <c r="H1481" s="41">
        <v>5.5536227982200259E-4</v>
      </c>
      <c r="I1481" s="42">
        <v>6.1767032405812001</v>
      </c>
      <c r="J1481" s="41">
        <v>6.145833333333333E-4</v>
      </c>
      <c r="K1481" s="42">
        <v>1.8739424999999967</v>
      </c>
      <c r="L1481" s="41">
        <v>5.5536227982200259E-4</v>
      </c>
      <c r="M1481" s="42">
        <v>1.8223224885813956</v>
      </c>
    </row>
    <row r="1482" spans="1:13" x14ac:dyDescent="0.2">
      <c r="A1482" s="84">
        <v>360</v>
      </c>
      <c r="B1482" s="85">
        <v>34805</v>
      </c>
      <c r="C1482" s="97">
        <v>35.159999999999997</v>
      </c>
      <c r="D1482" s="90">
        <v>8.4000000000000003E-4</v>
      </c>
      <c r="E1482" s="87">
        <v>29.567820000000001</v>
      </c>
      <c r="F1482" s="88">
        <v>9.09</v>
      </c>
      <c r="G1482" s="91">
        <v>22.125</v>
      </c>
      <c r="H1482" s="41">
        <v>5.5536227982200259E-4</v>
      </c>
      <c r="I1482" s="42">
        <v>6.1801335485746733</v>
      </c>
      <c r="J1482" s="41">
        <v>6.145833333333333E-4</v>
      </c>
      <c r="K1482" s="42">
        <v>1.87455708333333</v>
      </c>
      <c r="L1482" s="41">
        <v>5.5536227982200259E-4</v>
      </c>
      <c r="M1482" s="42">
        <v>1.8228778508612176</v>
      </c>
    </row>
    <row r="1483" spans="1:13" x14ac:dyDescent="0.2">
      <c r="A1483" s="84">
        <v>360</v>
      </c>
      <c r="B1483" s="85">
        <v>34806</v>
      </c>
      <c r="C1483" s="97">
        <v>35.54</v>
      </c>
      <c r="D1483" s="90">
        <v>8.4999999999999995E-4</v>
      </c>
      <c r="E1483" s="87">
        <v>29.59281</v>
      </c>
      <c r="F1483" s="88">
        <v>9.1</v>
      </c>
      <c r="G1483" s="91">
        <v>22.32</v>
      </c>
      <c r="H1483" s="41">
        <v>5.59796559957082E-4</v>
      </c>
      <c r="I1483" s="42">
        <v>6.1835931660752408</v>
      </c>
      <c r="J1483" s="41">
        <v>6.2E-4</v>
      </c>
      <c r="K1483" s="42">
        <v>1.8751770833333301</v>
      </c>
      <c r="L1483" s="41">
        <v>5.59796559957082E-4</v>
      </c>
      <c r="M1483" s="42">
        <v>1.8234376474211746</v>
      </c>
    </row>
    <row r="1484" spans="1:13" x14ac:dyDescent="0.2">
      <c r="A1484" s="84">
        <v>360</v>
      </c>
      <c r="B1484" s="85">
        <v>34807</v>
      </c>
      <c r="C1484" s="97">
        <v>35.950000000000003</v>
      </c>
      <c r="D1484" s="90">
        <v>8.4999999999999995E-4</v>
      </c>
      <c r="E1484" s="87">
        <v>29.61806</v>
      </c>
      <c r="F1484" s="88">
        <v>9.09</v>
      </c>
      <c r="G1484" s="91">
        <v>22.520000000000003</v>
      </c>
      <c r="H1484" s="41">
        <v>5.6433722274551457E-4</v>
      </c>
      <c r="I1484" s="42">
        <v>6.1870827978691718</v>
      </c>
      <c r="J1484" s="41">
        <v>6.2555555555555563E-4</v>
      </c>
      <c r="K1484" s="42">
        <v>1.8758026388888858</v>
      </c>
      <c r="L1484" s="41">
        <v>5.6433722274551457E-4</v>
      </c>
      <c r="M1484" s="42">
        <v>1.8240019846439202</v>
      </c>
    </row>
    <row r="1485" spans="1:13" x14ac:dyDescent="0.2">
      <c r="A1485" s="84">
        <v>360</v>
      </c>
      <c r="B1485" s="85">
        <v>34808</v>
      </c>
      <c r="C1485" s="97">
        <v>36.270000000000003</v>
      </c>
      <c r="D1485" s="90">
        <v>8.5999999999999998E-4</v>
      </c>
      <c r="E1485" s="87">
        <v>29.643540000000002</v>
      </c>
      <c r="F1485" s="88">
        <v>9.1199999999999992</v>
      </c>
      <c r="G1485" s="91">
        <v>22.695</v>
      </c>
      <c r="H1485" s="41">
        <v>5.6830424342924069E-4</v>
      </c>
      <c r="I1485" s="42">
        <v>6.1905989432776485</v>
      </c>
      <c r="J1485" s="41">
        <v>6.3041666666666671E-4</v>
      </c>
      <c r="K1485" s="42">
        <v>1.8764330555555524</v>
      </c>
      <c r="L1485" s="41">
        <v>5.6830424342924069E-4</v>
      </c>
      <c r="M1485" s="42">
        <v>1.8245702888873494</v>
      </c>
    </row>
    <row r="1486" spans="1:13" x14ac:dyDescent="0.2">
      <c r="A1486" s="84">
        <v>360</v>
      </c>
      <c r="B1486" s="85">
        <v>34809</v>
      </c>
      <c r="C1486" s="97">
        <v>35.61</v>
      </c>
      <c r="D1486" s="90">
        <v>8.4999999999999995E-4</v>
      </c>
      <c r="E1486" s="87">
        <v>29.66863</v>
      </c>
      <c r="F1486" s="88">
        <v>8.99</v>
      </c>
      <c r="G1486" s="91">
        <v>22.3</v>
      </c>
      <c r="H1486" s="41">
        <v>5.5934208654639939E-4</v>
      </c>
      <c r="I1486" s="42">
        <v>6.1940616058075531</v>
      </c>
      <c r="J1486" s="41">
        <v>6.1944444444444449E-4</v>
      </c>
      <c r="K1486" s="42">
        <v>1.8770524999999969</v>
      </c>
      <c r="L1486" s="41">
        <v>5.5934208654639939E-4</v>
      </c>
      <c r="M1486" s="42">
        <v>1.8251296309738958</v>
      </c>
    </row>
    <row r="1487" spans="1:13" x14ac:dyDescent="0.2">
      <c r="A1487" s="84">
        <v>360</v>
      </c>
      <c r="B1487" s="85">
        <v>34810</v>
      </c>
      <c r="C1487" s="97">
        <v>35.659999999999997</v>
      </c>
      <c r="D1487" s="90">
        <v>8.4999999999999995E-4</v>
      </c>
      <c r="E1487" s="87">
        <v>29.693770000000001</v>
      </c>
      <c r="F1487" s="88">
        <v>9</v>
      </c>
      <c r="G1487" s="91">
        <v>22.33</v>
      </c>
      <c r="H1487" s="41">
        <v>5.6002376887476224E-4</v>
      </c>
      <c r="I1487" s="42">
        <v>6.1975304275326799</v>
      </c>
      <c r="J1487" s="41">
        <v>6.2027777777777775E-4</v>
      </c>
      <c r="K1487" s="42">
        <v>1.8776727777777746</v>
      </c>
      <c r="L1487" s="41">
        <v>5.6002376887476224E-4</v>
      </c>
      <c r="M1487" s="42">
        <v>1.8256896547427706</v>
      </c>
    </row>
    <row r="1488" spans="1:13" x14ac:dyDescent="0.2">
      <c r="A1488" s="84">
        <v>360</v>
      </c>
      <c r="B1488" s="85">
        <v>34811</v>
      </c>
      <c r="C1488" s="97">
        <v>35.659999999999997</v>
      </c>
      <c r="D1488" s="90">
        <v>8.4999999999999995E-4</v>
      </c>
      <c r="E1488" s="87">
        <v>29.71894</v>
      </c>
      <c r="F1488" s="88">
        <v>9</v>
      </c>
      <c r="G1488" s="91">
        <v>22.33</v>
      </c>
      <c r="H1488" s="41">
        <v>5.6002376887476224E-4</v>
      </c>
      <c r="I1488" s="42">
        <v>6.2010011918804224</v>
      </c>
      <c r="J1488" s="41">
        <v>6.2027777777777775E-4</v>
      </c>
      <c r="K1488" s="42">
        <v>1.8782930555555524</v>
      </c>
      <c r="L1488" s="41">
        <v>5.6002376887476224E-4</v>
      </c>
      <c r="M1488" s="42">
        <v>1.8262496785116453</v>
      </c>
    </row>
    <row r="1489" spans="1:13" x14ac:dyDescent="0.2">
      <c r="A1489" s="84">
        <v>360</v>
      </c>
      <c r="B1489" s="85">
        <v>34812</v>
      </c>
      <c r="C1489" s="97">
        <v>35.659999999999997</v>
      </c>
      <c r="D1489" s="90">
        <v>8.4999999999999995E-4</v>
      </c>
      <c r="E1489" s="87">
        <v>29.744129999999998</v>
      </c>
      <c r="F1489" s="88">
        <v>9</v>
      </c>
      <c r="G1489" s="91">
        <v>22.33</v>
      </c>
      <c r="H1489" s="41">
        <v>5.6002376887476224E-4</v>
      </c>
      <c r="I1489" s="42">
        <v>6.2044738999386961</v>
      </c>
      <c r="J1489" s="41">
        <v>6.2027777777777775E-4</v>
      </c>
      <c r="K1489" s="42">
        <v>1.8789133333333301</v>
      </c>
      <c r="L1489" s="41">
        <v>5.6002376887476224E-4</v>
      </c>
      <c r="M1489" s="42">
        <v>1.8268097022805201</v>
      </c>
    </row>
    <row r="1490" spans="1:13" x14ac:dyDescent="0.2">
      <c r="A1490" s="84">
        <v>360</v>
      </c>
      <c r="B1490" s="85">
        <v>34813</v>
      </c>
      <c r="C1490" s="97">
        <v>34.19</v>
      </c>
      <c r="D1490" s="90">
        <v>8.1999999999999998E-4</v>
      </c>
      <c r="E1490" s="87">
        <v>29.768439999999998</v>
      </c>
      <c r="F1490" s="88">
        <v>8.94</v>
      </c>
      <c r="G1490" s="91">
        <v>21.564999999999998</v>
      </c>
      <c r="H1490" s="41">
        <v>5.4258857341604738E-4</v>
      </c>
      <c r="I1490" s="42">
        <v>6.2078403765808607</v>
      </c>
      <c r="J1490" s="41">
        <v>5.9902777777777775E-4</v>
      </c>
      <c r="K1490" s="42">
        <v>1.879512361111108</v>
      </c>
      <c r="L1490" s="41">
        <v>5.4258857341604738E-4</v>
      </c>
      <c r="M1490" s="42">
        <v>1.8273522908539361</v>
      </c>
    </row>
    <row r="1491" spans="1:13" x14ac:dyDescent="0.2">
      <c r="A1491" s="84">
        <v>360</v>
      </c>
      <c r="B1491" s="85">
        <v>34814</v>
      </c>
      <c r="C1491" s="97">
        <v>35.83</v>
      </c>
      <c r="D1491" s="90">
        <v>8.4999999999999995E-4</v>
      </c>
      <c r="E1491" s="87">
        <v>29.793769999999999</v>
      </c>
      <c r="F1491" s="88">
        <v>8.9600000000000009</v>
      </c>
      <c r="G1491" s="91">
        <v>22.395</v>
      </c>
      <c r="H1491" s="41">
        <v>5.6150017552281106E-4</v>
      </c>
      <c r="I1491" s="42">
        <v>6.2113260800419283</v>
      </c>
      <c r="J1491" s="41">
        <v>6.2208333333333332E-4</v>
      </c>
      <c r="K1491" s="42">
        <v>1.8801344444444412</v>
      </c>
      <c r="L1491" s="41">
        <v>5.6150017552281106E-4</v>
      </c>
      <c r="M1491" s="42">
        <v>1.8279137910294589</v>
      </c>
    </row>
    <row r="1492" spans="1:13" x14ac:dyDescent="0.2">
      <c r="A1492" s="84">
        <v>360</v>
      </c>
      <c r="B1492" s="85">
        <v>34815</v>
      </c>
      <c r="C1492" s="97">
        <v>35.65</v>
      </c>
      <c r="D1492" s="90">
        <v>8.4999999999999995E-4</v>
      </c>
      <c r="E1492" s="87">
        <v>29.819009999999999</v>
      </c>
      <c r="F1492" s="88">
        <v>8.99</v>
      </c>
      <c r="G1492" s="91">
        <v>22.32</v>
      </c>
      <c r="H1492" s="41">
        <v>5.59796559957082E-4</v>
      </c>
      <c r="I1492" s="42">
        <v>6.2148031590143074</v>
      </c>
      <c r="J1492" s="41">
        <v>6.2E-4</v>
      </c>
      <c r="K1492" s="42">
        <v>1.8807544444444413</v>
      </c>
      <c r="L1492" s="41">
        <v>5.59796559957082E-4</v>
      </c>
      <c r="M1492" s="42">
        <v>1.828473587589416</v>
      </c>
    </row>
    <row r="1493" spans="1:13" x14ac:dyDescent="0.2">
      <c r="A1493" s="84">
        <v>360</v>
      </c>
      <c r="B1493" s="85">
        <v>34816</v>
      </c>
      <c r="C1493" s="97">
        <v>35.72</v>
      </c>
      <c r="D1493" s="90">
        <v>8.4999999999999995E-4</v>
      </c>
      <c r="E1493" s="87">
        <v>29.84432</v>
      </c>
      <c r="F1493" s="88">
        <v>8.98</v>
      </c>
      <c r="G1493" s="91">
        <v>22.35</v>
      </c>
      <c r="H1493" s="41">
        <v>5.6047813114967759E-4</v>
      </c>
      <c r="I1493" s="42">
        <v>6.2182864202743344</v>
      </c>
      <c r="J1493" s="41">
        <v>6.2083333333333337E-4</v>
      </c>
      <c r="K1493" s="42">
        <v>1.8813752777777746</v>
      </c>
      <c r="L1493" s="41">
        <v>5.6047813114967759E-4</v>
      </c>
      <c r="M1493" s="42">
        <v>1.8290340657205657</v>
      </c>
    </row>
    <row r="1494" spans="1:13" x14ac:dyDescent="0.2">
      <c r="A1494" s="84">
        <v>360</v>
      </c>
      <c r="B1494" s="85">
        <v>34817</v>
      </c>
      <c r="C1494" s="97">
        <v>35.82</v>
      </c>
      <c r="D1494" s="90">
        <v>8.4999999999999995E-4</v>
      </c>
      <c r="E1494" s="87">
        <v>29.869720000000001</v>
      </c>
      <c r="F1494" s="88">
        <v>8.98</v>
      </c>
      <c r="G1494" s="91">
        <v>22.4</v>
      </c>
      <c r="H1494" s="41">
        <v>5.6161371287699602E-4</v>
      </c>
      <c r="I1494" s="42">
        <v>6.221778695198557</v>
      </c>
      <c r="J1494" s="41">
        <v>6.2222222222222214E-4</v>
      </c>
      <c r="K1494" s="42">
        <v>1.8819974999999969</v>
      </c>
      <c r="L1494" s="41">
        <v>5.6161371287699602E-4</v>
      </c>
      <c r="M1494" s="42">
        <v>1.8295956794334427</v>
      </c>
    </row>
    <row r="1495" spans="1:13" x14ac:dyDescent="0.2">
      <c r="A1495" s="84">
        <v>360</v>
      </c>
      <c r="B1495" s="85">
        <v>34818</v>
      </c>
      <c r="C1495" s="97">
        <v>35.82</v>
      </c>
      <c r="D1495" s="90">
        <v>8.4999999999999995E-4</v>
      </c>
      <c r="E1495" s="87">
        <v>29.895130000000002</v>
      </c>
      <c r="F1495" s="88">
        <v>8.98</v>
      </c>
      <c r="G1495" s="91">
        <v>22.4</v>
      </c>
      <c r="H1495" s="41">
        <v>5.6161371287699602E-4</v>
      </c>
      <c r="I1495" s="42">
        <v>6.2252729314322668</v>
      </c>
      <c r="J1495" s="41">
        <v>6.2222222222222214E-4</v>
      </c>
      <c r="K1495" s="42">
        <v>1.8826197222222192</v>
      </c>
      <c r="L1495" s="41">
        <v>5.6161371287699602E-4</v>
      </c>
      <c r="M1495" s="42">
        <v>1.8301572931463197</v>
      </c>
    </row>
    <row r="1496" spans="1:13" x14ac:dyDescent="0.2">
      <c r="A1496" s="84">
        <v>360</v>
      </c>
      <c r="B1496" s="85">
        <v>34819</v>
      </c>
      <c r="C1496" s="97">
        <v>35.82</v>
      </c>
      <c r="D1496" s="90">
        <v>8.4999999999999995E-4</v>
      </c>
      <c r="E1496" s="87">
        <v>29.920559999999998</v>
      </c>
      <c r="F1496" s="88">
        <v>8.98</v>
      </c>
      <c r="G1496" s="91">
        <v>22.4</v>
      </c>
      <c r="H1496" s="41">
        <v>5.6161371287699602E-4</v>
      </c>
      <c r="I1496" s="42">
        <v>6.2287691300769614</v>
      </c>
      <c r="J1496" s="41">
        <v>6.2222222222222214E-4</v>
      </c>
      <c r="K1496" s="42">
        <v>1.8832419444444415</v>
      </c>
      <c r="L1496" s="41">
        <v>5.6161371287699602E-4</v>
      </c>
      <c r="M1496" s="42">
        <v>1.8307189068591967</v>
      </c>
    </row>
    <row r="1497" spans="1:13" x14ac:dyDescent="0.2">
      <c r="A1497" s="84">
        <v>360</v>
      </c>
      <c r="B1497" s="85">
        <v>34820</v>
      </c>
      <c r="C1497" s="97">
        <v>35.82</v>
      </c>
      <c r="D1497" s="90">
        <v>8.4999999999999995E-4</v>
      </c>
      <c r="E1497" s="87">
        <v>29.946020000000001</v>
      </c>
      <c r="F1497" s="88">
        <v>8.98</v>
      </c>
      <c r="G1497" s="91">
        <v>22.4</v>
      </c>
      <c r="H1497" s="41">
        <v>5.6161371287699602E-4</v>
      </c>
      <c r="I1497" s="42">
        <v>6.2322672922347575</v>
      </c>
      <c r="J1497" s="41">
        <v>6.2222222222222214E-4</v>
      </c>
      <c r="K1497" s="42">
        <v>1.8838641666666638</v>
      </c>
      <c r="L1497" s="41">
        <v>5.6161371287699602E-4</v>
      </c>
      <c r="M1497" s="42">
        <v>1.8312805205720737</v>
      </c>
    </row>
    <row r="1498" spans="1:13" x14ac:dyDescent="0.2">
      <c r="A1498" s="84">
        <v>360</v>
      </c>
      <c r="B1498" s="85">
        <v>34821</v>
      </c>
      <c r="C1498" s="97">
        <v>36.29</v>
      </c>
      <c r="D1498" s="90">
        <v>8.5999999999999998E-4</v>
      </c>
      <c r="E1498" s="87">
        <v>29.971789999999999</v>
      </c>
      <c r="F1498" s="88">
        <v>8.98</v>
      </c>
      <c r="G1498" s="91">
        <v>22.634999999999998</v>
      </c>
      <c r="H1498" s="41">
        <v>5.6694475804985878E-4</v>
      </c>
      <c r="I1498" s="42">
        <v>6.2358006435068551</v>
      </c>
      <c r="J1498" s="41">
        <v>6.2874999999999997E-4</v>
      </c>
      <c r="K1498" s="42">
        <v>1.8844929166666637</v>
      </c>
      <c r="L1498" s="41">
        <v>5.6694475804985878E-4</v>
      </c>
      <c r="M1498" s="42">
        <v>1.8318474653301235</v>
      </c>
    </row>
    <row r="1499" spans="1:13" x14ac:dyDescent="0.2">
      <c r="A1499" s="84">
        <v>360</v>
      </c>
      <c r="B1499" s="85">
        <v>34822</v>
      </c>
      <c r="C1499" s="97">
        <v>36.57</v>
      </c>
      <c r="D1499" s="90">
        <v>8.7000000000000001E-4</v>
      </c>
      <c r="E1499" s="87">
        <v>29.99775</v>
      </c>
      <c r="F1499" s="88">
        <v>8.98</v>
      </c>
      <c r="G1499" s="91">
        <v>22.774999999999999</v>
      </c>
      <c r="H1499" s="41">
        <v>5.7011585968558265E-4</v>
      </c>
      <c r="I1499" s="42">
        <v>6.2393557723515558</v>
      </c>
      <c r="J1499" s="41">
        <v>6.3263888888888886E-4</v>
      </c>
      <c r="K1499" s="42">
        <v>1.8851255555555526</v>
      </c>
      <c r="L1499" s="41">
        <v>5.7011585968558265E-4</v>
      </c>
      <c r="M1499" s="42">
        <v>1.8324175811898091</v>
      </c>
    </row>
    <row r="1500" spans="1:13" x14ac:dyDescent="0.2">
      <c r="A1500" s="84">
        <v>360</v>
      </c>
      <c r="B1500" s="85">
        <v>34823</v>
      </c>
      <c r="C1500" s="97">
        <v>36.299999999999997</v>
      </c>
      <c r="D1500" s="90">
        <v>8.5999999999999998E-4</v>
      </c>
      <c r="E1500" s="87">
        <v>30.02356</v>
      </c>
      <c r="F1500" s="88">
        <v>8.9700000000000006</v>
      </c>
      <c r="G1500" s="91">
        <v>22.634999999999998</v>
      </c>
      <c r="H1500" s="41">
        <v>5.6694475804985878E-4</v>
      </c>
      <c r="I1500" s="42">
        <v>6.2428931424002982</v>
      </c>
      <c r="J1500" s="41">
        <v>6.2874999999999997E-4</v>
      </c>
      <c r="K1500" s="42">
        <v>1.8857543055555526</v>
      </c>
      <c r="L1500" s="41">
        <v>5.6694475804985878E-4</v>
      </c>
      <c r="M1500" s="42">
        <v>1.832984525947859</v>
      </c>
    </row>
    <row r="1501" spans="1:13" x14ac:dyDescent="0.2">
      <c r="A1501" s="84">
        <v>360</v>
      </c>
      <c r="B1501" s="85">
        <v>34824</v>
      </c>
      <c r="C1501" s="97">
        <v>36.32</v>
      </c>
      <c r="D1501" s="90">
        <v>8.5999999999999998E-4</v>
      </c>
      <c r="E1501" s="87">
        <v>30.049410000000002</v>
      </c>
      <c r="F1501" s="88">
        <v>8.9700000000000006</v>
      </c>
      <c r="G1501" s="91">
        <v>22.645</v>
      </c>
      <c r="H1501" s="41">
        <v>5.6717138500195219E-4</v>
      </c>
      <c r="I1501" s="42">
        <v>6.2464339327502927</v>
      </c>
      <c r="J1501" s="41">
        <v>6.2902777777777772E-4</v>
      </c>
      <c r="K1501" s="42">
        <v>1.8863833333333304</v>
      </c>
      <c r="L1501" s="41">
        <v>5.6717138500195219E-4</v>
      </c>
      <c r="M1501" s="42">
        <v>1.8335516973328609</v>
      </c>
    </row>
    <row r="1502" spans="1:13" x14ac:dyDescent="0.2">
      <c r="A1502" s="84">
        <v>360</v>
      </c>
      <c r="B1502" s="85">
        <v>34825</v>
      </c>
      <c r="C1502" s="97">
        <v>36.32</v>
      </c>
      <c r="D1502" s="90">
        <v>8.5999999999999998E-4</v>
      </c>
      <c r="E1502" s="87">
        <v>30.075289999999999</v>
      </c>
      <c r="F1502" s="88">
        <v>8.9700000000000006</v>
      </c>
      <c r="G1502" s="91">
        <v>22.645</v>
      </c>
      <c r="H1502" s="41">
        <v>5.6717138500195219E-4</v>
      </c>
      <c r="I1502" s="42">
        <v>6.2499767313352539</v>
      </c>
      <c r="J1502" s="41">
        <v>6.2902777777777772E-4</v>
      </c>
      <c r="K1502" s="42">
        <v>1.8870123611111083</v>
      </c>
      <c r="L1502" s="41">
        <v>5.6717138500195219E-4</v>
      </c>
      <c r="M1502" s="42">
        <v>1.8341188687178629</v>
      </c>
    </row>
    <row r="1503" spans="1:13" x14ac:dyDescent="0.2">
      <c r="A1503" s="84">
        <v>360</v>
      </c>
      <c r="B1503" s="85">
        <v>34826</v>
      </c>
      <c r="C1503" s="97">
        <v>36.32</v>
      </c>
      <c r="D1503" s="90">
        <v>8.5999999999999998E-4</v>
      </c>
      <c r="E1503" s="87">
        <v>30.101179999999999</v>
      </c>
      <c r="F1503" s="88">
        <v>8.9700000000000006</v>
      </c>
      <c r="G1503" s="91">
        <v>22.645</v>
      </c>
      <c r="H1503" s="41">
        <v>5.6717138500195219E-4</v>
      </c>
      <c r="I1503" s="42">
        <v>6.2535215392941952</v>
      </c>
      <c r="J1503" s="41">
        <v>6.2902777777777772E-4</v>
      </c>
      <c r="K1503" s="42">
        <v>1.8876413888888861</v>
      </c>
      <c r="L1503" s="41">
        <v>5.6717138500195219E-4</v>
      </c>
      <c r="M1503" s="42">
        <v>1.8346860401028648</v>
      </c>
    </row>
    <row r="1504" spans="1:13" x14ac:dyDescent="0.2">
      <c r="A1504" s="84">
        <v>360</v>
      </c>
      <c r="B1504" s="85">
        <v>34827</v>
      </c>
      <c r="C1504" s="97">
        <v>35.950000000000003</v>
      </c>
      <c r="D1504" s="90">
        <v>8.4999999999999995E-4</v>
      </c>
      <c r="E1504" s="87">
        <v>30.12687</v>
      </c>
      <c r="F1504" s="88">
        <v>8.99</v>
      </c>
      <c r="G1504" s="91">
        <v>22.470000000000002</v>
      </c>
      <c r="H1504" s="41">
        <v>5.632027503816861E-4</v>
      </c>
      <c r="I1504" s="42">
        <v>6.2570435398246964</v>
      </c>
      <c r="J1504" s="41">
        <v>6.2416666666666675E-4</v>
      </c>
      <c r="K1504" s="42">
        <v>1.8882655555555528</v>
      </c>
      <c r="L1504" s="41">
        <v>5.632027503816861E-4</v>
      </c>
      <c r="M1504" s="42">
        <v>1.8352492428532465</v>
      </c>
    </row>
    <row r="1505" spans="1:13" x14ac:dyDescent="0.2">
      <c r="A1505" s="84">
        <v>360</v>
      </c>
      <c r="B1505" s="85">
        <v>34828</v>
      </c>
      <c r="C1505" s="97">
        <v>35.99</v>
      </c>
      <c r="D1505" s="90">
        <v>8.4999999999999995E-4</v>
      </c>
      <c r="E1505" s="87">
        <v>30.152609999999999</v>
      </c>
      <c r="F1505" s="88">
        <v>9.0500000000000007</v>
      </c>
      <c r="G1505" s="91">
        <v>22.520000000000003</v>
      </c>
      <c r="H1505" s="41">
        <v>5.6433722274551457E-4</v>
      </c>
      <c r="I1505" s="42">
        <v>6.2605746223985586</v>
      </c>
      <c r="J1505" s="41">
        <v>6.2555555555555563E-4</v>
      </c>
      <c r="K1505" s="42">
        <v>1.8888911111111084</v>
      </c>
      <c r="L1505" s="41">
        <v>5.6433722274551457E-4</v>
      </c>
      <c r="M1505" s="42">
        <v>1.835813580075992</v>
      </c>
    </row>
    <row r="1506" spans="1:13" x14ac:dyDescent="0.2">
      <c r="A1506" s="84">
        <v>360</v>
      </c>
      <c r="B1506" s="85">
        <v>34829</v>
      </c>
      <c r="C1506" s="97">
        <v>34.97</v>
      </c>
      <c r="D1506" s="90">
        <v>8.3000000000000001E-4</v>
      </c>
      <c r="E1506" s="87">
        <v>30.17774</v>
      </c>
      <c r="F1506" s="88">
        <v>9</v>
      </c>
      <c r="G1506" s="91">
        <v>21.984999999999999</v>
      </c>
      <c r="H1506" s="41">
        <v>5.5217433761645118E-4</v>
      </c>
      <c r="I1506" s="42">
        <v>6.2640315510437796</v>
      </c>
      <c r="J1506" s="41">
        <v>6.1069444444444441E-4</v>
      </c>
      <c r="K1506" s="42">
        <v>1.8895018055555528</v>
      </c>
      <c r="L1506" s="41">
        <v>5.5217433761645118E-4</v>
      </c>
      <c r="M1506" s="42">
        <v>1.8363657544136085</v>
      </c>
    </row>
    <row r="1507" spans="1:13" x14ac:dyDescent="0.2">
      <c r="A1507" s="84">
        <v>360</v>
      </c>
      <c r="B1507" s="85">
        <v>34830</v>
      </c>
      <c r="C1507" s="97">
        <v>35.32</v>
      </c>
      <c r="D1507" s="90">
        <v>8.4000000000000003E-4</v>
      </c>
      <c r="E1507" s="87">
        <v>30.203099999999999</v>
      </c>
      <c r="F1507" s="88">
        <v>9.02</v>
      </c>
      <c r="G1507" s="91">
        <v>22.17</v>
      </c>
      <c r="H1507" s="41">
        <v>5.5638620160247676E-4</v>
      </c>
      <c r="I1507" s="42">
        <v>6.267516771765183</v>
      </c>
      <c r="J1507" s="41">
        <v>6.1583333333333336E-4</v>
      </c>
      <c r="K1507" s="42">
        <v>1.8901176388888861</v>
      </c>
      <c r="L1507" s="41">
        <v>5.5638620160247676E-4</v>
      </c>
      <c r="M1507" s="42">
        <v>1.836922140615211</v>
      </c>
    </row>
    <row r="1508" spans="1:13" x14ac:dyDescent="0.2">
      <c r="A1508" s="84">
        <v>360</v>
      </c>
      <c r="B1508" s="85">
        <v>34831</v>
      </c>
      <c r="C1508" s="97">
        <v>35.11</v>
      </c>
      <c r="D1508" s="90">
        <v>8.4000000000000003E-4</v>
      </c>
      <c r="E1508" s="87">
        <v>30.228359999999999</v>
      </c>
      <c r="F1508" s="88">
        <v>9.02</v>
      </c>
      <c r="G1508" s="91">
        <v>22.064999999999998</v>
      </c>
      <c r="H1508" s="41">
        <v>5.5399646536113956E-4</v>
      </c>
      <c r="I1508" s="42">
        <v>6.2709889539033323</v>
      </c>
      <c r="J1508" s="41">
        <v>6.1291666666666656E-4</v>
      </c>
      <c r="K1508" s="42">
        <v>1.8907305555555527</v>
      </c>
      <c r="L1508" s="41">
        <v>5.5399646536113956E-4</v>
      </c>
      <c r="M1508" s="42">
        <v>1.8374761370805721</v>
      </c>
    </row>
    <row r="1509" spans="1:13" x14ac:dyDescent="0.2">
      <c r="A1509" s="84">
        <v>360</v>
      </c>
      <c r="B1509" s="85">
        <v>34832</v>
      </c>
      <c r="C1509" s="97">
        <v>35.11</v>
      </c>
      <c r="D1509" s="90">
        <v>8.4000000000000003E-4</v>
      </c>
      <c r="E1509" s="87">
        <v>30.253640000000001</v>
      </c>
      <c r="F1509" s="88">
        <v>9.02</v>
      </c>
      <c r="G1509" s="91">
        <v>22.064999999999998</v>
      </c>
      <c r="H1509" s="41">
        <v>5.5399646536113956E-4</v>
      </c>
      <c r="I1509" s="42">
        <v>6.2744630596181139</v>
      </c>
      <c r="J1509" s="41">
        <v>6.1291666666666656E-4</v>
      </c>
      <c r="K1509" s="42">
        <v>1.8913434722222193</v>
      </c>
      <c r="L1509" s="41">
        <v>5.5399646536113956E-4</v>
      </c>
      <c r="M1509" s="42">
        <v>1.8380301335459333</v>
      </c>
    </row>
    <row r="1510" spans="1:13" x14ac:dyDescent="0.2">
      <c r="A1510" s="84">
        <v>360</v>
      </c>
      <c r="B1510" s="85">
        <v>34833</v>
      </c>
      <c r="C1510" s="97">
        <v>35.11</v>
      </c>
      <c r="D1510" s="90">
        <v>8.4000000000000003E-4</v>
      </c>
      <c r="E1510" s="87">
        <v>30.278939999999999</v>
      </c>
      <c r="F1510" s="88">
        <v>9.02</v>
      </c>
      <c r="G1510" s="91">
        <v>22.064999999999998</v>
      </c>
      <c r="H1510" s="41">
        <v>5.5399646536113956E-4</v>
      </c>
      <c r="I1510" s="42">
        <v>6.277939089975181</v>
      </c>
      <c r="J1510" s="41">
        <v>6.1291666666666656E-4</v>
      </c>
      <c r="K1510" s="42">
        <v>1.891956388888886</v>
      </c>
      <c r="L1510" s="41">
        <v>5.5399646536113956E-4</v>
      </c>
      <c r="M1510" s="42">
        <v>1.8385841300112944</v>
      </c>
    </row>
    <row r="1511" spans="1:13" x14ac:dyDescent="0.2">
      <c r="A1511" s="84">
        <v>360</v>
      </c>
      <c r="B1511" s="85">
        <v>34834</v>
      </c>
      <c r="C1511" s="97">
        <v>35.07</v>
      </c>
      <c r="D1511" s="90">
        <v>8.4000000000000003E-4</v>
      </c>
      <c r="E1511" s="87">
        <v>30.30423</v>
      </c>
      <c r="F1511" s="88">
        <v>8.9700000000000006</v>
      </c>
      <c r="G1511" s="91">
        <v>22.02</v>
      </c>
      <c r="H1511" s="41">
        <v>5.5297166509138407E-4</v>
      </c>
      <c r="I1511" s="42">
        <v>6.2814106124071065</v>
      </c>
      <c r="J1511" s="41">
        <v>6.1166666666666661E-4</v>
      </c>
      <c r="K1511" s="42">
        <v>1.8925680555555526</v>
      </c>
      <c r="L1511" s="41">
        <v>5.5297166509138407E-4</v>
      </c>
      <c r="M1511" s="42">
        <v>1.8391371016763858</v>
      </c>
    </row>
    <row r="1512" spans="1:13" x14ac:dyDescent="0.2">
      <c r="A1512" s="84">
        <v>360</v>
      </c>
      <c r="B1512" s="85">
        <v>34835</v>
      </c>
      <c r="C1512" s="97">
        <v>34.83</v>
      </c>
      <c r="D1512" s="90">
        <v>8.3000000000000001E-4</v>
      </c>
      <c r="E1512" s="87">
        <v>30.3294</v>
      </c>
      <c r="F1512" s="88">
        <v>9.1300000000000008</v>
      </c>
      <c r="G1512" s="91">
        <v>21.98</v>
      </c>
      <c r="H1512" s="41">
        <v>5.5206041506861148E-4</v>
      </c>
      <c r="I1512" s="42">
        <v>6.2848783305570084</v>
      </c>
      <c r="J1512" s="41">
        <v>6.1055555555555559E-4</v>
      </c>
      <c r="K1512" s="42">
        <v>1.8931786111111082</v>
      </c>
      <c r="L1512" s="41">
        <v>5.5206041506861148E-4</v>
      </c>
      <c r="M1512" s="42">
        <v>1.8396891620914544</v>
      </c>
    </row>
    <row r="1513" spans="1:13" x14ac:dyDescent="0.2">
      <c r="A1513" s="84">
        <v>360</v>
      </c>
      <c r="B1513" s="85">
        <v>34836</v>
      </c>
      <c r="C1513" s="97">
        <v>34.97</v>
      </c>
      <c r="D1513" s="90">
        <v>8.3000000000000001E-4</v>
      </c>
      <c r="E1513" s="87">
        <v>30.354669999999999</v>
      </c>
      <c r="F1513" s="88">
        <v>9.18</v>
      </c>
      <c r="G1513" s="91">
        <v>22.074999999999999</v>
      </c>
      <c r="H1513" s="41">
        <v>5.5422414759065397E-4</v>
      </c>
      <c r="I1513" s="42">
        <v>6.2883615618924722</v>
      </c>
      <c r="J1513" s="41">
        <v>6.1319444444444442E-4</v>
      </c>
      <c r="K1513" s="42">
        <v>1.8937918055555527</v>
      </c>
      <c r="L1513" s="41">
        <v>5.5422414759065397E-4</v>
      </c>
      <c r="M1513" s="42">
        <v>1.840243386239045</v>
      </c>
    </row>
    <row r="1514" spans="1:13" x14ac:dyDescent="0.2">
      <c r="A1514" s="84">
        <v>360</v>
      </c>
      <c r="B1514" s="85">
        <v>34837</v>
      </c>
      <c r="C1514" s="97">
        <v>35.22</v>
      </c>
      <c r="D1514" s="90">
        <v>8.4000000000000003E-4</v>
      </c>
      <c r="E1514" s="87">
        <v>30.380130000000001</v>
      </c>
      <c r="F1514" s="88">
        <v>9.18</v>
      </c>
      <c r="G1514" s="91">
        <v>22.2</v>
      </c>
      <c r="H1514" s="41">
        <v>5.570686071980635E-4</v>
      </c>
      <c r="I1514" s="42">
        <v>6.2918646107093137</v>
      </c>
      <c r="J1514" s="41">
        <v>6.1666666666666662E-4</v>
      </c>
      <c r="K1514" s="42">
        <v>1.8944084722222194</v>
      </c>
      <c r="L1514" s="41">
        <v>5.570686071980635E-4</v>
      </c>
      <c r="M1514" s="42">
        <v>1.8408004548462431</v>
      </c>
    </row>
    <row r="1515" spans="1:13" x14ac:dyDescent="0.2">
      <c r="A1515" s="84">
        <v>360</v>
      </c>
      <c r="B1515" s="85">
        <v>34838</v>
      </c>
      <c r="C1515" s="97">
        <v>34.81</v>
      </c>
      <c r="D1515" s="90">
        <v>8.3000000000000001E-4</v>
      </c>
      <c r="E1515" s="87">
        <v>30.405339999999999</v>
      </c>
      <c r="F1515" s="88">
        <v>9.19</v>
      </c>
      <c r="G1515" s="91">
        <v>22</v>
      </c>
      <c r="H1515" s="41">
        <v>5.5251607732254016E-4</v>
      </c>
      <c r="I1515" s="42">
        <v>6.2953409670630673</v>
      </c>
      <c r="J1515" s="41">
        <v>6.111111111111111E-4</v>
      </c>
      <c r="K1515" s="42">
        <v>1.8950195833333305</v>
      </c>
      <c r="L1515" s="41">
        <v>5.5251607732254016E-4</v>
      </c>
      <c r="M1515" s="42">
        <v>1.8413529709235656</v>
      </c>
    </row>
    <row r="1516" spans="1:13" x14ac:dyDescent="0.2">
      <c r="A1516" s="84">
        <v>360</v>
      </c>
      <c r="B1516" s="85">
        <v>34839</v>
      </c>
      <c r="C1516" s="97">
        <v>34.81</v>
      </c>
      <c r="D1516" s="90">
        <v>8.3000000000000001E-4</v>
      </c>
      <c r="E1516" s="87">
        <v>30.430579999999999</v>
      </c>
      <c r="F1516" s="88">
        <v>9.19</v>
      </c>
      <c r="G1516" s="91">
        <v>22</v>
      </c>
      <c r="H1516" s="41">
        <v>5.5251607732254016E-4</v>
      </c>
      <c r="I1516" s="42">
        <v>6.2988192441595965</v>
      </c>
      <c r="J1516" s="41">
        <v>6.111111111111111E-4</v>
      </c>
      <c r="K1516" s="42">
        <v>1.8956306944444417</v>
      </c>
      <c r="L1516" s="41">
        <v>5.5251607732254016E-4</v>
      </c>
      <c r="M1516" s="42">
        <v>1.8419054870008882</v>
      </c>
    </row>
    <row r="1517" spans="1:13" x14ac:dyDescent="0.2">
      <c r="A1517" s="84">
        <v>360</v>
      </c>
      <c r="B1517" s="85">
        <v>34840</v>
      </c>
      <c r="C1517" s="97">
        <v>34.81</v>
      </c>
      <c r="D1517" s="90">
        <v>8.3000000000000001E-4</v>
      </c>
      <c r="E1517" s="87">
        <v>30.455839999999998</v>
      </c>
      <c r="F1517" s="88">
        <v>9.19</v>
      </c>
      <c r="G1517" s="91">
        <v>22</v>
      </c>
      <c r="H1517" s="41">
        <v>5.5251607732254016E-4</v>
      </c>
      <c r="I1517" s="42">
        <v>6.3022994430601429</v>
      </c>
      <c r="J1517" s="41">
        <v>6.111111111111111E-4</v>
      </c>
      <c r="K1517" s="42">
        <v>1.8962418055555528</v>
      </c>
      <c r="L1517" s="41">
        <v>5.5251607732254016E-4</v>
      </c>
      <c r="M1517" s="42">
        <v>1.8424580030782107</v>
      </c>
    </row>
    <row r="1518" spans="1:13" x14ac:dyDescent="0.2">
      <c r="A1518" s="84">
        <v>360</v>
      </c>
      <c r="B1518" s="85">
        <v>34841</v>
      </c>
      <c r="C1518" s="97">
        <v>35.520000000000003</v>
      </c>
      <c r="D1518" s="90">
        <v>8.4000000000000003E-4</v>
      </c>
      <c r="E1518" s="87">
        <v>30.481570000000001</v>
      </c>
      <c r="F1518" s="88">
        <v>9.23</v>
      </c>
      <c r="G1518" s="91">
        <v>22.375</v>
      </c>
      <c r="H1518" s="41">
        <v>5.6104597984929505E-4</v>
      </c>
      <c r="I1518" s="42">
        <v>6.3058353228264785</v>
      </c>
      <c r="J1518" s="41">
        <v>6.2152777777777781E-4</v>
      </c>
      <c r="K1518" s="42">
        <v>1.8968633333333305</v>
      </c>
      <c r="L1518" s="41">
        <v>5.6104597984929505E-4</v>
      </c>
      <c r="M1518" s="42">
        <v>1.84301904905806</v>
      </c>
    </row>
    <row r="1519" spans="1:13" x14ac:dyDescent="0.2">
      <c r="A1519" s="84">
        <v>360</v>
      </c>
      <c r="B1519" s="85">
        <v>34842</v>
      </c>
      <c r="C1519" s="97">
        <v>35.68</v>
      </c>
      <c r="D1519" s="90">
        <v>8.4999999999999995E-4</v>
      </c>
      <c r="E1519" s="87">
        <v>30.50741</v>
      </c>
      <c r="F1519" s="88">
        <v>9.23</v>
      </c>
      <c r="G1519" s="91">
        <v>22.454999999999998</v>
      </c>
      <c r="H1519" s="41">
        <v>5.6286231860536162E-4</v>
      </c>
      <c r="I1519" s="42">
        <v>6.3093846399170284</v>
      </c>
      <c r="J1519" s="41">
        <v>6.2374999999999996E-4</v>
      </c>
      <c r="K1519" s="42">
        <v>1.8974870833333304</v>
      </c>
      <c r="L1519" s="41">
        <v>5.6286231860536162E-4</v>
      </c>
      <c r="M1519" s="42">
        <v>1.8435819113766654</v>
      </c>
    </row>
    <row r="1520" spans="1:13" x14ac:dyDescent="0.2">
      <c r="A1520" s="84">
        <v>360</v>
      </c>
      <c r="B1520" s="85">
        <v>34843</v>
      </c>
      <c r="C1520" s="97">
        <v>35.57</v>
      </c>
      <c r="D1520" s="90">
        <v>8.4999999999999995E-4</v>
      </c>
      <c r="E1520" s="87">
        <v>30.53321</v>
      </c>
      <c r="F1520" s="88">
        <v>9.27</v>
      </c>
      <c r="G1520" s="91">
        <v>22.42</v>
      </c>
      <c r="H1520" s="41">
        <v>5.6206781604717371E-4</v>
      </c>
      <c r="I1520" s="42">
        <v>6.312930941962188</v>
      </c>
      <c r="J1520" s="41">
        <v>6.2277777777777787E-4</v>
      </c>
      <c r="K1520" s="42">
        <v>1.8981098611111082</v>
      </c>
      <c r="L1520" s="41">
        <v>5.6206781604717371E-4</v>
      </c>
      <c r="M1520" s="42">
        <v>1.8441439791927126</v>
      </c>
    </row>
    <row r="1521" spans="1:13" x14ac:dyDescent="0.2">
      <c r="A1521" s="84">
        <v>360</v>
      </c>
      <c r="B1521" s="85">
        <v>34844</v>
      </c>
      <c r="C1521" s="97">
        <v>35.619999999999997</v>
      </c>
      <c r="D1521" s="90">
        <v>8.4999999999999995E-4</v>
      </c>
      <c r="E1521" s="87">
        <v>30.559059999999999</v>
      </c>
      <c r="F1521" s="88">
        <v>9.26</v>
      </c>
      <c r="G1521" s="91">
        <v>22.439999999999998</v>
      </c>
      <c r="H1521" s="41">
        <v>5.6252184524163695E-4</v>
      </c>
      <c r="I1521" s="42">
        <v>6.3164821035245433</v>
      </c>
      <c r="J1521" s="41">
        <v>6.2333333333333327E-4</v>
      </c>
      <c r="K1521" s="42">
        <v>1.8987331944444417</v>
      </c>
      <c r="L1521" s="41">
        <v>5.6252184524163695E-4</v>
      </c>
      <c r="M1521" s="42">
        <v>1.8447065010379542</v>
      </c>
    </row>
    <row r="1522" spans="1:13" x14ac:dyDescent="0.2">
      <c r="A1522" s="84">
        <v>360</v>
      </c>
      <c r="B1522" s="85">
        <v>34845</v>
      </c>
      <c r="C1522" s="97">
        <v>35.28</v>
      </c>
      <c r="D1522" s="90">
        <v>8.4000000000000003E-4</v>
      </c>
      <c r="E1522" s="87">
        <v>30.58473</v>
      </c>
      <c r="F1522" s="88">
        <v>9.26</v>
      </c>
      <c r="G1522" s="91">
        <v>22.27</v>
      </c>
      <c r="H1522" s="41">
        <v>5.5866023744632898E-4</v>
      </c>
      <c r="I1522" s="42">
        <v>6.3200108709163239</v>
      </c>
      <c r="J1522" s="41">
        <v>6.1861111111111112E-4</v>
      </c>
      <c r="K1522" s="42">
        <v>1.8993518055555527</v>
      </c>
      <c r="L1522" s="41">
        <v>5.5866023744632898E-4</v>
      </c>
      <c r="M1522" s="42">
        <v>1.8452651612754005</v>
      </c>
    </row>
    <row r="1523" spans="1:13" x14ac:dyDescent="0.2">
      <c r="A1523" s="84">
        <v>360</v>
      </c>
      <c r="B1523" s="85">
        <v>34846</v>
      </c>
      <c r="C1523" s="97">
        <v>35.28</v>
      </c>
      <c r="D1523" s="90">
        <v>8.4000000000000003E-4</v>
      </c>
      <c r="E1523" s="87">
        <v>30.610410000000002</v>
      </c>
      <c r="F1523" s="88">
        <v>9.26</v>
      </c>
      <c r="G1523" s="91">
        <v>22.27</v>
      </c>
      <c r="H1523" s="41">
        <v>5.5866023744632898E-4</v>
      </c>
      <c r="I1523" s="42">
        <v>6.3235416096901336</v>
      </c>
      <c r="J1523" s="41">
        <v>6.1861111111111112E-4</v>
      </c>
      <c r="K1523" s="42">
        <v>1.8999704166666638</v>
      </c>
      <c r="L1523" s="41">
        <v>5.5866023744632898E-4</v>
      </c>
      <c r="M1523" s="42">
        <v>1.8458238215128469</v>
      </c>
    </row>
    <row r="1524" spans="1:13" x14ac:dyDescent="0.2">
      <c r="A1524" s="84">
        <v>360</v>
      </c>
      <c r="B1524" s="85">
        <v>34847</v>
      </c>
      <c r="C1524" s="97">
        <v>35.28</v>
      </c>
      <c r="D1524" s="90">
        <v>8.4000000000000003E-4</v>
      </c>
      <c r="E1524" s="87">
        <v>30.636109999999999</v>
      </c>
      <c r="F1524" s="88">
        <v>9.26</v>
      </c>
      <c r="G1524" s="91">
        <v>22.27</v>
      </c>
      <c r="H1524" s="41">
        <v>5.5866023744632898E-4</v>
      </c>
      <c r="I1524" s="42">
        <v>6.3270743209473048</v>
      </c>
      <c r="J1524" s="41">
        <v>6.1861111111111112E-4</v>
      </c>
      <c r="K1524" s="42">
        <v>1.9005890277777748</v>
      </c>
      <c r="L1524" s="41">
        <v>5.5866023744632898E-4</v>
      </c>
      <c r="M1524" s="42">
        <v>1.8463824817502932</v>
      </c>
    </row>
    <row r="1525" spans="1:13" x14ac:dyDescent="0.2">
      <c r="A1525" s="84">
        <v>360</v>
      </c>
      <c r="B1525" s="85">
        <v>34848</v>
      </c>
      <c r="C1525" s="97">
        <v>35.25</v>
      </c>
      <c r="D1525" s="90">
        <v>8.4000000000000003E-4</v>
      </c>
      <c r="E1525" s="87">
        <v>30.661819999999999</v>
      </c>
      <c r="F1525" s="88">
        <v>9.26</v>
      </c>
      <c r="G1525" s="91">
        <v>22.254999999999999</v>
      </c>
      <c r="H1525" s="41">
        <v>5.583192503315626E-4</v>
      </c>
      <c r="I1525" s="42">
        <v>6.3306068483389684</v>
      </c>
      <c r="J1525" s="41">
        <v>6.1819444444444443E-4</v>
      </c>
      <c r="K1525" s="42">
        <v>1.9012072222222194</v>
      </c>
      <c r="L1525" s="41">
        <v>5.583192503315626E-4</v>
      </c>
      <c r="M1525" s="42">
        <v>1.8469408010006247</v>
      </c>
    </row>
    <row r="1526" spans="1:13" x14ac:dyDescent="0.2">
      <c r="A1526" s="84">
        <v>360</v>
      </c>
      <c r="B1526" s="85">
        <v>34849</v>
      </c>
      <c r="C1526" s="97">
        <v>35.24</v>
      </c>
      <c r="D1526" s="90">
        <v>8.4000000000000003E-4</v>
      </c>
      <c r="E1526" s="87">
        <v>30.687539999999998</v>
      </c>
      <c r="F1526" s="88">
        <v>9.27</v>
      </c>
      <c r="G1526" s="91">
        <v>22.255000000000003</v>
      </c>
      <c r="H1526" s="41">
        <v>5.583192503315626E-4</v>
      </c>
      <c r="I1526" s="42">
        <v>6.3341413480086768</v>
      </c>
      <c r="J1526" s="41">
        <v>6.1819444444444454E-4</v>
      </c>
      <c r="K1526" s="42">
        <v>1.9018254166666639</v>
      </c>
      <c r="L1526" s="41">
        <v>5.583192503315626E-4</v>
      </c>
      <c r="M1526" s="42">
        <v>1.8474991202509563</v>
      </c>
    </row>
    <row r="1527" spans="1:13" x14ac:dyDescent="0.2">
      <c r="A1527" s="84">
        <v>360</v>
      </c>
      <c r="B1527" s="85">
        <v>34850</v>
      </c>
      <c r="C1527" s="97">
        <v>36.61</v>
      </c>
      <c r="D1527" s="90">
        <v>8.7000000000000001E-4</v>
      </c>
      <c r="E1527" s="87">
        <v>30.71415</v>
      </c>
      <c r="F1527" s="88">
        <v>9.49</v>
      </c>
      <c r="G1527" s="91">
        <v>23.05</v>
      </c>
      <c r="H1527" s="41">
        <v>5.7633432475645563E-4</v>
      </c>
      <c r="I1527" s="42">
        <v>6.337791931085393</v>
      </c>
      <c r="J1527" s="41">
        <v>6.4027777777777781E-4</v>
      </c>
      <c r="K1527" s="42">
        <v>1.9024656944444418</v>
      </c>
      <c r="L1527" s="41">
        <v>5.7633432475645563E-4</v>
      </c>
      <c r="M1527" s="42">
        <v>1.8480754545757128</v>
      </c>
    </row>
    <row r="1528" spans="1:13" x14ac:dyDescent="0.2">
      <c r="A1528" s="84">
        <v>360</v>
      </c>
      <c r="B1528" s="85">
        <v>34851</v>
      </c>
      <c r="C1528" s="97">
        <v>35.92</v>
      </c>
      <c r="D1528" s="90">
        <v>8.4999999999999995E-4</v>
      </c>
      <c r="E1528" s="87">
        <v>30.74034</v>
      </c>
      <c r="F1528" s="88">
        <v>9.48</v>
      </c>
      <c r="G1528" s="91">
        <v>22.700000000000003</v>
      </c>
      <c r="H1528" s="41">
        <v>5.6841750395042467E-4</v>
      </c>
      <c r="I1528" s="42">
        <v>6.3413944429554174</v>
      </c>
      <c r="J1528" s="41">
        <v>6.3055555555555564E-4</v>
      </c>
      <c r="K1528" s="42">
        <v>1.9030962499999973</v>
      </c>
      <c r="L1528" s="41">
        <v>5.6841750395042467E-4</v>
      </c>
      <c r="M1528" s="42">
        <v>1.8486438720796632</v>
      </c>
    </row>
    <row r="1529" spans="1:13" x14ac:dyDescent="0.2">
      <c r="A1529" s="84">
        <v>360</v>
      </c>
      <c r="B1529" s="85">
        <v>34852</v>
      </c>
      <c r="C1529" s="97">
        <v>35.92</v>
      </c>
      <c r="D1529" s="90">
        <v>8.4999999999999995E-4</v>
      </c>
      <c r="E1529" s="87">
        <v>30.766559999999998</v>
      </c>
      <c r="F1529" s="88">
        <v>9.48</v>
      </c>
      <c r="G1529" s="91">
        <v>22.700000000000003</v>
      </c>
      <c r="H1529" s="41">
        <v>5.6841750395042467E-4</v>
      </c>
      <c r="I1529" s="42">
        <v>6.3449990025562473</v>
      </c>
      <c r="J1529" s="41">
        <v>6.3055555555555564E-4</v>
      </c>
      <c r="K1529" s="42">
        <v>1.9037268055555527</v>
      </c>
      <c r="L1529" s="41">
        <v>5.6841750395042467E-4</v>
      </c>
      <c r="M1529" s="42">
        <v>1.8492122895836136</v>
      </c>
    </row>
    <row r="1530" spans="1:13" x14ac:dyDescent="0.2">
      <c r="A1530" s="84">
        <v>360</v>
      </c>
      <c r="B1530" s="85">
        <v>34853</v>
      </c>
      <c r="C1530" s="97">
        <v>35.92</v>
      </c>
      <c r="D1530" s="90">
        <v>8.4999999999999995E-4</v>
      </c>
      <c r="E1530" s="87">
        <v>30.7928</v>
      </c>
      <c r="F1530" s="88">
        <v>9.48</v>
      </c>
      <c r="G1530" s="91">
        <v>22.700000000000003</v>
      </c>
      <c r="H1530" s="41">
        <v>5.6841750395042467E-4</v>
      </c>
      <c r="I1530" s="42">
        <v>6.3486056110518483</v>
      </c>
      <c r="J1530" s="41">
        <v>6.3055555555555564E-4</v>
      </c>
      <c r="K1530" s="42">
        <v>1.9043573611111082</v>
      </c>
      <c r="L1530" s="41">
        <v>5.6841750395042467E-4</v>
      </c>
      <c r="M1530" s="42">
        <v>1.849780707087564</v>
      </c>
    </row>
    <row r="1531" spans="1:13" x14ac:dyDescent="0.2">
      <c r="A1531" s="84">
        <v>360</v>
      </c>
      <c r="B1531" s="85">
        <v>34854</v>
      </c>
      <c r="C1531" s="97">
        <v>35.92</v>
      </c>
      <c r="D1531" s="90">
        <v>8.4999999999999995E-4</v>
      </c>
      <c r="E1531" s="87">
        <v>30.81906</v>
      </c>
      <c r="F1531" s="88">
        <v>9.48</v>
      </c>
      <c r="G1531" s="91">
        <v>22.700000000000003</v>
      </c>
      <c r="H1531" s="41">
        <v>5.6841750395042467E-4</v>
      </c>
      <c r="I1531" s="42">
        <v>6.352214269606848</v>
      </c>
      <c r="J1531" s="41">
        <v>6.3055555555555564E-4</v>
      </c>
      <c r="K1531" s="42">
        <v>1.9049879166666637</v>
      </c>
      <c r="L1531" s="41">
        <v>5.6841750395042467E-4</v>
      </c>
      <c r="M1531" s="42">
        <v>1.8503491245915145</v>
      </c>
    </row>
    <row r="1532" spans="1:13" x14ac:dyDescent="0.2">
      <c r="A1532" s="84">
        <v>360</v>
      </c>
      <c r="B1532" s="85">
        <v>34855</v>
      </c>
      <c r="C1532" s="97">
        <v>36.51</v>
      </c>
      <c r="D1532" s="90">
        <v>8.5999999999999998E-4</v>
      </c>
      <c r="E1532" s="87">
        <v>30.84572</v>
      </c>
      <c r="F1532" s="88">
        <v>9.5</v>
      </c>
      <c r="G1532" s="91">
        <v>23.004999999999999</v>
      </c>
      <c r="H1532" s="41">
        <v>5.7531770668606264E-4</v>
      </c>
      <c r="I1532" s="42">
        <v>6.355868810952817</v>
      </c>
      <c r="J1532" s="41">
        <v>6.3902777777777775E-4</v>
      </c>
      <c r="K1532" s="42">
        <v>1.9056269444444414</v>
      </c>
      <c r="L1532" s="41">
        <v>5.7531770668606264E-4</v>
      </c>
      <c r="M1532" s="42">
        <v>1.8509244422982005</v>
      </c>
    </row>
    <row r="1533" spans="1:13" x14ac:dyDescent="0.2">
      <c r="A1533" s="84">
        <v>360</v>
      </c>
      <c r="B1533" s="85">
        <v>34856</v>
      </c>
      <c r="C1533" s="97">
        <v>36.43</v>
      </c>
      <c r="D1533" s="90">
        <v>8.5999999999999998E-4</v>
      </c>
      <c r="E1533" s="87">
        <v>30.872340000000001</v>
      </c>
      <c r="F1533" s="88">
        <v>9.48</v>
      </c>
      <c r="G1533" s="91">
        <v>22.954999999999998</v>
      </c>
      <c r="H1533" s="41">
        <v>5.7418769597239461E-4</v>
      </c>
      <c r="I1533" s="42">
        <v>6.3595182726212807</v>
      </c>
      <c r="J1533" s="41">
        <v>6.3763888888888887E-4</v>
      </c>
      <c r="K1533" s="42">
        <v>1.9062645833333303</v>
      </c>
      <c r="L1533" s="41">
        <v>5.7418769597239461E-4</v>
      </c>
      <c r="M1533" s="42">
        <v>1.8514986299941729</v>
      </c>
    </row>
    <row r="1534" spans="1:13" x14ac:dyDescent="0.2">
      <c r="A1534" s="84">
        <v>360</v>
      </c>
      <c r="B1534" s="85">
        <v>34857</v>
      </c>
      <c r="C1534" s="97">
        <v>36.46</v>
      </c>
      <c r="D1534" s="90">
        <v>8.5999999999999998E-4</v>
      </c>
      <c r="E1534" s="87">
        <v>30.899010000000001</v>
      </c>
      <c r="F1534" s="88">
        <v>9.52</v>
      </c>
      <c r="G1534" s="91">
        <v>22.990000000000002</v>
      </c>
      <c r="H1534" s="41">
        <v>5.7497875157541678E-4</v>
      </c>
      <c r="I1534" s="42">
        <v>6.3631748604982938</v>
      </c>
      <c r="J1534" s="41">
        <v>6.3861111111111117E-4</v>
      </c>
      <c r="K1534" s="42">
        <v>1.9069031944444415</v>
      </c>
      <c r="L1534" s="41">
        <v>5.7497875157541678E-4</v>
      </c>
      <c r="M1534" s="42">
        <v>1.8520736087457483</v>
      </c>
    </row>
    <row r="1535" spans="1:13" x14ac:dyDescent="0.2">
      <c r="A1535" s="84">
        <v>360</v>
      </c>
      <c r="B1535" s="85">
        <v>34858</v>
      </c>
      <c r="C1535" s="97">
        <v>36.54</v>
      </c>
      <c r="D1535" s="90">
        <v>8.7000000000000001E-4</v>
      </c>
      <c r="E1535" s="87">
        <v>30.92576</v>
      </c>
      <c r="F1535" s="88">
        <v>9.5399999999999991</v>
      </c>
      <c r="G1535" s="91">
        <v>23.04</v>
      </c>
      <c r="H1535" s="41">
        <v>5.7610844167332864E-4</v>
      </c>
      <c r="I1535" s="42">
        <v>6.3668407392512707</v>
      </c>
      <c r="J1535" s="41">
        <v>6.3999999999999994E-4</v>
      </c>
      <c r="K1535" s="42">
        <v>1.9075431944444414</v>
      </c>
      <c r="L1535" s="41">
        <v>5.7610844167332864E-4</v>
      </c>
      <c r="M1535" s="42">
        <v>1.8526497171874217</v>
      </c>
    </row>
    <row r="1536" spans="1:13" x14ac:dyDescent="0.2">
      <c r="A1536" s="84">
        <v>360</v>
      </c>
      <c r="B1536" s="85">
        <v>34859</v>
      </c>
      <c r="C1536" s="97">
        <v>36.450000000000003</v>
      </c>
      <c r="D1536" s="90">
        <v>8.5999999999999998E-4</v>
      </c>
      <c r="E1536" s="87">
        <v>30.952470000000002</v>
      </c>
      <c r="F1536" s="88">
        <v>9.5399999999999991</v>
      </c>
      <c r="G1536" s="91">
        <v>22.995000000000001</v>
      </c>
      <c r="H1536" s="41">
        <v>5.750917411924128E-4</v>
      </c>
      <c r="I1536" s="42">
        <v>6.3705022567779013</v>
      </c>
      <c r="J1536" s="41">
        <v>6.3874999999999999E-4</v>
      </c>
      <c r="K1536" s="42">
        <v>1.9081819444444414</v>
      </c>
      <c r="L1536" s="41">
        <v>5.750917411924128E-4</v>
      </c>
      <c r="M1536" s="42">
        <v>1.8532248089286141</v>
      </c>
    </row>
    <row r="1537" spans="1:13" x14ac:dyDescent="0.2">
      <c r="A1537" s="84">
        <v>360</v>
      </c>
      <c r="B1537" s="85">
        <v>34860</v>
      </c>
      <c r="C1537" s="97">
        <v>36.450000000000003</v>
      </c>
      <c r="D1537" s="90">
        <v>8.5999999999999998E-4</v>
      </c>
      <c r="E1537" s="87">
        <v>30.979199999999999</v>
      </c>
      <c r="F1537" s="88">
        <v>9.5399999999999991</v>
      </c>
      <c r="G1537" s="91">
        <v>22.995000000000001</v>
      </c>
      <c r="H1537" s="41">
        <v>5.750917411924128E-4</v>
      </c>
      <c r="I1537" s="42">
        <v>6.3741658800130221</v>
      </c>
      <c r="J1537" s="41">
        <v>6.3874999999999999E-4</v>
      </c>
      <c r="K1537" s="42">
        <v>1.9088206944444415</v>
      </c>
      <c r="L1537" s="41">
        <v>5.750917411924128E-4</v>
      </c>
      <c r="M1537" s="42">
        <v>1.8537999006698065</v>
      </c>
    </row>
    <row r="1538" spans="1:13" x14ac:dyDescent="0.2">
      <c r="A1538" s="84">
        <v>360</v>
      </c>
      <c r="B1538" s="85">
        <v>34861</v>
      </c>
      <c r="C1538" s="97">
        <v>36.450000000000003</v>
      </c>
      <c r="D1538" s="90">
        <v>8.5999999999999998E-4</v>
      </c>
      <c r="E1538" s="87">
        <v>31.005960000000002</v>
      </c>
      <c r="F1538" s="88">
        <v>9.5399999999999991</v>
      </c>
      <c r="G1538" s="91">
        <v>22.995000000000001</v>
      </c>
      <c r="H1538" s="41">
        <v>5.750917411924128E-4</v>
      </c>
      <c r="I1538" s="42">
        <v>6.3778316101676085</v>
      </c>
      <c r="J1538" s="41">
        <v>6.3874999999999999E-4</v>
      </c>
      <c r="K1538" s="42">
        <v>1.9094594444444415</v>
      </c>
      <c r="L1538" s="41">
        <v>5.750917411924128E-4</v>
      </c>
      <c r="M1538" s="42">
        <v>1.8543749924109989</v>
      </c>
    </row>
    <row r="1539" spans="1:13" x14ac:dyDescent="0.2">
      <c r="A1539" s="84">
        <v>360</v>
      </c>
      <c r="B1539" s="85">
        <v>34862</v>
      </c>
      <c r="C1539" s="97">
        <v>36.46</v>
      </c>
      <c r="D1539" s="90">
        <v>8.5999999999999998E-4</v>
      </c>
      <c r="E1539" s="87">
        <v>31.03274</v>
      </c>
      <c r="F1539" s="88">
        <v>9.5500000000000007</v>
      </c>
      <c r="G1539" s="91">
        <v>23.005000000000003</v>
      </c>
      <c r="H1539" s="41">
        <v>5.7531770668606264E-4</v>
      </c>
      <c r="I1539" s="42">
        <v>6.3815008896231999</v>
      </c>
      <c r="J1539" s="41">
        <v>6.3902777777777786E-4</v>
      </c>
      <c r="K1539" s="42">
        <v>1.9100984722222192</v>
      </c>
      <c r="L1539" s="41">
        <v>5.7531770668606264E-4</v>
      </c>
      <c r="M1539" s="42">
        <v>1.854950310117685</v>
      </c>
    </row>
    <row r="1540" spans="1:13" x14ac:dyDescent="0.2">
      <c r="A1540" s="84">
        <v>360</v>
      </c>
      <c r="B1540" s="85">
        <v>34863</v>
      </c>
      <c r="C1540" s="97">
        <v>36.49</v>
      </c>
      <c r="D1540" s="90">
        <v>8.5999999999999998E-4</v>
      </c>
      <c r="E1540" s="87">
        <v>31.059570000000001</v>
      </c>
      <c r="F1540" s="88">
        <v>9.58</v>
      </c>
      <c r="G1540" s="91">
        <v>23.035</v>
      </c>
      <c r="H1540" s="41">
        <v>5.7599549326647903E-4</v>
      </c>
      <c r="I1540" s="42">
        <v>6.3851766053758992</v>
      </c>
      <c r="J1540" s="41">
        <v>6.3986111111111112E-4</v>
      </c>
      <c r="K1540" s="42">
        <v>1.9107383333333303</v>
      </c>
      <c r="L1540" s="41">
        <v>5.7599549326647903E-4</v>
      </c>
      <c r="M1540" s="42">
        <v>1.8555263056109514</v>
      </c>
    </row>
    <row r="1541" spans="1:13" x14ac:dyDescent="0.2">
      <c r="A1541" s="84">
        <v>360</v>
      </c>
      <c r="B1541" s="85">
        <v>34864</v>
      </c>
      <c r="C1541" s="97">
        <v>36.53</v>
      </c>
      <c r="D1541" s="90">
        <v>8.7000000000000001E-4</v>
      </c>
      <c r="E1541" s="87">
        <v>31.08644</v>
      </c>
      <c r="F1541" s="88">
        <v>9.61</v>
      </c>
      <c r="G1541" s="91">
        <v>23.07</v>
      </c>
      <c r="H1541" s="41">
        <v>5.7678603600930245E-4</v>
      </c>
      <c r="I1541" s="42">
        <v>6.3888594860793333</v>
      </c>
      <c r="J1541" s="41">
        <v>6.4083333333333332E-4</v>
      </c>
      <c r="K1541" s="42">
        <v>1.9113791666666637</v>
      </c>
      <c r="L1541" s="41">
        <v>5.7678603600930245E-4</v>
      </c>
      <c r="M1541" s="42">
        <v>1.8561030916469607</v>
      </c>
    </row>
    <row r="1542" spans="1:13" x14ac:dyDescent="0.2">
      <c r="A1542" s="84">
        <v>360</v>
      </c>
      <c r="B1542" s="85">
        <v>34865</v>
      </c>
      <c r="C1542" s="97">
        <v>36.549999999999997</v>
      </c>
      <c r="D1542" s="90">
        <v>8.7000000000000001E-4</v>
      </c>
      <c r="E1542" s="87">
        <v>31.11336</v>
      </c>
      <c r="F1542" s="88">
        <v>9.59</v>
      </c>
      <c r="G1542" s="91">
        <v>23.07</v>
      </c>
      <c r="H1542" s="41">
        <v>5.7678603600930245E-4</v>
      </c>
      <c r="I1542" s="42">
        <v>6.3925444910169293</v>
      </c>
      <c r="J1542" s="41">
        <v>6.4083333333333332E-4</v>
      </c>
      <c r="K1542" s="42">
        <v>1.9120199999999972</v>
      </c>
      <c r="L1542" s="41">
        <v>5.7678603600930245E-4</v>
      </c>
      <c r="M1542" s="42">
        <v>1.85667987768297</v>
      </c>
    </row>
    <row r="1543" spans="1:13" x14ac:dyDescent="0.2">
      <c r="A1543" s="84">
        <v>360</v>
      </c>
      <c r="B1543" s="85">
        <v>34866</v>
      </c>
      <c r="C1543" s="97">
        <v>37.19</v>
      </c>
      <c r="D1543" s="90">
        <v>8.8000000000000003E-4</v>
      </c>
      <c r="E1543" s="87">
        <v>31.140699999999999</v>
      </c>
      <c r="F1543" s="88">
        <v>9.67</v>
      </c>
      <c r="G1543" s="91">
        <v>23.43</v>
      </c>
      <c r="H1543" s="41">
        <v>5.849043447847535E-4</v>
      </c>
      <c r="I1543" s="42">
        <v>6.3962835180639548</v>
      </c>
      <c r="J1543" s="41">
        <v>6.5083333333333334E-4</v>
      </c>
      <c r="K1543" s="42">
        <v>1.9126708333333304</v>
      </c>
      <c r="L1543" s="41">
        <v>5.849043447847535E-4</v>
      </c>
      <c r="M1543" s="42">
        <v>1.8572647820277548</v>
      </c>
    </row>
    <row r="1544" spans="1:13" x14ac:dyDescent="0.2">
      <c r="A1544" s="84">
        <v>360</v>
      </c>
      <c r="B1544" s="85">
        <v>34867</v>
      </c>
      <c r="C1544" s="97">
        <v>37.19</v>
      </c>
      <c r="D1544" s="90">
        <v>8.8000000000000003E-4</v>
      </c>
      <c r="E1544" s="87">
        <v>31.168060000000001</v>
      </c>
      <c r="F1544" s="88">
        <v>9.67</v>
      </c>
      <c r="G1544" s="91">
        <v>23.43</v>
      </c>
      <c r="H1544" s="41">
        <v>5.849043447847535E-4</v>
      </c>
      <c r="I1544" s="42">
        <v>6.4000247320841455</v>
      </c>
      <c r="J1544" s="41">
        <v>6.5083333333333334E-4</v>
      </c>
      <c r="K1544" s="42">
        <v>1.9133216666666637</v>
      </c>
      <c r="L1544" s="41">
        <v>5.849043447847535E-4</v>
      </c>
      <c r="M1544" s="42">
        <v>1.8578496863725396</v>
      </c>
    </row>
    <row r="1545" spans="1:13" x14ac:dyDescent="0.2">
      <c r="A1545" s="84">
        <v>360</v>
      </c>
      <c r="B1545" s="85">
        <v>34868</v>
      </c>
      <c r="C1545" s="97">
        <v>37.19</v>
      </c>
      <c r="D1545" s="90">
        <v>8.8000000000000003E-4</v>
      </c>
      <c r="E1545" s="87">
        <v>31.195450000000001</v>
      </c>
      <c r="F1545" s="88">
        <v>9.67</v>
      </c>
      <c r="G1545" s="91">
        <v>23.43</v>
      </c>
      <c r="H1545" s="41">
        <v>5.849043447847535E-4</v>
      </c>
      <c r="I1545" s="42">
        <v>6.403768134356671</v>
      </c>
      <c r="J1545" s="41">
        <v>6.5083333333333334E-4</v>
      </c>
      <c r="K1545" s="42">
        <v>1.913972499999997</v>
      </c>
      <c r="L1545" s="41">
        <v>5.849043447847535E-4</v>
      </c>
      <c r="M1545" s="42">
        <v>1.8584345907173243</v>
      </c>
    </row>
    <row r="1546" spans="1:13" x14ac:dyDescent="0.2">
      <c r="A1546" s="84">
        <v>360</v>
      </c>
      <c r="B1546" s="85">
        <v>34869</v>
      </c>
      <c r="C1546" s="97">
        <v>36.92</v>
      </c>
      <c r="D1546" s="90">
        <v>8.7000000000000001E-4</v>
      </c>
      <c r="E1546" s="87">
        <v>31.22269</v>
      </c>
      <c r="F1546" s="88">
        <v>9.6199999999999992</v>
      </c>
      <c r="G1546" s="91">
        <v>23.27</v>
      </c>
      <c r="H1546" s="41">
        <v>5.8129912659965477E-4</v>
      </c>
      <c r="I1546" s="42">
        <v>6.4074906391801196</v>
      </c>
      <c r="J1546" s="41">
        <v>6.4638888888888884E-4</v>
      </c>
      <c r="K1546" s="42">
        <v>1.9146188888888858</v>
      </c>
      <c r="L1546" s="41">
        <v>5.8129912659965477E-4</v>
      </c>
      <c r="M1546" s="42">
        <v>1.859015889843924</v>
      </c>
    </row>
    <row r="1547" spans="1:13" x14ac:dyDescent="0.2">
      <c r="A1547" s="84">
        <v>360</v>
      </c>
      <c r="B1547" s="85">
        <v>34870</v>
      </c>
      <c r="C1547" s="97">
        <v>36.56</v>
      </c>
      <c r="D1547" s="90">
        <v>8.7000000000000001E-4</v>
      </c>
      <c r="E1547" s="87">
        <v>31.24972</v>
      </c>
      <c r="F1547" s="88">
        <v>9.7899999999999991</v>
      </c>
      <c r="G1547" s="91">
        <v>23.175000000000001</v>
      </c>
      <c r="H1547" s="41">
        <v>5.7915631974525539E-4</v>
      </c>
      <c r="I1547" s="42">
        <v>6.4112015778775095</v>
      </c>
      <c r="J1547" s="41">
        <v>6.4375000000000001E-4</v>
      </c>
      <c r="K1547" s="42">
        <v>1.9152626388888858</v>
      </c>
      <c r="L1547" s="41">
        <v>5.7915631974525539E-4</v>
      </c>
      <c r="M1547" s="42">
        <v>1.8595950461636692</v>
      </c>
    </row>
    <row r="1548" spans="1:13" x14ac:dyDescent="0.2">
      <c r="A1548" s="84">
        <v>360</v>
      </c>
      <c r="B1548" s="85">
        <v>34871</v>
      </c>
      <c r="C1548" s="97">
        <v>36.83</v>
      </c>
      <c r="D1548" s="90">
        <v>8.7000000000000001E-4</v>
      </c>
      <c r="E1548" s="87">
        <v>31.276949999999999</v>
      </c>
      <c r="F1548" s="88">
        <v>9.81</v>
      </c>
      <c r="G1548" s="91">
        <v>23.32</v>
      </c>
      <c r="H1548" s="41">
        <v>5.8242625831672612E-4</v>
      </c>
      <c r="I1548" s="42">
        <v>6.4149356300238267</v>
      </c>
      <c r="J1548" s="41">
        <v>6.4777777777777783E-4</v>
      </c>
      <c r="K1548" s="42">
        <v>1.9159104166666636</v>
      </c>
      <c r="L1548" s="41">
        <v>5.8242625831672612E-4</v>
      </c>
      <c r="M1548" s="42">
        <v>1.8601774724219859</v>
      </c>
    </row>
    <row r="1549" spans="1:13" x14ac:dyDescent="0.2">
      <c r="A1549" s="84">
        <v>360</v>
      </c>
      <c r="B1549" s="85">
        <v>34872</v>
      </c>
      <c r="C1549" s="97">
        <v>36.950000000000003</v>
      </c>
      <c r="D1549" s="90">
        <v>8.7000000000000001E-4</v>
      </c>
      <c r="E1549" s="87">
        <v>31.304290000000002</v>
      </c>
      <c r="F1549" s="88">
        <v>9.81</v>
      </c>
      <c r="G1549" s="91">
        <v>23.380000000000003</v>
      </c>
      <c r="H1549" s="41">
        <v>5.8377821497401783E-4</v>
      </c>
      <c r="I1549" s="42">
        <v>6.4186805296950951</v>
      </c>
      <c r="J1549" s="41">
        <v>6.4944444444444446E-4</v>
      </c>
      <c r="K1549" s="42">
        <v>1.9165598611111081</v>
      </c>
      <c r="L1549" s="41">
        <v>5.8377821497401783E-4</v>
      </c>
      <c r="M1549" s="42">
        <v>1.86076125063696</v>
      </c>
    </row>
    <row r="1550" spans="1:13" x14ac:dyDescent="0.2">
      <c r="A1550" s="84">
        <v>360</v>
      </c>
      <c r="B1550" s="85">
        <v>34873</v>
      </c>
      <c r="C1550" s="97">
        <v>37.28</v>
      </c>
      <c r="D1550" s="90">
        <v>8.8000000000000003E-4</v>
      </c>
      <c r="E1550" s="87">
        <v>31.331849999999999</v>
      </c>
      <c r="F1550" s="88">
        <v>9.83</v>
      </c>
      <c r="G1550" s="91">
        <v>23.555</v>
      </c>
      <c r="H1550" s="41">
        <v>5.8771768026755211E-4</v>
      </c>
      <c r="I1550" s="42">
        <v>6.4224529017263858</v>
      </c>
      <c r="J1550" s="41">
        <v>6.5430555555555554E-4</v>
      </c>
      <c r="K1550" s="42">
        <v>1.9172141666666636</v>
      </c>
      <c r="L1550" s="41">
        <v>5.8771768026755211E-4</v>
      </c>
      <c r="M1550" s="42">
        <v>1.8613489683172275</v>
      </c>
    </row>
    <row r="1551" spans="1:13" x14ac:dyDescent="0.2">
      <c r="A1551" s="84">
        <v>360</v>
      </c>
      <c r="B1551" s="85">
        <v>34874</v>
      </c>
      <c r="C1551" s="97">
        <v>37.28</v>
      </c>
      <c r="D1551" s="90">
        <v>8.8000000000000003E-4</v>
      </c>
      <c r="E1551" s="87">
        <v>31.359439999999999</v>
      </c>
      <c r="F1551" s="88">
        <v>9.83</v>
      </c>
      <c r="G1551" s="91">
        <v>23.555</v>
      </c>
      <c r="H1551" s="41">
        <v>5.8771768026755211E-4</v>
      </c>
      <c r="I1551" s="42">
        <v>6.426227490847416</v>
      </c>
      <c r="J1551" s="41">
        <v>6.5430555555555554E-4</v>
      </c>
      <c r="K1551" s="42">
        <v>1.917868472222219</v>
      </c>
      <c r="L1551" s="41">
        <v>5.8771768026755211E-4</v>
      </c>
      <c r="M1551" s="42">
        <v>1.8619366859974951</v>
      </c>
    </row>
    <row r="1552" spans="1:13" x14ac:dyDescent="0.2">
      <c r="A1552" s="84">
        <v>360</v>
      </c>
      <c r="B1552" s="85">
        <v>34875</v>
      </c>
      <c r="C1552" s="97">
        <v>37.28</v>
      </c>
      <c r="D1552" s="90">
        <v>8.8000000000000003E-4</v>
      </c>
      <c r="E1552" s="87">
        <v>31.387049999999999</v>
      </c>
      <c r="F1552" s="88">
        <v>9.83</v>
      </c>
      <c r="G1552" s="91">
        <v>23.555</v>
      </c>
      <c r="H1552" s="41">
        <v>5.8771768026755211E-4</v>
      </c>
      <c r="I1552" s="42">
        <v>6.430004298361208</v>
      </c>
      <c r="J1552" s="41">
        <v>6.5430555555555554E-4</v>
      </c>
      <c r="K1552" s="42">
        <v>1.9185227777777745</v>
      </c>
      <c r="L1552" s="41">
        <v>5.8771768026755211E-4</v>
      </c>
      <c r="M1552" s="42">
        <v>1.8625244036777626</v>
      </c>
    </row>
    <row r="1553" spans="1:13" x14ac:dyDescent="0.2">
      <c r="A1553" s="84">
        <v>360</v>
      </c>
      <c r="B1553" s="85">
        <v>34876</v>
      </c>
      <c r="C1553" s="97">
        <v>37.39</v>
      </c>
      <c r="D1553" s="90">
        <v>8.8000000000000003E-4</v>
      </c>
      <c r="E1553" s="87">
        <v>31.414760000000001</v>
      </c>
      <c r="F1553" s="88">
        <v>9.82</v>
      </c>
      <c r="G1553" s="91">
        <v>23.605</v>
      </c>
      <c r="H1553" s="41">
        <v>5.8884221980726181E-4</v>
      </c>
      <c r="I1553" s="42">
        <v>6.4337905563656257</v>
      </c>
      <c r="J1553" s="41">
        <v>6.5569444444444442E-4</v>
      </c>
      <c r="K1553" s="42">
        <v>1.9191784722222189</v>
      </c>
      <c r="L1553" s="41">
        <v>5.8884221980726181E-4</v>
      </c>
      <c r="M1553" s="42">
        <v>1.8631132458975699</v>
      </c>
    </row>
    <row r="1554" spans="1:13" x14ac:dyDescent="0.2">
      <c r="A1554" s="84">
        <v>360</v>
      </c>
      <c r="B1554" s="85">
        <v>34877</v>
      </c>
      <c r="C1554" s="97">
        <v>37.47</v>
      </c>
      <c r="D1554" s="90">
        <v>8.8000000000000003E-4</v>
      </c>
      <c r="E1554" s="87">
        <v>31.442540000000001</v>
      </c>
      <c r="F1554" s="88">
        <v>9.82</v>
      </c>
      <c r="G1554" s="91">
        <v>23.645</v>
      </c>
      <c r="H1554" s="41">
        <v>5.8974152487478726E-4</v>
      </c>
      <c r="I1554" s="42">
        <v>6.4375848298190617</v>
      </c>
      <c r="J1554" s="41">
        <v>6.5680555555555555E-4</v>
      </c>
      <c r="K1554" s="42">
        <v>1.9198352777777745</v>
      </c>
      <c r="L1554" s="41">
        <v>5.8974152487478726E-4</v>
      </c>
      <c r="M1554" s="42">
        <v>1.8637029874224447</v>
      </c>
    </row>
    <row r="1555" spans="1:13" x14ac:dyDescent="0.2">
      <c r="A1555" s="84">
        <v>360</v>
      </c>
      <c r="B1555" s="85">
        <v>34878</v>
      </c>
      <c r="C1555" s="97">
        <v>37.32</v>
      </c>
      <c r="D1555" s="90">
        <v>8.8000000000000003E-4</v>
      </c>
      <c r="E1555" s="87">
        <v>31.47025</v>
      </c>
      <c r="F1555" s="88">
        <v>9.8800000000000008</v>
      </c>
      <c r="G1555" s="91">
        <v>23.6</v>
      </c>
      <c r="H1555" s="41">
        <v>5.8872978626856032E-4</v>
      </c>
      <c r="I1555" s="42">
        <v>6.4413748277600069</v>
      </c>
      <c r="J1555" s="41">
        <v>6.555555555555556E-4</v>
      </c>
      <c r="K1555" s="42">
        <v>1.9204908333333301</v>
      </c>
      <c r="L1555" s="41">
        <v>5.8872978626856032E-4</v>
      </c>
      <c r="M1555" s="42">
        <v>1.8642917172087132</v>
      </c>
    </row>
    <row r="1556" spans="1:13" x14ac:dyDescent="0.2">
      <c r="A1556" s="84">
        <v>360</v>
      </c>
      <c r="B1556" s="85">
        <v>34879</v>
      </c>
      <c r="C1556" s="97">
        <v>37.32</v>
      </c>
      <c r="D1556" s="90">
        <v>8.8000000000000003E-4</v>
      </c>
      <c r="E1556" s="87">
        <v>31.497990000000001</v>
      </c>
      <c r="F1556" s="88">
        <v>9.8800000000000008</v>
      </c>
      <c r="G1556" s="91">
        <v>23.6</v>
      </c>
      <c r="H1556" s="41">
        <v>5.8872978626856032E-4</v>
      </c>
      <c r="I1556" s="42">
        <v>6.4451670569856301</v>
      </c>
      <c r="J1556" s="41">
        <v>6.555555555555556E-4</v>
      </c>
      <c r="K1556" s="42">
        <v>1.9211463888888858</v>
      </c>
      <c r="L1556" s="41">
        <v>5.8872978626856032E-4</v>
      </c>
      <c r="M1556" s="42">
        <v>1.8648804469949818</v>
      </c>
    </row>
    <row r="1557" spans="1:13" x14ac:dyDescent="0.2">
      <c r="A1557" s="84">
        <v>360</v>
      </c>
      <c r="B1557" s="85">
        <v>34880</v>
      </c>
      <c r="C1557" s="97">
        <v>37.22</v>
      </c>
      <c r="D1557" s="90">
        <v>8.8000000000000003E-4</v>
      </c>
      <c r="E1557" s="87">
        <v>31.525690000000001</v>
      </c>
      <c r="F1557" s="88">
        <v>9.9</v>
      </c>
      <c r="G1557" s="91">
        <v>23.56</v>
      </c>
      <c r="H1557" s="41">
        <v>5.8783015464114463E-4</v>
      </c>
      <c r="I1557" s="42">
        <v>6.4489557205334256</v>
      </c>
      <c r="J1557" s="41">
        <v>6.5444444444444437E-4</v>
      </c>
      <c r="K1557" s="42">
        <v>1.9218008333333303</v>
      </c>
      <c r="L1557" s="41">
        <v>5.8783015464114463E-4</v>
      </c>
      <c r="M1557" s="42">
        <v>1.8654682771496229</v>
      </c>
    </row>
    <row r="1558" spans="1:13" x14ac:dyDescent="0.2">
      <c r="A1558" s="84">
        <v>360</v>
      </c>
      <c r="B1558" s="85">
        <v>34881</v>
      </c>
      <c r="C1558" s="97">
        <v>37.22</v>
      </c>
      <c r="D1558" s="90">
        <v>8.8000000000000003E-4</v>
      </c>
      <c r="E1558" s="87">
        <v>31.55341</v>
      </c>
      <c r="F1558" s="96">
        <v>9.9</v>
      </c>
      <c r="G1558" s="91">
        <v>23.56</v>
      </c>
      <c r="H1558" s="41">
        <v>5.8783015464114463E-4</v>
      </c>
      <c r="I1558" s="42">
        <v>6.452746611171901</v>
      </c>
      <c r="J1558" s="41">
        <v>6.5444444444444437E-4</v>
      </c>
      <c r="K1558" s="42">
        <v>1.9224552777777748</v>
      </c>
      <c r="L1558" s="41">
        <v>5.8783015464114463E-4</v>
      </c>
      <c r="M1558" s="42">
        <v>1.8660561073042641</v>
      </c>
    </row>
    <row r="1559" spans="1:13" x14ac:dyDescent="0.2">
      <c r="A1559" s="84">
        <v>360</v>
      </c>
      <c r="B1559" s="85">
        <v>34882</v>
      </c>
      <c r="C1559" s="97">
        <v>37.22</v>
      </c>
      <c r="D1559" s="90">
        <v>8.8000000000000003E-4</v>
      </c>
      <c r="E1559" s="87">
        <v>31.581150000000001</v>
      </c>
      <c r="F1559" s="96">
        <v>9.9</v>
      </c>
      <c r="G1559" s="91">
        <v>23.56</v>
      </c>
      <c r="H1559" s="41">
        <v>5.8783015464114463E-4</v>
      </c>
      <c r="I1559" s="42">
        <v>6.4565397302102063</v>
      </c>
      <c r="J1559" s="41">
        <v>6.5444444444444437E-4</v>
      </c>
      <c r="K1559" s="42">
        <v>1.9231097222222193</v>
      </c>
      <c r="L1559" s="41">
        <v>5.8783015464114463E-4</v>
      </c>
      <c r="M1559" s="42">
        <v>1.8666439374589052</v>
      </c>
    </row>
    <row r="1560" spans="1:13" x14ac:dyDescent="0.2">
      <c r="A1560" s="84">
        <v>360</v>
      </c>
      <c r="B1560" s="85">
        <v>34883</v>
      </c>
      <c r="C1560" s="97">
        <v>37.26</v>
      </c>
      <c r="D1560" s="90">
        <v>8.8000000000000003E-4</v>
      </c>
      <c r="E1560" s="87">
        <v>31.60895</v>
      </c>
      <c r="F1560" s="96">
        <v>9.8699999999999992</v>
      </c>
      <c r="G1560" s="91">
        <v>23.564999999999998</v>
      </c>
      <c r="H1560" s="41">
        <v>5.8794262447614543E-4</v>
      </c>
      <c r="I1560" s="42">
        <v>6.4603358051242203</v>
      </c>
      <c r="J1560" s="41">
        <v>6.545833333333333E-4</v>
      </c>
      <c r="K1560" s="42">
        <v>1.9237643055555527</v>
      </c>
      <c r="L1560" s="41">
        <v>5.8794262447614543E-4</v>
      </c>
      <c r="M1560" s="42">
        <v>1.8672318800833814</v>
      </c>
    </row>
    <row r="1561" spans="1:13" x14ac:dyDescent="0.2">
      <c r="A1561" s="84">
        <v>360</v>
      </c>
      <c r="B1561" s="85">
        <v>34884</v>
      </c>
      <c r="C1561" s="97">
        <v>37.75</v>
      </c>
      <c r="D1561" s="90">
        <v>8.8999999999999995E-4</v>
      </c>
      <c r="E1561" s="87">
        <v>31.637080000000001</v>
      </c>
      <c r="F1561" s="96">
        <v>9.8800000000000008</v>
      </c>
      <c r="G1561" s="91">
        <v>23.815000000000001</v>
      </c>
      <c r="H1561" s="41">
        <v>5.9356033750934678E-4</v>
      </c>
      <c r="I1561" s="42">
        <v>6.4641704042251336</v>
      </c>
      <c r="J1561" s="41">
        <v>6.6152777777777781E-4</v>
      </c>
      <c r="K1561" s="42">
        <v>1.9244258333333304</v>
      </c>
      <c r="L1561" s="41">
        <v>5.9356033750934678E-4</v>
      </c>
      <c r="M1561" s="42">
        <v>1.8678254404208907</v>
      </c>
    </row>
    <row r="1562" spans="1:13" x14ac:dyDescent="0.2">
      <c r="A1562" s="84">
        <v>360</v>
      </c>
      <c r="B1562" s="85">
        <v>34885</v>
      </c>
      <c r="C1562" s="97">
        <v>37.93</v>
      </c>
      <c r="D1562" s="90">
        <v>8.8999999999999995E-4</v>
      </c>
      <c r="E1562" s="87">
        <v>31.66535</v>
      </c>
      <c r="F1562" s="96">
        <v>9.92</v>
      </c>
      <c r="G1562" s="91">
        <v>23.925000000000001</v>
      </c>
      <c r="H1562" s="41">
        <v>5.9602854868545663E-4</v>
      </c>
      <c r="I1562" s="42">
        <v>6.4680232343296193</v>
      </c>
      <c r="J1562" s="41">
        <v>6.6458333333333332E-4</v>
      </c>
      <c r="K1562" s="42">
        <v>1.9250904166666638</v>
      </c>
      <c r="L1562" s="41">
        <v>5.9602854868545663E-4</v>
      </c>
      <c r="M1562" s="42">
        <v>1.8684214689695762</v>
      </c>
    </row>
    <row r="1563" spans="1:13" x14ac:dyDescent="0.2">
      <c r="A1563" s="84">
        <v>360</v>
      </c>
      <c r="B1563" s="85">
        <v>34886</v>
      </c>
      <c r="C1563" s="97">
        <v>37.619999999999997</v>
      </c>
      <c r="D1563" s="90">
        <v>8.8999999999999995E-4</v>
      </c>
      <c r="E1563" s="87">
        <v>31.693449999999999</v>
      </c>
      <c r="F1563" s="96">
        <v>9.91</v>
      </c>
      <c r="G1563" s="91">
        <v>23.765000000000001</v>
      </c>
      <c r="H1563" s="41">
        <v>5.9243770036765397E-4</v>
      </c>
      <c r="I1563" s="42">
        <v>6.4718551351404905</v>
      </c>
      <c r="J1563" s="41">
        <v>6.6013888888888893E-4</v>
      </c>
      <c r="K1563" s="42">
        <v>1.9257505555555527</v>
      </c>
      <c r="L1563" s="41">
        <v>5.9243770036765397E-4</v>
      </c>
      <c r="M1563" s="42">
        <v>1.8690139066699438</v>
      </c>
    </row>
    <row r="1564" spans="1:13" x14ac:dyDescent="0.2">
      <c r="A1564" s="84">
        <v>360</v>
      </c>
      <c r="B1564" s="85">
        <v>34887</v>
      </c>
      <c r="C1564" s="97">
        <v>37.409999999999997</v>
      </c>
      <c r="D1564" s="90">
        <v>8.8000000000000003E-4</v>
      </c>
      <c r="E1564" s="87">
        <v>31.721440000000001</v>
      </c>
      <c r="F1564" s="96">
        <v>9.91</v>
      </c>
      <c r="G1564" s="91">
        <v>23.659999999999997</v>
      </c>
      <c r="H1564" s="41">
        <v>5.9007868947968944E-4</v>
      </c>
      <c r="I1564" s="42">
        <v>6.4756740389371368</v>
      </c>
      <c r="J1564" s="41">
        <v>6.5722222222222213E-4</v>
      </c>
      <c r="K1564" s="42">
        <v>1.9264077777777751</v>
      </c>
      <c r="L1564" s="41">
        <v>5.9007868947968944E-4</v>
      </c>
      <c r="M1564" s="42">
        <v>1.8696039853594235</v>
      </c>
    </row>
    <row r="1565" spans="1:13" x14ac:dyDescent="0.2">
      <c r="A1565" s="84">
        <v>360</v>
      </c>
      <c r="B1565" s="85">
        <v>34888</v>
      </c>
      <c r="C1565" s="97">
        <v>37.409999999999997</v>
      </c>
      <c r="D1565" s="90">
        <v>8.8000000000000003E-4</v>
      </c>
      <c r="E1565" s="87">
        <v>31.749459999999999</v>
      </c>
      <c r="F1565" s="96">
        <v>9.91</v>
      </c>
      <c r="G1565" s="91">
        <v>23.659999999999997</v>
      </c>
      <c r="H1565" s="41">
        <v>5.9007868947968944E-4</v>
      </c>
      <c r="I1565" s="42">
        <v>6.4794951961875302</v>
      </c>
      <c r="J1565" s="41">
        <v>6.5722222222222213E-4</v>
      </c>
      <c r="K1565" s="42">
        <v>1.9270649999999974</v>
      </c>
      <c r="L1565" s="41">
        <v>5.9007868947968944E-4</v>
      </c>
      <c r="M1565" s="42">
        <v>1.8701940640489032</v>
      </c>
    </row>
    <row r="1566" spans="1:13" x14ac:dyDescent="0.2">
      <c r="A1566" s="84">
        <v>360</v>
      </c>
      <c r="B1566" s="85">
        <v>34889</v>
      </c>
      <c r="C1566" s="97">
        <v>37.409999999999997</v>
      </c>
      <c r="D1566" s="90">
        <v>8.8000000000000003E-4</v>
      </c>
      <c r="E1566" s="87">
        <v>31.7775</v>
      </c>
      <c r="F1566" s="96">
        <v>9.91</v>
      </c>
      <c r="G1566" s="91">
        <v>23.659999999999997</v>
      </c>
      <c r="H1566" s="41">
        <v>5.9007868947968944E-4</v>
      </c>
      <c r="I1566" s="42">
        <v>6.4833186082213867</v>
      </c>
      <c r="J1566" s="41">
        <v>6.5722222222222213E-4</v>
      </c>
      <c r="K1566" s="42">
        <v>1.9277222222222197</v>
      </c>
      <c r="L1566" s="41">
        <v>5.9007868947968944E-4</v>
      </c>
      <c r="M1566" s="42">
        <v>1.8707841427383829</v>
      </c>
    </row>
    <row r="1567" spans="1:13" x14ac:dyDescent="0.2">
      <c r="A1567" s="84">
        <v>360</v>
      </c>
      <c r="B1567" s="85">
        <v>34890</v>
      </c>
      <c r="C1567" s="97">
        <v>37.61</v>
      </c>
      <c r="D1567" s="90">
        <v>8.8999999999999995E-4</v>
      </c>
      <c r="E1567" s="87">
        <v>31.805689999999998</v>
      </c>
      <c r="F1567" s="96">
        <v>9.9</v>
      </c>
      <c r="G1567" s="91">
        <v>23.754999999999999</v>
      </c>
      <c r="H1567" s="41">
        <v>5.9221311866708426E-4</v>
      </c>
      <c r="I1567" s="42">
        <v>6.4871581145536741</v>
      </c>
      <c r="J1567" s="41">
        <v>6.5986111111111106E-4</v>
      </c>
      <c r="K1567" s="42">
        <v>1.9283820833333307</v>
      </c>
      <c r="L1567" s="41">
        <v>5.9221311866708426E-4</v>
      </c>
      <c r="M1567" s="42">
        <v>1.87137635585705</v>
      </c>
    </row>
    <row r="1568" spans="1:13" x14ac:dyDescent="0.2">
      <c r="A1568" s="84">
        <v>360</v>
      </c>
      <c r="B1568" s="85">
        <v>34891</v>
      </c>
      <c r="C1568" s="97">
        <v>37.21</v>
      </c>
      <c r="D1568" s="90">
        <v>8.8000000000000003E-4</v>
      </c>
      <c r="E1568" s="87">
        <v>31.833649999999999</v>
      </c>
      <c r="F1568" s="96">
        <v>10.15</v>
      </c>
      <c r="G1568" s="91">
        <v>23.68</v>
      </c>
      <c r="H1568" s="41">
        <v>5.9052817884897024E-4</v>
      </c>
      <c r="I1568" s="42">
        <v>6.4909889642209668</v>
      </c>
      <c r="J1568" s="41">
        <v>6.5777777777777774E-4</v>
      </c>
      <c r="K1568" s="42">
        <v>1.9290398611111086</v>
      </c>
      <c r="L1568" s="41">
        <v>5.9052817884897024E-4</v>
      </c>
      <c r="M1568" s="42">
        <v>1.8719668840358989</v>
      </c>
    </row>
    <row r="1569" spans="1:13" x14ac:dyDescent="0.2">
      <c r="A1569" s="84">
        <v>360</v>
      </c>
      <c r="B1569" s="85">
        <v>34892</v>
      </c>
      <c r="C1569" s="97">
        <v>36.979999999999997</v>
      </c>
      <c r="D1569" s="90">
        <v>8.7000000000000001E-4</v>
      </c>
      <c r="E1569" s="87">
        <v>31.86149</v>
      </c>
      <c r="F1569" s="96">
        <v>10.1</v>
      </c>
      <c r="G1569" s="91">
        <v>23.54</v>
      </c>
      <c r="H1569" s="41">
        <v>5.8738022991100536E-4</v>
      </c>
      <c r="I1569" s="42">
        <v>6.4948016428111206</v>
      </c>
      <c r="J1569" s="41">
        <v>6.5388888888888886E-4</v>
      </c>
      <c r="K1569" s="42">
        <v>1.9296937499999975</v>
      </c>
      <c r="L1569" s="41">
        <v>5.8738022991100536E-4</v>
      </c>
      <c r="M1569" s="42">
        <v>1.87255426426581</v>
      </c>
    </row>
    <row r="1570" spans="1:13" x14ac:dyDescent="0.2">
      <c r="A1570" s="84">
        <v>360</v>
      </c>
      <c r="B1570" s="85">
        <v>34893</v>
      </c>
      <c r="C1570" s="97">
        <v>37.15</v>
      </c>
      <c r="D1570" s="90">
        <v>8.8000000000000003E-4</v>
      </c>
      <c r="E1570" s="87">
        <v>31.88946</v>
      </c>
      <c r="F1570" s="96">
        <v>10.1</v>
      </c>
      <c r="G1570" s="91">
        <v>23.625</v>
      </c>
      <c r="H1570" s="41">
        <v>5.8929190861234382E-4</v>
      </c>
      <c r="I1570" s="42">
        <v>6.4986289768672716</v>
      </c>
      <c r="J1570" s="41">
        <v>6.5625000000000004E-4</v>
      </c>
      <c r="K1570" s="42">
        <v>1.9303499999999976</v>
      </c>
      <c r="L1570" s="41">
        <v>5.8929190861234382E-4</v>
      </c>
      <c r="M1570" s="42">
        <v>1.8731435561744223</v>
      </c>
    </row>
    <row r="1571" spans="1:13" x14ac:dyDescent="0.2">
      <c r="A1571" s="84">
        <v>360</v>
      </c>
      <c r="B1571" s="85">
        <v>34894</v>
      </c>
      <c r="C1571" s="97">
        <v>36.770000000000003</v>
      </c>
      <c r="D1571" s="90">
        <v>8.7000000000000001E-4</v>
      </c>
      <c r="E1571" s="87">
        <v>31.917210000000001</v>
      </c>
      <c r="F1571" s="96">
        <v>10.11</v>
      </c>
      <c r="G1571" s="91">
        <v>23.44</v>
      </c>
      <c r="H1571" s="41">
        <v>5.8512951615652398E-4</v>
      </c>
      <c r="I1571" s="42">
        <v>6.5024315164961868</v>
      </c>
      <c r="J1571" s="41">
        <v>6.511111111111111E-4</v>
      </c>
      <c r="K1571" s="42">
        <v>1.9310011111111087</v>
      </c>
      <c r="L1571" s="41">
        <v>5.8512951615652398E-4</v>
      </c>
      <c r="M1571" s="42">
        <v>1.8737286856905788</v>
      </c>
    </row>
    <row r="1572" spans="1:13" x14ac:dyDescent="0.2">
      <c r="A1572" s="84">
        <v>360</v>
      </c>
      <c r="B1572" s="85">
        <v>34895</v>
      </c>
      <c r="C1572" s="97">
        <v>36.770000000000003</v>
      </c>
      <c r="D1572" s="90">
        <v>8.7000000000000001E-4</v>
      </c>
      <c r="E1572" s="87">
        <v>31.944990000000001</v>
      </c>
      <c r="F1572" s="96">
        <v>10.11</v>
      </c>
      <c r="G1572" s="91">
        <v>23.44</v>
      </c>
      <c r="H1572" s="41">
        <v>5.8512951615652398E-4</v>
      </c>
      <c r="I1572" s="42">
        <v>6.5062362811032752</v>
      </c>
      <c r="J1572" s="41">
        <v>6.511111111111111E-4</v>
      </c>
      <c r="K1572" s="42">
        <v>1.9316522222222199</v>
      </c>
      <c r="L1572" s="41">
        <v>5.8512951615652398E-4</v>
      </c>
      <c r="M1572" s="42">
        <v>1.8743138152067353</v>
      </c>
    </row>
    <row r="1573" spans="1:13" x14ac:dyDescent="0.2">
      <c r="A1573" s="84">
        <v>360</v>
      </c>
      <c r="B1573" s="85">
        <v>34896</v>
      </c>
      <c r="C1573" s="97">
        <v>36.770000000000003</v>
      </c>
      <c r="D1573" s="90">
        <v>8.7000000000000001E-4</v>
      </c>
      <c r="E1573" s="87">
        <v>31.97278</v>
      </c>
      <c r="F1573" s="96">
        <v>10.11</v>
      </c>
      <c r="G1573" s="91">
        <v>23.44</v>
      </c>
      <c r="H1573" s="41">
        <v>5.8512951615652398E-4</v>
      </c>
      <c r="I1573" s="42">
        <v>6.5100432719904369</v>
      </c>
      <c r="J1573" s="41">
        <v>6.511111111111111E-4</v>
      </c>
      <c r="K1573" s="42">
        <v>1.932303333333331</v>
      </c>
      <c r="L1573" s="41">
        <v>5.8512951615652398E-4</v>
      </c>
      <c r="M1573" s="42">
        <v>1.8748989447228919</v>
      </c>
    </row>
    <row r="1574" spans="1:13" x14ac:dyDescent="0.2">
      <c r="A1574" s="84">
        <v>360</v>
      </c>
      <c r="B1574" s="85">
        <v>34897</v>
      </c>
      <c r="C1574" s="97">
        <v>36.64</v>
      </c>
      <c r="D1574" s="90">
        <v>8.7000000000000001E-4</v>
      </c>
      <c r="E1574" s="87">
        <v>32.000520000000002</v>
      </c>
      <c r="F1574" s="96">
        <v>10.09</v>
      </c>
      <c r="G1574" s="91">
        <v>23.365000000000002</v>
      </c>
      <c r="H1574" s="41">
        <v>5.8344028728529729E-4</v>
      </c>
      <c r="I1574" s="42">
        <v>6.5138414935072868</v>
      </c>
      <c r="J1574" s="41">
        <v>6.4902777777777788E-4</v>
      </c>
      <c r="K1574" s="42">
        <v>1.9329523611111088</v>
      </c>
      <c r="L1574" s="41">
        <v>5.8344028728529729E-4</v>
      </c>
      <c r="M1574" s="42">
        <v>1.8754823850101772</v>
      </c>
    </row>
    <row r="1575" spans="1:13" x14ac:dyDescent="0.2">
      <c r="A1575" s="84">
        <v>360</v>
      </c>
      <c r="B1575" s="85">
        <v>34898</v>
      </c>
      <c r="C1575" s="97">
        <v>36.79</v>
      </c>
      <c r="D1575" s="90">
        <v>8.7000000000000001E-4</v>
      </c>
      <c r="E1575" s="87">
        <v>32.028379999999999</v>
      </c>
      <c r="F1575" s="96">
        <v>10.08</v>
      </c>
      <c r="G1575" s="91">
        <v>23.434999999999999</v>
      </c>
      <c r="H1575" s="41">
        <v>5.8501693274459754E-4</v>
      </c>
      <c r="I1575" s="42">
        <v>6.517652201078203</v>
      </c>
      <c r="J1575" s="41">
        <v>6.5097222222222216E-4</v>
      </c>
      <c r="K1575" s="42">
        <v>1.9336033333333311</v>
      </c>
      <c r="L1575" s="41">
        <v>5.8501693274459754E-4</v>
      </c>
      <c r="M1575" s="42">
        <v>1.8760674019429218</v>
      </c>
    </row>
    <row r="1576" spans="1:13" x14ac:dyDescent="0.2">
      <c r="A1576" s="84">
        <v>360</v>
      </c>
      <c r="B1576" s="85">
        <v>34899</v>
      </c>
      <c r="C1576" s="97">
        <v>36.64</v>
      </c>
      <c r="D1576" s="90">
        <v>8.7000000000000001E-4</v>
      </c>
      <c r="E1576" s="87">
        <v>32.056170000000002</v>
      </c>
      <c r="F1576" s="96">
        <v>10.14</v>
      </c>
      <c r="G1576" s="91">
        <v>23.39</v>
      </c>
      <c r="H1576" s="41">
        <v>5.840034773396674E-4</v>
      </c>
      <c r="I1576" s="42">
        <v>6.5214585326277232</v>
      </c>
      <c r="J1576" s="41">
        <v>6.4972222222222222E-4</v>
      </c>
      <c r="K1576" s="42">
        <v>1.9342530555555533</v>
      </c>
      <c r="L1576" s="41">
        <v>5.840034773396674E-4</v>
      </c>
      <c r="M1576" s="42">
        <v>1.8766514054202614</v>
      </c>
    </row>
    <row r="1577" spans="1:13" x14ac:dyDescent="0.2">
      <c r="A1577" s="84">
        <v>360</v>
      </c>
      <c r="B1577" s="85">
        <v>34900</v>
      </c>
      <c r="C1577" s="97">
        <v>36.56</v>
      </c>
      <c r="D1577" s="90">
        <v>8.7000000000000001E-4</v>
      </c>
      <c r="E1577" s="87">
        <v>32.083919999999999</v>
      </c>
      <c r="F1577" s="96">
        <v>10.15</v>
      </c>
      <c r="G1577" s="91">
        <v>23.355</v>
      </c>
      <c r="H1577" s="41">
        <v>5.8321497939517464E-4</v>
      </c>
      <c r="I1577" s="42">
        <v>6.5252619449314562</v>
      </c>
      <c r="J1577" s="41">
        <v>6.4875000000000002E-4</v>
      </c>
      <c r="K1577" s="42">
        <v>1.9349018055555534</v>
      </c>
      <c r="L1577" s="41">
        <v>5.8321497939517464E-4</v>
      </c>
      <c r="M1577" s="42">
        <v>1.8772346203996566</v>
      </c>
    </row>
    <row r="1578" spans="1:13" x14ac:dyDescent="0.2">
      <c r="A1578" s="84">
        <v>360</v>
      </c>
      <c r="B1578" s="85">
        <v>34901</v>
      </c>
      <c r="C1578" s="97">
        <v>36.21</v>
      </c>
      <c r="D1578" s="90">
        <v>8.5999999999999998E-4</v>
      </c>
      <c r="E1578" s="87">
        <v>32.11148</v>
      </c>
      <c r="F1578" s="96">
        <v>10.16</v>
      </c>
      <c r="G1578" s="91">
        <v>23.185000000000002</v>
      </c>
      <c r="H1578" s="41">
        <v>5.7938195595741426E-4</v>
      </c>
      <c r="I1578" s="42">
        <v>6.5290425639602452</v>
      </c>
      <c r="J1578" s="41">
        <v>6.4402777777777787E-4</v>
      </c>
      <c r="K1578" s="42">
        <v>1.9355458333333311</v>
      </c>
      <c r="L1578" s="41">
        <v>5.7938195595741426E-4</v>
      </c>
      <c r="M1578" s="42">
        <v>1.877814002355614</v>
      </c>
    </row>
    <row r="1579" spans="1:13" x14ac:dyDescent="0.2">
      <c r="A1579" s="84">
        <v>360</v>
      </c>
      <c r="B1579" s="85">
        <v>34902</v>
      </c>
      <c r="C1579" s="97">
        <v>36.21</v>
      </c>
      <c r="D1579" s="90">
        <v>8.5999999999999998E-4</v>
      </c>
      <c r="E1579" s="87">
        <v>32.139049999999997</v>
      </c>
      <c r="F1579" s="96">
        <v>10.16</v>
      </c>
      <c r="G1579" s="91">
        <v>23.185000000000002</v>
      </c>
      <c r="H1579" s="41">
        <v>5.7938195595741426E-4</v>
      </c>
      <c r="I1579" s="42">
        <v>6.5328253734114821</v>
      </c>
      <c r="J1579" s="41">
        <v>6.4402777777777787E-4</v>
      </c>
      <c r="K1579" s="42">
        <v>1.9361898611111088</v>
      </c>
      <c r="L1579" s="41">
        <v>5.7938195595741426E-4</v>
      </c>
      <c r="M1579" s="42">
        <v>1.8783933843115714</v>
      </c>
    </row>
    <row r="1580" spans="1:13" x14ac:dyDescent="0.2">
      <c r="A1580" s="84">
        <v>360</v>
      </c>
      <c r="B1580" s="85">
        <v>34903</v>
      </c>
      <c r="C1580" s="97">
        <v>36.21</v>
      </c>
      <c r="D1580" s="90">
        <v>8.5999999999999998E-4</v>
      </c>
      <c r="E1580" s="87">
        <v>32.16666</v>
      </c>
      <c r="F1580" s="96">
        <v>10.16</v>
      </c>
      <c r="G1580" s="91">
        <v>23.185000000000002</v>
      </c>
      <c r="H1580" s="41">
        <v>5.7938195595741426E-4</v>
      </c>
      <c r="I1580" s="42">
        <v>6.5366103745542574</v>
      </c>
      <c r="J1580" s="41">
        <v>6.4402777777777787E-4</v>
      </c>
      <c r="K1580" s="42">
        <v>1.9368338888888865</v>
      </c>
      <c r="L1580" s="41">
        <v>5.7938195595741426E-4</v>
      </c>
      <c r="M1580" s="42">
        <v>1.8789727662675288</v>
      </c>
    </row>
    <row r="1581" spans="1:13" x14ac:dyDescent="0.2">
      <c r="A1581" s="84">
        <v>360</v>
      </c>
      <c r="B1581" s="85">
        <v>34904</v>
      </c>
      <c r="C1581" s="97">
        <v>36.42</v>
      </c>
      <c r="D1581" s="90">
        <v>8.5999999999999998E-4</v>
      </c>
      <c r="E1581" s="87">
        <v>32.194420000000001</v>
      </c>
      <c r="F1581" s="96">
        <v>10.11</v>
      </c>
      <c r="G1581" s="91">
        <v>23.265000000000001</v>
      </c>
      <c r="H1581" s="41">
        <v>5.8118638835402692E-4</v>
      </c>
      <c r="I1581" s="42">
        <v>6.5404093635299221</v>
      </c>
      <c r="J1581" s="41">
        <v>6.4625000000000001E-4</v>
      </c>
      <c r="K1581" s="42">
        <v>1.9374801388888865</v>
      </c>
      <c r="L1581" s="41">
        <v>5.8118638835402692E-4</v>
      </c>
      <c r="M1581" s="42">
        <v>1.8795539526558829</v>
      </c>
    </row>
    <row r="1582" spans="1:13" x14ac:dyDescent="0.2">
      <c r="A1582" s="84">
        <v>360</v>
      </c>
      <c r="B1582" s="85">
        <v>34905</v>
      </c>
      <c r="C1582" s="97">
        <v>36.51</v>
      </c>
      <c r="D1582" s="90">
        <v>8.5999999999999998E-4</v>
      </c>
      <c r="E1582" s="87">
        <v>32.222259999999999</v>
      </c>
      <c r="F1582" s="96">
        <v>10.119999999999999</v>
      </c>
      <c r="G1582" s="91">
        <v>23.314999999999998</v>
      </c>
      <c r="H1582" s="41">
        <v>5.8231356565463521E-4</v>
      </c>
      <c r="I1582" s="42">
        <v>6.5442179326272401</v>
      </c>
      <c r="J1582" s="41">
        <v>6.4763888888888879E-4</v>
      </c>
      <c r="K1582" s="42">
        <v>1.9381277777777755</v>
      </c>
      <c r="L1582" s="41">
        <v>5.8231356565463521E-4</v>
      </c>
      <c r="M1582" s="42">
        <v>1.8801362662215375</v>
      </c>
    </row>
    <row r="1583" spans="1:13" x14ac:dyDescent="0.2">
      <c r="A1583" s="84">
        <v>360</v>
      </c>
      <c r="B1583" s="85">
        <v>34906</v>
      </c>
      <c r="C1583" s="97">
        <v>36.369999999999997</v>
      </c>
      <c r="D1583" s="90">
        <v>8.5999999999999998E-4</v>
      </c>
      <c r="E1583" s="87">
        <v>32.250039999999998</v>
      </c>
      <c r="F1583" s="96">
        <v>10.119999999999999</v>
      </c>
      <c r="G1583" s="91">
        <v>23.244999999999997</v>
      </c>
      <c r="H1583" s="41">
        <v>5.8073538976333161E-4</v>
      </c>
      <c r="I1583" s="42">
        <v>6.5480183915790402</v>
      </c>
      <c r="J1583" s="41">
        <v>6.456944444444444E-4</v>
      </c>
      <c r="K1583" s="42">
        <v>1.9387734722222199</v>
      </c>
      <c r="L1583" s="41">
        <v>5.8073538976333161E-4</v>
      </c>
      <c r="M1583" s="42">
        <v>1.8807170016113008</v>
      </c>
    </row>
    <row r="1584" spans="1:13" x14ac:dyDescent="0.2">
      <c r="A1584" s="84">
        <v>360</v>
      </c>
      <c r="B1584" s="85">
        <v>34907</v>
      </c>
      <c r="C1584" s="97">
        <v>36.479999999999997</v>
      </c>
      <c r="D1584" s="90">
        <v>8.5999999999999998E-4</v>
      </c>
      <c r="E1584" s="87">
        <v>32.277909999999999</v>
      </c>
      <c r="F1584" s="96">
        <v>10.17</v>
      </c>
      <c r="G1584" s="91">
        <v>23.324999999999999</v>
      </c>
      <c r="H1584" s="41">
        <v>5.8253894642268378E-4</v>
      </c>
      <c r="I1584" s="42">
        <v>6.5518328673140269</v>
      </c>
      <c r="J1584" s="41">
        <v>6.4791666666666665E-4</v>
      </c>
      <c r="K1584" s="42">
        <v>1.9394213888888865</v>
      </c>
      <c r="L1584" s="41">
        <v>5.8253894642268378E-4</v>
      </c>
      <c r="M1584" s="42">
        <v>1.8812995405577235</v>
      </c>
    </row>
    <row r="1585" spans="1:13" x14ac:dyDescent="0.2">
      <c r="A1585" s="84">
        <v>360</v>
      </c>
      <c r="B1585" s="85">
        <v>34908</v>
      </c>
      <c r="C1585" s="97">
        <v>36.479999999999997</v>
      </c>
      <c r="D1585" s="90">
        <v>8.5999999999999998E-4</v>
      </c>
      <c r="E1585" s="87">
        <v>32.305810000000001</v>
      </c>
      <c r="F1585" s="96">
        <v>10.17</v>
      </c>
      <c r="G1585" s="91">
        <v>23.324999999999999</v>
      </c>
      <c r="H1585" s="41">
        <v>5.8253894642268378E-4</v>
      </c>
      <c r="I1585" s="42">
        <v>6.5556495651296895</v>
      </c>
      <c r="J1585" s="41">
        <v>6.4791666666666665E-4</v>
      </c>
      <c r="K1585" s="42">
        <v>1.9400693055555531</v>
      </c>
      <c r="L1585" s="41">
        <v>5.8253894642268378E-4</v>
      </c>
      <c r="M1585" s="42">
        <v>1.8818820795041462</v>
      </c>
    </row>
    <row r="1586" spans="1:13" x14ac:dyDescent="0.2">
      <c r="A1586" s="84">
        <v>360</v>
      </c>
      <c r="B1586" s="85">
        <v>34909</v>
      </c>
      <c r="C1586" s="97">
        <v>36.479999999999997</v>
      </c>
      <c r="D1586" s="90">
        <v>8.5999999999999998E-4</v>
      </c>
      <c r="E1586" s="87">
        <v>32.333730000000003</v>
      </c>
      <c r="F1586" s="96">
        <v>10.17</v>
      </c>
      <c r="G1586" s="91">
        <v>23.324999999999999</v>
      </c>
      <c r="H1586" s="41">
        <v>5.8253894642268378E-4</v>
      </c>
      <c r="I1586" s="42">
        <v>6.5594684863204762</v>
      </c>
      <c r="J1586" s="41">
        <v>6.4791666666666665E-4</v>
      </c>
      <c r="K1586" s="42">
        <v>1.9407172222222198</v>
      </c>
      <c r="L1586" s="41">
        <v>5.8253894642268378E-4</v>
      </c>
      <c r="M1586" s="42">
        <v>1.8824646184505689</v>
      </c>
    </row>
    <row r="1587" spans="1:13" x14ac:dyDescent="0.2">
      <c r="A1587" s="84">
        <v>360</v>
      </c>
      <c r="B1587" s="85">
        <v>34910</v>
      </c>
      <c r="C1587" s="97">
        <v>36.479999999999997</v>
      </c>
      <c r="D1587" s="90">
        <v>8.5999999999999998E-4</v>
      </c>
      <c r="E1587" s="87">
        <v>32.36168</v>
      </c>
      <c r="F1587" s="96">
        <v>10.17</v>
      </c>
      <c r="G1587" s="91">
        <v>23.324999999999999</v>
      </c>
      <c r="H1587" s="41">
        <v>5.8253894642268378E-4</v>
      </c>
      <c r="I1587" s="42">
        <v>6.5632896321815899</v>
      </c>
      <c r="J1587" s="41">
        <v>6.4791666666666665E-4</v>
      </c>
      <c r="K1587" s="42">
        <v>1.9413651388888864</v>
      </c>
      <c r="L1587" s="41">
        <v>5.8253894642268378E-4</v>
      </c>
      <c r="M1587" s="42">
        <v>1.8830471573969916</v>
      </c>
    </row>
    <row r="1588" spans="1:13" x14ac:dyDescent="0.2">
      <c r="A1588" s="84">
        <v>360</v>
      </c>
      <c r="B1588" s="85">
        <v>34911</v>
      </c>
      <c r="C1588" s="97">
        <v>36.909999999999997</v>
      </c>
      <c r="D1588" s="90">
        <v>8.7000000000000001E-4</v>
      </c>
      <c r="E1588" s="87">
        <v>32.38993</v>
      </c>
      <c r="F1588" s="96">
        <v>10.14</v>
      </c>
      <c r="G1588" s="91">
        <v>23.524999999999999</v>
      </c>
      <c r="H1588" s="41">
        <v>5.8704273869314427E-4</v>
      </c>
      <c r="I1588" s="42">
        <v>6.5671425637021024</v>
      </c>
      <c r="J1588" s="41">
        <v>6.5347222222222217E-4</v>
      </c>
      <c r="K1588" s="42">
        <v>1.9420186111111086</v>
      </c>
      <c r="L1588" s="41">
        <v>5.8704273869314427E-4</v>
      </c>
      <c r="M1588" s="42">
        <v>1.8836342001356847</v>
      </c>
    </row>
    <row r="1589" spans="1:13" x14ac:dyDescent="0.2">
      <c r="A1589" s="84">
        <v>360</v>
      </c>
      <c r="B1589" s="85">
        <v>34912</v>
      </c>
      <c r="C1589" s="97">
        <v>36.65</v>
      </c>
      <c r="D1589" s="90">
        <v>8.7000000000000001E-4</v>
      </c>
      <c r="E1589" s="87">
        <v>32.418030000000002</v>
      </c>
      <c r="F1589" s="88">
        <v>10.14</v>
      </c>
      <c r="G1589" s="91">
        <v>23.395</v>
      </c>
      <c r="H1589" s="41">
        <v>5.8411610169550876E-4</v>
      </c>
      <c r="I1589" s="42">
        <v>6.5709785374156908</v>
      </c>
      <c r="J1589" s="41">
        <v>6.4986111111111115E-4</v>
      </c>
      <c r="K1589" s="42">
        <v>1.9426684722222198</v>
      </c>
      <c r="L1589" s="41">
        <v>5.8411610169550876E-4</v>
      </c>
      <c r="M1589" s="42">
        <v>1.8842183162373802</v>
      </c>
    </row>
    <row r="1590" spans="1:13" x14ac:dyDescent="0.2">
      <c r="A1590" s="84">
        <v>360</v>
      </c>
      <c r="B1590" s="85">
        <v>34913</v>
      </c>
      <c r="C1590" s="97">
        <v>36.94</v>
      </c>
      <c r="D1590" s="90">
        <v>8.7000000000000001E-4</v>
      </c>
      <c r="E1590" s="87">
        <v>32.446359999999999</v>
      </c>
      <c r="F1590" s="88">
        <v>10.119999999999999</v>
      </c>
      <c r="G1590" s="91">
        <v>23.529999999999998</v>
      </c>
      <c r="H1590" s="41">
        <v>5.8715524030650279E-4</v>
      </c>
      <c r="I1590" s="42">
        <v>6.574836721897876</v>
      </c>
      <c r="J1590" s="41">
        <v>6.5361111111111099E-4</v>
      </c>
      <c r="K1590" s="42">
        <v>1.9433220833333309</v>
      </c>
      <c r="L1590" s="41">
        <v>5.8715524030650279E-4</v>
      </c>
      <c r="M1590" s="42">
        <v>1.8848054714776867</v>
      </c>
    </row>
    <row r="1591" spans="1:13" x14ac:dyDescent="0.2">
      <c r="A1591" s="84">
        <v>360</v>
      </c>
      <c r="B1591" s="85">
        <v>34914</v>
      </c>
      <c r="C1591" s="97">
        <v>36.35</v>
      </c>
      <c r="D1591" s="90">
        <v>8.5999999999999998E-4</v>
      </c>
      <c r="E1591" s="87">
        <v>32.474310000000003</v>
      </c>
      <c r="F1591" s="88">
        <v>10.42</v>
      </c>
      <c r="G1591" s="91">
        <v>23.385000000000002</v>
      </c>
      <c r="H1591" s="41">
        <v>5.8389084843257777E-4</v>
      </c>
      <c r="I1591" s="42">
        <v>6.5786757088897305</v>
      </c>
      <c r="J1591" s="41">
        <v>6.4958333333333339E-4</v>
      </c>
      <c r="K1591" s="42">
        <v>1.9439716666666642</v>
      </c>
      <c r="L1591" s="41">
        <v>5.8389084843257777E-4</v>
      </c>
      <c r="M1591" s="42">
        <v>1.8853893623261193</v>
      </c>
    </row>
    <row r="1592" spans="1:13" x14ac:dyDescent="0.2">
      <c r="A1592" s="84">
        <v>360</v>
      </c>
      <c r="B1592" s="85">
        <v>34915</v>
      </c>
      <c r="C1592" s="97">
        <v>36.24</v>
      </c>
      <c r="D1592" s="90">
        <v>8.5999999999999998E-4</v>
      </c>
      <c r="E1592" s="87">
        <v>32.502220000000001</v>
      </c>
      <c r="F1592" s="88">
        <v>10.43</v>
      </c>
      <c r="G1592" s="91">
        <v>23.335000000000001</v>
      </c>
      <c r="H1592" s="41">
        <v>5.8276430896664344E-4</v>
      </c>
      <c r="I1592" s="42">
        <v>6.582509526293137</v>
      </c>
      <c r="J1592" s="41">
        <v>6.4819444444444451E-4</v>
      </c>
      <c r="K1592" s="42">
        <v>1.9446198611111087</v>
      </c>
      <c r="L1592" s="41">
        <v>5.8276430896664344E-4</v>
      </c>
      <c r="M1592" s="42">
        <v>1.885972126635086</v>
      </c>
    </row>
    <row r="1593" spans="1:13" x14ac:dyDescent="0.2">
      <c r="A1593" s="84">
        <v>360</v>
      </c>
      <c r="B1593" s="85">
        <v>34916</v>
      </c>
      <c r="C1593" s="97">
        <v>36.24</v>
      </c>
      <c r="D1593" s="90">
        <v>8.5999999999999998E-4</v>
      </c>
      <c r="E1593" s="87">
        <v>32.530149999999999</v>
      </c>
      <c r="F1593" s="88">
        <v>10.43</v>
      </c>
      <c r="G1593" s="91">
        <v>23.335000000000001</v>
      </c>
      <c r="H1593" s="41">
        <v>5.8276430896664344E-4</v>
      </c>
      <c r="I1593" s="42">
        <v>6.5863455779084932</v>
      </c>
      <c r="J1593" s="41">
        <v>6.4819444444444451E-4</v>
      </c>
      <c r="K1593" s="42">
        <v>1.9452680555555533</v>
      </c>
      <c r="L1593" s="41">
        <v>5.8276430896664344E-4</v>
      </c>
      <c r="M1593" s="42">
        <v>1.8865548909440526</v>
      </c>
    </row>
    <row r="1594" spans="1:13" x14ac:dyDescent="0.2">
      <c r="A1594" s="84">
        <v>360</v>
      </c>
      <c r="B1594" s="85">
        <v>34917</v>
      </c>
      <c r="C1594" s="97">
        <v>36.24</v>
      </c>
      <c r="D1594" s="90">
        <v>8.5999999999999998E-4</v>
      </c>
      <c r="E1594" s="87">
        <v>32.558109999999999</v>
      </c>
      <c r="F1594" s="88">
        <v>10.43</v>
      </c>
      <c r="G1594" s="91">
        <v>23.335000000000001</v>
      </c>
      <c r="H1594" s="41">
        <v>5.8276430896664344E-4</v>
      </c>
      <c r="I1594" s="42">
        <v>6.5901838650378188</v>
      </c>
      <c r="J1594" s="41">
        <v>6.4819444444444451E-4</v>
      </c>
      <c r="K1594" s="42">
        <v>1.9459162499999978</v>
      </c>
      <c r="L1594" s="41">
        <v>5.8276430896664344E-4</v>
      </c>
      <c r="M1594" s="42">
        <v>1.8871376552530192</v>
      </c>
    </row>
    <row r="1595" spans="1:13" x14ac:dyDescent="0.2">
      <c r="A1595" s="84">
        <v>360</v>
      </c>
      <c r="B1595" s="85">
        <v>34918</v>
      </c>
      <c r="C1595" s="97">
        <v>36.5</v>
      </c>
      <c r="D1595" s="90">
        <v>8.5999999999999998E-4</v>
      </c>
      <c r="E1595" s="87">
        <v>32.586260000000003</v>
      </c>
      <c r="F1595" s="88">
        <v>10.43</v>
      </c>
      <c r="G1595" s="91">
        <v>23.465</v>
      </c>
      <c r="H1595" s="41">
        <v>5.8569236501093691E-4</v>
      </c>
      <c r="I1595" s="42">
        <v>6.5940436854115898</v>
      </c>
      <c r="J1595" s="41">
        <v>6.5180555555555554E-4</v>
      </c>
      <c r="K1595" s="42">
        <v>1.9465680555555533</v>
      </c>
      <c r="L1595" s="41">
        <v>5.8569236501093691E-4</v>
      </c>
      <c r="M1595" s="42">
        <v>1.8877233476180302</v>
      </c>
    </row>
    <row r="1596" spans="1:13" x14ac:dyDescent="0.2">
      <c r="A1596" s="84">
        <v>360</v>
      </c>
      <c r="B1596" s="85">
        <v>34919</v>
      </c>
      <c r="C1596" s="97">
        <v>36.33</v>
      </c>
      <c r="D1596" s="90">
        <v>8.5999999999999998E-4</v>
      </c>
      <c r="E1596" s="87">
        <v>32.614330000000002</v>
      </c>
      <c r="F1596" s="88">
        <v>10.47</v>
      </c>
      <c r="G1596" s="91">
        <v>23.4</v>
      </c>
      <c r="H1596" s="41">
        <v>5.8422872150054594E-4</v>
      </c>
      <c r="I1596" s="42">
        <v>6.5978961151234365</v>
      </c>
      <c r="J1596" s="41">
        <v>6.4999999999999997E-4</v>
      </c>
      <c r="K1596" s="42">
        <v>1.9472180555555534</v>
      </c>
      <c r="L1596" s="41">
        <v>5.8422872150054594E-4</v>
      </c>
      <c r="M1596" s="42">
        <v>1.8883075763395307</v>
      </c>
    </row>
    <row r="1597" spans="1:13" x14ac:dyDescent="0.2">
      <c r="A1597" s="84">
        <v>360</v>
      </c>
      <c r="B1597" s="85">
        <v>34920</v>
      </c>
      <c r="C1597" s="97">
        <v>36.61</v>
      </c>
      <c r="D1597" s="90">
        <v>8.7000000000000001E-4</v>
      </c>
      <c r="E1597" s="87">
        <v>32.642600000000002</v>
      </c>
      <c r="F1597" s="88">
        <v>10.46</v>
      </c>
      <c r="G1597" s="91">
        <v>23.535</v>
      </c>
      <c r="H1597" s="41">
        <v>5.8726773737904914E-4</v>
      </c>
      <c r="I1597" s="42">
        <v>6.6017708466464269</v>
      </c>
      <c r="J1597" s="41">
        <v>6.5375000000000003E-4</v>
      </c>
      <c r="K1597" s="42">
        <v>1.9478718055555533</v>
      </c>
      <c r="L1597" s="41">
        <v>5.8726773737904914E-4</v>
      </c>
      <c r="M1597" s="42">
        <v>1.8888948440769098</v>
      </c>
    </row>
    <row r="1598" spans="1:13" x14ac:dyDescent="0.2">
      <c r="A1598" s="84">
        <v>360</v>
      </c>
      <c r="B1598" s="85">
        <v>34921</v>
      </c>
      <c r="C1598" s="97">
        <v>36.69</v>
      </c>
      <c r="D1598" s="90">
        <v>8.7000000000000001E-4</v>
      </c>
      <c r="E1598" s="87">
        <v>32.670949999999998</v>
      </c>
      <c r="F1598" s="88">
        <v>10.47</v>
      </c>
      <c r="G1598" s="91">
        <v>23.58</v>
      </c>
      <c r="H1598" s="41">
        <v>5.8828000675248404E-4</v>
      </c>
      <c r="I1598" s="42">
        <v>6.6056545364446704</v>
      </c>
      <c r="J1598" s="41">
        <v>6.5499999999999998E-4</v>
      </c>
      <c r="K1598" s="42">
        <v>1.9485268055555534</v>
      </c>
      <c r="L1598" s="41">
        <v>5.8828000675248404E-4</v>
      </c>
      <c r="M1598" s="42">
        <v>1.8894831240836623</v>
      </c>
    </row>
    <row r="1599" spans="1:13" x14ac:dyDescent="0.2">
      <c r="A1599" s="84">
        <v>360</v>
      </c>
      <c r="B1599" s="85">
        <v>34922</v>
      </c>
      <c r="C1599" s="97">
        <v>36.69</v>
      </c>
      <c r="D1599" s="90">
        <v>8.7000000000000001E-4</v>
      </c>
      <c r="E1599" s="87">
        <v>32.699330000000003</v>
      </c>
      <c r="F1599" s="88">
        <v>10.45</v>
      </c>
      <c r="G1599" s="91">
        <v>23.57</v>
      </c>
      <c r="H1599" s="41">
        <v>5.8805508977277654E-4</v>
      </c>
      <c r="I1599" s="42">
        <v>6.6095390252161073</v>
      </c>
      <c r="J1599" s="41">
        <v>6.5472222222222223E-4</v>
      </c>
      <c r="K1599" s="42">
        <v>1.9491815277777755</v>
      </c>
      <c r="L1599" s="41">
        <v>5.8805508977277654E-4</v>
      </c>
      <c r="M1599" s="42">
        <v>1.890071179173435</v>
      </c>
    </row>
    <row r="1600" spans="1:13" x14ac:dyDescent="0.2">
      <c r="A1600" s="84">
        <v>360</v>
      </c>
      <c r="B1600" s="85">
        <v>34923</v>
      </c>
      <c r="C1600" s="97">
        <v>36.69</v>
      </c>
      <c r="D1600" s="90">
        <v>8.7000000000000001E-4</v>
      </c>
      <c r="E1600" s="87">
        <v>32.727730000000001</v>
      </c>
      <c r="F1600" s="88">
        <v>10.45</v>
      </c>
      <c r="G1600" s="91">
        <v>23.57</v>
      </c>
      <c r="H1600" s="41">
        <v>5.8805508977277654E-4</v>
      </c>
      <c r="I1600" s="42">
        <v>6.6134257982809377</v>
      </c>
      <c r="J1600" s="41">
        <v>6.5472222222222223E-4</v>
      </c>
      <c r="K1600" s="42">
        <v>1.9498362499999977</v>
      </c>
      <c r="L1600" s="41">
        <v>5.8805508977277654E-4</v>
      </c>
      <c r="M1600" s="42">
        <v>1.8906592342632078</v>
      </c>
    </row>
    <row r="1601" spans="1:13" x14ac:dyDescent="0.2">
      <c r="A1601" s="84">
        <v>360</v>
      </c>
      <c r="B1601" s="85">
        <v>34924</v>
      </c>
      <c r="C1601" s="97">
        <v>36.69</v>
      </c>
      <c r="D1601" s="90">
        <v>8.7000000000000001E-4</v>
      </c>
      <c r="E1601" s="87">
        <v>32.756160000000001</v>
      </c>
      <c r="F1601" s="88">
        <v>10.45</v>
      </c>
      <c r="G1601" s="91">
        <v>23.57</v>
      </c>
      <c r="H1601" s="41">
        <v>5.8805508977277654E-4</v>
      </c>
      <c r="I1601" s="42">
        <v>6.6173148569824516</v>
      </c>
      <c r="J1601" s="41">
        <v>6.5472222222222223E-4</v>
      </c>
      <c r="K1601" s="42">
        <v>1.9504909722222199</v>
      </c>
      <c r="L1601" s="41">
        <v>5.8805508977277654E-4</v>
      </c>
      <c r="M1601" s="42">
        <v>1.8912472893529806</v>
      </c>
    </row>
    <row r="1602" spans="1:13" x14ac:dyDescent="0.2">
      <c r="A1602" s="84">
        <v>360</v>
      </c>
      <c r="B1602" s="85">
        <v>34925</v>
      </c>
      <c r="C1602" s="97">
        <v>36.69</v>
      </c>
      <c r="D1602" s="90">
        <v>8.7000000000000001E-4</v>
      </c>
      <c r="E1602" s="87">
        <v>32.784610000000001</v>
      </c>
      <c r="F1602" s="88">
        <v>10.45</v>
      </c>
      <c r="G1602" s="91">
        <v>23.57</v>
      </c>
      <c r="H1602" s="41">
        <v>5.8805508977277654E-4</v>
      </c>
      <c r="I1602" s="42">
        <v>6.6212062026647294</v>
      </c>
      <c r="J1602" s="41">
        <v>6.5472222222222223E-4</v>
      </c>
      <c r="K1602" s="42">
        <v>1.9511456944444421</v>
      </c>
      <c r="L1602" s="41">
        <v>5.8805508977277654E-4</v>
      </c>
      <c r="M1602" s="42">
        <v>1.8918353444427534</v>
      </c>
    </row>
    <row r="1603" spans="1:13" x14ac:dyDescent="0.2">
      <c r="A1603" s="84">
        <v>360</v>
      </c>
      <c r="B1603" s="85">
        <v>34926</v>
      </c>
      <c r="C1603" s="97">
        <v>36.28</v>
      </c>
      <c r="D1603" s="90">
        <v>8.5999999999999998E-4</v>
      </c>
      <c r="E1603" s="87">
        <v>32.812809999999999</v>
      </c>
      <c r="F1603" s="88">
        <v>10.47</v>
      </c>
      <c r="G1603" s="91">
        <v>23.375</v>
      </c>
      <c r="H1603" s="41">
        <v>5.8366557696354349E-4</v>
      </c>
      <c r="I1603" s="42">
        <v>6.6250707728032019</v>
      </c>
      <c r="J1603" s="41">
        <v>6.4930555555555553E-4</v>
      </c>
      <c r="K1603" s="42">
        <v>1.9517949999999977</v>
      </c>
      <c r="L1603" s="41">
        <v>5.8366557696354349E-4</v>
      </c>
      <c r="M1603" s="42">
        <v>1.8924190100197169</v>
      </c>
    </row>
    <row r="1604" spans="1:13" x14ac:dyDescent="0.2">
      <c r="A1604" s="84">
        <v>360</v>
      </c>
      <c r="B1604" s="85">
        <v>34927</v>
      </c>
      <c r="C1604" s="97">
        <v>36.479999999999997</v>
      </c>
      <c r="D1604" s="90">
        <v>8.5999999999999998E-4</v>
      </c>
      <c r="E1604" s="87">
        <v>32.841169999999998</v>
      </c>
      <c r="F1604" s="88">
        <v>10.48</v>
      </c>
      <c r="G1604" s="91">
        <v>23.479999999999997</v>
      </c>
      <c r="H1604" s="41">
        <v>5.8603001977308722E-4</v>
      </c>
      <c r="I1604" s="42">
        <v>6.6289532631591861</v>
      </c>
      <c r="J1604" s="41">
        <v>6.5222222222222211E-4</v>
      </c>
      <c r="K1604" s="42">
        <v>1.95244722222222</v>
      </c>
      <c r="L1604" s="41">
        <v>5.8603001977308722E-4</v>
      </c>
      <c r="M1604" s="42">
        <v>1.89300504003949</v>
      </c>
    </row>
    <row r="1605" spans="1:13" x14ac:dyDescent="0.2">
      <c r="A1605" s="84">
        <v>360</v>
      </c>
      <c r="B1605" s="85">
        <v>34928</v>
      </c>
      <c r="C1605" s="97">
        <v>36.31</v>
      </c>
      <c r="D1605" s="90">
        <v>8.5999999999999998E-4</v>
      </c>
      <c r="E1605" s="87">
        <v>32.869439999999997</v>
      </c>
      <c r="F1605" s="88">
        <v>10.51</v>
      </c>
      <c r="G1605" s="91">
        <v>23.41</v>
      </c>
      <c r="H1605" s="41">
        <v>5.8445394745976209E-4</v>
      </c>
      <c r="I1605" s="42">
        <v>6.6328275810613659</v>
      </c>
      <c r="J1605" s="41">
        <v>6.5027777777777783E-4</v>
      </c>
      <c r="K1605" s="42">
        <v>1.9530974999999977</v>
      </c>
      <c r="L1605" s="41">
        <v>5.8445394745976209E-4</v>
      </c>
      <c r="M1605" s="42">
        <v>1.8935894939869498</v>
      </c>
    </row>
    <row r="1606" spans="1:13" x14ac:dyDescent="0.2">
      <c r="A1606" s="84">
        <v>360</v>
      </c>
      <c r="B1606" s="85">
        <v>34929</v>
      </c>
      <c r="C1606" s="97">
        <v>35.75</v>
      </c>
      <c r="D1606" s="90">
        <v>8.4999999999999995E-4</v>
      </c>
      <c r="E1606" s="87">
        <v>32.897359999999999</v>
      </c>
      <c r="F1606" s="88">
        <v>10.5</v>
      </c>
      <c r="G1606" s="91">
        <v>23.125</v>
      </c>
      <c r="H1606" s="41">
        <v>5.7802786460281474E-4</v>
      </c>
      <c r="I1606" s="42">
        <v>6.6366615402243259</v>
      </c>
      <c r="J1606" s="41">
        <v>6.4236111111111113E-4</v>
      </c>
      <c r="K1606" s="42">
        <v>1.9537398611111088</v>
      </c>
      <c r="L1606" s="41">
        <v>5.7802786460281474E-4</v>
      </c>
      <c r="M1606" s="42">
        <v>1.8941675218515526</v>
      </c>
    </row>
    <row r="1607" spans="1:13" x14ac:dyDescent="0.2">
      <c r="A1607" s="84">
        <v>360</v>
      </c>
      <c r="B1607" s="85">
        <v>34930</v>
      </c>
      <c r="C1607" s="97">
        <v>35.75</v>
      </c>
      <c r="D1607" s="90">
        <v>8.4999999999999995E-4</v>
      </c>
      <c r="E1607" s="87">
        <v>32.9253</v>
      </c>
      <c r="F1607" s="88">
        <v>10.5</v>
      </c>
      <c r="G1607" s="91">
        <v>23.125</v>
      </c>
      <c r="H1607" s="41">
        <v>5.7802786460281474E-4</v>
      </c>
      <c r="I1607" s="42">
        <v>6.6404977155225131</v>
      </c>
      <c r="J1607" s="41">
        <v>6.4236111111111113E-4</v>
      </c>
      <c r="K1607" s="42">
        <v>1.9543822222222198</v>
      </c>
      <c r="L1607" s="41">
        <v>5.7802786460281474E-4</v>
      </c>
      <c r="M1607" s="42">
        <v>1.8947455497161554</v>
      </c>
    </row>
    <row r="1608" spans="1:13" x14ac:dyDescent="0.2">
      <c r="A1608" s="84">
        <v>360</v>
      </c>
      <c r="B1608" s="85">
        <v>34931</v>
      </c>
      <c r="C1608" s="97">
        <v>35.75</v>
      </c>
      <c r="D1608" s="90">
        <v>8.4999999999999995E-4</v>
      </c>
      <c r="E1608" s="87">
        <v>32.95326</v>
      </c>
      <c r="F1608" s="88">
        <v>10.5</v>
      </c>
      <c r="G1608" s="91">
        <v>23.125</v>
      </c>
      <c r="H1608" s="41">
        <v>5.7802786460281474E-4</v>
      </c>
      <c r="I1608" s="42">
        <v>6.6443361082369163</v>
      </c>
      <c r="J1608" s="41">
        <v>6.4236111111111113E-4</v>
      </c>
      <c r="K1608" s="42">
        <v>1.9550245833333308</v>
      </c>
      <c r="L1608" s="41">
        <v>5.7802786460281474E-4</v>
      </c>
      <c r="M1608" s="42">
        <v>1.8953235775807582</v>
      </c>
    </row>
    <row r="1609" spans="1:13" x14ac:dyDescent="0.2">
      <c r="A1609" s="84">
        <v>360</v>
      </c>
      <c r="B1609" s="85">
        <v>34932</v>
      </c>
      <c r="C1609" s="97">
        <v>36.03</v>
      </c>
      <c r="D1609" s="90">
        <v>8.5999999999999998E-4</v>
      </c>
      <c r="E1609" s="87">
        <v>32.981439999999999</v>
      </c>
      <c r="F1609" s="88">
        <v>10.51</v>
      </c>
      <c r="G1609" s="91">
        <v>23.27</v>
      </c>
      <c r="H1609" s="41">
        <v>5.8129912659965477E-4</v>
      </c>
      <c r="I1609" s="42">
        <v>6.6481984550134694</v>
      </c>
      <c r="J1609" s="41">
        <v>6.4638888888888884E-4</v>
      </c>
      <c r="K1609" s="42">
        <v>1.9556709722222196</v>
      </c>
      <c r="L1609" s="41">
        <v>5.8129912659965477E-4</v>
      </c>
      <c r="M1609" s="42">
        <v>1.8959048767073579</v>
      </c>
    </row>
    <row r="1610" spans="1:13" x14ac:dyDescent="0.2">
      <c r="A1610" s="84">
        <v>360</v>
      </c>
      <c r="B1610" s="85">
        <v>34933</v>
      </c>
      <c r="C1610" s="97">
        <v>36.17</v>
      </c>
      <c r="D1610" s="90">
        <v>8.5999999999999998E-4</v>
      </c>
      <c r="E1610" s="87">
        <v>33.009740000000001</v>
      </c>
      <c r="F1610" s="88">
        <v>10.51</v>
      </c>
      <c r="G1610" s="91">
        <v>23.34</v>
      </c>
      <c r="H1610" s="41">
        <v>5.8287698340575567E-4</v>
      </c>
      <c r="I1610" s="42">
        <v>6.6520735368740107</v>
      </c>
      <c r="J1610" s="41">
        <v>6.4833333333333334E-4</v>
      </c>
      <c r="K1610" s="42">
        <v>1.956319305555553</v>
      </c>
      <c r="L1610" s="41">
        <v>5.8287698340575567E-4</v>
      </c>
      <c r="M1610" s="42">
        <v>1.8964877536907636</v>
      </c>
    </row>
    <row r="1611" spans="1:13" x14ac:dyDescent="0.2">
      <c r="A1611" s="84">
        <v>360</v>
      </c>
      <c r="B1611" s="85">
        <v>34934</v>
      </c>
      <c r="C1611" s="97">
        <v>36.28</v>
      </c>
      <c r="D1611" s="90">
        <v>8.5999999999999998E-4</v>
      </c>
      <c r="E1611" s="87">
        <v>33.038130000000002</v>
      </c>
      <c r="F1611" s="88">
        <v>10.51</v>
      </c>
      <c r="G1611" s="91">
        <v>23.395</v>
      </c>
      <c r="H1611" s="41">
        <v>5.8411610169550876E-4</v>
      </c>
      <c r="I1611" s="42">
        <v>6.6559591201365613</v>
      </c>
      <c r="J1611" s="41">
        <v>6.4986111111111115E-4</v>
      </c>
      <c r="K1611" s="42">
        <v>1.9569691666666642</v>
      </c>
      <c r="L1611" s="41">
        <v>5.8411610169550876E-4</v>
      </c>
      <c r="M1611" s="42">
        <v>1.8970718697924591</v>
      </c>
    </row>
    <row r="1612" spans="1:13" x14ac:dyDescent="0.2">
      <c r="A1612" s="84">
        <v>360</v>
      </c>
      <c r="B1612" s="85">
        <v>34935</v>
      </c>
      <c r="C1612" s="97">
        <v>36.4</v>
      </c>
      <c r="D1612" s="90">
        <v>8.5999999999999998E-4</v>
      </c>
      <c r="E1612" s="87">
        <v>33.06664</v>
      </c>
      <c r="F1612" s="88">
        <v>10.5</v>
      </c>
      <c r="G1612" s="91">
        <v>23.45</v>
      </c>
      <c r="H1612" s="41">
        <v>5.8535466933817837E-4</v>
      </c>
      <c r="I1612" s="42">
        <v>6.6598552168864575</v>
      </c>
      <c r="J1612" s="41">
        <v>6.5138888888888885E-4</v>
      </c>
      <c r="K1612" s="42">
        <v>1.957620555555553</v>
      </c>
      <c r="L1612" s="41">
        <v>5.8535466933817837E-4</v>
      </c>
      <c r="M1612" s="42">
        <v>1.8976572244617973</v>
      </c>
    </row>
    <row r="1613" spans="1:13" x14ac:dyDescent="0.2">
      <c r="A1613" s="84">
        <v>360</v>
      </c>
      <c r="B1613" s="85">
        <v>34936</v>
      </c>
      <c r="C1613" s="97">
        <v>36.57</v>
      </c>
      <c r="D1613" s="90">
        <v>8.7000000000000001E-4</v>
      </c>
      <c r="E1613" s="87">
        <v>33.095269999999999</v>
      </c>
      <c r="F1613" s="88">
        <v>10.5</v>
      </c>
      <c r="G1613" s="91">
        <v>23.535</v>
      </c>
      <c r="H1613" s="41">
        <v>5.8726773737904914E-4</v>
      </c>
      <c r="I1613" s="42">
        <v>6.6637663349909504</v>
      </c>
      <c r="J1613" s="41">
        <v>6.5375000000000003E-4</v>
      </c>
      <c r="K1613" s="42">
        <v>1.9582743055555529</v>
      </c>
      <c r="L1613" s="41">
        <v>5.8726773737904914E-4</v>
      </c>
      <c r="M1613" s="42">
        <v>1.8982444921991763</v>
      </c>
    </row>
    <row r="1614" spans="1:13" x14ac:dyDescent="0.2">
      <c r="A1614" s="84">
        <v>360</v>
      </c>
      <c r="B1614" s="85">
        <v>34937</v>
      </c>
      <c r="C1614" s="97">
        <v>36.57</v>
      </c>
      <c r="D1614" s="90">
        <v>8.7000000000000001E-4</v>
      </c>
      <c r="E1614" s="87">
        <v>33.123939999999997</v>
      </c>
      <c r="F1614" s="88">
        <v>10.5</v>
      </c>
      <c r="G1614" s="91">
        <v>23.535</v>
      </c>
      <c r="H1614" s="41">
        <v>5.8726773737904914E-4</v>
      </c>
      <c r="I1614" s="42">
        <v>6.6676797499689231</v>
      </c>
      <c r="J1614" s="41">
        <v>6.5375000000000003E-4</v>
      </c>
      <c r="K1614" s="42">
        <v>1.9589280555555528</v>
      </c>
      <c r="L1614" s="41">
        <v>5.8726773737904914E-4</v>
      </c>
      <c r="M1614" s="42">
        <v>1.8988317599365554</v>
      </c>
    </row>
    <row r="1615" spans="1:13" x14ac:dyDescent="0.2">
      <c r="A1615" s="84">
        <v>360</v>
      </c>
      <c r="B1615" s="85">
        <v>34938</v>
      </c>
      <c r="C1615" s="97">
        <v>36.57</v>
      </c>
      <c r="D1615" s="90">
        <v>8.7000000000000001E-4</v>
      </c>
      <c r="E1615" s="87">
        <v>33.152630000000002</v>
      </c>
      <c r="F1615" s="88">
        <v>10.5</v>
      </c>
      <c r="G1615" s="91">
        <v>23.535</v>
      </c>
      <c r="H1615" s="41">
        <v>5.8726773737904914E-4</v>
      </c>
      <c r="I1615" s="42">
        <v>6.6715954631692558</v>
      </c>
      <c r="J1615" s="41">
        <v>6.5375000000000003E-4</v>
      </c>
      <c r="K1615" s="42">
        <v>1.9595818055555527</v>
      </c>
      <c r="L1615" s="41">
        <v>5.8726773737904914E-4</v>
      </c>
      <c r="M1615" s="42">
        <v>1.8994190276739344</v>
      </c>
    </row>
    <row r="1616" spans="1:13" x14ac:dyDescent="0.2">
      <c r="A1616" s="84">
        <v>360</v>
      </c>
      <c r="B1616" s="85">
        <v>34939</v>
      </c>
      <c r="C1616" s="97">
        <v>36.81</v>
      </c>
      <c r="D1616" s="90">
        <v>8.7000000000000001E-4</v>
      </c>
      <c r="E1616" s="87">
        <v>33.1815</v>
      </c>
      <c r="F1616" s="88">
        <v>10.53</v>
      </c>
      <c r="G1616" s="91">
        <v>23.67</v>
      </c>
      <c r="H1616" s="41">
        <v>5.9030344322552608E-4</v>
      </c>
      <c r="I1616" s="42">
        <v>6.6755337289429724</v>
      </c>
      <c r="J1616" s="41">
        <v>6.575000000000001E-4</v>
      </c>
      <c r="K1616" s="42">
        <v>1.9602393055555527</v>
      </c>
      <c r="L1616" s="41">
        <v>5.9030344322552608E-4</v>
      </c>
      <c r="M1616" s="42">
        <v>1.90000933111716</v>
      </c>
    </row>
    <row r="1617" spans="1:13" x14ac:dyDescent="0.2">
      <c r="A1617" s="84">
        <v>360</v>
      </c>
      <c r="B1617" s="85">
        <v>34940</v>
      </c>
      <c r="C1617" s="97">
        <v>37.049999999999997</v>
      </c>
      <c r="D1617" s="90">
        <v>8.8000000000000003E-4</v>
      </c>
      <c r="E1617" s="87">
        <v>33.210569999999997</v>
      </c>
      <c r="F1617" s="88">
        <v>10.52</v>
      </c>
      <c r="G1617" s="91">
        <v>23.784999999999997</v>
      </c>
      <c r="H1617" s="41">
        <v>5.9288680948799133E-4</v>
      </c>
      <c r="I1617" s="42">
        <v>6.6794915648371544</v>
      </c>
      <c r="J1617" s="41">
        <v>6.6069444444444433E-4</v>
      </c>
      <c r="K1617" s="42">
        <v>1.9608999999999972</v>
      </c>
      <c r="L1617" s="41">
        <v>5.9288680948799133E-4</v>
      </c>
      <c r="M1617" s="42">
        <v>1.900602217926648</v>
      </c>
    </row>
    <row r="1618" spans="1:13" x14ac:dyDescent="0.2">
      <c r="A1618" s="84">
        <v>360</v>
      </c>
      <c r="B1618" s="85">
        <v>34941</v>
      </c>
      <c r="C1618" s="97">
        <v>37.049999999999997</v>
      </c>
      <c r="D1618" s="90">
        <v>8.8000000000000003E-4</v>
      </c>
      <c r="E1618" s="87">
        <v>33.239660000000001</v>
      </c>
      <c r="F1618" s="88">
        <v>10.52</v>
      </c>
      <c r="G1618" s="91">
        <v>23.784999999999997</v>
      </c>
      <c r="H1618" s="41">
        <v>5.9288680948799133E-4</v>
      </c>
      <c r="I1618" s="42">
        <v>6.6834517472800323</v>
      </c>
      <c r="J1618" s="41">
        <v>6.6069444444444433E-4</v>
      </c>
      <c r="K1618" s="42">
        <v>1.9615606944444417</v>
      </c>
      <c r="L1618" s="41">
        <v>5.9288680948799133E-4</v>
      </c>
      <c r="M1618" s="42">
        <v>1.901195104736136</v>
      </c>
    </row>
    <row r="1619" spans="1:13" x14ac:dyDescent="0.2">
      <c r="A1619" s="84">
        <v>360</v>
      </c>
      <c r="B1619" s="85">
        <v>34942</v>
      </c>
      <c r="C1619" s="97">
        <v>36.700000000000003</v>
      </c>
      <c r="D1619" s="90">
        <v>8.7000000000000001E-4</v>
      </c>
      <c r="E1619" s="87">
        <v>33.268529999999998</v>
      </c>
      <c r="F1619" s="88">
        <v>10.6</v>
      </c>
      <c r="G1619" s="91">
        <v>23.650000000000002</v>
      </c>
      <c r="H1619" s="41">
        <v>5.8985391760835171E-4</v>
      </c>
      <c r="I1619" s="42">
        <v>6.6873940074763114</v>
      </c>
      <c r="J1619" s="41">
        <v>6.5694444444444448E-4</v>
      </c>
      <c r="K1619" s="42">
        <v>1.9622176388888861</v>
      </c>
      <c r="L1619" s="41">
        <v>5.8985391760835171E-4</v>
      </c>
      <c r="M1619" s="42">
        <v>1.9017849586537443</v>
      </c>
    </row>
    <row r="1620" spans="1:13" x14ac:dyDescent="0.2">
      <c r="A1620" s="84">
        <v>360</v>
      </c>
      <c r="B1620" s="85">
        <v>34943</v>
      </c>
      <c r="C1620" s="97">
        <v>36.549999999999997</v>
      </c>
      <c r="D1620" s="90">
        <v>8.7000000000000001E-4</v>
      </c>
      <c r="E1620" s="87">
        <v>33.297330000000002</v>
      </c>
      <c r="F1620" s="88">
        <v>10.61</v>
      </c>
      <c r="G1620" s="91">
        <v>23.58</v>
      </c>
      <c r="H1620" s="41">
        <v>5.8828000675248404E-4</v>
      </c>
      <c r="I1620" s="42">
        <v>6.6913280676681861</v>
      </c>
      <c r="J1620" s="41">
        <v>6.5499999999999998E-4</v>
      </c>
      <c r="K1620" s="42">
        <v>1.9628726388888862</v>
      </c>
      <c r="L1620" s="41">
        <v>5.8828000675248404E-4</v>
      </c>
      <c r="M1620" s="42">
        <v>1.9023732386604968</v>
      </c>
    </row>
    <row r="1621" spans="1:13" x14ac:dyDescent="0.2">
      <c r="A1621" s="84">
        <v>360</v>
      </c>
      <c r="B1621" s="85">
        <v>34944</v>
      </c>
      <c r="C1621" s="97">
        <v>36.549999999999997</v>
      </c>
      <c r="D1621" s="90">
        <v>8.7000000000000001E-4</v>
      </c>
      <c r="E1621" s="87">
        <v>33.326160000000002</v>
      </c>
      <c r="F1621" s="88">
        <v>10.61</v>
      </c>
      <c r="G1621" s="91">
        <v>23.58</v>
      </c>
      <c r="H1621" s="41">
        <v>5.8828000675248404E-4</v>
      </c>
      <c r="I1621" s="42">
        <v>6.6952644421890168</v>
      </c>
      <c r="J1621" s="41">
        <v>6.5499999999999998E-4</v>
      </c>
      <c r="K1621" s="42">
        <v>1.9635276388888863</v>
      </c>
      <c r="L1621" s="41">
        <v>5.8828000675248404E-4</v>
      </c>
      <c r="M1621" s="42">
        <v>1.9029615186672493</v>
      </c>
    </row>
    <row r="1622" spans="1:13" x14ac:dyDescent="0.2">
      <c r="A1622" s="84">
        <v>360</v>
      </c>
      <c r="B1622" s="85">
        <v>34945</v>
      </c>
      <c r="C1622" s="97">
        <v>36.549999999999997</v>
      </c>
      <c r="D1622" s="90">
        <v>8.7000000000000001E-4</v>
      </c>
      <c r="E1622" s="87">
        <v>33.35501</v>
      </c>
      <c r="F1622" s="88">
        <v>10.61</v>
      </c>
      <c r="G1622" s="91">
        <v>23.58</v>
      </c>
      <c r="H1622" s="41">
        <v>5.8828000675248404E-4</v>
      </c>
      <c r="I1622" s="42">
        <v>6.6992031324002772</v>
      </c>
      <c r="J1622" s="41">
        <v>6.5499999999999998E-4</v>
      </c>
      <c r="K1622" s="42">
        <v>1.9641826388888863</v>
      </c>
      <c r="L1622" s="41">
        <v>5.8828000675248404E-4</v>
      </c>
      <c r="M1622" s="42">
        <v>1.9035497986740018</v>
      </c>
    </row>
    <row r="1623" spans="1:13" x14ac:dyDescent="0.2">
      <c r="A1623" s="84">
        <v>360</v>
      </c>
      <c r="B1623" s="85">
        <v>34946</v>
      </c>
      <c r="C1623" s="97">
        <v>36.32</v>
      </c>
      <c r="D1623" s="90">
        <v>8.5999999999999998E-4</v>
      </c>
      <c r="E1623" s="87">
        <v>33.38373</v>
      </c>
      <c r="F1623" s="88">
        <v>10.59</v>
      </c>
      <c r="G1623" s="91">
        <v>23.454999999999998</v>
      </c>
      <c r="H1623" s="41">
        <v>5.854672391087945E-4</v>
      </c>
      <c r="I1623" s="42">
        <v>6.7031252963624324</v>
      </c>
      <c r="J1623" s="41">
        <v>6.5152777777777778E-4</v>
      </c>
      <c r="K1623" s="42">
        <v>1.9648341666666642</v>
      </c>
      <c r="L1623" s="41">
        <v>5.854672391087945E-4</v>
      </c>
      <c r="M1623" s="42">
        <v>1.9041352659131106</v>
      </c>
    </row>
    <row r="1624" spans="1:13" x14ac:dyDescent="0.2">
      <c r="A1624" s="84">
        <v>360</v>
      </c>
      <c r="B1624" s="85">
        <v>34947</v>
      </c>
      <c r="C1624" s="97">
        <v>35.86</v>
      </c>
      <c r="D1624" s="90">
        <v>8.4999999999999995E-4</v>
      </c>
      <c r="E1624" s="87">
        <v>33.41216</v>
      </c>
      <c r="F1624" s="88">
        <v>10.59</v>
      </c>
      <c r="G1624" s="91">
        <v>23.225000000000001</v>
      </c>
      <c r="H1624" s="41">
        <v>5.8028431818302195E-4</v>
      </c>
      <c r="I1624" s="42">
        <v>6.7070150148547274</v>
      </c>
      <c r="J1624" s="41">
        <v>6.4513888888888889E-4</v>
      </c>
      <c r="K1624" s="42">
        <v>1.9654793055555531</v>
      </c>
      <c r="L1624" s="41">
        <v>5.8028431818302195E-4</v>
      </c>
      <c r="M1624" s="42">
        <v>1.9047155502312936</v>
      </c>
    </row>
    <row r="1625" spans="1:13" x14ac:dyDescent="0.2">
      <c r="A1625" s="84">
        <v>360</v>
      </c>
      <c r="B1625" s="85">
        <v>34948</v>
      </c>
      <c r="C1625" s="97">
        <v>36.17</v>
      </c>
      <c r="D1625" s="90">
        <v>8.5999999999999998E-4</v>
      </c>
      <c r="E1625" s="87">
        <v>33.440829999999998</v>
      </c>
      <c r="F1625" s="88">
        <v>10.57</v>
      </c>
      <c r="G1625" s="91">
        <v>23.37</v>
      </c>
      <c r="H1625" s="41">
        <v>5.8355293440071065E-4</v>
      </c>
      <c r="I1625" s="42">
        <v>6.7109289131477157</v>
      </c>
      <c r="J1625" s="41">
        <v>6.4916666666666671E-4</v>
      </c>
      <c r="K1625" s="42">
        <v>1.9661284722222196</v>
      </c>
      <c r="L1625" s="41">
        <v>5.8355293440071065E-4</v>
      </c>
      <c r="M1625" s="42">
        <v>1.9052991031656943</v>
      </c>
    </row>
    <row r="1626" spans="1:13" x14ac:dyDescent="0.2">
      <c r="A1626" s="84">
        <v>360</v>
      </c>
      <c r="B1626" s="85">
        <v>34949</v>
      </c>
      <c r="C1626" s="97">
        <v>36.4</v>
      </c>
      <c r="D1626" s="90">
        <v>8.5999999999999998E-4</v>
      </c>
      <c r="E1626" s="87">
        <v>33.469670000000001</v>
      </c>
      <c r="F1626" s="88">
        <v>10.58</v>
      </c>
      <c r="G1626" s="91">
        <v>23.49</v>
      </c>
      <c r="H1626" s="41">
        <v>5.8625510022425331E-4</v>
      </c>
      <c r="I1626" s="42">
        <v>6.714863229450291</v>
      </c>
      <c r="J1626" s="41">
        <v>6.5249999999999998E-4</v>
      </c>
      <c r="K1626" s="42">
        <v>1.9667809722222196</v>
      </c>
      <c r="L1626" s="41">
        <v>5.8625510022425331E-4</v>
      </c>
      <c r="M1626" s="42">
        <v>1.9058853582659185</v>
      </c>
    </row>
    <row r="1627" spans="1:13" x14ac:dyDescent="0.2">
      <c r="A1627" s="84">
        <v>360</v>
      </c>
      <c r="B1627" s="85">
        <v>34950</v>
      </c>
      <c r="C1627" s="97">
        <v>36.35</v>
      </c>
      <c r="D1627" s="90">
        <v>8.5999999999999998E-4</v>
      </c>
      <c r="E1627" s="87">
        <v>33.498510000000003</v>
      </c>
      <c r="F1627" s="88">
        <v>10.55</v>
      </c>
      <c r="G1627" s="91">
        <v>23.450000000000003</v>
      </c>
      <c r="H1627" s="41">
        <v>5.8535466933817837E-4</v>
      </c>
      <c r="I1627" s="42">
        <v>6.7187938059956167</v>
      </c>
      <c r="J1627" s="41">
        <v>6.5138888888888896E-4</v>
      </c>
      <c r="K1627" s="42">
        <v>1.9674323611111084</v>
      </c>
      <c r="L1627" s="41">
        <v>5.8535466933817837E-4</v>
      </c>
      <c r="M1627" s="42">
        <v>1.9064707129352567</v>
      </c>
    </row>
    <row r="1628" spans="1:13" x14ac:dyDescent="0.2">
      <c r="A1628" s="84">
        <v>360</v>
      </c>
      <c r="B1628" s="85">
        <v>34951</v>
      </c>
      <c r="C1628" s="97">
        <v>36.35</v>
      </c>
      <c r="D1628" s="90">
        <v>8.5999999999999998E-4</v>
      </c>
      <c r="E1628" s="87">
        <v>33.527380000000001</v>
      </c>
      <c r="F1628" s="88">
        <v>10.55</v>
      </c>
      <c r="G1628" s="91">
        <v>23.450000000000003</v>
      </c>
      <c r="H1628" s="41">
        <v>5.8535466933817837E-4</v>
      </c>
      <c r="I1628" s="42">
        <v>6.7227266833222767</v>
      </c>
      <c r="J1628" s="41">
        <v>6.5138888888888896E-4</v>
      </c>
      <c r="K1628" s="42">
        <v>1.9680837499999972</v>
      </c>
      <c r="L1628" s="41">
        <v>5.8535466933817837E-4</v>
      </c>
      <c r="M1628" s="42">
        <v>1.9070560676045949</v>
      </c>
    </row>
    <row r="1629" spans="1:13" x14ac:dyDescent="0.2">
      <c r="A1629" s="84">
        <v>360</v>
      </c>
      <c r="B1629" s="85">
        <v>34952</v>
      </c>
      <c r="C1629" s="97">
        <v>36.35</v>
      </c>
      <c r="D1629" s="90">
        <v>8.5999999999999998E-4</v>
      </c>
      <c r="E1629" s="87">
        <v>33.556260000000002</v>
      </c>
      <c r="F1629" s="88">
        <v>10.55</v>
      </c>
      <c r="G1629" s="91">
        <v>23.450000000000003</v>
      </c>
      <c r="H1629" s="41">
        <v>5.8535466933817837E-4</v>
      </c>
      <c r="I1629" s="42">
        <v>6.7266618627770436</v>
      </c>
      <c r="J1629" s="41">
        <v>6.5138888888888896E-4</v>
      </c>
      <c r="K1629" s="42">
        <v>1.9687351388888861</v>
      </c>
      <c r="L1629" s="41">
        <v>5.8535466933817837E-4</v>
      </c>
      <c r="M1629" s="42">
        <v>1.9076414222739331</v>
      </c>
    </row>
    <row r="1630" spans="1:13" x14ac:dyDescent="0.2">
      <c r="A1630" s="84">
        <v>360</v>
      </c>
      <c r="B1630" s="85">
        <v>34953</v>
      </c>
      <c r="C1630" s="97">
        <v>36.46</v>
      </c>
      <c r="D1630" s="90">
        <v>8.5999999999999998E-4</v>
      </c>
      <c r="E1630" s="87">
        <v>33.585250000000002</v>
      </c>
      <c r="F1630" s="88">
        <v>10.52</v>
      </c>
      <c r="G1630" s="91">
        <v>23.490000000000002</v>
      </c>
      <c r="H1630" s="41">
        <v>5.8625510022425331E-4</v>
      </c>
      <c r="I1630" s="42">
        <v>6.7306054026015802</v>
      </c>
      <c r="J1630" s="41">
        <v>6.5250000000000009E-4</v>
      </c>
      <c r="K1630" s="42">
        <v>1.969387638888886</v>
      </c>
      <c r="L1630" s="41">
        <v>5.8625510022425331E-4</v>
      </c>
      <c r="M1630" s="42">
        <v>1.9082276773741573</v>
      </c>
    </row>
    <row r="1631" spans="1:13" x14ac:dyDescent="0.2">
      <c r="A1631" s="84">
        <v>360</v>
      </c>
      <c r="B1631" s="85">
        <v>34954</v>
      </c>
      <c r="C1631" s="97">
        <v>36.479999999999997</v>
      </c>
      <c r="D1631" s="90">
        <v>8.5999999999999998E-4</v>
      </c>
      <c r="E1631" s="87">
        <v>33.614280000000001</v>
      </c>
      <c r="F1631" s="88">
        <v>10.55</v>
      </c>
      <c r="G1631" s="91">
        <v>23.515000000000001</v>
      </c>
      <c r="H1631" s="41">
        <v>5.8681772184243641E-4</v>
      </c>
      <c r="I1631" s="42">
        <v>6.7345550411305553</v>
      </c>
      <c r="J1631" s="41">
        <v>6.5319444444444442E-4</v>
      </c>
      <c r="K1631" s="42">
        <v>1.9700408333333304</v>
      </c>
      <c r="L1631" s="41">
        <v>5.8681772184243641E-4</v>
      </c>
      <c r="M1631" s="42">
        <v>1.9088144950959998</v>
      </c>
    </row>
    <row r="1632" spans="1:13" x14ac:dyDescent="0.2">
      <c r="A1632" s="84">
        <v>360</v>
      </c>
      <c r="B1632" s="85">
        <v>34955</v>
      </c>
      <c r="C1632" s="97">
        <v>36.299999999999997</v>
      </c>
      <c r="D1632" s="90">
        <v>8.5999999999999998E-4</v>
      </c>
      <c r="E1632" s="87">
        <v>33.643210000000003</v>
      </c>
      <c r="F1632" s="88">
        <v>10.54</v>
      </c>
      <c r="G1632" s="91">
        <v>23.419999999999998</v>
      </c>
      <c r="H1632" s="41">
        <v>5.8467915522020242E-4</v>
      </c>
      <c r="I1632" s="42">
        <v>6.7384925950827874</v>
      </c>
      <c r="J1632" s="41">
        <v>6.5055555555555548E-4</v>
      </c>
      <c r="K1632" s="42">
        <v>1.970691388888886</v>
      </c>
      <c r="L1632" s="41">
        <v>5.8467915522020242E-4</v>
      </c>
      <c r="M1632" s="42">
        <v>1.90939917425122</v>
      </c>
    </row>
    <row r="1633" spans="1:13" x14ac:dyDescent="0.2">
      <c r="A1633" s="84">
        <v>360</v>
      </c>
      <c r="B1633" s="85">
        <v>34956</v>
      </c>
      <c r="C1633" s="97">
        <v>36.54</v>
      </c>
      <c r="D1633" s="90">
        <v>8.7000000000000001E-4</v>
      </c>
      <c r="E1633" s="87">
        <v>33.672330000000002</v>
      </c>
      <c r="F1633" s="88">
        <v>10.53</v>
      </c>
      <c r="G1633" s="91">
        <v>23.535</v>
      </c>
      <c r="H1633" s="41">
        <v>5.8726773737904914E-4</v>
      </c>
      <c r="I1633" s="42">
        <v>6.7424498943824469</v>
      </c>
      <c r="J1633" s="41">
        <v>6.5375000000000003E-4</v>
      </c>
      <c r="K1633" s="42">
        <v>1.9713451388888859</v>
      </c>
      <c r="L1633" s="41">
        <v>5.8726773737904914E-4</v>
      </c>
      <c r="M1633" s="42">
        <v>1.909986441988599</v>
      </c>
    </row>
    <row r="1634" spans="1:13" x14ac:dyDescent="0.2">
      <c r="A1634" s="84">
        <v>360</v>
      </c>
      <c r="B1634" s="85">
        <v>34957</v>
      </c>
      <c r="C1634" s="97">
        <v>36.5</v>
      </c>
      <c r="D1634" s="90">
        <v>8.5999999999999998E-4</v>
      </c>
      <c r="E1634" s="87">
        <v>33.701439999999998</v>
      </c>
      <c r="F1634" s="88">
        <v>10.42</v>
      </c>
      <c r="G1634" s="91">
        <v>23.46</v>
      </c>
      <c r="H1634" s="41">
        <v>5.855798043328253E-4</v>
      </c>
      <c r="I1634" s="42">
        <v>6.7463981368723234</v>
      </c>
      <c r="J1634" s="41">
        <v>6.5166666666666671E-4</v>
      </c>
      <c r="K1634" s="42">
        <v>1.9719968055555526</v>
      </c>
      <c r="L1634" s="41">
        <v>5.855798043328253E-4</v>
      </c>
      <c r="M1634" s="42">
        <v>1.9105720217929318</v>
      </c>
    </row>
    <row r="1635" spans="1:13" x14ac:dyDescent="0.2">
      <c r="A1635" s="84">
        <v>360</v>
      </c>
      <c r="B1635" s="85">
        <v>34958</v>
      </c>
      <c r="C1635" s="97">
        <v>36.5</v>
      </c>
      <c r="D1635" s="90">
        <v>8.5999999999999998E-4</v>
      </c>
      <c r="E1635" s="87">
        <v>33.730580000000003</v>
      </c>
      <c r="F1635" s="88">
        <v>10.42</v>
      </c>
      <c r="G1635" s="91">
        <v>23.46</v>
      </c>
      <c r="H1635" s="41">
        <v>5.855798043328253E-4</v>
      </c>
      <c r="I1635" s="42">
        <v>6.7503486913732642</v>
      </c>
      <c r="J1635" s="41">
        <v>6.5166666666666671E-4</v>
      </c>
      <c r="K1635" s="42">
        <v>1.9726484722222193</v>
      </c>
      <c r="L1635" s="41">
        <v>5.855798043328253E-4</v>
      </c>
      <c r="M1635" s="42">
        <v>1.9111576015972647</v>
      </c>
    </row>
    <row r="1636" spans="1:13" x14ac:dyDescent="0.2">
      <c r="A1636" s="84">
        <v>360</v>
      </c>
      <c r="B1636" s="85">
        <v>34959</v>
      </c>
      <c r="C1636" s="97">
        <v>36.5</v>
      </c>
      <c r="D1636" s="90">
        <v>8.5999999999999998E-4</v>
      </c>
      <c r="E1636" s="87">
        <v>33.759749999999997</v>
      </c>
      <c r="F1636" s="88">
        <v>10.42</v>
      </c>
      <c r="G1636" s="91">
        <v>23.46</v>
      </c>
      <c r="H1636" s="41">
        <v>5.855798043328253E-4</v>
      </c>
      <c r="I1636" s="42">
        <v>6.7543015592391367</v>
      </c>
      <c r="J1636" s="41">
        <v>6.5166666666666671E-4</v>
      </c>
      <c r="K1636" s="42">
        <v>1.973300138888886</v>
      </c>
      <c r="L1636" s="41">
        <v>5.855798043328253E-4</v>
      </c>
      <c r="M1636" s="42">
        <v>1.9117431814015975</v>
      </c>
    </row>
    <row r="1637" spans="1:13" x14ac:dyDescent="0.2">
      <c r="A1637" s="84">
        <v>360</v>
      </c>
      <c r="B1637" s="85">
        <v>34960</v>
      </c>
      <c r="C1637" s="97">
        <v>36.83</v>
      </c>
      <c r="D1637" s="90">
        <v>8.7000000000000001E-4</v>
      </c>
      <c r="E1637" s="87">
        <v>33.789169999999999</v>
      </c>
      <c r="F1637" s="88">
        <v>10.42</v>
      </c>
      <c r="G1637" s="91">
        <v>23.625</v>
      </c>
      <c r="H1637" s="41">
        <v>5.8929190861234382E-4</v>
      </c>
      <c r="I1637" s="42">
        <v>6.7582818144963239</v>
      </c>
      <c r="J1637" s="41">
        <v>6.5625000000000004E-4</v>
      </c>
      <c r="K1637" s="42">
        <v>1.973956388888886</v>
      </c>
      <c r="L1637" s="41">
        <v>5.8929190861234382E-4</v>
      </c>
      <c r="M1637" s="42">
        <v>1.9123324733102098</v>
      </c>
    </row>
    <row r="1638" spans="1:13" x14ac:dyDescent="0.2">
      <c r="A1638" s="84">
        <v>360</v>
      </c>
      <c r="B1638" s="85">
        <v>34961</v>
      </c>
      <c r="C1638" s="97">
        <v>37.26</v>
      </c>
      <c r="D1638" s="90">
        <v>8.8000000000000003E-4</v>
      </c>
      <c r="E1638" s="87">
        <v>33.818910000000002</v>
      </c>
      <c r="F1638" s="88">
        <v>10.4</v>
      </c>
      <c r="G1638" s="91">
        <v>23.83</v>
      </c>
      <c r="H1638" s="41">
        <v>5.9389704049461756E-4</v>
      </c>
      <c r="I1638" s="42">
        <v>6.762295538064782</v>
      </c>
      <c r="J1638" s="41">
        <v>6.6194444444444439E-4</v>
      </c>
      <c r="K1638" s="42">
        <v>1.9746183333333305</v>
      </c>
      <c r="L1638" s="41">
        <v>5.9389704049461756E-4</v>
      </c>
      <c r="M1638" s="42">
        <v>1.9129263703507045</v>
      </c>
    </row>
    <row r="1639" spans="1:13" x14ac:dyDescent="0.2">
      <c r="A1639" s="84">
        <v>360</v>
      </c>
      <c r="B1639" s="85">
        <v>34962</v>
      </c>
      <c r="C1639" s="97">
        <v>36.799999999999997</v>
      </c>
      <c r="D1639" s="90">
        <v>8.7000000000000001E-4</v>
      </c>
      <c r="E1639" s="87">
        <v>33.84836</v>
      </c>
      <c r="F1639" s="88">
        <v>10.41</v>
      </c>
      <c r="G1639" s="91">
        <v>23.604999999999997</v>
      </c>
      <c r="H1639" s="41">
        <v>5.8884221980726181E-4</v>
      </c>
      <c r="I1639" s="42">
        <v>6.7662774631804092</v>
      </c>
      <c r="J1639" s="41">
        <v>6.5569444444444432E-4</v>
      </c>
      <c r="K1639" s="42">
        <v>1.9752740277777749</v>
      </c>
      <c r="L1639" s="41">
        <v>5.8884221980726181E-4</v>
      </c>
      <c r="M1639" s="42">
        <v>1.9135152125705117</v>
      </c>
    </row>
    <row r="1640" spans="1:13" x14ac:dyDescent="0.2">
      <c r="A1640" s="84">
        <v>360</v>
      </c>
      <c r="B1640" s="85">
        <v>34963</v>
      </c>
      <c r="C1640" s="97">
        <v>36.380000000000003</v>
      </c>
      <c r="D1640" s="90">
        <v>8.5999999999999998E-4</v>
      </c>
      <c r="E1640" s="87">
        <v>33.877540000000003</v>
      </c>
      <c r="F1640" s="88">
        <v>10.52</v>
      </c>
      <c r="G1640" s="91">
        <v>23.450000000000003</v>
      </c>
      <c r="H1640" s="41">
        <v>5.8535466933817837E-4</v>
      </c>
      <c r="I1640" s="42">
        <v>6.7702381352875198</v>
      </c>
      <c r="J1640" s="41">
        <v>6.5138888888888896E-4</v>
      </c>
      <c r="K1640" s="42">
        <v>1.9759254166666638</v>
      </c>
      <c r="L1640" s="41">
        <v>5.8535466933817837E-4</v>
      </c>
      <c r="M1640" s="42">
        <v>1.9141005672398499</v>
      </c>
    </row>
    <row r="1641" spans="1:13" x14ac:dyDescent="0.2">
      <c r="A1641" s="84">
        <v>360</v>
      </c>
      <c r="B1641" s="85">
        <v>34964</v>
      </c>
      <c r="C1641" s="97">
        <v>36.520000000000003</v>
      </c>
      <c r="D1641" s="90">
        <v>8.7000000000000001E-4</v>
      </c>
      <c r="E1641" s="87">
        <v>33.906849999999999</v>
      </c>
      <c r="F1641" s="88">
        <v>10.52</v>
      </c>
      <c r="G1641" s="91">
        <v>23.520000000000003</v>
      </c>
      <c r="H1641" s="41">
        <v>5.8693023253852949E-4</v>
      </c>
      <c r="I1641" s="42">
        <v>6.7742117927306049</v>
      </c>
      <c r="J1641" s="41">
        <v>6.5333333333333346E-4</v>
      </c>
      <c r="K1641" s="42">
        <v>1.9765787499999972</v>
      </c>
      <c r="L1641" s="41">
        <v>5.8693023253852949E-4</v>
      </c>
      <c r="M1641" s="42">
        <v>1.9146874974723884</v>
      </c>
    </row>
    <row r="1642" spans="1:13" x14ac:dyDescent="0.2">
      <c r="A1642" s="84">
        <v>360</v>
      </c>
      <c r="B1642" s="85">
        <v>34965</v>
      </c>
      <c r="C1642" s="97">
        <v>36.520000000000003</v>
      </c>
      <c r="D1642" s="90">
        <v>8.7000000000000001E-4</v>
      </c>
      <c r="E1642" s="87">
        <v>33.93618</v>
      </c>
      <c r="F1642" s="88">
        <v>10.52</v>
      </c>
      <c r="G1642" s="91">
        <v>23.520000000000003</v>
      </c>
      <c r="H1642" s="41">
        <v>5.8693023253852949E-4</v>
      </c>
      <c r="I1642" s="42">
        <v>6.7781877824333776</v>
      </c>
      <c r="J1642" s="41">
        <v>6.5333333333333346E-4</v>
      </c>
      <c r="K1642" s="42">
        <v>1.9772320833333306</v>
      </c>
      <c r="L1642" s="41">
        <v>5.8693023253852949E-4</v>
      </c>
      <c r="M1642" s="42">
        <v>1.915274427704927</v>
      </c>
    </row>
    <row r="1643" spans="1:13" x14ac:dyDescent="0.2">
      <c r="A1643" s="84">
        <v>360</v>
      </c>
      <c r="B1643" s="85">
        <v>34966</v>
      </c>
      <c r="C1643" s="97">
        <v>36.520000000000003</v>
      </c>
      <c r="D1643" s="90">
        <v>8.7000000000000001E-4</v>
      </c>
      <c r="E1643" s="87">
        <v>33.965539999999997</v>
      </c>
      <c r="F1643" s="88">
        <v>10.52</v>
      </c>
      <c r="G1643" s="91">
        <v>23.520000000000003</v>
      </c>
      <c r="H1643" s="41">
        <v>5.8693023253852949E-4</v>
      </c>
      <c r="I1643" s="42">
        <v>6.7821661057647109</v>
      </c>
      <c r="J1643" s="41">
        <v>6.5333333333333346E-4</v>
      </c>
      <c r="K1643" s="42">
        <v>1.977885416666664</v>
      </c>
      <c r="L1643" s="41">
        <v>5.8693023253852949E-4</v>
      </c>
      <c r="M1643" s="42">
        <v>1.9158613579374655</v>
      </c>
    </row>
    <row r="1644" spans="1:13" x14ac:dyDescent="0.2">
      <c r="A1644" s="84">
        <v>360</v>
      </c>
      <c r="B1644" s="85">
        <v>34967</v>
      </c>
      <c r="C1644" s="97">
        <v>36.79</v>
      </c>
      <c r="D1644" s="90">
        <v>8.7000000000000001E-4</v>
      </c>
      <c r="E1644" s="87">
        <v>33.995109999999997</v>
      </c>
      <c r="F1644" s="88">
        <v>10.52</v>
      </c>
      <c r="G1644" s="91">
        <v>23.655000000000001</v>
      </c>
      <c r="H1644" s="41">
        <v>5.8996630580976372E-4</v>
      </c>
      <c r="I1644" s="42">
        <v>6.7861673552475175</v>
      </c>
      <c r="J1644" s="41">
        <v>6.5708333333333341E-4</v>
      </c>
      <c r="K1644" s="42">
        <v>1.9785424999999972</v>
      </c>
      <c r="L1644" s="41">
        <v>5.8996630580976372E-4</v>
      </c>
      <c r="M1644" s="42">
        <v>1.9164513242432752</v>
      </c>
    </row>
    <row r="1645" spans="1:13" x14ac:dyDescent="0.2">
      <c r="A1645" s="84">
        <v>360</v>
      </c>
      <c r="B1645" s="85">
        <v>34968</v>
      </c>
      <c r="C1645" s="97">
        <v>36.92</v>
      </c>
      <c r="D1645" s="90">
        <v>8.7000000000000001E-4</v>
      </c>
      <c r="E1645" s="87">
        <v>34.024799999999999</v>
      </c>
      <c r="F1645" s="88">
        <v>10.52</v>
      </c>
      <c r="G1645" s="91">
        <v>23.72</v>
      </c>
      <c r="H1645" s="41">
        <v>5.9142694017677577E-4</v>
      </c>
      <c r="I1645" s="42">
        <v>6.7901808774419594</v>
      </c>
      <c r="J1645" s="41">
        <v>6.5888888888888887E-4</v>
      </c>
      <c r="K1645" s="42">
        <v>1.9792013888888862</v>
      </c>
      <c r="L1645" s="41">
        <v>5.9142694017677577E-4</v>
      </c>
      <c r="M1645" s="42">
        <v>1.917042751183452</v>
      </c>
    </row>
    <row r="1646" spans="1:13" x14ac:dyDescent="0.2">
      <c r="A1646" s="84">
        <v>360</v>
      </c>
      <c r="B1646" s="85">
        <v>34969</v>
      </c>
      <c r="C1646" s="97">
        <v>37.299999999999997</v>
      </c>
      <c r="D1646" s="90">
        <v>8.8000000000000003E-4</v>
      </c>
      <c r="E1646" s="87">
        <v>34.054769999999998</v>
      </c>
      <c r="F1646" s="88">
        <v>10.43</v>
      </c>
      <c r="G1646" s="91">
        <v>23.864999999999998</v>
      </c>
      <c r="H1646" s="41">
        <v>5.9468252264838206E-4</v>
      </c>
      <c r="I1646" s="42">
        <v>6.7942188793353955</v>
      </c>
      <c r="J1646" s="41">
        <v>6.6291666666666658E-4</v>
      </c>
      <c r="K1646" s="42">
        <v>1.9798643055555529</v>
      </c>
      <c r="L1646" s="41">
        <v>5.9468252264838206E-4</v>
      </c>
      <c r="M1646" s="42">
        <v>1.9176374337061004</v>
      </c>
    </row>
    <row r="1647" spans="1:13" x14ac:dyDescent="0.2">
      <c r="A1647" s="84">
        <v>360</v>
      </c>
      <c r="B1647" s="85">
        <v>34970</v>
      </c>
      <c r="C1647" s="97">
        <v>37.06</v>
      </c>
      <c r="D1647" s="90">
        <v>8.8000000000000003E-4</v>
      </c>
      <c r="E1647" s="87">
        <v>34.084609999999998</v>
      </c>
      <c r="F1647" s="88">
        <v>10.44</v>
      </c>
      <c r="G1647" s="91">
        <v>23.75</v>
      </c>
      <c r="H1647" s="41">
        <v>5.9210082103033912E-4</v>
      </c>
      <c r="I1647" s="42">
        <v>6.7982417419121095</v>
      </c>
      <c r="J1647" s="41">
        <v>6.5972222222222224E-4</v>
      </c>
      <c r="K1647" s="42">
        <v>1.9805240277777751</v>
      </c>
      <c r="L1647" s="41">
        <v>5.9210082103033912E-4</v>
      </c>
      <c r="M1647" s="42">
        <v>1.9182295345271307</v>
      </c>
    </row>
    <row r="1648" spans="1:13" x14ac:dyDescent="0.2">
      <c r="A1648" s="84">
        <v>360</v>
      </c>
      <c r="B1648" s="85">
        <v>34971</v>
      </c>
      <c r="C1648" s="97">
        <v>36.869999999999997</v>
      </c>
      <c r="D1648" s="90">
        <v>8.7000000000000001E-4</v>
      </c>
      <c r="E1648" s="87">
        <v>34.114339999999999</v>
      </c>
      <c r="F1648" s="88">
        <v>10.42</v>
      </c>
      <c r="G1648" s="91">
        <v>23.645</v>
      </c>
      <c r="H1648" s="41">
        <v>5.8974152487478726E-4</v>
      </c>
      <c r="I1648" s="42">
        <v>6.8022509473634525</v>
      </c>
      <c r="J1648" s="41">
        <v>6.5680555555555555E-4</v>
      </c>
      <c r="K1648" s="42">
        <v>1.9811808333333307</v>
      </c>
      <c r="L1648" s="41">
        <v>5.8974152487478726E-4</v>
      </c>
      <c r="M1648" s="42">
        <v>1.9188192760520055</v>
      </c>
    </row>
    <row r="1649" spans="1:13" x14ac:dyDescent="0.2">
      <c r="A1649" s="84">
        <v>360</v>
      </c>
      <c r="B1649" s="85">
        <v>34972</v>
      </c>
      <c r="C1649" s="97">
        <v>36.869999999999997</v>
      </c>
      <c r="D1649" s="90">
        <v>8.7000000000000001E-4</v>
      </c>
      <c r="E1649" s="87">
        <v>34.144089999999998</v>
      </c>
      <c r="F1649" s="88">
        <v>10.42</v>
      </c>
      <c r="G1649" s="91">
        <v>23.645</v>
      </c>
      <c r="H1649" s="41">
        <v>5.8974152487478726E-4</v>
      </c>
      <c r="I1649" s="42">
        <v>6.8062625172097313</v>
      </c>
      <c r="J1649" s="41">
        <v>6.5680555555555555E-4</v>
      </c>
      <c r="K1649" s="42">
        <v>1.9818376388888863</v>
      </c>
      <c r="L1649" s="41">
        <v>5.8974152487478726E-4</v>
      </c>
      <c r="M1649" s="42">
        <v>1.9194090175768803</v>
      </c>
    </row>
    <row r="1650" spans="1:13" x14ac:dyDescent="0.2">
      <c r="A1650" s="84">
        <v>360</v>
      </c>
      <c r="B1650" s="85">
        <v>34973</v>
      </c>
      <c r="C1650" s="97">
        <v>36.869999999999997</v>
      </c>
      <c r="D1650" s="90">
        <v>8.7000000000000001E-4</v>
      </c>
      <c r="E1650" s="87">
        <v>34.173870000000001</v>
      </c>
      <c r="F1650" s="88">
        <v>10.42</v>
      </c>
      <c r="G1650" s="91">
        <v>23.645</v>
      </c>
      <c r="H1650" s="41">
        <v>5.8974152487478726E-4</v>
      </c>
      <c r="I1650" s="42">
        <v>6.8102764528453283</v>
      </c>
      <c r="J1650" s="41">
        <v>6.5680555555555555E-4</v>
      </c>
      <c r="K1650" s="42">
        <v>1.9824944444444419</v>
      </c>
      <c r="L1650" s="41">
        <v>5.8974152487478726E-4</v>
      </c>
      <c r="M1650" s="42">
        <v>1.9199987591017551</v>
      </c>
    </row>
    <row r="1651" spans="1:13" x14ac:dyDescent="0.2">
      <c r="A1651" s="84">
        <v>360</v>
      </c>
      <c r="B1651" s="85">
        <v>34974</v>
      </c>
      <c r="C1651" s="97">
        <v>36.78</v>
      </c>
      <c r="D1651" s="90">
        <v>8.7000000000000001E-4</v>
      </c>
      <c r="E1651" s="87">
        <v>34.203620000000001</v>
      </c>
      <c r="F1651" s="88">
        <v>10.47</v>
      </c>
      <c r="G1651" s="91">
        <v>23.625</v>
      </c>
      <c r="H1651" s="41">
        <v>5.8929190861234382E-4</v>
      </c>
      <c r="I1651" s="42">
        <v>6.8142896936544028</v>
      </c>
      <c r="J1651" s="41">
        <v>6.5625000000000004E-4</v>
      </c>
      <c r="K1651" s="42">
        <v>1.9831506944444419</v>
      </c>
      <c r="L1651" s="41">
        <v>5.8929190861234382E-4</v>
      </c>
      <c r="M1651" s="42">
        <v>1.9205880510103674</v>
      </c>
    </row>
    <row r="1652" spans="1:13" x14ac:dyDescent="0.2">
      <c r="A1652" s="84">
        <v>360</v>
      </c>
      <c r="B1652" s="85">
        <v>34975</v>
      </c>
      <c r="C1652" s="97">
        <v>36.799999999999997</v>
      </c>
      <c r="D1652" s="90">
        <v>8.7000000000000001E-4</v>
      </c>
      <c r="E1652" s="87">
        <v>34.233400000000003</v>
      </c>
      <c r="F1652" s="88">
        <v>10.45</v>
      </c>
      <c r="G1652" s="91">
        <v>23.625</v>
      </c>
      <c r="H1652" s="41">
        <v>5.8929190861234382E-4</v>
      </c>
      <c r="I1652" s="42">
        <v>6.8183052994338142</v>
      </c>
      <c r="J1652" s="41">
        <v>6.5625000000000004E-4</v>
      </c>
      <c r="K1652" s="42">
        <v>1.9838069444444419</v>
      </c>
      <c r="L1652" s="41">
        <v>5.8929190861234382E-4</v>
      </c>
      <c r="M1652" s="42">
        <v>1.9211773429189798</v>
      </c>
    </row>
    <row r="1653" spans="1:13" x14ac:dyDescent="0.2">
      <c r="A1653" s="84">
        <v>360</v>
      </c>
      <c r="B1653" s="85">
        <v>34976</v>
      </c>
      <c r="C1653" s="97">
        <v>36.54</v>
      </c>
      <c r="D1653" s="90">
        <v>8.7000000000000001E-4</v>
      </c>
      <c r="E1653" s="87">
        <v>34.263030000000001</v>
      </c>
      <c r="F1653" s="88">
        <v>10.43</v>
      </c>
      <c r="G1653" s="91">
        <v>23.484999999999999</v>
      </c>
      <c r="H1653" s="41">
        <v>5.8614256227085271E-4</v>
      </c>
      <c r="I1653" s="42">
        <v>6.8223017983723695</v>
      </c>
      <c r="J1653" s="41">
        <v>6.5236111111111105E-4</v>
      </c>
      <c r="K1653" s="42">
        <v>1.9844593055555531</v>
      </c>
      <c r="L1653" s="41">
        <v>5.8614256227085271E-4</v>
      </c>
      <c r="M1653" s="42">
        <v>1.9217634854812506</v>
      </c>
    </row>
    <row r="1654" spans="1:13" x14ac:dyDescent="0.2">
      <c r="A1654" s="84">
        <v>360</v>
      </c>
      <c r="B1654" s="85">
        <v>34977</v>
      </c>
      <c r="C1654" s="97">
        <v>36.78</v>
      </c>
      <c r="D1654" s="90">
        <v>8.7000000000000001E-4</v>
      </c>
      <c r="E1654" s="87">
        <v>34.292850000000001</v>
      </c>
      <c r="F1654" s="88">
        <v>10.42</v>
      </c>
      <c r="G1654" s="91">
        <v>23.6</v>
      </c>
      <c r="H1654" s="41">
        <v>5.8872978626856032E-4</v>
      </c>
      <c r="I1654" s="42">
        <v>6.8263182906519848</v>
      </c>
      <c r="J1654" s="41">
        <v>6.555555555555556E-4</v>
      </c>
      <c r="K1654" s="42">
        <v>1.9851148611111087</v>
      </c>
      <c r="L1654" s="41">
        <v>5.8872978626856032E-4</v>
      </c>
      <c r="M1654" s="42">
        <v>1.9223522152675192</v>
      </c>
    </row>
    <row r="1655" spans="1:13" x14ac:dyDescent="0.2">
      <c r="A1655" s="84">
        <v>360</v>
      </c>
      <c r="B1655" s="85">
        <v>34978</v>
      </c>
      <c r="C1655" s="97">
        <v>36.86</v>
      </c>
      <c r="D1655" s="90">
        <v>8.7000000000000001E-4</v>
      </c>
      <c r="E1655" s="87">
        <v>34.322760000000002</v>
      </c>
      <c r="F1655" s="88">
        <v>10.45</v>
      </c>
      <c r="G1655" s="91">
        <v>23.655000000000001</v>
      </c>
      <c r="H1655" s="41">
        <v>5.8996630580976372E-4</v>
      </c>
      <c r="I1655" s="42">
        <v>6.8303455884362023</v>
      </c>
      <c r="J1655" s="41">
        <v>6.5708333333333341E-4</v>
      </c>
      <c r="K1655" s="42">
        <v>1.9857719444444419</v>
      </c>
      <c r="L1655" s="41">
        <v>5.8996630580976372E-4</v>
      </c>
      <c r="M1655" s="42">
        <v>1.922942181573329</v>
      </c>
    </row>
    <row r="1656" spans="1:13" x14ac:dyDescent="0.2">
      <c r="A1656" s="84">
        <v>360</v>
      </c>
      <c r="B1656" s="85">
        <v>34979</v>
      </c>
      <c r="C1656" s="97">
        <v>36.86</v>
      </c>
      <c r="D1656" s="90">
        <v>8.7000000000000001E-4</v>
      </c>
      <c r="E1656" s="87">
        <v>34.352690000000003</v>
      </c>
      <c r="F1656" s="88">
        <v>10.45</v>
      </c>
      <c r="G1656" s="91">
        <v>23.655000000000001</v>
      </c>
      <c r="H1656" s="41">
        <v>5.8996630580976372E-4</v>
      </c>
      <c r="I1656" s="42">
        <v>6.8343752621904157</v>
      </c>
      <c r="J1656" s="41">
        <v>6.5708333333333341E-4</v>
      </c>
      <c r="K1656" s="42">
        <v>1.9864290277777752</v>
      </c>
      <c r="L1656" s="41">
        <v>5.8996630580976372E-4</v>
      </c>
      <c r="M1656" s="42">
        <v>1.9235321478791387</v>
      </c>
    </row>
    <row r="1657" spans="1:13" x14ac:dyDescent="0.2">
      <c r="A1657" s="84">
        <v>360</v>
      </c>
      <c r="B1657" s="85">
        <v>34980</v>
      </c>
      <c r="C1657" s="97">
        <v>36.86</v>
      </c>
      <c r="D1657" s="90">
        <v>8.7000000000000001E-4</v>
      </c>
      <c r="E1657" s="87">
        <v>34.382640000000002</v>
      </c>
      <c r="F1657" s="88">
        <v>10.45</v>
      </c>
      <c r="G1657" s="91">
        <v>23.655000000000001</v>
      </c>
      <c r="H1657" s="41">
        <v>5.8996630580976372E-4</v>
      </c>
      <c r="I1657" s="42">
        <v>6.8384073133163676</v>
      </c>
      <c r="J1657" s="41">
        <v>6.5708333333333341E-4</v>
      </c>
      <c r="K1657" s="42">
        <v>1.9870861111111084</v>
      </c>
      <c r="L1657" s="41">
        <v>5.8996630580976372E-4</v>
      </c>
      <c r="M1657" s="42">
        <v>1.9241221141849485</v>
      </c>
    </row>
    <row r="1658" spans="1:13" x14ac:dyDescent="0.2">
      <c r="A1658" s="84">
        <v>360</v>
      </c>
      <c r="B1658" s="85">
        <v>34981</v>
      </c>
      <c r="C1658" s="97">
        <v>36.72</v>
      </c>
      <c r="D1658" s="90">
        <v>8.7000000000000001E-4</v>
      </c>
      <c r="E1658" s="87">
        <v>34.412529999999997</v>
      </c>
      <c r="F1658" s="88">
        <v>10.41</v>
      </c>
      <c r="G1658" s="91">
        <v>23.564999999999998</v>
      </c>
      <c r="H1658" s="41">
        <v>5.8794262447614543E-4</v>
      </c>
      <c r="I1658" s="42">
        <v>6.8424279044593961</v>
      </c>
      <c r="J1658" s="41">
        <v>6.545833333333333E-4</v>
      </c>
      <c r="K1658" s="42">
        <v>1.9877406944444418</v>
      </c>
      <c r="L1658" s="41">
        <v>5.8794262447614543E-4</v>
      </c>
      <c r="M1658" s="42">
        <v>1.9247100568094246</v>
      </c>
    </row>
    <row r="1659" spans="1:13" x14ac:dyDescent="0.2">
      <c r="A1659" s="84">
        <v>360</v>
      </c>
      <c r="B1659" s="85">
        <v>34982</v>
      </c>
      <c r="C1659" s="97">
        <v>36.909999999999997</v>
      </c>
      <c r="D1659" s="90">
        <v>8.7000000000000001E-4</v>
      </c>
      <c r="E1659" s="87">
        <v>34.442570000000003</v>
      </c>
      <c r="F1659" s="88">
        <v>10.4</v>
      </c>
      <c r="G1659" s="91">
        <v>23.654999999999998</v>
      </c>
      <c r="H1659" s="41">
        <v>5.8996630580976372E-4</v>
      </c>
      <c r="I1659" s="42">
        <v>6.8464647063729593</v>
      </c>
      <c r="J1659" s="41">
        <v>6.570833333333333E-4</v>
      </c>
      <c r="K1659" s="42">
        <v>1.988397777777775</v>
      </c>
      <c r="L1659" s="41">
        <v>5.8996630580976372E-4</v>
      </c>
      <c r="M1659" s="42">
        <v>1.9253000231152344</v>
      </c>
    </row>
    <row r="1660" spans="1:13" x14ac:dyDescent="0.2">
      <c r="A1660" s="84">
        <v>360</v>
      </c>
      <c r="B1660" s="85">
        <v>34983</v>
      </c>
      <c r="C1660" s="97">
        <v>36.619999999999997</v>
      </c>
      <c r="D1660" s="90">
        <v>8.7000000000000001E-4</v>
      </c>
      <c r="E1660" s="87">
        <v>34.472439999999999</v>
      </c>
      <c r="F1660" s="88">
        <v>10.36</v>
      </c>
      <c r="G1660" s="91">
        <v>23.49</v>
      </c>
      <c r="H1660" s="41">
        <v>5.8625510022425331E-4</v>
      </c>
      <c r="I1660" s="42">
        <v>6.8504784812255757</v>
      </c>
      <c r="J1660" s="41">
        <v>6.5249999999999998E-4</v>
      </c>
      <c r="K1660" s="42">
        <v>1.989050277777775</v>
      </c>
      <c r="L1660" s="41">
        <v>5.8625510022425331E-4</v>
      </c>
      <c r="M1660" s="42">
        <v>1.9258862782154587</v>
      </c>
    </row>
    <row r="1661" spans="1:13" x14ac:dyDescent="0.2">
      <c r="A1661" s="84">
        <v>360</v>
      </c>
      <c r="B1661" s="85">
        <v>34984</v>
      </c>
      <c r="C1661" s="97">
        <v>36.15</v>
      </c>
      <c r="D1661" s="90">
        <v>8.5999999999999998E-4</v>
      </c>
      <c r="E1661" s="87">
        <v>34.502000000000002</v>
      </c>
      <c r="F1661" s="88">
        <v>10.39</v>
      </c>
      <c r="G1661" s="91">
        <v>23.27</v>
      </c>
      <c r="H1661" s="41">
        <v>5.8129912659965477E-4</v>
      </c>
      <c r="I1661" s="42">
        <v>6.8544606583835019</v>
      </c>
      <c r="J1661" s="41">
        <v>6.4638888888888884E-4</v>
      </c>
      <c r="K1661" s="42">
        <v>1.9896966666666638</v>
      </c>
      <c r="L1661" s="41">
        <v>5.8129912659965477E-4</v>
      </c>
      <c r="M1661" s="42">
        <v>1.9264675773420583</v>
      </c>
    </row>
    <row r="1662" spans="1:13" x14ac:dyDescent="0.2">
      <c r="A1662" s="84">
        <v>360</v>
      </c>
      <c r="B1662" s="85">
        <v>34985</v>
      </c>
      <c r="C1662" s="97">
        <v>36.17</v>
      </c>
      <c r="D1662" s="90">
        <v>8.5999999999999998E-4</v>
      </c>
      <c r="E1662" s="87">
        <v>34.531599999999997</v>
      </c>
      <c r="F1662" s="88">
        <v>10.36</v>
      </c>
      <c r="G1662" s="91">
        <v>23.265000000000001</v>
      </c>
      <c r="H1662" s="41">
        <v>5.8118638835402692E-4</v>
      </c>
      <c r="I1662" s="42">
        <v>6.8584443776176629</v>
      </c>
      <c r="J1662" s="41">
        <v>6.4625000000000001E-4</v>
      </c>
      <c r="K1662" s="42">
        <v>1.9903429166666637</v>
      </c>
      <c r="L1662" s="41">
        <v>5.8118638835402692E-4</v>
      </c>
      <c r="M1662" s="42">
        <v>1.9270487637304123</v>
      </c>
    </row>
    <row r="1663" spans="1:13" x14ac:dyDescent="0.2">
      <c r="A1663" s="84">
        <v>360</v>
      </c>
      <c r="B1663" s="85">
        <v>34986</v>
      </c>
      <c r="C1663" s="97">
        <v>36.17</v>
      </c>
      <c r="D1663" s="90">
        <v>8.5999999999999998E-4</v>
      </c>
      <c r="E1663" s="87">
        <v>34.561230000000002</v>
      </c>
      <c r="F1663" s="88">
        <v>10.36</v>
      </c>
      <c r="G1663" s="91">
        <v>23.265000000000001</v>
      </c>
      <c r="H1663" s="41">
        <v>5.8118638835402692E-4</v>
      </c>
      <c r="I1663" s="42">
        <v>6.8624304121352173</v>
      </c>
      <c r="J1663" s="41">
        <v>6.4625000000000001E-4</v>
      </c>
      <c r="K1663" s="42">
        <v>1.9909891666666637</v>
      </c>
      <c r="L1663" s="41">
        <v>5.8118638835402692E-4</v>
      </c>
      <c r="M1663" s="42">
        <v>1.9276299501187664</v>
      </c>
    </row>
    <row r="1664" spans="1:13" x14ac:dyDescent="0.2">
      <c r="A1664" s="84">
        <v>360</v>
      </c>
      <c r="B1664" s="85">
        <v>34987</v>
      </c>
      <c r="C1664" s="97">
        <v>36.17</v>
      </c>
      <c r="D1664" s="90">
        <v>8.5999999999999998E-4</v>
      </c>
      <c r="E1664" s="87">
        <v>34.590879999999999</v>
      </c>
      <c r="F1664" s="88">
        <v>10.36</v>
      </c>
      <c r="G1664" s="91">
        <v>23.265000000000001</v>
      </c>
      <c r="H1664" s="41">
        <v>5.8118638835402692E-4</v>
      </c>
      <c r="I1664" s="42">
        <v>6.8664187632817768</v>
      </c>
      <c r="J1664" s="41">
        <v>6.4625000000000001E-4</v>
      </c>
      <c r="K1664" s="42">
        <v>1.9916354166666637</v>
      </c>
      <c r="L1664" s="41">
        <v>5.8118638835402692E-4</v>
      </c>
      <c r="M1664" s="42">
        <v>1.9282111365071204</v>
      </c>
    </row>
    <row r="1665" spans="1:13" x14ac:dyDescent="0.2">
      <c r="A1665" s="84">
        <v>360</v>
      </c>
      <c r="B1665" s="85">
        <v>34988</v>
      </c>
      <c r="C1665" s="97">
        <v>36.21</v>
      </c>
      <c r="D1665" s="90">
        <v>8.5999999999999998E-4</v>
      </c>
      <c r="E1665" s="87">
        <v>34.620579999999997</v>
      </c>
      <c r="F1665" s="88">
        <v>10.49</v>
      </c>
      <c r="G1665" s="91">
        <v>23.35</v>
      </c>
      <c r="H1665" s="41">
        <v>5.8310231861957718E-4</v>
      </c>
      <c r="I1665" s="42">
        <v>6.870422587983259</v>
      </c>
      <c r="J1665" s="41">
        <v>6.486111111111112E-4</v>
      </c>
      <c r="K1665" s="42">
        <v>1.9922840277777747</v>
      </c>
      <c r="L1665" s="41">
        <v>5.8310231861957718E-4</v>
      </c>
      <c r="M1665" s="42">
        <v>1.92879423882574</v>
      </c>
    </row>
    <row r="1666" spans="1:13" x14ac:dyDescent="0.2">
      <c r="A1666" s="84">
        <v>360</v>
      </c>
      <c r="B1666" s="85">
        <v>34989</v>
      </c>
      <c r="C1666" s="97">
        <v>36.46</v>
      </c>
      <c r="D1666" s="90">
        <v>8.5999999999999998E-4</v>
      </c>
      <c r="E1666" s="87">
        <v>34.650489999999998</v>
      </c>
      <c r="F1666" s="88">
        <v>10.57</v>
      </c>
      <c r="G1666" s="91">
        <v>23.515000000000001</v>
      </c>
      <c r="H1666" s="41">
        <v>5.8681772184243641E-4</v>
      </c>
      <c r="I1666" s="42">
        <v>6.8744542737144343</v>
      </c>
      <c r="J1666" s="41">
        <v>6.5319444444444442E-4</v>
      </c>
      <c r="K1666" s="42">
        <v>1.992937222222219</v>
      </c>
      <c r="L1666" s="41">
        <v>5.8681772184243641E-4</v>
      </c>
      <c r="M1666" s="42">
        <v>1.9293810565475824</v>
      </c>
    </row>
    <row r="1667" spans="1:13" x14ac:dyDescent="0.2">
      <c r="A1667" s="84">
        <v>360</v>
      </c>
      <c r="B1667" s="85">
        <v>34990</v>
      </c>
      <c r="C1667" s="97">
        <v>36.450000000000003</v>
      </c>
      <c r="D1667" s="90">
        <v>8.5999999999999998E-4</v>
      </c>
      <c r="E1667" s="87">
        <v>34.680419999999998</v>
      </c>
      <c r="F1667" s="88">
        <v>10.55</v>
      </c>
      <c r="G1667" s="91">
        <v>23.5</v>
      </c>
      <c r="H1667" s="41">
        <v>5.8648016250040236E-4</v>
      </c>
      <c r="I1667" s="42">
        <v>6.8784860047739835</v>
      </c>
      <c r="J1667" s="41">
        <v>6.5277777777777773E-4</v>
      </c>
      <c r="K1667" s="42">
        <v>1.9935899999999969</v>
      </c>
      <c r="L1667" s="41">
        <v>5.8648016250040236E-4</v>
      </c>
      <c r="M1667" s="42">
        <v>1.9299675367100828</v>
      </c>
    </row>
    <row r="1668" spans="1:13" x14ac:dyDescent="0.2">
      <c r="A1668" s="84">
        <v>360</v>
      </c>
      <c r="B1668" s="85">
        <v>34991</v>
      </c>
      <c r="C1668" s="97">
        <v>36.270000000000003</v>
      </c>
      <c r="D1668" s="90">
        <v>8.5999999999999998E-4</v>
      </c>
      <c r="E1668" s="87">
        <v>34.710239999999999</v>
      </c>
      <c r="F1668" s="88">
        <v>10.55</v>
      </c>
      <c r="G1668" s="91">
        <v>23.410000000000004</v>
      </c>
      <c r="H1668" s="41">
        <v>5.8445394745976209E-4</v>
      </c>
      <c r="I1668" s="42">
        <v>6.8825061630720201</v>
      </c>
      <c r="J1668" s="41">
        <v>6.5027777777777783E-4</v>
      </c>
      <c r="K1668" s="42">
        <v>1.9942402777777746</v>
      </c>
      <c r="L1668" s="41">
        <v>5.8445394745976209E-4</v>
      </c>
      <c r="M1668" s="42">
        <v>1.9305519906575426</v>
      </c>
    </row>
    <row r="1669" spans="1:13" x14ac:dyDescent="0.2">
      <c r="A1669" s="84">
        <v>360</v>
      </c>
      <c r="B1669" s="85">
        <v>34992</v>
      </c>
      <c r="C1669" s="97">
        <v>36.32</v>
      </c>
      <c r="D1669" s="90">
        <v>8.5999999999999998E-4</v>
      </c>
      <c r="E1669" s="87">
        <v>34.740130000000001</v>
      </c>
      <c r="F1669" s="88">
        <v>10.55</v>
      </c>
      <c r="G1669" s="91">
        <v>23.435000000000002</v>
      </c>
      <c r="H1669" s="41">
        <v>5.8501693274459754E-4</v>
      </c>
      <c r="I1669" s="42">
        <v>6.8865325457171362</v>
      </c>
      <c r="J1669" s="41">
        <v>6.5097222222222227E-4</v>
      </c>
      <c r="K1669" s="42">
        <v>1.9948912499999969</v>
      </c>
      <c r="L1669" s="41">
        <v>5.8501693274459754E-4</v>
      </c>
      <c r="M1669" s="42">
        <v>1.9311370075902872</v>
      </c>
    </row>
    <row r="1670" spans="1:13" x14ac:dyDescent="0.2">
      <c r="A1670" s="84">
        <v>360</v>
      </c>
      <c r="B1670" s="85">
        <v>34993</v>
      </c>
      <c r="C1670" s="97">
        <v>36.32</v>
      </c>
      <c r="D1670" s="90">
        <v>8.5999999999999998E-4</v>
      </c>
      <c r="E1670" s="87">
        <v>34.770040000000002</v>
      </c>
      <c r="F1670" s="88">
        <v>10.55</v>
      </c>
      <c r="G1670" s="91">
        <v>23.435000000000002</v>
      </c>
      <c r="H1670" s="41">
        <v>5.8501693274459754E-4</v>
      </c>
      <c r="I1670" s="42">
        <v>6.8905612838642778</v>
      </c>
      <c r="J1670" s="41">
        <v>6.5097222222222227E-4</v>
      </c>
      <c r="K1670" s="42">
        <v>1.9955422222222192</v>
      </c>
      <c r="L1670" s="41">
        <v>5.8501693274459754E-4</v>
      </c>
      <c r="M1670" s="42">
        <v>1.9317220245230318</v>
      </c>
    </row>
    <row r="1671" spans="1:13" x14ac:dyDescent="0.2">
      <c r="A1671" s="84">
        <v>360</v>
      </c>
      <c r="B1671" s="85">
        <v>34994</v>
      </c>
      <c r="C1671" s="97">
        <v>36.32</v>
      </c>
      <c r="D1671" s="90">
        <v>8.5999999999999998E-4</v>
      </c>
      <c r="E1671" s="87">
        <v>34.799979999999998</v>
      </c>
      <c r="F1671" s="88">
        <v>10.55</v>
      </c>
      <c r="G1671" s="91">
        <v>23.435000000000002</v>
      </c>
      <c r="H1671" s="41">
        <v>5.8501693274459754E-4</v>
      </c>
      <c r="I1671" s="42">
        <v>6.8945923788914527</v>
      </c>
      <c r="J1671" s="41">
        <v>6.5097222222222227E-4</v>
      </c>
      <c r="K1671" s="42">
        <v>1.9961931944444415</v>
      </c>
      <c r="L1671" s="41">
        <v>5.8501693274459754E-4</v>
      </c>
      <c r="M1671" s="42">
        <v>1.9323070414557764</v>
      </c>
    </row>
    <row r="1672" spans="1:13" x14ac:dyDescent="0.2">
      <c r="A1672" s="84">
        <v>360</v>
      </c>
      <c r="B1672" s="85">
        <v>34995</v>
      </c>
      <c r="C1672" s="97">
        <v>35.869999999999997</v>
      </c>
      <c r="D1672" s="90">
        <v>8.4999999999999995E-4</v>
      </c>
      <c r="E1672" s="87">
        <v>34.829619999999998</v>
      </c>
      <c r="F1672" s="88">
        <v>10.51</v>
      </c>
      <c r="G1672" s="91">
        <v>23.189999999999998</v>
      </c>
      <c r="H1672" s="41">
        <v>5.7949476721375071E-4</v>
      </c>
      <c r="I1672" s="42">
        <v>6.8985877590970919</v>
      </c>
      <c r="J1672" s="41">
        <v>6.4416666666666659E-4</v>
      </c>
      <c r="K1672" s="42">
        <v>1.9968373611111081</v>
      </c>
      <c r="L1672" s="41">
        <v>5.7949476721375071E-4</v>
      </c>
      <c r="M1672" s="42">
        <v>1.9328865362229901</v>
      </c>
    </row>
    <row r="1673" spans="1:13" x14ac:dyDescent="0.2">
      <c r="A1673" s="84">
        <v>360</v>
      </c>
      <c r="B1673" s="85">
        <v>34996</v>
      </c>
      <c r="C1673" s="97">
        <v>35.53</v>
      </c>
      <c r="D1673" s="90">
        <v>8.4000000000000003E-4</v>
      </c>
      <c r="E1673" s="87">
        <v>34.859050000000003</v>
      </c>
      <c r="F1673" s="88">
        <v>10.56</v>
      </c>
      <c r="G1673" s="91">
        <v>23.045000000000002</v>
      </c>
      <c r="H1673" s="41">
        <v>5.7622138550317281E-4</v>
      </c>
      <c r="I1673" s="42">
        <v>6.9025628728936539</v>
      </c>
      <c r="J1673" s="41">
        <v>6.4013888888888898E-4</v>
      </c>
      <c r="K1673" s="42">
        <v>1.9974774999999969</v>
      </c>
      <c r="L1673" s="41">
        <v>5.7622138550317281E-4</v>
      </c>
      <c r="M1673" s="42">
        <v>1.9334627576084933</v>
      </c>
    </row>
    <row r="1674" spans="1:13" x14ac:dyDescent="0.2">
      <c r="A1674" s="84">
        <v>360</v>
      </c>
      <c r="B1674" s="85">
        <v>34997</v>
      </c>
      <c r="C1674" s="97">
        <v>35.729999999999997</v>
      </c>
      <c r="D1674" s="90">
        <v>8.4999999999999995E-4</v>
      </c>
      <c r="E1674" s="87">
        <v>34.888640000000002</v>
      </c>
      <c r="F1674" s="88">
        <v>10.48</v>
      </c>
      <c r="G1674" s="91">
        <v>23.104999999999997</v>
      </c>
      <c r="H1674" s="41">
        <v>5.7757635458544065E-4</v>
      </c>
      <c r="I1674" s="42">
        <v>6.9065496299950766</v>
      </c>
      <c r="J1674" s="41">
        <v>6.4180555555555551E-4</v>
      </c>
      <c r="K1674" s="42">
        <v>1.9981193055555524</v>
      </c>
      <c r="L1674" s="41">
        <v>5.7757635458544065E-4</v>
      </c>
      <c r="M1674" s="42">
        <v>1.9340403339630787</v>
      </c>
    </row>
    <row r="1675" spans="1:13" x14ac:dyDescent="0.2">
      <c r="A1675" s="84">
        <v>360</v>
      </c>
      <c r="B1675" s="85">
        <v>34998</v>
      </c>
      <c r="C1675" s="97">
        <v>35.92</v>
      </c>
      <c r="D1675" s="90">
        <v>8.4999999999999995E-4</v>
      </c>
      <c r="E1675" s="87">
        <v>34.918399999999998</v>
      </c>
      <c r="F1675" s="88">
        <v>10.49</v>
      </c>
      <c r="G1675" s="91">
        <v>23.205000000000002</v>
      </c>
      <c r="H1675" s="41">
        <v>5.7983317358889508E-4</v>
      </c>
      <c r="I1675" s="42">
        <v>6.9105542765855859</v>
      </c>
      <c r="J1675" s="41">
        <v>6.4458333333333338E-4</v>
      </c>
      <c r="K1675" s="42">
        <v>1.9987638888888857</v>
      </c>
      <c r="L1675" s="41">
        <v>5.7983317358889508E-4</v>
      </c>
      <c r="M1675" s="42">
        <v>1.9346201671366676</v>
      </c>
    </row>
    <row r="1676" spans="1:13" x14ac:dyDescent="0.2">
      <c r="A1676" s="84">
        <v>360</v>
      </c>
      <c r="B1676" s="85">
        <v>34999</v>
      </c>
      <c r="C1676" s="97">
        <v>36.340000000000003</v>
      </c>
      <c r="D1676" s="90">
        <v>8.5999999999999998E-4</v>
      </c>
      <c r="E1676" s="87">
        <v>34.948480000000004</v>
      </c>
      <c r="F1676" s="88">
        <v>10.39</v>
      </c>
      <c r="G1676" s="91">
        <v>23.365000000000002</v>
      </c>
      <c r="H1676" s="41">
        <v>5.8344028728529729E-4</v>
      </c>
      <c r="I1676" s="42">
        <v>6.9145861723580175</v>
      </c>
      <c r="J1676" s="41">
        <v>6.4902777777777788E-4</v>
      </c>
      <c r="K1676" s="42">
        <v>1.9994129166666634</v>
      </c>
      <c r="L1676" s="41">
        <v>5.8344028728529729E-4</v>
      </c>
      <c r="M1676" s="42">
        <v>1.9352036074239529</v>
      </c>
    </row>
    <row r="1677" spans="1:13" x14ac:dyDescent="0.2">
      <c r="A1677" s="84">
        <v>360</v>
      </c>
      <c r="B1677" s="85">
        <v>35000</v>
      </c>
      <c r="C1677" s="97">
        <v>36.340000000000003</v>
      </c>
      <c r="D1677" s="90">
        <v>8.5999999999999998E-4</v>
      </c>
      <c r="E1677" s="87">
        <v>34.978580000000001</v>
      </c>
      <c r="F1677" s="88">
        <v>10.39</v>
      </c>
      <c r="G1677" s="91">
        <v>23.365000000000002</v>
      </c>
      <c r="H1677" s="41">
        <v>5.8344028728529729E-4</v>
      </c>
      <c r="I1677" s="42">
        <v>6.9186204205008774</v>
      </c>
      <c r="J1677" s="41">
        <v>6.4902777777777788E-4</v>
      </c>
      <c r="K1677" s="42">
        <v>2.0000619444444414</v>
      </c>
      <c r="L1677" s="41">
        <v>5.8344028728529729E-4</v>
      </c>
      <c r="M1677" s="42">
        <v>1.9357870477112382</v>
      </c>
    </row>
    <row r="1678" spans="1:13" x14ac:dyDescent="0.2">
      <c r="A1678" s="84">
        <v>360</v>
      </c>
      <c r="B1678" s="85">
        <v>35001</v>
      </c>
      <c r="C1678" s="97">
        <v>36.340000000000003</v>
      </c>
      <c r="D1678" s="90">
        <v>8.5999999999999998E-4</v>
      </c>
      <c r="E1678" s="87">
        <v>35.008710000000001</v>
      </c>
      <c r="F1678" s="88">
        <v>10.39</v>
      </c>
      <c r="G1678" s="91">
        <v>23.365000000000002</v>
      </c>
      <c r="H1678" s="41">
        <v>5.8344028728529729E-4</v>
      </c>
      <c r="I1678" s="42">
        <v>6.9226570223866322</v>
      </c>
      <c r="J1678" s="41">
        <v>6.4902777777777788E-4</v>
      </c>
      <c r="K1678" s="42">
        <v>2.0007109722222194</v>
      </c>
      <c r="L1678" s="41">
        <v>5.8344028728529729E-4</v>
      </c>
      <c r="M1678" s="42">
        <v>1.9363704879985235</v>
      </c>
    </row>
    <row r="1679" spans="1:13" x14ac:dyDescent="0.2">
      <c r="A1679" s="84">
        <v>360</v>
      </c>
      <c r="B1679" s="85">
        <v>35002</v>
      </c>
      <c r="C1679" s="97">
        <v>36.42</v>
      </c>
      <c r="D1679" s="90">
        <v>8.5999999999999998E-4</v>
      </c>
      <c r="E1679" s="87">
        <v>35.038930000000001</v>
      </c>
      <c r="F1679" s="88">
        <v>10.39</v>
      </c>
      <c r="G1679" s="91">
        <v>23.405000000000001</v>
      </c>
      <c r="H1679" s="41">
        <v>5.8434133675522304E-4</v>
      </c>
      <c r="I1679" s="42">
        <v>6.9267022170449914</v>
      </c>
      <c r="J1679" s="41">
        <v>6.501388888888889E-4</v>
      </c>
      <c r="K1679" s="42">
        <v>2.0013611111111085</v>
      </c>
      <c r="L1679" s="41">
        <v>5.8434133675522304E-4</v>
      </c>
      <c r="M1679" s="42">
        <v>1.9369548293352787</v>
      </c>
    </row>
    <row r="1680" spans="1:13" x14ac:dyDescent="0.2">
      <c r="A1680" s="84">
        <v>360</v>
      </c>
      <c r="B1680" s="85">
        <v>35003</v>
      </c>
      <c r="C1680" s="97">
        <v>36.200000000000003</v>
      </c>
      <c r="D1680" s="90">
        <v>8.5999999999999998E-4</v>
      </c>
      <c r="E1680" s="87">
        <v>35.069009999999999</v>
      </c>
      <c r="F1680" s="88">
        <v>10.38</v>
      </c>
      <c r="G1680" s="91">
        <v>23.290000000000003</v>
      </c>
      <c r="H1680" s="41">
        <v>5.8175003398619474E-4</v>
      </c>
      <c r="I1680" s="42">
        <v>6.9307318262951698</v>
      </c>
      <c r="J1680" s="41">
        <v>6.4694444444444456E-4</v>
      </c>
      <c r="K1680" s="42">
        <v>2.0020080555555531</v>
      </c>
      <c r="L1680" s="41">
        <v>5.8175003398619474E-4</v>
      </c>
      <c r="M1680" s="42">
        <v>1.9375365793692649</v>
      </c>
    </row>
    <row r="1681" spans="1:13" x14ac:dyDescent="0.2">
      <c r="A1681" s="84">
        <v>360</v>
      </c>
      <c r="B1681" s="85">
        <v>35004</v>
      </c>
      <c r="C1681" s="97">
        <v>36.200000000000003</v>
      </c>
      <c r="D1681" s="90">
        <v>8.5999999999999998E-4</v>
      </c>
      <c r="E1681" s="87">
        <v>35.099119999999999</v>
      </c>
      <c r="F1681" s="88">
        <v>10.38</v>
      </c>
      <c r="G1681" s="91">
        <v>23.290000000000003</v>
      </c>
      <c r="H1681" s="41">
        <v>5.8175003398619474E-4</v>
      </c>
      <c r="I1681" s="42">
        <v>6.934763779770666</v>
      </c>
      <c r="J1681" s="41">
        <v>6.4694444444444456E-4</v>
      </c>
      <c r="K1681" s="42">
        <v>2.0026549999999976</v>
      </c>
      <c r="L1681" s="41">
        <v>5.8175003398619474E-4</v>
      </c>
      <c r="M1681" s="42">
        <v>1.9381183294032511</v>
      </c>
    </row>
    <row r="1682" spans="1:13" x14ac:dyDescent="0.2">
      <c r="A1682" s="84">
        <v>360</v>
      </c>
      <c r="B1682" s="85">
        <v>35005</v>
      </c>
      <c r="C1682" s="97">
        <v>35.479999999999997</v>
      </c>
      <c r="D1682" s="90">
        <v>8.4000000000000003E-4</v>
      </c>
      <c r="E1682" s="87">
        <v>35.128740000000001</v>
      </c>
      <c r="F1682" s="88">
        <v>10.33</v>
      </c>
      <c r="G1682" s="91">
        <v>22.904999999999998</v>
      </c>
      <c r="H1682" s="41">
        <v>5.7305722692002625E-4</v>
      </c>
      <c r="I1682" s="42">
        <v>6.9387377962716466</v>
      </c>
      <c r="J1682" s="41">
        <v>6.3624999999999988E-4</v>
      </c>
      <c r="K1682" s="42">
        <v>2.0032912499999975</v>
      </c>
      <c r="L1682" s="41">
        <v>5.7305722692002625E-4</v>
      </c>
      <c r="M1682" s="42">
        <v>1.9386913866301712</v>
      </c>
    </row>
    <row r="1683" spans="1:13" x14ac:dyDescent="0.2">
      <c r="A1683" s="84">
        <v>360</v>
      </c>
      <c r="B1683" s="85">
        <v>35006</v>
      </c>
      <c r="C1683" s="97">
        <v>35.46</v>
      </c>
      <c r="D1683" s="90">
        <v>8.4000000000000003E-4</v>
      </c>
      <c r="E1683" s="87">
        <v>35.158369999999998</v>
      </c>
      <c r="F1683" s="88">
        <v>10.33</v>
      </c>
      <c r="G1683" s="91">
        <v>22.895</v>
      </c>
      <c r="H1683" s="41">
        <v>5.7283107807637457E-4</v>
      </c>
      <c r="I1683" s="42">
        <v>6.9427125209239744</v>
      </c>
      <c r="J1683" s="41">
        <v>6.3597222222222223E-4</v>
      </c>
      <c r="K1683" s="42">
        <v>2.0039272222222198</v>
      </c>
      <c r="L1683" s="41">
        <v>5.7283107807637457E-4</v>
      </c>
      <c r="M1683" s="42">
        <v>1.9392642177082475</v>
      </c>
    </row>
    <row r="1684" spans="1:13" x14ac:dyDescent="0.2">
      <c r="A1684" s="84">
        <v>360</v>
      </c>
      <c r="B1684" s="85">
        <v>35007</v>
      </c>
      <c r="C1684" s="97">
        <v>35.46</v>
      </c>
      <c r="D1684" s="90">
        <v>8.4000000000000003E-4</v>
      </c>
      <c r="E1684" s="87">
        <v>35.188020000000002</v>
      </c>
      <c r="F1684" s="88">
        <v>10.33</v>
      </c>
      <c r="G1684" s="91">
        <v>22.895</v>
      </c>
      <c r="H1684" s="41">
        <v>5.7283107807637457E-4</v>
      </c>
      <c r="I1684" s="42">
        <v>6.9466895224221092</v>
      </c>
      <c r="J1684" s="41">
        <v>6.3597222222222223E-4</v>
      </c>
      <c r="K1684" s="42">
        <v>2.004563194444442</v>
      </c>
      <c r="L1684" s="41">
        <v>5.7283107807637457E-4</v>
      </c>
      <c r="M1684" s="42">
        <v>1.9398370487863239</v>
      </c>
    </row>
    <row r="1685" spans="1:13" x14ac:dyDescent="0.2">
      <c r="A1685" s="84">
        <v>360</v>
      </c>
      <c r="B1685" s="85">
        <v>35008</v>
      </c>
      <c r="C1685" s="97">
        <v>35.46</v>
      </c>
      <c r="D1685" s="90">
        <v>8.4000000000000003E-4</v>
      </c>
      <c r="E1685" s="87">
        <v>35.217700000000001</v>
      </c>
      <c r="F1685" s="88">
        <v>10.33</v>
      </c>
      <c r="G1685" s="91">
        <v>22.895</v>
      </c>
      <c r="H1685" s="41">
        <v>5.7283107807637457E-4</v>
      </c>
      <c r="I1685" s="42">
        <v>6.9506688020703002</v>
      </c>
      <c r="J1685" s="41">
        <v>6.3597222222222223E-4</v>
      </c>
      <c r="K1685" s="42">
        <v>2.0051991666666642</v>
      </c>
      <c r="L1685" s="41">
        <v>5.7283107807637457E-4</v>
      </c>
      <c r="M1685" s="42">
        <v>1.9404098798644003</v>
      </c>
    </row>
    <row r="1686" spans="1:13" x14ac:dyDescent="0.2">
      <c r="A1686" s="84">
        <v>360</v>
      </c>
      <c r="B1686" s="85">
        <v>35009</v>
      </c>
      <c r="C1686" s="97">
        <v>35.32</v>
      </c>
      <c r="D1686" s="90">
        <v>8.4000000000000003E-4</v>
      </c>
      <c r="E1686" s="87">
        <v>35.247300000000003</v>
      </c>
      <c r="F1686" s="88">
        <v>10.33</v>
      </c>
      <c r="G1686" s="91">
        <v>22.824999999999999</v>
      </c>
      <c r="H1686" s="41">
        <v>5.7124752216242136E-4</v>
      </c>
      <c r="I1686" s="42">
        <v>6.9546393544008547</v>
      </c>
      <c r="J1686" s="41">
        <v>6.3402777777777774E-4</v>
      </c>
      <c r="K1686" s="42">
        <v>2.0058331944444419</v>
      </c>
      <c r="L1686" s="41">
        <v>5.7124752216242136E-4</v>
      </c>
      <c r="M1686" s="42">
        <v>1.9409811273865627</v>
      </c>
    </row>
    <row r="1687" spans="1:13" x14ac:dyDescent="0.2">
      <c r="A1687" s="84">
        <v>360</v>
      </c>
      <c r="B1687" s="85">
        <v>35010</v>
      </c>
      <c r="C1687" s="97">
        <v>35.56</v>
      </c>
      <c r="D1687" s="90">
        <v>8.4999999999999995E-4</v>
      </c>
      <c r="E1687" s="87">
        <v>35.277099999999997</v>
      </c>
      <c r="F1687" s="88">
        <v>10.49</v>
      </c>
      <c r="G1687" s="91">
        <v>23.025000000000002</v>
      </c>
      <c r="H1687" s="41">
        <v>5.7576958271998713E-4</v>
      </c>
      <c r="I1687" s="42">
        <v>6.9586436241999063</v>
      </c>
      <c r="J1687" s="41">
        <v>6.3958333333333337E-4</v>
      </c>
      <c r="K1687" s="42">
        <v>2.0064727777777751</v>
      </c>
      <c r="L1687" s="41">
        <v>5.7576958271998713E-4</v>
      </c>
      <c r="M1687" s="42">
        <v>1.9415568969692827</v>
      </c>
    </row>
    <row r="1688" spans="1:13" x14ac:dyDescent="0.2">
      <c r="A1688" s="84">
        <v>360</v>
      </c>
      <c r="B1688" s="85">
        <v>35011</v>
      </c>
      <c r="C1688" s="97">
        <v>35.630000000000003</v>
      </c>
      <c r="D1688" s="90">
        <v>8.4999999999999995E-4</v>
      </c>
      <c r="E1688" s="87">
        <v>35.306980000000003</v>
      </c>
      <c r="F1688" s="88">
        <v>10.44</v>
      </c>
      <c r="G1688" s="91">
        <v>23.035</v>
      </c>
      <c r="H1688" s="41">
        <v>5.7599549326647903E-4</v>
      </c>
      <c r="I1688" s="42">
        <v>6.9626517715666933</v>
      </c>
      <c r="J1688" s="41">
        <v>6.3986111111111112E-4</v>
      </c>
      <c r="K1688" s="42">
        <v>2.007112638888886</v>
      </c>
      <c r="L1688" s="41">
        <v>5.7599549326647903E-4</v>
      </c>
      <c r="M1688" s="42">
        <v>1.9421328924625492</v>
      </c>
    </row>
    <row r="1689" spans="1:13" x14ac:dyDescent="0.2">
      <c r="A1689" s="84">
        <v>360</v>
      </c>
      <c r="B1689" s="85">
        <v>35012</v>
      </c>
      <c r="C1689" s="97">
        <v>35.58</v>
      </c>
      <c r="D1689" s="90">
        <v>8.4999999999999995E-4</v>
      </c>
      <c r="E1689" s="87">
        <v>35.336849999999998</v>
      </c>
      <c r="F1689" s="88">
        <v>10.44</v>
      </c>
      <c r="G1689" s="91">
        <v>23.009999999999998</v>
      </c>
      <c r="H1689" s="41">
        <v>5.7543068256316054E-4</v>
      </c>
      <c r="I1689" s="42">
        <v>6.966658295028056</v>
      </c>
      <c r="J1689" s="41">
        <v>6.3916666666666657E-4</v>
      </c>
      <c r="K1689" s="42">
        <v>2.0077518055555528</v>
      </c>
      <c r="L1689" s="41">
        <v>5.7543068256316054E-4</v>
      </c>
      <c r="M1689" s="42">
        <v>1.9427083231451123</v>
      </c>
    </row>
    <row r="1690" spans="1:13" x14ac:dyDescent="0.2">
      <c r="A1690" s="84">
        <v>360</v>
      </c>
      <c r="B1690" s="85">
        <v>35013</v>
      </c>
      <c r="C1690" s="97">
        <v>35.75</v>
      </c>
      <c r="D1690" s="90">
        <v>8.4999999999999995E-4</v>
      </c>
      <c r="E1690" s="87">
        <v>35.366860000000003</v>
      </c>
      <c r="F1690" s="88">
        <v>10.45</v>
      </c>
      <c r="G1690" s="91">
        <v>23.1</v>
      </c>
      <c r="H1690" s="41">
        <v>5.7746346565124007E-4</v>
      </c>
      <c r="I1690" s="42">
        <v>6.9706812856711107</v>
      </c>
      <c r="J1690" s="41">
        <v>6.4166666666666669E-4</v>
      </c>
      <c r="K1690" s="42">
        <v>2.0083934722222194</v>
      </c>
      <c r="L1690" s="41">
        <v>5.7746346565124007E-4</v>
      </c>
      <c r="M1690" s="42">
        <v>1.9432857866107636</v>
      </c>
    </row>
    <row r="1691" spans="1:13" x14ac:dyDescent="0.2">
      <c r="A1691" s="84">
        <v>360</v>
      </c>
      <c r="B1691" s="85">
        <v>35014</v>
      </c>
      <c r="C1691" s="97">
        <v>35.75</v>
      </c>
      <c r="D1691" s="90">
        <v>8.4999999999999995E-4</v>
      </c>
      <c r="E1691" s="87">
        <v>35.396900000000002</v>
      </c>
      <c r="F1691" s="88">
        <v>10.45</v>
      </c>
      <c r="G1691" s="91">
        <v>23.1</v>
      </c>
      <c r="H1691" s="41">
        <v>5.7746346565124007E-4</v>
      </c>
      <c r="I1691" s="42">
        <v>6.9747065994442847</v>
      </c>
      <c r="J1691" s="41">
        <v>6.4166666666666669E-4</v>
      </c>
      <c r="K1691" s="42">
        <v>2.0090351388888861</v>
      </c>
      <c r="L1691" s="41">
        <v>5.7746346565124007E-4</v>
      </c>
      <c r="M1691" s="42">
        <v>1.9438632500764148</v>
      </c>
    </row>
    <row r="1692" spans="1:13" x14ac:dyDescent="0.2">
      <c r="A1692" s="84">
        <v>360</v>
      </c>
      <c r="B1692" s="85">
        <v>35015</v>
      </c>
      <c r="C1692" s="97">
        <v>35.75</v>
      </c>
      <c r="D1692" s="90">
        <v>8.4999999999999995E-4</v>
      </c>
      <c r="E1692" s="87">
        <v>35.426960000000001</v>
      </c>
      <c r="F1692" s="88">
        <v>10.45</v>
      </c>
      <c r="G1692" s="91">
        <v>23.1</v>
      </c>
      <c r="H1692" s="41">
        <v>5.7746346565124007E-4</v>
      </c>
      <c r="I1692" s="42">
        <v>6.9787342376891006</v>
      </c>
      <c r="J1692" s="41">
        <v>6.4166666666666669E-4</v>
      </c>
      <c r="K1692" s="42">
        <v>2.0096768055555527</v>
      </c>
      <c r="L1692" s="41">
        <v>5.7746346565124007E-4</v>
      </c>
      <c r="M1692" s="42">
        <v>1.944440713542066</v>
      </c>
    </row>
    <row r="1693" spans="1:13" x14ac:dyDescent="0.2">
      <c r="A1693" s="84">
        <v>360</v>
      </c>
      <c r="B1693" s="85">
        <v>35016</v>
      </c>
      <c r="C1693" s="97">
        <v>35.770000000000003</v>
      </c>
      <c r="D1693" s="90">
        <v>8.4999999999999995E-4</v>
      </c>
      <c r="E1693" s="87">
        <v>35.457070000000002</v>
      </c>
      <c r="F1693" s="88">
        <v>10.44</v>
      </c>
      <c r="G1693" s="91">
        <v>23.105</v>
      </c>
      <c r="H1693" s="41">
        <v>5.7757635458544065E-4</v>
      </c>
      <c r="I1693" s="42">
        <v>6.9827649895697261</v>
      </c>
      <c r="J1693" s="41">
        <v>6.4180555555555562E-4</v>
      </c>
      <c r="K1693" s="42">
        <v>2.0103186111111082</v>
      </c>
      <c r="L1693" s="41">
        <v>5.7757635458544065E-4</v>
      </c>
      <c r="M1693" s="42">
        <v>1.9450182898966515</v>
      </c>
    </row>
    <row r="1694" spans="1:13" x14ac:dyDescent="0.2">
      <c r="A1694" s="84">
        <v>360</v>
      </c>
      <c r="B1694" s="85">
        <v>35017</v>
      </c>
      <c r="C1694" s="97">
        <v>34.630000000000003</v>
      </c>
      <c r="D1694" s="90">
        <v>8.3000000000000001E-4</v>
      </c>
      <c r="E1694" s="87">
        <v>35.486370000000001</v>
      </c>
      <c r="F1694" s="88">
        <v>10.28</v>
      </c>
      <c r="G1694" s="91">
        <v>22.455000000000002</v>
      </c>
      <c r="H1694" s="41">
        <v>5.6286231860536162E-4</v>
      </c>
      <c r="I1694" s="42">
        <v>6.9866953248620316</v>
      </c>
      <c r="J1694" s="41">
        <v>6.2375000000000006E-4</v>
      </c>
      <c r="K1694" s="42">
        <v>2.0109423611111081</v>
      </c>
      <c r="L1694" s="41">
        <v>5.6286231860536162E-4</v>
      </c>
      <c r="M1694" s="42">
        <v>1.9455811522152568</v>
      </c>
    </row>
    <row r="1695" spans="1:13" x14ac:dyDescent="0.2">
      <c r="A1695" s="84">
        <v>360</v>
      </c>
      <c r="B1695" s="85">
        <v>35018</v>
      </c>
      <c r="C1695" s="97">
        <v>35.21</v>
      </c>
      <c r="D1695" s="90">
        <v>8.4000000000000003E-4</v>
      </c>
      <c r="E1695" s="87">
        <v>35.516120000000001</v>
      </c>
      <c r="F1695" s="88">
        <v>10.210000000000001</v>
      </c>
      <c r="G1695" s="91">
        <v>22.71</v>
      </c>
      <c r="H1695" s="41">
        <v>5.6864401118583707E-4</v>
      </c>
      <c r="I1695" s="42">
        <v>6.9906682673164946</v>
      </c>
      <c r="J1695" s="41">
        <v>6.308333333333334E-4</v>
      </c>
      <c r="K1695" s="42">
        <v>2.0115731944444413</v>
      </c>
      <c r="L1695" s="41">
        <v>5.6864401118583707E-4</v>
      </c>
      <c r="M1695" s="42">
        <v>1.9461497962264427</v>
      </c>
    </row>
    <row r="1696" spans="1:13" x14ac:dyDescent="0.2">
      <c r="A1696" s="84">
        <v>360</v>
      </c>
      <c r="B1696" s="85">
        <v>35019</v>
      </c>
      <c r="C1696" s="97">
        <v>35.17</v>
      </c>
      <c r="D1696" s="90">
        <v>8.4000000000000003E-4</v>
      </c>
      <c r="E1696" s="87">
        <v>35.545859999999998</v>
      </c>
      <c r="F1696" s="88">
        <v>10.199999999999999</v>
      </c>
      <c r="G1696" s="91">
        <v>22.685000000000002</v>
      </c>
      <c r="H1696" s="41">
        <v>5.6807770857836282E-4</v>
      </c>
      <c r="I1696" s="42">
        <v>6.9946395101272234</v>
      </c>
      <c r="J1696" s="41">
        <v>6.3013888888888896E-4</v>
      </c>
      <c r="K1696" s="42">
        <v>2.0122033333333302</v>
      </c>
      <c r="L1696" s="41">
        <v>5.6807770857836282E-4</v>
      </c>
      <c r="M1696" s="42">
        <v>1.946717873935021</v>
      </c>
    </row>
    <row r="1697" spans="1:13" x14ac:dyDescent="0.2">
      <c r="A1697" s="84">
        <v>360</v>
      </c>
      <c r="B1697" s="85">
        <v>35020</v>
      </c>
      <c r="C1697" s="97">
        <v>35.33</v>
      </c>
      <c r="D1697" s="90">
        <v>8.4000000000000003E-4</v>
      </c>
      <c r="E1697" s="87">
        <v>35.575749999999999</v>
      </c>
      <c r="F1697" s="88">
        <v>10.199999999999999</v>
      </c>
      <c r="G1697" s="91">
        <v>22.765000000000001</v>
      </c>
      <c r="H1697" s="41">
        <v>5.6988947204050788E-4</v>
      </c>
      <c r="I1697" s="42">
        <v>6.9986256815447634</v>
      </c>
      <c r="J1697" s="41">
        <v>6.323611111111111E-4</v>
      </c>
      <c r="K1697" s="42">
        <v>2.0128356944444414</v>
      </c>
      <c r="L1697" s="41">
        <v>5.6988947204050788E-4</v>
      </c>
      <c r="M1697" s="42">
        <v>1.9472877634070616</v>
      </c>
    </row>
    <row r="1698" spans="1:13" x14ac:dyDescent="0.2">
      <c r="A1698" s="84">
        <v>360</v>
      </c>
      <c r="B1698" s="85">
        <v>35021</v>
      </c>
      <c r="C1698" s="97">
        <v>35.33</v>
      </c>
      <c r="D1698" s="90">
        <v>8.4000000000000003E-4</v>
      </c>
      <c r="E1698" s="87">
        <v>35.60566</v>
      </c>
      <c r="F1698" s="88">
        <v>10.199999999999999</v>
      </c>
      <c r="G1698" s="91">
        <v>22.765000000000001</v>
      </c>
      <c r="H1698" s="41">
        <v>5.6988947204050788E-4</v>
      </c>
      <c r="I1698" s="42">
        <v>7.002614124639428</v>
      </c>
      <c r="J1698" s="41">
        <v>6.323611111111111E-4</v>
      </c>
      <c r="K1698" s="42">
        <v>2.0134680555555526</v>
      </c>
      <c r="L1698" s="41">
        <v>5.6988947204050788E-4</v>
      </c>
      <c r="M1698" s="42">
        <v>1.9478576528791021</v>
      </c>
    </row>
    <row r="1699" spans="1:13" x14ac:dyDescent="0.2">
      <c r="A1699" s="84">
        <v>360</v>
      </c>
      <c r="B1699" s="85">
        <v>35022</v>
      </c>
      <c r="C1699" s="97">
        <v>35.33</v>
      </c>
      <c r="D1699" s="90">
        <v>8.4000000000000003E-4</v>
      </c>
      <c r="E1699" s="87">
        <v>35.635590000000001</v>
      </c>
      <c r="F1699" s="88">
        <v>10.199999999999999</v>
      </c>
      <c r="G1699" s="91">
        <v>22.765000000000001</v>
      </c>
      <c r="H1699" s="41">
        <v>5.6988947204050788E-4</v>
      </c>
      <c r="I1699" s="42">
        <v>7.0066048407058226</v>
      </c>
      <c r="J1699" s="41">
        <v>6.323611111111111E-4</v>
      </c>
      <c r="K1699" s="42">
        <v>2.0141004166666638</v>
      </c>
      <c r="L1699" s="41">
        <v>5.6988947204050788E-4</v>
      </c>
      <c r="M1699" s="42">
        <v>1.9484275423511426</v>
      </c>
    </row>
    <row r="1700" spans="1:13" x14ac:dyDescent="0.2">
      <c r="A1700" s="84">
        <v>360</v>
      </c>
      <c r="B1700" s="85">
        <v>35023</v>
      </c>
      <c r="C1700" s="97">
        <v>35.229999999999997</v>
      </c>
      <c r="D1700" s="90">
        <v>8.4000000000000003E-4</v>
      </c>
      <c r="E1700" s="87">
        <v>35.665480000000002</v>
      </c>
      <c r="F1700" s="88">
        <v>10.17</v>
      </c>
      <c r="G1700" s="91">
        <v>22.7</v>
      </c>
      <c r="H1700" s="41">
        <v>5.6841750395042467E-4</v>
      </c>
      <c r="I1700" s="42">
        <v>7.0105875175405439</v>
      </c>
      <c r="J1700" s="41">
        <v>6.3055555555555553E-4</v>
      </c>
      <c r="K1700" s="42">
        <v>2.0147309722222193</v>
      </c>
      <c r="L1700" s="41">
        <v>5.6841750395042467E-4</v>
      </c>
      <c r="M1700" s="42">
        <v>1.948995959855093</v>
      </c>
    </row>
    <row r="1701" spans="1:13" x14ac:dyDescent="0.2">
      <c r="A1701" s="84">
        <v>360</v>
      </c>
      <c r="B1701" s="85">
        <v>35024</v>
      </c>
      <c r="C1701" s="97">
        <v>35.340000000000003</v>
      </c>
      <c r="D1701" s="90">
        <v>8.4000000000000003E-4</v>
      </c>
      <c r="E1701" s="87">
        <v>35.69547</v>
      </c>
      <c r="F1701" s="88">
        <v>10.09</v>
      </c>
      <c r="G1701" s="91">
        <v>22.715000000000003</v>
      </c>
      <c r="H1701" s="41">
        <v>5.6875725790073162E-4</v>
      </c>
      <c r="I1701" s="42">
        <v>7.0145748400732932</v>
      </c>
      <c r="J1701" s="41">
        <v>6.3097222222222233E-4</v>
      </c>
      <c r="K1701" s="42">
        <v>2.0153619444444417</v>
      </c>
      <c r="L1701" s="41">
        <v>5.6875725790073162E-4</v>
      </c>
      <c r="M1701" s="42">
        <v>1.9495647171129937</v>
      </c>
    </row>
    <row r="1702" spans="1:13" x14ac:dyDescent="0.2">
      <c r="A1702" s="84">
        <v>360</v>
      </c>
      <c r="B1702" s="85">
        <v>35025</v>
      </c>
      <c r="C1702" s="97">
        <v>35.32</v>
      </c>
      <c r="D1702" s="90">
        <v>8.4000000000000003E-4</v>
      </c>
      <c r="E1702" s="87">
        <v>35.725479999999997</v>
      </c>
      <c r="F1702" s="88">
        <v>10.07</v>
      </c>
      <c r="G1702" s="91">
        <v>22.695</v>
      </c>
      <c r="H1702" s="41">
        <v>5.6830424342924069E-4</v>
      </c>
      <c r="I1702" s="42">
        <v>7.018561252720759</v>
      </c>
      <c r="J1702" s="41">
        <v>6.3041666666666671E-4</v>
      </c>
      <c r="K1702" s="42">
        <v>2.0159923611111084</v>
      </c>
      <c r="L1702" s="41">
        <v>5.6830424342924069E-4</v>
      </c>
      <c r="M1702" s="42">
        <v>1.950133021356423</v>
      </c>
    </row>
    <row r="1703" spans="1:13" x14ac:dyDescent="0.2">
      <c r="A1703" s="84">
        <v>360</v>
      </c>
      <c r="B1703" s="85">
        <v>35026</v>
      </c>
      <c r="C1703" s="97">
        <v>35.07</v>
      </c>
      <c r="D1703" s="90">
        <v>8.4000000000000003E-4</v>
      </c>
      <c r="E1703" s="87">
        <v>35.755319999999998</v>
      </c>
      <c r="F1703" s="88">
        <v>10.07</v>
      </c>
      <c r="G1703" s="91">
        <v>22.57</v>
      </c>
      <c r="H1703" s="41">
        <v>5.6547123351502471E-4</v>
      </c>
      <c r="I1703" s="42">
        <v>7.0225300472098358</v>
      </c>
      <c r="J1703" s="41">
        <v>6.269444444444444E-4</v>
      </c>
      <c r="K1703" s="42">
        <v>2.0166193055555528</v>
      </c>
      <c r="L1703" s="41">
        <v>5.6547123351502471E-4</v>
      </c>
      <c r="M1703" s="42">
        <v>1.950698492589938</v>
      </c>
    </row>
    <row r="1704" spans="1:13" x14ac:dyDescent="0.2">
      <c r="A1704" s="84">
        <v>360</v>
      </c>
      <c r="B1704" s="85">
        <v>35027</v>
      </c>
      <c r="C1704" s="97">
        <v>34.43</v>
      </c>
      <c r="D1704" s="90">
        <v>8.1999999999999998E-4</v>
      </c>
      <c r="E1704" s="87">
        <v>35.78472</v>
      </c>
      <c r="F1704" s="88">
        <v>10.06</v>
      </c>
      <c r="G1704" s="91">
        <v>22.245000000000001</v>
      </c>
      <c r="H1704" s="41">
        <v>5.5809190240929674E-4</v>
      </c>
      <c r="I1704" s="42">
        <v>7.0264492643636096</v>
      </c>
      <c r="J1704" s="41">
        <v>6.1791666666666668E-4</v>
      </c>
      <c r="K1704" s="42">
        <v>2.0172372222222195</v>
      </c>
      <c r="L1704" s="41">
        <v>5.5809190240929674E-4</v>
      </c>
      <c r="M1704" s="42">
        <v>1.9512565844923473</v>
      </c>
    </row>
    <row r="1705" spans="1:13" x14ac:dyDescent="0.2">
      <c r="A1705" s="84">
        <v>360</v>
      </c>
      <c r="B1705" s="85">
        <v>35028</v>
      </c>
      <c r="C1705" s="97">
        <v>34.43</v>
      </c>
      <c r="D1705" s="90">
        <v>8.1999999999999998E-4</v>
      </c>
      <c r="E1705" s="87">
        <v>35.814140000000002</v>
      </c>
      <c r="F1705" s="88">
        <v>10.06</v>
      </c>
      <c r="G1705" s="91">
        <v>22.245000000000001</v>
      </c>
      <c r="H1705" s="41">
        <v>5.5809190240929674E-4</v>
      </c>
      <c r="I1705" s="42">
        <v>7.0303706688007406</v>
      </c>
      <c r="J1705" s="41">
        <v>6.1791666666666668E-4</v>
      </c>
      <c r="K1705" s="42">
        <v>2.0178551388888861</v>
      </c>
      <c r="L1705" s="41">
        <v>5.5809190240929674E-4</v>
      </c>
      <c r="M1705" s="42">
        <v>1.9518146763947566</v>
      </c>
    </row>
    <row r="1706" spans="1:13" x14ac:dyDescent="0.2">
      <c r="A1706" s="84">
        <v>360</v>
      </c>
      <c r="B1706" s="85">
        <v>35029</v>
      </c>
      <c r="C1706" s="97">
        <v>34.43</v>
      </c>
      <c r="D1706" s="90">
        <v>8.1999999999999998E-4</v>
      </c>
      <c r="E1706" s="87">
        <v>35.843589999999999</v>
      </c>
      <c r="F1706" s="88">
        <v>10.06</v>
      </c>
      <c r="G1706" s="91">
        <v>22.245000000000001</v>
      </c>
      <c r="H1706" s="41">
        <v>5.5809190240929674E-4</v>
      </c>
      <c r="I1706" s="42">
        <v>7.034294261741934</v>
      </c>
      <c r="J1706" s="41">
        <v>6.1791666666666668E-4</v>
      </c>
      <c r="K1706" s="42">
        <v>2.0184730555555528</v>
      </c>
      <c r="L1706" s="41">
        <v>5.5809190240929674E-4</v>
      </c>
      <c r="M1706" s="42">
        <v>1.9523727682971659</v>
      </c>
    </row>
    <row r="1707" spans="1:13" x14ac:dyDescent="0.2">
      <c r="A1707" s="84">
        <v>360</v>
      </c>
      <c r="B1707" s="85">
        <v>35030</v>
      </c>
      <c r="C1707" s="97">
        <v>34.4</v>
      </c>
      <c r="D1707" s="90">
        <v>8.1999999999999998E-4</v>
      </c>
      <c r="E1707" s="87">
        <v>35.873040000000003</v>
      </c>
      <c r="F1707" s="88">
        <v>10.06</v>
      </c>
      <c r="G1707" s="91">
        <v>22.23</v>
      </c>
      <c r="H1707" s="41">
        <v>5.5775084574949396E-4</v>
      </c>
      <c r="I1707" s="42">
        <v>7.0382176453156715</v>
      </c>
      <c r="J1707" s="41">
        <v>6.1749999999999999E-4</v>
      </c>
      <c r="K1707" s="42">
        <v>2.0190905555555529</v>
      </c>
      <c r="L1707" s="41">
        <v>5.5775084574949396E-4</v>
      </c>
      <c r="M1707" s="42">
        <v>1.9529305191429154</v>
      </c>
    </row>
    <row r="1708" spans="1:13" x14ac:dyDescent="0.2">
      <c r="A1708" s="84">
        <v>360</v>
      </c>
      <c r="B1708" s="85">
        <v>35031</v>
      </c>
      <c r="C1708" s="97">
        <v>34.17</v>
      </c>
      <c r="D1708" s="90">
        <v>8.1999999999999998E-4</v>
      </c>
      <c r="E1708" s="87">
        <v>35.902340000000002</v>
      </c>
      <c r="F1708" s="88">
        <v>10.06</v>
      </c>
      <c r="G1708" s="91">
        <v>22.115000000000002</v>
      </c>
      <c r="H1708" s="41">
        <v>5.5513469055434861E-4</v>
      </c>
      <c r="I1708" s="42">
        <v>7.0421248040902578</v>
      </c>
      <c r="J1708" s="41">
        <v>6.1430555555555565E-4</v>
      </c>
      <c r="K1708" s="42">
        <v>2.0197048611111086</v>
      </c>
      <c r="L1708" s="41">
        <v>5.5513469055434861E-4</v>
      </c>
      <c r="M1708" s="42">
        <v>1.9534856538334697</v>
      </c>
    </row>
    <row r="1709" spans="1:13" x14ac:dyDescent="0.2">
      <c r="A1709" s="84">
        <v>360</v>
      </c>
      <c r="B1709" s="85">
        <v>35032</v>
      </c>
      <c r="C1709" s="97">
        <v>34.04</v>
      </c>
      <c r="D1709" s="90">
        <v>8.0999999999999996E-4</v>
      </c>
      <c r="E1709" s="87">
        <v>35.931570000000001</v>
      </c>
      <c r="F1709" s="88">
        <v>10.07</v>
      </c>
      <c r="G1709" s="91">
        <v>22.055</v>
      </c>
      <c r="H1709" s="41">
        <v>5.5376876453028245E-4</v>
      </c>
      <c r="I1709" s="42">
        <v>7.0460245128426866</v>
      </c>
      <c r="J1709" s="41">
        <v>6.1263888888888891E-4</v>
      </c>
      <c r="K1709" s="42">
        <v>2.0203174999999973</v>
      </c>
      <c r="L1709" s="41">
        <v>5.5376876453028245E-4</v>
      </c>
      <c r="M1709" s="42">
        <v>1.954039422598</v>
      </c>
    </row>
    <row r="1710" spans="1:13" x14ac:dyDescent="0.2">
      <c r="A1710" s="84">
        <v>360</v>
      </c>
      <c r="B1710" s="85">
        <v>35033</v>
      </c>
      <c r="C1710" s="97">
        <v>33.94</v>
      </c>
      <c r="D1710" s="90">
        <v>8.0999999999999996E-4</v>
      </c>
      <c r="E1710" s="87">
        <v>35.960749999999997</v>
      </c>
      <c r="F1710" s="88">
        <v>10.06</v>
      </c>
      <c r="G1710" s="91">
        <v>22</v>
      </c>
      <c r="H1710" s="41">
        <v>5.5251607732254016E-4</v>
      </c>
      <c r="I1710" s="42">
        <v>7.0499175546672408</v>
      </c>
      <c r="J1710" s="41">
        <v>6.111111111111111E-4</v>
      </c>
      <c r="K1710" s="42">
        <v>2.0209286111111084</v>
      </c>
      <c r="L1710" s="41">
        <v>5.5251607732254016E-4</v>
      </c>
      <c r="M1710" s="42">
        <v>1.9545919386753225</v>
      </c>
    </row>
    <row r="1711" spans="1:13" x14ac:dyDescent="0.2">
      <c r="A1711" s="84">
        <v>360</v>
      </c>
      <c r="B1711" s="85">
        <v>35034</v>
      </c>
      <c r="C1711" s="97">
        <v>33.97</v>
      </c>
      <c r="D1711" s="90">
        <v>8.0999999999999996E-4</v>
      </c>
      <c r="E1711" s="87">
        <v>35.98997</v>
      </c>
      <c r="F1711" s="88">
        <v>10.08</v>
      </c>
      <c r="G1711" s="91">
        <v>22.024999999999999</v>
      </c>
      <c r="H1711" s="41">
        <v>5.5308555039812468E-4</v>
      </c>
      <c r="I1711" s="42">
        <v>7.0538167621982257</v>
      </c>
      <c r="J1711" s="41">
        <v>6.1180555555555554E-4</v>
      </c>
      <c r="K1711" s="42">
        <v>2.0215404166666642</v>
      </c>
      <c r="L1711" s="41">
        <v>5.5308555039812468E-4</v>
      </c>
      <c r="M1711" s="42">
        <v>1.9551450242257207</v>
      </c>
    </row>
    <row r="1712" spans="1:13" x14ac:dyDescent="0.2">
      <c r="A1712" s="84">
        <v>360</v>
      </c>
      <c r="B1712" s="85">
        <v>35035</v>
      </c>
      <c r="C1712" s="97">
        <v>33.97</v>
      </c>
      <c r="D1712" s="90">
        <v>8.0999999999999996E-4</v>
      </c>
      <c r="E1712" s="87">
        <v>36.019219999999997</v>
      </c>
      <c r="F1712" s="88">
        <v>10.08</v>
      </c>
      <c r="G1712" s="91">
        <v>22.024999999999999</v>
      </c>
      <c r="H1712" s="41">
        <v>5.5308555039812468E-4</v>
      </c>
      <c r="I1712" s="42">
        <v>7.0577181263245539</v>
      </c>
      <c r="J1712" s="41">
        <v>6.1180555555555554E-4</v>
      </c>
      <c r="K1712" s="42">
        <v>2.0221522222222199</v>
      </c>
      <c r="L1712" s="41">
        <v>5.5308555039812468E-4</v>
      </c>
      <c r="M1712" s="42">
        <v>1.9556981097761188</v>
      </c>
    </row>
    <row r="1713" spans="1:13" x14ac:dyDescent="0.2">
      <c r="A1713" s="84">
        <v>360</v>
      </c>
      <c r="B1713" s="85">
        <v>35036</v>
      </c>
      <c r="C1713" s="97">
        <v>33.97</v>
      </c>
      <c r="D1713" s="90">
        <v>8.0999999999999996E-4</v>
      </c>
      <c r="E1713" s="87">
        <v>36.048490000000001</v>
      </c>
      <c r="F1713" s="88">
        <v>10.08</v>
      </c>
      <c r="G1713" s="91">
        <v>22.024999999999999</v>
      </c>
      <c r="H1713" s="41">
        <v>5.5308555039812468E-4</v>
      </c>
      <c r="I1713" s="42">
        <v>7.0616216482390071</v>
      </c>
      <c r="J1713" s="41">
        <v>6.1180555555555554E-4</v>
      </c>
      <c r="K1713" s="42">
        <v>2.0227640277777756</v>
      </c>
      <c r="L1713" s="41">
        <v>5.5308555039812468E-4</v>
      </c>
      <c r="M1713" s="42">
        <v>1.9562511953265169</v>
      </c>
    </row>
    <row r="1714" spans="1:13" x14ac:dyDescent="0.2">
      <c r="A1714" s="84">
        <v>360</v>
      </c>
      <c r="B1714" s="85">
        <v>35037</v>
      </c>
      <c r="C1714" s="97">
        <v>34.03</v>
      </c>
      <c r="D1714" s="90">
        <v>8.0999999999999996E-4</v>
      </c>
      <c r="E1714" s="87">
        <v>36.077840000000002</v>
      </c>
      <c r="F1714" s="88">
        <v>10.039999999999999</v>
      </c>
      <c r="G1714" s="91">
        <v>22.035</v>
      </c>
      <c r="H1714" s="41">
        <v>5.533133070516616E-4</v>
      </c>
      <c r="I1714" s="42">
        <v>7.0655289374663415</v>
      </c>
      <c r="J1714" s="41">
        <v>6.1208333333333329E-4</v>
      </c>
      <c r="K1714" s="42">
        <v>2.023376111111109</v>
      </c>
      <c r="L1714" s="41">
        <v>5.533133070516616E-4</v>
      </c>
      <c r="M1714" s="42">
        <v>1.9568045086335686</v>
      </c>
    </row>
    <row r="1715" spans="1:13" x14ac:dyDescent="0.2">
      <c r="A1715" s="84">
        <v>360</v>
      </c>
      <c r="B1715" s="85">
        <v>35038</v>
      </c>
      <c r="C1715" s="97">
        <v>33.630000000000003</v>
      </c>
      <c r="D1715" s="90">
        <v>8.0999999999999996E-4</v>
      </c>
      <c r="E1715" s="87">
        <v>36.106900000000003</v>
      </c>
      <c r="F1715" s="88">
        <v>10.050000000000001</v>
      </c>
      <c r="G1715" s="91">
        <v>21.840000000000003</v>
      </c>
      <c r="H1715" s="41">
        <v>5.4886869165615693E-4</v>
      </c>
      <c r="I1715" s="42">
        <v>7.0694069850901071</v>
      </c>
      <c r="J1715" s="41">
        <v>6.0666666666666681E-4</v>
      </c>
      <c r="K1715" s="42">
        <v>2.0239827777777757</v>
      </c>
      <c r="L1715" s="41">
        <v>5.4886869165615693E-4</v>
      </c>
      <c r="M1715" s="42">
        <v>1.9573533773252247</v>
      </c>
    </row>
    <row r="1716" spans="1:13" x14ac:dyDescent="0.2">
      <c r="A1716" s="84">
        <v>360</v>
      </c>
      <c r="B1716" s="85">
        <v>35039</v>
      </c>
      <c r="C1716" s="97">
        <v>33.94</v>
      </c>
      <c r="D1716" s="90">
        <v>8.0999999999999996E-4</v>
      </c>
      <c r="E1716" s="87">
        <v>36.136220000000002</v>
      </c>
      <c r="F1716" s="88">
        <v>10.02</v>
      </c>
      <c r="G1716" s="91">
        <v>21.979999999999997</v>
      </c>
      <c r="H1716" s="41">
        <v>5.5206041506861148E-4</v>
      </c>
      <c r="I1716" s="42">
        <v>7.0733097248445853</v>
      </c>
      <c r="J1716" s="41">
        <v>6.1055555555555548E-4</v>
      </c>
      <c r="K1716" s="42">
        <v>2.024593333333331</v>
      </c>
      <c r="L1716" s="41">
        <v>5.5206041506861148E-4</v>
      </c>
      <c r="M1716" s="42">
        <v>1.9579054377402934</v>
      </c>
    </row>
    <row r="1717" spans="1:13" x14ac:dyDescent="0.2">
      <c r="A1717" s="84">
        <v>360</v>
      </c>
      <c r="B1717" s="85">
        <v>35040</v>
      </c>
      <c r="C1717" s="97">
        <v>33.869999999999997</v>
      </c>
      <c r="D1717" s="90">
        <v>8.0999999999999996E-4</v>
      </c>
      <c r="E1717" s="87">
        <v>36.165509999999998</v>
      </c>
      <c r="F1717" s="88">
        <v>10.039999999999999</v>
      </c>
      <c r="G1717" s="91">
        <v>21.954999999999998</v>
      </c>
      <c r="H1717" s="41">
        <v>5.5149073246929525E-4</v>
      </c>
      <c r="I1717" s="42">
        <v>7.0772105896057225</v>
      </c>
      <c r="J1717" s="41">
        <v>6.0986111111111104E-4</v>
      </c>
      <c r="K1717" s="42">
        <v>2.0252031944444422</v>
      </c>
      <c r="L1717" s="41">
        <v>5.5149073246929525E-4</v>
      </c>
      <c r="M1717" s="42">
        <v>1.9584569284727626</v>
      </c>
    </row>
    <row r="1718" spans="1:13" x14ac:dyDescent="0.2">
      <c r="A1718" s="84">
        <v>360</v>
      </c>
      <c r="B1718" s="85">
        <v>35041</v>
      </c>
      <c r="C1718" s="97">
        <v>33.869999999999997</v>
      </c>
      <c r="D1718" s="90">
        <v>8.0999999999999996E-4</v>
      </c>
      <c r="E1718" s="87">
        <v>36.194830000000003</v>
      </c>
      <c r="F1718" s="88">
        <v>10.039999999999999</v>
      </c>
      <c r="G1718" s="91">
        <v>21.954999999999998</v>
      </c>
      <c r="H1718" s="41">
        <v>5.5149073246929525E-4</v>
      </c>
      <c r="I1718" s="42">
        <v>7.0811136056576238</v>
      </c>
      <c r="J1718" s="41">
        <v>6.0986111111111104E-4</v>
      </c>
      <c r="K1718" s="42">
        <v>2.0258130555555534</v>
      </c>
      <c r="L1718" s="41">
        <v>5.5149073246929525E-4</v>
      </c>
      <c r="M1718" s="42">
        <v>1.9590084192052319</v>
      </c>
    </row>
    <row r="1719" spans="1:13" x14ac:dyDescent="0.2">
      <c r="A1719" s="84">
        <v>360</v>
      </c>
      <c r="B1719" s="85">
        <v>35042</v>
      </c>
      <c r="C1719" s="97">
        <v>33.869999999999997</v>
      </c>
      <c r="D1719" s="90">
        <v>8.0999999999999996E-4</v>
      </c>
      <c r="E1719" s="87">
        <v>36.224170000000001</v>
      </c>
      <c r="F1719" s="88">
        <v>10.039999999999999</v>
      </c>
      <c r="G1719" s="91">
        <v>21.954999999999998</v>
      </c>
      <c r="H1719" s="41">
        <v>5.5149073246929525E-4</v>
      </c>
      <c r="I1719" s="42">
        <v>7.0850187741867066</v>
      </c>
      <c r="J1719" s="41">
        <v>6.0986111111111104E-4</v>
      </c>
      <c r="K1719" s="42">
        <v>2.0264229166666645</v>
      </c>
      <c r="L1719" s="41">
        <v>5.5149073246929525E-4</v>
      </c>
      <c r="M1719" s="42">
        <v>1.9595599099377012</v>
      </c>
    </row>
    <row r="1720" spans="1:13" x14ac:dyDescent="0.2">
      <c r="A1720" s="84">
        <v>360</v>
      </c>
      <c r="B1720" s="85">
        <v>35043</v>
      </c>
      <c r="C1720" s="97">
        <v>33.869999999999997</v>
      </c>
      <c r="D1720" s="90">
        <v>8.0999999999999996E-4</v>
      </c>
      <c r="E1720" s="87">
        <v>36.253529999999998</v>
      </c>
      <c r="F1720" s="88">
        <v>10.039999999999999</v>
      </c>
      <c r="G1720" s="91">
        <v>21.954999999999998</v>
      </c>
      <c r="H1720" s="41">
        <v>5.5149073246929525E-4</v>
      </c>
      <c r="I1720" s="42">
        <v>7.0889260963800416</v>
      </c>
      <c r="J1720" s="41">
        <v>6.0986111111111104E-4</v>
      </c>
      <c r="K1720" s="42">
        <v>2.0270327777777757</v>
      </c>
      <c r="L1720" s="41">
        <v>5.5149073246929525E-4</v>
      </c>
      <c r="M1720" s="42">
        <v>1.9601114006701705</v>
      </c>
    </row>
    <row r="1721" spans="1:13" x14ac:dyDescent="0.2">
      <c r="A1721" s="84">
        <v>360</v>
      </c>
      <c r="B1721" s="85">
        <v>35044</v>
      </c>
      <c r="C1721" s="97">
        <v>33.770000000000003</v>
      </c>
      <c r="D1721" s="90">
        <v>8.0999999999999996E-4</v>
      </c>
      <c r="E1721" s="87">
        <v>36.28284</v>
      </c>
      <c r="F1721" s="88">
        <v>10.029999999999999</v>
      </c>
      <c r="G1721" s="91">
        <v>21.900000000000002</v>
      </c>
      <c r="H1721" s="41">
        <v>5.5023702071332892E-4</v>
      </c>
      <c r="I1721" s="42">
        <v>7.0928266859553704</v>
      </c>
      <c r="J1721" s="41">
        <v>6.0833333333333334E-4</v>
      </c>
      <c r="K1721" s="42">
        <v>2.0276411111111092</v>
      </c>
      <c r="L1721" s="41">
        <v>5.5023702071332892E-4</v>
      </c>
      <c r="M1721" s="42">
        <v>1.9606616376908839</v>
      </c>
    </row>
    <row r="1722" spans="1:13" x14ac:dyDescent="0.2">
      <c r="A1722" s="84">
        <v>360</v>
      </c>
      <c r="B1722" s="85">
        <v>35045</v>
      </c>
      <c r="C1722" s="97">
        <v>33.31</v>
      </c>
      <c r="D1722" s="90">
        <v>8.0000000000000004E-4</v>
      </c>
      <c r="E1722" s="87">
        <v>36.31183</v>
      </c>
      <c r="F1722" s="88">
        <v>10.01</v>
      </c>
      <c r="G1722" s="91">
        <v>21.66</v>
      </c>
      <c r="H1722" s="41">
        <v>5.4475966908373863E-4</v>
      </c>
      <c r="I1722" s="42">
        <v>7.0966905718736797</v>
      </c>
      <c r="J1722" s="41">
        <v>6.0166666666666669E-4</v>
      </c>
      <c r="K1722" s="42">
        <v>2.0282427777777761</v>
      </c>
      <c r="L1722" s="41">
        <v>5.4475966908373863E-4</v>
      </c>
      <c r="M1722" s="42">
        <v>1.9612063973599676</v>
      </c>
    </row>
    <row r="1723" spans="1:13" x14ac:dyDescent="0.2">
      <c r="A1723" s="84">
        <v>360</v>
      </c>
      <c r="B1723" s="85">
        <v>35046</v>
      </c>
      <c r="C1723" s="97">
        <v>33.35</v>
      </c>
      <c r="D1723" s="90">
        <v>8.0000000000000004E-4</v>
      </c>
      <c r="E1723" s="87">
        <v>36.340870000000002</v>
      </c>
      <c r="F1723" s="88">
        <v>10.02</v>
      </c>
      <c r="G1723" s="91">
        <v>21.685000000000002</v>
      </c>
      <c r="H1723" s="41">
        <v>5.4533072906060021E-4</v>
      </c>
      <c r="I1723" s="42">
        <v>7.100560615317157</v>
      </c>
      <c r="J1723" s="41">
        <v>6.0236111111111113E-4</v>
      </c>
      <c r="K1723" s="42">
        <v>2.0288451388888871</v>
      </c>
      <c r="L1723" s="41">
        <v>5.4533072906060021E-4</v>
      </c>
      <c r="M1723" s="42">
        <v>1.9617517280890282</v>
      </c>
    </row>
    <row r="1724" spans="1:13" x14ac:dyDescent="0.2">
      <c r="A1724" s="84">
        <v>360</v>
      </c>
      <c r="B1724" s="85">
        <v>35047</v>
      </c>
      <c r="C1724" s="97">
        <v>33.630000000000003</v>
      </c>
      <c r="D1724" s="90">
        <v>8.0999999999999996E-4</v>
      </c>
      <c r="E1724" s="87">
        <v>36.370150000000002</v>
      </c>
      <c r="F1724" s="88">
        <v>10.01</v>
      </c>
      <c r="G1724" s="91">
        <v>21.82</v>
      </c>
      <c r="H1724" s="41">
        <v>5.4841243264203143E-4</v>
      </c>
      <c r="I1724" s="42">
        <v>7.104454651037325</v>
      </c>
      <c r="J1724" s="41">
        <v>6.0611111111111109E-4</v>
      </c>
      <c r="K1724" s="42">
        <v>2.0294512499999984</v>
      </c>
      <c r="L1724" s="41">
        <v>5.4841243264203143E-4</v>
      </c>
      <c r="M1724" s="42">
        <v>1.9623001405216702</v>
      </c>
    </row>
    <row r="1725" spans="1:13" x14ac:dyDescent="0.2">
      <c r="A1725" s="84">
        <v>360</v>
      </c>
      <c r="B1725" s="85">
        <v>35048</v>
      </c>
      <c r="C1725" s="97">
        <v>33.81</v>
      </c>
      <c r="D1725" s="90">
        <v>8.0999999999999996E-4</v>
      </c>
      <c r="E1725" s="87">
        <v>36.399590000000003</v>
      </c>
      <c r="F1725" s="88">
        <v>10</v>
      </c>
      <c r="G1725" s="91">
        <v>21.905000000000001</v>
      </c>
      <c r="H1725" s="41">
        <v>5.5035101781641949E-4</v>
      </c>
      <c r="I1725" s="42">
        <v>7.1083645948855541</v>
      </c>
      <c r="J1725" s="41">
        <v>6.0847222222222227E-4</v>
      </c>
      <c r="K1725" s="42">
        <v>2.0300597222222208</v>
      </c>
      <c r="L1725" s="41">
        <v>5.5035101781641949E-4</v>
      </c>
      <c r="M1725" s="42">
        <v>1.9628504915394867</v>
      </c>
    </row>
    <row r="1726" spans="1:13" x14ac:dyDescent="0.2">
      <c r="A1726" s="84">
        <v>360</v>
      </c>
      <c r="B1726" s="85">
        <v>35049</v>
      </c>
      <c r="C1726" s="97">
        <v>33.81</v>
      </c>
      <c r="D1726" s="90">
        <v>8.0999999999999996E-4</v>
      </c>
      <c r="E1726" s="87">
        <v>36.429049999999997</v>
      </c>
      <c r="F1726" s="88">
        <v>10</v>
      </c>
      <c r="G1726" s="91">
        <v>21.905000000000001</v>
      </c>
      <c r="H1726" s="41">
        <v>5.5035101781641949E-4</v>
      </c>
      <c r="I1726" s="42">
        <v>7.1122766905753592</v>
      </c>
      <c r="J1726" s="41">
        <v>6.0847222222222227E-4</v>
      </c>
      <c r="K1726" s="42">
        <v>2.0306681944444431</v>
      </c>
      <c r="L1726" s="41">
        <v>5.5035101781641949E-4</v>
      </c>
      <c r="M1726" s="42">
        <v>1.9634008425573031</v>
      </c>
    </row>
    <row r="1727" spans="1:13" x14ac:dyDescent="0.2">
      <c r="A1727" s="84">
        <v>360</v>
      </c>
      <c r="B1727" s="85">
        <v>35050</v>
      </c>
      <c r="C1727" s="97">
        <v>33.81</v>
      </c>
      <c r="D1727" s="90">
        <v>8.0999999999999996E-4</v>
      </c>
      <c r="E1727" s="87">
        <v>36.458530000000003</v>
      </c>
      <c r="F1727" s="88">
        <v>10</v>
      </c>
      <c r="G1727" s="91">
        <v>21.905000000000001</v>
      </c>
      <c r="H1727" s="41">
        <v>5.5035101781641949E-4</v>
      </c>
      <c r="I1727" s="42">
        <v>7.116190939291009</v>
      </c>
      <c r="J1727" s="41">
        <v>6.0847222222222227E-4</v>
      </c>
      <c r="K1727" s="42">
        <v>2.0312766666666655</v>
      </c>
      <c r="L1727" s="41">
        <v>5.5035101781641949E-4</v>
      </c>
      <c r="M1727" s="42">
        <v>1.9639511935751195</v>
      </c>
    </row>
    <row r="1728" spans="1:13" x14ac:dyDescent="0.2">
      <c r="A1728" s="84">
        <v>360</v>
      </c>
      <c r="B1728" s="85">
        <v>35051</v>
      </c>
      <c r="C1728" s="97">
        <v>33.85</v>
      </c>
      <c r="D1728" s="90">
        <v>8.0999999999999996E-4</v>
      </c>
      <c r="E1728" s="87">
        <v>36.48807</v>
      </c>
      <c r="F1728" s="88">
        <v>9.98</v>
      </c>
      <c r="G1728" s="91">
        <v>21.914999999999999</v>
      </c>
      <c r="H1728" s="41">
        <v>5.5057899803534482E-4</v>
      </c>
      <c r="I1728" s="42">
        <v>7.1201089645681916</v>
      </c>
      <c r="J1728" s="41">
        <v>6.0875000000000002E-4</v>
      </c>
      <c r="K1728" s="42">
        <v>2.0318854166666656</v>
      </c>
      <c r="L1728" s="41">
        <v>5.5057899803534482E-4</v>
      </c>
      <c r="M1728" s="42">
        <v>1.9645017725731548</v>
      </c>
    </row>
    <row r="1729" spans="1:13" x14ac:dyDescent="0.2">
      <c r="A1729" s="84">
        <v>360</v>
      </c>
      <c r="B1729" s="85">
        <v>35052</v>
      </c>
      <c r="C1729" s="97">
        <v>33.270000000000003</v>
      </c>
      <c r="D1729" s="90">
        <v>8.0000000000000004E-4</v>
      </c>
      <c r="E1729" s="87">
        <v>36.517189999999999</v>
      </c>
      <c r="F1729" s="88">
        <v>9.8000000000000007</v>
      </c>
      <c r="G1729" s="91">
        <v>21.535000000000004</v>
      </c>
      <c r="H1729" s="41">
        <v>5.4190261273401319E-4</v>
      </c>
      <c r="I1729" s="42">
        <v>7.1239673702190416</v>
      </c>
      <c r="J1729" s="41">
        <v>5.981944444444446E-4</v>
      </c>
      <c r="K1729" s="42">
        <v>2.0324836111111102</v>
      </c>
      <c r="L1729" s="41">
        <v>5.4190261273401319E-4</v>
      </c>
      <c r="M1729" s="42">
        <v>1.9650436751858888</v>
      </c>
    </row>
    <row r="1730" spans="1:13" x14ac:dyDescent="0.2">
      <c r="A1730" s="84">
        <v>360</v>
      </c>
      <c r="B1730" s="85">
        <v>35053</v>
      </c>
      <c r="C1730" s="97">
        <v>33.03</v>
      </c>
      <c r="D1730" s="90">
        <v>7.9000000000000001E-4</v>
      </c>
      <c r="E1730" s="87">
        <v>36.546149999999997</v>
      </c>
      <c r="F1730" s="88">
        <v>9.76</v>
      </c>
      <c r="G1730" s="91">
        <v>21.395</v>
      </c>
      <c r="H1730" s="41">
        <v>5.3869922864002717E-4</v>
      </c>
      <c r="I1730" s="42">
        <v>7.1278050459462357</v>
      </c>
      <c r="J1730" s="41">
        <v>5.9430555555555549E-4</v>
      </c>
      <c r="K1730" s="42">
        <v>2.0330779166666657</v>
      </c>
      <c r="L1730" s="41">
        <v>5.3869922864002717E-4</v>
      </c>
      <c r="M1730" s="42">
        <v>1.9655823744145289</v>
      </c>
    </row>
    <row r="1731" spans="1:13" x14ac:dyDescent="0.2">
      <c r="A1731" s="84">
        <v>360</v>
      </c>
      <c r="B1731" s="85">
        <v>35054</v>
      </c>
      <c r="C1731" s="97">
        <v>32.89</v>
      </c>
      <c r="D1731" s="90">
        <v>7.9000000000000001E-4</v>
      </c>
      <c r="E1731" s="87">
        <v>36.575029999999998</v>
      </c>
      <c r="F1731" s="88">
        <v>9.73</v>
      </c>
      <c r="G1731" s="91">
        <v>21.310000000000002</v>
      </c>
      <c r="H1731" s="41">
        <v>5.3675251898166465E-4</v>
      </c>
      <c r="I1731" s="42">
        <v>7.1316309132594577</v>
      </c>
      <c r="J1731" s="41">
        <v>5.9194444444444453E-4</v>
      </c>
      <c r="K1731" s="42">
        <v>2.0336698611111101</v>
      </c>
      <c r="L1731" s="41">
        <v>5.3675251898166465E-4</v>
      </c>
      <c r="M1731" s="42">
        <v>1.9661191269335105</v>
      </c>
    </row>
    <row r="1732" spans="1:13" x14ac:dyDescent="0.2">
      <c r="A1732" s="84">
        <v>360</v>
      </c>
      <c r="B1732" s="85">
        <v>35055</v>
      </c>
      <c r="C1732" s="97">
        <v>33.130000000000003</v>
      </c>
      <c r="D1732" s="90">
        <v>8.0000000000000004E-4</v>
      </c>
      <c r="E1732" s="87">
        <v>36.604120000000002</v>
      </c>
      <c r="F1732" s="88">
        <v>9.73</v>
      </c>
      <c r="G1732" s="91">
        <v>21.43</v>
      </c>
      <c r="H1732" s="41">
        <v>5.3950041991268627E-4</v>
      </c>
      <c r="I1732" s="42">
        <v>7.1354784311318236</v>
      </c>
      <c r="J1732" s="41">
        <v>5.952777777777778E-4</v>
      </c>
      <c r="K1732" s="42">
        <v>2.0342651388888879</v>
      </c>
      <c r="L1732" s="41">
        <v>5.3950041991268627E-4</v>
      </c>
      <c r="M1732" s="42">
        <v>1.9666586273534232</v>
      </c>
    </row>
    <row r="1733" spans="1:13" x14ac:dyDescent="0.2">
      <c r="A1733" s="84">
        <v>360</v>
      </c>
      <c r="B1733" s="85">
        <v>35056</v>
      </c>
      <c r="C1733" s="97">
        <v>33.130000000000003</v>
      </c>
      <c r="D1733" s="90">
        <v>8.0000000000000004E-4</v>
      </c>
      <c r="E1733" s="87">
        <v>36.633220000000001</v>
      </c>
      <c r="F1733" s="88">
        <v>9.73</v>
      </c>
      <c r="G1733" s="91">
        <v>21.43</v>
      </c>
      <c r="H1733" s="41">
        <v>5.3950041991268627E-4</v>
      </c>
      <c r="I1733" s="42">
        <v>7.1393280247416975</v>
      </c>
      <c r="J1733" s="41">
        <v>5.952777777777778E-4</v>
      </c>
      <c r="K1733" s="42">
        <v>2.0348604166666657</v>
      </c>
      <c r="L1733" s="41">
        <v>5.3950041991268627E-4</v>
      </c>
      <c r="M1733" s="42">
        <v>1.9671981277733359</v>
      </c>
    </row>
    <row r="1734" spans="1:13" x14ac:dyDescent="0.2">
      <c r="A1734" s="84">
        <v>360</v>
      </c>
      <c r="B1734" s="85">
        <v>35057</v>
      </c>
      <c r="C1734" s="97">
        <v>33.130000000000003</v>
      </c>
      <c r="D1734" s="90">
        <v>8.0000000000000004E-4</v>
      </c>
      <c r="E1734" s="87">
        <v>36.662350000000004</v>
      </c>
      <c r="F1734" s="88">
        <v>9.73</v>
      </c>
      <c r="G1734" s="91">
        <v>21.43</v>
      </c>
      <c r="H1734" s="41">
        <v>5.3950041991268627E-4</v>
      </c>
      <c r="I1734" s="42">
        <v>7.1431796952089401</v>
      </c>
      <c r="J1734" s="41">
        <v>5.952777777777778E-4</v>
      </c>
      <c r="K1734" s="42">
        <v>2.0354556944444435</v>
      </c>
      <c r="L1734" s="41">
        <v>5.3950041991268627E-4</v>
      </c>
      <c r="M1734" s="42">
        <v>1.9677376281932486</v>
      </c>
    </row>
    <row r="1735" spans="1:13" x14ac:dyDescent="0.2">
      <c r="A1735" s="84">
        <v>360</v>
      </c>
      <c r="B1735" s="85">
        <v>35058</v>
      </c>
      <c r="C1735" s="97">
        <v>33.130000000000003</v>
      </c>
      <c r="D1735" s="90">
        <v>8.0000000000000004E-4</v>
      </c>
      <c r="E1735" s="87">
        <v>36.691510000000001</v>
      </c>
      <c r="F1735" s="88">
        <v>9.73</v>
      </c>
      <c r="G1735" s="91">
        <v>21.43</v>
      </c>
      <c r="H1735" s="41">
        <v>5.3950041991268627E-4</v>
      </c>
      <c r="I1735" s="42">
        <v>7.147033443654017</v>
      </c>
      <c r="J1735" s="41">
        <v>5.952777777777778E-4</v>
      </c>
      <c r="K1735" s="42">
        <v>2.0360509722222213</v>
      </c>
      <c r="L1735" s="41">
        <v>5.3950041991268627E-4</v>
      </c>
      <c r="M1735" s="42">
        <v>1.9682771286131613</v>
      </c>
    </row>
    <row r="1736" spans="1:13" x14ac:dyDescent="0.2">
      <c r="A1736" s="84">
        <v>360</v>
      </c>
      <c r="B1736" s="85">
        <v>35059</v>
      </c>
      <c r="C1736" s="97">
        <v>33.130000000000003</v>
      </c>
      <c r="D1736" s="90">
        <v>8.0000000000000004E-4</v>
      </c>
      <c r="E1736" s="87">
        <v>36.720680000000002</v>
      </c>
      <c r="F1736" s="88">
        <v>9.74</v>
      </c>
      <c r="G1736" s="91">
        <v>21.435000000000002</v>
      </c>
      <c r="H1736" s="41">
        <v>5.3961485700937395E-4</v>
      </c>
      <c r="I1736" s="42">
        <v>7.1508900890837559</v>
      </c>
      <c r="J1736" s="41">
        <v>5.9541666666666673E-4</v>
      </c>
      <c r="K1736" s="42">
        <v>2.0366463888888879</v>
      </c>
      <c r="L1736" s="41">
        <v>5.3961485700937395E-4</v>
      </c>
      <c r="M1736" s="42">
        <v>1.9688167434701707</v>
      </c>
    </row>
    <row r="1737" spans="1:13" x14ac:dyDescent="0.2">
      <c r="A1737" s="84">
        <v>360</v>
      </c>
      <c r="B1737" s="85">
        <v>35060</v>
      </c>
      <c r="C1737" s="97">
        <v>33.18</v>
      </c>
      <c r="D1737" s="90">
        <v>8.0000000000000004E-4</v>
      </c>
      <c r="E1737" s="87">
        <v>36.749920000000003</v>
      </c>
      <c r="F1737" s="88">
        <v>9.74</v>
      </c>
      <c r="G1737" s="91">
        <v>21.46</v>
      </c>
      <c r="H1737" s="41">
        <v>5.4018697202029564E-4</v>
      </c>
      <c r="I1737" s="42">
        <v>7.1547529067482278</v>
      </c>
      <c r="J1737" s="41">
        <v>5.9611111111111117E-4</v>
      </c>
      <c r="K1737" s="42">
        <v>2.0372424999999992</v>
      </c>
      <c r="L1737" s="41">
        <v>5.4018697202029564E-4</v>
      </c>
      <c r="M1737" s="42">
        <v>1.969356930442191</v>
      </c>
    </row>
    <row r="1738" spans="1:13" x14ac:dyDescent="0.2">
      <c r="A1738" s="84">
        <v>360</v>
      </c>
      <c r="B1738" s="85">
        <v>35061</v>
      </c>
      <c r="C1738" s="97">
        <v>33.200000000000003</v>
      </c>
      <c r="D1738" s="90">
        <v>8.0000000000000004E-4</v>
      </c>
      <c r="E1738" s="87">
        <v>36.779200000000003</v>
      </c>
      <c r="F1738" s="88">
        <v>9.74</v>
      </c>
      <c r="G1738" s="91">
        <v>21.470000000000002</v>
      </c>
      <c r="H1738" s="41">
        <v>5.4041578514496535E-4</v>
      </c>
      <c r="I1738" s="42">
        <v>7.1586194481578467</v>
      </c>
      <c r="J1738" s="41">
        <v>5.9638888888888892E-4</v>
      </c>
      <c r="K1738" s="42">
        <v>2.0378388888888881</v>
      </c>
      <c r="L1738" s="41">
        <v>5.4041578514496535E-4</v>
      </c>
      <c r="M1738" s="42">
        <v>1.9698973462273359</v>
      </c>
    </row>
    <row r="1739" spans="1:13" x14ac:dyDescent="0.2">
      <c r="A1739" s="84">
        <v>360</v>
      </c>
      <c r="B1739" s="85">
        <v>35062</v>
      </c>
      <c r="C1739" s="97">
        <v>33.29</v>
      </c>
      <c r="D1739" s="90">
        <v>8.0000000000000004E-4</v>
      </c>
      <c r="E1739" s="87">
        <v>36.808570000000003</v>
      </c>
      <c r="F1739" s="88">
        <v>9.74</v>
      </c>
      <c r="G1739" s="91">
        <v>21.515000000000001</v>
      </c>
      <c r="H1739" s="41">
        <v>5.4144521179866345E-4</v>
      </c>
      <c r="I1739" s="42">
        <v>7.1624954483811409</v>
      </c>
      <c r="J1739" s="41">
        <v>5.9763888888888887E-4</v>
      </c>
      <c r="K1739" s="42">
        <v>2.038436527777777</v>
      </c>
      <c r="L1739" s="41">
        <v>5.4144521179866345E-4</v>
      </c>
      <c r="M1739" s="42">
        <v>1.9704387914391346</v>
      </c>
    </row>
    <row r="1740" spans="1:13" x14ac:dyDescent="0.2">
      <c r="A1740" s="84">
        <v>360</v>
      </c>
      <c r="B1740" s="85">
        <v>35063</v>
      </c>
      <c r="C1740" s="97">
        <v>33.29</v>
      </c>
      <c r="D1740" s="90">
        <v>8.0000000000000004E-4</v>
      </c>
      <c r="E1740" s="87">
        <v>36.837960000000002</v>
      </c>
      <c r="F1740" s="88">
        <v>9.74</v>
      </c>
      <c r="G1740" s="91">
        <v>21.515000000000001</v>
      </c>
      <c r="H1740" s="41">
        <v>5.4144521179866345E-4</v>
      </c>
      <c r="I1740" s="42">
        <v>7.1663735472461969</v>
      </c>
      <c r="J1740" s="41">
        <v>5.9763888888888887E-4</v>
      </c>
      <c r="K1740" s="42">
        <v>2.0390341666666658</v>
      </c>
      <c r="L1740" s="41">
        <v>5.4144521179866345E-4</v>
      </c>
      <c r="M1740" s="42">
        <v>1.9709802366509332</v>
      </c>
    </row>
    <row r="1741" spans="1:13" x14ac:dyDescent="0.2">
      <c r="A1741" s="84">
        <v>360</v>
      </c>
      <c r="B1741" s="85">
        <v>35064</v>
      </c>
      <c r="C1741" s="97">
        <v>33.29</v>
      </c>
      <c r="D1741" s="90">
        <v>8.0000000000000004E-4</v>
      </c>
      <c r="E1741" s="87">
        <v>36.867379999999997</v>
      </c>
      <c r="F1741" s="88">
        <v>9.74</v>
      </c>
      <c r="G1741" s="91">
        <v>21.515000000000001</v>
      </c>
      <c r="H1741" s="41">
        <v>5.4144521179866345E-4</v>
      </c>
      <c r="I1741" s="42">
        <v>7.1702537458893136</v>
      </c>
      <c r="J1741" s="41">
        <v>5.9763888888888887E-4</v>
      </c>
      <c r="K1741" s="42">
        <v>2.0396318055555547</v>
      </c>
      <c r="L1741" s="41">
        <v>5.4144521179866345E-4</v>
      </c>
      <c r="M1741" s="42">
        <v>1.9715216818627319</v>
      </c>
    </row>
    <row r="1742" spans="1:13" x14ac:dyDescent="0.2">
      <c r="A1742" s="84">
        <v>360</v>
      </c>
      <c r="B1742" s="85">
        <v>35065</v>
      </c>
      <c r="C1742" s="88">
        <v>33.29</v>
      </c>
      <c r="D1742" s="90">
        <v>8.0000000000000004E-4</v>
      </c>
      <c r="E1742" s="87">
        <v>36.896819999999998</v>
      </c>
      <c r="F1742" s="88">
        <v>9.74</v>
      </c>
      <c r="G1742" s="91">
        <v>21.515000000000001</v>
      </c>
      <c r="H1742" s="41">
        <v>5.4144521179866345E-4</v>
      </c>
      <c r="I1742" s="42">
        <v>7.1741360454474066</v>
      </c>
      <c r="J1742" s="41">
        <v>5.9763888888888887E-4</v>
      </c>
      <c r="K1742" s="42">
        <v>2.0402294444444435</v>
      </c>
      <c r="L1742" s="41">
        <v>5.4144521179866345E-4</v>
      </c>
      <c r="M1742" s="42">
        <v>1.9720631270745306</v>
      </c>
    </row>
    <row r="1743" spans="1:13" x14ac:dyDescent="0.2">
      <c r="A1743" s="84">
        <v>360</v>
      </c>
      <c r="B1743" s="85">
        <v>35066</v>
      </c>
      <c r="C1743" s="88">
        <v>33.4</v>
      </c>
      <c r="D1743" s="90">
        <v>8.0000000000000004E-4</v>
      </c>
      <c r="E1743" s="87">
        <v>36.926360000000003</v>
      </c>
      <c r="F1743" s="88">
        <v>9.75</v>
      </c>
      <c r="G1743" s="91">
        <v>21.574999999999999</v>
      </c>
      <c r="H1743" s="41">
        <v>5.4281718946347368E-4</v>
      </c>
      <c r="I1743" s="42">
        <v>7.1780302898124253</v>
      </c>
      <c r="J1743" s="41">
        <v>5.9930555555555551E-4</v>
      </c>
      <c r="K1743" s="42">
        <v>2.0408287499999993</v>
      </c>
      <c r="L1743" s="41">
        <v>5.4281718946347368E-4</v>
      </c>
      <c r="M1743" s="42">
        <v>1.972605944263994</v>
      </c>
    </row>
    <row r="1744" spans="1:13" x14ac:dyDescent="0.2">
      <c r="A1744" s="84">
        <v>360</v>
      </c>
      <c r="B1744" s="85">
        <v>35067</v>
      </c>
      <c r="C1744" s="88">
        <v>33.409999999999997</v>
      </c>
      <c r="D1744" s="90">
        <v>8.0000000000000004E-4</v>
      </c>
      <c r="E1744" s="87">
        <v>36.955939999999998</v>
      </c>
      <c r="F1744" s="88">
        <v>9.68</v>
      </c>
      <c r="G1744" s="91">
        <v>21.544999999999998</v>
      </c>
      <c r="H1744" s="41">
        <v>5.4213128505442576E-4</v>
      </c>
      <c r="I1744" s="42">
        <v>7.1819217245976006</v>
      </c>
      <c r="J1744" s="41">
        <v>5.9847222222222214E-4</v>
      </c>
      <c r="K1744" s="42">
        <v>2.0414272222222216</v>
      </c>
      <c r="L1744" s="41">
        <v>5.4213128505442576E-4</v>
      </c>
      <c r="M1744" s="42">
        <v>1.9731480755490485</v>
      </c>
    </row>
    <row r="1745" spans="1:13" x14ac:dyDescent="0.2">
      <c r="A1745" s="84">
        <v>360</v>
      </c>
      <c r="B1745" s="85">
        <v>35068</v>
      </c>
      <c r="C1745" s="88">
        <v>33.07</v>
      </c>
      <c r="D1745" s="90">
        <v>7.9000000000000001E-4</v>
      </c>
      <c r="E1745" s="87">
        <v>36.985280000000003</v>
      </c>
      <c r="F1745" s="88">
        <v>9.7200000000000006</v>
      </c>
      <c r="G1745" s="91">
        <v>21.395</v>
      </c>
      <c r="H1745" s="41">
        <v>5.3869922864002717E-4</v>
      </c>
      <c r="I1745" s="42">
        <v>7.1857906202907946</v>
      </c>
      <c r="J1745" s="41">
        <v>5.9430555555555549E-4</v>
      </c>
      <c r="K1745" s="42">
        <v>2.0420215277777771</v>
      </c>
      <c r="L1745" s="41">
        <v>5.3869922864002717E-4</v>
      </c>
      <c r="M1745" s="42">
        <v>1.9736867747776885</v>
      </c>
    </row>
    <row r="1746" spans="1:13" x14ac:dyDescent="0.2">
      <c r="A1746" s="84">
        <v>360</v>
      </c>
      <c r="B1746" s="85">
        <v>35069</v>
      </c>
      <c r="C1746" s="88">
        <v>32.880000000000003</v>
      </c>
      <c r="D1746" s="90">
        <v>7.9000000000000001E-4</v>
      </c>
      <c r="E1746" s="87">
        <v>37.014499999999998</v>
      </c>
      <c r="F1746" s="88">
        <v>9.69</v>
      </c>
      <c r="G1746" s="91">
        <v>21.285</v>
      </c>
      <c r="H1746" s="41">
        <v>5.3617969844310664E-4</v>
      </c>
      <c r="I1746" s="42">
        <v>7.1896434953386574</v>
      </c>
      <c r="J1746" s="41">
        <v>5.9124999999999998E-4</v>
      </c>
      <c r="K1746" s="42">
        <v>2.0426127777777769</v>
      </c>
      <c r="L1746" s="41">
        <v>5.3617969844310664E-4</v>
      </c>
      <c r="M1746" s="42">
        <v>1.9742229544761316</v>
      </c>
    </row>
    <row r="1747" spans="1:13" x14ac:dyDescent="0.2">
      <c r="A1747" s="84">
        <v>360</v>
      </c>
      <c r="B1747" s="85">
        <v>35070</v>
      </c>
      <c r="C1747" s="88">
        <v>32.880000000000003</v>
      </c>
      <c r="D1747" s="90">
        <v>7.9000000000000001E-4</v>
      </c>
      <c r="E1747" s="87">
        <v>37.04374</v>
      </c>
      <c r="F1747" s="88">
        <v>9.69</v>
      </c>
      <c r="G1747" s="91">
        <v>21.285</v>
      </c>
      <c r="H1747" s="41">
        <v>5.3617969844310664E-4</v>
      </c>
      <c r="I1747" s="42">
        <v>7.1934984362199019</v>
      </c>
      <c r="J1747" s="41">
        <v>5.9124999999999998E-4</v>
      </c>
      <c r="K1747" s="42">
        <v>2.0432040277777768</v>
      </c>
      <c r="L1747" s="41">
        <v>5.3617969844310664E-4</v>
      </c>
      <c r="M1747" s="42">
        <v>1.9747591341745747</v>
      </c>
    </row>
    <row r="1748" spans="1:13" x14ac:dyDescent="0.2">
      <c r="A1748" s="84">
        <v>360</v>
      </c>
      <c r="B1748" s="85">
        <v>35071</v>
      </c>
      <c r="C1748" s="88">
        <v>32.880000000000003</v>
      </c>
      <c r="D1748" s="90">
        <v>7.9000000000000001E-4</v>
      </c>
      <c r="E1748" s="87">
        <v>37.073009999999996</v>
      </c>
      <c r="F1748" s="88">
        <v>9.69</v>
      </c>
      <c r="G1748" s="91">
        <v>21.285</v>
      </c>
      <c r="H1748" s="41">
        <v>5.3617969844310664E-4</v>
      </c>
      <c r="I1748" s="42">
        <v>7.1973554440421852</v>
      </c>
      <c r="J1748" s="41">
        <v>5.9124999999999998E-4</v>
      </c>
      <c r="K1748" s="42">
        <v>2.0437952777777766</v>
      </c>
      <c r="L1748" s="41">
        <v>5.3617969844310664E-4</v>
      </c>
      <c r="M1748" s="42">
        <v>1.9752953138730178</v>
      </c>
    </row>
    <row r="1749" spans="1:13" x14ac:dyDescent="0.2">
      <c r="A1749" s="84">
        <v>360</v>
      </c>
      <c r="B1749" s="85">
        <v>35072</v>
      </c>
      <c r="C1749" s="88">
        <v>32.950000000000003</v>
      </c>
      <c r="D1749" s="90">
        <v>7.9000000000000001E-4</v>
      </c>
      <c r="E1749" s="87">
        <v>37.102350000000001</v>
      </c>
      <c r="F1749" s="88">
        <v>9.89</v>
      </c>
      <c r="G1749" s="91">
        <v>21.42</v>
      </c>
      <c r="H1749" s="41">
        <v>5.392715316214769E-4</v>
      </c>
      <c r="I1749" s="42">
        <v>7.2012367729361184</v>
      </c>
      <c r="J1749" s="41">
        <v>5.9500000000000004E-4</v>
      </c>
      <c r="K1749" s="42">
        <v>2.0443902777777767</v>
      </c>
      <c r="L1749" s="41">
        <v>5.392715316214769E-4</v>
      </c>
      <c r="M1749" s="42">
        <v>1.9758345854046393</v>
      </c>
    </row>
    <row r="1750" spans="1:13" x14ac:dyDescent="0.2">
      <c r="A1750" s="84">
        <v>360</v>
      </c>
      <c r="B1750" s="85">
        <v>35073</v>
      </c>
      <c r="C1750" s="88">
        <v>33.6</v>
      </c>
      <c r="D1750" s="90">
        <v>8.0000000000000004E-4</v>
      </c>
      <c r="E1750" s="87">
        <v>37.132210000000001</v>
      </c>
      <c r="F1750" s="88">
        <v>9.91</v>
      </c>
      <c r="G1750" s="91">
        <v>21.755000000000003</v>
      </c>
      <c r="H1750" s="41">
        <v>5.4692907478637309E-4</v>
      </c>
      <c r="I1750" s="42">
        <v>7.2051753387016584</v>
      </c>
      <c r="J1750" s="41">
        <v>6.0430555555555563E-4</v>
      </c>
      <c r="K1750" s="42">
        <v>2.0449945833333323</v>
      </c>
      <c r="L1750" s="41">
        <v>5.4692907478637309E-4</v>
      </c>
      <c r="M1750" s="42">
        <v>1.9763815144794257</v>
      </c>
    </row>
    <row r="1751" spans="1:13" x14ac:dyDescent="0.2">
      <c r="A1751" s="84">
        <v>360</v>
      </c>
      <c r="B1751" s="85">
        <v>35074</v>
      </c>
      <c r="C1751" s="88">
        <v>33.28</v>
      </c>
      <c r="D1751" s="90">
        <v>8.0000000000000004E-4</v>
      </c>
      <c r="E1751" s="87">
        <v>37.161859999999997</v>
      </c>
      <c r="F1751" s="88">
        <v>9.8800000000000008</v>
      </c>
      <c r="G1751" s="91">
        <v>21.580000000000002</v>
      </c>
      <c r="H1751" s="41">
        <v>5.4293149045503419E-4</v>
      </c>
      <c r="I1751" s="42">
        <v>7.2090872552872893</v>
      </c>
      <c r="J1751" s="41">
        <v>5.9944444444444455E-4</v>
      </c>
      <c r="K1751" s="42">
        <v>2.0455940277777769</v>
      </c>
      <c r="L1751" s="41">
        <v>5.4293149045503419E-4</v>
      </c>
      <c r="M1751" s="42">
        <v>1.9769244459698807</v>
      </c>
    </row>
    <row r="1752" spans="1:13" x14ac:dyDescent="0.2">
      <c r="A1752" s="84">
        <v>360</v>
      </c>
      <c r="B1752" s="85">
        <v>35075</v>
      </c>
      <c r="C1752" s="88">
        <v>32.979999999999997</v>
      </c>
      <c r="D1752" s="90">
        <v>7.9000000000000001E-4</v>
      </c>
      <c r="E1752" s="87">
        <v>37.191290000000002</v>
      </c>
      <c r="F1752" s="88">
        <v>9.84</v>
      </c>
      <c r="G1752" s="91">
        <v>21.409999999999997</v>
      </c>
      <c r="H1752" s="41">
        <v>5.3904262453108309E-4</v>
      </c>
      <c r="I1752" s="42">
        <v>7.2129732606018528</v>
      </c>
      <c r="J1752" s="41">
        <v>5.9472222222222218E-4</v>
      </c>
      <c r="K1752" s="42">
        <v>2.0461887499999989</v>
      </c>
      <c r="L1752" s="41">
        <v>5.3904262453108309E-4</v>
      </c>
      <c r="M1752" s="42">
        <v>1.9774634885944118</v>
      </c>
    </row>
    <row r="1753" spans="1:13" x14ac:dyDescent="0.2">
      <c r="A1753" s="84">
        <v>360</v>
      </c>
      <c r="B1753" s="85">
        <v>35076</v>
      </c>
      <c r="C1753" s="88">
        <v>32.869999999999997</v>
      </c>
      <c r="D1753" s="90">
        <v>7.9000000000000001E-4</v>
      </c>
      <c r="E1753" s="87">
        <v>37.220660000000002</v>
      </c>
      <c r="F1753" s="88">
        <v>9.84</v>
      </c>
      <c r="G1753" s="91">
        <v>21.354999999999997</v>
      </c>
      <c r="H1753" s="41">
        <v>5.3778329935716407E-4</v>
      </c>
      <c r="I1753" s="42">
        <v>7.2168522771601147</v>
      </c>
      <c r="J1753" s="41">
        <v>5.9319444444444437E-4</v>
      </c>
      <c r="K1753" s="42">
        <v>2.0467819444444433</v>
      </c>
      <c r="L1753" s="41">
        <v>5.3778329935716407E-4</v>
      </c>
      <c r="M1753" s="42">
        <v>1.978001271893769</v>
      </c>
    </row>
    <row r="1754" spans="1:13" x14ac:dyDescent="0.2">
      <c r="A1754" s="84">
        <v>360</v>
      </c>
      <c r="B1754" s="85">
        <v>35077</v>
      </c>
      <c r="C1754" s="88">
        <v>32.869999999999997</v>
      </c>
      <c r="D1754" s="90">
        <v>7.9000000000000001E-4</v>
      </c>
      <c r="E1754" s="87">
        <v>37.250059999999998</v>
      </c>
      <c r="F1754" s="88">
        <v>9.84</v>
      </c>
      <c r="G1754" s="91">
        <v>21.354999999999997</v>
      </c>
      <c r="H1754" s="41">
        <v>5.3778329935716407E-4</v>
      </c>
      <c r="I1754" s="42">
        <v>7.2207333797886992</v>
      </c>
      <c r="J1754" s="41">
        <v>5.9319444444444437E-4</v>
      </c>
      <c r="K1754" s="42">
        <v>2.0473751388888877</v>
      </c>
      <c r="L1754" s="41">
        <v>5.3778329935716407E-4</v>
      </c>
      <c r="M1754" s="42">
        <v>1.9785390551931261</v>
      </c>
    </row>
    <row r="1755" spans="1:13" x14ac:dyDescent="0.2">
      <c r="A1755" s="84">
        <v>360</v>
      </c>
      <c r="B1755" s="85">
        <v>35078</v>
      </c>
      <c r="C1755" s="88">
        <v>32.869999999999997</v>
      </c>
      <c r="D1755" s="90">
        <v>7.9000000000000001E-4</v>
      </c>
      <c r="E1755" s="87">
        <v>37.27948</v>
      </c>
      <c r="F1755" s="88">
        <v>9.84</v>
      </c>
      <c r="G1755" s="91">
        <v>21.354999999999997</v>
      </c>
      <c r="H1755" s="41">
        <v>5.3778329935716407E-4</v>
      </c>
      <c r="I1755" s="42">
        <v>7.2246165696094602</v>
      </c>
      <c r="J1755" s="41">
        <v>5.9319444444444437E-4</v>
      </c>
      <c r="K1755" s="42">
        <v>2.0479683333333321</v>
      </c>
      <c r="L1755" s="41">
        <v>5.3778329935716407E-4</v>
      </c>
      <c r="M1755" s="42">
        <v>1.9790768384924833</v>
      </c>
    </row>
    <row r="1756" spans="1:13" x14ac:dyDescent="0.2">
      <c r="A1756" s="84">
        <v>360</v>
      </c>
      <c r="B1756" s="85">
        <v>35079</v>
      </c>
      <c r="C1756" s="88">
        <v>33.18</v>
      </c>
      <c r="D1756" s="90">
        <v>8.0000000000000004E-4</v>
      </c>
      <c r="E1756" s="87">
        <v>37.309159999999999</v>
      </c>
      <c r="F1756" s="88">
        <v>9.83</v>
      </c>
      <c r="G1756" s="91">
        <v>21.504999999999999</v>
      </c>
      <c r="H1756" s="41">
        <v>5.4121648317750903E-4</v>
      </c>
      <c r="I1756" s="42">
        <v>7.2285266511815705</v>
      </c>
      <c r="J1756" s="41">
        <v>5.9736111111111112E-4</v>
      </c>
      <c r="K1756" s="42">
        <v>2.0485656944444433</v>
      </c>
      <c r="L1756" s="41">
        <v>5.4121648317750903E-4</v>
      </c>
      <c r="M1756" s="42">
        <v>1.9796180549756608</v>
      </c>
    </row>
    <row r="1757" spans="1:13" x14ac:dyDescent="0.2">
      <c r="A1757" s="84">
        <v>360</v>
      </c>
      <c r="B1757" s="85">
        <v>35080</v>
      </c>
      <c r="C1757" s="88">
        <v>33.590000000000003</v>
      </c>
      <c r="D1757" s="90">
        <v>8.0000000000000004E-4</v>
      </c>
      <c r="E1757" s="87">
        <v>37.339190000000002</v>
      </c>
      <c r="F1757" s="88">
        <v>9.7799999999999994</v>
      </c>
      <c r="G1757" s="91">
        <v>21.685000000000002</v>
      </c>
      <c r="H1757" s="41">
        <v>5.4533072906060021E-4</v>
      </c>
      <c r="I1757" s="42">
        <v>7.2324685888902929</v>
      </c>
      <c r="J1757" s="41">
        <v>6.0236111111111113E-4</v>
      </c>
      <c r="K1757" s="42">
        <v>2.0491680555555543</v>
      </c>
      <c r="L1757" s="41">
        <v>5.4533072906060021E-4</v>
      </c>
      <c r="M1757" s="42">
        <v>1.9801633857047214</v>
      </c>
    </row>
    <row r="1758" spans="1:13" x14ac:dyDescent="0.2">
      <c r="A1758" s="84">
        <v>360</v>
      </c>
      <c r="B1758" s="85">
        <v>35081</v>
      </c>
      <c r="C1758" s="88">
        <v>33.6</v>
      </c>
      <c r="D1758" s="90">
        <v>8.0000000000000004E-4</v>
      </c>
      <c r="E1758" s="87">
        <v>37.369239999999998</v>
      </c>
      <c r="F1758" s="88">
        <v>9.7799999999999994</v>
      </c>
      <c r="G1758" s="91">
        <v>21.69</v>
      </c>
      <c r="H1758" s="41">
        <v>5.4544492701613656E-4</v>
      </c>
      <c r="I1758" s="42">
        <v>7.2364135021919065</v>
      </c>
      <c r="J1758" s="41">
        <v>6.0250000000000006E-4</v>
      </c>
      <c r="K1758" s="42">
        <v>2.0497705555555541</v>
      </c>
      <c r="L1758" s="41">
        <v>5.4544492701613656E-4</v>
      </c>
      <c r="M1758" s="42">
        <v>1.9807088306317375</v>
      </c>
    </row>
    <row r="1759" spans="1:13" x14ac:dyDescent="0.2">
      <c r="A1759" s="84">
        <v>360</v>
      </c>
      <c r="B1759" s="85">
        <v>35082</v>
      </c>
      <c r="C1759" s="88">
        <v>33.68</v>
      </c>
      <c r="D1759" s="90">
        <v>8.0999999999999996E-4</v>
      </c>
      <c r="E1759" s="87">
        <v>37.399389999999997</v>
      </c>
      <c r="F1759" s="88">
        <v>9.7799999999999994</v>
      </c>
      <c r="G1759" s="91">
        <v>21.73</v>
      </c>
      <c r="H1759" s="41">
        <v>5.4635834224803226E-4</v>
      </c>
      <c r="I1759" s="42">
        <v>7.2403671770767852</v>
      </c>
      <c r="J1759" s="41">
        <v>6.0361111111111108E-4</v>
      </c>
      <c r="K1759" s="42">
        <v>2.0503741666666651</v>
      </c>
      <c r="L1759" s="41">
        <v>5.4635834224803226E-4</v>
      </c>
      <c r="M1759" s="42">
        <v>1.9812551889739856</v>
      </c>
    </row>
    <row r="1760" spans="1:13" x14ac:dyDescent="0.2">
      <c r="A1760" s="84">
        <v>360</v>
      </c>
      <c r="B1760" s="85">
        <v>35083</v>
      </c>
      <c r="C1760" s="88">
        <v>33.43</v>
      </c>
      <c r="D1760" s="90">
        <v>8.0000000000000004E-4</v>
      </c>
      <c r="E1760" s="87">
        <v>37.429360000000003</v>
      </c>
      <c r="F1760" s="88">
        <v>9.7899999999999991</v>
      </c>
      <c r="G1760" s="91">
        <v>21.61</v>
      </c>
      <c r="H1760" s="41">
        <v>5.4361719798090569E-4</v>
      </c>
      <c r="I1760" s="42">
        <v>7.2443031651939407</v>
      </c>
      <c r="J1760" s="41">
        <v>6.0027777777777781E-4</v>
      </c>
      <c r="K1760" s="42">
        <v>2.0509744444444427</v>
      </c>
      <c r="L1760" s="41">
        <v>5.4361719798090569E-4</v>
      </c>
      <c r="M1760" s="42">
        <v>1.9817988061719665</v>
      </c>
    </row>
    <row r="1761" spans="1:13" x14ac:dyDescent="0.2">
      <c r="A1761" s="84">
        <v>360</v>
      </c>
      <c r="B1761" s="85">
        <v>35084</v>
      </c>
      <c r="C1761" s="88">
        <v>33.43</v>
      </c>
      <c r="D1761" s="90">
        <v>8.0000000000000004E-4</v>
      </c>
      <c r="E1761" s="87">
        <v>37.459359999999997</v>
      </c>
      <c r="F1761" s="88">
        <v>9.7899999999999991</v>
      </c>
      <c r="G1761" s="91">
        <v>21.61</v>
      </c>
      <c r="H1761" s="41">
        <v>5.4361719798090569E-4</v>
      </c>
      <c r="I1761" s="42">
        <v>7.2482412929819278</v>
      </c>
      <c r="J1761" s="41">
        <v>6.0027777777777781E-4</v>
      </c>
      <c r="K1761" s="42">
        <v>2.0515747222222203</v>
      </c>
      <c r="L1761" s="41">
        <v>5.4361719798090569E-4</v>
      </c>
      <c r="M1761" s="42">
        <v>1.9823424233699474</v>
      </c>
    </row>
    <row r="1762" spans="1:13" x14ac:dyDescent="0.2">
      <c r="A1762" s="84">
        <v>360</v>
      </c>
      <c r="B1762" s="85">
        <v>35085</v>
      </c>
      <c r="C1762" s="88">
        <v>33.43</v>
      </c>
      <c r="D1762" s="90">
        <v>8.0000000000000004E-4</v>
      </c>
      <c r="E1762" s="87">
        <v>37.489379999999997</v>
      </c>
      <c r="F1762" s="88">
        <v>9.7899999999999991</v>
      </c>
      <c r="G1762" s="91">
        <v>21.61</v>
      </c>
      <c r="H1762" s="41">
        <v>5.4361719798090569E-4</v>
      </c>
      <c r="I1762" s="42">
        <v>7.2521815616039085</v>
      </c>
      <c r="J1762" s="41">
        <v>6.0027777777777781E-4</v>
      </c>
      <c r="K1762" s="42">
        <v>2.0521749999999979</v>
      </c>
      <c r="L1762" s="41">
        <v>5.4361719798090569E-4</v>
      </c>
      <c r="M1762" s="42">
        <v>1.9828860405679283</v>
      </c>
    </row>
    <row r="1763" spans="1:13" x14ac:dyDescent="0.2">
      <c r="A1763" s="84">
        <v>360</v>
      </c>
      <c r="B1763" s="85">
        <v>35086</v>
      </c>
      <c r="C1763" s="88">
        <v>33.6</v>
      </c>
      <c r="D1763" s="90">
        <v>8.0000000000000004E-4</v>
      </c>
      <c r="E1763" s="87">
        <v>37.519559999999998</v>
      </c>
      <c r="F1763" s="88">
        <v>9.76</v>
      </c>
      <c r="G1763" s="91">
        <v>21.68</v>
      </c>
      <c r="H1763" s="41">
        <v>5.4521652642569585E-4</v>
      </c>
      <c r="I1763" s="42">
        <v>7.2561355708439343</v>
      </c>
      <c r="J1763" s="41">
        <v>6.022222222222222E-4</v>
      </c>
      <c r="K1763" s="42">
        <v>2.05277722222222</v>
      </c>
      <c r="L1763" s="41">
        <v>5.4521652642569585E-4</v>
      </c>
      <c r="M1763" s="42">
        <v>1.983431257094354</v>
      </c>
    </row>
    <row r="1764" spans="1:13" x14ac:dyDescent="0.2">
      <c r="A1764" s="84">
        <v>360</v>
      </c>
      <c r="B1764" s="85">
        <v>35087</v>
      </c>
      <c r="C1764" s="88">
        <v>33.549999999999997</v>
      </c>
      <c r="D1764" s="90">
        <v>8.0000000000000004E-4</v>
      </c>
      <c r="E1764" s="87">
        <v>37.549720000000001</v>
      </c>
      <c r="F1764" s="88">
        <v>9.76</v>
      </c>
      <c r="G1764" s="91">
        <v>21.654999999999998</v>
      </c>
      <c r="H1764" s="41">
        <v>5.44645443045777E-4</v>
      </c>
      <c r="I1764" s="42">
        <v>7.2600875920167169</v>
      </c>
      <c r="J1764" s="41">
        <v>6.0152777777777776E-4</v>
      </c>
      <c r="K1764" s="42">
        <v>2.053378749999998</v>
      </c>
      <c r="L1764" s="41">
        <v>5.44645443045777E-4</v>
      </c>
      <c r="M1764" s="42">
        <v>1.9839759025373997</v>
      </c>
    </row>
    <row r="1765" spans="1:13" x14ac:dyDescent="0.2">
      <c r="A1765" s="84">
        <v>360</v>
      </c>
      <c r="B1765" s="85">
        <v>35088</v>
      </c>
      <c r="C1765" s="88">
        <v>33.47</v>
      </c>
      <c r="D1765" s="90">
        <v>8.0000000000000004E-4</v>
      </c>
      <c r="E1765" s="87">
        <v>37.57985</v>
      </c>
      <c r="F1765" s="88">
        <v>9.8800000000000008</v>
      </c>
      <c r="G1765" s="91">
        <v>21.675000000000001</v>
      </c>
      <c r="H1765" s="41">
        <v>5.4510231911075735E-4</v>
      </c>
      <c r="I1765" s="42">
        <v>7.2640450826000729</v>
      </c>
      <c r="J1765" s="41">
        <v>6.0208333333333338E-4</v>
      </c>
      <c r="K1765" s="42">
        <v>2.0539808333333314</v>
      </c>
      <c r="L1765" s="41">
        <v>5.4510231911075735E-4</v>
      </c>
      <c r="M1765" s="42">
        <v>1.9845210048565105</v>
      </c>
    </row>
    <row r="1766" spans="1:13" x14ac:dyDescent="0.2">
      <c r="A1766" s="84">
        <v>360</v>
      </c>
      <c r="B1766" s="85">
        <v>35089</v>
      </c>
      <c r="C1766" s="88">
        <v>33.24</v>
      </c>
      <c r="D1766" s="90">
        <v>8.0000000000000004E-4</v>
      </c>
      <c r="E1766" s="87">
        <v>37.609819999999999</v>
      </c>
      <c r="F1766" s="88">
        <v>9.86</v>
      </c>
      <c r="G1766" s="91">
        <v>21.55</v>
      </c>
      <c r="H1766" s="41">
        <v>5.4224561417925976E-4</v>
      </c>
      <c r="I1766" s="42">
        <v>7.2679839791873135</v>
      </c>
      <c r="J1766" s="41">
        <v>5.9861111111111118E-4</v>
      </c>
      <c r="K1766" s="42">
        <v>2.0545794444444425</v>
      </c>
      <c r="L1766" s="41">
        <v>5.4224561417925976E-4</v>
      </c>
      <c r="M1766" s="42">
        <v>1.9850632504706898</v>
      </c>
    </row>
    <row r="1767" spans="1:13" x14ac:dyDescent="0.2">
      <c r="A1767" s="84">
        <v>360</v>
      </c>
      <c r="B1767" s="85">
        <v>35090</v>
      </c>
      <c r="C1767" s="88">
        <v>32.93</v>
      </c>
      <c r="D1767" s="90">
        <v>7.9000000000000001E-4</v>
      </c>
      <c r="E1767" s="87">
        <v>37.639569999999999</v>
      </c>
      <c r="F1767" s="88">
        <v>9.86</v>
      </c>
      <c r="G1767" s="91">
        <v>21.395</v>
      </c>
      <c r="H1767" s="41">
        <v>5.3869922864002717E-4</v>
      </c>
      <c r="I1767" s="42">
        <v>7.2718992365506701</v>
      </c>
      <c r="J1767" s="41">
        <v>5.9430555555555549E-4</v>
      </c>
      <c r="K1767" s="42">
        <v>2.055173749999998</v>
      </c>
      <c r="L1767" s="41">
        <v>5.3869922864002717E-4</v>
      </c>
      <c r="M1767" s="42">
        <v>1.9856019496993298</v>
      </c>
    </row>
    <row r="1768" spans="1:13" x14ac:dyDescent="0.2">
      <c r="A1768" s="84">
        <v>360</v>
      </c>
      <c r="B1768" s="85">
        <v>35091</v>
      </c>
      <c r="C1768" s="88">
        <v>32.93</v>
      </c>
      <c r="D1768" s="90">
        <v>7.9000000000000001E-4</v>
      </c>
      <c r="E1768" s="87">
        <v>37.669339999999998</v>
      </c>
      <c r="F1768" s="88">
        <v>9.86</v>
      </c>
      <c r="G1768" s="91">
        <v>21.395</v>
      </c>
      <c r="H1768" s="41">
        <v>5.3869922864002717E-4</v>
      </c>
      <c r="I1768" s="42">
        <v>7.2758166030601483</v>
      </c>
      <c r="J1768" s="41">
        <v>5.9430555555555549E-4</v>
      </c>
      <c r="K1768" s="42">
        <v>2.0557680555555535</v>
      </c>
      <c r="L1768" s="41">
        <v>5.3869922864002717E-4</v>
      </c>
      <c r="M1768" s="42">
        <v>1.9861406489279698</v>
      </c>
    </row>
    <row r="1769" spans="1:13" x14ac:dyDescent="0.2">
      <c r="A1769" s="84">
        <v>360</v>
      </c>
      <c r="B1769" s="85">
        <v>35092</v>
      </c>
      <c r="C1769" s="88">
        <v>32.93</v>
      </c>
      <c r="D1769" s="90">
        <v>7.9000000000000001E-4</v>
      </c>
      <c r="E1769" s="87">
        <v>37.69914</v>
      </c>
      <c r="F1769" s="88">
        <v>9.86</v>
      </c>
      <c r="G1769" s="91">
        <v>21.395</v>
      </c>
      <c r="H1769" s="41">
        <v>5.3869922864002717E-4</v>
      </c>
      <c r="I1769" s="42">
        <v>7.2797360798519435</v>
      </c>
      <c r="J1769" s="41">
        <v>5.9430555555555549E-4</v>
      </c>
      <c r="K1769" s="42">
        <v>2.056362361111109</v>
      </c>
      <c r="L1769" s="41">
        <v>5.3869922864002717E-4</v>
      </c>
      <c r="M1769" s="42">
        <v>1.9866793481566098</v>
      </c>
    </row>
    <row r="1770" spans="1:13" x14ac:dyDescent="0.2">
      <c r="A1770" s="84">
        <v>360</v>
      </c>
      <c r="B1770" s="85">
        <v>35093</v>
      </c>
      <c r="C1770" s="88">
        <v>32.96</v>
      </c>
      <c r="D1770" s="90">
        <v>7.9000000000000001E-4</v>
      </c>
      <c r="E1770" s="87">
        <v>37.72898</v>
      </c>
      <c r="F1770" s="88">
        <v>9.86</v>
      </c>
      <c r="G1770" s="91">
        <v>21.41</v>
      </c>
      <c r="H1770" s="41">
        <v>5.3904262453108309E-4</v>
      </c>
      <c r="I1770" s="42">
        <v>7.2836601678943209</v>
      </c>
      <c r="J1770" s="41">
        <v>5.9472222222222218E-4</v>
      </c>
      <c r="K1770" s="42">
        <v>2.056957083333331</v>
      </c>
      <c r="L1770" s="41">
        <v>5.3904262453108309E-4</v>
      </c>
      <c r="M1770" s="42">
        <v>1.9872183907811409</v>
      </c>
    </row>
    <row r="1771" spans="1:13" x14ac:dyDescent="0.2">
      <c r="A1771" s="84">
        <v>360</v>
      </c>
      <c r="B1771" s="85">
        <v>35094</v>
      </c>
      <c r="C1771" s="88">
        <v>33.1</v>
      </c>
      <c r="D1771" s="90">
        <v>7.9000000000000001E-4</v>
      </c>
      <c r="E1771" s="87">
        <v>37.758960000000002</v>
      </c>
      <c r="F1771" s="88">
        <v>9.85</v>
      </c>
      <c r="G1771" s="91">
        <v>21.475000000000001</v>
      </c>
      <c r="H1771" s="41">
        <v>5.4053018466304614E-4</v>
      </c>
      <c r="I1771" s="42">
        <v>7.2875972060698961</v>
      </c>
      <c r="J1771" s="41">
        <v>5.9652777777777785E-4</v>
      </c>
      <c r="K1771" s="42">
        <v>2.0575536111111088</v>
      </c>
      <c r="L1771" s="41">
        <v>5.4053018466304614E-4</v>
      </c>
      <c r="M1771" s="42">
        <v>1.987758920965804</v>
      </c>
    </row>
    <row r="1772" spans="1:13" x14ac:dyDescent="0.2">
      <c r="A1772" s="84">
        <v>360</v>
      </c>
      <c r="B1772" s="85">
        <v>35095</v>
      </c>
      <c r="C1772" s="88">
        <v>33.11</v>
      </c>
      <c r="D1772" s="90">
        <v>7.9000000000000001E-4</v>
      </c>
      <c r="E1772" s="87">
        <v>37.788969999999999</v>
      </c>
      <c r="F1772" s="88">
        <v>9.83</v>
      </c>
      <c r="G1772" s="91">
        <v>21.47</v>
      </c>
      <c r="H1772" s="41">
        <v>5.4041578514496535E-4</v>
      </c>
      <c r="I1772" s="42">
        <v>7.2915355386358343</v>
      </c>
      <c r="J1772" s="41">
        <v>5.9638888888888881E-4</v>
      </c>
      <c r="K1772" s="42">
        <v>2.0581499999999977</v>
      </c>
      <c r="L1772" s="41">
        <v>5.4041578514496535E-4</v>
      </c>
      <c r="M1772" s="42">
        <v>1.9882993367509489</v>
      </c>
    </row>
    <row r="1773" spans="1:13" x14ac:dyDescent="0.2">
      <c r="A1773" s="84">
        <v>360</v>
      </c>
      <c r="B1773" s="85">
        <v>35096</v>
      </c>
      <c r="C1773" s="97">
        <v>33.119999999999997</v>
      </c>
      <c r="D1773" s="90">
        <v>7.9000000000000001E-4</v>
      </c>
      <c r="E1773" s="87">
        <v>37.819009999999999</v>
      </c>
      <c r="F1773" s="88">
        <v>9.85</v>
      </c>
      <c r="G1773" s="91">
        <v>21.484999999999999</v>
      </c>
      <c r="H1773" s="41">
        <v>5.4075896961269798E-4</v>
      </c>
      <c r="I1773" s="42">
        <v>7.2954785018806012</v>
      </c>
      <c r="J1773" s="41">
        <v>5.968055555555555E-4</v>
      </c>
      <c r="K1773" s="42">
        <v>2.0587468055555531</v>
      </c>
      <c r="L1773" s="41">
        <v>5.4075896961269798E-4</v>
      </c>
      <c r="M1773" s="42">
        <v>1.9888400957205616</v>
      </c>
    </row>
    <row r="1774" spans="1:13" x14ac:dyDescent="0.2">
      <c r="A1774" s="84">
        <v>360</v>
      </c>
      <c r="B1774" s="85">
        <v>35097</v>
      </c>
      <c r="C1774" s="97">
        <v>32.801000000000002</v>
      </c>
      <c r="D1774" s="90">
        <v>7.9000000000000001E-4</v>
      </c>
      <c r="E1774" s="87">
        <v>37.848820000000003</v>
      </c>
      <c r="F1774" s="88">
        <v>9.76</v>
      </c>
      <c r="G1774" s="91">
        <v>21.2805</v>
      </c>
      <c r="H1774" s="41">
        <v>5.360765782416177E-4</v>
      </c>
      <c r="I1774" s="42">
        <v>7.2993894370325245</v>
      </c>
      <c r="J1774" s="41">
        <v>5.9112499999999996E-4</v>
      </c>
      <c r="K1774" s="42">
        <v>2.0593379305555533</v>
      </c>
      <c r="L1774" s="41">
        <v>5.360765782416177E-4</v>
      </c>
      <c r="M1774" s="42">
        <v>1.9893761722988033</v>
      </c>
    </row>
    <row r="1775" spans="1:13" x14ac:dyDescent="0.2">
      <c r="A1775" s="84">
        <v>360</v>
      </c>
      <c r="B1775" s="85">
        <v>35098</v>
      </c>
      <c r="C1775" s="97">
        <v>32.799999999999997</v>
      </c>
      <c r="D1775" s="90">
        <v>7.9000000000000001E-4</v>
      </c>
      <c r="E1775" s="87">
        <v>37.878660000000004</v>
      </c>
      <c r="F1775" s="88">
        <v>9.76</v>
      </c>
      <c r="G1775" s="91">
        <v>21.279999999999998</v>
      </c>
      <c r="H1775" s="41">
        <v>5.3606512020598629E-4</v>
      </c>
      <c r="I1775" s="42">
        <v>7.3033023851085179</v>
      </c>
      <c r="J1775" s="41">
        <v>5.9111111111111105E-4</v>
      </c>
      <c r="K1775" s="42">
        <v>2.0599290416666642</v>
      </c>
      <c r="L1775" s="41">
        <v>5.3606512020598629E-4</v>
      </c>
      <c r="M1775" s="42">
        <v>1.9899122374190092</v>
      </c>
    </row>
    <row r="1776" spans="1:13" x14ac:dyDescent="0.2">
      <c r="A1776" s="84">
        <v>360</v>
      </c>
      <c r="B1776" s="85">
        <v>35099</v>
      </c>
      <c r="C1776" s="97">
        <v>32.799999999999997</v>
      </c>
      <c r="D1776" s="90">
        <v>7.9000000000000001E-4</v>
      </c>
      <c r="E1776" s="87">
        <v>37.908520000000003</v>
      </c>
      <c r="F1776" s="88">
        <v>9.76</v>
      </c>
      <c r="G1776" s="91">
        <v>21.279999999999998</v>
      </c>
      <c r="H1776" s="41">
        <v>5.3606512020598629E-4</v>
      </c>
      <c r="I1776" s="42">
        <v>7.3072174307794917</v>
      </c>
      <c r="J1776" s="41">
        <v>5.9111111111111105E-4</v>
      </c>
      <c r="K1776" s="42">
        <v>2.0605201527777752</v>
      </c>
      <c r="L1776" s="41">
        <v>5.3606512020598629E-4</v>
      </c>
      <c r="M1776" s="42">
        <v>1.9904483025392152</v>
      </c>
    </row>
    <row r="1777" spans="1:13" x14ac:dyDescent="0.2">
      <c r="A1777" s="84">
        <v>360</v>
      </c>
      <c r="B1777" s="85">
        <v>35100</v>
      </c>
      <c r="C1777" s="97">
        <v>32.770000000000003</v>
      </c>
      <c r="D1777" s="90">
        <v>7.9000000000000001E-4</v>
      </c>
      <c r="E1777" s="87">
        <v>37.938380000000002</v>
      </c>
      <c r="F1777" s="88">
        <v>9.77</v>
      </c>
      <c r="G1777" s="91">
        <v>21.270000000000003</v>
      </c>
      <c r="H1777" s="41">
        <v>5.3583594959949465E-4</v>
      </c>
      <c r="I1777" s="42">
        <v>7.3111329005704437</v>
      </c>
      <c r="J1777" s="41">
        <v>5.908333333333334E-4</v>
      </c>
      <c r="K1777" s="42">
        <v>2.0611109861111085</v>
      </c>
      <c r="L1777" s="41">
        <v>5.3583594959949465E-4</v>
      </c>
      <c r="M1777" s="42">
        <v>1.9909841384888147</v>
      </c>
    </row>
    <row r="1778" spans="1:13" x14ac:dyDescent="0.2">
      <c r="A1778" s="84">
        <v>360</v>
      </c>
      <c r="B1778" s="85">
        <v>35101</v>
      </c>
      <c r="C1778" s="97">
        <v>32.72</v>
      </c>
      <c r="D1778" s="90">
        <v>7.9000000000000001E-4</v>
      </c>
      <c r="E1778" s="87">
        <v>37.968220000000002</v>
      </c>
      <c r="F1778" s="88">
        <v>9.8000000000000007</v>
      </c>
      <c r="G1778" s="91">
        <v>21.259999999999998</v>
      </c>
      <c r="H1778" s="41">
        <v>5.3560676014696718E-4</v>
      </c>
      <c r="I1778" s="42">
        <v>7.3150487927763219</v>
      </c>
      <c r="J1778" s="41">
        <v>5.9055555555555554E-4</v>
      </c>
      <c r="K1778" s="42">
        <v>2.0617015416666642</v>
      </c>
      <c r="L1778" s="41">
        <v>5.3560676014696718E-4</v>
      </c>
      <c r="M1778" s="42">
        <v>1.9915197452489617</v>
      </c>
    </row>
    <row r="1779" spans="1:13" x14ac:dyDescent="0.2">
      <c r="A1779" s="84">
        <v>360</v>
      </c>
      <c r="B1779" s="85">
        <v>35102</v>
      </c>
      <c r="C1779" s="97">
        <v>32.97</v>
      </c>
      <c r="D1779" s="90">
        <v>7.9000000000000001E-4</v>
      </c>
      <c r="E1779" s="87">
        <v>37.998289999999997</v>
      </c>
      <c r="F1779" s="88">
        <v>9.7899999999999991</v>
      </c>
      <c r="G1779" s="91">
        <v>21.38</v>
      </c>
      <c r="H1779" s="41">
        <v>5.3835579043282067E-4</v>
      </c>
      <c r="I1779" s="42">
        <v>7.3189868916512113</v>
      </c>
      <c r="J1779" s="41">
        <v>5.9388888888888881E-4</v>
      </c>
      <c r="K1779" s="42">
        <v>2.0622954305555532</v>
      </c>
      <c r="L1779" s="41">
        <v>5.3835579043282067E-4</v>
      </c>
      <c r="M1779" s="42">
        <v>1.9920581010393945</v>
      </c>
    </row>
    <row r="1780" spans="1:13" x14ac:dyDescent="0.2">
      <c r="A1780" s="84">
        <v>360</v>
      </c>
      <c r="B1780" s="85">
        <v>35103</v>
      </c>
      <c r="C1780" s="97">
        <v>32.99</v>
      </c>
      <c r="D1780" s="90">
        <v>7.9000000000000001E-4</v>
      </c>
      <c r="E1780" s="87">
        <v>38.028390000000002</v>
      </c>
      <c r="F1780" s="88">
        <v>9.77</v>
      </c>
      <c r="G1780" s="91">
        <v>21.380000000000003</v>
      </c>
      <c r="H1780" s="41">
        <v>5.3835579043282067E-4</v>
      </c>
      <c r="I1780" s="42">
        <v>7.322927110624434</v>
      </c>
      <c r="J1780" s="41">
        <v>5.9388888888888892E-4</v>
      </c>
      <c r="K1780" s="42">
        <v>2.0628893194444422</v>
      </c>
      <c r="L1780" s="41">
        <v>5.3835579043282067E-4</v>
      </c>
      <c r="M1780" s="42">
        <v>1.9925964568298273</v>
      </c>
    </row>
    <row r="1781" spans="1:13" x14ac:dyDescent="0.2">
      <c r="A1781" s="84">
        <v>360</v>
      </c>
      <c r="B1781" s="85">
        <v>35104</v>
      </c>
      <c r="C1781" s="97">
        <v>33.15</v>
      </c>
      <c r="D1781" s="90">
        <v>8.0000000000000004E-4</v>
      </c>
      <c r="E1781" s="87">
        <v>38.05865</v>
      </c>
      <c r="F1781" s="88">
        <v>9.76</v>
      </c>
      <c r="G1781" s="91">
        <v>21.454999999999998</v>
      </c>
      <c r="H1781" s="41">
        <v>5.4007255841326263E-4</v>
      </c>
      <c r="I1781" s="42">
        <v>7.3268820226041429</v>
      </c>
      <c r="J1781" s="41">
        <v>5.9597222222222213E-4</v>
      </c>
      <c r="K1781" s="42">
        <v>2.0634852916666646</v>
      </c>
      <c r="L1781" s="41">
        <v>5.4007255841326263E-4</v>
      </c>
      <c r="M1781" s="42">
        <v>1.9931365293882406</v>
      </c>
    </row>
    <row r="1782" spans="1:13" x14ac:dyDescent="0.2">
      <c r="A1782" s="84">
        <v>360</v>
      </c>
      <c r="B1782" s="85">
        <v>35105</v>
      </c>
      <c r="C1782" s="97">
        <v>33.15</v>
      </c>
      <c r="D1782" s="90">
        <v>8.0000000000000004E-4</v>
      </c>
      <c r="E1782" s="87">
        <v>38.088929999999998</v>
      </c>
      <c r="F1782" s="88">
        <v>9.76</v>
      </c>
      <c r="G1782" s="91">
        <v>21.454999999999998</v>
      </c>
      <c r="H1782" s="41">
        <v>5.4007255841326263E-4</v>
      </c>
      <c r="I1782" s="42">
        <v>7.3308390705232824</v>
      </c>
      <c r="J1782" s="41">
        <v>5.9597222222222213E-4</v>
      </c>
      <c r="K1782" s="42">
        <v>2.064081263888887</v>
      </c>
      <c r="L1782" s="41">
        <v>5.4007255841326263E-4</v>
      </c>
      <c r="M1782" s="42">
        <v>1.9936766019466539</v>
      </c>
    </row>
    <row r="1783" spans="1:13" x14ac:dyDescent="0.2">
      <c r="A1783" s="84">
        <v>360</v>
      </c>
      <c r="B1783" s="85">
        <v>35106</v>
      </c>
      <c r="C1783" s="97">
        <v>33.15</v>
      </c>
      <c r="D1783" s="90">
        <v>8.0000000000000004E-4</v>
      </c>
      <c r="E1783" s="87">
        <v>38.119230000000002</v>
      </c>
      <c r="F1783" s="88">
        <v>9.76</v>
      </c>
      <c r="G1783" s="91">
        <v>21.454999999999998</v>
      </c>
      <c r="H1783" s="41">
        <v>5.4007255841326263E-4</v>
      </c>
      <c r="I1783" s="42">
        <v>7.3347982555354161</v>
      </c>
      <c r="J1783" s="41">
        <v>5.9597222222222213E-4</v>
      </c>
      <c r="K1783" s="42">
        <v>2.0646772361111094</v>
      </c>
      <c r="L1783" s="41">
        <v>5.4007255841326263E-4</v>
      </c>
      <c r="M1783" s="42">
        <v>1.9942166745050671</v>
      </c>
    </row>
    <row r="1784" spans="1:13" x14ac:dyDescent="0.2">
      <c r="A1784" s="84">
        <v>360</v>
      </c>
      <c r="B1784" s="85">
        <v>35107</v>
      </c>
      <c r="C1784" s="97">
        <v>33.049999999999997</v>
      </c>
      <c r="D1784" s="90">
        <v>7.9000000000000001E-4</v>
      </c>
      <c r="E1784" s="87">
        <v>38.149479999999997</v>
      </c>
      <c r="F1784" s="88">
        <v>9.73</v>
      </c>
      <c r="G1784" s="91">
        <v>21.39</v>
      </c>
      <c r="H1784" s="41">
        <v>5.385847539398636E-4</v>
      </c>
      <c r="I1784" s="42">
        <v>7.3387486660490726</v>
      </c>
      <c r="J1784" s="41">
        <v>5.9416666666666667E-4</v>
      </c>
      <c r="K1784" s="42">
        <v>2.0652714027777761</v>
      </c>
      <c r="L1784" s="41">
        <v>5.385847539398636E-4</v>
      </c>
      <c r="M1784" s="42">
        <v>1.994755259259007</v>
      </c>
    </row>
    <row r="1785" spans="1:13" x14ac:dyDescent="0.2">
      <c r="A1785" s="84">
        <v>360</v>
      </c>
      <c r="B1785" s="85">
        <v>35108</v>
      </c>
      <c r="C1785" s="97">
        <v>33.729999999999997</v>
      </c>
      <c r="D1785" s="90">
        <v>8.0999999999999996E-4</v>
      </c>
      <c r="E1785" s="87">
        <v>38.180289999999999</v>
      </c>
      <c r="F1785" s="88">
        <v>9.9</v>
      </c>
      <c r="G1785" s="91">
        <v>21.814999999999998</v>
      </c>
      <c r="H1785" s="41">
        <v>5.4829835621661438E-4</v>
      </c>
      <c r="I1785" s="42">
        <v>7.342772489879354</v>
      </c>
      <c r="J1785" s="41">
        <v>6.0597222222222216E-4</v>
      </c>
      <c r="K1785" s="42">
        <v>2.0658773749999981</v>
      </c>
      <c r="L1785" s="41">
        <v>5.4829835621661438E-4</v>
      </c>
      <c r="M1785" s="42">
        <v>1.9953035576152236</v>
      </c>
    </row>
    <row r="1786" spans="1:13" x14ac:dyDescent="0.2">
      <c r="A1786" s="84">
        <v>360</v>
      </c>
      <c r="B1786" s="85">
        <v>35109</v>
      </c>
      <c r="C1786" s="97">
        <v>33.880000000000003</v>
      </c>
      <c r="D1786" s="90">
        <v>8.0999999999999996E-4</v>
      </c>
      <c r="E1786" s="87">
        <v>38.21125</v>
      </c>
      <c r="F1786" s="88">
        <v>9.9</v>
      </c>
      <c r="G1786" s="91">
        <v>21.89</v>
      </c>
      <c r="H1786" s="41">
        <v>5.5000901251767154E-4</v>
      </c>
      <c r="I1786" s="42">
        <v>7.3468110809256544</v>
      </c>
      <c r="J1786" s="41">
        <v>6.0805555555555558E-4</v>
      </c>
      <c r="K1786" s="42">
        <v>2.0664854305555536</v>
      </c>
      <c r="L1786" s="41">
        <v>5.5000901251767154E-4</v>
      </c>
      <c r="M1786" s="42">
        <v>1.9958535666277413</v>
      </c>
    </row>
    <row r="1787" spans="1:13" x14ac:dyDescent="0.2">
      <c r="A1787" s="84">
        <v>360</v>
      </c>
      <c r="B1787" s="85">
        <v>35110</v>
      </c>
      <c r="C1787" s="97">
        <v>33.96</v>
      </c>
      <c r="D1787" s="90">
        <v>8.0999999999999996E-4</v>
      </c>
      <c r="E1787" s="87">
        <v>38.2423</v>
      </c>
      <c r="F1787" s="88">
        <v>9.8800000000000008</v>
      </c>
      <c r="G1787" s="91">
        <v>21.92</v>
      </c>
      <c r="H1787" s="41">
        <v>5.5069298115184573E-4</v>
      </c>
      <c r="I1787" s="42">
        <v>7.3508569182217691</v>
      </c>
      <c r="J1787" s="41">
        <v>6.0888888888888896E-4</v>
      </c>
      <c r="K1787" s="42">
        <v>2.0670943194444424</v>
      </c>
      <c r="L1787" s="41">
        <v>5.5069298115184573E-4</v>
      </c>
      <c r="M1787" s="42">
        <v>1.9964042596088931</v>
      </c>
    </row>
    <row r="1788" spans="1:13" x14ac:dyDescent="0.2">
      <c r="A1788" s="84">
        <v>360</v>
      </c>
      <c r="B1788" s="85">
        <v>35111</v>
      </c>
      <c r="C1788" s="97">
        <v>34.229999999999997</v>
      </c>
      <c r="D1788" s="90">
        <v>8.1999999999999998E-4</v>
      </c>
      <c r="E1788" s="87">
        <v>38.273580000000003</v>
      </c>
      <c r="F1788" s="88">
        <v>9.86</v>
      </c>
      <c r="G1788" s="91">
        <v>22.044999999999998</v>
      </c>
      <c r="H1788" s="41">
        <v>5.5354104509475199E-4</v>
      </c>
      <c r="I1788" s="42">
        <v>7.354925919242624</v>
      </c>
      <c r="J1788" s="41">
        <v>6.1236111111111105E-4</v>
      </c>
      <c r="K1788" s="42">
        <v>2.0677066805555535</v>
      </c>
      <c r="L1788" s="41">
        <v>5.5354104509475199E-4</v>
      </c>
      <c r="M1788" s="42">
        <v>1.9969578006539879</v>
      </c>
    </row>
    <row r="1789" spans="1:13" x14ac:dyDescent="0.2">
      <c r="A1789" s="84">
        <v>360</v>
      </c>
      <c r="B1789" s="85">
        <v>35112</v>
      </c>
      <c r="C1789" s="97">
        <v>34.229999999999997</v>
      </c>
      <c r="D1789" s="90">
        <v>8.1999999999999998E-4</v>
      </c>
      <c r="E1789" s="87">
        <v>38.30489</v>
      </c>
      <c r="F1789" s="88">
        <v>9.86</v>
      </c>
      <c r="G1789" s="91">
        <v>22.044999999999998</v>
      </c>
      <c r="H1789" s="41">
        <v>5.5354104509475199E-4</v>
      </c>
      <c r="I1789" s="42">
        <v>7.3589971726225558</v>
      </c>
      <c r="J1789" s="41">
        <v>6.1236111111111105E-4</v>
      </c>
      <c r="K1789" s="42">
        <v>2.0683190416666646</v>
      </c>
      <c r="L1789" s="41">
        <v>5.5354104509475199E-4</v>
      </c>
      <c r="M1789" s="42">
        <v>1.9975113416990826</v>
      </c>
    </row>
    <row r="1790" spans="1:13" x14ac:dyDescent="0.2">
      <c r="A1790" s="84">
        <v>360</v>
      </c>
      <c r="B1790" s="85">
        <v>35113</v>
      </c>
      <c r="C1790" s="97">
        <v>34.229999999999997</v>
      </c>
      <c r="D1790" s="90">
        <v>8.1999999999999998E-4</v>
      </c>
      <c r="E1790" s="87">
        <v>38.33623</v>
      </c>
      <c r="F1790" s="88">
        <v>9.86</v>
      </c>
      <c r="G1790" s="91">
        <v>22.044999999999998</v>
      </c>
      <c r="H1790" s="41">
        <v>5.5354104509475199E-4</v>
      </c>
      <c r="I1790" s="42">
        <v>7.3630706796083389</v>
      </c>
      <c r="J1790" s="41">
        <v>6.1236111111111105E-4</v>
      </c>
      <c r="K1790" s="42">
        <v>2.0689314027777757</v>
      </c>
      <c r="L1790" s="41">
        <v>5.5354104509475199E-4</v>
      </c>
      <c r="M1790" s="42">
        <v>1.9980648827441774</v>
      </c>
    </row>
    <row r="1791" spans="1:13" x14ac:dyDescent="0.2">
      <c r="A1791" s="84">
        <v>360</v>
      </c>
      <c r="B1791" s="85">
        <v>35114</v>
      </c>
      <c r="C1791" s="97">
        <v>34.14</v>
      </c>
      <c r="D1791" s="90">
        <v>8.1999999999999998E-4</v>
      </c>
      <c r="E1791" s="87">
        <v>38.367519999999999</v>
      </c>
      <c r="F1791" s="88">
        <v>9.8699999999999992</v>
      </c>
      <c r="G1791" s="91">
        <v>22.004999999999999</v>
      </c>
      <c r="H1791" s="41">
        <v>5.5262998124683271E-4</v>
      </c>
      <c r="I1791" s="42">
        <v>7.36713973321993</v>
      </c>
      <c r="J1791" s="41">
        <v>6.1124999999999992E-4</v>
      </c>
      <c r="K1791" s="42">
        <v>2.0695426527777756</v>
      </c>
      <c r="L1791" s="41">
        <v>5.5262998124683271E-4</v>
      </c>
      <c r="M1791" s="42">
        <v>1.9986175127254242</v>
      </c>
    </row>
    <row r="1792" spans="1:13" x14ac:dyDescent="0.2">
      <c r="A1792" s="84">
        <v>360</v>
      </c>
      <c r="B1792" s="85">
        <v>35115</v>
      </c>
      <c r="C1792" s="97">
        <v>33.92</v>
      </c>
      <c r="D1792" s="90">
        <v>8.0999999999999996E-4</v>
      </c>
      <c r="E1792" s="87">
        <v>38.39866</v>
      </c>
      <c r="F1792" s="88">
        <v>9.89</v>
      </c>
      <c r="G1792" s="91">
        <v>21.905000000000001</v>
      </c>
      <c r="H1792" s="41">
        <v>5.5035101781641949E-4</v>
      </c>
      <c r="I1792" s="42">
        <v>7.3711942460705036</v>
      </c>
      <c r="J1792" s="41">
        <v>6.0847222222222227E-4</v>
      </c>
      <c r="K1792" s="42">
        <v>2.070151124999998</v>
      </c>
      <c r="L1792" s="41">
        <v>5.5035101781641949E-4</v>
      </c>
      <c r="M1792" s="42">
        <v>1.9991678637432406</v>
      </c>
    </row>
    <row r="1793" spans="1:13" x14ac:dyDescent="0.2">
      <c r="A1793" s="84">
        <v>360</v>
      </c>
      <c r="B1793" s="85">
        <v>35116</v>
      </c>
      <c r="C1793" s="97">
        <v>33.69</v>
      </c>
      <c r="D1793" s="90">
        <v>8.0999999999999996E-4</v>
      </c>
      <c r="E1793" s="87">
        <v>38.429639999999999</v>
      </c>
      <c r="F1793" s="88">
        <v>9.8800000000000008</v>
      </c>
      <c r="G1793" s="91">
        <v>21.785</v>
      </c>
      <c r="H1793" s="41">
        <v>5.4761379959300527E-4</v>
      </c>
      <c r="I1793" s="42">
        <v>7.3752308137591323</v>
      </c>
      <c r="J1793" s="41">
        <v>6.0513888888888889E-4</v>
      </c>
      <c r="K1793" s="42">
        <v>2.070756263888887</v>
      </c>
      <c r="L1793" s="41">
        <v>5.4761379959300527E-4</v>
      </c>
      <c r="M1793" s="42">
        <v>1.9997154775428336</v>
      </c>
    </row>
    <row r="1794" spans="1:13" x14ac:dyDescent="0.2">
      <c r="A1794" s="84">
        <v>360</v>
      </c>
      <c r="B1794" s="85">
        <v>35117</v>
      </c>
      <c r="C1794" s="97">
        <v>33.21</v>
      </c>
      <c r="D1794" s="90">
        <v>8.0000000000000004E-4</v>
      </c>
      <c r="E1794" s="87">
        <v>38.460259999999998</v>
      </c>
      <c r="F1794" s="88">
        <v>9.89</v>
      </c>
      <c r="G1794" s="91">
        <v>21.55</v>
      </c>
      <c r="H1794" s="41">
        <v>5.4224561417925976E-4</v>
      </c>
      <c r="I1794" s="42">
        <v>7.3792300003214528</v>
      </c>
      <c r="J1794" s="41">
        <v>5.9861111111111118E-4</v>
      </c>
      <c r="K1794" s="42">
        <v>2.0713548749999982</v>
      </c>
      <c r="L1794" s="41">
        <v>5.4224561417925976E-4</v>
      </c>
      <c r="M1794" s="42">
        <v>2.0002577231570129</v>
      </c>
    </row>
    <row r="1795" spans="1:13" x14ac:dyDescent="0.2">
      <c r="A1795" s="84">
        <v>360</v>
      </c>
      <c r="B1795" s="85">
        <v>35118</v>
      </c>
      <c r="C1795" s="97">
        <v>33.21</v>
      </c>
      <c r="D1795" s="90">
        <v>8.0000000000000004E-4</v>
      </c>
      <c r="E1795" s="87">
        <v>38.49091</v>
      </c>
      <c r="F1795" s="88">
        <v>9.91</v>
      </c>
      <c r="G1795" s="91">
        <v>21.560000000000002</v>
      </c>
      <c r="H1795" s="41">
        <v>5.4247425835951546E-4</v>
      </c>
      <c r="I1795" s="42">
        <v>7.3832330426431412</v>
      </c>
      <c r="J1795" s="41">
        <v>5.9888888888888893E-4</v>
      </c>
      <c r="K1795" s="42">
        <v>2.071953763888887</v>
      </c>
      <c r="L1795" s="41">
        <v>5.4247425835951546E-4</v>
      </c>
      <c r="M1795" s="42">
        <v>2.0008001974153724</v>
      </c>
    </row>
    <row r="1796" spans="1:13" x14ac:dyDescent="0.2">
      <c r="A1796" s="84">
        <v>360</v>
      </c>
      <c r="B1796" s="85">
        <v>35119</v>
      </c>
      <c r="C1796" s="97">
        <v>33.21</v>
      </c>
      <c r="D1796" s="90">
        <v>8.0000000000000004E-4</v>
      </c>
      <c r="E1796" s="87">
        <v>38.52158</v>
      </c>
      <c r="F1796" s="88">
        <v>9.91</v>
      </c>
      <c r="G1796" s="91">
        <v>21.560000000000002</v>
      </c>
      <c r="H1796" s="41">
        <v>5.4247425835951546E-4</v>
      </c>
      <c r="I1796" s="42">
        <v>7.3872382565122443</v>
      </c>
      <c r="J1796" s="41">
        <v>5.9888888888888893E-4</v>
      </c>
      <c r="K1796" s="42">
        <v>2.0725526527777758</v>
      </c>
      <c r="L1796" s="41">
        <v>5.4247425835951546E-4</v>
      </c>
      <c r="M1796" s="42">
        <v>2.0013426716737319</v>
      </c>
    </row>
    <row r="1797" spans="1:13" x14ac:dyDescent="0.2">
      <c r="A1797" s="84">
        <v>360</v>
      </c>
      <c r="B1797" s="85">
        <v>35120</v>
      </c>
      <c r="C1797" s="97">
        <v>33.21</v>
      </c>
      <c r="D1797" s="90">
        <v>8.0000000000000004E-4</v>
      </c>
      <c r="E1797" s="87">
        <v>38.552280000000003</v>
      </c>
      <c r="F1797" s="88">
        <v>9.91</v>
      </c>
      <c r="G1797" s="91">
        <v>21.560000000000002</v>
      </c>
      <c r="H1797" s="41">
        <v>5.4247425835951546E-4</v>
      </c>
      <c r="I1797" s="42">
        <v>7.391245643106771</v>
      </c>
      <c r="J1797" s="41">
        <v>5.9888888888888893E-4</v>
      </c>
      <c r="K1797" s="42">
        <v>2.0731515416666646</v>
      </c>
      <c r="L1797" s="41">
        <v>5.4247425835951546E-4</v>
      </c>
      <c r="M1797" s="42">
        <v>2.0018851459320914</v>
      </c>
    </row>
    <row r="1798" spans="1:13" x14ac:dyDescent="0.2">
      <c r="A1798" s="84">
        <v>360</v>
      </c>
      <c r="B1798" s="85">
        <v>35121</v>
      </c>
      <c r="C1798" s="97">
        <v>33.22</v>
      </c>
      <c r="D1798" s="90">
        <v>8.0000000000000004E-4</v>
      </c>
      <c r="E1798" s="87">
        <v>38.583010000000002</v>
      </c>
      <c r="F1798" s="88">
        <v>9.91</v>
      </c>
      <c r="G1798" s="91">
        <v>21.564999999999998</v>
      </c>
      <c r="H1798" s="41">
        <v>5.4258857341604738E-4</v>
      </c>
      <c r="I1798" s="42">
        <v>7.3952560485360319</v>
      </c>
      <c r="J1798" s="41">
        <v>5.9902777777777775E-4</v>
      </c>
      <c r="K1798" s="42">
        <v>2.0737505694444422</v>
      </c>
      <c r="L1798" s="41">
        <v>5.4258857341604738E-4</v>
      </c>
      <c r="M1798" s="42">
        <v>2.0024277345055075</v>
      </c>
    </row>
    <row r="1799" spans="1:13" x14ac:dyDescent="0.2">
      <c r="A1799" s="84">
        <v>360</v>
      </c>
      <c r="B1799" s="85">
        <v>35122</v>
      </c>
      <c r="C1799" s="97">
        <v>33.35</v>
      </c>
      <c r="D1799" s="90">
        <v>8.0000000000000004E-4</v>
      </c>
      <c r="E1799" s="87">
        <v>38.613869999999999</v>
      </c>
      <c r="F1799" s="88">
        <v>9.73</v>
      </c>
      <c r="G1799" s="91">
        <v>21.54</v>
      </c>
      <c r="H1799" s="41">
        <v>5.4201695123956561E-4</v>
      </c>
      <c r="I1799" s="42">
        <v>7.3992644026730954</v>
      </c>
      <c r="J1799" s="41">
        <v>5.9833333333333331E-4</v>
      </c>
      <c r="K1799" s="42">
        <v>2.0743489027777757</v>
      </c>
      <c r="L1799" s="41">
        <v>5.4201695123956561E-4</v>
      </c>
      <c r="M1799" s="42">
        <v>2.0029697514567468</v>
      </c>
    </row>
    <row r="1800" spans="1:13" x14ac:dyDescent="0.2">
      <c r="A1800" s="84">
        <v>360</v>
      </c>
      <c r="B1800" s="85">
        <v>35123</v>
      </c>
      <c r="C1800" s="97">
        <v>33.369999999999997</v>
      </c>
      <c r="D1800" s="90">
        <v>8.0000000000000004E-4</v>
      </c>
      <c r="E1800" s="87">
        <v>38.644759999999998</v>
      </c>
      <c r="F1800" s="88">
        <v>9.73</v>
      </c>
      <c r="G1800" s="91">
        <v>21.549999999999997</v>
      </c>
      <c r="H1800" s="41">
        <v>5.4224561417925976E-4</v>
      </c>
      <c r="I1800" s="42">
        <v>7.4032766213435979</v>
      </c>
      <c r="J1800" s="41">
        <v>5.9861111111111107E-4</v>
      </c>
      <c r="K1800" s="42">
        <v>2.0749475138888869</v>
      </c>
      <c r="L1800" s="41">
        <v>5.4224561417925976E-4</v>
      </c>
      <c r="M1800" s="42">
        <v>2.0035119970709259</v>
      </c>
    </row>
    <row r="1801" spans="1:13" x14ac:dyDescent="0.2">
      <c r="A1801" s="84">
        <v>360</v>
      </c>
      <c r="B1801" s="85">
        <v>35124</v>
      </c>
      <c r="C1801" s="97">
        <v>33.4</v>
      </c>
      <c r="D1801" s="90">
        <v>8.0000000000000004E-4</v>
      </c>
      <c r="E1801" s="87">
        <v>38.675710000000002</v>
      </c>
      <c r="F1801" s="88">
        <v>9.73</v>
      </c>
      <c r="G1801" s="91">
        <v>21.564999999999998</v>
      </c>
      <c r="H1801" s="41">
        <v>5.4258857341604738E-4</v>
      </c>
      <c r="I1801" s="42">
        <v>7.4072935546441769</v>
      </c>
      <c r="J1801" s="41">
        <v>5.9902777777777775E-4</v>
      </c>
      <c r="K1801" s="42">
        <v>2.0755465416666645</v>
      </c>
      <c r="L1801" s="41">
        <v>5.4258857341604738E-4</v>
      </c>
      <c r="M1801" s="42">
        <v>2.0040545856443419</v>
      </c>
    </row>
    <row r="1802" spans="1:13" x14ac:dyDescent="0.2">
      <c r="A1802" s="84">
        <v>360</v>
      </c>
      <c r="B1802" s="85">
        <v>35125</v>
      </c>
      <c r="C1802" s="97">
        <v>33.35</v>
      </c>
      <c r="D1802" s="90">
        <v>8.0000000000000004E-4</v>
      </c>
      <c r="E1802" s="87">
        <v>38.70664</v>
      </c>
      <c r="F1802" s="88">
        <v>9.7200000000000006</v>
      </c>
      <c r="G1802" s="91">
        <v>21.535</v>
      </c>
      <c r="H1802" s="41">
        <v>5.4190261273401319E-4</v>
      </c>
      <c r="I1802" s="42">
        <v>7.4113075863747264</v>
      </c>
      <c r="J1802" s="41">
        <v>5.9819444444444449E-4</v>
      </c>
      <c r="K1802" s="42">
        <v>2.0761447361111092</v>
      </c>
      <c r="L1802" s="41">
        <v>5.4190261273401319E-4</v>
      </c>
      <c r="M1802" s="42">
        <v>2.0045964882570759</v>
      </c>
    </row>
    <row r="1803" spans="1:13" x14ac:dyDescent="0.2">
      <c r="A1803" s="84">
        <v>360</v>
      </c>
      <c r="B1803" s="85">
        <v>35126</v>
      </c>
      <c r="C1803" s="97">
        <v>33.35</v>
      </c>
      <c r="D1803" s="90">
        <v>8.0000000000000004E-4</v>
      </c>
      <c r="E1803" s="87">
        <v>38.7376</v>
      </c>
      <c r="F1803" s="88">
        <v>9.7200000000000006</v>
      </c>
      <c r="G1803" s="91">
        <v>21.535</v>
      </c>
      <c r="H1803" s="41">
        <v>5.4190261273401319E-4</v>
      </c>
      <c r="I1803" s="42">
        <v>7.4153237933195584</v>
      </c>
      <c r="J1803" s="41">
        <v>5.9819444444444449E-4</v>
      </c>
      <c r="K1803" s="42">
        <v>2.0767429305555538</v>
      </c>
      <c r="L1803" s="41">
        <v>5.4190261273401319E-4</v>
      </c>
      <c r="M1803" s="42">
        <v>2.0051383908698099</v>
      </c>
    </row>
    <row r="1804" spans="1:13" x14ac:dyDescent="0.2">
      <c r="A1804" s="84">
        <v>360</v>
      </c>
      <c r="B1804" s="85">
        <v>35127</v>
      </c>
      <c r="C1804" s="97">
        <v>33.35</v>
      </c>
      <c r="D1804" s="90">
        <v>8.0000000000000004E-4</v>
      </c>
      <c r="E1804" s="87">
        <v>38.76858</v>
      </c>
      <c r="F1804" s="88">
        <v>9.7200000000000006</v>
      </c>
      <c r="G1804" s="91">
        <v>21.535</v>
      </c>
      <c r="H1804" s="41">
        <v>5.4190261273401319E-4</v>
      </c>
      <c r="I1804" s="42">
        <v>7.4193421766574268</v>
      </c>
      <c r="J1804" s="41">
        <v>5.9819444444444449E-4</v>
      </c>
      <c r="K1804" s="42">
        <v>2.0773411249999985</v>
      </c>
      <c r="L1804" s="41">
        <v>5.4190261273401319E-4</v>
      </c>
      <c r="M1804" s="42">
        <v>2.005680293482544</v>
      </c>
    </row>
    <row r="1805" spans="1:13" x14ac:dyDescent="0.2">
      <c r="A1805" s="84">
        <v>360</v>
      </c>
      <c r="B1805" s="85">
        <v>35128</v>
      </c>
      <c r="C1805" s="97">
        <v>33.479999999999997</v>
      </c>
      <c r="D1805" s="90">
        <v>8.0000000000000004E-4</v>
      </c>
      <c r="E1805" s="87">
        <v>38.799689999999998</v>
      </c>
      <c r="F1805" s="88">
        <v>9.73</v>
      </c>
      <c r="G1805" s="91">
        <v>21.604999999999997</v>
      </c>
      <c r="H1805" s="41">
        <v>5.4350292510862985E-4</v>
      </c>
      <c r="I1805" s="42">
        <v>7.4233746108328216</v>
      </c>
      <c r="J1805" s="41">
        <v>6.0013888888888877E-4</v>
      </c>
      <c r="K1805" s="42">
        <v>2.0779412638888872</v>
      </c>
      <c r="L1805" s="41">
        <v>5.4350292510862985E-4</v>
      </c>
      <c r="M1805" s="42">
        <v>2.0062237964076526</v>
      </c>
    </row>
    <row r="1806" spans="1:13" x14ac:dyDescent="0.2">
      <c r="A1806" s="84">
        <v>360</v>
      </c>
      <c r="B1806" s="85">
        <v>35129</v>
      </c>
      <c r="C1806" s="97">
        <v>33.64</v>
      </c>
      <c r="D1806" s="90">
        <v>8.0999999999999996E-4</v>
      </c>
      <c r="E1806" s="87">
        <v>38.830959999999997</v>
      </c>
      <c r="F1806" s="88">
        <v>9.7200000000000006</v>
      </c>
      <c r="G1806" s="91">
        <v>21.68</v>
      </c>
      <c r="H1806" s="41">
        <v>5.4521652642569585E-4</v>
      </c>
      <c r="I1806" s="42">
        <v>7.4274219573524967</v>
      </c>
      <c r="J1806" s="41">
        <v>6.022222222222222E-4</v>
      </c>
      <c r="K1806" s="42">
        <v>2.0785434861111094</v>
      </c>
      <c r="L1806" s="41">
        <v>5.4521652642569585E-4</v>
      </c>
      <c r="M1806" s="42">
        <v>2.0067690129340781</v>
      </c>
    </row>
    <row r="1807" spans="1:13" x14ac:dyDescent="0.2">
      <c r="A1807" s="84">
        <v>360</v>
      </c>
      <c r="B1807" s="85">
        <v>35130</v>
      </c>
      <c r="C1807" s="97">
        <v>33.76</v>
      </c>
      <c r="D1807" s="90">
        <v>8.0999999999999996E-4</v>
      </c>
      <c r="E1807" s="87">
        <v>38.862349999999999</v>
      </c>
      <c r="F1807" s="88">
        <v>9.6999999999999993</v>
      </c>
      <c r="G1807" s="91">
        <v>21.729999999999997</v>
      </c>
      <c r="H1807" s="41">
        <v>5.4635834224803226E-4</v>
      </c>
      <c r="I1807" s="42">
        <v>7.431479991300292</v>
      </c>
      <c r="J1807" s="41">
        <v>6.0361111111111097E-4</v>
      </c>
      <c r="K1807" s="42">
        <v>2.0791470972222204</v>
      </c>
      <c r="L1807" s="41">
        <v>5.4635834224803226E-4</v>
      </c>
      <c r="M1807" s="42">
        <v>2.0073153712763263</v>
      </c>
    </row>
    <row r="1808" spans="1:13" x14ac:dyDescent="0.2">
      <c r="A1808" s="84">
        <v>360</v>
      </c>
      <c r="B1808" s="85">
        <v>35131</v>
      </c>
      <c r="C1808" s="97">
        <v>33.619999999999997</v>
      </c>
      <c r="D1808" s="90">
        <v>8.0999999999999996E-4</v>
      </c>
      <c r="E1808" s="87">
        <v>38.893650000000001</v>
      </c>
      <c r="F1808" s="88">
        <v>9.73</v>
      </c>
      <c r="G1808" s="91">
        <v>21.674999999999997</v>
      </c>
      <c r="H1808" s="41">
        <v>5.4510231911075735E-4</v>
      </c>
      <c r="I1808" s="42">
        <v>7.4355309082779746</v>
      </c>
      <c r="J1808" s="41">
        <v>6.0208333333333327E-4</v>
      </c>
      <c r="K1808" s="42">
        <v>2.0797491805555537</v>
      </c>
      <c r="L1808" s="41">
        <v>5.4510231911075735E-4</v>
      </c>
      <c r="M1808" s="42">
        <v>2.0078604735954371</v>
      </c>
    </row>
    <row r="1809" spans="1:13" x14ac:dyDescent="0.2">
      <c r="A1809" s="84">
        <v>360</v>
      </c>
      <c r="B1809" s="85">
        <v>35132</v>
      </c>
      <c r="C1809" s="97">
        <v>31.88</v>
      </c>
      <c r="D1809" s="90">
        <v>7.6999999999999996E-4</v>
      </c>
      <c r="E1809" s="87">
        <v>38.923560000000002</v>
      </c>
      <c r="F1809" s="88">
        <v>10.220000000000001</v>
      </c>
      <c r="G1809" s="91">
        <v>21.05</v>
      </c>
      <c r="H1809" s="41">
        <v>5.3078942275552876E-4</v>
      </c>
      <c r="I1809" s="42">
        <v>7.4394776094366604</v>
      </c>
      <c r="J1809" s="41">
        <v>5.8472222222222226E-4</v>
      </c>
      <c r="K1809" s="42">
        <v>2.0803339027777761</v>
      </c>
      <c r="L1809" s="41">
        <v>5.3078942275552876E-4</v>
      </c>
      <c r="M1809" s="42">
        <v>2.0083912630181926</v>
      </c>
    </row>
    <row r="1810" spans="1:13" x14ac:dyDescent="0.2">
      <c r="A1810" s="84">
        <v>360</v>
      </c>
      <c r="B1810" s="85">
        <v>35133</v>
      </c>
      <c r="C1810" s="97">
        <v>31.88</v>
      </c>
      <c r="D1810" s="90">
        <v>7.6999999999999996E-4</v>
      </c>
      <c r="E1810" s="87">
        <v>38.953490000000002</v>
      </c>
      <c r="F1810" s="88">
        <v>10.220000000000001</v>
      </c>
      <c r="G1810" s="91">
        <v>21.05</v>
      </c>
      <c r="H1810" s="41">
        <v>5.3078942275552876E-4</v>
      </c>
      <c r="I1810" s="42">
        <v>7.4434264054625761</v>
      </c>
      <c r="J1810" s="41">
        <v>5.8472222222222226E-4</v>
      </c>
      <c r="K1810" s="42">
        <v>2.0809186249999985</v>
      </c>
      <c r="L1810" s="41">
        <v>5.3078942275552876E-4</v>
      </c>
      <c r="M1810" s="42">
        <v>2.0089220524409481</v>
      </c>
    </row>
    <row r="1811" spans="1:13" x14ac:dyDescent="0.2">
      <c r="A1811" s="84">
        <v>360</v>
      </c>
      <c r="B1811" s="85">
        <v>35134</v>
      </c>
      <c r="C1811" s="97">
        <v>31.88</v>
      </c>
      <c r="D1811" s="90">
        <v>7.6999999999999996E-4</v>
      </c>
      <c r="E1811" s="87">
        <v>38.983440000000002</v>
      </c>
      <c r="F1811" s="88">
        <v>10.220000000000001</v>
      </c>
      <c r="G1811" s="91">
        <v>21.05</v>
      </c>
      <c r="H1811" s="41">
        <v>5.3078942275552876E-4</v>
      </c>
      <c r="I1811" s="42">
        <v>7.4473772974676544</v>
      </c>
      <c r="J1811" s="41">
        <v>5.8472222222222226E-4</v>
      </c>
      <c r="K1811" s="42">
        <v>2.0815033472222209</v>
      </c>
      <c r="L1811" s="41">
        <v>5.3078942275552876E-4</v>
      </c>
      <c r="M1811" s="42">
        <v>2.0094528418637037</v>
      </c>
    </row>
    <row r="1812" spans="1:13" x14ac:dyDescent="0.2">
      <c r="A1812" s="84">
        <v>360</v>
      </c>
      <c r="B1812" s="85">
        <v>35135</v>
      </c>
      <c r="C1812" s="97">
        <v>31.81</v>
      </c>
      <c r="D1812" s="90">
        <v>7.6999999999999996E-4</v>
      </c>
      <c r="E1812" s="87">
        <v>39.013359999999999</v>
      </c>
      <c r="F1812" s="88">
        <v>10.220000000000001</v>
      </c>
      <c r="G1812" s="91">
        <v>21.015000000000001</v>
      </c>
      <c r="H1812" s="41">
        <v>5.2998572301898861E-4</v>
      </c>
      <c r="I1812" s="42">
        <v>7.4513243011092483</v>
      </c>
      <c r="J1812" s="41">
        <v>5.8375000000000007E-4</v>
      </c>
      <c r="K1812" s="42">
        <v>2.082087097222221</v>
      </c>
      <c r="L1812" s="41">
        <v>5.2998572301898861E-4</v>
      </c>
      <c r="M1812" s="42">
        <v>2.0099828275867226</v>
      </c>
    </row>
    <row r="1813" spans="1:13" x14ac:dyDescent="0.2">
      <c r="A1813" s="84">
        <v>360</v>
      </c>
      <c r="B1813" s="85">
        <v>35136</v>
      </c>
      <c r="C1813" s="97">
        <v>31.87</v>
      </c>
      <c r="D1813" s="90">
        <v>7.6999999999999996E-4</v>
      </c>
      <c r="E1813" s="87">
        <v>39.043349999999997</v>
      </c>
      <c r="F1813" s="88">
        <v>10.17</v>
      </c>
      <c r="G1813" s="91">
        <v>21.02</v>
      </c>
      <c r="H1813" s="41">
        <v>5.3010055145774615E-4</v>
      </c>
      <c r="I1813" s="42">
        <v>7.4552742522303568</v>
      </c>
      <c r="J1813" s="41">
        <v>5.8388888888888889E-4</v>
      </c>
      <c r="K1813" s="42">
        <v>2.0826709861111099</v>
      </c>
      <c r="L1813" s="41">
        <v>5.3010055145774615E-4</v>
      </c>
      <c r="M1813" s="42">
        <v>2.0105129281381804</v>
      </c>
    </row>
    <row r="1814" spans="1:13" x14ac:dyDescent="0.2">
      <c r="A1814" s="84">
        <v>360</v>
      </c>
      <c r="B1814" s="85">
        <v>35137</v>
      </c>
      <c r="C1814" s="97">
        <v>31.94</v>
      </c>
      <c r="D1814" s="90">
        <v>7.6999999999999996E-4</v>
      </c>
      <c r="E1814" s="87">
        <v>39.073419999999999</v>
      </c>
      <c r="F1814" s="88">
        <v>10.06</v>
      </c>
      <c r="G1814" s="91">
        <v>21</v>
      </c>
      <c r="H1814" s="41">
        <v>5.2964120931298098E-4</v>
      </c>
      <c r="I1814" s="42">
        <v>7.4592228727010683</v>
      </c>
      <c r="J1814" s="41">
        <v>5.8333333333333338E-4</v>
      </c>
      <c r="K1814" s="42">
        <v>2.0832543194444431</v>
      </c>
      <c r="L1814" s="41">
        <v>5.2964120931298098E-4</v>
      </c>
      <c r="M1814" s="42">
        <v>2.0110425693474934</v>
      </c>
    </row>
    <row r="1815" spans="1:13" x14ac:dyDescent="0.2">
      <c r="A1815" s="84">
        <v>360</v>
      </c>
      <c r="B1815" s="85">
        <v>35138</v>
      </c>
      <c r="C1815" s="97">
        <v>31.84</v>
      </c>
      <c r="D1815" s="90">
        <v>7.6999999999999996E-4</v>
      </c>
      <c r="E1815" s="87">
        <v>39.103439999999999</v>
      </c>
      <c r="F1815" s="88">
        <v>10.039999999999999</v>
      </c>
      <c r="G1815" s="91">
        <v>20.939999999999998</v>
      </c>
      <c r="H1815" s="41">
        <v>5.2826272846018263E-4</v>
      </c>
      <c r="I1815" s="42">
        <v>7.4631633021279944</v>
      </c>
      <c r="J1815" s="41">
        <v>5.8166666666666664E-4</v>
      </c>
      <c r="K1815" s="42">
        <v>2.0838359861111098</v>
      </c>
      <c r="L1815" s="41">
        <v>5.2826272846018263E-4</v>
      </c>
      <c r="M1815" s="42">
        <v>2.0115708320759538</v>
      </c>
    </row>
    <row r="1816" spans="1:13" x14ac:dyDescent="0.2">
      <c r="A1816" s="84">
        <v>360</v>
      </c>
      <c r="B1816" s="85">
        <v>35139</v>
      </c>
      <c r="C1816" s="97">
        <v>31.7</v>
      </c>
      <c r="D1816" s="90">
        <v>7.6999999999999996E-4</v>
      </c>
      <c r="E1816" s="87">
        <v>39.133360000000003</v>
      </c>
      <c r="F1816" s="88">
        <v>10.029999999999999</v>
      </c>
      <c r="G1816" s="91">
        <v>20.864999999999998</v>
      </c>
      <c r="H1816" s="41">
        <v>5.265386680384232E-4</v>
      </c>
      <c r="I1816" s="42">
        <v>7.4670929461924498</v>
      </c>
      <c r="J1816" s="41">
        <v>5.7958333333333332E-4</v>
      </c>
      <c r="K1816" s="42">
        <v>2.0844155694444431</v>
      </c>
      <c r="L1816" s="41">
        <v>5.265386680384232E-4</v>
      </c>
      <c r="M1816" s="42">
        <v>2.0120973707439922</v>
      </c>
    </row>
    <row r="1817" spans="1:13" x14ac:dyDescent="0.2">
      <c r="A1817" s="84">
        <v>360</v>
      </c>
      <c r="B1817" s="85">
        <v>35140</v>
      </c>
      <c r="C1817" s="97">
        <v>31.7</v>
      </c>
      <c r="D1817" s="90">
        <v>7.6999999999999996E-4</v>
      </c>
      <c r="E1817" s="87">
        <v>39.1633</v>
      </c>
      <c r="F1817" s="88">
        <v>10.029999999999999</v>
      </c>
      <c r="G1817" s="91">
        <v>20.864999999999998</v>
      </c>
      <c r="H1817" s="41">
        <v>5.265386680384232E-4</v>
      </c>
      <c r="I1817" s="42">
        <v>7.4710246593664573</v>
      </c>
      <c r="J1817" s="41">
        <v>5.7958333333333332E-4</v>
      </c>
      <c r="K1817" s="42">
        <v>2.0849951527777764</v>
      </c>
      <c r="L1817" s="41">
        <v>5.265386680384232E-4</v>
      </c>
      <c r="M1817" s="42">
        <v>2.0126239094120306</v>
      </c>
    </row>
    <row r="1818" spans="1:13" x14ac:dyDescent="0.2">
      <c r="A1818" s="84">
        <v>360</v>
      </c>
      <c r="B1818" s="85">
        <v>35141</v>
      </c>
      <c r="C1818" s="97">
        <v>31.7</v>
      </c>
      <c r="D1818" s="90">
        <v>7.6999999999999996E-4</v>
      </c>
      <c r="E1818" s="87">
        <v>39.193269999999998</v>
      </c>
      <c r="F1818" s="88">
        <v>10.029999999999999</v>
      </c>
      <c r="G1818" s="91">
        <v>20.864999999999998</v>
      </c>
      <c r="H1818" s="41">
        <v>5.265386680384232E-4</v>
      </c>
      <c r="I1818" s="42">
        <v>7.4749584427394824</v>
      </c>
      <c r="J1818" s="41">
        <v>5.7958333333333332E-4</v>
      </c>
      <c r="K1818" s="42">
        <v>2.0855747361111097</v>
      </c>
      <c r="L1818" s="41">
        <v>5.265386680384232E-4</v>
      </c>
      <c r="M1818" s="42">
        <v>2.013150448080069</v>
      </c>
    </row>
    <row r="1819" spans="1:13" x14ac:dyDescent="0.2">
      <c r="A1819" s="84">
        <v>360</v>
      </c>
      <c r="B1819" s="85">
        <v>35142</v>
      </c>
      <c r="C1819" s="97">
        <v>31.71</v>
      </c>
      <c r="D1819" s="90">
        <v>7.6999999999999996E-4</v>
      </c>
      <c r="E1819" s="87">
        <v>39.223269999999999</v>
      </c>
      <c r="F1819" s="88">
        <v>10.06</v>
      </c>
      <c r="G1819" s="91">
        <v>20.885000000000002</v>
      </c>
      <c r="H1819" s="41">
        <v>5.2699852177662265E-4</v>
      </c>
      <c r="I1819" s="42">
        <v>7.4788977347891477</v>
      </c>
      <c r="J1819" s="41">
        <v>5.8013888888888893E-4</v>
      </c>
      <c r="K1819" s="42">
        <v>2.0861548749999987</v>
      </c>
      <c r="L1819" s="41">
        <v>5.2699852177662265E-4</v>
      </c>
      <c r="M1819" s="42">
        <v>2.0136774466018457</v>
      </c>
    </row>
    <row r="1820" spans="1:13" x14ac:dyDescent="0.2">
      <c r="A1820" s="84">
        <v>360</v>
      </c>
      <c r="B1820" s="85">
        <v>35143</v>
      </c>
      <c r="C1820" s="97">
        <v>31.75</v>
      </c>
      <c r="D1820" s="90">
        <v>7.6999999999999996E-4</v>
      </c>
      <c r="E1820" s="87">
        <v>39.253320000000002</v>
      </c>
      <c r="F1820" s="88">
        <v>10.08</v>
      </c>
      <c r="G1820" s="91">
        <v>20.914999999999999</v>
      </c>
      <c r="H1820" s="41">
        <v>5.2768816014747699E-4</v>
      </c>
      <c r="I1820" s="42">
        <v>7.4828442605747494</v>
      </c>
      <c r="J1820" s="41">
        <v>5.809722222222222E-4</v>
      </c>
      <c r="K1820" s="42">
        <v>2.0867358472222208</v>
      </c>
      <c r="L1820" s="41">
        <v>5.2768816014747699E-4</v>
      </c>
      <c r="M1820" s="42">
        <v>2.0142051347619931</v>
      </c>
    </row>
    <row r="1821" spans="1:13" x14ac:dyDescent="0.2">
      <c r="A1821" s="84">
        <v>360</v>
      </c>
      <c r="B1821" s="85">
        <v>35144</v>
      </c>
      <c r="C1821" s="97">
        <v>31.64</v>
      </c>
      <c r="D1821" s="90">
        <v>7.6000000000000004E-4</v>
      </c>
      <c r="E1821" s="87">
        <v>39.28331</v>
      </c>
      <c r="F1821" s="88">
        <v>10.08</v>
      </c>
      <c r="G1821" s="91">
        <v>20.86</v>
      </c>
      <c r="H1821" s="41">
        <v>5.2642369274713552E-4</v>
      </c>
      <c r="I1821" s="42">
        <v>7.4867834070826529</v>
      </c>
      <c r="J1821" s="41">
        <v>5.7944444444444439E-4</v>
      </c>
      <c r="K1821" s="42">
        <v>2.0873152916666653</v>
      </c>
      <c r="L1821" s="41">
        <v>5.2642369274713552E-4</v>
      </c>
      <c r="M1821" s="42">
        <v>2.0147315584547405</v>
      </c>
    </row>
    <row r="1822" spans="1:13" x14ac:dyDescent="0.2">
      <c r="A1822" s="84">
        <v>360</v>
      </c>
      <c r="B1822" s="85">
        <v>35145</v>
      </c>
      <c r="C1822" s="97">
        <v>31.56</v>
      </c>
      <c r="D1822" s="90">
        <v>7.6000000000000004E-4</v>
      </c>
      <c r="E1822" s="87">
        <v>39.313249999999996</v>
      </c>
      <c r="F1822" s="88">
        <v>10.08</v>
      </c>
      <c r="G1822" s="91">
        <v>20.82</v>
      </c>
      <c r="H1822" s="41">
        <v>5.2550371962123421E-4</v>
      </c>
      <c r="I1822" s="42">
        <v>7.4907177396110738</v>
      </c>
      <c r="J1822" s="41">
        <v>5.7833333333333337E-4</v>
      </c>
      <c r="K1822" s="42">
        <v>2.0878936249999986</v>
      </c>
      <c r="L1822" s="41">
        <v>5.2550371962123421E-4</v>
      </c>
      <c r="M1822" s="42">
        <v>2.0152570621743617</v>
      </c>
    </row>
    <row r="1823" spans="1:13" x14ac:dyDescent="0.2">
      <c r="A1823" s="84">
        <v>360</v>
      </c>
      <c r="B1823" s="85">
        <v>35146</v>
      </c>
      <c r="C1823" s="97">
        <v>31.51</v>
      </c>
      <c r="D1823" s="90">
        <v>7.6000000000000004E-4</v>
      </c>
      <c r="E1823" s="87">
        <v>39.343170000000001</v>
      </c>
      <c r="F1823" s="88">
        <v>10.06</v>
      </c>
      <c r="G1823" s="91">
        <v>20.785</v>
      </c>
      <c r="H1823" s="41">
        <v>5.2469849394798374E-4</v>
      </c>
      <c r="I1823" s="42">
        <v>7.4946481079276372</v>
      </c>
      <c r="J1823" s="41">
        <v>5.7736111111111107E-4</v>
      </c>
      <c r="K1823" s="42">
        <v>2.0884709861111097</v>
      </c>
      <c r="L1823" s="41">
        <v>5.2469849394798374E-4</v>
      </c>
      <c r="M1823" s="42">
        <v>2.0157817606683097</v>
      </c>
    </row>
    <row r="1824" spans="1:13" x14ac:dyDescent="0.2">
      <c r="A1824" s="84">
        <v>360</v>
      </c>
      <c r="B1824" s="85">
        <v>35147</v>
      </c>
      <c r="C1824" s="97">
        <v>31.51</v>
      </c>
      <c r="D1824" s="90">
        <v>7.6000000000000004E-4</v>
      </c>
      <c r="E1824" s="87">
        <v>39.37312</v>
      </c>
      <c r="F1824" s="88">
        <v>10.06</v>
      </c>
      <c r="G1824" s="91">
        <v>20.785</v>
      </c>
      <c r="H1824" s="41">
        <v>5.2469849394798374E-4</v>
      </c>
      <c r="I1824" s="42">
        <v>7.4985805385025373</v>
      </c>
      <c r="J1824" s="41">
        <v>5.7736111111111107E-4</v>
      </c>
      <c r="K1824" s="42">
        <v>2.0890483472222208</v>
      </c>
      <c r="L1824" s="41">
        <v>5.2469849394798374E-4</v>
      </c>
      <c r="M1824" s="42">
        <v>2.0163064591622577</v>
      </c>
    </row>
    <row r="1825" spans="1:13" x14ac:dyDescent="0.2">
      <c r="A1825" s="84">
        <v>360</v>
      </c>
      <c r="B1825" s="85">
        <v>35148</v>
      </c>
      <c r="C1825" s="97">
        <v>31.51</v>
      </c>
      <c r="D1825" s="90">
        <v>7.6000000000000004E-4</v>
      </c>
      <c r="E1825" s="87">
        <v>39.403089999999999</v>
      </c>
      <c r="F1825" s="88">
        <v>10.06</v>
      </c>
      <c r="G1825" s="91">
        <v>20.785</v>
      </c>
      <c r="H1825" s="41">
        <v>5.2469849394798374E-4</v>
      </c>
      <c r="I1825" s="42">
        <v>7.5025150324178371</v>
      </c>
      <c r="J1825" s="41">
        <v>5.7736111111111107E-4</v>
      </c>
      <c r="K1825" s="42">
        <v>2.0896257083333318</v>
      </c>
      <c r="L1825" s="41">
        <v>5.2469849394798374E-4</v>
      </c>
      <c r="M1825" s="42">
        <v>2.0168311576562057</v>
      </c>
    </row>
    <row r="1826" spans="1:13" x14ac:dyDescent="0.2">
      <c r="A1826" s="84">
        <v>360</v>
      </c>
      <c r="B1826" s="85">
        <v>35149</v>
      </c>
      <c r="C1826" s="97">
        <v>32.04</v>
      </c>
      <c r="D1826" s="90">
        <v>7.6999999999999996E-4</v>
      </c>
      <c r="E1826" s="87">
        <v>39.433520000000001</v>
      </c>
      <c r="F1826" s="88">
        <v>10.050000000000001</v>
      </c>
      <c r="G1826" s="91">
        <v>21.045000000000002</v>
      </c>
      <c r="H1826" s="41">
        <v>5.3067462269629218E-4</v>
      </c>
      <c r="I1826" s="42">
        <v>7.506496426751939</v>
      </c>
      <c r="J1826" s="41">
        <v>5.8458333333333333E-4</v>
      </c>
      <c r="K1826" s="42">
        <v>2.0902102916666654</v>
      </c>
      <c r="L1826" s="41">
        <v>5.3067462269629218E-4</v>
      </c>
      <c r="M1826" s="42">
        <v>2.017361832278902</v>
      </c>
    </row>
    <row r="1827" spans="1:13" x14ac:dyDescent="0.2">
      <c r="A1827" s="84">
        <v>360</v>
      </c>
      <c r="B1827" s="85">
        <v>35150</v>
      </c>
      <c r="C1827" s="97">
        <v>32.82</v>
      </c>
      <c r="D1827" s="90">
        <v>7.6999999999999996E-4</v>
      </c>
      <c r="E1827" s="87">
        <v>39.463790000000003</v>
      </c>
      <c r="F1827" s="88">
        <v>10.1</v>
      </c>
      <c r="G1827" s="91">
        <v>21.46</v>
      </c>
      <c r="H1827" s="41">
        <v>5.4018697202029564E-4</v>
      </c>
      <c r="I1827" s="42">
        <v>7.5105513383271871</v>
      </c>
      <c r="J1827" s="41">
        <v>5.9611111111111117E-4</v>
      </c>
      <c r="K1827" s="42">
        <v>2.0908064027777766</v>
      </c>
      <c r="L1827" s="41">
        <v>5.4018697202029564E-4</v>
      </c>
      <c r="M1827" s="42">
        <v>2.0179020192509221</v>
      </c>
    </row>
    <row r="1828" spans="1:13" x14ac:dyDescent="0.2">
      <c r="A1828" s="84">
        <v>360</v>
      </c>
      <c r="B1828" s="85">
        <v>35151</v>
      </c>
      <c r="C1828" s="97">
        <v>31.56</v>
      </c>
      <c r="D1828" s="90">
        <v>7.6000000000000004E-4</v>
      </c>
      <c r="E1828" s="87">
        <v>39.493870000000001</v>
      </c>
      <c r="F1828" s="88">
        <v>10.119999999999999</v>
      </c>
      <c r="G1828" s="91">
        <v>20.84</v>
      </c>
      <c r="H1828" s="41">
        <v>5.2596374414415337E-4</v>
      </c>
      <c r="I1828" s="42">
        <v>7.5145016160296807</v>
      </c>
      <c r="J1828" s="41">
        <v>5.7888888888888888E-4</v>
      </c>
      <c r="K1828" s="42">
        <v>2.0913852916666653</v>
      </c>
      <c r="L1828" s="41">
        <v>5.2596374414415337E-4</v>
      </c>
      <c r="M1828" s="42">
        <v>2.0184279829950662</v>
      </c>
    </row>
    <row r="1829" spans="1:13" x14ac:dyDescent="0.2">
      <c r="A1829" s="84">
        <v>360</v>
      </c>
      <c r="B1829" s="85">
        <v>35152</v>
      </c>
      <c r="C1829" s="97">
        <v>31.65</v>
      </c>
      <c r="D1829" s="90">
        <v>7.6000000000000004E-4</v>
      </c>
      <c r="E1829" s="87">
        <v>39.524050000000003</v>
      </c>
      <c r="F1829" s="88">
        <v>10.130000000000001</v>
      </c>
      <c r="G1829" s="91">
        <v>20.89</v>
      </c>
      <c r="H1829" s="41">
        <v>5.271134733564331E-4</v>
      </c>
      <c r="I1829" s="42">
        <v>7.5184626110770489</v>
      </c>
      <c r="J1829" s="41">
        <v>5.8027777777777776E-4</v>
      </c>
      <c r="K1829" s="42">
        <v>2.0919655694444432</v>
      </c>
      <c r="L1829" s="41">
        <v>5.271134733564331E-4</v>
      </c>
      <c r="M1829" s="42">
        <v>2.0189550964684226</v>
      </c>
    </row>
    <row r="1830" spans="1:13" x14ac:dyDescent="0.2">
      <c r="A1830" s="84">
        <v>360</v>
      </c>
      <c r="B1830" s="85">
        <v>35153</v>
      </c>
      <c r="C1830" s="97">
        <v>31.95</v>
      </c>
      <c r="D1830" s="90">
        <v>7.6999999999999996E-4</v>
      </c>
      <c r="E1830" s="87">
        <v>39.554499999999997</v>
      </c>
      <c r="F1830" s="88">
        <v>10.23</v>
      </c>
      <c r="G1830" s="91">
        <v>21.09</v>
      </c>
      <c r="H1830" s="41">
        <v>5.31707653033342E-4</v>
      </c>
      <c r="I1830" s="42">
        <v>7.5224602351864034</v>
      </c>
      <c r="J1830" s="41">
        <v>5.8583333333333328E-4</v>
      </c>
      <c r="K1830" s="42">
        <v>2.0925514027777767</v>
      </c>
      <c r="L1830" s="41">
        <v>5.31707653033342E-4</v>
      </c>
      <c r="M1830" s="42">
        <v>2.0194868041214562</v>
      </c>
    </row>
    <row r="1831" spans="1:13" x14ac:dyDescent="0.2">
      <c r="A1831" s="84">
        <v>360</v>
      </c>
      <c r="B1831" s="85">
        <v>35154</v>
      </c>
      <c r="C1831" s="97">
        <v>31.95</v>
      </c>
      <c r="D1831" s="90">
        <v>7.6999999999999996E-4</v>
      </c>
      <c r="E1831" s="87">
        <v>39.584980000000002</v>
      </c>
      <c r="F1831" s="88">
        <v>10.23</v>
      </c>
      <c r="G1831" s="91">
        <v>21.09</v>
      </c>
      <c r="H1831" s="41">
        <v>5.31707653033342E-4</v>
      </c>
      <c r="I1831" s="42">
        <v>7.5264599848630906</v>
      </c>
      <c r="J1831" s="41">
        <v>5.8583333333333328E-4</v>
      </c>
      <c r="K1831" s="42">
        <v>2.0931372361111102</v>
      </c>
      <c r="L1831" s="41">
        <v>5.31707653033342E-4</v>
      </c>
      <c r="M1831" s="42">
        <v>2.0200185117744898</v>
      </c>
    </row>
    <row r="1832" spans="1:13" x14ac:dyDescent="0.2">
      <c r="A1832" s="84">
        <v>360</v>
      </c>
      <c r="B1832" s="85">
        <v>35155</v>
      </c>
      <c r="C1832" s="97">
        <v>31.95</v>
      </c>
      <c r="D1832" s="90">
        <v>7.6999999999999996E-4</v>
      </c>
      <c r="E1832" s="87">
        <v>39.615470000000002</v>
      </c>
      <c r="F1832" s="88">
        <v>10.23</v>
      </c>
      <c r="G1832" s="91">
        <v>21.09</v>
      </c>
      <c r="H1832" s="41">
        <v>5.31707653033342E-4</v>
      </c>
      <c r="I1832" s="42">
        <v>7.530461861237292</v>
      </c>
      <c r="J1832" s="41">
        <v>5.8583333333333328E-4</v>
      </c>
      <c r="K1832" s="42">
        <v>2.0937230694444438</v>
      </c>
      <c r="L1832" s="41">
        <v>5.31707653033342E-4</v>
      </c>
      <c r="M1832" s="42">
        <v>2.0205502194275233</v>
      </c>
    </row>
    <row r="1833" spans="1:13" x14ac:dyDescent="0.2">
      <c r="A1833" s="84">
        <v>360</v>
      </c>
      <c r="B1833" s="85">
        <v>35156</v>
      </c>
      <c r="C1833" s="97">
        <v>32.21</v>
      </c>
      <c r="D1833" s="90">
        <v>7.7999999999999999E-4</v>
      </c>
      <c r="E1833" s="87">
        <v>39.646210000000004</v>
      </c>
      <c r="F1833" s="88">
        <v>10.220000000000001</v>
      </c>
      <c r="G1833" s="91">
        <v>21.215</v>
      </c>
      <c r="H1833" s="41">
        <v>5.3457517431088064E-4</v>
      </c>
      <c r="I1833" s="42">
        <v>7.5344874591994042</v>
      </c>
      <c r="J1833" s="41">
        <v>5.8930555555555559E-4</v>
      </c>
      <c r="K1833" s="42">
        <v>2.0943123749999994</v>
      </c>
      <c r="L1833" s="41">
        <v>5.3457517431088064E-4</v>
      </c>
      <c r="M1833" s="42">
        <v>2.0210847946018342</v>
      </c>
    </row>
    <row r="1834" spans="1:13" x14ac:dyDescent="0.2">
      <c r="A1834" s="84">
        <v>360</v>
      </c>
      <c r="B1834" s="85">
        <v>35157</v>
      </c>
      <c r="C1834" s="97">
        <v>32.04</v>
      </c>
      <c r="D1834" s="90">
        <v>7.6999999999999996E-4</v>
      </c>
      <c r="E1834" s="87">
        <v>39.676830000000002</v>
      </c>
      <c r="F1834" s="88">
        <v>10.25</v>
      </c>
      <c r="G1834" s="91">
        <v>21.145</v>
      </c>
      <c r="H1834" s="41">
        <v>5.3296972589578218E-4</v>
      </c>
      <c r="I1834" s="42">
        <v>7.5385031129152988</v>
      </c>
      <c r="J1834" s="41">
        <v>5.8736111111111109E-4</v>
      </c>
      <c r="K1834" s="42">
        <v>2.0948997361111106</v>
      </c>
      <c r="L1834" s="41">
        <v>5.3296972589578218E-4</v>
      </c>
      <c r="M1834" s="42">
        <v>2.02161776432773</v>
      </c>
    </row>
    <row r="1835" spans="1:13" x14ac:dyDescent="0.2">
      <c r="A1835" s="84">
        <v>360</v>
      </c>
      <c r="B1835" s="85">
        <v>35158</v>
      </c>
      <c r="C1835" s="97">
        <v>31.93</v>
      </c>
      <c r="D1835" s="90">
        <v>7.6999999999999996E-4</v>
      </c>
      <c r="E1835" s="87">
        <v>39.707389999999997</v>
      </c>
      <c r="F1835" s="88">
        <v>10.27</v>
      </c>
      <c r="G1835" s="91">
        <v>21.1</v>
      </c>
      <c r="H1835" s="41">
        <v>5.3193716334032359E-4</v>
      </c>
      <c r="I1835" s="42">
        <v>7.5425131228770148</v>
      </c>
      <c r="J1835" s="41">
        <v>5.8611111111111114E-4</v>
      </c>
      <c r="K1835" s="42">
        <v>2.0954858472222218</v>
      </c>
      <c r="L1835" s="41">
        <v>5.3193716334032359E-4</v>
      </c>
      <c r="M1835" s="42">
        <v>2.0221497014910703</v>
      </c>
    </row>
    <row r="1836" spans="1:13" x14ac:dyDescent="0.2">
      <c r="A1836" s="84">
        <v>360</v>
      </c>
      <c r="B1836" s="85">
        <v>35159</v>
      </c>
      <c r="C1836" s="97">
        <v>31.93</v>
      </c>
      <c r="D1836" s="90">
        <v>7.6999999999999996E-4</v>
      </c>
      <c r="E1836" s="87">
        <v>39.737960000000001</v>
      </c>
      <c r="F1836" s="88">
        <v>10.27</v>
      </c>
      <c r="G1836" s="91">
        <v>21.1</v>
      </c>
      <c r="H1836" s="41">
        <v>5.3193716334032359E-4</v>
      </c>
      <c r="I1836" s="42">
        <v>7.546525265912055</v>
      </c>
      <c r="J1836" s="41">
        <v>5.8611111111111114E-4</v>
      </c>
      <c r="K1836" s="42">
        <v>2.0960719583333329</v>
      </c>
      <c r="L1836" s="41">
        <v>5.3193716334032359E-4</v>
      </c>
      <c r="M1836" s="42">
        <v>2.0226816386544106</v>
      </c>
    </row>
    <row r="1837" spans="1:13" x14ac:dyDescent="0.2">
      <c r="A1837" s="84">
        <v>360</v>
      </c>
      <c r="B1837" s="85">
        <v>35160</v>
      </c>
      <c r="C1837" s="97">
        <v>31.93</v>
      </c>
      <c r="D1837" s="90">
        <v>7.6999999999999996E-4</v>
      </c>
      <c r="E1837" s="87">
        <v>39.768560000000001</v>
      </c>
      <c r="F1837" s="88">
        <v>10.27</v>
      </c>
      <c r="G1837" s="91">
        <v>21.1</v>
      </c>
      <c r="H1837" s="41">
        <v>5.3193716334032359E-4</v>
      </c>
      <c r="I1837" s="42">
        <v>7.5505395431550806</v>
      </c>
      <c r="J1837" s="41">
        <v>5.8611111111111114E-4</v>
      </c>
      <c r="K1837" s="42">
        <v>2.0966580694444441</v>
      </c>
      <c r="L1837" s="41">
        <v>5.3193716334032359E-4</v>
      </c>
      <c r="M1837" s="42">
        <v>2.023213575817751</v>
      </c>
    </row>
    <row r="1838" spans="1:13" x14ac:dyDescent="0.2">
      <c r="A1838" s="84">
        <v>360</v>
      </c>
      <c r="B1838" s="85">
        <v>35161</v>
      </c>
      <c r="C1838" s="97">
        <v>31.93</v>
      </c>
      <c r="D1838" s="90">
        <v>7.6999999999999996E-4</v>
      </c>
      <c r="E1838" s="87">
        <v>39.79918</v>
      </c>
      <c r="F1838" s="88">
        <v>10.27</v>
      </c>
      <c r="G1838" s="91">
        <v>21.1</v>
      </c>
      <c r="H1838" s="41">
        <v>5.3193716334032359E-4</v>
      </c>
      <c r="I1838" s="42">
        <v>7.5545559557413551</v>
      </c>
      <c r="J1838" s="41">
        <v>5.8611111111111114E-4</v>
      </c>
      <c r="K1838" s="42">
        <v>2.0972441805555553</v>
      </c>
      <c r="L1838" s="41">
        <v>5.3193716334032359E-4</v>
      </c>
      <c r="M1838" s="42">
        <v>2.0237455129810913</v>
      </c>
    </row>
    <row r="1839" spans="1:13" x14ac:dyDescent="0.2">
      <c r="A1839" s="84">
        <v>360</v>
      </c>
      <c r="B1839" s="85">
        <v>35162</v>
      </c>
      <c r="C1839" s="97">
        <v>31.93</v>
      </c>
      <c r="D1839" s="90">
        <v>7.6999999999999996E-4</v>
      </c>
      <c r="E1839" s="87">
        <v>39.829830000000001</v>
      </c>
      <c r="F1839" s="88">
        <v>10.27</v>
      </c>
      <c r="G1839" s="91">
        <v>21.1</v>
      </c>
      <c r="H1839" s="41">
        <v>5.3193716334032359E-4</v>
      </c>
      <c r="I1839" s="42">
        <v>7.5585745048067476</v>
      </c>
      <c r="J1839" s="41">
        <v>5.8611111111111114E-4</v>
      </c>
      <c r="K1839" s="42">
        <v>2.0978302916666665</v>
      </c>
      <c r="L1839" s="41">
        <v>5.3193716334032359E-4</v>
      </c>
      <c r="M1839" s="42">
        <v>2.0242774501444316</v>
      </c>
    </row>
    <row r="1840" spans="1:13" x14ac:dyDescent="0.2">
      <c r="A1840" s="84">
        <v>360</v>
      </c>
      <c r="B1840" s="85">
        <v>35163</v>
      </c>
      <c r="C1840" s="97">
        <v>31.89</v>
      </c>
      <c r="D1840" s="90">
        <v>7.6999999999999996E-4</v>
      </c>
      <c r="E1840" s="87">
        <v>39.860460000000003</v>
      </c>
      <c r="F1840" s="88">
        <v>10.28</v>
      </c>
      <c r="G1840" s="91">
        <v>21.085000000000001</v>
      </c>
      <c r="H1840" s="41">
        <v>5.3159289079185434E-4</v>
      </c>
      <c r="I1840" s="42">
        <v>7.5625925892780232</v>
      </c>
      <c r="J1840" s="41">
        <v>5.8569444444444446E-4</v>
      </c>
      <c r="K1840" s="42">
        <v>2.0984159861111107</v>
      </c>
      <c r="L1840" s="41">
        <v>5.3159289079185434E-4</v>
      </c>
      <c r="M1840" s="42">
        <v>2.0248090430352237</v>
      </c>
    </row>
    <row r="1841" spans="1:13" x14ac:dyDescent="0.2">
      <c r="A1841" s="84">
        <v>360</v>
      </c>
      <c r="B1841" s="85">
        <v>35164</v>
      </c>
      <c r="C1841" s="97">
        <v>31.95</v>
      </c>
      <c r="D1841" s="90">
        <v>7.6999999999999996E-4</v>
      </c>
      <c r="E1841" s="87">
        <v>39.891170000000002</v>
      </c>
      <c r="F1841" s="88">
        <v>10.24</v>
      </c>
      <c r="G1841" s="91">
        <v>21.094999999999999</v>
      </c>
      <c r="H1841" s="41">
        <v>5.3182241054927637E-4</v>
      </c>
      <c r="I1841" s="42">
        <v>7.5666145454988554</v>
      </c>
      <c r="J1841" s="41">
        <v>5.8597222222222221E-4</v>
      </c>
      <c r="K1841" s="42">
        <v>2.099001958333333</v>
      </c>
      <c r="L1841" s="41">
        <v>5.3182241054927637E-4</v>
      </c>
      <c r="M1841" s="42">
        <v>2.0253408654457727</v>
      </c>
    </row>
    <row r="1842" spans="1:13" x14ac:dyDescent="0.2">
      <c r="A1842" s="84">
        <v>360</v>
      </c>
      <c r="B1842" s="85">
        <v>35165</v>
      </c>
      <c r="C1842" s="97">
        <v>31.93</v>
      </c>
      <c r="D1842" s="90">
        <v>7.6999999999999996E-4</v>
      </c>
      <c r="E1842" s="87">
        <v>39.921889999999998</v>
      </c>
      <c r="F1842" s="88">
        <v>10.25</v>
      </c>
      <c r="G1842" s="91">
        <v>21.09</v>
      </c>
      <c r="H1842" s="41">
        <v>5.31707653033342E-4</v>
      </c>
      <c r="I1842" s="42">
        <v>7.5706377723602509</v>
      </c>
      <c r="J1842" s="41">
        <v>5.8583333333333328E-4</v>
      </c>
      <c r="K1842" s="42">
        <v>2.0995877916666665</v>
      </c>
      <c r="L1842" s="41">
        <v>5.31707653033342E-4</v>
      </c>
      <c r="M1842" s="42">
        <v>2.0258725730988063</v>
      </c>
    </row>
    <row r="1843" spans="1:13" x14ac:dyDescent="0.2">
      <c r="A1843" s="84">
        <v>360</v>
      </c>
      <c r="B1843" s="85">
        <v>35166</v>
      </c>
      <c r="C1843" s="97">
        <v>31.35</v>
      </c>
      <c r="D1843" s="90">
        <v>7.6000000000000004E-4</v>
      </c>
      <c r="E1843" s="87">
        <v>39.95214</v>
      </c>
      <c r="F1843" s="88">
        <v>10.11</v>
      </c>
      <c r="G1843" s="91">
        <v>20.73</v>
      </c>
      <c r="H1843" s="41">
        <v>5.234326690841673E-4</v>
      </c>
      <c r="I1843" s="42">
        <v>7.5746004914961071</v>
      </c>
      <c r="J1843" s="41">
        <v>5.7583333333333336E-4</v>
      </c>
      <c r="K1843" s="42">
        <v>2.100163625</v>
      </c>
      <c r="L1843" s="41">
        <v>5.234326690841673E-4</v>
      </c>
      <c r="M1843" s="42">
        <v>2.0263960057678903</v>
      </c>
    </row>
    <row r="1844" spans="1:13" x14ac:dyDescent="0.2">
      <c r="A1844" s="84">
        <v>360</v>
      </c>
      <c r="B1844" s="85">
        <v>35167</v>
      </c>
      <c r="C1844" s="97">
        <v>31.54</v>
      </c>
      <c r="D1844" s="90">
        <v>7.6000000000000004E-4</v>
      </c>
      <c r="E1844" s="87">
        <v>39.982579999999999</v>
      </c>
      <c r="F1844" s="88">
        <v>10.130000000000001</v>
      </c>
      <c r="G1844" s="91">
        <v>20.835000000000001</v>
      </c>
      <c r="H1844" s="41">
        <v>5.2584874513184054E-4</v>
      </c>
      <c r="I1844" s="42">
        <v>7.5785835856594357</v>
      </c>
      <c r="J1844" s="41">
        <v>5.7875000000000005E-4</v>
      </c>
      <c r="K1844" s="42">
        <v>2.1007423749999998</v>
      </c>
      <c r="L1844" s="41">
        <v>5.2584874513184054E-4</v>
      </c>
      <c r="M1844" s="42">
        <v>2.0269218545130219</v>
      </c>
    </row>
    <row r="1845" spans="1:13" x14ac:dyDescent="0.2">
      <c r="A1845" s="84">
        <v>360</v>
      </c>
      <c r="B1845" s="85">
        <v>35168</v>
      </c>
      <c r="C1845" s="97">
        <v>31.54</v>
      </c>
      <c r="D1845" s="90">
        <v>7.6000000000000004E-4</v>
      </c>
      <c r="E1845" s="87">
        <v>40.013039999999997</v>
      </c>
      <c r="F1845" s="88">
        <v>10.130000000000001</v>
      </c>
      <c r="G1845" s="91">
        <v>20.835000000000001</v>
      </c>
      <c r="H1845" s="41">
        <v>5.2584874513184054E-4</v>
      </c>
      <c r="I1845" s="42">
        <v>7.5825687743278314</v>
      </c>
      <c r="J1845" s="41">
        <v>5.7875000000000005E-4</v>
      </c>
      <c r="K1845" s="42">
        <v>2.1013211249999997</v>
      </c>
      <c r="L1845" s="41">
        <v>5.2584874513184054E-4</v>
      </c>
      <c r="M1845" s="42">
        <v>2.0274477032581535</v>
      </c>
    </row>
    <row r="1846" spans="1:13" x14ac:dyDescent="0.2">
      <c r="A1846" s="84">
        <v>360</v>
      </c>
      <c r="B1846" s="85">
        <v>35169</v>
      </c>
      <c r="C1846" s="97">
        <v>31.54</v>
      </c>
      <c r="D1846" s="90">
        <v>7.6000000000000004E-4</v>
      </c>
      <c r="E1846" s="87">
        <v>40.043520000000001</v>
      </c>
      <c r="F1846" s="88">
        <v>10.130000000000001</v>
      </c>
      <c r="G1846" s="91">
        <v>20.835000000000001</v>
      </c>
      <c r="H1846" s="41">
        <v>5.2584874513184054E-4</v>
      </c>
      <c r="I1846" s="42">
        <v>7.5865560586026879</v>
      </c>
      <c r="J1846" s="41">
        <v>5.7875000000000005E-4</v>
      </c>
      <c r="K1846" s="42">
        <v>2.1018998749999995</v>
      </c>
      <c r="L1846" s="41">
        <v>5.2584874513184054E-4</v>
      </c>
      <c r="M1846" s="42">
        <v>2.0279735520032851</v>
      </c>
    </row>
    <row r="1847" spans="1:13" x14ac:dyDescent="0.2">
      <c r="A1847" s="84">
        <v>360</v>
      </c>
      <c r="B1847" s="85">
        <v>35170</v>
      </c>
      <c r="C1847" s="97">
        <v>31.56</v>
      </c>
      <c r="D1847" s="90">
        <v>7.6000000000000004E-4</v>
      </c>
      <c r="E1847" s="87">
        <v>40.074039999999997</v>
      </c>
      <c r="F1847" s="88">
        <v>10.220000000000001</v>
      </c>
      <c r="G1847" s="91">
        <v>20.89</v>
      </c>
      <c r="H1847" s="41">
        <v>5.271134733564331E-4</v>
      </c>
      <c r="I1847" s="42">
        <v>7.5905550345175516</v>
      </c>
      <c r="J1847" s="41">
        <v>5.8027777777777776E-4</v>
      </c>
      <c r="K1847" s="42">
        <v>2.1024801527777774</v>
      </c>
      <c r="L1847" s="41">
        <v>5.271134733564331E-4</v>
      </c>
      <c r="M1847" s="42">
        <v>2.0285006654766415</v>
      </c>
    </row>
    <row r="1848" spans="1:13" x14ac:dyDescent="0.2">
      <c r="A1848" s="84">
        <v>360</v>
      </c>
      <c r="B1848" s="85">
        <v>35171</v>
      </c>
      <c r="C1848" s="97">
        <v>31.59</v>
      </c>
      <c r="D1848" s="90">
        <v>7.6000000000000004E-4</v>
      </c>
      <c r="E1848" s="87">
        <v>40.104610000000001</v>
      </c>
      <c r="F1848" s="88">
        <v>10.23</v>
      </c>
      <c r="G1848" s="91">
        <v>20.91</v>
      </c>
      <c r="H1848" s="41">
        <v>5.2757323226892971E-4</v>
      </c>
      <c r="I1848" s="42">
        <v>7.594559608171827</v>
      </c>
      <c r="J1848" s="41">
        <v>5.8083333333333338E-4</v>
      </c>
      <c r="K1848" s="42">
        <v>2.1030609861111107</v>
      </c>
      <c r="L1848" s="41">
        <v>5.2757323226892971E-4</v>
      </c>
      <c r="M1848" s="42">
        <v>2.0290282387089107</v>
      </c>
    </row>
    <row r="1849" spans="1:13" x14ac:dyDescent="0.2">
      <c r="A1849" s="84">
        <v>360</v>
      </c>
      <c r="B1849" s="85">
        <v>35172</v>
      </c>
      <c r="C1849" s="97">
        <v>31.59</v>
      </c>
      <c r="D1849" s="90">
        <v>7.6000000000000004E-4</v>
      </c>
      <c r="E1849" s="87">
        <v>40.135199999999998</v>
      </c>
      <c r="F1849" s="88">
        <v>10.210000000000001</v>
      </c>
      <c r="G1849" s="91">
        <v>20.9</v>
      </c>
      <c r="H1849" s="41">
        <v>5.2734336229320888E-4</v>
      </c>
      <c r="I1849" s="42">
        <v>7.5985645487707361</v>
      </c>
      <c r="J1849" s="41">
        <v>5.8055555555555551E-4</v>
      </c>
      <c r="K1849" s="42">
        <v>2.1036415416666663</v>
      </c>
      <c r="L1849" s="41">
        <v>5.2734336229320888E-4</v>
      </c>
      <c r="M1849" s="42">
        <v>2.0295555820712039</v>
      </c>
    </row>
    <row r="1850" spans="1:13" x14ac:dyDescent="0.2">
      <c r="A1850" s="84">
        <v>360</v>
      </c>
      <c r="B1850" s="85">
        <v>35173</v>
      </c>
      <c r="C1850" s="97">
        <v>30.99</v>
      </c>
      <c r="D1850" s="90">
        <v>7.5000000000000002E-4</v>
      </c>
      <c r="E1850" s="87">
        <v>40.165309999999998</v>
      </c>
      <c r="F1850" s="88">
        <v>10.17</v>
      </c>
      <c r="G1850" s="91">
        <v>20.58</v>
      </c>
      <c r="H1850" s="41">
        <v>5.1997749443333241E-4</v>
      </c>
      <c r="I1850" s="42">
        <v>7.6025156313260958</v>
      </c>
      <c r="J1850" s="41">
        <v>5.7166666666666661E-4</v>
      </c>
      <c r="K1850" s="42">
        <v>2.1042132083333329</v>
      </c>
      <c r="L1850" s="41">
        <v>5.1997749443333241E-4</v>
      </c>
      <c r="M1850" s="42">
        <v>2.0300755595656375</v>
      </c>
    </row>
    <row r="1851" spans="1:13" x14ac:dyDescent="0.2">
      <c r="A1851" s="84">
        <v>360</v>
      </c>
      <c r="B1851" s="85">
        <v>35174</v>
      </c>
      <c r="C1851" s="97">
        <v>30.86</v>
      </c>
      <c r="D1851" s="90">
        <v>7.5000000000000002E-4</v>
      </c>
      <c r="E1851" s="87">
        <v>40.195329999999998</v>
      </c>
      <c r="F1851" s="88">
        <v>10.19</v>
      </c>
      <c r="G1851" s="91">
        <v>20.524999999999999</v>
      </c>
      <c r="H1851" s="41">
        <v>5.18709523013694E-4</v>
      </c>
      <c r="I1851" s="42">
        <v>7.6064591285829248</v>
      </c>
      <c r="J1851" s="41">
        <v>5.701388888888888E-4</v>
      </c>
      <c r="K1851" s="42">
        <v>2.1047833472222219</v>
      </c>
      <c r="L1851" s="41">
        <v>5.18709523013694E-4</v>
      </c>
      <c r="M1851" s="42">
        <v>2.0305942690886511</v>
      </c>
    </row>
    <row r="1852" spans="1:13" x14ac:dyDescent="0.2">
      <c r="A1852" s="84">
        <v>360</v>
      </c>
      <c r="B1852" s="85">
        <v>35175</v>
      </c>
      <c r="C1852" s="97">
        <v>30.86</v>
      </c>
      <c r="D1852" s="90">
        <v>7.5000000000000002E-4</v>
      </c>
      <c r="E1852" s="87">
        <v>40.225369999999998</v>
      </c>
      <c r="F1852" s="88">
        <v>10.19</v>
      </c>
      <c r="G1852" s="91">
        <v>20.524999999999999</v>
      </c>
      <c r="H1852" s="41">
        <v>5.18709523013694E-4</v>
      </c>
      <c r="I1852" s="42">
        <v>7.6104046713693352</v>
      </c>
      <c r="J1852" s="41">
        <v>5.701388888888888E-4</v>
      </c>
      <c r="K1852" s="42">
        <v>2.1053534861111109</v>
      </c>
      <c r="L1852" s="41">
        <v>5.18709523013694E-4</v>
      </c>
      <c r="M1852" s="42">
        <v>2.0311129786116648</v>
      </c>
    </row>
    <row r="1853" spans="1:13" x14ac:dyDescent="0.2">
      <c r="A1853" s="84">
        <v>360</v>
      </c>
      <c r="B1853" s="85">
        <v>35176</v>
      </c>
      <c r="C1853" s="97">
        <v>30.86</v>
      </c>
      <c r="D1853" s="90">
        <v>7.5000000000000002E-4</v>
      </c>
      <c r="E1853" s="87">
        <v>40.255429999999997</v>
      </c>
      <c r="F1853" s="88">
        <v>10.19</v>
      </c>
      <c r="G1853" s="91">
        <v>20.524999999999999</v>
      </c>
      <c r="H1853" s="41">
        <v>5.18709523013694E-4</v>
      </c>
      <c r="I1853" s="42">
        <v>7.6143522607463625</v>
      </c>
      <c r="J1853" s="41">
        <v>5.701388888888888E-4</v>
      </c>
      <c r="K1853" s="42">
        <v>2.105923625</v>
      </c>
      <c r="L1853" s="41">
        <v>5.18709523013694E-4</v>
      </c>
      <c r="M1853" s="42">
        <v>2.0316316881346785</v>
      </c>
    </row>
    <row r="1854" spans="1:13" x14ac:dyDescent="0.2">
      <c r="A1854" s="84">
        <v>360</v>
      </c>
      <c r="B1854" s="85">
        <v>35177</v>
      </c>
      <c r="C1854" s="97">
        <v>30.82</v>
      </c>
      <c r="D1854" s="90">
        <v>7.5000000000000002E-4</v>
      </c>
      <c r="E1854" s="87">
        <v>40.285490000000003</v>
      </c>
      <c r="F1854" s="88">
        <v>10.16</v>
      </c>
      <c r="G1854" s="91">
        <v>20.490000000000002</v>
      </c>
      <c r="H1854" s="41">
        <v>5.1790233164594746E-4</v>
      </c>
      <c r="I1854" s="42">
        <v>7.6182957515361762</v>
      </c>
      <c r="J1854" s="41">
        <v>5.6916666666666671E-4</v>
      </c>
      <c r="K1854" s="42">
        <v>2.1064927916666667</v>
      </c>
      <c r="L1854" s="41">
        <v>5.1790233164594746E-4</v>
      </c>
      <c r="M1854" s="42">
        <v>2.0321495904663243</v>
      </c>
    </row>
    <row r="1855" spans="1:13" x14ac:dyDescent="0.2">
      <c r="A1855" s="84">
        <v>360</v>
      </c>
      <c r="B1855" s="85">
        <v>35178</v>
      </c>
      <c r="C1855" s="97">
        <v>30.72</v>
      </c>
      <c r="D1855" s="90">
        <v>7.3999999999999999E-4</v>
      </c>
      <c r="E1855" s="87">
        <v>40.315480000000001</v>
      </c>
      <c r="F1855" s="88">
        <v>10.15</v>
      </c>
      <c r="G1855" s="91">
        <v>20.434999999999999</v>
      </c>
      <c r="H1855" s="41">
        <v>5.1663341553109809E-4</v>
      </c>
      <c r="I1855" s="42">
        <v>7.6222316176908187</v>
      </c>
      <c r="J1855" s="41">
        <v>5.676388888888889E-4</v>
      </c>
      <c r="K1855" s="42">
        <v>2.1070604305555558</v>
      </c>
      <c r="L1855" s="41">
        <v>5.1663341553109809E-4</v>
      </c>
      <c r="M1855" s="42">
        <v>2.0326662238818551</v>
      </c>
    </row>
    <row r="1856" spans="1:13" x14ac:dyDescent="0.2">
      <c r="A1856" s="84">
        <v>360</v>
      </c>
      <c r="B1856" s="85">
        <v>35179</v>
      </c>
      <c r="C1856" s="97">
        <v>30.69</v>
      </c>
      <c r="D1856" s="90">
        <v>7.3999999999999999E-4</v>
      </c>
      <c r="E1856" s="87">
        <v>40.345460000000003</v>
      </c>
      <c r="F1856" s="88">
        <v>10.130000000000001</v>
      </c>
      <c r="G1856" s="91">
        <v>20.41</v>
      </c>
      <c r="H1856" s="41">
        <v>5.1605644443375454E-4</v>
      </c>
      <c r="I1856" s="42">
        <v>7.6261651194380944</v>
      </c>
      <c r="J1856" s="41">
        <v>5.6694444444444446E-4</v>
      </c>
      <c r="K1856" s="42">
        <v>2.1076273750000003</v>
      </c>
      <c r="L1856" s="41">
        <v>5.1605644443375454E-4</v>
      </c>
      <c r="M1856" s="42">
        <v>2.0331822803262889</v>
      </c>
    </row>
    <row r="1857" spans="1:13" x14ac:dyDescent="0.2">
      <c r="A1857" s="84">
        <v>360</v>
      </c>
      <c r="B1857" s="85">
        <v>35180</v>
      </c>
      <c r="C1857" s="97">
        <v>30.64</v>
      </c>
      <c r="D1857" s="90">
        <v>7.3999999999999999E-4</v>
      </c>
      <c r="E1857" s="87">
        <v>40.375430000000001</v>
      </c>
      <c r="F1857" s="88">
        <v>10.17</v>
      </c>
      <c r="G1857" s="91">
        <v>20.405000000000001</v>
      </c>
      <c r="H1857" s="41">
        <v>5.1594103587904172E-4</v>
      </c>
      <c r="I1857" s="42">
        <v>7.6300997709696015</v>
      </c>
      <c r="J1857" s="41">
        <v>5.6680555555555564E-4</v>
      </c>
      <c r="K1857" s="42">
        <v>2.108194180555556</v>
      </c>
      <c r="L1857" s="41">
        <v>5.1594103587904172E-4</v>
      </c>
      <c r="M1857" s="42">
        <v>2.0336982213621679</v>
      </c>
    </row>
    <row r="1858" spans="1:13" x14ac:dyDescent="0.2">
      <c r="A1858" s="84">
        <v>360</v>
      </c>
      <c r="B1858" s="85">
        <v>35181</v>
      </c>
      <c r="C1858" s="97">
        <v>30.57</v>
      </c>
      <c r="D1858" s="90">
        <v>7.3999999999999999E-4</v>
      </c>
      <c r="E1858" s="87">
        <v>40.405349999999999</v>
      </c>
      <c r="F1858" s="88">
        <v>10.199999999999999</v>
      </c>
      <c r="G1858" s="91">
        <v>20.384999999999998</v>
      </c>
      <c r="H1858" s="41">
        <v>5.1547935386353494E-4</v>
      </c>
      <c r="I1858" s="42">
        <v>7.6340329298694556</v>
      </c>
      <c r="J1858" s="41">
        <v>5.6624999999999991E-4</v>
      </c>
      <c r="K1858" s="42">
        <v>2.1087604305555558</v>
      </c>
      <c r="L1858" s="41">
        <v>5.1547935386353494E-4</v>
      </c>
      <c r="M1858" s="42">
        <v>2.0342137007160312</v>
      </c>
    </row>
    <row r="1859" spans="1:13" x14ac:dyDescent="0.2">
      <c r="A1859" s="84">
        <v>360</v>
      </c>
      <c r="B1859" s="85">
        <v>35182</v>
      </c>
      <c r="C1859" s="97">
        <v>30.57</v>
      </c>
      <c r="D1859" s="90">
        <v>7.3999999999999999E-4</v>
      </c>
      <c r="E1859" s="87">
        <v>40.435299999999998</v>
      </c>
      <c r="F1859" s="88">
        <v>10.199999999999999</v>
      </c>
      <c r="G1859" s="91">
        <v>20.384999999999998</v>
      </c>
      <c r="H1859" s="41">
        <v>5.1547935386353494E-4</v>
      </c>
      <c r="I1859" s="42">
        <v>7.6379681162315176</v>
      </c>
      <c r="J1859" s="41">
        <v>5.6624999999999991E-4</v>
      </c>
      <c r="K1859" s="42">
        <v>2.1093266805555557</v>
      </c>
      <c r="L1859" s="41">
        <v>5.1547935386353494E-4</v>
      </c>
      <c r="M1859" s="42">
        <v>2.0347291800698946</v>
      </c>
    </row>
    <row r="1860" spans="1:13" x14ac:dyDescent="0.2">
      <c r="A1860" s="84">
        <v>360</v>
      </c>
      <c r="B1860" s="85">
        <v>35183</v>
      </c>
      <c r="C1860" s="97">
        <v>30.57</v>
      </c>
      <c r="D1860" s="90">
        <v>7.3999999999999999E-4</v>
      </c>
      <c r="E1860" s="87">
        <v>40.465269999999997</v>
      </c>
      <c r="F1860" s="88">
        <v>10.199999999999999</v>
      </c>
      <c r="G1860" s="91">
        <v>20.384999999999998</v>
      </c>
      <c r="H1860" s="41">
        <v>5.1547935386353494E-4</v>
      </c>
      <c r="I1860" s="42">
        <v>7.6419053311009026</v>
      </c>
      <c r="J1860" s="41">
        <v>5.6624999999999991E-4</v>
      </c>
      <c r="K1860" s="42">
        <v>2.1098929305555556</v>
      </c>
      <c r="L1860" s="41">
        <v>5.1547935386353494E-4</v>
      </c>
      <c r="M1860" s="42">
        <v>2.0352446594237579</v>
      </c>
    </row>
    <row r="1861" spans="1:13" x14ac:dyDescent="0.2">
      <c r="A1861" s="84">
        <v>360</v>
      </c>
      <c r="B1861" s="85">
        <v>35184</v>
      </c>
      <c r="C1861" s="97">
        <v>30.15</v>
      </c>
      <c r="D1861" s="90">
        <v>7.2999999999999996E-4</v>
      </c>
      <c r="E1861" s="87">
        <v>40.494900000000001</v>
      </c>
      <c r="F1861" s="88">
        <v>10.210000000000001</v>
      </c>
      <c r="G1861" s="91">
        <v>20.18</v>
      </c>
      <c r="H1861" s="41">
        <v>5.1074269831863361E-4</v>
      </c>
      <c r="I1861" s="42">
        <v>7.6458083784500044</v>
      </c>
      <c r="J1861" s="41">
        <v>5.6055555555555557E-4</v>
      </c>
      <c r="K1861" s="42">
        <v>2.1104534861111111</v>
      </c>
      <c r="L1861" s="41">
        <v>5.1074269831863361E-4</v>
      </c>
      <c r="M1861" s="42">
        <v>2.0357554021220765</v>
      </c>
    </row>
    <row r="1862" spans="1:13" x14ac:dyDescent="0.2">
      <c r="A1862" s="84">
        <v>360</v>
      </c>
      <c r="B1862" s="85">
        <v>35185</v>
      </c>
      <c r="C1862" s="97">
        <v>30.04</v>
      </c>
      <c r="D1862" s="90">
        <v>7.2999999999999996E-4</v>
      </c>
      <c r="E1862" s="87">
        <v>40.524459999999998</v>
      </c>
      <c r="F1862" s="88">
        <v>10.15</v>
      </c>
      <c r="G1862" s="91">
        <v>20.094999999999999</v>
      </c>
      <c r="H1862" s="41">
        <v>5.0877635574586577E-4</v>
      </c>
      <c r="I1862" s="42">
        <v>7.6496983849735232</v>
      </c>
      <c r="J1862" s="41">
        <v>5.5819444444444438E-4</v>
      </c>
      <c r="K1862" s="42">
        <v>2.1110116805555554</v>
      </c>
      <c r="L1862" s="41">
        <v>5.0877635574586577E-4</v>
      </c>
      <c r="M1862" s="42">
        <v>2.0362641784778224</v>
      </c>
    </row>
    <row r="1863" spans="1:13" x14ac:dyDescent="0.2">
      <c r="A1863" s="84">
        <v>360</v>
      </c>
      <c r="B1863" s="85">
        <v>35186</v>
      </c>
      <c r="C1863" s="97">
        <v>30.04</v>
      </c>
      <c r="D1863" s="90">
        <v>7.2999999999999996E-4</v>
      </c>
      <c r="E1863" s="87">
        <v>40.554040000000001</v>
      </c>
      <c r="F1863" s="88">
        <v>10.15</v>
      </c>
      <c r="G1863" s="91">
        <v>20.094999999999999</v>
      </c>
      <c r="H1863" s="41">
        <v>5.0877635574586577E-4</v>
      </c>
      <c r="I1863" s="42">
        <v>7.6535903706403854</v>
      </c>
      <c r="J1863" s="41">
        <v>5.5819444444444438E-4</v>
      </c>
      <c r="K1863" s="42">
        <v>2.1115698749999998</v>
      </c>
      <c r="L1863" s="41">
        <v>5.0877635574586577E-4</v>
      </c>
      <c r="M1863" s="42">
        <v>2.0367729548335682</v>
      </c>
    </row>
    <row r="1864" spans="1:13" x14ac:dyDescent="0.2">
      <c r="A1864" s="84">
        <v>360</v>
      </c>
      <c r="B1864" s="85">
        <v>35187</v>
      </c>
      <c r="C1864" s="97">
        <v>30.01</v>
      </c>
      <c r="D1864" s="90">
        <v>7.2999999999999996E-4</v>
      </c>
      <c r="E1864" s="87">
        <v>40.583620000000003</v>
      </c>
      <c r="F1864" s="88">
        <v>10.18</v>
      </c>
      <c r="G1864" s="91">
        <v>20.094999999999999</v>
      </c>
      <c r="H1864" s="41">
        <v>5.0877635574586577E-4</v>
      </c>
      <c r="I1864" s="42">
        <v>7.6574843364575313</v>
      </c>
      <c r="J1864" s="41">
        <v>5.5819444444444438E-4</v>
      </c>
      <c r="K1864" s="42">
        <v>2.1121280694444442</v>
      </c>
      <c r="L1864" s="41">
        <v>5.0877635574586577E-4</v>
      </c>
      <c r="M1864" s="42">
        <v>2.0372817311893141</v>
      </c>
    </row>
    <row r="1865" spans="1:13" x14ac:dyDescent="0.2">
      <c r="A1865" s="84">
        <v>360</v>
      </c>
      <c r="B1865" s="85">
        <v>35188</v>
      </c>
      <c r="C1865" s="97">
        <v>30.63</v>
      </c>
      <c r="D1865" s="90">
        <v>7.3999999999999999E-4</v>
      </c>
      <c r="E1865" s="87">
        <v>40.613750000000003</v>
      </c>
      <c r="F1865" s="88">
        <v>10.199999999999999</v>
      </c>
      <c r="G1865" s="91">
        <v>20.414999999999999</v>
      </c>
      <c r="H1865" s="41">
        <v>5.1617184820940132E-4</v>
      </c>
      <c r="I1865" s="42">
        <v>7.6614369143001149</v>
      </c>
      <c r="J1865" s="41">
        <v>5.6708333333333328E-4</v>
      </c>
      <c r="K1865" s="42">
        <v>2.1126951527777775</v>
      </c>
      <c r="L1865" s="41">
        <v>5.1617184820940132E-4</v>
      </c>
      <c r="M1865" s="42">
        <v>2.0377979030375233</v>
      </c>
    </row>
    <row r="1866" spans="1:13" x14ac:dyDescent="0.2">
      <c r="A1866" s="84">
        <v>360</v>
      </c>
      <c r="B1866" s="85">
        <v>35189</v>
      </c>
      <c r="C1866" s="97">
        <v>30.63</v>
      </c>
      <c r="D1866" s="90">
        <v>7.3999999999999999E-4</v>
      </c>
      <c r="E1866" s="87">
        <v>40.643900000000002</v>
      </c>
      <c r="F1866" s="88">
        <v>10.199999999999999</v>
      </c>
      <c r="G1866" s="91">
        <v>20.414999999999999</v>
      </c>
      <c r="H1866" s="41">
        <v>5.1617184820940132E-4</v>
      </c>
      <c r="I1866" s="42">
        <v>7.6653915323521087</v>
      </c>
      <c r="J1866" s="41">
        <v>5.6708333333333328E-4</v>
      </c>
      <c r="K1866" s="42">
        <v>2.1132622361111109</v>
      </c>
      <c r="L1866" s="41">
        <v>5.1617184820940132E-4</v>
      </c>
      <c r="M1866" s="42">
        <v>2.0383140748857329</v>
      </c>
    </row>
    <row r="1867" spans="1:13" x14ac:dyDescent="0.2">
      <c r="A1867" s="84">
        <v>360</v>
      </c>
      <c r="B1867" s="85">
        <v>35190</v>
      </c>
      <c r="C1867" s="97">
        <v>30.63</v>
      </c>
      <c r="D1867" s="90">
        <v>7.3999999999999999E-4</v>
      </c>
      <c r="E1867" s="87">
        <v>40.674079999999996</v>
      </c>
      <c r="F1867" s="88">
        <v>10.199999999999999</v>
      </c>
      <c r="G1867" s="91">
        <v>20.414999999999999</v>
      </c>
      <c r="H1867" s="41">
        <v>5.1617184820940132E-4</v>
      </c>
      <c r="I1867" s="42">
        <v>7.6693481916666117</v>
      </c>
      <c r="J1867" s="41">
        <v>5.6708333333333328E-4</v>
      </c>
      <c r="K1867" s="42">
        <v>2.1138293194444442</v>
      </c>
      <c r="L1867" s="41">
        <v>5.1617184820940132E-4</v>
      </c>
      <c r="M1867" s="42">
        <v>2.0388302467339425</v>
      </c>
    </row>
    <row r="1868" spans="1:13" x14ac:dyDescent="0.2">
      <c r="A1868" s="84">
        <v>360</v>
      </c>
      <c r="B1868" s="85">
        <v>35191</v>
      </c>
      <c r="C1868" s="97">
        <v>30.81</v>
      </c>
      <c r="D1868" s="90">
        <v>7.5000000000000002E-4</v>
      </c>
      <c r="E1868" s="87">
        <v>40.704439999999998</v>
      </c>
      <c r="F1868" s="88">
        <v>10.199999999999999</v>
      </c>
      <c r="G1868" s="91">
        <v>20.504999999999999</v>
      </c>
      <c r="H1868" s="41">
        <v>5.1824829943103445E-4</v>
      </c>
      <c r="I1868" s="42">
        <v>7.6733228183246878</v>
      </c>
      <c r="J1868" s="41">
        <v>5.6958333333333329E-4</v>
      </c>
      <c r="K1868" s="42">
        <v>2.1143989027777774</v>
      </c>
      <c r="L1868" s="41">
        <v>5.1824829943103445E-4</v>
      </c>
      <c r="M1868" s="42">
        <v>2.0393484950333738</v>
      </c>
    </row>
    <row r="1869" spans="1:13" x14ac:dyDescent="0.2">
      <c r="A1869" s="84">
        <v>360</v>
      </c>
      <c r="B1869" s="85">
        <v>35192</v>
      </c>
      <c r="C1869" s="97">
        <v>30.8</v>
      </c>
      <c r="D1869" s="90">
        <v>7.5000000000000002E-4</v>
      </c>
      <c r="E1869" s="87">
        <v>40.734810000000003</v>
      </c>
      <c r="F1869" s="88">
        <v>10.199999999999999</v>
      </c>
      <c r="G1869" s="91">
        <v>20.5</v>
      </c>
      <c r="H1869" s="41">
        <v>5.1813298160774401E-4</v>
      </c>
      <c r="I1869" s="42">
        <v>7.6772986199553852</v>
      </c>
      <c r="J1869" s="41">
        <v>5.6944444444444447E-4</v>
      </c>
      <c r="K1869" s="42">
        <v>2.1149683472222218</v>
      </c>
      <c r="L1869" s="41">
        <v>5.1813298160774401E-4</v>
      </c>
      <c r="M1869" s="42">
        <v>2.0398666280149813</v>
      </c>
    </row>
    <row r="1870" spans="1:13" x14ac:dyDescent="0.2">
      <c r="A1870" s="84">
        <v>360</v>
      </c>
      <c r="B1870" s="85">
        <v>35193</v>
      </c>
      <c r="C1870" s="97">
        <v>30.94</v>
      </c>
      <c r="D1870" s="90">
        <v>7.5000000000000002E-4</v>
      </c>
      <c r="E1870" s="87">
        <v>40.765320000000003</v>
      </c>
      <c r="F1870" s="88">
        <v>10.199999999999999</v>
      </c>
      <c r="G1870" s="91">
        <v>20.57</v>
      </c>
      <c r="H1870" s="41">
        <v>5.1974699707968419E-4</v>
      </c>
      <c r="I1870" s="42">
        <v>7.6812888728587909</v>
      </c>
      <c r="J1870" s="41">
        <v>5.7138888888888886E-4</v>
      </c>
      <c r="K1870" s="42">
        <v>2.1155397361111108</v>
      </c>
      <c r="L1870" s="41">
        <v>5.1974699707968419E-4</v>
      </c>
      <c r="M1870" s="42">
        <v>2.0403863750120612</v>
      </c>
    </row>
    <row r="1871" spans="1:13" x14ac:dyDescent="0.2">
      <c r="A1871" s="84">
        <v>360</v>
      </c>
      <c r="B1871" s="85">
        <v>35194</v>
      </c>
      <c r="C1871" s="97">
        <v>31.61</v>
      </c>
      <c r="D1871" s="90">
        <v>7.6000000000000004E-4</v>
      </c>
      <c r="E1871" s="87">
        <v>40.796439999999997</v>
      </c>
      <c r="F1871" s="88">
        <v>10.18</v>
      </c>
      <c r="G1871" s="91">
        <v>20.895</v>
      </c>
      <c r="H1871" s="41">
        <v>5.2722842019514715E-4</v>
      </c>
      <c r="I1871" s="42">
        <v>7.6853386666562908</v>
      </c>
      <c r="J1871" s="41">
        <v>5.8041666666666669E-4</v>
      </c>
      <c r="K1871" s="42">
        <v>2.1161201527777775</v>
      </c>
      <c r="L1871" s="41">
        <v>5.2722842019514715E-4</v>
      </c>
      <c r="M1871" s="42">
        <v>2.0409136034322564</v>
      </c>
    </row>
    <row r="1872" spans="1:13" x14ac:dyDescent="0.2">
      <c r="A1872" s="84">
        <v>360</v>
      </c>
      <c r="B1872" s="85">
        <v>35195</v>
      </c>
      <c r="C1872" s="97">
        <v>31.79</v>
      </c>
      <c r="D1872" s="90">
        <v>7.6999999999999996E-4</v>
      </c>
      <c r="E1872" s="87">
        <v>40.827730000000003</v>
      </c>
      <c r="F1872" s="88">
        <v>10.199999999999999</v>
      </c>
      <c r="G1872" s="91">
        <v>20.994999999999997</v>
      </c>
      <c r="H1872" s="41">
        <v>5.2952636194647518E-4</v>
      </c>
      <c r="I1872" s="42">
        <v>7.6894082560807719</v>
      </c>
      <c r="J1872" s="41">
        <v>5.8319444444444434E-4</v>
      </c>
      <c r="K1872" s="42">
        <v>2.1167033472222219</v>
      </c>
      <c r="L1872" s="41">
        <v>5.2952636194647518E-4</v>
      </c>
      <c r="M1872" s="42">
        <v>2.0414431297942031</v>
      </c>
    </row>
    <row r="1873" spans="1:13" x14ac:dyDescent="0.2">
      <c r="A1873" s="84">
        <v>360</v>
      </c>
      <c r="B1873" s="85">
        <v>35196</v>
      </c>
      <c r="C1873" s="97">
        <v>31.79</v>
      </c>
      <c r="D1873" s="90">
        <v>7.6999999999999996E-4</v>
      </c>
      <c r="E1873" s="87">
        <v>40.859050000000003</v>
      </c>
      <c r="F1873" s="88">
        <v>10.199999999999999</v>
      </c>
      <c r="G1873" s="91">
        <v>20.994999999999997</v>
      </c>
      <c r="H1873" s="41">
        <v>5.2952636194647518E-4</v>
      </c>
      <c r="I1873" s="42">
        <v>7.693480000460136</v>
      </c>
      <c r="J1873" s="41">
        <v>5.8319444444444434E-4</v>
      </c>
      <c r="K1873" s="42">
        <v>2.1172865416666662</v>
      </c>
      <c r="L1873" s="41">
        <v>5.2952636194647518E-4</v>
      </c>
      <c r="M1873" s="42">
        <v>2.0419726561561493</v>
      </c>
    </row>
    <row r="1874" spans="1:13" x14ac:dyDescent="0.2">
      <c r="A1874" s="84">
        <v>360</v>
      </c>
      <c r="B1874" s="85">
        <v>35197</v>
      </c>
      <c r="C1874" s="97">
        <v>31.79</v>
      </c>
      <c r="D1874" s="90">
        <v>7.6999999999999996E-4</v>
      </c>
      <c r="E1874" s="87">
        <v>40.890389999999996</v>
      </c>
      <c r="F1874" s="88">
        <v>10.199999999999999</v>
      </c>
      <c r="G1874" s="91">
        <v>20.994999999999997</v>
      </c>
      <c r="H1874" s="41">
        <v>5.2952636194647518E-4</v>
      </c>
      <c r="I1874" s="42">
        <v>7.6975539009354881</v>
      </c>
      <c r="J1874" s="41">
        <v>5.8319444444444434E-4</v>
      </c>
      <c r="K1874" s="42">
        <v>2.1178697361111105</v>
      </c>
      <c r="L1874" s="41">
        <v>5.2952636194647518E-4</v>
      </c>
      <c r="M1874" s="42">
        <v>2.0425021825180956</v>
      </c>
    </row>
    <row r="1875" spans="1:13" x14ac:dyDescent="0.2">
      <c r="A1875" s="84">
        <v>360</v>
      </c>
      <c r="B1875" s="85">
        <v>35198</v>
      </c>
      <c r="C1875" s="97">
        <v>31.21</v>
      </c>
      <c r="D1875" s="90">
        <v>7.5000000000000002E-4</v>
      </c>
      <c r="E1875" s="87">
        <v>40.921250000000001</v>
      </c>
      <c r="F1875" s="88">
        <v>10.11</v>
      </c>
      <c r="G1875" s="91">
        <v>20.66</v>
      </c>
      <c r="H1875" s="41">
        <v>5.2182078730145243E-4</v>
      </c>
      <c r="I1875" s="42">
        <v>7.70157064457237</v>
      </c>
      <c r="J1875" s="41">
        <v>5.7388888888888886E-4</v>
      </c>
      <c r="K1875" s="42">
        <v>2.1184436249999994</v>
      </c>
      <c r="L1875" s="41">
        <v>5.2182078730145243E-4</v>
      </c>
      <c r="M1875" s="42">
        <v>2.0430240033053968</v>
      </c>
    </row>
    <row r="1876" spans="1:13" x14ac:dyDescent="0.2">
      <c r="A1876" s="84">
        <v>360</v>
      </c>
      <c r="B1876" s="85">
        <v>35199</v>
      </c>
      <c r="C1876" s="97">
        <v>31.13</v>
      </c>
      <c r="D1876" s="90">
        <v>7.5000000000000002E-4</v>
      </c>
      <c r="E1876" s="87">
        <v>40.952069999999999</v>
      </c>
      <c r="F1876" s="88">
        <v>10.119999999999999</v>
      </c>
      <c r="G1876" s="91">
        <v>20.625</v>
      </c>
      <c r="H1876" s="41">
        <v>5.2101449668007227E-4</v>
      </c>
      <c r="I1876" s="42">
        <v>7.7055832745253978</v>
      </c>
      <c r="J1876" s="41">
        <v>5.7291666666666667E-4</v>
      </c>
      <c r="K1876" s="42">
        <v>2.119016541666666</v>
      </c>
      <c r="L1876" s="41">
        <v>5.2101449668007227E-4</v>
      </c>
      <c r="M1876" s="42">
        <v>2.0435450178020771</v>
      </c>
    </row>
    <row r="1877" spans="1:13" x14ac:dyDescent="0.2">
      <c r="A1877" s="84">
        <v>360</v>
      </c>
      <c r="B1877" s="85">
        <v>35200</v>
      </c>
      <c r="C1877" s="97">
        <v>31</v>
      </c>
      <c r="D1877" s="90">
        <v>7.5000000000000002E-4</v>
      </c>
      <c r="E1877" s="87">
        <v>40.982799999999997</v>
      </c>
      <c r="F1877" s="88">
        <v>10.220000000000001</v>
      </c>
      <c r="G1877" s="91">
        <v>20.61</v>
      </c>
      <c r="H1877" s="41">
        <v>5.2066887213575441E-4</v>
      </c>
      <c r="I1877" s="42">
        <v>7.7095953318780932</v>
      </c>
      <c r="J1877" s="41">
        <v>5.7249999999999998E-4</v>
      </c>
      <c r="K1877" s="42">
        <v>2.1195890416666661</v>
      </c>
      <c r="L1877" s="41">
        <v>5.2066887213575441E-4</v>
      </c>
      <c r="M1877" s="42">
        <v>2.0440656866742128</v>
      </c>
    </row>
    <row r="1878" spans="1:13" x14ac:dyDescent="0.2">
      <c r="A1878" s="84">
        <v>360</v>
      </c>
      <c r="B1878" s="85">
        <v>35201</v>
      </c>
      <c r="C1878" s="97">
        <v>30.52</v>
      </c>
      <c r="D1878" s="90">
        <v>7.3999999999999999E-4</v>
      </c>
      <c r="E1878" s="87">
        <v>41.01314</v>
      </c>
      <c r="F1878" s="88">
        <v>10.130000000000001</v>
      </c>
      <c r="G1878" s="91">
        <v>20.324999999999999</v>
      </c>
      <c r="H1878" s="41">
        <v>5.1409384875045205E-4</v>
      </c>
      <c r="I1878" s="42">
        <v>7.7135587874145672</v>
      </c>
      <c r="J1878" s="41">
        <v>5.6458333333333328E-4</v>
      </c>
      <c r="K1878" s="42">
        <v>2.1201536249999995</v>
      </c>
      <c r="L1878" s="41">
        <v>5.1409384875045205E-4</v>
      </c>
      <c r="M1878" s="42">
        <v>2.0445797805229633</v>
      </c>
    </row>
    <row r="1879" spans="1:13" x14ac:dyDescent="0.2">
      <c r="A1879" s="84">
        <v>360</v>
      </c>
      <c r="B1879" s="85">
        <v>35202</v>
      </c>
      <c r="C1879" s="97">
        <v>30.6</v>
      </c>
      <c r="D1879" s="90">
        <v>7.3999999999999999E-4</v>
      </c>
      <c r="E1879" s="87">
        <v>41.043559999999999</v>
      </c>
      <c r="F1879" s="88">
        <v>10.16</v>
      </c>
      <c r="G1879" s="91">
        <v>20.380000000000003</v>
      </c>
      <c r="H1879" s="41">
        <v>5.1536392140860698E-4</v>
      </c>
      <c r="I1879" s="42">
        <v>7.7175340773192653</v>
      </c>
      <c r="J1879" s="41">
        <v>5.661111111111112E-4</v>
      </c>
      <c r="K1879" s="42">
        <v>2.1207197361111105</v>
      </c>
      <c r="L1879" s="41">
        <v>5.1536392140860698E-4</v>
      </c>
      <c r="M1879" s="42">
        <v>2.0450951444443719</v>
      </c>
    </row>
    <row r="1880" spans="1:13" x14ac:dyDescent="0.2">
      <c r="A1880" s="84">
        <v>360</v>
      </c>
      <c r="B1880" s="85">
        <v>35203</v>
      </c>
      <c r="C1880" s="97">
        <v>30.6</v>
      </c>
      <c r="D1880" s="90">
        <v>7.3999999999999999E-4</v>
      </c>
      <c r="E1880" s="87">
        <v>41.074010000000001</v>
      </c>
      <c r="F1880" s="88">
        <v>10.16</v>
      </c>
      <c r="G1880" s="91">
        <v>20.380000000000003</v>
      </c>
      <c r="H1880" s="41">
        <v>5.1536392140860698E-4</v>
      </c>
      <c r="I1880" s="42">
        <v>7.7215114159449572</v>
      </c>
      <c r="J1880" s="41">
        <v>5.661111111111112E-4</v>
      </c>
      <c r="K1880" s="42">
        <v>2.1212858472222216</v>
      </c>
      <c r="L1880" s="41">
        <v>5.1536392140860698E-4</v>
      </c>
      <c r="M1880" s="42">
        <v>2.0456105083657805</v>
      </c>
    </row>
    <row r="1881" spans="1:13" x14ac:dyDescent="0.2">
      <c r="A1881" s="84">
        <v>360</v>
      </c>
      <c r="B1881" s="85">
        <v>35204</v>
      </c>
      <c r="C1881" s="97">
        <v>30.6</v>
      </c>
      <c r="D1881" s="90">
        <v>7.3999999999999999E-4</v>
      </c>
      <c r="E1881" s="87">
        <v>41.104480000000002</v>
      </c>
      <c r="F1881" s="88">
        <v>10.16</v>
      </c>
      <c r="G1881" s="91">
        <v>20.380000000000003</v>
      </c>
      <c r="H1881" s="41">
        <v>5.1536392140860698E-4</v>
      </c>
      <c r="I1881" s="42">
        <v>7.7254908043474799</v>
      </c>
      <c r="J1881" s="41">
        <v>5.661111111111112E-4</v>
      </c>
      <c r="K1881" s="42">
        <v>2.1218519583333326</v>
      </c>
      <c r="L1881" s="41">
        <v>5.1536392140860698E-4</v>
      </c>
      <c r="M1881" s="42">
        <v>2.0461258722871891</v>
      </c>
    </row>
    <row r="1882" spans="1:13" x14ac:dyDescent="0.2">
      <c r="A1882" s="84">
        <v>360</v>
      </c>
      <c r="B1882" s="85">
        <v>35205</v>
      </c>
      <c r="C1882" s="97">
        <v>30.63</v>
      </c>
      <c r="D1882" s="90">
        <v>7.3999999999999999E-4</v>
      </c>
      <c r="E1882" s="87">
        <v>41.134999999999998</v>
      </c>
      <c r="F1882" s="88">
        <v>10.1</v>
      </c>
      <c r="G1882" s="91">
        <v>20.364999999999998</v>
      </c>
      <c r="H1882" s="41">
        <v>5.1501759535388381E-4</v>
      </c>
      <c r="I1882" s="42">
        <v>7.7294695680444638</v>
      </c>
      <c r="J1882" s="41">
        <v>5.656944444444444E-4</v>
      </c>
      <c r="K1882" s="42">
        <v>2.1224176527777772</v>
      </c>
      <c r="L1882" s="41">
        <v>5.1501759535388381E-4</v>
      </c>
      <c r="M1882" s="42">
        <v>2.0466408898825428</v>
      </c>
    </row>
    <row r="1883" spans="1:13" x14ac:dyDescent="0.2">
      <c r="A1883" s="84">
        <v>360</v>
      </c>
      <c r="B1883" s="85">
        <v>35206</v>
      </c>
      <c r="C1883" s="97">
        <v>30.29</v>
      </c>
      <c r="D1883" s="90">
        <v>7.3999999999999999E-4</v>
      </c>
      <c r="E1883" s="87">
        <v>41.165239999999997</v>
      </c>
      <c r="F1883" s="88">
        <v>10.1</v>
      </c>
      <c r="G1883" s="91">
        <v>20.195</v>
      </c>
      <c r="H1883" s="41">
        <v>5.1108955597767292E-4</v>
      </c>
      <c r="I1883" s="42">
        <v>7.7334200192139386</v>
      </c>
      <c r="J1883" s="41">
        <v>5.6097222222222225E-4</v>
      </c>
      <c r="K1883" s="42">
        <v>2.1229786249999996</v>
      </c>
      <c r="L1883" s="41">
        <v>5.1108955597767292E-4</v>
      </c>
      <c r="M1883" s="42">
        <v>2.0471519794385205</v>
      </c>
    </row>
    <row r="1884" spans="1:13" x14ac:dyDescent="0.2">
      <c r="A1884" s="84">
        <v>360</v>
      </c>
      <c r="B1884" s="85">
        <v>35207</v>
      </c>
      <c r="C1884" s="97">
        <v>29.97</v>
      </c>
      <c r="D1884" s="90">
        <v>7.2999999999999996E-4</v>
      </c>
      <c r="E1884" s="87">
        <v>41.195230000000002</v>
      </c>
      <c r="F1884" s="88">
        <v>10.130000000000001</v>
      </c>
      <c r="G1884" s="91">
        <v>20.05</v>
      </c>
      <c r="H1884" s="41">
        <v>5.0773478891397161E-4</v>
      </c>
      <c r="I1884" s="42">
        <v>7.7373465455949777</v>
      </c>
      <c r="J1884" s="41">
        <v>5.5694444444444444E-4</v>
      </c>
      <c r="K1884" s="42">
        <v>2.123535569444444</v>
      </c>
      <c r="L1884" s="41">
        <v>5.0773478891397161E-4</v>
      </c>
      <c r="M1884" s="42">
        <v>2.0476597142274344</v>
      </c>
    </row>
    <row r="1885" spans="1:13" x14ac:dyDescent="0.2">
      <c r="A1885" s="84">
        <v>360</v>
      </c>
      <c r="B1885" s="85">
        <v>35208</v>
      </c>
      <c r="C1885" s="97">
        <v>29.83</v>
      </c>
      <c r="D1885" s="90">
        <v>7.2999999999999996E-4</v>
      </c>
      <c r="E1885" s="87">
        <v>41.225110000000001</v>
      </c>
      <c r="F1885" s="88">
        <v>10.119999999999999</v>
      </c>
      <c r="G1885" s="91">
        <v>19.974999999999998</v>
      </c>
      <c r="H1885" s="41">
        <v>5.0599797868766672E-4</v>
      </c>
      <c r="I1885" s="42">
        <v>7.7412616273074546</v>
      </c>
      <c r="J1885" s="41">
        <v>5.5486111111111101E-4</v>
      </c>
      <c r="K1885" s="42">
        <v>2.124090430555555</v>
      </c>
      <c r="L1885" s="41">
        <v>5.0599797868766672E-4</v>
      </c>
      <c r="M1885" s="42">
        <v>2.0481657122061221</v>
      </c>
    </row>
    <row r="1886" spans="1:13" x14ac:dyDescent="0.2">
      <c r="A1886" s="84">
        <v>360</v>
      </c>
      <c r="B1886" s="85">
        <v>35209</v>
      </c>
      <c r="C1886" s="97">
        <v>29.88</v>
      </c>
      <c r="D1886" s="90">
        <v>7.2999999999999996E-4</v>
      </c>
      <c r="E1886" s="87">
        <v>41.25506</v>
      </c>
      <c r="F1886" s="88">
        <v>10.039999999999999</v>
      </c>
      <c r="G1886" s="91">
        <v>19.96</v>
      </c>
      <c r="H1886" s="41">
        <v>5.0565048671935564E-4</v>
      </c>
      <c r="I1886" s="42">
        <v>7.7451760000171248</v>
      </c>
      <c r="J1886" s="41">
        <v>5.5444444444444443E-4</v>
      </c>
      <c r="K1886" s="42">
        <v>2.1246448749999995</v>
      </c>
      <c r="L1886" s="41">
        <v>5.0565048671935564E-4</v>
      </c>
      <c r="M1886" s="42">
        <v>2.0486713626928417</v>
      </c>
    </row>
    <row r="1887" spans="1:13" x14ac:dyDescent="0.2">
      <c r="A1887" s="84">
        <v>360</v>
      </c>
      <c r="B1887" s="85">
        <v>35210</v>
      </c>
      <c r="C1887" s="97">
        <v>29.88</v>
      </c>
      <c r="D1887" s="90">
        <v>7.2999999999999996E-4</v>
      </c>
      <c r="E1887" s="87">
        <v>41.285040000000002</v>
      </c>
      <c r="F1887" s="88">
        <v>10.039999999999999</v>
      </c>
      <c r="G1887" s="91">
        <v>19.96</v>
      </c>
      <c r="H1887" s="41">
        <v>5.0565048671935564E-4</v>
      </c>
      <c r="I1887" s="42">
        <v>7.7490923520312602</v>
      </c>
      <c r="J1887" s="41">
        <v>5.5444444444444443E-4</v>
      </c>
      <c r="K1887" s="42">
        <v>2.1251993194444441</v>
      </c>
      <c r="L1887" s="41">
        <v>5.0565048671935564E-4</v>
      </c>
      <c r="M1887" s="42">
        <v>2.0491770131795608</v>
      </c>
    </row>
    <row r="1888" spans="1:13" x14ac:dyDescent="0.2">
      <c r="A1888" s="84">
        <v>360</v>
      </c>
      <c r="B1888" s="85">
        <v>35211</v>
      </c>
      <c r="C1888" s="97">
        <v>29.88</v>
      </c>
      <c r="D1888" s="90">
        <v>7.2999999999999996E-4</v>
      </c>
      <c r="E1888" s="87">
        <v>41.31503</v>
      </c>
      <c r="F1888" s="88">
        <v>10.039999999999999</v>
      </c>
      <c r="G1888" s="91">
        <v>19.96</v>
      </c>
      <c r="H1888" s="41">
        <v>5.0565048671935564E-4</v>
      </c>
      <c r="I1888" s="42">
        <v>7.7530106843506985</v>
      </c>
      <c r="J1888" s="41">
        <v>5.5444444444444443E-4</v>
      </c>
      <c r="K1888" s="42">
        <v>2.1257537638888886</v>
      </c>
      <c r="L1888" s="41">
        <v>5.0565048671935564E-4</v>
      </c>
      <c r="M1888" s="42">
        <v>2.0496826636662799</v>
      </c>
    </row>
    <row r="1889" spans="1:13" x14ac:dyDescent="0.2">
      <c r="A1889" s="84">
        <v>360</v>
      </c>
      <c r="B1889" s="85">
        <v>35212</v>
      </c>
      <c r="C1889" s="97">
        <v>29.8</v>
      </c>
      <c r="D1889" s="90">
        <v>7.2000000000000005E-4</v>
      </c>
      <c r="E1889" s="87">
        <v>41.344970000000004</v>
      </c>
      <c r="F1889" s="88">
        <v>10.06</v>
      </c>
      <c r="G1889" s="91">
        <v>19.93</v>
      </c>
      <c r="H1889" s="41">
        <v>5.0495537277250868E-4</v>
      </c>
      <c r="I1889" s="42">
        <v>7.7569256087509242</v>
      </c>
      <c r="J1889" s="41">
        <v>5.5361111111111106E-4</v>
      </c>
      <c r="K1889" s="42">
        <v>2.1263073749999997</v>
      </c>
      <c r="L1889" s="41">
        <v>5.0495537277250868E-4</v>
      </c>
      <c r="M1889" s="42">
        <v>2.0501876190390522</v>
      </c>
    </row>
    <row r="1890" spans="1:13" x14ac:dyDescent="0.2">
      <c r="A1890" s="84">
        <v>360</v>
      </c>
      <c r="B1890" s="85">
        <v>35213</v>
      </c>
      <c r="C1890" s="97">
        <v>30.24</v>
      </c>
      <c r="D1890" s="90">
        <v>7.2999999999999996E-4</v>
      </c>
      <c r="E1890" s="87">
        <v>41.375329999999998</v>
      </c>
      <c r="F1890" s="88">
        <v>10.15</v>
      </c>
      <c r="G1890" s="91">
        <v>20.195</v>
      </c>
      <c r="H1890" s="41">
        <v>5.1108955597767292E-4</v>
      </c>
      <c r="I1890" s="42">
        <v>7.7608900924160524</v>
      </c>
      <c r="J1890" s="41">
        <v>5.6097222222222225E-4</v>
      </c>
      <c r="K1890" s="42">
        <v>2.1268683472222221</v>
      </c>
      <c r="L1890" s="41">
        <v>5.1108955597767292E-4</v>
      </c>
      <c r="M1890" s="42">
        <v>2.0506987085950299</v>
      </c>
    </row>
    <row r="1891" spans="1:13" x14ac:dyDescent="0.2">
      <c r="A1891" s="84">
        <v>360</v>
      </c>
      <c r="B1891" s="85">
        <v>35214</v>
      </c>
      <c r="C1891" s="97">
        <v>30.84</v>
      </c>
      <c r="D1891" s="90">
        <v>7.5000000000000002E-4</v>
      </c>
      <c r="E1891" s="87">
        <v>41.406230000000001</v>
      </c>
      <c r="F1891" s="88">
        <v>10.15</v>
      </c>
      <c r="G1891" s="91">
        <v>20.495000000000001</v>
      </c>
      <c r="H1891" s="41">
        <v>5.1801765901293706E-4</v>
      </c>
      <c r="I1891" s="42">
        <v>7.7649103705335829</v>
      </c>
      <c r="J1891" s="41">
        <v>5.6930555555555554E-4</v>
      </c>
      <c r="K1891" s="42">
        <v>2.1274376527777776</v>
      </c>
      <c r="L1891" s="41">
        <v>5.1801765901293706E-4</v>
      </c>
      <c r="M1891" s="42">
        <v>2.0512167262540428</v>
      </c>
    </row>
    <row r="1892" spans="1:13" x14ac:dyDescent="0.2">
      <c r="A1892" s="84">
        <v>360</v>
      </c>
      <c r="B1892" s="85">
        <v>35215</v>
      </c>
      <c r="C1892" s="97">
        <v>30.83</v>
      </c>
      <c r="D1892" s="90">
        <v>7.5000000000000002E-4</v>
      </c>
      <c r="E1892" s="87">
        <v>41.437150000000003</v>
      </c>
      <c r="F1892" s="88">
        <v>10.16</v>
      </c>
      <c r="G1892" s="91">
        <v>20.494999999999997</v>
      </c>
      <c r="H1892" s="41">
        <v>5.1801765901293706E-4</v>
      </c>
      <c r="I1892" s="42">
        <v>7.7689327312261716</v>
      </c>
      <c r="J1892" s="41">
        <v>5.6930555555555554E-4</v>
      </c>
      <c r="K1892" s="42">
        <v>2.1280069583333332</v>
      </c>
      <c r="L1892" s="41">
        <v>5.1801765901293706E-4</v>
      </c>
      <c r="M1892" s="42">
        <v>2.0517347439130558</v>
      </c>
    </row>
    <row r="1893" spans="1:13" x14ac:dyDescent="0.2">
      <c r="A1893" s="84">
        <v>360</v>
      </c>
      <c r="B1893" s="85">
        <v>35216</v>
      </c>
      <c r="C1893" s="97">
        <v>30.93</v>
      </c>
      <c r="D1893" s="90">
        <v>7.5000000000000002E-4</v>
      </c>
      <c r="E1893" s="87">
        <v>41.468179999999997</v>
      </c>
      <c r="F1893" s="88">
        <v>10.14</v>
      </c>
      <c r="G1893" s="91">
        <v>20.535</v>
      </c>
      <c r="H1893" s="41">
        <v>5.1894010618469544E-4</v>
      </c>
      <c r="I1893" s="42">
        <v>7.7729643420026555</v>
      </c>
      <c r="J1893" s="41">
        <v>5.7041666666666666E-4</v>
      </c>
      <c r="K1893" s="42">
        <v>2.1285773749999999</v>
      </c>
      <c r="L1893" s="41">
        <v>5.1894010618469544E-4</v>
      </c>
      <c r="M1893" s="42">
        <v>2.0522536840192407</v>
      </c>
    </row>
    <row r="1894" spans="1:13" x14ac:dyDescent="0.2">
      <c r="A1894" s="84">
        <v>360</v>
      </c>
      <c r="B1894" s="85">
        <v>35217</v>
      </c>
      <c r="C1894" s="97">
        <v>30.93</v>
      </c>
      <c r="D1894" s="90">
        <v>7.5000000000000002E-4</v>
      </c>
      <c r="E1894" s="87">
        <v>41.49924</v>
      </c>
      <c r="F1894" s="88">
        <v>10.14</v>
      </c>
      <c r="G1894" s="91">
        <v>20.535</v>
      </c>
      <c r="H1894" s="41">
        <v>5.1894010618469544E-4</v>
      </c>
      <c r="I1894" s="42">
        <v>7.7769980449436646</v>
      </c>
      <c r="J1894" s="41">
        <v>5.7041666666666666E-4</v>
      </c>
      <c r="K1894" s="42">
        <v>2.1291477916666666</v>
      </c>
      <c r="L1894" s="41">
        <v>5.1894010618469544E-4</v>
      </c>
      <c r="M1894" s="42">
        <v>2.0527726241254252</v>
      </c>
    </row>
    <row r="1895" spans="1:13" x14ac:dyDescent="0.2">
      <c r="A1895" s="84">
        <v>360</v>
      </c>
      <c r="B1895" s="85">
        <v>35218</v>
      </c>
      <c r="C1895" s="97">
        <v>30.93</v>
      </c>
      <c r="D1895" s="90">
        <v>7.5000000000000002E-4</v>
      </c>
      <c r="E1895" s="87">
        <v>41.530320000000003</v>
      </c>
      <c r="F1895" s="88">
        <v>10.14</v>
      </c>
      <c r="G1895" s="91">
        <v>20.535</v>
      </c>
      <c r="H1895" s="41">
        <v>5.1894010618469544E-4</v>
      </c>
      <c r="I1895" s="42">
        <v>7.7810338411349056</v>
      </c>
      <c r="J1895" s="41">
        <v>5.7041666666666666E-4</v>
      </c>
      <c r="K1895" s="42">
        <v>2.1297182083333333</v>
      </c>
      <c r="L1895" s="41">
        <v>5.1894010618469544E-4</v>
      </c>
      <c r="M1895" s="42">
        <v>2.0532915642316096</v>
      </c>
    </row>
    <row r="1896" spans="1:13" x14ac:dyDescent="0.2">
      <c r="A1896" s="84">
        <v>360</v>
      </c>
      <c r="B1896" s="85">
        <v>35219</v>
      </c>
      <c r="C1896" s="97">
        <v>30.97</v>
      </c>
      <c r="D1896" s="90">
        <v>7.5000000000000002E-4</v>
      </c>
      <c r="E1896" s="87">
        <v>41.561450000000001</v>
      </c>
      <c r="F1896" s="88">
        <v>10.15</v>
      </c>
      <c r="G1896" s="91">
        <v>20.56</v>
      </c>
      <c r="H1896" s="41">
        <v>5.195164806612862E-4</v>
      </c>
      <c r="I1896" s="42">
        <v>7.7850762164519587</v>
      </c>
      <c r="J1896" s="41">
        <v>5.711111111111111E-4</v>
      </c>
      <c r="K1896" s="42">
        <v>2.1302893194444446</v>
      </c>
      <c r="L1896" s="41">
        <v>5.195164806612862E-4</v>
      </c>
      <c r="M1896" s="42">
        <v>2.0538110807122711</v>
      </c>
    </row>
    <row r="1897" spans="1:13" x14ac:dyDescent="0.2">
      <c r="A1897" s="84">
        <v>360</v>
      </c>
      <c r="B1897" s="85">
        <v>35220</v>
      </c>
      <c r="C1897" s="97">
        <v>31.21</v>
      </c>
      <c r="D1897" s="90">
        <v>7.5000000000000002E-4</v>
      </c>
      <c r="E1897" s="87">
        <v>41.592820000000003</v>
      </c>
      <c r="F1897" s="88">
        <v>10.15</v>
      </c>
      <c r="G1897" s="91">
        <v>20.68</v>
      </c>
      <c r="H1897" s="41">
        <v>5.2228142008936551E-4</v>
      </c>
      <c r="I1897" s="42">
        <v>7.789142217113791</v>
      </c>
      <c r="J1897" s="41">
        <v>5.7444444444444448E-4</v>
      </c>
      <c r="K1897" s="42">
        <v>2.1308637638888892</v>
      </c>
      <c r="L1897" s="41">
        <v>5.2228142008936551E-4</v>
      </c>
      <c r="M1897" s="42">
        <v>2.0543333621323603</v>
      </c>
    </row>
    <row r="1898" spans="1:13" x14ac:dyDescent="0.2">
      <c r="A1898" s="84">
        <v>360</v>
      </c>
      <c r="B1898" s="85">
        <v>35221</v>
      </c>
      <c r="C1898" s="97">
        <v>31.15</v>
      </c>
      <c r="D1898" s="90">
        <v>7.5000000000000002E-4</v>
      </c>
      <c r="E1898" s="87">
        <v>41.624160000000003</v>
      </c>
      <c r="F1898" s="88">
        <v>10.1</v>
      </c>
      <c r="G1898" s="91">
        <v>20.625</v>
      </c>
      <c r="H1898" s="41">
        <v>5.2101449668007227E-4</v>
      </c>
      <c r="I1898" s="42">
        <v>7.7932004731256104</v>
      </c>
      <c r="J1898" s="41">
        <v>5.7291666666666667E-4</v>
      </c>
      <c r="K1898" s="42">
        <v>2.1314366805555558</v>
      </c>
      <c r="L1898" s="41">
        <v>5.2101449668007227E-4</v>
      </c>
      <c r="M1898" s="42">
        <v>2.0548543766290406</v>
      </c>
    </row>
    <row r="1899" spans="1:13" x14ac:dyDescent="0.2">
      <c r="A1899" s="84">
        <v>360</v>
      </c>
      <c r="B1899" s="85">
        <v>35222</v>
      </c>
      <c r="C1899" s="97">
        <v>31.35</v>
      </c>
      <c r="D1899" s="90">
        <v>7.6000000000000004E-4</v>
      </c>
      <c r="E1899" s="87">
        <v>41.655709999999999</v>
      </c>
      <c r="F1899" s="88">
        <v>10.44</v>
      </c>
      <c r="G1899" s="91">
        <v>20.895</v>
      </c>
      <c r="H1899" s="41">
        <v>5.2722842019514715E-4</v>
      </c>
      <c r="I1899" s="42">
        <v>7.7973092698993201</v>
      </c>
      <c r="J1899" s="41">
        <v>5.8041666666666669E-4</v>
      </c>
      <c r="K1899" s="42">
        <v>2.1320170972222225</v>
      </c>
      <c r="L1899" s="41">
        <v>5.2722842019514715E-4</v>
      </c>
      <c r="M1899" s="42">
        <v>2.0553816050492357</v>
      </c>
    </row>
    <row r="1900" spans="1:13" x14ac:dyDescent="0.2">
      <c r="A1900" s="84">
        <v>360</v>
      </c>
      <c r="B1900" s="85">
        <v>35223</v>
      </c>
      <c r="C1900" s="97">
        <v>31.42</v>
      </c>
      <c r="D1900" s="90">
        <v>7.6000000000000004E-4</v>
      </c>
      <c r="E1900" s="87">
        <v>41.687330000000003</v>
      </c>
      <c r="F1900" s="88">
        <v>10.44</v>
      </c>
      <c r="G1900" s="91">
        <v>20.93</v>
      </c>
      <c r="H1900" s="41">
        <v>5.2803291534941899E-4</v>
      </c>
      <c r="I1900" s="42">
        <v>7.8014265058449856</v>
      </c>
      <c r="J1900" s="41">
        <v>5.8138888888888888E-4</v>
      </c>
      <c r="K1900" s="42">
        <v>2.1325984861111116</v>
      </c>
      <c r="L1900" s="41">
        <v>5.2803291534941899E-4</v>
      </c>
      <c r="M1900" s="42">
        <v>2.0559096379645849</v>
      </c>
    </row>
    <row r="1901" spans="1:13" x14ac:dyDescent="0.2">
      <c r="A1901" s="84">
        <v>360</v>
      </c>
      <c r="B1901" s="85">
        <v>35224</v>
      </c>
      <c r="C1901" s="97">
        <v>31.42</v>
      </c>
      <c r="D1901" s="90">
        <v>7.6000000000000004E-4</v>
      </c>
      <c r="E1901" s="87">
        <v>41.718989999999998</v>
      </c>
      <c r="F1901" s="88">
        <v>10.44</v>
      </c>
      <c r="G1901" s="91">
        <v>20.93</v>
      </c>
      <c r="H1901" s="41">
        <v>5.2803291534941899E-4</v>
      </c>
      <c r="I1901" s="42">
        <v>7.8055459158267508</v>
      </c>
      <c r="J1901" s="41">
        <v>5.8138888888888888E-4</v>
      </c>
      <c r="K1901" s="42">
        <v>2.1331798750000006</v>
      </c>
      <c r="L1901" s="41">
        <v>5.2803291534941899E-4</v>
      </c>
      <c r="M1901" s="42">
        <v>2.0564376708799346</v>
      </c>
    </row>
    <row r="1902" spans="1:13" x14ac:dyDescent="0.2">
      <c r="A1902" s="84">
        <v>360</v>
      </c>
      <c r="B1902" s="85">
        <v>35225</v>
      </c>
      <c r="C1902" s="97">
        <v>31.42</v>
      </c>
      <c r="D1902" s="90">
        <v>7.6000000000000004E-4</v>
      </c>
      <c r="E1902" s="87">
        <v>41.750660000000003</v>
      </c>
      <c r="F1902" s="88">
        <v>10.44</v>
      </c>
      <c r="G1902" s="91">
        <v>20.93</v>
      </c>
      <c r="H1902" s="41">
        <v>5.2803291534941899E-4</v>
      </c>
      <c r="I1902" s="42">
        <v>7.8096675009925782</v>
      </c>
      <c r="J1902" s="41">
        <v>5.8138888888888888E-4</v>
      </c>
      <c r="K1902" s="42">
        <v>2.1337612638888896</v>
      </c>
      <c r="L1902" s="41">
        <v>5.2803291534941899E-4</v>
      </c>
      <c r="M1902" s="42">
        <v>2.0569657037952842</v>
      </c>
    </row>
    <row r="1903" spans="1:13" x14ac:dyDescent="0.2">
      <c r="A1903" s="84">
        <v>360</v>
      </c>
      <c r="B1903" s="85">
        <v>35226</v>
      </c>
      <c r="C1903" s="97">
        <v>31.54</v>
      </c>
      <c r="D1903" s="90">
        <v>7.6000000000000004E-4</v>
      </c>
      <c r="E1903" s="87">
        <v>41.782470000000004</v>
      </c>
      <c r="F1903" s="88">
        <v>10.42</v>
      </c>
      <c r="G1903" s="91">
        <v>20.98</v>
      </c>
      <c r="H1903" s="41">
        <v>5.2918179144834099E-4</v>
      </c>
      <c r="I1903" s="42">
        <v>7.8138002348313691</v>
      </c>
      <c r="J1903" s="41">
        <v>5.8277777777777776E-4</v>
      </c>
      <c r="K1903" s="42">
        <v>2.1343440416666675</v>
      </c>
      <c r="L1903" s="41">
        <v>5.2918179144834099E-4</v>
      </c>
      <c r="M1903" s="42">
        <v>2.0574948855867325</v>
      </c>
    </row>
    <row r="1904" spans="1:13" x14ac:dyDescent="0.2">
      <c r="A1904" s="84">
        <v>360</v>
      </c>
      <c r="B1904" s="85">
        <v>35227</v>
      </c>
      <c r="C1904" s="97">
        <v>31.49</v>
      </c>
      <c r="D1904" s="90">
        <v>7.6000000000000004E-4</v>
      </c>
      <c r="E1904" s="87">
        <v>41.814250000000001</v>
      </c>
      <c r="F1904" s="88">
        <v>10.38</v>
      </c>
      <c r="G1904" s="91">
        <v>20.934999999999999</v>
      </c>
      <c r="H1904" s="41">
        <v>5.2814782427357265E-4</v>
      </c>
      <c r="I1904" s="42">
        <v>7.817927076424704</v>
      </c>
      <c r="J1904" s="41">
        <v>5.8152777777777771E-4</v>
      </c>
      <c r="K1904" s="42">
        <v>2.1349255694444453</v>
      </c>
      <c r="L1904" s="41">
        <v>5.2814782427357265E-4</v>
      </c>
      <c r="M1904" s="42">
        <v>2.0580230334110059</v>
      </c>
    </row>
    <row r="1905" spans="1:13" x14ac:dyDescent="0.2">
      <c r="A1905" s="84">
        <v>360</v>
      </c>
      <c r="B1905" s="85">
        <v>35228</v>
      </c>
      <c r="C1905" s="97">
        <v>31.91</v>
      </c>
      <c r="D1905" s="90">
        <v>7.6999999999999996E-4</v>
      </c>
      <c r="E1905" s="87">
        <v>41.846429999999998</v>
      </c>
      <c r="F1905" s="88">
        <v>10.07</v>
      </c>
      <c r="G1905" s="91">
        <v>20.990000000000002</v>
      </c>
      <c r="H1905" s="41">
        <v>5.2941150984708862E-4</v>
      </c>
      <c r="I1905" s="42">
        <v>7.8220659770021088</v>
      </c>
      <c r="J1905" s="41">
        <v>5.8305555555555563E-4</v>
      </c>
      <c r="K1905" s="42">
        <v>2.1355086250000008</v>
      </c>
      <c r="L1905" s="41">
        <v>5.2941150984708862E-4</v>
      </c>
      <c r="M1905" s="42">
        <v>2.0585524449208528</v>
      </c>
    </row>
    <row r="1906" spans="1:13" x14ac:dyDescent="0.2">
      <c r="A1906" s="84">
        <v>360</v>
      </c>
      <c r="B1906" s="85">
        <v>35229</v>
      </c>
      <c r="C1906" s="97">
        <v>31.87</v>
      </c>
      <c r="D1906" s="90">
        <v>7.6999999999999996E-4</v>
      </c>
      <c r="E1906" s="87">
        <v>41.878599999999999</v>
      </c>
      <c r="F1906" s="88">
        <v>10</v>
      </c>
      <c r="G1906" s="91">
        <v>20.935000000000002</v>
      </c>
      <c r="H1906" s="41">
        <v>5.2814782427357265E-4</v>
      </c>
      <c r="I1906" s="42">
        <v>7.8261971841291871</v>
      </c>
      <c r="J1906" s="41">
        <v>5.8152777777777782E-4</v>
      </c>
      <c r="K1906" s="42">
        <v>2.1360901527777787</v>
      </c>
      <c r="L1906" s="41">
        <v>5.2814782427357265E-4</v>
      </c>
      <c r="M1906" s="42">
        <v>2.0590805927451266</v>
      </c>
    </row>
    <row r="1907" spans="1:13" x14ac:dyDescent="0.2">
      <c r="A1907" s="84">
        <v>360</v>
      </c>
      <c r="B1907" s="85">
        <v>35230</v>
      </c>
      <c r="C1907" s="97">
        <v>31.61</v>
      </c>
      <c r="D1907" s="90">
        <v>7.6000000000000004E-4</v>
      </c>
      <c r="E1907" s="87">
        <v>41.91057</v>
      </c>
      <c r="F1907" s="88">
        <v>9.9700000000000006</v>
      </c>
      <c r="G1907" s="91">
        <v>20.79</v>
      </c>
      <c r="H1907" s="41">
        <v>5.2481354043187878E-4</v>
      </c>
      <c r="I1907" s="42">
        <v>7.8303044783815077</v>
      </c>
      <c r="J1907" s="41">
        <v>5.775E-4</v>
      </c>
      <c r="K1907" s="42">
        <v>2.1366676527777786</v>
      </c>
      <c r="L1907" s="41">
        <v>5.2481354043187878E-4</v>
      </c>
      <c r="M1907" s="42">
        <v>2.0596054062855584</v>
      </c>
    </row>
    <row r="1908" spans="1:13" x14ac:dyDescent="0.2">
      <c r="A1908" s="84">
        <v>360</v>
      </c>
      <c r="B1908" s="85">
        <v>35231</v>
      </c>
      <c r="C1908" s="97">
        <v>31.61</v>
      </c>
      <c r="D1908" s="90">
        <v>7.6000000000000004E-4</v>
      </c>
      <c r="E1908" s="87">
        <v>41.94256</v>
      </c>
      <c r="F1908" s="88">
        <v>9.9700000000000006</v>
      </c>
      <c r="G1908" s="91">
        <v>20.79</v>
      </c>
      <c r="H1908" s="41">
        <v>5.2481354043187878E-4</v>
      </c>
      <c r="I1908" s="42">
        <v>7.834413928197467</v>
      </c>
      <c r="J1908" s="41">
        <v>5.775E-4</v>
      </c>
      <c r="K1908" s="42">
        <v>2.1372451527777785</v>
      </c>
      <c r="L1908" s="41">
        <v>5.2481354043187878E-4</v>
      </c>
      <c r="M1908" s="42">
        <v>2.0601302198259903</v>
      </c>
    </row>
    <row r="1909" spans="1:13" x14ac:dyDescent="0.2">
      <c r="A1909" s="84">
        <v>360</v>
      </c>
      <c r="B1909" s="85">
        <v>35232</v>
      </c>
      <c r="C1909" s="97">
        <v>31.61</v>
      </c>
      <c r="D1909" s="90">
        <v>7.6000000000000004E-4</v>
      </c>
      <c r="E1909" s="87">
        <v>41.97457</v>
      </c>
      <c r="F1909" s="88">
        <v>9.9700000000000006</v>
      </c>
      <c r="G1909" s="91">
        <v>20.79</v>
      </c>
      <c r="H1909" s="41">
        <v>5.2481354043187878E-4</v>
      </c>
      <c r="I1909" s="42">
        <v>7.8385255347083334</v>
      </c>
      <c r="J1909" s="41">
        <v>5.775E-4</v>
      </c>
      <c r="K1909" s="42">
        <v>2.1378226527777784</v>
      </c>
      <c r="L1909" s="41">
        <v>5.2481354043187878E-4</v>
      </c>
      <c r="M1909" s="42">
        <v>2.0606550333664222</v>
      </c>
    </row>
    <row r="1910" spans="1:13" x14ac:dyDescent="0.2">
      <c r="A1910" s="84">
        <v>360</v>
      </c>
      <c r="B1910" s="85">
        <v>35233</v>
      </c>
      <c r="C1910" s="97">
        <v>31.44</v>
      </c>
      <c r="D1910" s="90">
        <v>7.6000000000000004E-4</v>
      </c>
      <c r="E1910" s="87">
        <v>42.006459999999997</v>
      </c>
      <c r="F1910" s="88">
        <v>9.9499999999999993</v>
      </c>
      <c r="G1910" s="91">
        <v>20.695</v>
      </c>
      <c r="H1910" s="41">
        <v>5.2262684472448306E-4</v>
      </c>
      <c r="I1910" s="42">
        <v>7.8426221585758302</v>
      </c>
      <c r="J1910" s="41">
        <v>5.7486111111111117E-4</v>
      </c>
      <c r="K1910" s="42">
        <v>2.1383975138888895</v>
      </c>
      <c r="L1910" s="41">
        <v>5.2262684472448306E-4</v>
      </c>
      <c r="M1910" s="42">
        <v>2.0611776602111469</v>
      </c>
    </row>
    <row r="1911" spans="1:13" x14ac:dyDescent="0.2">
      <c r="A1911" s="84">
        <v>360</v>
      </c>
      <c r="B1911" s="85">
        <v>35234</v>
      </c>
      <c r="C1911" s="97">
        <v>31.31</v>
      </c>
      <c r="D1911" s="90">
        <v>7.6000000000000004E-4</v>
      </c>
      <c r="E1911" s="87">
        <v>42.038249999999998</v>
      </c>
      <c r="F1911" s="88">
        <v>9.94</v>
      </c>
      <c r="G1911" s="91">
        <v>20.625</v>
      </c>
      <c r="H1911" s="41">
        <v>5.2101449668007227E-4</v>
      </c>
      <c r="I1911" s="42">
        <v>7.8467082784124322</v>
      </c>
      <c r="J1911" s="41">
        <v>5.7291666666666667E-4</v>
      </c>
      <c r="K1911" s="42">
        <v>2.1389704305555561</v>
      </c>
      <c r="L1911" s="41">
        <v>5.2101449668007227E-4</v>
      </c>
      <c r="M1911" s="42">
        <v>2.0616986747078272</v>
      </c>
    </row>
    <row r="1912" spans="1:13" x14ac:dyDescent="0.2">
      <c r="A1912" s="84">
        <v>360</v>
      </c>
      <c r="B1912" s="85">
        <v>35235</v>
      </c>
      <c r="C1912" s="97">
        <v>31.41</v>
      </c>
      <c r="D1912" s="90">
        <v>7.6000000000000004E-4</v>
      </c>
      <c r="E1912" s="87">
        <v>42.070160000000001</v>
      </c>
      <c r="F1912" s="88">
        <v>9.99</v>
      </c>
      <c r="G1912" s="91">
        <v>20.7</v>
      </c>
      <c r="H1912" s="41">
        <v>5.2274197675616918E-4</v>
      </c>
      <c r="I1912" s="42">
        <v>7.8508100822089188</v>
      </c>
      <c r="J1912" s="41">
        <v>5.7499999999999999E-4</v>
      </c>
      <c r="K1912" s="42">
        <v>2.1395454305555561</v>
      </c>
      <c r="L1912" s="41">
        <v>5.2274197675616918E-4</v>
      </c>
      <c r="M1912" s="42">
        <v>2.0622214166845834</v>
      </c>
    </row>
    <row r="1913" spans="1:13" x14ac:dyDescent="0.2">
      <c r="A1913" s="84">
        <v>360</v>
      </c>
      <c r="B1913" s="85">
        <v>35236</v>
      </c>
      <c r="C1913" s="97">
        <v>31.49</v>
      </c>
      <c r="D1913" s="90">
        <v>7.6000000000000004E-4</v>
      </c>
      <c r="E1913" s="87">
        <v>42.102170000000001</v>
      </c>
      <c r="F1913" s="88">
        <v>9.98</v>
      </c>
      <c r="G1913" s="91">
        <v>20.734999999999999</v>
      </c>
      <c r="H1913" s="41">
        <v>5.2354776783203327E-4</v>
      </c>
      <c r="I1913" s="42">
        <v>7.8549203563031327</v>
      </c>
      <c r="J1913" s="41">
        <v>5.7597222222222218E-4</v>
      </c>
      <c r="K1913" s="42">
        <v>2.1401214027777784</v>
      </c>
      <c r="L1913" s="41">
        <v>5.2354776783203327E-4</v>
      </c>
      <c r="M1913" s="42">
        <v>2.0627449644524152</v>
      </c>
    </row>
    <row r="1914" spans="1:13" x14ac:dyDescent="0.2">
      <c r="A1914" s="84">
        <v>360</v>
      </c>
      <c r="B1914" s="85">
        <v>35237</v>
      </c>
      <c r="C1914" s="97">
        <v>33.89</v>
      </c>
      <c r="D1914" s="90">
        <v>8.0999999999999996E-4</v>
      </c>
      <c r="E1914" s="87">
        <v>42.136310000000002</v>
      </c>
      <c r="F1914" s="88">
        <v>10.029999999999999</v>
      </c>
      <c r="G1914" s="91">
        <v>21.96</v>
      </c>
      <c r="H1914" s="41">
        <v>5.5160467830517312E-4</v>
      </c>
      <c r="I1914" s="42">
        <v>7.8592531671193839</v>
      </c>
      <c r="J1914" s="41">
        <v>6.0999999999999997E-4</v>
      </c>
      <c r="K1914" s="42">
        <v>2.1407314027777784</v>
      </c>
      <c r="L1914" s="41">
        <v>5.5160467830517312E-4</v>
      </c>
      <c r="M1914" s="42">
        <v>2.0632965691307206</v>
      </c>
    </row>
    <row r="1915" spans="1:13" x14ac:dyDescent="0.2">
      <c r="A1915" s="84">
        <v>360</v>
      </c>
      <c r="B1915" s="85">
        <v>35238</v>
      </c>
      <c r="C1915" s="97">
        <v>33.89</v>
      </c>
      <c r="D1915" s="90">
        <v>8.0999999999999996E-4</v>
      </c>
      <c r="E1915" s="87">
        <v>42.170479999999998</v>
      </c>
      <c r="F1915" s="88">
        <v>10.029999999999999</v>
      </c>
      <c r="G1915" s="91">
        <v>21.96</v>
      </c>
      <c r="H1915" s="41">
        <v>5.5160467830517312E-4</v>
      </c>
      <c r="I1915" s="42">
        <v>7.8635883679343515</v>
      </c>
      <c r="J1915" s="41">
        <v>6.0999999999999997E-4</v>
      </c>
      <c r="K1915" s="42">
        <v>2.1413414027777784</v>
      </c>
      <c r="L1915" s="41">
        <v>5.5160467830517312E-4</v>
      </c>
      <c r="M1915" s="42">
        <v>2.063848173809026</v>
      </c>
    </row>
    <row r="1916" spans="1:13" x14ac:dyDescent="0.2">
      <c r="A1916" s="84">
        <v>360</v>
      </c>
      <c r="B1916" s="85">
        <v>35239</v>
      </c>
      <c r="C1916" s="97">
        <v>33.89</v>
      </c>
      <c r="D1916" s="90">
        <v>8.0999999999999996E-4</v>
      </c>
      <c r="E1916" s="87">
        <v>42.204689999999999</v>
      </c>
      <c r="F1916" s="88">
        <v>10.029999999999999</v>
      </c>
      <c r="G1916" s="91">
        <v>21.96</v>
      </c>
      <c r="H1916" s="41">
        <v>5.5160467830517312E-4</v>
      </c>
      <c r="I1916" s="42">
        <v>7.86792596006637</v>
      </c>
      <c r="J1916" s="41">
        <v>6.0999999999999997E-4</v>
      </c>
      <c r="K1916" s="42">
        <v>2.1419514027777784</v>
      </c>
      <c r="L1916" s="41">
        <v>5.5160467830517312E-4</v>
      </c>
      <c r="M1916" s="42">
        <v>2.0643997784873314</v>
      </c>
    </row>
    <row r="1917" spans="1:13" x14ac:dyDescent="0.2">
      <c r="A1917" s="84">
        <v>360</v>
      </c>
      <c r="B1917" s="85">
        <v>35240</v>
      </c>
      <c r="C1917" s="97">
        <v>33.950000000000003</v>
      </c>
      <c r="D1917" s="90">
        <v>8.0999999999999996E-4</v>
      </c>
      <c r="E1917" s="87">
        <v>42.238970000000002</v>
      </c>
      <c r="F1917" s="88">
        <v>10.18</v>
      </c>
      <c r="G1917" s="91">
        <v>22.065000000000001</v>
      </c>
      <c r="H1917" s="41">
        <v>5.5399646536113956E-4</v>
      </c>
      <c r="I1917" s="42">
        <v>7.8722847632379702</v>
      </c>
      <c r="J1917" s="41">
        <v>6.1291666666666667E-4</v>
      </c>
      <c r="K1917" s="42">
        <v>2.1425643194444453</v>
      </c>
      <c r="L1917" s="41">
        <v>5.5399646536113956E-4</v>
      </c>
      <c r="M1917" s="42">
        <v>2.0649537749526923</v>
      </c>
    </row>
    <row r="1918" spans="1:13" x14ac:dyDescent="0.2">
      <c r="A1918" s="84">
        <v>360</v>
      </c>
      <c r="B1918" s="85">
        <v>35241</v>
      </c>
      <c r="C1918" s="97">
        <v>33.97</v>
      </c>
      <c r="D1918" s="90">
        <v>8.0999999999999996E-4</v>
      </c>
      <c r="E1918" s="87">
        <v>42.273290000000003</v>
      </c>
      <c r="F1918" s="88">
        <v>10.18</v>
      </c>
      <c r="G1918" s="91">
        <v>22.074999999999999</v>
      </c>
      <c r="H1918" s="41">
        <v>5.5422414759065397E-4</v>
      </c>
      <c r="I1918" s="42">
        <v>7.8766477735504665</v>
      </c>
      <c r="J1918" s="41">
        <v>6.1319444444444442E-4</v>
      </c>
      <c r="K1918" s="42">
        <v>2.1431775138888898</v>
      </c>
      <c r="L1918" s="41">
        <v>5.5422414759065397E-4</v>
      </c>
      <c r="M1918" s="42">
        <v>2.0655079991002827</v>
      </c>
    </row>
    <row r="1919" spans="1:13" x14ac:dyDescent="0.2">
      <c r="A1919" s="84">
        <v>360</v>
      </c>
      <c r="B1919" s="85">
        <v>35242</v>
      </c>
      <c r="C1919" s="97">
        <v>33.76</v>
      </c>
      <c r="D1919" s="90">
        <v>8.0999999999999996E-4</v>
      </c>
      <c r="E1919" s="87">
        <v>42.307459999999999</v>
      </c>
      <c r="F1919" s="88">
        <v>10.16</v>
      </c>
      <c r="G1919" s="91">
        <v>21.96</v>
      </c>
      <c r="H1919" s="41">
        <v>5.5160467830517312E-4</v>
      </c>
      <c r="I1919" s="42">
        <v>7.8809925693117187</v>
      </c>
      <c r="J1919" s="41">
        <v>6.0999999999999997E-4</v>
      </c>
      <c r="K1919" s="42">
        <v>2.1437875138888898</v>
      </c>
      <c r="L1919" s="41">
        <v>5.5160467830517312E-4</v>
      </c>
      <c r="M1919" s="42">
        <v>2.0660596037785881</v>
      </c>
    </row>
    <row r="1920" spans="1:13" x14ac:dyDescent="0.2">
      <c r="A1920" s="84">
        <v>360</v>
      </c>
      <c r="B1920" s="85">
        <v>35243</v>
      </c>
      <c r="C1920" s="97">
        <v>30.61</v>
      </c>
      <c r="D1920" s="90">
        <v>7.3999999999999999E-4</v>
      </c>
      <c r="E1920" s="87">
        <v>42.338859999999997</v>
      </c>
      <c r="F1920" s="88">
        <v>10.11</v>
      </c>
      <c r="G1920" s="91">
        <v>20.36</v>
      </c>
      <c r="H1920" s="41">
        <v>5.1490214377136745E-4</v>
      </c>
      <c r="I1920" s="42">
        <v>7.8850505092807035</v>
      </c>
      <c r="J1920" s="41">
        <v>5.6555555555555558E-4</v>
      </c>
      <c r="K1920" s="42">
        <v>2.1443530694444455</v>
      </c>
      <c r="L1920" s="41">
        <v>5.1490214377136745E-4</v>
      </c>
      <c r="M1920" s="42">
        <v>2.0665745059223593</v>
      </c>
    </row>
    <row r="1921" spans="1:13" x14ac:dyDescent="0.2">
      <c r="A1921" s="84">
        <v>360</v>
      </c>
      <c r="B1921" s="85">
        <v>35244</v>
      </c>
      <c r="C1921" s="97">
        <v>30.8</v>
      </c>
      <c r="D1921" s="90">
        <v>7.5000000000000002E-4</v>
      </c>
      <c r="E1921" s="87">
        <v>42.370449999999998</v>
      </c>
      <c r="F1921" s="88">
        <v>10.119999999999999</v>
      </c>
      <c r="G1921" s="91">
        <v>20.46</v>
      </c>
      <c r="H1921" s="41">
        <v>5.1721026720552565E-4</v>
      </c>
      <c r="I1921" s="42">
        <v>7.8891287383615376</v>
      </c>
      <c r="J1921" s="41">
        <v>5.6833333333333334E-4</v>
      </c>
      <c r="K1921" s="42">
        <v>2.1449214027777788</v>
      </c>
      <c r="L1921" s="41">
        <v>5.1721026720552565E-4</v>
      </c>
      <c r="M1921" s="42">
        <v>2.067091716189565</v>
      </c>
    </row>
    <row r="1922" spans="1:13" x14ac:dyDescent="0.2">
      <c r="A1922" s="84">
        <v>360</v>
      </c>
      <c r="B1922" s="85">
        <v>35245</v>
      </c>
      <c r="C1922" s="97">
        <v>30.8</v>
      </c>
      <c r="D1922" s="90">
        <v>7.5000000000000002E-4</v>
      </c>
      <c r="E1922" s="87">
        <v>42.402059999999999</v>
      </c>
      <c r="F1922" s="88">
        <v>10.119999999999999</v>
      </c>
      <c r="G1922" s="91">
        <v>20.46</v>
      </c>
      <c r="H1922" s="41">
        <v>5.1721026720552565E-4</v>
      </c>
      <c r="I1922" s="42">
        <v>7.8932090767443244</v>
      </c>
      <c r="J1922" s="41">
        <v>5.6833333333333334E-4</v>
      </c>
      <c r="K1922" s="42">
        <v>2.145489736111112</v>
      </c>
      <c r="L1922" s="41">
        <v>5.1721026720552565E-4</v>
      </c>
      <c r="M1922" s="42">
        <v>2.0676089264567707</v>
      </c>
    </row>
    <row r="1923" spans="1:13" x14ac:dyDescent="0.2">
      <c r="A1923" s="84">
        <v>360</v>
      </c>
      <c r="B1923" s="85">
        <v>35246</v>
      </c>
      <c r="C1923" s="97">
        <v>30.8</v>
      </c>
      <c r="D1923" s="90">
        <v>7.5000000000000002E-4</v>
      </c>
      <c r="E1923" s="87">
        <v>42.433700000000002</v>
      </c>
      <c r="F1923" s="88">
        <v>10.119999999999999</v>
      </c>
      <c r="G1923" s="91">
        <v>20.46</v>
      </c>
      <c r="H1923" s="41">
        <v>5.1721026720552565E-4</v>
      </c>
      <c r="I1923" s="42">
        <v>7.897291525520016</v>
      </c>
      <c r="J1923" s="41">
        <v>5.6833333333333334E-4</v>
      </c>
      <c r="K1923" s="42">
        <v>2.1460580694444453</v>
      </c>
      <c r="L1923" s="41">
        <v>5.1721026720552565E-4</v>
      </c>
      <c r="M1923" s="42">
        <v>2.0681261367239765</v>
      </c>
    </row>
    <row r="1924" spans="1:13" x14ac:dyDescent="0.2">
      <c r="A1924" s="84">
        <v>360</v>
      </c>
      <c r="B1924" s="85">
        <v>35247</v>
      </c>
      <c r="C1924" s="97">
        <v>30.51</v>
      </c>
      <c r="D1924" s="90">
        <v>7.3999999999999999E-4</v>
      </c>
      <c r="E1924" s="87">
        <v>42.4651</v>
      </c>
      <c r="F1924" s="96">
        <v>10.16</v>
      </c>
      <c r="G1924" s="91">
        <v>20.335000000000001</v>
      </c>
      <c r="H1924" s="41">
        <v>5.1432481410729203E-4</v>
      </c>
      <c r="I1924" s="42">
        <v>7.9013532985158301</v>
      </c>
      <c r="J1924" s="41">
        <v>5.6486111111111114E-4</v>
      </c>
      <c r="K1924" s="42">
        <v>2.1466229305555564</v>
      </c>
      <c r="L1924" s="41">
        <v>5.1432481410729203E-4</v>
      </c>
      <c r="M1924" s="42">
        <v>2.0686404615380836</v>
      </c>
    </row>
    <row r="1925" spans="1:13" x14ac:dyDescent="0.2">
      <c r="A1925" s="84">
        <v>360</v>
      </c>
      <c r="B1925" s="85">
        <v>35248</v>
      </c>
      <c r="C1925" s="97">
        <v>30.5</v>
      </c>
      <c r="D1925" s="90">
        <v>7.3999999999999999E-4</v>
      </c>
      <c r="E1925" s="87">
        <v>42.496510000000001</v>
      </c>
      <c r="F1925" s="96">
        <v>10.15</v>
      </c>
      <c r="G1925" s="91">
        <v>20.324999999999999</v>
      </c>
      <c r="H1925" s="41">
        <v>5.1409384875045205E-4</v>
      </c>
      <c r="I1925" s="42">
        <v>7.9054153356434016</v>
      </c>
      <c r="J1925" s="41">
        <v>5.6458333333333328E-4</v>
      </c>
      <c r="K1925" s="42">
        <v>2.1471875138888898</v>
      </c>
      <c r="L1925" s="41">
        <v>5.1409384875045205E-4</v>
      </c>
      <c r="M1925" s="42">
        <v>2.069154555386834</v>
      </c>
    </row>
    <row r="1926" spans="1:13" x14ac:dyDescent="0.2">
      <c r="A1926" s="84">
        <v>360</v>
      </c>
      <c r="B1926" s="85">
        <v>35249</v>
      </c>
      <c r="C1926" s="97">
        <v>31.12</v>
      </c>
      <c r="D1926" s="90">
        <v>7.5000000000000002E-4</v>
      </c>
      <c r="E1926" s="87">
        <v>42.528500000000001</v>
      </c>
      <c r="F1926" s="96">
        <v>10.210000000000001</v>
      </c>
      <c r="G1926" s="91">
        <v>20.664999999999999</v>
      </c>
      <c r="H1926" s="41">
        <v>5.2193595263605452E-4</v>
      </c>
      <c r="I1926" s="42">
        <v>7.9095414561275943</v>
      </c>
      <c r="J1926" s="41">
        <v>5.740277777777778E-4</v>
      </c>
      <c r="K1926" s="42">
        <v>2.1477615416666676</v>
      </c>
      <c r="L1926" s="41">
        <v>5.2193595263605452E-4</v>
      </c>
      <c r="M1926" s="42">
        <v>2.0696764913394698</v>
      </c>
    </row>
    <row r="1927" spans="1:13" x14ac:dyDescent="0.2">
      <c r="A1927" s="84">
        <v>360</v>
      </c>
      <c r="B1927" s="85">
        <v>35250</v>
      </c>
      <c r="C1927" s="97">
        <v>31.48</v>
      </c>
      <c r="D1927" s="90">
        <v>7.6000000000000004E-4</v>
      </c>
      <c r="E1927" s="87">
        <v>42.560850000000002</v>
      </c>
      <c r="F1927" s="96">
        <v>10.27</v>
      </c>
      <c r="G1927" s="91">
        <v>20.875</v>
      </c>
      <c r="H1927" s="41">
        <v>5.2676860439193618E-4</v>
      </c>
      <c r="I1927" s="42">
        <v>7.9137079542418185</v>
      </c>
      <c r="J1927" s="41">
        <v>5.7986111111111107E-4</v>
      </c>
      <c r="K1927" s="42">
        <v>2.1483414027777785</v>
      </c>
      <c r="L1927" s="41">
        <v>5.2676860439193618E-4</v>
      </c>
      <c r="M1927" s="42">
        <v>2.0702032599438618</v>
      </c>
    </row>
    <row r="1928" spans="1:13" x14ac:dyDescent="0.2">
      <c r="A1928" s="84">
        <v>360</v>
      </c>
      <c r="B1928" s="85">
        <v>35251</v>
      </c>
      <c r="C1928" s="97">
        <v>31.4</v>
      </c>
      <c r="D1928" s="90">
        <v>7.6000000000000004E-4</v>
      </c>
      <c r="E1928" s="87">
        <v>42.593150000000001</v>
      </c>
      <c r="F1928" s="96">
        <v>10.24</v>
      </c>
      <c r="G1928" s="91">
        <v>20.82</v>
      </c>
      <c r="H1928" s="41">
        <v>5.2550371962123421E-4</v>
      </c>
      <c r="I1928" s="42">
        <v>7.9178666372077684</v>
      </c>
      <c r="J1928" s="41">
        <v>5.7833333333333337E-4</v>
      </c>
      <c r="K1928" s="42">
        <v>2.1489197361111119</v>
      </c>
      <c r="L1928" s="41">
        <v>5.2550371962123421E-4</v>
      </c>
      <c r="M1928" s="42">
        <v>2.070728763663483</v>
      </c>
    </row>
    <row r="1929" spans="1:13" x14ac:dyDescent="0.2">
      <c r="A1929" s="84">
        <v>360</v>
      </c>
      <c r="B1929" s="85">
        <v>35252</v>
      </c>
      <c r="C1929" s="97">
        <v>31.4</v>
      </c>
      <c r="D1929" s="90">
        <v>7.6000000000000004E-4</v>
      </c>
      <c r="E1929" s="87">
        <v>42.62547</v>
      </c>
      <c r="F1929" s="96">
        <v>10.24</v>
      </c>
      <c r="G1929" s="91">
        <v>20.82</v>
      </c>
      <c r="H1929" s="41">
        <v>5.2550371962123421E-4</v>
      </c>
      <c r="I1929" s="42">
        <v>7.9220275055770859</v>
      </c>
      <c r="J1929" s="41">
        <v>5.7833333333333337E-4</v>
      </c>
      <c r="K1929" s="42">
        <v>2.1494980694444452</v>
      </c>
      <c r="L1929" s="41">
        <v>5.2550371962123421E-4</v>
      </c>
      <c r="M1929" s="42">
        <v>2.0712542673831043</v>
      </c>
    </row>
    <row r="1930" spans="1:13" x14ac:dyDescent="0.2">
      <c r="A1930" s="84">
        <v>360</v>
      </c>
      <c r="B1930" s="85">
        <v>35253</v>
      </c>
      <c r="C1930" s="97">
        <v>31.4</v>
      </c>
      <c r="D1930" s="90">
        <v>7.6000000000000004E-4</v>
      </c>
      <c r="E1930" s="87">
        <v>42.657809999999998</v>
      </c>
      <c r="F1930" s="96">
        <v>10.24</v>
      </c>
      <c r="G1930" s="91">
        <v>20.82</v>
      </c>
      <c r="H1930" s="41">
        <v>5.2550371962123421E-4</v>
      </c>
      <c r="I1930" s="42">
        <v>7.9261905604982088</v>
      </c>
      <c r="J1930" s="41">
        <v>5.7833333333333337E-4</v>
      </c>
      <c r="K1930" s="42">
        <v>2.1500764027777786</v>
      </c>
      <c r="L1930" s="41">
        <v>5.2550371962123421E-4</v>
      </c>
      <c r="M1930" s="42">
        <v>2.0717797711027255</v>
      </c>
    </row>
    <row r="1931" spans="1:13" x14ac:dyDescent="0.2">
      <c r="A1931" s="84">
        <v>360</v>
      </c>
      <c r="B1931" s="85">
        <v>35254</v>
      </c>
      <c r="C1931" s="97">
        <v>31.27</v>
      </c>
      <c r="D1931" s="90">
        <v>7.6000000000000004E-4</v>
      </c>
      <c r="E1931" s="87">
        <v>42.690060000000003</v>
      </c>
      <c r="F1931" s="96">
        <v>10.3</v>
      </c>
      <c r="G1931" s="91">
        <v>20.785</v>
      </c>
      <c r="H1931" s="41">
        <v>5.2469849394798374E-4</v>
      </c>
      <c r="I1931" s="42">
        <v>7.9303494207480467</v>
      </c>
      <c r="J1931" s="41">
        <v>5.7736111111111107E-4</v>
      </c>
      <c r="K1931" s="42">
        <v>2.1506537638888896</v>
      </c>
      <c r="L1931" s="41">
        <v>5.2469849394798374E-4</v>
      </c>
      <c r="M1931" s="42">
        <v>2.0723044695966735</v>
      </c>
    </row>
    <row r="1932" spans="1:13" x14ac:dyDescent="0.2">
      <c r="A1932" s="84">
        <v>360</v>
      </c>
      <c r="B1932" s="85">
        <v>35255</v>
      </c>
      <c r="C1932" s="97">
        <v>31.74</v>
      </c>
      <c r="D1932" s="90">
        <v>7.6999999999999996E-4</v>
      </c>
      <c r="E1932" s="87">
        <v>42.722769999999997</v>
      </c>
      <c r="F1932" s="96">
        <v>10.31</v>
      </c>
      <c r="G1932" s="91">
        <v>21.024999999999999</v>
      </c>
      <c r="H1932" s="41">
        <v>5.3021537516584338E-4</v>
      </c>
      <c r="I1932" s="42">
        <v>7.9345542139413645</v>
      </c>
      <c r="J1932" s="41">
        <v>5.8402777777777771E-4</v>
      </c>
      <c r="K1932" s="42">
        <v>2.1512377916666674</v>
      </c>
      <c r="L1932" s="41">
        <v>5.3021537516584338E-4</v>
      </c>
      <c r="M1932" s="42">
        <v>2.0728346849718395</v>
      </c>
    </row>
    <row r="1933" spans="1:13" x14ac:dyDescent="0.2">
      <c r="A1933" s="84">
        <v>360</v>
      </c>
      <c r="B1933" s="85">
        <v>35256</v>
      </c>
      <c r="C1933" s="97">
        <v>31.68</v>
      </c>
      <c r="D1933" s="90">
        <v>7.6000000000000004E-4</v>
      </c>
      <c r="E1933" s="87">
        <v>42.75544</v>
      </c>
      <c r="F1933" s="96">
        <v>10.28</v>
      </c>
      <c r="G1933" s="91">
        <v>20.98</v>
      </c>
      <c r="H1933" s="41">
        <v>5.2918179144834099E-4</v>
      </c>
      <c r="I1933" s="42">
        <v>7.9387530355546421</v>
      </c>
      <c r="J1933" s="41">
        <v>5.8277777777777776E-4</v>
      </c>
      <c r="K1933" s="42">
        <v>2.1518205694444452</v>
      </c>
      <c r="L1933" s="41">
        <v>5.2918179144834099E-4</v>
      </c>
      <c r="M1933" s="42">
        <v>2.0733638667632879</v>
      </c>
    </row>
    <row r="1934" spans="1:13" x14ac:dyDescent="0.2">
      <c r="A1934" s="84">
        <v>360</v>
      </c>
      <c r="B1934" s="85">
        <v>35257</v>
      </c>
      <c r="C1934" s="97">
        <v>31.57</v>
      </c>
      <c r="D1934" s="90">
        <v>7.6000000000000004E-4</v>
      </c>
      <c r="E1934" s="87">
        <v>42.788040000000002</v>
      </c>
      <c r="F1934" s="96">
        <v>10.220000000000001</v>
      </c>
      <c r="G1934" s="91">
        <v>20.895</v>
      </c>
      <c r="H1934" s="41">
        <v>5.2722842019514715E-4</v>
      </c>
      <c r="I1934" s="42">
        <v>7.9429385717758967</v>
      </c>
      <c r="J1934" s="41">
        <v>5.8041666666666669E-4</v>
      </c>
      <c r="K1934" s="42">
        <v>2.152400986111112</v>
      </c>
      <c r="L1934" s="41">
        <v>5.2722842019514715E-4</v>
      </c>
      <c r="M1934" s="42">
        <v>2.073891095183483</v>
      </c>
    </row>
    <row r="1935" spans="1:13" x14ac:dyDescent="0.2">
      <c r="A1935" s="84">
        <v>360</v>
      </c>
      <c r="B1935" s="85">
        <v>35258</v>
      </c>
      <c r="C1935" s="97">
        <v>31.29</v>
      </c>
      <c r="D1935" s="90">
        <v>7.6000000000000004E-4</v>
      </c>
      <c r="E1935" s="87">
        <v>42.820410000000003</v>
      </c>
      <c r="F1935" s="96">
        <v>10.51</v>
      </c>
      <c r="G1935" s="91">
        <v>20.9</v>
      </c>
      <c r="H1935" s="41">
        <v>5.2734336229320888E-4</v>
      </c>
      <c r="I1935" s="42">
        <v>7.9471272277088252</v>
      </c>
      <c r="J1935" s="41">
        <v>5.8055555555555551E-4</v>
      </c>
      <c r="K1935" s="42">
        <v>2.1529815416666676</v>
      </c>
      <c r="L1935" s="41">
        <v>5.2734336229320888E-4</v>
      </c>
      <c r="M1935" s="42">
        <v>2.0744184385457762</v>
      </c>
    </row>
    <row r="1936" spans="1:13" x14ac:dyDescent="0.2">
      <c r="A1936" s="84">
        <v>360</v>
      </c>
      <c r="B1936" s="85">
        <v>35259</v>
      </c>
      <c r="C1936" s="97">
        <v>31.29</v>
      </c>
      <c r="D1936" s="90">
        <v>7.6000000000000004E-4</v>
      </c>
      <c r="E1936" s="87">
        <v>42.852800000000002</v>
      </c>
      <c r="F1936" s="96">
        <v>10.45</v>
      </c>
      <c r="G1936" s="91">
        <v>20.869999999999997</v>
      </c>
      <c r="H1936" s="41">
        <v>5.2665363858639402E-4</v>
      </c>
      <c r="I1936" s="42">
        <v>7.9513126111796071</v>
      </c>
      <c r="J1936" s="41">
        <v>5.7972222222222214E-4</v>
      </c>
      <c r="K1936" s="42">
        <v>2.1535612638888897</v>
      </c>
      <c r="L1936" s="41">
        <v>5.2665363858639402E-4</v>
      </c>
      <c r="M1936" s="42">
        <v>2.0749450921843628</v>
      </c>
    </row>
    <row r="1937" spans="1:13" x14ac:dyDescent="0.2">
      <c r="A1937" s="84">
        <v>360</v>
      </c>
      <c r="B1937" s="85">
        <v>35260</v>
      </c>
      <c r="C1937" s="97">
        <v>31.29</v>
      </c>
      <c r="D1937" s="90">
        <v>7.6000000000000004E-4</v>
      </c>
      <c r="E1937" s="87">
        <v>42.885219999999997</v>
      </c>
      <c r="F1937" s="96">
        <v>10.45</v>
      </c>
      <c r="G1937" s="91">
        <v>20.869999999999997</v>
      </c>
      <c r="H1937" s="41">
        <v>5.2665363858639402E-4</v>
      </c>
      <c r="I1937" s="42">
        <v>7.9555001988978225</v>
      </c>
      <c r="J1937" s="41">
        <v>5.7972222222222214E-4</v>
      </c>
      <c r="K1937" s="42">
        <v>2.1541409861111118</v>
      </c>
      <c r="L1937" s="41">
        <v>5.2665363858639402E-4</v>
      </c>
      <c r="M1937" s="42">
        <v>2.0754717458229495</v>
      </c>
    </row>
    <row r="1938" spans="1:13" x14ac:dyDescent="0.2">
      <c r="A1938" s="84">
        <v>360</v>
      </c>
      <c r="B1938" s="85">
        <v>35261</v>
      </c>
      <c r="C1938" s="97">
        <v>31.44</v>
      </c>
      <c r="D1938" s="90">
        <v>7.6000000000000004E-4</v>
      </c>
      <c r="E1938" s="87">
        <v>42.9178</v>
      </c>
      <c r="F1938" s="96">
        <v>10.45</v>
      </c>
      <c r="G1938" s="91">
        <v>20.945</v>
      </c>
      <c r="H1938" s="41">
        <v>5.28377627909693E-4</v>
      </c>
      <c r="I1938" s="42">
        <v>7.9597037072217516</v>
      </c>
      <c r="J1938" s="41">
        <v>5.8180555555555557E-4</v>
      </c>
      <c r="K1938" s="42">
        <v>2.1547227916666674</v>
      </c>
      <c r="L1938" s="41">
        <v>5.28377627909693E-4</v>
      </c>
      <c r="M1938" s="42">
        <v>2.0760001234508589</v>
      </c>
    </row>
    <row r="1939" spans="1:13" x14ac:dyDescent="0.2">
      <c r="A1939" s="84">
        <v>360</v>
      </c>
      <c r="B1939" s="85">
        <v>35262</v>
      </c>
      <c r="C1939" s="97">
        <v>31.49</v>
      </c>
      <c r="D1939" s="90">
        <v>7.6000000000000004E-4</v>
      </c>
      <c r="E1939" s="87">
        <v>42.950449999999996</v>
      </c>
      <c r="F1939" s="96">
        <v>10.44</v>
      </c>
      <c r="G1939" s="91">
        <v>20.965</v>
      </c>
      <c r="H1939" s="41">
        <v>5.2883717834384392E-4</v>
      </c>
      <c r="I1939" s="42">
        <v>7.9639130944707315</v>
      </c>
      <c r="J1939" s="41">
        <v>5.8236111111111108E-4</v>
      </c>
      <c r="K1939" s="42">
        <v>2.1553051527777787</v>
      </c>
      <c r="L1939" s="41">
        <v>5.2883717834384392E-4</v>
      </c>
      <c r="M1939" s="42">
        <v>2.0765289606292026</v>
      </c>
    </row>
    <row r="1940" spans="1:13" x14ac:dyDescent="0.2">
      <c r="A1940" s="84">
        <v>360</v>
      </c>
      <c r="B1940" s="85">
        <v>35263</v>
      </c>
      <c r="C1940" s="97">
        <v>31.27</v>
      </c>
      <c r="D1940" s="90">
        <v>7.6000000000000004E-4</v>
      </c>
      <c r="E1940" s="87">
        <v>42.98292</v>
      </c>
      <c r="F1940" s="96">
        <v>10.48</v>
      </c>
      <c r="G1940" s="91">
        <v>20.875</v>
      </c>
      <c r="H1940" s="41">
        <v>5.2676860439193618E-4</v>
      </c>
      <c r="I1940" s="42">
        <v>7.9681082338570048</v>
      </c>
      <c r="J1940" s="41">
        <v>5.7986111111111107E-4</v>
      </c>
      <c r="K1940" s="42">
        <v>2.1558850138888896</v>
      </c>
      <c r="L1940" s="41">
        <v>5.2676860439193618E-4</v>
      </c>
      <c r="M1940" s="42">
        <v>2.0770557292335945</v>
      </c>
    </row>
    <row r="1941" spans="1:13" x14ac:dyDescent="0.2">
      <c r="A1941" s="84">
        <v>360</v>
      </c>
      <c r="B1941" s="85">
        <v>35264</v>
      </c>
      <c r="C1941" s="97">
        <v>31.59</v>
      </c>
      <c r="D1941" s="90">
        <v>7.6000000000000004E-4</v>
      </c>
      <c r="E1941" s="87">
        <v>43.015709999999999</v>
      </c>
      <c r="F1941" s="96">
        <v>10.49</v>
      </c>
      <c r="G1941" s="91">
        <v>21.04</v>
      </c>
      <c r="H1941" s="41">
        <v>5.3055981790794959E-4</v>
      </c>
      <c r="I1941" s="42">
        <v>7.9723357919106306</v>
      </c>
      <c r="J1941" s="41">
        <v>5.844444444444444E-4</v>
      </c>
      <c r="K1941" s="42">
        <v>2.1564694583333339</v>
      </c>
      <c r="L1941" s="41">
        <v>5.3055981790794959E-4</v>
      </c>
      <c r="M1941" s="42">
        <v>2.0775862890515024</v>
      </c>
    </row>
    <row r="1942" spans="1:13" x14ac:dyDescent="0.2">
      <c r="A1942" s="84">
        <v>360</v>
      </c>
      <c r="B1942" s="85">
        <v>35265</v>
      </c>
      <c r="C1942" s="97">
        <v>31.32</v>
      </c>
      <c r="D1942" s="90">
        <v>7.6000000000000004E-4</v>
      </c>
      <c r="E1942" s="87">
        <v>43.048279999999998</v>
      </c>
      <c r="F1942" s="96">
        <v>10.49</v>
      </c>
      <c r="G1942" s="91">
        <v>20.905000000000001</v>
      </c>
      <c r="H1942" s="41">
        <v>5.2745829965106239E-4</v>
      </c>
      <c r="I1942" s="42">
        <v>7.9765408665916793</v>
      </c>
      <c r="J1942" s="41">
        <v>5.8069444444444444E-4</v>
      </c>
      <c r="K1942" s="42">
        <v>2.1570501527777783</v>
      </c>
      <c r="L1942" s="41">
        <v>5.2745829965106239E-4</v>
      </c>
      <c r="M1942" s="42">
        <v>2.0781137473511535</v>
      </c>
    </row>
    <row r="1943" spans="1:13" x14ac:dyDescent="0.2">
      <c r="A1943" s="84">
        <v>360</v>
      </c>
      <c r="B1943" s="85">
        <v>35266</v>
      </c>
      <c r="C1943" s="97">
        <v>31.32</v>
      </c>
      <c r="D1943" s="90">
        <v>7.6000000000000004E-4</v>
      </c>
      <c r="E1943" s="87">
        <v>43.080869999999997</v>
      </c>
      <c r="F1943" s="96">
        <v>10.49</v>
      </c>
      <c r="G1943" s="91">
        <v>20.905000000000001</v>
      </c>
      <c r="H1943" s="41">
        <v>5.2745829965106239E-4</v>
      </c>
      <c r="I1943" s="42">
        <v>7.9807481592742686</v>
      </c>
      <c r="J1943" s="41">
        <v>5.8069444444444444E-4</v>
      </c>
      <c r="K1943" s="42">
        <v>2.1576308472222228</v>
      </c>
      <c r="L1943" s="41">
        <v>5.2745829965106239E-4</v>
      </c>
      <c r="M1943" s="42">
        <v>2.0786412056508046</v>
      </c>
    </row>
    <row r="1944" spans="1:13" x14ac:dyDescent="0.2">
      <c r="A1944" s="84">
        <v>360</v>
      </c>
      <c r="B1944" s="85">
        <v>35267</v>
      </c>
      <c r="C1944" s="97">
        <v>31.32</v>
      </c>
      <c r="D1944" s="90">
        <v>7.6000000000000004E-4</v>
      </c>
      <c r="E1944" s="87">
        <v>43.113489999999999</v>
      </c>
      <c r="F1944" s="96">
        <v>10.49</v>
      </c>
      <c r="G1944" s="91">
        <v>20.905000000000001</v>
      </c>
      <c r="H1944" s="41">
        <v>5.2745829965106239E-4</v>
      </c>
      <c r="I1944" s="42">
        <v>7.9849576711283028</v>
      </c>
      <c r="J1944" s="41">
        <v>5.8069444444444444E-4</v>
      </c>
      <c r="K1944" s="42">
        <v>2.1582115416666672</v>
      </c>
      <c r="L1944" s="41">
        <v>5.2745829965106239E-4</v>
      </c>
      <c r="M1944" s="42">
        <v>2.0791686639504556</v>
      </c>
    </row>
    <row r="1945" spans="1:13" x14ac:dyDescent="0.2">
      <c r="A1945" s="84">
        <v>360</v>
      </c>
      <c r="B1945" s="85">
        <v>35268</v>
      </c>
      <c r="C1945" s="97">
        <v>31.29</v>
      </c>
      <c r="D1945" s="90">
        <v>7.6000000000000004E-4</v>
      </c>
      <c r="E1945" s="87">
        <v>43.146099999999997</v>
      </c>
      <c r="F1945" s="96">
        <v>10.49</v>
      </c>
      <c r="G1945" s="91">
        <v>20.89</v>
      </c>
      <c r="H1945" s="41">
        <v>5.271134733564331E-4</v>
      </c>
      <c r="I1945" s="42">
        <v>7.9891666499009357</v>
      </c>
      <c r="J1945" s="41">
        <v>5.8027777777777776E-4</v>
      </c>
      <c r="K1945" s="42">
        <v>2.1587918194444451</v>
      </c>
      <c r="L1945" s="41">
        <v>5.271134733564331E-4</v>
      </c>
      <c r="M1945" s="42">
        <v>2.0796957774238121</v>
      </c>
    </row>
    <row r="1946" spans="1:13" x14ac:dyDescent="0.2">
      <c r="A1946" s="84">
        <v>360</v>
      </c>
      <c r="B1946" s="85">
        <v>35269</v>
      </c>
      <c r="C1946" s="97">
        <v>31.28</v>
      </c>
      <c r="D1946" s="90">
        <v>7.6000000000000004E-4</v>
      </c>
      <c r="E1946" s="87">
        <v>43.178739999999998</v>
      </c>
      <c r="F1946" s="96">
        <v>10.48</v>
      </c>
      <c r="G1946" s="91">
        <v>20.880000000000003</v>
      </c>
      <c r="H1946" s="41">
        <v>5.2688356545527171E-4</v>
      </c>
      <c r="I1946" s="42">
        <v>7.9933760105104517</v>
      </c>
      <c r="J1946" s="41">
        <v>5.8000000000000011E-4</v>
      </c>
      <c r="K1946" s="42">
        <v>2.1593718194444449</v>
      </c>
      <c r="L1946" s="41">
        <v>5.2688356545527171E-4</v>
      </c>
      <c r="M1946" s="42">
        <v>2.0802226609892673</v>
      </c>
    </row>
    <row r="1947" spans="1:13" x14ac:dyDescent="0.2">
      <c r="A1947" s="84">
        <v>360</v>
      </c>
      <c r="B1947" s="85">
        <v>35270</v>
      </c>
      <c r="C1947" s="97">
        <v>31</v>
      </c>
      <c r="D1947" s="90">
        <v>7.5000000000000002E-4</v>
      </c>
      <c r="E1947" s="87">
        <v>43.21114</v>
      </c>
      <c r="F1947" s="96">
        <v>10.54</v>
      </c>
      <c r="G1947" s="91">
        <v>20.77</v>
      </c>
      <c r="H1947" s="41">
        <v>5.2435332599887197E-4</v>
      </c>
      <c r="I1947" s="42">
        <v>7.997567363807522</v>
      </c>
      <c r="J1947" s="41">
        <v>5.7694444444444438E-4</v>
      </c>
      <c r="K1947" s="42">
        <v>2.1599487638888895</v>
      </c>
      <c r="L1947" s="41">
        <v>5.2435332599887197E-4</v>
      </c>
      <c r="M1947" s="42">
        <v>2.080747014315266</v>
      </c>
    </row>
    <row r="1948" spans="1:13" x14ac:dyDescent="0.2">
      <c r="A1948" s="84">
        <v>360</v>
      </c>
      <c r="B1948" s="85">
        <v>35271</v>
      </c>
      <c r="C1948" s="97">
        <v>30.82</v>
      </c>
      <c r="D1948" s="90">
        <v>7.5000000000000002E-4</v>
      </c>
      <c r="E1948" s="87">
        <v>43.243389999999998</v>
      </c>
      <c r="F1948" s="96">
        <v>10.53</v>
      </c>
      <c r="G1948" s="91">
        <v>20.675000000000001</v>
      </c>
      <c r="H1948" s="41">
        <v>5.2216626902978902E-4</v>
      </c>
      <c r="I1948" s="42">
        <v>8.001743423719196</v>
      </c>
      <c r="J1948" s="41">
        <v>5.7430555555555555E-4</v>
      </c>
      <c r="K1948" s="42">
        <v>2.1605230694444448</v>
      </c>
      <c r="L1948" s="41">
        <v>5.2216626902978902E-4</v>
      </c>
      <c r="M1948" s="42">
        <v>2.0812691805842958</v>
      </c>
    </row>
    <row r="1949" spans="1:13" x14ac:dyDescent="0.2">
      <c r="A1949" s="84">
        <v>360</v>
      </c>
      <c r="B1949" s="85">
        <v>35272</v>
      </c>
      <c r="C1949" s="97">
        <v>30.73</v>
      </c>
      <c r="D1949" s="90">
        <v>7.3999999999999999E-4</v>
      </c>
      <c r="E1949" s="87">
        <v>43.275590000000001</v>
      </c>
      <c r="F1949" s="96">
        <v>10.57</v>
      </c>
      <c r="G1949" s="91">
        <v>20.65</v>
      </c>
      <c r="H1949" s="41">
        <v>5.21590442354114E-4</v>
      </c>
      <c r="I1949" s="42">
        <v>8.0059170566111781</v>
      </c>
      <c r="J1949" s="41">
        <v>5.7361111111111111E-4</v>
      </c>
      <c r="K1949" s="42">
        <v>2.161096680555556</v>
      </c>
      <c r="L1949" s="41">
        <v>5.21590442354114E-4</v>
      </c>
      <c r="M1949" s="42">
        <v>2.0817907710266499</v>
      </c>
    </row>
    <row r="1950" spans="1:13" x14ac:dyDescent="0.2">
      <c r="A1950" s="84">
        <v>360</v>
      </c>
      <c r="B1950" s="85">
        <v>35273</v>
      </c>
      <c r="C1950" s="97">
        <v>30.73</v>
      </c>
      <c r="D1950" s="90">
        <v>7.3999999999999999E-4</v>
      </c>
      <c r="E1950" s="87">
        <v>43.307899999999997</v>
      </c>
      <c r="F1950" s="96">
        <v>10.57</v>
      </c>
      <c r="G1950" s="91">
        <v>20.65</v>
      </c>
      <c r="H1950" s="41">
        <v>5.21590442354114E-4</v>
      </c>
      <c r="I1950" s="42">
        <v>8.0100928664301865</v>
      </c>
      <c r="J1950" s="41">
        <v>5.7361111111111111E-4</v>
      </c>
      <c r="K1950" s="42">
        <v>2.1616702916666672</v>
      </c>
      <c r="L1950" s="41">
        <v>5.21590442354114E-4</v>
      </c>
      <c r="M1950" s="42">
        <v>2.082312361469004</v>
      </c>
    </row>
    <row r="1951" spans="1:13" x14ac:dyDescent="0.2">
      <c r="A1951" s="84">
        <v>360</v>
      </c>
      <c r="B1951" s="85">
        <v>35274</v>
      </c>
      <c r="C1951" s="97">
        <v>30.73</v>
      </c>
      <c r="D1951" s="90">
        <v>7.3999999999999999E-4</v>
      </c>
      <c r="E1951" s="87">
        <v>43.340150000000001</v>
      </c>
      <c r="F1951" s="96">
        <v>10.57</v>
      </c>
      <c r="G1951" s="91">
        <v>20.65</v>
      </c>
      <c r="H1951" s="41">
        <v>5.21590442354114E-4</v>
      </c>
      <c r="I1951" s="42">
        <v>8.0142708543116861</v>
      </c>
      <c r="J1951" s="41">
        <v>5.7361111111111111E-4</v>
      </c>
      <c r="K1951" s="42">
        <v>2.1622439027777784</v>
      </c>
      <c r="L1951" s="41">
        <v>5.21590442354114E-4</v>
      </c>
      <c r="M1951" s="42">
        <v>2.0828339519113581</v>
      </c>
    </row>
    <row r="1952" spans="1:13" x14ac:dyDescent="0.2">
      <c r="A1952" s="84">
        <v>360</v>
      </c>
      <c r="B1952" s="85">
        <v>35275</v>
      </c>
      <c r="C1952" s="97">
        <v>30.73</v>
      </c>
      <c r="D1952" s="90">
        <v>7.3999999999999999E-4</v>
      </c>
      <c r="E1952" s="87">
        <v>43.372419999999998</v>
      </c>
      <c r="F1952" s="96">
        <v>10.57</v>
      </c>
      <c r="G1952" s="91">
        <v>20.65</v>
      </c>
      <c r="H1952" s="41">
        <v>5.21590442354114E-4</v>
      </c>
      <c r="I1952" s="42">
        <v>8.0184510213917317</v>
      </c>
      <c r="J1952" s="41">
        <v>5.7361111111111111E-4</v>
      </c>
      <c r="K1952" s="42">
        <v>2.1628175138888897</v>
      </c>
      <c r="L1952" s="41">
        <v>5.21590442354114E-4</v>
      </c>
      <c r="M1952" s="42">
        <v>2.0833555423537122</v>
      </c>
    </row>
    <row r="1953" spans="1:13" x14ac:dyDescent="0.2">
      <c r="A1953" s="84">
        <v>360</v>
      </c>
      <c r="B1953" s="85">
        <v>35276</v>
      </c>
      <c r="C1953" s="97">
        <v>30.61</v>
      </c>
      <c r="D1953" s="90">
        <v>7.3999999999999999E-4</v>
      </c>
      <c r="E1953" s="87">
        <v>43.404609999999998</v>
      </c>
      <c r="F1953" s="96">
        <v>10.59</v>
      </c>
      <c r="G1953" s="91">
        <v>20.6</v>
      </c>
      <c r="H1953" s="41">
        <v>5.2043843195836992E-4</v>
      </c>
      <c r="I1953" s="42">
        <v>8.0226241314680404</v>
      </c>
      <c r="J1953" s="41">
        <v>5.7222222222222223E-4</v>
      </c>
      <c r="K1953" s="42">
        <v>2.1633897361111121</v>
      </c>
      <c r="L1953" s="41">
        <v>5.2043843195836992E-4</v>
      </c>
      <c r="M1953" s="42">
        <v>2.0838759807856704</v>
      </c>
    </row>
    <row r="1954" spans="1:13" x14ac:dyDescent="0.2">
      <c r="A1954" s="84">
        <v>360</v>
      </c>
      <c r="B1954" s="85">
        <v>35277</v>
      </c>
      <c r="C1954" s="97">
        <v>30.67</v>
      </c>
      <c r="D1954" s="90">
        <v>7.3999999999999999E-4</v>
      </c>
      <c r="E1954" s="87">
        <v>43.436869999999999</v>
      </c>
      <c r="F1954" s="96">
        <v>10.52</v>
      </c>
      <c r="G1954" s="91">
        <v>20.594999999999999</v>
      </c>
      <c r="H1954" s="41">
        <v>5.2032320472394922E-4</v>
      </c>
      <c r="I1954" s="42">
        <v>8.0267984889664223</v>
      </c>
      <c r="J1954" s="41">
        <v>5.720833333333333E-4</v>
      </c>
      <c r="K1954" s="42">
        <v>2.1639618194444452</v>
      </c>
      <c r="L1954" s="41">
        <v>5.2032320472394922E-4</v>
      </c>
      <c r="M1954" s="42">
        <v>2.0843963039903945</v>
      </c>
    </row>
    <row r="1955" spans="1:13" x14ac:dyDescent="0.2">
      <c r="A1955" s="84">
        <v>360</v>
      </c>
      <c r="B1955" s="85">
        <v>35278</v>
      </c>
      <c r="C1955" s="97">
        <v>30.65</v>
      </c>
      <c r="D1955" s="90">
        <v>7.3999999999999999E-4</v>
      </c>
      <c r="E1955" s="87">
        <v>43.469140000000003</v>
      </c>
      <c r="F1955" s="88">
        <v>10.53</v>
      </c>
      <c r="G1955" s="91">
        <v>20.59</v>
      </c>
      <c r="H1955" s="41">
        <v>5.2020797272511743E-4</v>
      </c>
      <c r="I1955" s="42">
        <v>8.0309740935358409</v>
      </c>
      <c r="J1955" s="41">
        <v>5.7194444444444447E-4</v>
      </c>
      <c r="K1955" s="42">
        <v>2.1645337638888895</v>
      </c>
      <c r="L1955" s="41">
        <v>5.2020797272511743E-4</v>
      </c>
      <c r="M1955" s="42">
        <v>2.0849165119631197</v>
      </c>
    </row>
    <row r="1956" spans="1:13" x14ac:dyDescent="0.2">
      <c r="A1956" s="84">
        <v>360</v>
      </c>
      <c r="B1956" s="85">
        <v>35279</v>
      </c>
      <c r="C1956" s="97">
        <v>30.75</v>
      </c>
      <c r="D1956" s="90">
        <v>7.5000000000000002E-4</v>
      </c>
      <c r="E1956" s="87">
        <v>43.501530000000002</v>
      </c>
      <c r="F1956" s="88">
        <v>10.43</v>
      </c>
      <c r="G1956" s="91">
        <v>20.59</v>
      </c>
      <c r="H1956" s="41">
        <v>5.2020797272511743E-4</v>
      </c>
      <c r="I1956" s="42">
        <v>8.0351518702880469</v>
      </c>
      <c r="J1956" s="41">
        <v>5.7194444444444447E-4</v>
      </c>
      <c r="K1956" s="42">
        <v>2.1651057083333338</v>
      </c>
      <c r="L1956" s="41">
        <v>5.2020797272511743E-4</v>
      </c>
      <c r="M1956" s="42">
        <v>2.0854367199358448</v>
      </c>
    </row>
    <row r="1957" spans="1:13" x14ac:dyDescent="0.2">
      <c r="A1957" s="84">
        <v>360</v>
      </c>
      <c r="B1957" s="85">
        <v>35280</v>
      </c>
      <c r="C1957" s="97">
        <v>30.75</v>
      </c>
      <c r="D1957" s="90">
        <v>7.5000000000000002E-4</v>
      </c>
      <c r="E1957" s="87">
        <v>43.533940000000001</v>
      </c>
      <c r="F1957" s="88">
        <v>10.43</v>
      </c>
      <c r="G1957" s="91">
        <v>20.59</v>
      </c>
      <c r="H1957" s="41">
        <v>5.2020797272511743E-4</v>
      </c>
      <c r="I1957" s="42">
        <v>8.0393318203530271</v>
      </c>
      <c r="J1957" s="41">
        <v>5.7194444444444447E-4</v>
      </c>
      <c r="K1957" s="42">
        <v>2.1656776527777781</v>
      </c>
      <c r="L1957" s="41">
        <v>5.2020797272511743E-4</v>
      </c>
      <c r="M1957" s="42">
        <v>2.0859569279085699</v>
      </c>
    </row>
    <row r="1958" spans="1:13" x14ac:dyDescent="0.2">
      <c r="A1958" s="84">
        <v>360</v>
      </c>
      <c r="B1958" s="85">
        <v>35281</v>
      </c>
      <c r="C1958" s="97">
        <v>30.75</v>
      </c>
      <c r="D1958" s="90">
        <v>7.5000000000000002E-4</v>
      </c>
      <c r="E1958" s="87">
        <v>43.566369999999999</v>
      </c>
      <c r="F1958" s="88">
        <v>10.43</v>
      </c>
      <c r="G1958" s="91">
        <v>20.59</v>
      </c>
      <c r="H1958" s="41">
        <v>5.2020797272511743E-4</v>
      </c>
      <c r="I1958" s="42">
        <v>8.043513944861358</v>
      </c>
      <c r="J1958" s="41">
        <v>5.7194444444444447E-4</v>
      </c>
      <c r="K1958" s="42">
        <v>2.1662495972222224</v>
      </c>
      <c r="L1958" s="41">
        <v>5.2020797272511743E-4</v>
      </c>
      <c r="M1958" s="42">
        <v>2.086477135881295</v>
      </c>
    </row>
    <row r="1959" spans="1:13" x14ac:dyDescent="0.2">
      <c r="A1959" s="84">
        <v>360</v>
      </c>
      <c r="B1959" s="85">
        <v>35282</v>
      </c>
      <c r="C1959" s="97">
        <v>30.84</v>
      </c>
      <c r="D1959" s="90">
        <v>7.5000000000000002E-4</v>
      </c>
      <c r="E1959" s="87">
        <v>43.59892</v>
      </c>
      <c r="F1959" s="88">
        <v>10.39</v>
      </c>
      <c r="G1959" s="91">
        <v>20.615000000000002</v>
      </c>
      <c r="H1959" s="41">
        <v>5.2078408507982843E-4</v>
      </c>
      <c r="I1959" s="42">
        <v>8.0477028789119593</v>
      </c>
      <c r="J1959" s="41">
        <v>5.7263888888888892E-4</v>
      </c>
      <c r="K1959" s="42">
        <v>2.1668222361111114</v>
      </c>
      <c r="L1959" s="41">
        <v>5.2078408507982843E-4</v>
      </c>
      <c r="M1959" s="42">
        <v>2.0869979199663748</v>
      </c>
    </row>
    <row r="1960" spans="1:13" x14ac:dyDescent="0.2">
      <c r="A1960" s="84">
        <v>360</v>
      </c>
      <c r="B1960" s="85">
        <v>35283</v>
      </c>
      <c r="C1960" s="97">
        <v>30.9</v>
      </c>
      <c r="D1960" s="90">
        <v>7.5000000000000002E-4</v>
      </c>
      <c r="E1960" s="87">
        <v>43.631540000000001</v>
      </c>
      <c r="F1960" s="88">
        <v>10.36</v>
      </c>
      <c r="G1960" s="91">
        <v>20.63</v>
      </c>
      <c r="H1960" s="41">
        <v>5.2112969533713027E-4</v>
      </c>
      <c r="I1960" s="42">
        <v>8.0518967758614099</v>
      </c>
      <c r="J1960" s="41">
        <v>5.7305555555555549E-4</v>
      </c>
      <c r="K1960" s="42">
        <v>2.1673952916666668</v>
      </c>
      <c r="L1960" s="41">
        <v>5.2112969533713027E-4</v>
      </c>
      <c r="M1960" s="42">
        <v>2.087519049661712</v>
      </c>
    </row>
    <row r="1961" spans="1:13" x14ac:dyDescent="0.2">
      <c r="A1961" s="84">
        <v>360</v>
      </c>
      <c r="B1961" s="85">
        <v>35284</v>
      </c>
      <c r="C1961" s="97">
        <v>30.88</v>
      </c>
      <c r="D1961" s="90">
        <v>7.5000000000000002E-4</v>
      </c>
      <c r="E1961" s="87">
        <v>43.664169999999999</v>
      </c>
      <c r="F1961" s="88">
        <v>10.33</v>
      </c>
      <c r="G1961" s="91">
        <v>20.605</v>
      </c>
      <c r="H1961" s="41">
        <v>5.2055365442882362E-4</v>
      </c>
      <c r="I1961" s="42">
        <v>8.0560882201531676</v>
      </c>
      <c r="J1961" s="41">
        <v>5.7236111111111116E-4</v>
      </c>
      <c r="K1961" s="42">
        <v>2.167967652777778</v>
      </c>
      <c r="L1961" s="41">
        <v>5.2055365442882362E-4</v>
      </c>
      <c r="M1961" s="42">
        <v>2.0880396033161408</v>
      </c>
    </row>
    <row r="1962" spans="1:13" x14ac:dyDescent="0.2">
      <c r="A1962" s="84">
        <v>360</v>
      </c>
      <c r="B1962" s="85">
        <v>35285</v>
      </c>
      <c r="C1962" s="97">
        <v>30.61</v>
      </c>
      <c r="D1962" s="90">
        <v>7.3999999999999999E-4</v>
      </c>
      <c r="E1962" s="87">
        <v>43.696570000000001</v>
      </c>
      <c r="F1962" s="88">
        <v>10.5</v>
      </c>
      <c r="G1962" s="91">
        <v>20.555</v>
      </c>
      <c r="H1962" s="41">
        <v>5.1940121530158478E-4</v>
      </c>
      <c r="I1962" s="42">
        <v>8.0602725621652915</v>
      </c>
      <c r="J1962" s="41">
        <v>5.7097222222222217E-4</v>
      </c>
      <c r="K1962" s="42">
        <v>2.1685386250000001</v>
      </c>
      <c r="L1962" s="41">
        <v>5.1940121530158478E-4</v>
      </c>
      <c r="M1962" s="42">
        <v>2.0885590045314424</v>
      </c>
    </row>
    <row r="1963" spans="1:13" x14ac:dyDescent="0.2">
      <c r="A1963" s="84">
        <v>360</v>
      </c>
      <c r="B1963" s="85">
        <v>35286</v>
      </c>
      <c r="C1963" s="97">
        <v>30.6</v>
      </c>
      <c r="D1963" s="90">
        <v>7.3999999999999999E-4</v>
      </c>
      <c r="E1963" s="87">
        <v>43.72898</v>
      </c>
      <c r="F1963" s="88">
        <v>10.58</v>
      </c>
      <c r="G1963" s="91">
        <v>20.59</v>
      </c>
      <c r="H1963" s="41">
        <v>5.2020797272511743E-4</v>
      </c>
      <c r="I1963" s="42">
        <v>8.0644655802144669</v>
      </c>
      <c r="J1963" s="41">
        <v>5.7194444444444447E-4</v>
      </c>
      <c r="K1963" s="42">
        <v>2.1691105694444444</v>
      </c>
      <c r="L1963" s="41">
        <v>5.2020797272511743E-4</v>
      </c>
      <c r="M1963" s="42">
        <v>2.0890792125041675</v>
      </c>
    </row>
    <row r="1964" spans="1:13" x14ac:dyDescent="0.2">
      <c r="A1964" s="84">
        <v>360</v>
      </c>
      <c r="B1964" s="85">
        <v>35287</v>
      </c>
      <c r="C1964" s="97">
        <v>30.6</v>
      </c>
      <c r="D1964" s="90">
        <v>7.3999999999999999E-4</v>
      </c>
      <c r="E1964" s="87">
        <v>43.761420000000001</v>
      </c>
      <c r="F1964" s="88">
        <v>10.58</v>
      </c>
      <c r="G1964" s="91">
        <v>20.59</v>
      </c>
      <c r="H1964" s="41">
        <v>5.2020797272511743E-4</v>
      </c>
      <c r="I1964" s="42">
        <v>8.0686607795050609</v>
      </c>
      <c r="J1964" s="41">
        <v>5.7194444444444447E-4</v>
      </c>
      <c r="K1964" s="42">
        <v>2.1696825138888887</v>
      </c>
      <c r="L1964" s="41">
        <v>5.2020797272511743E-4</v>
      </c>
      <c r="M1964" s="42">
        <v>2.0895994204768926</v>
      </c>
    </row>
    <row r="1965" spans="1:13" x14ac:dyDescent="0.2">
      <c r="A1965" s="84">
        <v>360</v>
      </c>
      <c r="B1965" s="85">
        <v>35288</v>
      </c>
      <c r="C1965" s="97">
        <v>30.6</v>
      </c>
      <c r="D1965" s="90">
        <v>7.3999999999999999E-4</v>
      </c>
      <c r="E1965" s="87">
        <v>43.793889999999998</v>
      </c>
      <c r="F1965" s="88">
        <v>10.58</v>
      </c>
      <c r="G1965" s="91">
        <v>20.59</v>
      </c>
      <c r="H1965" s="41">
        <v>5.2020797272511743E-4</v>
      </c>
      <c r="I1965" s="42">
        <v>8.0728581611717747</v>
      </c>
      <c r="J1965" s="41">
        <v>5.7194444444444447E-4</v>
      </c>
      <c r="K1965" s="42">
        <v>2.170254458333333</v>
      </c>
      <c r="L1965" s="41">
        <v>5.2020797272511743E-4</v>
      </c>
      <c r="M1965" s="42">
        <v>2.0901196284496177</v>
      </c>
    </row>
    <row r="1966" spans="1:13" x14ac:dyDescent="0.2">
      <c r="A1966" s="84">
        <v>360</v>
      </c>
      <c r="B1966" s="85">
        <v>35289</v>
      </c>
      <c r="C1966" s="97">
        <v>30.7</v>
      </c>
      <c r="D1966" s="90">
        <v>7.3999999999999999E-4</v>
      </c>
      <c r="E1966" s="87">
        <v>43.82647</v>
      </c>
      <c r="F1966" s="88">
        <v>10.55</v>
      </c>
      <c r="G1966" s="91">
        <v>20.625</v>
      </c>
      <c r="H1966" s="41">
        <v>5.2101449668007227E-4</v>
      </c>
      <c r="I1966" s="42">
        <v>8.0770642373033876</v>
      </c>
      <c r="J1966" s="41">
        <v>5.7291666666666667E-4</v>
      </c>
      <c r="K1966" s="42">
        <v>2.1708273749999996</v>
      </c>
      <c r="L1966" s="41">
        <v>5.2101449668007227E-4</v>
      </c>
      <c r="M1966" s="42">
        <v>2.0906406429462976</v>
      </c>
    </row>
    <row r="1967" spans="1:13" x14ac:dyDescent="0.2">
      <c r="A1967" s="84">
        <v>360</v>
      </c>
      <c r="B1967" s="85">
        <v>35290</v>
      </c>
      <c r="C1967" s="97">
        <v>30.64</v>
      </c>
      <c r="D1967" s="90">
        <v>7.3999999999999999E-4</v>
      </c>
      <c r="E1967" s="87">
        <v>43.859020000000001</v>
      </c>
      <c r="F1967" s="88">
        <v>10.47</v>
      </c>
      <c r="G1967" s="91">
        <v>20.555</v>
      </c>
      <c r="H1967" s="41">
        <v>5.1940121530158478E-4</v>
      </c>
      <c r="I1967" s="42">
        <v>8.0812594742843125</v>
      </c>
      <c r="J1967" s="41">
        <v>5.7097222222222217E-4</v>
      </c>
      <c r="K1967" s="42">
        <v>2.1713983472222216</v>
      </c>
      <c r="L1967" s="41">
        <v>5.1940121530158478E-4</v>
      </c>
      <c r="M1967" s="42">
        <v>2.0911600441615992</v>
      </c>
    </row>
    <row r="1968" spans="1:13" x14ac:dyDescent="0.2">
      <c r="A1968" s="84">
        <v>360</v>
      </c>
      <c r="B1968" s="85">
        <v>35291</v>
      </c>
      <c r="C1968" s="97">
        <v>30.7</v>
      </c>
      <c r="D1968" s="90">
        <v>7.3999999999999999E-4</v>
      </c>
      <c r="E1968" s="87">
        <v>43.891649999999998</v>
      </c>
      <c r="F1968" s="88">
        <v>10.49</v>
      </c>
      <c r="G1968" s="91">
        <v>20.594999999999999</v>
      </c>
      <c r="H1968" s="41">
        <v>5.2032320472394922E-4</v>
      </c>
      <c r="I1968" s="42">
        <v>8.0854643411121785</v>
      </c>
      <c r="J1968" s="41">
        <v>5.720833333333333E-4</v>
      </c>
      <c r="K1968" s="42">
        <v>2.1719704305555547</v>
      </c>
      <c r="L1968" s="41">
        <v>5.2032320472394922E-4</v>
      </c>
      <c r="M1968" s="42">
        <v>2.0916803673663233</v>
      </c>
    </row>
    <row r="1969" spans="1:13" x14ac:dyDescent="0.2">
      <c r="A1969" s="84">
        <v>360</v>
      </c>
      <c r="B1969" s="85">
        <v>35292</v>
      </c>
      <c r="C1969" s="97">
        <v>30.68</v>
      </c>
      <c r="D1969" s="90">
        <v>7.3999999999999999E-4</v>
      </c>
      <c r="E1969" s="87">
        <v>43.924289999999999</v>
      </c>
      <c r="F1969" s="88">
        <v>10.44</v>
      </c>
      <c r="G1969" s="91">
        <v>20.56</v>
      </c>
      <c r="H1969" s="41">
        <v>5.195164806612862E-4</v>
      </c>
      <c r="I1969" s="42">
        <v>8.089664873091186</v>
      </c>
      <c r="J1969" s="41">
        <v>5.711111111111111E-4</v>
      </c>
      <c r="K1969" s="42">
        <v>2.172541541666666</v>
      </c>
      <c r="L1969" s="41">
        <v>5.195164806612862E-4</v>
      </c>
      <c r="M1969" s="42">
        <v>2.0921998838469849</v>
      </c>
    </row>
    <row r="1970" spans="1:13" x14ac:dyDescent="0.2">
      <c r="A1970" s="84">
        <v>360</v>
      </c>
      <c r="B1970" s="85">
        <v>35293</v>
      </c>
      <c r="C1970" s="97">
        <v>30.94</v>
      </c>
      <c r="D1970" s="90">
        <v>7.5000000000000002E-4</v>
      </c>
      <c r="E1970" s="87">
        <v>43.957189999999997</v>
      </c>
      <c r="F1970" s="88">
        <v>10.4</v>
      </c>
      <c r="G1970" s="91">
        <v>20.67</v>
      </c>
      <c r="H1970" s="41">
        <v>5.2205111321201869E-4</v>
      </c>
      <c r="I1970" s="42">
        <v>8.093888091643695</v>
      </c>
      <c r="J1970" s="41">
        <v>5.7416666666666673E-4</v>
      </c>
      <c r="K1970" s="42">
        <v>2.1731157083333326</v>
      </c>
      <c r="L1970" s="41">
        <v>5.2205111321201869E-4</v>
      </c>
      <c r="M1970" s="42">
        <v>2.0927219349601969</v>
      </c>
    </row>
    <row r="1971" spans="1:13" x14ac:dyDescent="0.2">
      <c r="A1971" s="84">
        <v>360</v>
      </c>
      <c r="B1971" s="85">
        <v>35294</v>
      </c>
      <c r="C1971" s="97">
        <v>30.94</v>
      </c>
      <c r="D1971" s="90">
        <v>7.5000000000000002E-4</v>
      </c>
      <c r="E1971" s="87">
        <v>43.990119999999997</v>
      </c>
      <c r="F1971" s="88">
        <v>10.4</v>
      </c>
      <c r="G1971" s="91">
        <v>20.67</v>
      </c>
      <c r="H1971" s="41">
        <v>5.2205111321201869E-4</v>
      </c>
      <c r="I1971" s="42">
        <v>8.0981135149321517</v>
      </c>
      <c r="J1971" s="41">
        <v>5.7416666666666673E-4</v>
      </c>
      <c r="K1971" s="42">
        <v>2.1736898749999991</v>
      </c>
      <c r="L1971" s="41">
        <v>5.2205111321201869E-4</v>
      </c>
      <c r="M1971" s="42">
        <v>2.0932439860734089</v>
      </c>
    </row>
    <row r="1972" spans="1:13" x14ac:dyDescent="0.2">
      <c r="A1972" s="84">
        <v>360</v>
      </c>
      <c r="B1972" s="85">
        <v>35295</v>
      </c>
      <c r="C1972" s="97">
        <v>30.94</v>
      </c>
      <c r="D1972" s="90">
        <v>7.5000000000000002E-4</v>
      </c>
      <c r="E1972" s="87">
        <v>44.023069999999997</v>
      </c>
      <c r="F1972" s="88">
        <v>10.4</v>
      </c>
      <c r="G1972" s="91">
        <v>20.67</v>
      </c>
      <c r="H1972" s="41">
        <v>5.2205111321201869E-4</v>
      </c>
      <c r="I1972" s="42">
        <v>8.1023411441075393</v>
      </c>
      <c r="J1972" s="41">
        <v>5.7416666666666673E-4</v>
      </c>
      <c r="K1972" s="42">
        <v>2.1742640416666656</v>
      </c>
      <c r="L1972" s="41">
        <v>5.2205111321201869E-4</v>
      </c>
      <c r="M1972" s="42">
        <v>2.0937660371866209</v>
      </c>
    </row>
    <row r="1973" spans="1:13" x14ac:dyDescent="0.2">
      <c r="A1973" s="84">
        <v>360</v>
      </c>
      <c r="B1973" s="85">
        <v>35296</v>
      </c>
      <c r="C1973" s="97">
        <v>30.91</v>
      </c>
      <c r="D1973" s="90">
        <v>7.5000000000000002E-4</v>
      </c>
      <c r="E1973" s="87">
        <v>44.056019999999997</v>
      </c>
      <c r="F1973" s="88">
        <v>10.35</v>
      </c>
      <c r="G1973" s="91">
        <v>20.63</v>
      </c>
      <c r="H1973" s="41">
        <v>5.2112969533713027E-4</v>
      </c>
      <c r="I1973" s="42">
        <v>8.1065635146794861</v>
      </c>
      <c r="J1973" s="41">
        <v>5.7305555555555549E-4</v>
      </c>
      <c r="K1973" s="42">
        <v>2.1748370972222211</v>
      </c>
      <c r="L1973" s="41">
        <v>5.2112969533713027E-4</v>
      </c>
      <c r="M1973" s="42">
        <v>2.094287166881958</v>
      </c>
    </row>
    <row r="1974" spans="1:13" x14ac:dyDescent="0.2">
      <c r="A1974" s="84">
        <v>360</v>
      </c>
      <c r="B1974" s="85">
        <v>35297</v>
      </c>
      <c r="C1974" s="97">
        <v>30.79</v>
      </c>
      <c r="D1974" s="90">
        <v>7.5000000000000002E-4</v>
      </c>
      <c r="E1974" s="87">
        <v>44.088880000000003</v>
      </c>
      <c r="F1974" s="88">
        <v>10.41</v>
      </c>
      <c r="G1974" s="91">
        <v>20.6</v>
      </c>
      <c r="H1974" s="41">
        <v>5.2043843195836992E-4</v>
      </c>
      <c r="I1974" s="42">
        <v>8.1107824818836374</v>
      </c>
      <c r="J1974" s="41">
        <v>5.7222222222222223E-4</v>
      </c>
      <c r="K1974" s="42">
        <v>2.1754093194444435</v>
      </c>
      <c r="L1974" s="41">
        <v>5.2043843195836992E-4</v>
      </c>
      <c r="M1974" s="42">
        <v>2.0948076053139166</v>
      </c>
    </row>
    <row r="1975" spans="1:13" x14ac:dyDescent="0.2">
      <c r="A1975" s="84">
        <v>360</v>
      </c>
      <c r="B1975" s="85">
        <v>35298</v>
      </c>
      <c r="C1975" s="97">
        <v>30.59</v>
      </c>
      <c r="D1975" s="90">
        <v>7.3999999999999999E-4</v>
      </c>
      <c r="E1975" s="87">
        <v>44.121580000000002</v>
      </c>
      <c r="F1975" s="88">
        <v>10.35</v>
      </c>
      <c r="G1975" s="91">
        <v>20.47</v>
      </c>
      <c r="H1975" s="41">
        <v>5.1744097444772486E-4</v>
      </c>
      <c r="I1975" s="42">
        <v>8.1149793330745972</v>
      </c>
      <c r="J1975" s="41">
        <v>5.686111111111111E-4</v>
      </c>
      <c r="K1975" s="42">
        <v>2.1759779305555544</v>
      </c>
      <c r="L1975" s="41">
        <v>5.1744097444772486E-4</v>
      </c>
      <c r="M1975" s="42">
        <v>2.0953250462883641</v>
      </c>
    </row>
    <row r="1976" spans="1:13" x14ac:dyDescent="0.2">
      <c r="A1976" s="84">
        <v>360</v>
      </c>
      <c r="B1976" s="85">
        <v>35299</v>
      </c>
      <c r="C1976" s="97">
        <v>30.34</v>
      </c>
      <c r="D1976" s="90">
        <v>7.3999999999999999E-4</v>
      </c>
      <c r="E1976" s="87">
        <v>44.154069999999997</v>
      </c>
      <c r="F1976" s="88">
        <v>10.4</v>
      </c>
      <c r="G1976" s="91">
        <v>20.37</v>
      </c>
      <c r="H1976" s="41">
        <v>5.1513304215400346E-4</v>
      </c>
      <c r="I1976" s="42">
        <v>8.1191596270654607</v>
      </c>
      <c r="J1976" s="41">
        <v>5.6583333333333334E-4</v>
      </c>
      <c r="K1976" s="42">
        <v>2.1765437638888878</v>
      </c>
      <c r="L1976" s="41">
        <v>5.1513304215400346E-4</v>
      </c>
      <c r="M1976" s="42">
        <v>2.0958401793305184</v>
      </c>
    </row>
    <row r="1977" spans="1:13" x14ac:dyDescent="0.2">
      <c r="A1977" s="84">
        <v>360</v>
      </c>
      <c r="B1977" s="85">
        <v>35300</v>
      </c>
      <c r="C1977" s="97">
        <v>30.29</v>
      </c>
      <c r="D1977" s="90">
        <v>7.3999999999999999E-4</v>
      </c>
      <c r="E1977" s="87">
        <v>44.186529999999998</v>
      </c>
      <c r="F1977" s="88">
        <v>10.3</v>
      </c>
      <c r="G1977" s="91">
        <v>20.295000000000002</v>
      </c>
      <c r="H1977" s="41">
        <v>5.1340083781181711E-4</v>
      </c>
      <c r="I1977" s="42">
        <v>8.1233280104203232</v>
      </c>
      <c r="J1977" s="41">
        <v>5.6375000000000001E-4</v>
      </c>
      <c r="K1977" s="42">
        <v>2.1771075138888878</v>
      </c>
      <c r="L1977" s="41">
        <v>5.1340083781181711E-4</v>
      </c>
      <c r="M1977" s="42">
        <v>2.09635358016833</v>
      </c>
    </row>
    <row r="1978" spans="1:13" x14ac:dyDescent="0.2">
      <c r="A1978" s="84">
        <v>360</v>
      </c>
      <c r="B1978" s="85">
        <v>35301</v>
      </c>
      <c r="C1978" s="97">
        <v>30.29</v>
      </c>
      <c r="D1978" s="90">
        <v>7.3999999999999999E-4</v>
      </c>
      <c r="E1978" s="87">
        <v>44.21902</v>
      </c>
      <c r="F1978" s="88">
        <v>10.3</v>
      </c>
      <c r="G1978" s="91">
        <v>20.295000000000002</v>
      </c>
      <c r="H1978" s="41">
        <v>5.1340083781181711E-4</v>
      </c>
      <c r="I1978" s="42">
        <v>8.1274985338266923</v>
      </c>
      <c r="J1978" s="41">
        <v>5.6375000000000001E-4</v>
      </c>
      <c r="K1978" s="42">
        <v>2.1776712638888878</v>
      </c>
      <c r="L1978" s="41">
        <v>5.1340083781181711E-4</v>
      </c>
      <c r="M1978" s="42">
        <v>2.0968669810061416</v>
      </c>
    </row>
    <row r="1979" spans="1:13" x14ac:dyDescent="0.2">
      <c r="A1979" s="84">
        <v>360</v>
      </c>
      <c r="B1979" s="85">
        <v>35302</v>
      </c>
      <c r="C1979" s="97">
        <v>30.29</v>
      </c>
      <c r="D1979" s="90">
        <v>7.3999999999999999E-4</v>
      </c>
      <c r="E1979" s="87">
        <v>44.251530000000002</v>
      </c>
      <c r="F1979" s="88">
        <v>10.3</v>
      </c>
      <c r="G1979" s="91">
        <v>20.295000000000002</v>
      </c>
      <c r="H1979" s="41">
        <v>5.1340083781181711E-4</v>
      </c>
      <c r="I1979" s="42">
        <v>8.1316711983832732</v>
      </c>
      <c r="J1979" s="41">
        <v>5.6375000000000001E-4</v>
      </c>
      <c r="K1979" s="42">
        <v>2.1782350138888877</v>
      </c>
      <c r="L1979" s="41">
        <v>5.1340083781181711E-4</v>
      </c>
      <c r="M1979" s="42">
        <v>2.0973803818439531</v>
      </c>
    </row>
    <row r="1980" spans="1:13" x14ac:dyDescent="0.2">
      <c r="A1980" s="84">
        <v>360</v>
      </c>
      <c r="B1980" s="85">
        <v>35303</v>
      </c>
      <c r="C1980" s="97">
        <v>30.38</v>
      </c>
      <c r="D1980" s="90">
        <v>7.3999999999999999E-4</v>
      </c>
      <c r="E1980" s="87">
        <v>44.284149999999997</v>
      </c>
      <c r="F1980" s="88">
        <v>10.32</v>
      </c>
      <c r="G1980" s="91">
        <v>20.350000000000001</v>
      </c>
      <c r="H1980" s="41">
        <v>5.1467122625714623E-4</v>
      </c>
      <c r="I1980" s="42">
        <v>8.1358563355704643</v>
      </c>
      <c r="J1980" s="41">
        <v>5.6527777777777783E-4</v>
      </c>
      <c r="K1980" s="42">
        <v>2.1788002916666653</v>
      </c>
      <c r="L1980" s="41">
        <v>5.1467122625714623E-4</v>
      </c>
      <c r="M1980" s="42">
        <v>2.0978950530702103</v>
      </c>
    </row>
    <row r="1981" spans="1:13" x14ac:dyDescent="0.2">
      <c r="A1981" s="84">
        <v>360</v>
      </c>
      <c r="B1981" s="85">
        <v>35304</v>
      </c>
      <c r="C1981" s="97">
        <v>30.39</v>
      </c>
      <c r="D1981" s="90">
        <v>7.3999999999999999E-4</v>
      </c>
      <c r="E1981" s="87">
        <v>44.316809999999997</v>
      </c>
      <c r="F1981" s="88">
        <v>10.19</v>
      </c>
      <c r="G1981" s="91">
        <v>20.29</v>
      </c>
      <c r="H1981" s="41">
        <v>5.1328531923289233E-4</v>
      </c>
      <c r="I1981" s="42">
        <v>8.1400323511868997</v>
      </c>
      <c r="J1981" s="41">
        <v>5.6361111111111108E-4</v>
      </c>
      <c r="K1981" s="42">
        <v>2.1793639027777765</v>
      </c>
      <c r="L1981" s="41">
        <v>5.1328531923289233E-4</v>
      </c>
      <c r="M1981" s="42">
        <v>2.0984083383894432</v>
      </c>
    </row>
    <row r="1982" spans="1:13" x14ac:dyDescent="0.2">
      <c r="A1982" s="84">
        <v>360</v>
      </c>
      <c r="B1982" s="85">
        <v>35305</v>
      </c>
      <c r="C1982" s="97">
        <v>30.2</v>
      </c>
      <c r="D1982" s="90">
        <v>7.2999999999999996E-4</v>
      </c>
      <c r="E1982" s="87">
        <v>44.349299999999999</v>
      </c>
      <c r="F1982" s="88">
        <v>10.19</v>
      </c>
      <c r="G1982" s="91">
        <v>20.195</v>
      </c>
      <c r="H1982" s="41">
        <v>5.1108955597767292E-4</v>
      </c>
      <c r="I1982" s="42">
        <v>8.1441926367069115</v>
      </c>
      <c r="J1982" s="41">
        <v>5.6097222222222225E-4</v>
      </c>
      <c r="K1982" s="42">
        <v>2.1799248749999989</v>
      </c>
      <c r="L1982" s="41">
        <v>5.1108955597767292E-4</v>
      </c>
      <c r="M1982" s="42">
        <v>2.0989194279454209</v>
      </c>
    </row>
    <row r="1983" spans="1:13" x14ac:dyDescent="0.2">
      <c r="A1983" s="84">
        <v>360</v>
      </c>
      <c r="B1983" s="85">
        <v>35306</v>
      </c>
      <c r="C1983" s="97">
        <v>30.33</v>
      </c>
      <c r="D1983" s="90">
        <v>7.3999999999999999E-4</v>
      </c>
      <c r="E1983" s="87">
        <v>44.381950000000003</v>
      </c>
      <c r="F1983" s="88">
        <v>9.9600000000000009</v>
      </c>
      <c r="G1983" s="91">
        <v>20.145</v>
      </c>
      <c r="H1983" s="41">
        <v>5.0993319586090102E-4</v>
      </c>
      <c r="I1983" s="42">
        <v>8.1483456308858546</v>
      </c>
      <c r="J1983" s="41">
        <v>5.5958333333333337E-4</v>
      </c>
      <c r="K1983" s="42">
        <v>2.180484458333332</v>
      </c>
      <c r="L1983" s="41">
        <v>5.0993319586090102E-4</v>
      </c>
      <c r="M1983" s="42">
        <v>2.099429361141282</v>
      </c>
    </row>
    <row r="1984" spans="1:13" x14ac:dyDescent="0.2">
      <c r="A1984" s="84">
        <v>360</v>
      </c>
      <c r="B1984" s="85">
        <v>35307</v>
      </c>
      <c r="C1984" s="97">
        <v>30.33</v>
      </c>
      <c r="D1984" s="90">
        <v>7.3999999999999999E-4</v>
      </c>
      <c r="E1984" s="87">
        <v>44.414619999999999</v>
      </c>
      <c r="F1984" s="88">
        <v>9.9600000000000009</v>
      </c>
      <c r="G1984" s="91">
        <v>20.145</v>
      </c>
      <c r="H1984" s="41">
        <v>5.0993319586090102E-4</v>
      </c>
      <c r="I1984" s="42">
        <v>8.1525007428143912</v>
      </c>
      <c r="J1984" s="41">
        <v>5.5958333333333337E-4</v>
      </c>
      <c r="K1984" s="42">
        <v>2.1810440416666652</v>
      </c>
      <c r="L1984" s="41">
        <v>5.0993319586090102E-4</v>
      </c>
      <c r="M1984" s="42">
        <v>2.0999392943371431</v>
      </c>
    </row>
    <row r="1985" spans="1:13" x14ac:dyDescent="0.2">
      <c r="A1985" s="84">
        <v>360</v>
      </c>
      <c r="B1985" s="85">
        <v>35308</v>
      </c>
      <c r="C1985" s="97">
        <v>30.33</v>
      </c>
      <c r="D1985" s="90">
        <v>7.3999999999999999E-4</v>
      </c>
      <c r="E1985" s="87">
        <v>44.447310000000002</v>
      </c>
      <c r="F1985" s="88">
        <v>9.9600000000000009</v>
      </c>
      <c r="G1985" s="91">
        <v>20.145</v>
      </c>
      <c r="H1985" s="41">
        <v>5.0993319586090102E-4</v>
      </c>
      <c r="I1985" s="42">
        <v>8.1566579735724325</v>
      </c>
      <c r="J1985" s="41">
        <v>5.5958333333333337E-4</v>
      </c>
      <c r="K1985" s="42">
        <v>2.1816036249999984</v>
      </c>
      <c r="L1985" s="41">
        <v>5.0993319586090102E-4</v>
      </c>
      <c r="M1985" s="42">
        <v>2.1004492275330042</v>
      </c>
    </row>
    <row r="1986" spans="1:13" x14ac:dyDescent="0.2">
      <c r="A1986" s="84">
        <v>360</v>
      </c>
      <c r="B1986" s="85">
        <v>35309</v>
      </c>
      <c r="C1986" s="97">
        <v>30.33</v>
      </c>
      <c r="D1986" s="90">
        <v>7.3999999999999999E-4</v>
      </c>
      <c r="E1986" s="87">
        <v>44.480029999999999</v>
      </c>
      <c r="F1986" s="88">
        <v>9.9600000000000009</v>
      </c>
      <c r="G1986" s="91">
        <v>20.145</v>
      </c>
      <c r="H1986" s="41">
        <v>5.0993319586090102E-4</v>
      </c>
      <c r="I1986" s="42">
        <v>8.1608173242404405</v>
      </c>
      <c r="J1986" s="41">
        <v>5.5958333333333337E-4</v>
      </c>
      <c r="K1986" s="42">
        <v>2.1821632083333315</v>
      </c>
      <c r="L1986" s="41">
        <v>5.0993319586090102E-4</v>
      </c>
      <c r="M1986" s="42">
        <v>2.1009591607288653</v>
      </c>
    </row>
    <row r="1987" spans="1:13" x14ac:dyDescent="0.2">
      <c r="A1987" s="84">
        <v>360</v>
      </c>
      <c r="B1987" s="85">
        <v>35310</v>
      </c>
      <c r="C1987" s="97">
        <v>30.23</v>
      </c>
      <c r="D1987" s="90">
        <v>7.2999999999999996E-4</v>
      </c>
      <c r="E1987" s="87">
        <v>44.512680000000003</v>
      </c>
      <c r="F1987" s="88">
        <v>9.92</v>
      </c>
      <c r="G1987" s="91">
        <v>20.074999999999999</v>
      </c>
      <c r="H1987" s="41">
        <v>5.0831348521085395E-4</v>
      </c>
      <c r="I1987" s="42">
        <v>8.1649655777366945</v>
      </c>
      <c r="J1987" s="41">
        <v>5.5763888888888888E-4</v>
      </c>
      <c r="K1987" s="42">
        <v>2.1827208472222206</v>
      </c>
      <c r="L1987" s="41">
        <v>5.0831348521085395E-4</v>
      </c>
      <c r="M1987" s="42">
        <v>2.1014674742140764</v>
      </c>
    </row>
    <row r="1988" spans="1:13" x14ac:dyDescent="0.2">
      <c r="A1988" s="84">
        <v>360</v>
      </c>
      <c r="B1988" s="85">
        <v>35311</v>
      </c>
      <c r="C1988" s="97">
        <v>30.33</v>
      </c>
      <c r="D1988" s="90">
        <v>7.3999999999999999E-4</v>
      </c>
      <c r="E1988" s="87">
        <v>44.545439999999999</v>
      </c>
      <c r="F1988" s="88">
        <v>10.17</v>
      </c>
      <c r="G1988" s="91">
        <v>20.25</v>
      </c>
      <c r="H1988" s="41">
        <v>5.1236099818452452E-4</v>
      </c>
      <c r="I1988" s="42">
        <v>8.1691489876502459</v>
      </c>
      <c r="J1988" s="41">
        <v>5.6249999999999996E-4</v>
      </c>
      <c r="K1988" s="42">
        <v>2.1832833472222206</v>
      </c>
      <c r="L1988" s="41">
        <v>5.1236099818452452E-4</v>
      </c>
      <c r="M1988" s="42">
        <v>2.1019798352122612</v>
      </c>
    </row>
    <row r="1989" spans="1:13" x14ac:dyDescent="0.2">
      <c r="A1989" s="84">
        <v>360</v>
      </c>
      <c r="B1989" s="85">
        <v>35312</v>
      </c>
      <c r="C1989" s="97">
        <v>30.45</v>
      </c>
      <c r="D1989" s="90">
        <v>7.3999999999999999E-4</v>
      </c>
      <c r="E1989" s="87">
        <v>44.57835</v>
      </c>
      <c r="F1989" s="88">
        <v>10.19</v>
      </c>
      <c r="G1989" s="91">
        <v>20.32</v>
      </c>
      <c r="H1989" s="41">
        <v>5.139783588938851E-4</v>
      </c>
      <c r="I1989" s="42">
        <v>8.1733477534404777</v>
      </c>
      <c r="J1989" s="41">
        <v>5.6444444444444446E-4</v>
      </c>
      <c r="K1989" s="42">
        <v>2.1838477916666652</v>
      </c>
      <c r="L1989" s="41">
        <v>5.139783588938851E-4</v>
      </c>
      <c r="M1989" s="42">
        <v>2.1024938135711553</v>
      </c>
    </row>
    <row r="1990" spans="1:13" x14ac:dyDescent="0.2">
      <c r="A1990" s="84">
        <v>360</v>
      </c>
      <c r="B1990" s="85">
        <v>35313</v>
      </c>
      <c r="C1990" s="97">
        <v>30.96</v>
      </c>
      <c r="D1990" s="90">
        <v>7.5000000000000002E-4</v>
      </c>
      <c r="E1990" s="87">
        <v>44.611759999999997</v>
      </c>
      <c r="F1990" s="88">
        <v>10.48</v>
      </c>
      <c r="G1990" s="91">
        <v>20.72</v>
      </c>
      <c r="H1990" s="41">
        <v>5.2320245732673243E-4</v>
      </c>
      <c r="I1990" s="42">
        <v>8.1776240690696635</v>
      </c>
      <c r="J1990" s="41">
        <v>5.755555555555555E-4</v>
      </c>
      <c r="K1990" s="42">
        <v>2.184423347222221</v>
      </c>
      <c r="L1990" s="41">
        <v>5.2320245732673243E-4</v>
      </c>
      <c r="M1990" s="42">
        <v>2.103017016028482</v>
      </c>
    </row>
    <row r="1991" spans="1:13" x14ac:dyDescent="0.2">
      <c r="A1991" s="84">
        <v>360</v>
      </c>
      <c r="B1991" s="85">
        <v>35314</v>
      </c>
      <c r="C1991" s="97">
        <v>31.14</v>
      </c>
      <c r="D1991" s="90">
        <v>7.5000000000000002E-4</v>
      </c>
      <c r="E1991" s="87">
        <v>44.64537</v>
      </c>
      <c r="F1991" s="88">
        <v>10.48</v>
      </c>
      <c r="G1991" s="91">
        <v>20.810000000000002</v>
      </c>
      <c r="H1991" s="41">
        <v>5.2527367888188792E-4</v>
      </c>
      <c r="I1991" s="42">
        <v>8.1819195597489376</v>
      </c>
      <c r="J1991" s="41">
        <v>5.7805555555555561E-4</v>
      </c>
      <c r="K1991" s="42">
        <v>2.1850014027777767</v>
      </c>
      <c r="L1991" s="41">
        <v>5.2527367888188792E-4</v>
      </c>
      <c r="M1991" s="42">
        <v>2.1035422897073639</v>
      </c>
    </row>
    <row r="1992" spans="1:13" x14ac:dyDescent="0.2">
      <c r="A1992" s="84">
        <v>360</v>
      </c>
      <c r="B1992" s="85">
        <v>35315</v>
      </c>
      <c r="C1992" s="97">
        <v>31.14</v>
      </c>
      <c r="D1992" s="90">
        <v>7.5000000000000002E-4</v>
      </c>
      <c r="E1992" s="87">
        <v>44.679000000000002</v>
      </c>
      <c r="F1992" s="88">
        <v>10.48</v>
      </c>
      <c r="G1992" s="91">
        <v>20.810000000000002</v>
      </c>
      <c r="H1992" s="41">
        <v>5.2527367888188792E-4</v>
      </c>
      <c r="I1992" s="42">
        <v>8.1862173067364026</v>
      </c>
      <c r="J1992" s="41">
        <v>5.7805555555555561E-4</v>
      </c>
      <c r="K1992" s="42">
        <v>2.1855794583333323</v>
      </c>
      <c r="L1992" s="41">
        <v>5.2527367888188792E-4</v>
      </c>
      <c r="M1992" s="42">
        <v>2.1040675633862458</v>
      </c>
    </row>
    <row r="1993" spans="1:13" x14ac:dyDescent="0.2">
      <c r="A1993" s="84">
        <v>360</v>
      </c>
      <c r="B1993" s="85">
        <v>35316</v>
      </c>
      <c r="C1993" s="97">
        <v>31.14</v>
      </c>
      <c r="D1993" s="90">
        <v>7.5000000000000002E-4</v>
      </c>
      <c r="E1993" s="87">
        <v>44.71266</v>
      </c>
      <c r="F1993" s="88">
        <v>10.48</v>
      </c>
      <c r="G1993" s="91">
        <v>20.810000000000002</v>
      </c>
      <c r="H1993" s="41">
        <v>5.2527367888188792E-4</v>
      </c>
      <c r="I1993" s="42">
        <v>8.1905173112172385</v>
      </c>
      <c r="J1993" s="41">
        <v>5.7805555555555561E-4</v>
      </c>
      <c r="K1993" s="42">
        <v>2.186157513888888</v>
      </c>
      <c r="L1993" s="41">
        <v>5.2527367888188792E-4</v>
      </c>
      <c r="M1993" s="42">
        <v>2.1045928370651277</v>
      </c>
    </row>
    <row r="1994" spans="1:13" x14ac:dyDescent="0.2">
      <c r="A1994" s="84">
        <v>360</v>
      </c>
      <c r="B1994" s="85">
        <v>35317</v>
      </c>
      <c r="C1994" s="97">
        <v>31.15</v>
      </c>
      <c r="D1994" s="90">
        <v>7.5000000000000002E-4</v>
      </c>
      <c r="E1994" s="87">
        <v>44.74635</v>
      </c>
      <c r="F1994" s="88">
        <v>10.5</v>
      </c>
      <c r="G1994" s="91">
        <v>20.824999999999999</v>
      </c>
      <c r="H1994" s="41">
        <v>5.2561873287082506E-4</v>
      </c>
      <c r="I1994" s="42">
        <v>8.1948224005479169</v>
      </c>
      <c r="J1994" s="41">
        <v>5.7847222222222219E-4</v>
      </c>
      <c r="K1994" s="42">
        <v>2.1867359861111102</v>
      </c>
      <c r="L1994" s="41">
        <v>5.2561873287082506E-4</v>
      </c>
      <c r="M1994" s="42">
        <v>2.1051184557979985</v>
      </c>
    </row>
    <row r="1995" spans="1:13" x14ac:dyDescent="0.2">
      <c r="A1995" s="84">
        <v>360</v>
      </c>
      <c r="B1995" s="85">
        <v>35318</v>
      </c>
      <c r="C1995" s="97">
        <v>31.2</v>
      </c>
      <c r="D1995" s="90">
        <v>7.5000000000000002E-4</v>
      </c>
      <c r="E1995" s="87">
        <v>44.780119999999997</v>
      </c>
      <c r="F1995" s="88">
        <v>10.47</v>
      </c>
      <c r="G1995" s="91">
        <v>20.835000000000001</v>
      </c>
      <c r="H1995" s="41">
        <v>5.2584874513184054E-4</v>
      </c>
      <c r="I1995" s="42">
        <v>8.1991316376238235</v>
      </c>
      <c r="J1995" s="41">
        <v>5.7875000000000005E-4</v>
      </c>
      <c r="K1995" s="42">
        <v>2.18731473611111</v>
      </c>
      <c r="L1995" s="41">
        <v>5.2584874513184054E-4</v>
      </c>
      <c r="M1995" s="42">
        <v>2.1056443045431301</v>
      </c>
    </row>
    <row r="1996" spans="1:13" x14ac:dyDescent="0.2">
      <c r="A1996" s="84">
        <v>360</v>
      </c>
      <c r="B1996" s="85">
        <v>35319</v>
      </c>
      <c r="C1996" s="97">
        <v>31.01</v>
      </c>
      <c r="D1996" s="90">
        <v>7.5000000000000002E-4</v>
      </c>
      <c r="E1996" s="87">
        <v>44.81373</v>
      </c>
      <c r="F1996" s="88">
        <v>10.51</v>
      </c>
      <c r="G1996" s="91">
        <v>20.76</v>
      </c>
      <c r="H1996" s="41">
        <v>5.2412319028105614E-4</v>
      </c>
      <c r="I1996" s="42">
        <v>8.2034289926552688</v>
      </c>
      <c r="J1996" s="41">
        <v>5.7666666666666673E-4</v>
      </c>
      <c r="K1996" s="42">
        <v>2.1878914027777765</v>
      </c>
      <c r="L1996" s="41">
        <v>5.2412319028105614E-4</v>
      </c>
      <c r="M1996" s="42">
        <v>2.1061684277334112</v>
      </c>
    </row>
    <row r="1997" spans="1:13" x14ac:dyDescent="0.2">
      <c r="A1997" s="84">
        <v>360</v>
      </c>
      <c r="B1997" s="85">
        <v>35320</v>
      </c>
      <c r="C1997" s="97">
        <v>31.04</v>
      </c>
      <c r="D1997" s="90">
        <v>7.5000000000000002E-4</v>
      </c>
      <c r="E1997" s="87">
        <v>44.847389999999997</v>
      </c>
      <c r="F1997" s="88">
        <v>10.47</v>
      </c>
      <c r="G1997" s="91">
        <v>20.754999999999999</v>
      </c>
      <c r="H1997" s="41">
        <v>5.2400811529529356E-4</v>
      </c>
      <c r="I1997" s="42">
        <v>8.2077276560206691</v>
      </c>
      <c r="J1997" s="41">
        <v>5.765277777777778E-4</v>
      </c>
      <c r="K1997" s="42">
        <v>2.1884679305555541</v>
      </c>
      <c r="L1997" s="41">
        <v>5.2400811529529356E-4</v>
      </c>
      <c r="M1997" s="42">
        <v>2.1066924358487062</v>
      </c>
    </row>
    <row r="1998" spans="1:13" x14ac:dyDescent="0.2">
      <c r="A1998" s="84">
        <v>360</v>
      </c>
      <c r="B1998" s="85">
        <v>35321</v>
      </c>
      <c r="C1998" s="97">
        <v>31.13</v>
      </c>
      <c r="D1998" s="90">
        <v>7.5000000000000002E-4</v>
      </c>
      <c r="E1998" s="87">
        <v>44.881169999999997</v>
      </c>
      <c r="F1998" s="88">
        <v>10.45</v>
      </c>
      <c r="G1998" s="91">
        <v>20.79</v>
      </c>
      <c r="H1998" s="41">
        <v>5.2481354043187878E-4</v>
      </c>
      <c r="I1998" s="42">
        <v>8.2120351826307267</v>
      </c>
      <c r="J1998" s="41">
        <v>5.775E-4</v>
      </c>
      <c r="K1998" s="42">
        <v>2.189045430555554</v>
      </c>
      <c r="L1998" s="41">
        <v>5.2481354043187878E-4</v>
      </c>
      <c r="M1998" s="42">
        <v>2.1072172493891381</v>
      </c>
    </row>
    <row r="1999" spans="1:13" x14ac:dyDescent="0.2">
      <c r="A1999" s="84">
        <v>360</v>
      </c>
      <c r="B1999" s="85">
        <v>35322</v>
      </c>
      <c r="C1999" s="97">
        <v>31.13</v>
      </c>
      <c r="D1999" s="90">
        <v>7.5000000000000002E-4</v>
      </c>
      <c r="E1999" s="87">
        <v>44.914969999999997</v>
      </c>
      <c r="F1999" s="88">
        <v>10.45</v>
      </c>
      <c r="G1999" s="91">
        <v>20.79</v>
      </c>
      <c r="H1999" s="41">
        <v>5.2481354043187878E-4</v>
      </c>
      <c r="I1999" s="42">
        <v>8.2163449698890751</v>
      </c>
      <c r="J1999" s="41">
        <v>5.775E-4</v>
      </c>
      <c r="K1999" s="42">
        <v>2.1896229305555539</v>
      </c>
      <c r="L1999" s="41">
        <v>5.2481354043187878E-4</v>
      </c>
      <c r="M1999" s="42">
        <v>2.10774206292957</v>
      </c>
    </row>
    <row r="2000" spans="1:13" x14ac:dyDescent="0.2">
      <c r="A2000" s="84">
        <v>360</v>
      </c>
      <c r="B2000" s="85">
        <v>35323</v>
      </c>
      <c r="C2000" s="97">
        <v>31.13</v>
      </c>
      <c r="D2000" s="90">
        <v>7.5000000000000002E-4</v>
      </c>
      <c r="E2000" s="87">
        <v>44.948790000000002</v>
      </c>
      <c r="F2000" s="88">
        <v>10.45</v>
      </c>
      <c r="G2000" s="91">
        <v>20.79</v>
      </c>
      <c r="H2000" s="41">
        <v>5.2481354043187878E-4</v>
      </c>
      <c r="I2000" s="42">
        <v>8.2206570189821324</v>
      </c>
      <c r="J2000" s="41">
        <v>5.775E-4</v>
      </c>
      <c r="K2000" s="42">
        <v>2.1902004305555538</v>
      </c>
      <c r="L2000" s="41">
        <v>5.2481354043187878E-4</v>
      </c>
      <c r="M2000" s="42">
        <v>2.1082668764700019</v>
      </c>
    </row>
    <row r="2001" spans="1:13" x14ac:dyDescent="0.2">
      <c r="A2001" s="84">
        <v>360</v>
      </c>
      <c r="B2001" s="85">
        <v>35324</v>
      </c>
      <c r="C2001" s="97">
        <v>30.87</v>
      </c>
      <c r="D2001" s="90">
        <v>7.5000000000000002E-4</v>
      </c>
      <c r="E2001" s="87">
        <v>44.982399999999998</v>
      </c>
      <c r="F2001" s="88">
        <v>10.65</v>
      </c>
      <c r="G2001" s="91">
        <v>20.76</v>
      </c>
      <c r="H2001" s="41">
        <v>5.2412319028105614E-4</v>
      </c>
      <c r="I2001" s="42">
        <v>8.2249656559651285</v>
      </c>
      <c r="J2001" s="41">
        <v>5.7666666666666673E-4</v>
      </c>
      <c r="K2001" s="42">
        <v>2.1907770972222202</v>
      </c>
      <c r="L2001" s="41">
        <v>5.2412319028105614E-4</v>
      </c>
      <c r="M2001" s="42">
        <v>2.1087909996602829</v>
      </c>
    </row>
    <row r="2002" spans="1:13" x14ac:dyDescent="0.2">
      <c r="A2002" s="84">
        <v>360</v>
      </c>
      <c r="B2002" s="85">
        <v>35325</v>
      </c>
      <c r="C2002" s="97">
        <v>31.35</v>
      </c>
      <c r="D2002" s="90">
        <v>7.6000000000000004E-4</v>
      </c>
      <c r="E2002" s="87">
        <v>45.016480000000001</v>
      </c>
      <c r="F2002" s="88">
        <v>10.63</v>
      </c>
      <c r="G2002" s="91">
        <v>20.990000000000002</v>
      </c>
      <c r="H2002" s="41">
        <v>5.2941150984708862E-4</v>
      </c>
      <c r="I2002" s="42">
        <v>8.2293200474514929</v>
      </c>
      <c r="J2002" s="41">
        <v>5.8305555555555563E-4</v>
      </c>
      <c r="K2002" s="42">
        <v>2.1913601527777757</v>
      </c>
      <c r="L2002" s="41">
        <v>5.2941150984708862E-4</v>
      </c>
      <c r="M2002" s="42">
        <v>2.1093204111701302</v>
      </c>
    </row>
    <row r="2003" spans="1:13" x14ac:dyDescent="0.2">
      <c r="A2003" s="84">
        <v>360</v>
      </c>
      <c r="B2003" s="85">
        <v>35326</v>
      </c>
      <c r="C2003" s="97">
        <v>31.57</v>
      </c>
      <c r="D2003" s="90">
        <v>7.6000000000000004E-4</v>
      </c>
      <c r="E2003" s="87">
        <v>45.050800000000002</v>
      </c>
      <c r="F2003" s="88">
        <v>10.63</v>
      </c>
      <c r="G2003" s="91">
        <v>21.1</v>
      </c>
      <c r="H2003" s="41">
        <v>5.3193716334032359E-4</v>
      </c>
      <c r="I2003" s="42">
        <v>8.2336975286137548</v>
      </c>
      <c r="J2003" s="41">
        <v>5.8611111111111114E-4</v>
      </c>
      <c r="K2003" s="42">
        <v>2.1919462638888869</v>
      </c>
      <c r="L2003" s="41">
        <v>5.3193716334032359E-4</v>
      </c>
      <c r="M2003" s="42">
        <v>2.1098523483334706</v>
      </c>
    </row>
    <row r="2004" spans="1:13" x14ac:dyDescent="0.2">
      <c r="A2004" s="84">
        <v>360</v>
      </c>
      <c r="B2004" s="85">
        <v>35327</v>
      </c>
      <c r="C2004" s="97">
        <v>31.46</v>
      </c>
      <c r="D2004" s="90">
        <v>7.6000000000000004E-4</v>
      </c>
      <c r="E2004" s="87">
        <v>45.085050000000003</v>
      </c>
      <c r="F2004" s="88">
        <v>10.63</v>
      </c>
      <c r="G2004" s="91">
        <v>21.045000000000002</v>
      </c>
      <c r="H2004" s="41">
        <v>5.3067462269629218E-4</v>
      </c>
      <c r="I2004" s="42">
        <v>8.2380669429431475</v>
      </c>
      <c r="J2004" s="41">
        <v>5.8458333333333333E-4</v>
      </c>
      <c r="K2004" s="42">
        <v>2.1925308472222205</v>
      </c>
      <c r="L2004" s="41">
        <v>5.3067462269629218E-4</v>
      </c>
      <c r="M2004" s="42">
        <v>2.1103830229561669</v>
      </c>
    </row>
    <row r="2005" spans="1:13" x14ac:dyDescent="0.2">
      <c r="A2005" s="84">
        <v>360</v>
      </c>
      <c r="B2005" s="85">
        <v>35328</v>
      </c>
      <c r="C2005" s="97">
        <v>30.9</v>
      </c>
      <c r="D2005" s="90">
        <v>7.5000000000000002E-4</v>
      </c>
      <c r="E2005" s="87">
        <v>45.118780000000001</v>
      </c>
      <c r="F2005" s="88">
        <v>10.57</v>
      </c>
      <c r="G2005" s="91">
        <v>20.734999999999999</v>
      </c>
      <c r="H2005" s="41">
        <v>5.2354776783203327E-4</v>
      </c>
      <c r="I2005" s="42">
        <v>8.2423799645023763</v>
      </c>
      <c r="J2005" s="41">
        <v>5.7597222222222218E-4</v>
      </c>
      <c r="K2005" s="42">
        <v>2.1931068194444427</v>
      </c>
      <c r="L2005" s="41">
        <v>5.2354776783203327E-4</v>
      </c>
      <c r="M2005" s="42">
        <v>2.1109065707239987</v>
      </c>
    </row>
    <row r="2006" spans="1:13" x14ac:dyDescent="0.2">
      <c r="A2006" s="84">
        <v>360</v>
      </c>
      <c r="B2006" s="85">
        <v>35329</v>
      </c>
      <c r="C2006" s="97">
        <v>30.9</v>
      </c>
      <c r="D2006" s="90">
        <v>7.5000000000000002E-4</v>
      </c>
      <c r="E2006" s="87">
        <v>45.152540000000002</v>
      </c>
      <c r="F2006" s="88">
        <v>10.57</v>
      </c>
      <c r="G2006" s="91">
        <v>20.734999999999999</v>
      </c>
      <c r="H2006" s="41">
        <v>5.2354776783203327E-4</v>
      </c>
      <c r="I2006" s="42">
        <v>8.2466952441344148</v>
      </c>
      <c r="J2006" s="41">
        <v>5.7597222222222218E-4</v>
      </c>
      <c r="K2006" s="42">
        <v>2.193682791666665</v>
      </c>
      <c r="L2006" s="41">
        <v>5.2354776783203327E-4</v>
      </c>
      <c r="M2006" s="42">
        <v>2.1114301184918309</v>
      </c>
    </row>
    <row r="2007" spans="1:13" x14ac:dyDescent="0.2">
      <c r="A2007" s="84">
        <v>360</v>
      </c>
      <c r="B2007" s="85">
        <v>35330</v>
      </c>
      <c r="C2007" s="97">
        <v>30.9</v>
      </c>
      <c r="D2007" s="90">
        <v>7.5000000000000002E-4</v>
      </c>
      <c r="E2007" s="87">
        <v>45.186329999999998</v>
      </c>
      <c r="F2007" s="88">
        <v>10.57</v>
      </c>
      <c r="G2007" s="91">
        <v>20.734999999999999</v>
      </c>
      <c r="H2007" s="41">
        <v>5.2354776783203327E-4</v>
      </c>
      <c r="I2007" s="42">
        <v>8.2510127830214728</v>
      </c>
      <c r="J2007" s="41">
        <v>5.7597222222222218E-4</v>
      </c>
      <c r="K2007" s="42">
        <v>2.1942587638888873</v>
      </c>
      <c r="L2007" s="41">
        <v>5.2354776783203327E-4</v>
      </c>
      <c r="M2007" s="42">
        <v>2.1119536662596632</v>
      </c>
    </row>
    <row r="2008" spans="1:13" x14ac:dyDescent="0.2">
      <c r="A2008" s="84">
        <v>360</v>
      </c>
      <c r="B2008" s="85">
        <v>35331</v>
      </c>
      <c r="C2008" s="97">
        <v>30.61</v>
      </c>
      <c r="D2008" s="90">
        <v>7.3999999999999999E-4</v>
      </c>
      <c r="E2008" s="87">
        <v>45.219859999999997</v>
      </c>
      <c r="F2008" s="88">
        <v>10.56</v>
      </c>
      <c r="G2008" s="91">
        <v>20.585000000000001</v>
      </c>
      <c r="H2008" s="41">
        <v>5.2009273596187455E-4</v>
      </c>
      <c r="I2008" s="42">
        <v>8.2553040748342514</v>
      </c>
      <c r="J2008" s="41">
        <v>5.7180555555555554E-4</v>
      </c>
      <c r="K2008" s="42">
        <v>2.1948305694444428</v>
      </c>
      <c r="L2008" s="41">
        <v>5.2009273596187455E-4</v>
      </c>
      <c r="M2008" s="42">
        <v>2.1124737589956251</v>
      </c>
    </row>
    <row r="2009" spans="1:13" x14ac:dyDescent="0.2">
      <c r="A2009" s="84">
        <v>360</v>
      </c>
      <c r="B2009" s="85">
        <v>35332</v>
      </c>
      <c r="C2009" s="97">
        <v>30.38</v>
      </c>
      <c r="D2009" s="90">
        <v>7.3999999999999999E-4</v>
      </c>
      <c r="E2009" s="87">
        <v>45.253189999999996</v>
      </c>
      <c r="F2009" s="88">
        <v>10.54</v>
      </c>
      <c r="G2009" s="91">
        <v>20.46</v>
      </c>
      <c r="H2009" s="41">
        <v>5.1721026720552565E-4</v>
      </c>
      <c r="I2009" s="42">
        <v>8.2595738028606593</v>
      </c>
      <c r="J2009" s="41">
        <v>5.6833333333333334E-4</v>
      </c>
      <c r="K2009" s="42">
        <v>2.1953989027777761</v>
      </c>
      <c r="L2009" s="41">
        <v>5.1721026720552565E-4</v>
      </c>
      <c r="M2009" s="42">
        <v>2.1129909692628308</v>
      </c>
    </row>
    <row r="2010" spans="1:13" x14ac:dyDescent="0.2">
      <c r="A2010" s="84">
        <v>360</v>
      </c>
      <c r="B2010" s="85">
        <v>35333</v>
      </c>
      <c r="C2010" s="97">
        <v>30.71</v>
      </c>
      <c r="D2010" s="90">
        <v>7.3999999999999999E-4</v>
      </c>
      <c r="E2010" s="87">
        <v>45.28687</v>
      </c>
      <c r="F2010" s="88">
        <v>10.59</v>
      </c>
      <c r="G2010" s="91">
        <v>20.65</v>
      </c>
      <c r="H2010" s="41">
        <v>5.21590442354114E-4</v>
      </c>
      <c r="I2010" s="42">
        <v>8.2638819176141496</v>
      </c>
      <c r="J2010" s="41">
        <v>5.7361111111111111E-4</v>
      </c>
      <c r="K2010" s="42">
        <v>2.1959725138888873</v>
      </c>
      <c r="L2010" s="41">
        <v>5.21590442354114E-4</v>
      </c>
      <c r="M2010" s="42">
        <v>2.1135125597051849</v>
      </c>
    </row>
    <row r="2011" spans="1:13" x14ac:dyDescent="0.2">
      <c r="A2011" s="84">
        <v>360</v>
      </c>
      <c r="B2011" s="85">
        <v>35334</v>
      </c>
      <c r="C2011" s="97">
        <v>30.71</v>
      </c>
      <c r="D2011" s="90">
        <v>7.3999999999999999E-4</v>
      </c>
      <c r="E2011" s="87">
        <v>45.320569999999996</v>
      </c>
      <c r="F2011" s="88">
        <v>10.51</v>
      </c>
      <c r="G2011" s="91">
        <v>20.61</v>
      </c>
      <c r="H2011" s="41">
        <v>5.2066887213575441E-4</v>
      </c>
      <c r="I2011" s="42">
        <v>8.2681846636916561</v>
      </c>
      <c r="J2011" s="41">
        <v>5.7249999999999998E-4</v>
      </c>
      <c r="K2011" s="42">
        <v>2.1965450138888873</v>
      </c>
      <c r="L2011" s="41">
        <v>5.2066887213575441E-4</v>
      </c>
      <c r="M2011" s="42">
        <v>2.1140332285773207</v>
      </c>
    </row>
    <row r="2012" spans="1:13" x14ac:dyDescent="0.2">
      <c r="A2012" s="84">
        <v>360</v>
      </c>
      <c r="B2012" s="85">
        <v>35335</v>
      </c>
      <c r="C2012" s="97">
        <v>30.82</v>
      </c>
      <c r="D2012" s="90">
        <v>7.5000000000000002E-4</v>
      </c>
      <c r="E2012" s="87">
        <v>45.354399999999998</v>
      </c>
      <c r="F2012" s="88">
        <v>10.48</v>
      </c>
      <c r="G2012" s="91">
        <v>20.65</v>
      </c>
      <c r="H2012" s="41">
        <v>5.21590442354114E-4</v>
      </c>
      <c r="I2012" s="42">
        <v>8.2724972697878556</v>
      </c>
      <c r="J2012" s="41">
        <v>5.7361111111111111E-4</v>
      </c>
      <c r="K2012" s="42">
        <v>2.1971186249999985</v>
      </c>
      <c r="L2012" s="41">
        <v>5.21590442354114E-4</v>
      </c>
      <c r="M2012" s="42">
        <v>2.1145548190196748</v>
      </c>
    </row>
    <row r="2013" spans="1:13" x14ac:dyDescent="0.2">
      <c r="A2013" s="84">
        <v>360</v>
      </c>
      <c r="B2013" s="85">
        <v>35336</v>
      </c>
      <c r="C2013" s="97">
        <v>30.82</v>
      </c>
      <c r="D2013" s="90">
        <v>7.5000000000000002E-4</v>
      </c>
      <c r="E2013" s="87">
        <v>45.388260000000002</v>
      </c>
      <c r="F2013" s="88">
        <v>10.48</v>
      </c>
      <c r="G2013" s="91">
        <v>20.65</v>
      </c>
      <c r="H2013" s="41">
        <v>5.21590442354114E-4</v>
      </c>
      <c r="I2013" s="42">
        <v>8.2768121252981768</v>
      </c>
      <c r="J2013" s="41">
        <v>5.7361111111111111E-4</v>
      </c>
      <c r="K2013" s="42">
        <v>2.1976922361111098</v>
      </c>
      <c r="L2013" s="41">
        <v>5.21590442354114E-4</v>
      </c>
      <c r="M2013" s="42">
        <v>2.1150764094620289</v>
      </c>
    </row>
    <row r="2014" spans="1:13" x14ac:dyDescent="0.2">
      <c r="A2014" s="84">
        <v>360</v>
      </c>
      <c r="B2014" s="85">
        <v>35337</v>
      </c>
      <c r="C2014" s="97">
        <v>30.82</v>
      </c>
      <c r="D2014" s="90">
        <v>7.5000000000000002E-4</v>
      </c>
      <c r="E2014" s="87">
        <v>45.422150000000002</v>
      </c>
      <c r="F2014" s="88">
        <v>10.48</v>
      </c>
      <c r="G2014" s="91">
        <v>20.65</v>
      </c>
      <c r="H2014" s="41">
        <v>5.21590442354114E-4</v>
      </c>
      <c r="I2014" s="42">
        <v>8.2811292313958926</v>
      </c>
      <c r="J2014" s="41">
        <v>5.7361111111111111E-4</v>
      </c>
      <c r="K2014" s="42">
        <v>2.198265847222221</v>
      </c>
      <c r="L2014" s="41">
        <v>5.21590442354114E-4</v>
      </c>
      <c r="M2014" s="42">
        <v>2.115597999904383</v>
      </c>
    </row>
    <row r="2015" spans="1:13" x14ac:dyDescent="0.2">
      <c r="A2015" s="84">
        <v>360</v>
      </c>
      <c r="B2015" s="85">
        <v>35338</v>
      </c>
      <c r="C2015" s="97">
        <v>30.83</v>
      </c>
      <c r="D2015" s="90">
        <v>7.5000000000000002E-4</v>
      </c>
      <c r="E2015" s="87">
        <v>45.456069999999997</v>
      </c>
      <c r="F2015" s="88">
        <v>10.47</v>
      </c>
      <c r="G2015" s="91">
        <v>20.65</v>
      </c>
      <c r="H2015" s="41">
        <v>5.21590442354114E-4</v>
      </c>
      <c r="I2015" s="42">
        <v>8.2854485892548873</v>
      </c>
      <c r="J2015" s="41">
        <v>5.7361111111111111E-4</v>
      </c>
      <c r="K2015" s="42">
        <v>2.1988394583333322</v>
      </c>
      <c r="L2015" s="41">
        <v>5.21590442354114E-4</v>
      </c>
      <c r="M2015" s="42">
        <v>2.1161195903467371</v>
      </c>
    </row>
    <row r="2016" spans="1:13" x14ac:dyDescent="0.2">
      <c r="A2016" s="84">
        <v>360</v>
      </c>
      <c r="B2016" s="85">
        <v>35339</v>
      </c>
      <c r="C2016" s="97">
        <v>30.69</v>
      </c>
      <c r="D2016" s="90">
        <v>7.3999999999999999E-4</v>
      </c>
      <c r="E2016" s="87">
        <v>45.489870000000003</v>
      </c>
      <c r="F2016" s="88">
        <v>10.5</v>
      </c>
      <c r="G2016" s="91">
        <v>20.594999999999999</v>
      </c>
      <c r="H2016" s="41">
        <v>5.2032320472394922E-4</v>
      </c>
      <c r="I2016" s="42">
        <v>8.2897597004174237</v>
      </c>
      <c r="J2016" s="41">
        <v>5.720833333333333E-4</v>
      </c>
      <c r="K2016" s="42">
        <v>2.1994115416666653</v>
      </c>
      <c r="L2016" s="41">
        <v>5.2032320472394922E-4</v>
      </c>
      <c r="M2016" s="42">
        <v>2.1166399135514613</v>
      </c>
    </row>
    <row r="2017" spans="1:13" x14ac:dyDescent="0.2">
      <c r="A2017" s="84">
        <v>360</v>
      </c>
      <c r="B2017" s="85">
        <v>35340</v>
      </c>
      <c r="C2017" s="97">
        <v>30.9</v>
      </c>
      <c r="D2017" s="90">
        <v>7.5000000000000002E-4</v>
      </c>
      <c r="E2017" s="87">
        <v>45.523910000000001</v>
      </c>
      <c r="F2017" s="88">
        <v>10.39</v>
      </c>
      <c r="G2017" s="91">
        <v>20.645</v>
      </c>
      <c r="H2017" s="41">
        <v>5.2147526274071154E-4</v>
      </c>
      <c r="I2017" s="42">
        <v>8.294082605035257</v>
      </c>
      <c r="J2017" s="41">
        <v>5.7347222222222218E-4</v>
      </c>
      <c r="K2017" s="42">
        <v>2.1999850138888877</v>
      </c>
      <c r="L2017" s="41">
        <v>5.2147526274071154E-4</v>
      </c>
      <c r="M2017" s="42">
        <v>2.117161388814202</v>
      </c>
    </row>
    <row r="2018" spans="1:13" x14ac:dyDescent="0.2">
      <c r="A2018" s="84">
        <v>360</v>
      </c>
      <c r="B2018" s="85">
        <v>35341</v>
      </c>
      <c r="C2018" s="97">
        <v>31.07</v>
      </c>
      <c r="D2018" s="90">
        <v>7.5000000000000002E-4</v>
      </c>
      <c r="E2018" s="87">
        <v>45.558140000000002</v>
      </c>
      <c r="F2018" s="88">
        <v>10.39</v>
      </c>
      <c r="G2018" s="91">
        <v>20.73</v>
      </c>
      <c r="H2018" s="41">
        <v>5.234326690841673E-4</v>
      </c>
      <c r="I2018" s="42">
        <v>8.2984239988308151</v>
      </c>
      <c r="J2018" s="41">
        <v>5.7583333333333336E-4</v>
      </c>
      <c r="K2018" s="42">
        <v>2.2005608472222211</v>
      </c>
      <c r="L2018" s="41">
        <v>5.234326690841673E-4</v>
      </c>
      <c r="M2018" s="42">
        <v>2.1176848214832864</v>
      </c>
    </row>
    <row r="2019" spans="1:13" x14ac:dyDescent="0.2">
      <c r="A2019" s="84">
        <v>360</v>
      </c>
      <c r="B2019" s="85">
        <v>35342</v>
      </c>
      <c r="C2019" s="97">
        <v>31.13</v>
      </c>
      <c r="D2019" s="90">
        <v>7.5000000000000002E-4</v>
      </c>
      <c r="E2019" s="87">
        <v>45.592449999999999</v>
      </c>
      <c r="F2019" s="88">
        <v>10.38</v>
      </c>
      <c r="G2019" s="91">
        <v>20.754999999999999</v>
      </c>
      <c r="H2019" s="41">
        <v>5.2400811529529356E-4</v>
      </c>
      <c r="I2019" s="42">
        <v>8.3027724403503633</v>
      </c>
      <c r="J2019" s="41">
        <v>5.765277777777778E-4</v>
      </c>
      <c r="K2019" s="42">
        <v>2.2011373749999987</v>
      </c>
      <c r="L2019" s="41">
        <v>5.2400811529529356E-4</v>
      </c>
      <c r="M2019" s="42">
        <v>2.1182088295985819</v>
      </c>
    </row>
    <row r="2020" spans="1:13" x14ac:dyDescent="0.2">
      <c r="A2020" s="84">
        <v>360</v>
      </c>
      <c r="B2020" s="85">
        <v>35343</v>
      </c>
      <c r="C2020" s="97">
        <v>31.13</v>
      </c>
      <c r="D2020" s="90">
        <v>7.5000000000000002E-4</v>
      </c>
      <c r="E2020" s="87">
        <v>45.626779999999997</v>
      </c>
      <c r="F2020" s="88">
        <v>10.38</v>
      </c>
      <c r="G2020" s="91">
        <v>20.754999999999999</v>
      </c>
      <c r="H2020" s="41">
        <v>5.2400811529529356E-4</v>
      </c>
      <c r="I2020" s="42">
        <v>8.3071231604885565</v>
      </c>
      <c r="J2020" s="41">
        <v>5.765277777777778E-4</v>
      </c>
      <c r="K2020" s="42">
        <v>2.2017139027777763</v>
      </c>
      <c r="L2020" s="41">
        <v>5.2400811529529356E-4</v>
      </c>
      <c r="M2020" s="42">
        <v>2.1187328377138774</v>
      </c>
    </row>
    <row r="2021" spans="1:13" x14ac:dyDescent="0.2">
      <c r="A2021" s="84">
        <v>360</v>
      </c>
      <c r="B2021" s="85">
        <v>35344</v>
      </c>
      <c r="C2021" s="97">
        <v>31.13</v>
      </c>
      <c r="D2021" s="90">
        <v>7.5000000000000002E-4</v>
      </c>
      <c r="E2021" s="87">
        <v>45.661149999999999</v>
      </c>
      <c r="F2021" s="88">
        <v>10.38</v>
      </c>
      <c r="G2021" s="91">
        <v>20.754999999999999</v>
      </c>
      <c r="H2021" s="41">
        <v>5.2400811529529356E-4</v>
      </c>
      <c r="I2021" s="42">
        <v>8.3114761604394101</v>
      </c>
      <c r="J2021" s="41">
        <v>5.765277777777778E-4</v>
      </c>
      <c r="K2021" s="42">
        <v>2.202290430555554</v>
      </c>
      <c r="L2021" s="41">
        <v>5.2400811529529356E-4</v>
      </c>
      <c r="M2021" s="42">
        <v>2.119256845829173</v>
      </c>
    </row>
    <row r="2022" spans="1:13" x14ac:dyDescent="0.2">
      <c r="A2022" s="84">
        <v>360</v>
      </c>
      <c r="B2022" s="85">
        <v>35345</v>
      </c>
      <c r="C2022" s="97">
        <v>31.09</v>
      </c>
      <c r="D2022" s="90">
        <v>7.5000000000000002E-4</v>
      </c>
      <c r="E2022" s="87">
        <v>45.695500000000003</v>
      </c>
      <c r="F2022" s="88">
        <v>10.38</v>
      </c>
      <c r="G2022" s="91">
        <v>20.734999999999999</v>
      </c>
      <c r="H2022" s="41">
        <v>5.2354776783203327E-4</v>
      </c>
      <c r="I2022" s="42">
        <v>8.3158276152305977</v>
      </c>
      <c r="J2022" s="41">
        <v>5.7597222222222218E-4</v>
      </c>
      <c r="K2022" s="42">
        <v>2.2028664027777762</v>
      </c>
      <c r="L2022" s="41">
        <v>5.2354776783203327E-4</v>
      </c>
      <c r="M2022" s="42">
        <v>2.1197803935970052</v>
      </c>
    </row>
    <row r="2023" spans="1:13" x14ac:dyDescent="0.2">
      <c r="A2023" s="84">
        <v>360</v>
      </c>
      <c r="B2023" s="85">
        <v>35346</v>
      </c>
      <c r="C2023" s="97">
        <v>31.09</v>
      </c>
      <c r="D2023" s="90">
        <v>7.5000000000000002E-4</v>
      </c>
      <c r="E2023" s="87">
        <v>45.729869999999998</v>
      </c>
      <c r="F2023" s="88">
        <v>10.38</v>
      </c>
      <c r="G2023" s="91">
        <v>20.734999999999999</v>
      </c>
      <c r="H2023" s="41">
        <v>5.2354776783203327E-4</v>
      </c>
      <c r="I2023" s="42">
        <v>8.3201813482162272</v>
      </c>
      <c r="J2023" s="41">
        <v>5.7597222222222218E-4</v>
      </c>
      <c r="K2023" s="42">
        <v>2.2034423749999985</v>
      </c>
      <c r="L2023" s="41">
        <v>5.2354776783203327E-4</v>
      </c>
      <c r="M2023" s="42">
        <v>2.1203039413648375</v>
      </c>
    </row>
    <row r="2024" spans="1:13" x14ac:dyDescent="0.2">
      <c r="A2024" s="84">
        <v>360</v>
      </c>
      <c r="B2024" s="85">
        <v>35347</v>
      </c>
      <c r="C2024" s="97">
        <v>31.21</v>
      </c>
      <c r="D2024" s="90">
        <v>7.5000000000000002E-4</v>
      </c>
      <c r="E2024" s="87">
        <v>45.764389999999999</v>
      </c>
      <c r="F2024" s="88">
        <v>10.35</v>
      </c>
      <c r="G2024" s="91">
        <v>20.78</v>
      </c>
      <c r="H2024" s="41">
        <v>5.2458344271477664E-4</v>
      </c>
      <c r="I2024" s="42">
        <v>8.3245459775918853</v>
      </c>
      <c r="J2024" s="41">
        <v>5.7722222222222224E-4</v>
      </c>
      <c r="K2024" s="42">
        <v>2.2040195972222207</v>
      </c>
      <c r="L2024" s="41">
        <v>5.2458344271477664E-4</v>
      </c>
      <c r="M2024" s="42">
        <v>2.1208285248075525</v>
      </c>
    </row>
    <row r="2025" spans="1:13" x14ac:dyDescent="0.2">
      <c r="A2025" s="84">
        <v>360</v>
      </c>
      <c r="B2025" s="85">
        <v>35348</v>
      </c>
      <c r="C2025" s="97">
        <v>31.14</v>
      </c>
      <c r="D2025" s="90">
        <v>7.5000000000000002E-4</v>
      </c>
      <c r="E2025" s="87">
        <v>45.798859999999998</v>
      </c>
      <c r="F2025" s="88">
        <v>10.36</v>
      </c>
      <c r="G2025" s="91">
        <v>20.75</v>
      </c>
      <c r="H2025" s="41">
        <v>5.2389303555799849E-4</v>
      </c>
      <c r="I2025" s="42">
        <v>8.3289071492537285</v>
      </c>
      <c r="J2025" s="41">
        <v>5.7638888888888887E-4</v>
      </c>
      <c r="K2025" s="42">
        <v>2.2045959861111095</v>
      </c>
      <c r="L2025" s="41">
        <v>5.2389303555799849E-4</v>
      </c>
      <c r="M2025" s="42">
        <v>2.1213524178431102</v>
      </c>
    </row>
    <row r="2026" spans="1:13" x14ac:dyDescent="0.2">
      <c r="A2026" s="84">
        <v>360</v>
      </c>
      <c r="B2026" s="85">
        <v>35349</v>
      </c>
      <c r="C2026" s="97">
        <v>31.13</v>
      </c>
      <c r="D2026" s="90">
        <v>7.5000000000000002E-4</v>
      </c>
      <c r="E2026" s="87">
        <v>45.833359999999999</v>
      </c>
      <c r="F2026" s="88">
        <v>10.31</v>
      </c>
      <c r="G2026" s="91">
        <v>20.72</v>
      </c>
      <c r="H2026" s="41">
        <v>5.2320245732673243E-4</v>
      </c>
      <c r="I2026" s="42">
        <v>8.3332648539410634</v>
      </c>
      <c r="J2026" s="41">
        <v>5.755555555555555E-4</v>
      </c>
      <c r="K2026" s="42">
        <v>2.2051715416666653</v>
      </c>
      <c r="L2026" s="41">
        <v>5.2320245732673243E-4</v>
      </c>
      <c r="M2026" s="42">
        <v>2.121875620300437</v>
      </c>
    </row>
    <row r="2027" spans="1:13" x14ac:dyDescent="0.2">
      <c r="A2027" s="84">
        <v>360</v>
      </c>
      <c r="B2027" s="85">
        <v>35350</v>
      </c>
      <c r="C2027" s="97">
        <v>31.13</v>
      </c>
      <c r="D2027" s="90">
        <v>7.5000000000000002E-4</v>
      </c>
      <c r="E2027" s="87">
        <v>45.867870000000003</v>
      </c>
      <c r="F2027" s="88">
        <v>10.31</v>
      </c>
      <c r="G2027" s="91">
        <v>20.72</v>
      </c>
      <c r="H2027" s="41">
        <v>5.2320245732673243E-4</v>
      </c>
      <c r="I2027" s="42">
        <v>8.3376248385901999</v>
      </c>
      <c r="J2027" s="41">
        <v>5.755555555555555E-4</v>
      </c>
      <c r="K2027" s="42">
        <v>2.2057470972222211</v>
      </c>
      <c r="L2027" s="41">
        <v>5.2320245732673243E-4</v>
      </c>
      <c r="M2027" s="42">
        <v>2.1223988227577637</v>
      </c>
    </row>
    <row r="2028" spans="1:13" x14ac:dyDescent="0.2">
      <c r="A2028" s="84">
        <v>360</v>
      </c>
      <c r="B2028" s="85">
        <v>35351</v>
      </c>
      <c r="C2028" s="97">
        <v>31.13</v>
      </c>
      <c r="D2028" s="90">
        <v>7.5000000000000002E-4</v>
      </c>
      <c r="E2028" s="87">
        <v>45.902419999999999</v>
      </c>
      <c r="F2028" s="88">
        <v>10.31</v>
      </c>
      <c r="G2028" s="91">
        <v>20.72</v>
      </c>
      <c r="H2028" s="41">
        <v>5.2320245732673243E-4</v>
      </c>
      <c r="I2028" s="42">
        <v>8.3419871043940184</v>
      </c>
      <c r="J2028" s="41">
        <v>5.755555555555555E-4</v>
      </c>
      <c r="K2028" s="42">
        <v>2.2063226527777768</v>
      </c>
      <c r="L2028" s="41">
        <v>5.2320245732673243E-4</v>
      </c>
      <c r="M2028" s="42">
        <v>2.1229220252150904</v>
      </c>
    </row>
    <row r="2029" spans="1:13" x14ac:dyDescent="0.2">
      <c r="A2029" s="84">
        <v>360</v>
      </c>
      <c r="B2029" s="85">
        <v>35352</v>
      </c>
      <c r="C2029" s="97">
        <v>31.21</v>
      </c>
      <c r="D2029" s="90">
        <v>7.5000000000000002E-4</v>
      </c>
      <c r="E2029" s="87">
        <v>45.937069999999999</v>
      </c>
      <c r="F2029" s="88">
        <v>10.28</v>
      </c>
      <c r="G2029" s="91">
        <v>20.745000000000001</v>
      </c>
      <c r="H2029" s="41">
        <v>5.2377795106872682E-4</v>
      </c>
      <c r="I2029" s="42">
        <v>8.3463564533073988</v>
      </c>
      <c r="J2029" s="41">
        <v>5.7625000000000005E-4</v>
      </c>
      <c r="K2029" s="42">
        <v>2.2068989027777768</v>
      </c>
      <c r="L2029" s="41">
        <v>5.2377795106872682E-4</v>
      </c>
      <c r="M2029" s="42">
        <v>2.1234458031661592</v>
      </c>
    </row>
    <row r="2030" spans="1:13" x14ac:dyDescent="0.2">
      <c r="A2030" s="84">
        <v>360</v>
      </c>
      <c r="B2030" s="85">
        <v>35353</v>
      </c>
      <c r="C2030" s="97">
        <v>31.32</v>
      </c>
      <c r="D2030" s="90">
        <v>7.6000000000000004E-4</v>
      </c>
      <c r="E2030" s="87">
        <v>45.971850000000003</v>
      </c>
      <c r="F2030" s="88">
        <v>10.34</v>
      </c>
      <c r="G2030" s="91">
        <v>20.83</v>
      </c>
      <c r="H2030" s="41">
        <v>5.2573374137421247E-4</v>
      </c>
      <c r="I2030" s="42">
        <v>8.3507444145124392</v>
      </c>
      <c r="J2030" s="41">
        <v>5.7861111111111101E-4</v>
      </c>
      <c r="K2030" s="42">
        <v>2.2074775138888878</v>
      </c>
      <c r="L2030" s="41">
        <v>5.2573374137421247E-4</v>
      </c>
      <c r="M2030" s="42">
        <v>2.1239715369075336</v>
      </c>
    </row>
    <row r="2031" spans="1:13" x14ac:dyDescent="0.2">
      <c r="A2031" s="84">
        <v>360</v>
      </c>
      <c r="B2031" s="85">
        <v>35354</v>
      </c>
      <c r="C2031" s="97">
        <v>31.38</v>
      </c>
      <c r="D2031" s="90">
        <v>7.6000000000000004E-4</v>
      </c>
      <c r="E2031" s="87">
        <v>46.006709999999998</v>
      </c>
      <c r="F2031" s="88">
        <v>10.33</v>
      </c>
      <c r="G2031" s="91">
        <v>20.855</v>
      </c>
      <c r="H2031" s="41">
        <v>5.2630871271253099E-4</v>
      </c>
      <c r="I2031" s="42">
        <v>8.3551394840554334</v>
      </c>
      <c r="J2031" s="41">
        <v>5.7930555555555556E-4</v>
      </c>
      <c r="K2031" s="42">
        <v>2.2080568194444434</v>
      </c>
      <c r="L2031" s="41">
        <v>5.2630871271253099E-4</v>
      </c>
      <c r="M2031" s="42">
        <v>2.1244978456202461</v>
      </c>
    </row>
    <row r="2032" spans="1:13" x14ac:dyDescent="0.2">
      <c r="A2032" s="84">
        <v>360</v>
      </c>
      <c r="B2032" s="85">
        <v>35355</v>
      </c>
      <c r="C2032" s="97">
        <v>31.18</v>
      </c>
      <c r="D2032" s="90">
        <v>7.5000000000000002E-4</v>
      </c>
      <c r="E2032" s="87">
        <v>46.041409999999999</v>
      </c>
      <c r="F2032" s="88">
        <v>10.3</v>
      </c>
      <c r="G2032" s="91">
        <v>20.740000000000002</v>
      </c>
      <c r="H2032" s="41">
        <v>5.2366286182681243E-4</v>
      </c>
      <c r="I2032" s="42">
        <v>8.3595147603086168</v>
      </c>
      <c r="J2032" s="41">
        <v>5.7611111111111112E-4</v>
      </c>
      <c r="K2032" s="42">
        <v>2.2086329305555545</v>
      </c>
      <c r="L2032" s="41">
        <v>5.2366286182681243E-4</v>
      </c>
      <c r="M2032" s="42">
        <v>2.1250215084820727</v>
      </c>
    </row>
    <row r="2033" spans="1:13" x14ac:dyDescent="0.2">
      <c r="A2033" s="84">
        <v>360</v>
      </c>
      <c r="B2033" s="85">
        <v>35356</v>
      </c>
      <c r="C2033" s="97">
        <v>31.19</v>
      </c>
      <c r="D2033" s="90">
        <v>7.5000000000000002E-4</v>
      </c>
      <c r="E2033" s="87">
        <v>46.076140000000002</v>
      </c>
      <c r="F2033" s="88">
        <v>10.27</v>
      </c>
      <c r="G2033" s="91">
        <v>20.73</v>
      </c>
      <c r="H2033" s="41">
        <v>5.234326690841673E-4</v>
      </c>
      <c r="I2033" s="42">
        <v>8.3638904034318529</v>
      </c>
      <c r="J2033" s="41">
        <v>5.7583333333333336E-4</v>
      </c>
      <c r="K2033" s="42">
        <v>2.209208763888888</v>
      </c>
      <c r="L2033" s="41">
        <v>5.234326690841673E-4</v>
      </c>
      <c r="M2033" s="42">
        <v>2.1255449411511567</v>
      </c>
    </row>
    <row r="2034" spans="1:13" x14ac:dyDescent="0.2">
      <c r="A2034" s="84">
        <v>360</v>
      </c>
      <c r="B2034" s="85">
        <v>35357</v>
      </c>
      <c r="C2034" s="97">
        <v>31.19</v>
      </c>
      <c r="D2034" s="90">
        <v>7.5000000000000002E-4</v>
      </c>
      <c r="E2034" s="87">
        <v>46.110900000000001</v>
      </c>
      <c r="F2034" s="88">
        <v>10.27</v>
      </c>
      <c r="G2034" s="91">
        <v>20.73</v>
      </c>
      <c r="H2034" s="41">
        <v>5.234326690841673E-4</v>
      </c>
      <c r="I2034" s="42">
        <v>8.3682683369096491</v>
      </c>
      <c r="J2034" s="41">
        <v>5.7583333333333336E-4</v>
      </c>
      <c r="K2034" s="42">
        <v>2.2097845972222214</v>
      </c>
      <c r="L2034" s="41">
        <v>5.234326690841673E-4</v>
      </c>
      <c r="M2034" s="42">
        <v>2.1260683738202406</v>
      </c>
    </row>
    <row r="2035" spans="1:13" x14ac:dyDescent="0.2">
      <c r="A2035" s="84">
        <v>360</v>
      </c>
      <c r="B2035" s="85">
        <v>35358</v>
      </c>
      <c r="C2035" s="97">
        <v>31.19</v>
      </c>
      <c r="D2035" s="90">
        <v>7.5000000000000002E-4</v>
      </c>
      <c r="E2035" s="87">
        <v>46.145690000000002</v>
      </c>
      <c r="F2035" s="88">
        <v>10.27</v>
      </c>
      <c r="G2035" s="91">
        <v>20.73</v>
      </c>
      <c r="H2035" s="41">
        <v>5.234326690841673E-4</v>
      </c>
      <c r="I2035" s="42">
        <v>8.3726485619408511</v>
      </c>
      <c r="J2035" s="41">
        <v>5.7583333333333336E-4</v>
      </c>
      <c r="K2035" s="42">
        <v>2.2103604305555549</v>
      </c>
      <c r="L2035" s="41">
        <v>5.234326690841673E-4</v>
      </c>
      <c r="M2035" s="42">
        <v>2.1265918064893246</v>
      </c>
    </row>
    <row r="2036" spans="1:13" x14ac:dyDescent="0.2">
      <c r="A2036" s="84">
        <v>360</v>
      </c>
      <c r="B2036" s="85">
        <v>35359</v>
      </c>
      <c r="C2036" s="97">
        <v>31.01</v>
      </c>
      <c r="D2036" s="90">
        <v>7.5000000000000002E-4</v>
      </c>
      <c r="E2036" s="87">
        <v>46.180320000000002</v>
      </c>
      <c r="F2036" s="88">
        <v>10.19</v>
      </c>
      <c r="G2036" s="91">
        <v>20.6</v>
      </c>
      <c r="H2036" s="41">
        <v>5.2043843195836992E-4</v>
      </c>
      <c r="I2036" s="42">
        <v>8.3770060100297652</v>
      </c>
      <c r="J2036" s="41">
        <v>5.7222222222222223E-4</v>
      </c>
      <c r="K2036" s="42">
        <v>2.2109326527777773</v>
      </c>
      <c r="L2036" s="41">
        <v>5.2043843195836992E-4</v>
      </c>
      <c r="M2036" s="42">
        <v>2.1271122449212827</v>
      </c>
    </row>
    <row r="2037" spans="1:13" x14ac:dyDescent="0.2">
      <c r="A2037" s="84">
        <v>360</v>
      </c>
      <c r="B2037" s="85">
        <v>35360</v>
      </c>
      <c r="C2037" s="97">
        <v>30.87</v>
      </c>
      <c r="D2037" s="90">
        <v>7.5000000000000002E-4</v>
      </c>
      <c r="E2037" s="87">
        <v>46.214849999999998</v>
      </c>
      <c r="F2037" s="88">
        <v>10.19</v>
      </c>
      <c r="G2037" s="91">
        <v>20.53</v>
      </c>
      <c r="H2037" s="41">
        <v>5.1882481698384275E-4</v>
      </c>
      <c r="I2037" s="42">
        <v>8.3813522086397914</v>
      </c>
      <c r="J2037" s="41">
        <v>5.7027777777777784E-4</v>
      </c>
      <c r="K2037" s="42">
        <v>2.2115029305555551</v>
      </c>
      <c r="L2037" s="41">
        <v>5.1882481698384275E-4</v>
      </c>
      <c r="M2037" s="42">
        <v>2.1276310697382668</v>
      </c>
    </row>
    <row r="2038" spans="1:13" x14ac:dyDescent="0.2">
      <c r="A2038" s="84">
        <v>360</v>
      </c>
      <c r="B2038" s="85">
        <v>35361</v>
      </c>
      <c r="C2038" s="97">
        <v>30.87</v>
      </c>
      <c r="D2038" s="90">
        <v>7.5000000000000002E-4</v>
      </c>
      <c r="E2038" s="87">
        <v>46.249400000000001</v>
      </c>
      <c r="F2038" s="88">
        <v>10.199999999999999</v>
      </c>
      <c r="G2038" s="91">
        <v>20.535</v>
      </c>
      <c r="H2038" s="41">
        <v>5.1894010618469544E-4</v>
      </c>
      <c r="I2038" s="42">
        <v>8.3857016284449148</v>
      </c>
      <c r="J2038" s="41">
        <v>5.7041666666666666E-4</v>
      </c>
      <c r="K2038" s="42">
        <v>2.2120733472222218</v>
      </c>
      <c r="L2038" s="41">
        <v>5.1894010618469544E-4</v>
      </c>
      <c r="M2038" s="42">
        <v>2.1281500098444512</v>
      </c>
    </row>
    <row r="2039" spans="1:13" x14ac:dyDescent="0.2">
      <c r="A2039" s="84">
        <v>360</v>
      </c>
      <c r="B2039" s="85">
        <v>35362</v>
      </c>
      <c r="C2039" s="97">
        <v>30.96</v>
      </c>
      <c r="D2039" s="90">
        <v>7.5000000000000002E-4</v>
      </c>
      <c r="E2039" s="87">
        <v>46.284059999999997</v>
      </c>
      <c r="F2039" s="88">
        <v>10.210000000000001</v>
      </c>
      <c r="G2039" s="91">
        <v>20.585000000000001</v>
      </c>
      <c r="H2039" s="41">
        <v>5.2009273596187455E-4</v>
      </c>
      <c r="I2039" s="42">
        <v>8.3900629709478132</v>
      </c>
      <c r="J2039" s="41">
        <v>5.7180555555555554E-4</v>
      </c>
      <c r="K2039" s="42">
        <v>2.2126451527777773</v>
      </c>
      <c r="L2039" s="41">
        <v>5.2009273596187455E-4</v>
      </c>
      <c r="M2039" s="42">
        <v>2.1286701025804131</v>
      </c>
    </row>
    <row r="2040" spans="1:13" x14ac:dyDescent="0.2">
      <c r="A2040" s="84">
        <v>360</v>
      </c>
      <c r="B2040" s="85">
        <v>35363</v>
      </c>
      <c r="C2040" s="97">
        <v>31.4</v>
      </c>
      <c r="D2040" s="90">
        <v>7.6000000000000004E-4</v>
      </c>
      <c r="E2040" s="87">
        <v>46.319180000000003</v>
      </c>
      <c r="F2040" s="88">
        <v>10.25</v>
      </c>
      <c r="G2040" s="91">
        <v>20.824999999999999</v>
      </c>
      <c r="H2040" s="41">
        <v>5.2561873287082506E-4</v>
      </c>
      <c r="I2040" s="42">
        <v>8.3944729452153091</v>
      </c>
      <c r="J2040" s="41">
        <v>5.7847222222222219E-4</v>
      </c>
      <c r="K2040" s="42">
        <v>2.2132236249999995</v>
      </c>
      <c r="L2040" s="41">
        <v>5.2561873287082506E-4</v>
      </c>
      <c r="M2040" s="42">
        <v>2.1291957213132839</v>
      </c>
    </row>
    <row r="2041" spans="1:13" x14ac:dyDescent="0.2">
      <c r="A2041" s="84">
        <v>360</v>
      </c>
      <c r="B2041" s="85">
        <v>35364</v>
      </c>
      <c r="C2041" s="97">
        <v>31.4</v>
      </c>
      <c r="D2041" s="90">
        <v>7.6000000000000004E-4</v>
      </c>
      <c r="E2041" s="87">
        <v>46.354329999999997</v>
      </c>
      <c r="F2041" s="88">
        <v>10.25</v>
      </c>
      <c r="G2041" s="91">
        <v>20.824999999999999</v>
      </c>
      <c r="H2041" s="41">
        <v>5.2561873287082506E-4</v>
      </c>
      <c r="I2041" s="42">
        <v>8.3988852374478924</v>
      </c>
      <c r="J2041" s="41">
        <v>5.7847222222222219E-4</v>
      </c>
      <c r="K2041" s="42">
        <v>2.2138020972222217</v>
      </c>
      <c r="L2041" s="41">
        <v>5.2561873287082506E-4</v>
      </c>
      <c r="M2041" s="42">
        <v>2.1297213400461548</v>
      </c>
    </row>
    <row r="2042" spans="1:13" x14ac:dyDescent="0.2">
      <c r="A2042" s="84">
        <v>360</v>
      </c>
      <c r="B2042" s="85">
        <v>35365</v>
      </c>
      <c r="C2042" s="97">
        <v>31.4</v>
      </c>
      <c r="D2042" s="90">
        <v>7.6000000000000004E-4</v>
      </c>
      <c r="E2042" s="87">
        <v>46.389510000000001</v>
      </c>
      <c r="F2042" s="88">
        <v>10.25</v>
      </c>
      <c r="G2042" s="91">
        <v>20.824999999999999</v>
      </c>
      <c r="H2042" s="41">
        <v>5.2561873287082506E-4</v>
      </c>
      <c r="I2042" s="42">
        <v>8.4032998488639272</v>
      </c>
      <c r="J2042" s="41">
        <v>5.7847222222222219E-4</v>
      </c>
      <c r="K2042" s="42">
        <v>2.2143805694444438</v>
      </c>
      <c r="L2042" s="41">
        <v>5.2561873287082506E-4</v>
      </c>
      <c r="M2042" s="42">
        <v>2.1302469587790256</v>
      </c>
    </row>
    <row r="2043" spans="1:13" x14ac:dyDescent="0.2">
      <c r="A2043" s="84">
        <v>360</v>
      </c>
      <c r="B2043" s="85">
        <v>35366</v>
      </c>
      <c r="C2043" s="97">
        <v>31.46</v>
      </c>
      <c r="D2043" s="90">
        <v>7.6000000000000004E-4</v>
      </c>
      <c r="E2043" s="87">
        <v>46.424770000000002</v>
      </c>
      <c r="F2043" s="88">
        <v>10.24</v>
      </c>
      <c r="G2043" s="91">
        <v>20.85</v>
      </c>
      <c r="H2043" s="41">
        <v>5.2619372793416552E-4</v>
      </c>
      <c r="I2043" s="42">
        <v>8.4077216125383494</v>
      </c>
      <c r="J2043" s="41">
        <v>5.7916666666666674E-4</v>
      </c>
      <c r="K2043" s="42">
        <v>2.2149597361111106</v>
      </c>
      <c r="L2043" s="41">
        <v>5.2619372793416552E-4</v>
      </c>
      <c r="M2043" s="42">
        <v>2.1307731525069595</v>
      </c>
    </row>
    <row r="2044" spans="1:13" x14ac:dyDescent="0.2">
      <c r="A2044" s="84">
        <v>360</v>
      </c>
      <c r="B2044" s="85">
        <v>35367</v>
      </c>
      <c r="C2044" s="97">
        <v>31.5</v>
      </c>
      <c r="D2044" s="90">
        <v>7.6000000000000004E-4</v>
      </c>
      <c r="E2044" s="87">
        <v>46.460090000000001</v>
      </c>
      <c r="F2044" s="88">
        <v>10.220000000000001</v>
      </c>
      <c r="G2044" s="91">
        <v>20.86</v>
      </c>
      <c r="H2044" s="41">
        <v>5.2642369274713552E-4</v>
      </c>
      <c r="I2044" s="42">
        <v>8.4121476363972114</v>
      </c>
      <c r="J2044" s="41">
        <v>5.7944444444444439E-4</v>
      </c>
      <c r="K2044" s="42">
        <v>2.2155391805555551</v>
      </c>
      <c r="L2044" s="41">
        <v>5.2642369274713552E-4</v>
      </c>
      <c r="M2044" s="42">
        <v>2.1312995761997069</v>
      </c>
    </row>
    <row r="2045" spans="1:13" x14ac:dyDescent="0.2">
      <c r="A2045" s="84">
        <v>360</v>
      </c>
      <c r="B2045" s="85">
        <v>35368</v>
      </c>
      <c r="C2045" s="97">
        <v>31.45</v>
      </c>
      <c r="D2045" s="90">
        <v>7.6000000000000004E-4</v>
      </c>
      <c r="E2045" s="87">
        <v>46.495399999999997</v>
      </c>
      <c r="F2045" s="88">
        <v>10.17</v>
      </c>
      <c r="G2045" s="91">
        <v>20.81</v>
      </c>
      <c r="H2045" s="41">
        <v>5.2527367888188792E-4</v>
      </c>
      <c r="I2045" s="42">
        <v>8.4165663161334798</v>
      </c>
      <c r="J2045" s="41">
        <v>5.7805555555555551E-4</v>
      </c>
      <c r="K2045" s="42">
        <v>2.2161172361111108</v>
      </c>
      <c r="L2045" s="41">
        <v>5.2527367888188792E-4</v>
      </c>
      <c r="M2045" s="42">
        <v>2.1318248498785888</v>
      </c>
    </row>
    <row r="2046" spans="1:13" x14ac:dyDescent="0.2">
      <c r="A2046" s="84">
        <v>360</v>
      </c>
      <c r="B2046" s="85">
        <v>35369</v>
      </c>
      <c r="C2046" s="97">
        <v>31.59</v>
      </c>
      <c r="D2046" s="90">
        <v>7.6000000000000004E-4</v>
      </c>
      <c r="E2046" s="87">
        <v>46.53087</v>
      </c>
      <c r="F2046" s="88">
        <v>10.15</v>
      </c>
      <c r="G2046" s="91">
        <v>20.87</v>
      </c>
      <c r="H2046" s="41">
        <v>5.2665363858639402E-4</v>
      </c>
      <c r="I2046" s="42">
        <v>8.4209989314082758</v>
      </c>
      <c r="J2046" s="41">
        <v>5.7972222222222225E-4</v>
      </c>
      <c r="K2046" s="42">
        <v>2.2166969583333329</v>
      </c>
      <c r="L2046" s="41">
        <v>5.2665363858639402E-4</v>
      </c>
      <c r="M2046" s="42">
        <v>2.1323515035171754</v>
      </c>
    </row>
    <row r="2047" spans="1:13" x14ac:dyDescent="0.2">
      <c r="A2047" s="84">
        <v>360</v>
      </c>
      <c r="B2047" s="85">
        <v>35370</v>
      </c>
      <c r="C2047" s="97">
        <v>31.59</v>
      </c>
      <c r="D2047" s="90">
        <v>7.6000000000000004E-4</v>
      </c>
      <c r="E2047" s="87">
        <v>46.566360000000003</v>
      </c>
      <c r="F2047" s="88">
        <v>10.15</v>
      </c>
      <c r="G2047" s="91">
        <v>20.87</v>
      </c>
      <c r="H2047" s="41">
        <v>5.2665363858639402E-4</v>
      </c>
      <c r="I2047" s="42">
        <v>8.4254338811360334</v>
      </c>
      <c r="J2047" s="41">
        <v>5.7972222222222225E-4</v>
      </c>
      <c r="K2047" s="42">
        <v>2.217276680555555</v>
      </c>
      <c r="L2047" s="41">
        <v>5.2665363858639402E-4</v>
      </c>
      <c r="M2047" s="42">
        <v>2.132878157155762</v>
      </c>
    </row>
    <row r="2048" spans="1:13" x14ac:dyDescent="0.2">
      <c r="A2048" s="84">
        <v>360</v>
      </c>
      <c r="B2048" s="85">
        <v>35371</v>
      </c>
      <c r="C2048" s="97">
        <v>31.59</v>
      </c>
      <c r="D2048" s="90">
        <v>7.6000000000000004E-4</v>
      </c>
      <c r="E2048" s="87">
        <v>46.601889999999997</v>
      </c>
      <c r="F2048" s="88">
        <v>10.15</v>
      </c>
      <c r="G2048" s="91">
        <v>20.87</v>
      </c>
      <c r="H2048" s="41">
        <v>5.2665363858639402E-4</v>
      </c>
      <c r="I2048" s="42">
        <v>8.4298711665462029</v>
      </c>
      <c r="J2048" s="41">
        <v>5.7972222222222225E-4</v>
      </c>
      <c r="K2048" s="42">
        <v>2.2178564027777772</v>
      </c>
      <c r="L2048" s="41">
        <v>5.2665363858639402E-4</v>
      </c>
      <c r="M2048" s="42">
        <v>2.1334048107943486</v>
      </c>
    </row>
    <row r="2049" spans="1:13" x14ac:dyDescent="0.2">
      <c r="A2049" s="84">
        <v>360</v>
      </c>
      <c r="B2049" s="85">
        <v>35372</v>
      </c>
      <c r="C2049" s="97">
        <v>31.59</v>
      </c>
      <c r="D2049" s="90">
        <v>7.6000000000000004E-4</v>
      </c>
      <c r="E2049" s="87">
        <v>46.637439999999998</v>
      </c>
      <c r="F2049" s="88">
        <v>10.15</v>
      </c>
      <c r="G2049" s="91">
        <v>20.87</v>
      </c>
      <c r="H2049" s="41">
        <v>5.2665363858639402E-4</v>
      </c>
      <c r="I2049" s="42">
        <v>8.4343107888688795</v>
      </c>
      <c r="J2049" s="41">
        <v>5.7972222222222225E-4</v>
      </c>
      <c r="K2049" s="42">
        <v>2.2184361249999993</v>
      </c>
      <c r="L2049" s="41">
        <v>5.2665363858639402E-4</v>
      </c>
      <c r="M2049" s="42">
        <v>2.1339314644329352</v>
      </c>
    </row>
    <row r="2050" spans="1:13" x14ac:dyDescent="0.2">
      <c r="A2050" s="84">
        <v>360</v>
      </c>
      <c r="B2050" s="85">
        <v>35373</v>
      </c>
      <c r="C2050" s="97">
        <v>30.94</v>
      </c>
      <c r="D2050" s="90">
        <v>7.5000000000000002E-4</v>
      </c>
      <c r="E2050" s="87">
        <v>46.672370000000001</v>
      </c>
      <c r="F2050" s="88">
        <v>10.18</v>
      </c>
      <c r="G2050" s="91">
        <v>20.560000000000002</v>
      </c>
      <c r="H2050" s="41">
        <v>5.195164806612862E-4</v>
      </c>
      <c r="I2050" s="42">
        <v>8.4386925523267156</v>
      </c>
      <c r="J2050" s="41">
        <v>5.7111111111111121E-4</v>
      </c>
      <c r="K2050" s="42">
        <v>2.2190072361111106</v>
      </c>
      <c r="L2050" s="41">
        <v>5.195164806612862E-4</v>
      </c>
      <c r="M2050" s="42">
        <v>2.1344509809135968</v>
      </c>
    </row>
    <row r="2051" spans="1:13" x14ac:dyDescent="0.2">
      <c r="A2051" s="84">
        <v>360</v>
      </c>
      <c r="B2051" s="85">
        <v>35374</v>
      </c>
      <c r="C2051" s="97">
        <v>31.04</v>
      </c>
      <c r="D2051" s="90">
        <v>7.5000000000000002E-4</v>
      </c>
      <c r="E2051" s="87">
        <v>46.707430000000002</v>
      </c>
      <c r="F2051" s="88">
        <v>10.25</v>
      </c>
      <c r="G2051" s="91">
        <v>20.645</v>
      </c>
      <c r="H2051" s="41">
        <v>5.2147526274071154E-4</v>
      </c>
      <c r="I2051" s="42">
        <v>8.4430931217426277</v>
      </c>
      <c r="J2051" s="41">
        <v>5.7347222222222218E-4</v>
      </c>
      <c r="K2051" s="42">
        <v>2.219580708333333</v>
      </c>
      <c r="L2051" s="41">
        <v>5.2147526274071154E-4</v>
      </c>
      <c r="M2051" s="42">
        <v>2.1349724561763375</v>
      </c>
    </row>
    <row r="2052" spans="1:13" x14ac:dyDescent="0.2">
      <c r="A2052" s="84">
        <v>360</v>
      </c>
      <c r="B2052" s="85">
        <v>35375</v>
      </c>
      <c r="C2052" s="97">
        <v>31.1</v>
      </c>
      <c r="D2052" s="90">
        <v>7.5000000000000002E-4</v>
      </c>
      <c r="E2052" s="87">
        <v>46.742579999999997</v>
      </c>
      <c r="F2052" s="88">
        <v>10.220000000000001</v>
      </c>
      <c r="G2052" s="91">
        <v>20.66</v>
      </c>
      <c r="H2052" s="41">
        <v>5.2182078730145243E-4</v>
      </c>
      <c r="I2052" s="42">
        <v>8.4474989032426748</v>
      </c>
      <c r="J2052" s="41">
        <v>5.7388888888888886E-4</v>
      </c>
      <c r="K2052" s="42">
        <v>2.2201545972222219</v>
      </c>
      <c r="L2052" s="41">
        <v>5.2182078730145243E-4</v>
      </c>
      <c r="M2052" s="42">
        <v>2.1354942769636391</v>
      </c>
    </row>
    <row r="2053" spans="1:13" x14ac:dyDescent="0.2">
      <c r="A2053" s="84">
        <v>360</v>
      </c>
      <c r="B2053" s="85">
        <v>35376</v>
      </c>
      <c r="C2053" s="97">
        <v>31.25</v>
      </c>
      <c r="D2053" s="90">
        <v>7.6000000000000004E-4</v>
      </c>
      <c r="E2053" s="87">
        <v>46.777900000000002</v>
      </c>
      <c r="F2053" s="88">
        <v>10.16</v>
      </c>
      <c r="G2053" s="91">
        <v>20.704999999999998</v>
      </c>
      <c r="H2053" s="41">
        <v>5.228571040318819E-4</v>
      </c>
      <c r="I2053" s="42">
        <v>8.4519157380555363</v>
      </c>
      <c r="J2053" s="41">
        <v>5.7513888888888881E-4</v>
      </c>
      <c r="K2053" s="42">
        <v>2.2207297361111107</v>
      </c>
      <c r="L2053" s="41">
        <v>5.228571040318819E-4</v>
      </c>
      <c r="M2053" s="42">
        <v>2.136017134067671</v>
      </c>
    </row>
    <row r="2054" spans="1:13" x14ac:dyDescent="0.2">
      <c r="A2054" s="84">
        <v>360</v>
      </c>
      <c r="B2054" s="85">
        <v>35377</v>
      </c>
      <c r="C2054" s="97">
        <v>31.43</v>
      </c>
      <c r="D2054" s="90">
        <v>7.6000000000000004E-4</v>
      </c>
      <c r="E2054" s="87">
        <v>46.813429999999997</v>
      </c>
      <c r="F2054" s="88">
        <v>10.15</v>
      </c>
      <c r="G2054" s="91">
        <v>20.79</v>
      </c>
      <c r="H2054" s="41">
        <v>5.2481354043187878E-4</v>
      </c>
      <c r="I2054" s="42">
        <v>8.4563514178774568</v>
      </c>
      <c r="J2054" s="41">
        <v>5.775E-4</v>
      </c>
      <c r="K2054" s="42">
        <v>2.2213072361111106</v>
      </c>
      <c r="L2054" s="41">
        <v>5.2481354043187878E-4</v>
      </c>
      <c r="M2054" s="42">
        <v>2.1365419476081029</v>
      </c>
    </row>
    <row r="2055" spans="1:13" x14ac:dyDescent="0.2">
      <c r="A2055" s="84">
        <v>360</v>
      </c>
      <c r="B2055" s="85">
        <v>35378</v>
      </c>
      <c r="C2055" s="97">
        <v>31.43</v>
      </c>
      <c r="D2055" s="90">
        <v>7.6000000000000004E-4</v>
      </c>
      <c r="E2055" s="87">
        <v>46.848979999999997</v>
      </c>
      <c r="F2055" s="88">
        <v>10.15</v>
      </c>
      <c r="G2055" s="91">
        <v>20.79</v>
      </c>
      <c r="H2055" s="41">
        <v>5.2481354043187878E-4</v>
      </c>
      <c r="I2055" s="42">
        <v>8.4607894256042098</v>
      </c>
      <c r="J2055" s="41">
        <v>5.775E-4</v>
      </c>
      <c r="K2055" s="42">
        <v>2.2218847361111105</v>
      </c>
      <c r="L2055" s="41">
        <v>5.2481354043187878E-4</v>
      </c>
      <c r="M2055" s="42">
        <v>2.1370667611485348</v>
      </c>
    </row>
    <row r="2056" spans="1:13" x14ac:dyDescent="0.2">
      <c r="A2056" s="84">
        <v>360</v>
      </c>
      <c r="B2056" s="85">
        <v>35379</v>
      </c>
      <c r="C2056" s="97">
        <v>31.43</v>
      </c>
      <c r="D2056" s="90">
        <v>7.6000000000000004E-4</v>
      </c>
      <c r="E2056" s="87">
        <v>46.88456</v>
      </c>
      <c r="F2056" s="88">
        <v>10.15</v>
      </c>
      <c r="G2056" s="91">
        <v>20.79</v>
      </c>
      <c r="H2056" s="41">
        <v>5.2481354043187878E-4</v>
      </c>
      <c r="I2056" s="42">
        <v>8.4652297624575095</v>
      </c>
      <c r="J2056" s="41">
        <v>5.775E-4</v>
      </c>
      <c r="K2056" s="42">
        <v>2.2224622361111104</v>
      </c>
      <c r="L2056" s="41">
        <v>5.2481354043187878E-4</v>
      </c>
      <c r="M2056" s="42">
        <v>2.1375915746889667</v>
      </c>
    </row>
    <row r="2057" spans="1:13" x14ac:dyDescent="0.2">
      <c r="A2057" s="84">
        <v>360</v>
      </c>
      <c r="B2057" s="85">
        <v>35380</v>
      </c>
      <c r="C2057" s="97">
        <v>31.31</v>
      </c>
      <c r="D2057" s="90">
        <v>7.6000000000000004E-4</v>
      </c>
      <c r="E2057" s="87">
        <v>46.920050000000003</v>
      </c>
      <c r="F2057" s="88">
        <v>10.17</v>
      </c>
      <c r="G2057" s="91">
        <v>20.74</v>
      </c>
      <c r="H2057" s="41">
        <v>5.2366286182681243E-4</v>
      </c>
      <c r="I2057" s="42">
        <v>8.4696626889009394</v>
      </c>
      <c r="J2057" s="41">
        <v>5.7611111111111112E-4</v>
      </c>
      <c r="K2057" s="42">
        <v>2.2230383472222215</v>
      </c>
      <c r="L2057" s="41">
        <v>5.2366286182681243E-4</v>
      </c>
      <c r="M2057" s="42">
        <v>2.1381152375507932</v>
      </c>
    </row>
    <row r="2058" spans="1:13" x14ac:dyDescent="0.2">
      <c r="A2058" s="84">
        <v>360</v>
      </c>
      <c r="B2058" s="85">
        <v>35381</v>
      </c>
      <c r="C2058" s="97">
        <v>31.55</v>
      </c>
      <c r="D2058" s="90">
        <v>7.6000000000000004E-4</v>
      </c>
      <c r="E2058" s="87">
        <v>46.955800000000004</v>
      </c>
      <c r="F2058" s="88">
        <v>10.130000000000001</v>
      </c>
      <c r="G2058" s="91">
        <v>20.84</v>
      </c>
      <c r="H2058" s="41">
        <v>5.2596374414415337E-4</v>
      </c>
      <c r="I2058" s="42">
        <v>8.4741174244004309</v>
      </c>
      <c r="J2058" s="41">
        <v>5.7888888888888888E-4</v>
      </c>
      <c r="K2058" s="42">
        <v>2.2236172361111102</v>
      </c>
      <c r="L2058" s="41">
        <v>5.2596374414415337E-4</v>
      </c>
      <c r="M2058" s="42">
        <v>2.1386412012949374</v>
      </c>
    </row>
    <row r="2059" spans="1:13" x14ac:dyDescent="0.2">
      <c r="A2059" s="84">
        <v>360</v>
      </c>
      <c r="B2059" s="85">
        <v>35382</v>
      </c>
      <c r="C2059" s="97">
        <v>31.54</v>
      </c>
      <c r="D2059" s="90">
        <v>7.6000000000000004E-4</v>
      </c>
      <c r="E2059" s="87">
        <v>46.991570000000003</v>
      </c>
      <c r="F2059" s="88">
        <v>10.1</v>
      </c>
      <c r="G2059" s="91">
        <v>20.82</v>
      </c>
      <c r="H2059" s="41">
        <v>5.2550371962123421E-4</v>
      </c>
      <c r="I2059" s="42">
        <v>8.4785706046274605</v>
      </c>
      <c r="J2059" s="41">
        <v>5.7833333333333337E-4</v>
      </c>
      <c r="K2059" s="42">
        <v>2.2241955694444435</v>
      </c>
      <c r="L2059" s="41">
        <v>5.2550371962123421E-4</v>
      </c>
      <c r="M2059" s="42">
        <v>2.1391667050145586</v>
      </c>
    </row>
    <row r="2060" spans="1:13" x14ac:dyDescent="0.2">
      <c r="A2060" s="84">
        <v>360</v>
      </c>
      <c r="B2060" s="85">
        <v>35383</v>
      </c>
      <c r="C2060" s="97">
        <v>31.37</v>
      </c>
      <c r="D2060" s="90">
        <v>7.6000000000000004E-4</v>
      </c>
      <c r="E2060" s="87">
        <v>47.027200000000001</v>
      </c>
      <c r="F2060" s="88">
        <v>10.199999999999999</v>
      </c>
      <c r="G2060" s="91">
        <v>20.785</v>
      </c>
      <c r="H2060" s="41">
        <v>5.2469849394798374E-4</v>
      </c>
      <c r="I2060" s="42">
        <v>8.4830192978545398</v>
      </c>
      <c r="J2060" s="41">
        <v>5.7736111111111107E-4</v>
      </c>
      <c r="K2060" s="42">
        <v>2.2247729305555546</v>
      </c>
      <c r="L2060" s="41">
        <v>5.2469849394798374E-4</v>
      </c>
      <c r="M2060" s="42">
        <v>2.1396914035085066</v>
      </c>
    </row>
    <row r="2061" spans="1:13" x14ac:dyDescent="0.2">
      <c r="A2061" s="84">
        <v>360</v>
      </c>
      <c r="B2061" s="85">
        <v>35384</v>
      </c>
      <c r="C2061" s="97">
        <v>31.22</v>
      </c>
      <c r="D2061" s="90">
        <v>7.6000000000000004E-4</v>
      </c>
      <c r="E2061" s="87">
        <v>47.062710000000003</v>
      </c>
      <c r="F2061" s="88">
        <v>10.18</v>
      </c>
      <c r="G2061" s="91">
        <v>20.7</v>
      </c>
      <c r="H2061" s="41">
        <v>5.2274197675616918E-4</v>
      </c>
      <c r="I2061" s="42">
        <v>8.4874537281311611</v>
      </c>
      <c r="J2061" s="41">
        <v>5.7499999999999999E-4</v>
      </c>
      <c r="K2061" s="42">
        <v>2.2253479305555546</v>
      </c>
      <c r="L2061" s="41">
        <v>5.2274197675616918E-4</v>
      </c>
      <c r="M2061" s="42">
        <v>2.1402141454852628</v>
      </c>
    </row>
    <row r="2062" spans="1:13" x14ac:dyDescent="0.2">
      <c r="A2062" s="84">
        <v>360</v>
      </c>
      <c r="B2062" s="85">
        <v>35385</v>
      </c>
      <c r="C2062" s="97">
        <v>31.22</v>
      </c>
      <c r="D2062" s="90">
        <v>7.6000000000000004E-4</v>
      </c>
      <c r="E2062" s="87">
        <v>47.098239999999997</v>
      </c>
      <c r="F2062" s="88">
        <v>10.18</v>
      </c>
      <c r="G2062" s="91">
        <v>20.7</v>
      </c>
      <c r="H2062" s="41">
        <v>5.2274197675616918E-4</v>
      </c>
      <c r="I2062" s="42">
        <v>8.4918904764706316</v>
      </c>
      <c r="J2062" s="41">
        <v>5.7499999999999999E-4</v>
      </c>
      <c r="K2062" s="42">
        <v>2.2259229305555546</v>
      </c>
      <c r="L2062" s="41">
        <v>5.2274197675616918E-4</v>
      </c>
      <c r="M2062" s="42">
        <v>2.140736887462019</v>
      </c>
    </row>
    <row r="2063" spans="1:13" x14ac:dyDescent="0.2">
      <c r="A2063" s="84">
        <v>360</v>
      </c>
      <c r="B2063" s="85">
        <v>35386</v>
      </c>
      <c r="C2063" s="97">
        <v>31.22</v>
      </c>
      <c r="D2063" s="90">
        <v>7.6000000000000004E-4</v>
      </c>
      <c r="E2063" s="87">
        <v>47.133800000000001</v>
      </c>
      <c r="F2063" s="88">
        <v>10.18</v>
      </c>
      <c r="G2063" s="91">
        <v>20.7</v>
      </c>
      <c r="H2063" s="41">
        <v>5.2274197675616918E-4</v>
      </c>
      <c r="I2063" s="42">
        <v>8.4963295440846984</v>
      </c>
      <c r="J2063" s="41">
        <v>5.7499999999999999E-4</v>
      </c>
      <c r="K2063" s="42">
        <v>2.2264979305555546</v>
      </c>
      <c r="L2063" s="41">
        <v>5.2274197675616918E-4</v>
      </c>
      <c r="M2063" s="42">
        <v>2.1412596294387751</v>
      </c>
    </row>
    <row r="2064" spans="1:13" x14ac:dyDescent="0.2">
      <c r="A2064" s="84">
        <v>360</v>
      </c>
      <c r="B2064" s="85">
        <v>35387</v>
      </c>
      <c r="C2064" s="97">
        <v>31.42</v>
      </c>
      <c r="D2064" s="90">
        <v>7.6000000000000004E-4</v>
      </c>
      <c r="E2064" s="87">
        <v>47.169589999999999</v>
      </c>
      <c r="F2064" s="88">
        <v>10.220000000000001</v>
      </c>
      <c r="G2064" s="91">
        <v>20.82</v>
      </c>
      <c r="H2064" s="41">
        <v>5.2550371962123421E-4</v>
      </c>
      <c r="I2064" s="42">
        <v>8.5007943968632436</v>
      </c>
      <c r="J2064" s="41">
        <v>5.7833333333333337E-4</v>
      </c>
      <c r="K2064" s="42">
        <v>2.2270762638888879</v>
      </c>
      <c r="L2064" s="41">
        <v>5.2550371962123421E-4</v>
      </c>
      <c r="M2064" s="42">
        <v>2.1417851331583964</v>
      </c>
    </row>
    <row r="2065" spans="1:13" x14ac:dyDescent="0.2">
      <c r="A2065" s="84">
        <v>360</v>
      </c>
      <c r="B2065" s="85">
        <v>35388</v>
      </c>
      <c r="C2065" s="97">
        <v>31.3</v>
      </c>
      <c r="D2065" s="90">
        <v>7.6000000000000004E-4</v>
      </c>
      <c r="E2065" s="87">
        <v>47.205280000000002</v>
      </c>
      <c r="F2065" s="88">
        <v>10.23</v>
      </c>
      <c r="G2065" s="91">
        <v>20.765000000000001</v>
      </c>
      <c r="H2065" s="41">
        <v>5.2423826051528621E-4</v>
      </c>
      <c r="I2065" s="42">
        <v>8.5052508385308538</v>
      </c>
      <c r="J2065" s="41">
        <v>5.7680555555555556E-4</v>
      </c>
      <c r="K2065" s="42">
        <v>2.2276530694444436</v>
      </c>
      <c r="L2065" s="41">
        <v>5.2423826051528621E-4</v>
      </c>
      <c r="M2065" s="42">
        <v>2.1423093714189116</v>
      </c>
    </row>
    <row r="2066" spans="1:13" x14ac:dyDescent="0.2">
      <c r="A2066" s="84">
        <v>360</v>
      </c>
      <c r="B2066" s="85">
        <v>35389</v>
      </c>
      <c r="C2066" s="97">
        <v>31.38</v>
      </c>
      <c r="D2066" s="90">
        <v>7.6000000000000004E-4</v>
      </c>
      <c r="E2066" s="87">
        <v>47.241079999999997</v>
      </c>
      <c r="F2066" s="88">
        <v>10.25</v>
      </c>
      <c r="G2066" s="91">
        <v>20.814999999999998</v>
      </c>
      <c r="H2066" s="41">
        <v>5.2538870162499585E-4</v>
      </c>
      <c r="I2066" s="42">
        <v>8.5097194012259045</v>
      </c>
      <c r="J2066" s="41">
        <v>5.7819444444444433E-4</v>
      </c>
      <c r="K2066" s="42">
        <v>2.2282312638888881</v>
      </c>
      <c r="L2066" s="41">
        <v>5.2538870162499585E-4</v>
      </c>
      <c r="M2066" s="42">
        <v>2.1428347601205369</v>
      </c>
    </row>
    <row r="2067" spans="1:13" x14ac:dyDescent="0.2">
      <c r="A2067" s="84">
        <v>360</v>
      </c>
      <c r="B2067" s="85">
        <v>35390</v>
      </c>
      <c r="C2067" s="97">
        <v>31.46</v>
      </c>
      <c r="D2067" s="90">
        <v>7.6000000000000004E-4</v>
      </c>
      <c r="E2067" s="87">
        <v>47.276989999999998</v>
      </c>
      <c r="F2067" s="88">
        <v>10.28</v>
      </c>
      <c r="G2067" s="91">
        <v>20.87</v>
      </c>
      <c r="H2067" s="41">
        <v>5.2665363858639402E-4</v>
      </c>
      <c r="I2067" s="42">
        <v>8.5142010759119096</v>
      </c>
      <c r="J2067" s="41">
        <v>5.7972222222222225E-4</v>
      </c>
      <c r="K2067" s="42">
        <v>2.2288109861111103</v>
      </c>
      <c r="L2067" s="41">
        <v>5.2665363858639402E-4</v>
      </c>
      <c r="M2067" s="42">
        <v>2.1433614137591235</v>
      </c>
    </row>
    <row r="2068" spans="1:13" x14ac:dyDescent="0.2">
      <c r="A2068" s="84">
        <v>360</v>
      </c>
      <c r="B2068" s="85">
        <v>35391</v>
      </c>
      <c r="C2068" s="97">
        <v>31.36</v>
      </c>
      <c r="D2068" s="90">
        <v>7.6000000000000004E-4</v>
      </c>
      <c r="E2068" s="87">
        <v>47.312829999999998</v>
      </c>
      <c r="F2068" s="88">
        <v>10.23</v>
      </c>
      <c r="G2068" s="91">
        <v>20.795000000000002</v>
      </c>
      <c r="H2068" s="41">
        <v>5.2492858216668381E-4</v>
      </c>
      <c r="I2068" s="42">
        <v>8.5186704234109705</v>
      </c>
      <c r="J2068" s="41">
        <v>5.7763888888888893E-4</v>
      </c>
      <c r="K2068" s="42">
        <v>2.229388624999999</v>
      </c>
      <c r="L2068" s="41">
        <v>5.2492858216668381E-4</v>
      </c>
      <c r="M2068" s="42">
        <v>2.1438863423412902</v>
      </c>
    </row>
    <row r="2069" spans="1:13" x14ac:dyDescent="0.2">
      <c r="A2069" s="84">
        <v>360</v>
      </c>
      <c r="B2069" s="85">
        <v>35392</v>
      </c>
      <c r="C2069" s="97">
        <v>31.36</v>
      </c>
      <c r="D2069" s="90">
        <v>7.6000000000000004E-4</v>
      </c>
      <c r="E2069" s="87">
        <v>47.348689999999998</v>
      </c>
      <c r="F2069" s="88">
        <v>10.23</v>
      </c>
      <c r="G2069" s="91">
        <v>20.795000000000002</v>
      </c>
      <c r="H2069" s="41">
        <v>5.2492858216668381E-4</v>
      </c>
      <c r="I2069" s="42">
        <v>8.5231421169982777</v>
      </c>
      <c r="J2069" s="41">
        <v>5.7763888888888893E-4</v>
      </c>
      <c r="K2069" s="42">
        <v>2.2299662638888877</v>
      </c>
      <c r="L2069" s="41">
        <v>5.2492858216668381E-4</v>
      </c>
      <c r="M2069" s="42">
        <v>2.1444112709234568</v>
      </c>
    </row>
    <row r="2070" spans="1:13" x14ac:dyDescent="0.2">
      <c r="A2070" s="84">
        <v>360</v>
      </c>
      <c r="B2070" s="85">
        <v>35393</v>
      </c>
      <c r="C2070" s="97">
        <v>31.36</v>
      </c>
      <c r="D2070" s="90">
        <v>7.6000000000000004E-4</v>
      </c>
      <c r="E2070" s="87">
        <v>47.38458</v>
      </c>
      <c r="F2070" s="88">
        <v>10.23</v>
      </c>
      <c r="G2070" s="91">
        <v>20.795000000000002</v>
      </c>
      <c r="H2070" s="41">
        <v>5.2492858216668381E-4</v>
      </c>
      <c r="I2070" s="42">
        <v>8.5276161579053582</v>
      </c>
      <c r="J2070" s="41">
        <v>5.7763888888888893E-4</v>
      </c>
      <c r="K2070" s="42">
        <v>2.2305439027777765</v>
      </c>
      <c r="L2070" s="41">
        <v>5.2492858216668381E-4</v>
      </c>
      <c r="M2070" s="42">
        <v>2.1449361995056235</v>
      </c>
    </row>
    <row r="2071" spans="1:13" x14ac:dyDescent="0.2">
      <c r="A2071" s="84">
        <v>360</v>
      </c>
      <c r="B2071" s="85">
        <v>35394</v>
      </c>
      <c r="C2071" s="97">
        <v>31.69</v>
      </c>
      <c r="D2071" s="90">
        <v>7.6000000000000004E-4</v>
      </c>
      <c r="E2071" s="87">
        <v>47.420830000000002</v>
      </c>
      <c r="F2071" s="88">
        <v>10.25</v>
      </c>
      <c r="G2071" s="91">
        <v>20.97</v>
      </c>
      <c r="H2071" s="41">
        <v>5.289520541134074E-4</v>
      </c>
      <c r="I2071" s="42">
        <v>8.5321268579887732</v>
      </c>
      <c r="J2071" s="41">
        <v>5.8250000000000001E-4</v>
      </c>
      <c r="K2071" s="42">
        <v>2.2311264027777766</v>
      </c>
      <c r="L2071" s="41">
        <v>5.289520541134074E-4</v>
      </c>
      <c r="M2071" s="42">
        <v>2.1454651515597369</v>
      </c>
    </row>
    <row r="2072" spans="1:13" x14ac:dyDescent="0.2">
      <c r="A2072" s="84">
        <v>360</v>
      </c>
      <c r="B2072" s="85">
        <v>35395</v>
      </c>
      <c r="C2072" s="97">
        <v>31.01</v>
      </c>
      <c r="D2072" s="90">
        <v>7.5000000000000002E-4</v>
      </c>
      <c r="E2072" s="87">
        <v>47.456420000000001</v>
      </c>
      <c r="F2072" s="88">
        <v>10.49</v>
      </c>
      <c r="G2072" s="91">
        <v>20.75</v>
      </c>
      <c r="H2072" s="41">
        <v>5.2389303555799849E-4</v>
      </c>
      <c r="I2072" s="42">
        <v>8.5365967798281712</v>
      </c>
      <c r="J2072" s="41">
        <v>5.7638888888888887E-4</v>
      </c>
      <c r="K2072" s="42">
        <v>2.2317027916666654</v>
      </c>
      <c r="L2072" s="41">
        <v>5.2389303555799849E-4</v>
      </c>
      <c r="M2072" s="42">
        <v>2.1459890445952947</v>
      </c>
    </row>
    <row r="2073" spans="1:13" x14ac:dyDescent="0.2">
      <c r="A2073" s="84">
        <v>360</v>
      </c>
      <c r="B2073" s="85">
        <v>35396</v>
      </c>
      <c r="C2073" s="97">
        <v>30.99</v>
      </c>
      <c r="D2073" s="90">
        <v>7.5000000000000002E-4</v>
      </c>
      <c r="E2073" s="87">
        <v>47.492019999999997</v>
      </c>
      <c r="F2073" s="88">
        <v>10.44</v>
      </c>
      <c r="G2073" s="91">
        <v>20.715</v>
      </c>
      <c r="H2073" s="41">
        <v>5.2308734431671944E-4</v>
      </c>
      <c r="I2073" s="42">
        <v>8.5410621655672347</v>
      </c>
      <c r="J2073" s="41">
        <v>5.7541666666666668E-4</v>
      </c>
      <c r="K2073" s="42">
        <v>2.2322782083333319</v>
      </c>
      <c r="L2073" s="41">
        <v>5.2308734431671944E-4</v>
      </c>
      <c r="M2073" s="42">
        <v>2.1465121319396117</v>
      </c>
    </row>
    <row r="2074" spans="1:13" x14ac:dyDescent="0.2">
      <c r="A2074" s="84">
        <v>360</v>
      </c>
      <c r="B2074" s="85">
        <v>35397</v>
      </c>
      <c r="C2074" s="97">
        <v>30.81</v>
      </c>
      <c r="D2074" s="90">
        <v>7.5000000000000002E-4</v>
      </c>
      <c r="E2074" s="87">
        <v>47.527459999999998</v>
      </c>
      <c r="F2074" s="88">
        <v>10.45</v>
      </c>
      <c r="G2074" s="91">
        <v>20.63</v>
      </c>
      <c r="H2074" s="41">
        <v>5.2112969533713027E-4</v>
      </c>
      <c r="I2074" s="42">
        <v>8.5455131666914319</v>
      </c>
      <c r="J2074" s="41">
        <v>5.7305555555555549E-4</v>
      </c>
      <c r="K2074" s="42">
        <v>2.2328512638888873</v>
      </c>
      <c r="L2074" s="41">
        <v>5.2112969533713027E-4</v>
      </c>
      <c r="M2074" s="42">
        <v>2.1470332616349488</v>
      </c>
    </row>
    <row r="2075" spans="1:13" x14ac:dyDescent="0.2">
      <c r="A2075" s="84">
        <v>360</v>
      </c>
      <c r="B2075" s="85">
        <v>35398</v>
      </c>
      <c r="C2075" s="97">
        <v>30.7</v>
      </c>
      <c r="D2075" s="90">
        <v>7.3999999999999999E-4</v>
      </c>
      <c r="E2075" s="87">
        <v>47.562820000000002</v>
      </c>
      <c r="F2075" s="88">
        <v>10.46</v>
      </c>
      <c r="G2075" s="91">
        <v>20.58</v>
      </c>
      <c r="H2075" s="41">
        <v>5.1997749443333241E-4</v>
      </c>
      <c r="I2075" s="42">
        <v>8.5499566412164949</v>
      </c>
      <c r="J2075" s="41">
        <v>5.7166666666666661E-4</v>
      </c>
      <c r="K2075" s="42">
        <v>2.233422930555554</v>
      </c>
      <c r="L2075" s="41">
        <v>5.1997749443333241E-4</v>
      </c>
      <c r="M2075" s="42">
        <v>2.1475532391293823</v>
      </c>
    </row>
    <row r="2076" spans="1:13" x14ac:dyDescent="0.2">
      <c r="A2076" s="84">
        <v>360</v>
      </c>
      <c r="B2076" s="85">
        <v>35399</v>
      </c>
      <c r="C2076" s="97">
        <v>30.7</v>
      </c>
      <c r="D2076" s="90">
        <v>7.3999999999999999E-4</v>
      </c>
      <c r="E2076" s="87">
        <v>47.598210000000002</v>
      </c>
      <c r="F2076" s="88">
        <v>10.46</v>
      </c>
      <c r="G2076" s="91">
        <v>20.58</v>
      </c>
      <c r="H2076" s="41">
        <v>5.1997749443333241E-4</v>
      </c>
      <c r="I2076" s="42">
        <v>8.5544024262483092</v>
      </c>
      <c r="J2076" s="41">
        <v>5.7166666666666661E-4</v>
      </c>
      <c r="K2076" s="42">
        <v>2.2339945972222206</v>
      </c>
      <c r="L2076" s="41">
        <v>5.1997749443333241E-4</v>
      </c>
      <c r="M2076" s="42">
        <v>2.1480732166238159</v>
      </c>
    </row>
    <row r="2077" spans="1:13" x14ac:dyDescent="0.2">
      <c r="A2077" s="84">
        <v>360</v>
      </c>
      <c r="B2077" s="85">
        <v>35400</v>
      </c>
      <c r="C2077" s="97">
        <v>30.7</v>
      </c>
      <c r="D2077" s="90">
        <v>7.3999999999999999E-4</v>
      </c>
      <c r="E2077" s="87">
        <v>47.633620000000001</v>
      </c>
      <c r="F2077" s="88">
        <v>10.46</v>
      </c>
      <c r="G2077" s="91">
        <v>20.58</v>
      </c>
      <c r="H2077" s="41">
        <v>5.1997749443333241E-4</v>
      </c>
      <c r="I2077" s="42">
        <v>8.5588505229882834</v>
      </c>
      <c r="J2077" s="41">
        <v>5.7166666666666661E-4</v>
      </c>
      <c r="K2077" s="42">
        <v>2.2345662638888872</v>
      </c>
      <c r="L2077" s="41">
        <v>5.1997749443333241E-4</v>
      </c>
      <c r="M2077" s="42">
        <v>2.1485931941182494</v>
      </c>
    </row>
    <row r="2078" spans="1:13" x14ac:dyDescent="0.2">
      <c r="A2078" s="84">
        <v>360</v>
      </c>
      <c r="B2078" s="85">
        <v>35401</v>
      </c>
      <c r="C2078" s="97">
        <v>30.93</v>
      </c>
      <c r="D2078" s="90">
        <v>7.5000000000000002E-4</v>
      </c>
      <c r="E2078" s="87">
        <v>47.669289999999997</v>
      </c>
      <c r="F2078" s="88">
        <v>10.39</v>
      </c>
      <c r="G2078" s="91">
        <v>20.66</v>
      </c>
      <c r="H2078" s="41">
        <v>5.2182078730145243E-4</v>
      </c>
      <c r="I2078" s="42">
        <v>8.5633167091065854</v>
      </c>
      <c r="J2078" s="41">
        <v>5.7388888888888886E-4</v>
      </c>
      <c r="K2078" s="42">
        <v>2.2351401527777761</v>
      </c>
      <c r="L2078" s="41">
        <v>5.2182078730145243E-4</v>
      </c>
      <c r="M2078" s="42">
        <v>2.1491150149055507</v>
      </c>
    </row>
    <row r="2079" spans="1:13" x14ac:dyDescent="0.2">
      <c r="A2079" s="84">
        <v>360</v>
      </c>
      <c r="B2079" s="85">
        <v>35402</v>
      </c>
      <c r="C2079" s="97">
        <v>30.88</v>
      </c>
      <c r="D2079" s="90">
        <v>7.5000000000000002E-4</v>
      </c>
      <c r="E2079" s="87">
        <v>47.704940000000001</v>
      </c>
      <c r="F2079" s="88">
        <v>10.36</v>
      </c>
      <c r="G2079" s="91">
        <v>20.619999999999997</v>
      </c>
      <c r="H2079" s="41">
        <v>5.2089929326104567E-4</v>
      </c>
      <c r="I2079" s="42">
        <v>8.5677773347283299</v>
      </c>
      <c r="J2079" s="41">
        <v>5.7277777777777774E-4</v>
      </c>
      <c r="K2079" s="42">
        <v>2.2357129305555539</v>
      </c>
      <c r="L2079" s="41">
        <v>5.2089929326104567E-4</v>
      </c>
      <c r="M2079" s="42">
        <v>2.1496359141988117</v>
      </c>
    </row>
    <row r="2080" spans="1:13" x14ac:dyDescent="0.2">
      <c r="A2080" s="84">
        <v>360</v>
      </c>
      <c r="B2080" s="85">
        <v>35403</v>
      </c>
      <c r="C2080" s="97">
        <v>31.09</v>
      </c>
      <c r="D2080" s="90">
        <v>7.5000000000000002E-4</v>
      </c>
      <c r="E2080" s="87">
        <v>47.740830000000003</v>
      </c>
      <c r="F2080" s="88">
        <v>10.38</v>
      </c>
      <c r="G2080" s="91">
        <v>20.734999999999999</v>
      </c>
      <c r="H2080" s="41">
        <v>5.2354776783203327E-4</v>
      </c>
      <c r="I2080" s="42">
        <v>8.5722629754272095</v>
      </c>
      <c r="J2080" s="41">
        <v>5.7597222222222218E-4</v>
      </c>
      <c r="K2080" s="42">
        <v>2.2362889027777761</v>
      </c>
      <c r="L2080" s="41">
        <v>5.2354776783203327E-4</v>
      </c>
      <c r="M2080" s="42">
        <v>2.150159461966644</v>
      </c>
    </row>
    <row r="2081" spans="1:13" x14ac:dyDescent="0.2">
      <c r="A2081" s="84">
        <v>360</v>
      </c>
      <c r="B2081" s="85">
        <v>35404</v>
      </c>
      <c r="C2081" s="97">
        <v>31.27</v>
      </c>
      <c r="D2081" s="90">
        <v>7.6000000000000004E-4</v>
      </c>
      <c r="E2081" s="87">
        <v>47.776919999999997</v>
      </c>
      <c r="F2081" s="88">
        <v>10.38</v>
      </c>
      <c r="G2081" s="91">
        <v>20.824999999999999</v>
      </c>
      <c r="H2081" s="41">
        <v>5.2561873287082506E-4</v>
      </c>
      <c r="I2081" s="42">
        <v>8.5767687174301894</v>
      </c>
      <c r="J2081" s="41">
        <v>5.7847222222222219E-4</v>
      </c>
      <c r="K2081" s="42">
        <v>2.2368673749999983</v>
      </c>
      <c r="L2081" s="41">
        <v>5.2561873287082506E-4</v>
      </c>
      <c r="M2081" s="42">
        <v>2.1506850806995148</v>
      </c>
    </row>
    <row r="2082" spans="1:13" x14ac:dyDescent="0.2">
      <c r="A2082" s="84">
        <v>360</v>
      </c>
      <c r="B2082" s="85">
        <v>35405</v>
      </c>
      <c r="C2082" s="97">
        <v>31.08</v>
      </c>
      <c r="D2082" s="90">
        <v>7.5000000000000002E-4</v>
      </c>
      <c r="E2082" s="87">
        <v>47.812849999999997</v>
      </c>
      <c r="F2082" s="88">
        <v>10.41</v>
      </c>
      <c r="G2082" s="91">
        <v>20.744999999999997</v>
      </c>
      <c r="H2082" s="41">
        <v>5.2377795106872682E-4</v>
      </c>
      <c r="I2082" s="42">
        <v>8.5812610397757947</v>
      </c>
      <c r="J2082" s="41">
        <v>5.7624999999999994E-4</v>
      </c>
      <c r="K2082" s="42">
        <v>2.2374436249999983</v>
      </c>
      <c r="L2082" s="41">
        <v>5.2377795106872682E-4</v>
      </c>
      <c r="M2082" s="42">
        <v>2.1512088586505835</v>
      </c>
    </row>
    <row r="2083" spans="1:13" x14ac:dyDescent="0.2">
      <c r="A2083" s="84">
        <v>360</v>
      </c>
      <c r="B2083" s="85">
        <v>35406</v>
      </c>
      <c r="C2083" s="97">
        <v>31.08</v>
      </c>
      <c r="D2083" s="90">
        <v>7.5000000000000002E-4</v>
      </c>
      <c r="E2083" s="87">
        <v>47.84881</v>
      </c>
      <c r="F2083" s="88">
        <v>10.41</v>
      </c>
      <c r="G2083" s="91">
        <v>20.744999999999997</v>
      </c>
      <c r="H2083" s="41">
        <v>5.2377795106872682E-4</v>
      </c>
      <c r="I2083" s="42">
        <v>8.5857557151007935</v>
      </c>
      <c r="J2083" s="41">
        <v>5.7624999999999994E-4</v>
      </c>
      <c r="K2083" s="42">
        <v>2.2380198749999982</v>
      </c>
      <c r="L2083" s="41">
        <v>5.2377795106872682E-4</v>
      </c>
      <c r="M2083" s="42">
        <v>2.1517326366016523</v>
      </c>
    </row>
    <row r="2084" spans="1:13" x14ac:dyDescent="0.2">
      <c r="A2084" s="84">
        <v>360</v>
      </c>
      <c r="B2084" s="85">
        <v>35407</v>
      </c>
      <c r="C2084" s="97">
        <v>31.08</v>
      </c>
      <c r="D2084" s="90">
        <v>7.5000000000000002E-4</v>
      </c>
      <c r="E2084" s="87">
        <v>47.884790000000002</v>
      </c>
      <c r="F2084" s="88">
        <v>10.41</v>
      </c>
      <c r="G2084" s="91">
        <v>20.744999999999997</v>
      </c>
      <c r="H2084" s="41">
        <v>5.2377795106872682E-4</v>
      </c>
      <c r="I2084" s="42">
        <v>8.5902527446376258</v>
      </c>
      <c r="J2084" s="41">
        <v>5.7624999999999994E-4</v>
      </c>
      <c r="K2084" s="42">
        <v>2.2385961249999982</v>
      </c>
      <c r="L2084" s="41">
        <v>5.2377795106872682E-4</v>
      </c>
      <c r="M2084" s="42">
        <v>2.152256414552721</v>
      </c>
    </row>
    <row r="2085" spans="1:13" x14ac:dyDescent="0.2">
      <c r="A2085" s="84">
        <v>360</v>
      </c>
      <c r="B2085" s="85">
        <v>35408</v>
      </c>
      <c r="C2085" s="97">
        <v>31.05</v>
      </c>
      <c r="D2085" s="90">
        <v>7.5000000000000002E-4</v>
      </c>
      <c r="E2085" s="87">
        <v>47.920780000000001</v>
      </c>
      <c r="F2085" s="88">
        <v>10.53</v>
      </c>
      <c r="G2085" s="91">
        <v>20.79</v>
      </c>
      <c r="H2085" s="41">
        <v>5.2481354043187878E-4</v>
      </c>
      <c r="I2085" s="42">
        <v>8.5947610255937441</v>
      </c>
      <c r="J2085" s="41">
        <v>5.775E-4</v>
      </c>
      <c r="K2085" s="42">
        <v>2.2391736249999981</v>
      </c>
      <c r="L2085" s="41">
        <v>5.2481354043187878E-4</v>
      </c>
      <c r="M2085" s="42">
        <v>2.1527812280931529</v>
      </c>
    </row>
    <row r="2086" spans="1:13" x14ac:dyDescent="0.2">
      <c r="A2086" s="84">
        <v>360</v>
      </c>
      <c r="B2086" s="85">
        <v>35409</v>
      </c>
      <c r="C2086" s="97">
        <v>31.22</v>
      </c>
      <c r="D2086" s="90">
        <v>7.6000000000000004E-4</v>
      </c>
      <c r="E2086" s="87">
        <v>47.956960000000002</v>
      </c>
      <c r="F2086" s="88">
        <v>10.54</v>
      </c>
      <c r="G2086" s="91">
        <v>20.88</v>
      </c>
      <c r="H2086" s="41">
        <v>5.2688356545527171E-4</v>
      </c>
      <c r="I2086" s="42">
        <v>8.5992894639271444</v>
      </c>
      <c r="J2086" s="41">
        <v>5.8E-4</v>
      </c>
      <c r="K2086" s="42">
        <v>2.2397536249999979</v>
      </c>
      <c r="L2086" s="41">
        <v>5.2688356545527171E-4</v>
      </c>
      <c r="M2086" s="42">
        <v>2.1533081116586081</v>
      </c>
    </row>
    <row r="2087" spans="1:13" x14ac:dyDescent="0.2">
      <c r="A2087" s="84">
        <v>360</v>
      </c>
      <c r="B2087" s="85">
        <v>35410</v>
      </c>
      <c r="C2087" s="97">
        <v>31.21</v>
      </c>
      <c r="D2087" s="90">
        <v>7.5000000000000002E-4</v>
      </c>
      <c r="E2087" s="87">
        <v>47.993160000000003</v>
      </c>
      <c r="F2087" s="88">
        <v>10.5</v>
      </c>
      <c r="G2087" s="91">
        <v>20.855</v>
      </c>
      <c r="H2087" s="41">
        <v>5.2630871271253099E-4</v>
      </c>
      <c r="I2087" s="42">
        <v>8.6038153448951462</v>
      </c>
      <c r="J2087" s="41">
        <v>5.7930555555555556E-4</v>
      </c>
      <c r="K2087" s="42">
        <v>2.2403329305555535</v>
      </c>
      <c r="L2087" s="41">
        <v>5.2630871271253099E-4</v>
      </c>
      <c r="M2087" s="42">
        <v>2.1538344203713207</v>
      </c>
    </row>
    <row r="2088" spans="1:13" x14ac:dyDescent="0.2">
      <c r="A2088" s="84">
        <v>360</v>
      </c>
      <c r="B2088" s="85">
        <v>35411</v>
      </c>
      <c r="C2088" s="97">
        <v>30.98</v>
      </c>
      <c r="D2088" s="90">
        <v>7.5000000000000002E-4</v>
      </c>
      <c r="E2088" s="87">
        <v>48.029150000000001</v>
      </c>
      <c r="F2088" s="88">
        <v>10.49</v>
      </c>
      <c r="G2088" s="91">
        <v>20.734999999999999</v>
      </c>
      <c r="H2088" s="41">
        <v>5.2354776783203327E-4</v>
      </c>
      <c r="I2088" s="42">
        <v>8.6083198532138052</v>
      </c>
      <c r="J2088" s="41">
        <v>5.7597222222222218E-4</v>
      </c>
      <c r="K2088" s="42">
        <v>2.2409089027777758</v>
      </c>
      <c r="L2088" s="41">
        <v>5.2354776783203327E-4</v>
      </c>
      <c r="M2088" s="42">
        <v>2.1543579681391529</v>
      </c>
    </row>
    <row r="2089" spans="1:13" x14ac:dyDescent="0.2">
      <c r="A2089" s="84">
        <v>360</v>
      </c>
      <c r="B2089" s="85">
        <v>35412</v>
      </c>
      <c r="C2089" s="97">
        <v>31.04</v>
      </c>
      <c r="D2089" s="90">
        <v>7.5000000000000002E-4</v>
      </c>
      <c r="E2089" s="87">
        <v>48.06523</v>
      </c>
      <c r="F2089" s="88">
        <v>10.48</v>
      </c>
      <c r="G2089" s="91">
        <v>20.759999999999998</v>
      </c>
      <c r="H2089" s="41">
        <v>5.2412319028105614E-4</v>
      </c>
      <c r="I2089" s="42">
        <v>8.6128316732782313</v>
      </c>
      <c r="J2089" s="41">
        <v>5.7666666666666663E-4</v>
      </c>
      <c r="K2089" s="42">
        <v>2.2414855694444422</v>
      </c>
      <c r="L2089" s="41">
        <v>5.2412319028105614E-4</v>
      </c>
      <c r="M2089" s="42">
        <v>2.154882091329434</v>
      </c>
    </row>
    <row r="2090" spans="1:13" x14ac:dyDescent="0.2">
      <c r="A2090" s="84">
        <v>360</v>
      </c>
      <c r="B2090" s="85">
        <v>35413</v>
      </c>
      <c r="C2090" s="97">
        <v>31.04</v>
      </c>
      <c r="D2090" s="90">
        <v>7.5000000000000002E-4</v>
      </c>
      <c r="E2090" s="87">
        <v>48.101329999999997</v>
      </c>
      <c r="F2090" s="88">
        <v>10.48</v>
      </c>
      <c r="G2090" s="91">
        <v>20.759999999999998</v>
      </c>
      <c r="H2090" s="41">
        <v>5.2412319028105614E-4</v>
      </c>
      <c r="I2090" s="42">
        <v>8.6173458580921842</v>
      </c>
      <c r="J2090" s="41">
        <v>5.7666666666666663E-4</v>
      </c>
      <c r="K2090" s="42">
        <v>2.2420622361111087</v>
      </c>
      <c r="L2090" s="41">
        <v>5.2412319028105614E-4</v>
      </c>
      <c r="M2090" s="42">
        <v>2.155406214519715</v>
      </c>
    </row>
    <row r="2091" spans="1:13" x14ac:dyDescent="0.2">
      <c r="A2091" s="84">
        <v>360</v>
      </c>
      <c r="B2091" s="85">
        <v>35414</v>
      </c>
      <c r="C2091" s="97">
        <v>31.04</v>
      </c>
      <c r="D2091" s="90">
        <v>7.5000000000000002E-4</v>
      </c>
      <c r="E2091" s="87">
        <v>48.13747</v>
      </c>
      <c r="F2091" s="88">
        <v>10.48</v>
      </c>
      <c r="G2091" s="91">
        <v>20.759999999999998</v>
      </c>
      <c r="H2091" s="41">
        <v>5.2412319028105614E-4</v>
      </c>
      <c r="I2091" s="42">
        <v>8.6218624088950833</v>
      </c>
      <c r="J2091" s="41">
        <v>5.7666666666666663E-4</v>
      </c>
      <c r="K2091" s="42">
        <v>2.2426389027777751</v>
      </c>
      <c r="L2091" s="41">
        <v>5.2412319028105614E-4</v>
      </c>
      <c r="M2091" s="42">
        <v>2.1559303377099961</v>
      </c>
    </row>
    <row r="2092" spans="1:13" x14ac:dyDescent="0.2">
      <c r="A2092" s="84">
        <v>360</v>
      </c>
      <c r="B2092" s="85">
        <v>35415</v>
      </c>
      <c r="C2092" s="97">
        <v>31.04</v>
      </c>
      <c r="D2092" s="90">
        <v>7.5000000000000002E-4</v>
      </c>
      <c r="E2092" s="87">
        <v>48.173630000000003</v>
      </c>
      <c r="F2092" s="88">
        <v>10.41</v>
      </c>
      <c r="G2092" s="91">
        <v>20.725000000000001</v>
      </c>
      <c r="H2092" s="41">
        <v>5.2331756558254838E-4</v>
      </c>
      <c r="I2092" s="42">
        <v>8.6263743809416944</v>
      </c>
      <c r="J2092" s="41">
        <v>5.7569444444444443E-4</v>
      </c>
      <c r="K2092" s="42">
        <v>2.2432145972222197</v>
      </c>
      <c r="L2092" s="41">
        <v>5.2331756558254838E-4</v>
      </c>
      <c r="M2092" s="42">
        <v>2.1564536552755786</v>
      </c>
    </row>
    <row r="2093" spans="1:13" x14ac:dyDescent="0.2">
      <c r="A2093" s="84">
        <v>360</v>
      </c>
      <c r="B2093" s="85">
        <v>35416</v>
      </c>
      <c r="C2093" s="97">
        <v>31.3</v>
      </c>
      <c r="D2093" s="90">
        <v>7.6000000000000004E-4</v>
      </c>
      <c r="E2093" s="87">
        <v>48.210079999999998</v>
      </c>
      <c r="F2093" s="88">
        <v>10.41</v>
      </c>
      <c r="G2093" s="91">
        <v>20.855</v>
      </c>
      <c r="H2093" s="41">
        <v>5.2630871271253099E-4</v>
      </c>
      <c r="I2093" s="42">
        <v>8.630914516937505</v>
      </c>
      <c r="J2093" s="41">
        <v>5.7930555555555556E-4</v>
      </c>
      <c r="K2093" s="42">
        <v>2.2437939027777754</v>
      </c>
      <c r="L2093" s="41">
        <v>5.2630871271253099E-4</v>
      </c>
      <c r="M2093" s="42">
        <v>2.1569799639882912</v>
      </c>
    </row>
    <row r="2094" spans="1:13" x14ac:dyDescent="0.2">
      <c r="A2094" s="84">
        <v>360</v>
      </c>
      <c r="B2094" s="85">
        <v>35417</v>
      </c>
      <c r="C2094" s="97">
        <v>31</v>
      </c>
      <c r="D2094" s="90">
        <v>7.5000000000000002E-4</v>
      </c>
      <c r="E2094" s="87">
        <v>48.246259999999999</v>
      </c>
      <c r="F2094" s="88">
        <v>10.39</v>
      </c>
      <c r="G2094" s="91">
        <v>20.695</v>
      </c>
      <c r="H2094" s="41">
        <v>5.2262684472448306E-4</v>
      </c>
      <c r="I2094" s="42">
        <v>8.6354252645585792</v>
      </c>
      <c r="J2094" s="41">
        <v>5.7486111111111117E-4</v>
      </c>
      <c r="K2094" s="42">
        <v>2.2443687638888865</v>
      </c>
      <c r="L2094" s="41">
        <v>5.2262684472448306E-4</v>
      </c>
      <c r="M2094" s="42">
        <v>2.1575025908330154</v>
      </c>
    </row>
    <row r="2095" spans="1:13" x14ac:dyDescent="0.2">
      <c r="A2095" s="84">
        <v>360</v>
      </c>
      <c r="B2095" s="85">
        <v>35418</v>
      </c>
      <c r="C2095" s="97">
        <v>30.61</v>
      </c>
      <c r="D2095" s="90">
        <v>7.3999999999999999E-4</v>
      </c>
      <c r="E2095" s="87">
        <v>48.282060000000001</v>
      </c>
      <c r="F2095" s="88">
        <v>10.51</v>
      </c>
      <c r="G2095" s="91">
        <v>20.56</v>
      </c>
      <c r="H2095" s="41">
        <v>5.195164806612862E-4</v>
      </c>
      <c r="I2095" s="42">
        <v>8.6399115103010367</v>
      </c>
      <c r="J2095" s="41">
        <v>5.711111111111111E-4</v>
      </c>
      <c r="K2095" s="42">
        <v>2.2449398749999978</v>
      </c>
      <c r="L2095" s="41">
        <v>5.195164806612862E-4</v>
      </c>
      <c r="M2095" s="42">
        <v>2.1580221073136769</v>
      </c>
    </row>
    <row r="2096" spans="1:13" x14ac:dyDescent="0.2">
      <c r="A2096" s="84">
        <v>360</v>
      </c>
      <c r="B2096" s="85">
        <v>35419</v>
      </c>
      <c r="C2096" s="97">
        <v>30.39</v>
      </c>
      <c r="D2096" s="90">
        <v>7.3999999999999999E-4</v>
      </c>
      <c r="E2096" s="87">
        <v>48.317659999999997</v>
      </c>
      <c r="F2096" s="88">
        <v>10.47</v>
      </c>
      <c r="G2096" s="91">
        <v>20.43</v>
      </c>
      <c r="H2096" s="41">
        <v>5.165180308670525E-4</v>
      </c>
      <c r="I2096" s="42">
        <v>8.6443741803812024</v>
      </c>
      <c r="J2096" s="41">
        <v>5.6749999999999997E-4</v>
      </c>
      <c r="K2096" s="42">
        <v>2.2455073749999976</v>
      </c>
      <c r="L2096" s="41">
        <v>5.165180308670525E-4</v>
      </c>
      <c r="M2096" s="42">
        <v>2.1585386253445442</v>
      </c>
    </row>
    <row r="2097" spans="1:13" x14ac:dyDescent="0.2">
      <c r="A2097" s="84">
        <v>360</v>
      </c>
      <c r="B2097" s="85">
        <v>35420</v>
      </c>
      <c r="C2097" s="97">
        <v>30.39</v>
      </c>
      <c r="D2097" s="90">
        <v>7.3999999999999999E-4</v>
      </c>
      <c r="E2097" s="87">
        <v>48.353290000000001</v>
      </c>
      <c r="F2097" s="88">
        <v>10.47</v>
      </c>
      <c r="G2097" s="91">
        <v>20.43</v>
      </c>
      <c r="H2097" s="41">
        <v>5.165180308670525E-4</v>
      </c>
      <c r="I2097" s="42">
        <v>8.648839155510931</v>
      </c>
      <c r="J2097" s="41">
        <v>5.6749999999999997E-4</v>
      </c>
      <c r="K2097" s="42">
        <v>2.2460748749999975</v>
      </c>
      <c r="L2097" s="41">
        <v>5.165180308670525E-4</v>
      </c>
      <c r="M2097" s="42">
        <v>2.1590551433754115</v>
      </c>
    </row>
    <row r="2098" spans="1:13" x14ac:dyDescent="0.2">
      <c r="A2098" s="84">
        <v>360</v>
      </c>
      <c r="B2098" s="85">
        <v>35421</v>
      </c>
      <c r="C2098" s="97">
        <v>30.39</v>
      </c>
      <c r="D2098" s="90">
        <v>7.3999999999999999E-4</v>
      </c>
      <c r="E2098" s="87">
        <v>48.388950000000001</v>
      </c>
      <c r="F2098" s="88">
        <v>10.47</v>
      </c>
      <c r="G2098" s="91">
        <v>20.43</v>
      </c>
      <c r="H2098" s="41">
        <v>5.165180308670525E-4</v>
      </c>
      <c r="I2098" s="42">
        <v>8.6533064368808219</v>
      </c>
      <c r="J2098" s="41">
        <v>5.6749999999999997E-4</v>
      </c>
      <c r="K2098" s="42">
        <v>2.2466423749999973</v>
      </c>
      <c r="L2098" s="41">
        <v>5.165180308670525E-4</v>
      </c>
      <c r="M2098" s="42">
        <v>2.1595716614062788</v>
      </c>
    </row>
    <row r="2099" spans="1:13" x14ac:dyDescent="0.2">
      <c r="A2099" s="84">
        <v>360</v>
      </c>
      <c r="B2099" s="85">
        <v>35422</v>
      </c>
      <c r="C2099" s="97">
        <v>29.78</v>
      </c>
      <c r="D2099" s="90">
        <v>7.2000000000000005E-4</v>
      </c>
      <c r="E2099" s="87">
        <v>48.423999999999999</v>
      </c>
      <c r="F2099" s="88">
        <v>10.45</v>
      </c>
      <c r="G2099" s="91">
        <v>20.115000000000002</v>
      </c>
      <c r="H2099" s="41">
        <v>5.0923914941702897E-4</v>
      </c>
      <c r="I2099" s="42">
        <v>8.6577130392903836</v>
      </c>
      <c r="J2099" s="41">
        <v>5.5875E-4</v>
      </c>
      <c r="K2099" s="42">
        <v>2.2472011249999975</v>
      </c>
      <c r="L2099" s="41">
        <v>5.0923914941702897E-4</v>
      </c>
      <c r="M2099" s="42">
        <v>2.1600809005556956</v>
      </c>
    </row>
    <row r="2100" spans="1:13" x14ac:dyDescent="0.2">
      <c r="A2100" s="84">
        <v>360</v>
      </c>
      <c r="B2100" s="85">
        <v>35423</v>
      </c>
      <c r="C2100" s="97">
        <v>29.99</v>
      </c>
      <c r="D2100" s="90">
        <v>7.2999999999999996E-4</v>
      </c>
      <c r="E2100" s="87">
        <v>48.459290000000003</v>
      </c>
      <c r="F2100" s="88">
        <v>10.49</v>
      </c>
      <c r="G2100" s="91">
        <v>20.239999999999998</v>
      </c>
      <c r="H2100" s="41">
        <v>5.1212987001414412E-4</v>
      </c>
      <c r="I2100" s="42">
        <v>8.6621469127438147</v>
      </c>
      <c r="J2100" s="41">
        <v>5.622222222222222E-4</v>
      </c>
      <c r="K2100" s="42">
        <v>2.2477633472222198</v>
      </c>
      <c r="L2100" s="41">
        <v>5.1212987001414412E-4</v>
      </c>
      <c r="M2100" s="42">
        <v>2.1605930304257095</v>
      </c>
    </row>
    <row r="2101" spans="1:13" x14ac:dyDescent="0.2">
      <c r="A2101" s="84">
        <v>360</v>
      </c>
      <c r="B2101" s="85">
        <v>35424</v>
      </c>
      <c r="C2101" s="97">
        <v>29.99</v>
      </c>
      <c r="D2101" s="90">
        <v>7.2999999999999996E-4</v>
      </c>
      <c r="E2101" s="87">
        <v>48.494610000000002</v>
      </c>
      <c r="F2101" s="88">
        <v>10.49</v>
      </c>
      <c r="G2101" s="91">
        <v>20.239999999999998</v>
      </c>
      <c r="H2101" s="41">
        <v>5.1212987001414412E-4</v>
      </c>
      <c r="I2101" s="42">
        <v>8.6665830569162807</v>
      </c>
      <c r="J2101" s="41">
        <v>5.622222222222222E-4</v>
      </c>
      <c r="K2101" s="42">
        <v>2.2483255694444422</v>
      </c>
      <c r="L2101" s="41">
        <v>5.1212987001414412E-4</v>
      </c>
      <c r="M2101" s="42">
        <v>2.1611051602957234</v>
      </c>
    </row>
    <row r="2102" spans="1:13" x14ac:dyDescent="0.2">
      <c r="A2102" s="84">
        <v>360</v>
      </c>
      <c r="B2102" s="85">
        <v>35425</v>
      </c>
      <c r="C2102" s="97">
        <v>30</v>
      </c>
      <c r="D2102" s="90">
        <v>7.2999999999999996E-4</v>
      </c>
      <c r="E2102" s="87">
        <v>48.529960000000003</v>
      </c>
      <c r="F2102" s="88">
        <v>10.52</v>
      </c>
      <c r="G2102" s="91">
        <v>20.259999999999998</v>
      </c>
      <c r="H2102" s="41">
        <v>5.1259210718823667E-4</v>
      </c>
      <c r="I2102" s="42">
        <v>8.6710254789875467</v>
      </c>
      <c r="J2102" s="41">
        <v>5.6277777777777771E-4</v>
      </c>
      <c r="K2102" s="42">
        <v>2.2488883472222199</v>
      </c>
      <c r="L2102" s="41">
        <v>5.1259210718823667E-4</v>
      </c>
      <c r="M2102" s="42">
        <v>2.1616177524029117</v>
      </c>
    </row>
    <row r="2103" spans="1:13" x14ac:dyDescent="0.2">
      <c r="A2103" s="84">
        <v>360</v>
      </c>
      <c r="B2103" s="85">
        <v>35426</v>
      </c>
      <c r="C2103" s="97">
        <v>29.94</v>
      </c>
      <c r="D2103" s="90">
        <v>7.2999999999999996E-4</v>
      </c>
      <c r="E2103" s="87">
        <v>48.565280000000001</v>
      </c>
      <c r="F2103" s="88">
        <v>10.52</v>
      </c>
      <c r="G2103" s="91">
        <v>20.23</v>
      </c>
      <c r="H2103" s="41">
        <v>5.1189872267420888E-4</v>
      </c>
      <c r="I2103" s="42">
        <v>8.6754641658545157</v>
      </c>
      <c r="J2103" s="41">
        <v>5.6194444444444445E-4</v>
      </c>
      <c r="K2103" s="42">
        <v>2.2494502916666641</v>
      </c>
      <c r="L2103" s="41">
        <v>5.1189872267420888E-4</v>
      </c>
      <c r="M2103" s="42">
        <v>2.1621296511255856</v>
      </c>
    </row>
    <row r="2104" spans="1:13" x14ac:dyDescent="0.2">
      <c r="A2104" s="84">
        <v>360</v>
      </c>
      <c r="B2104" s="85">
        <v>35427</v>
      </c>
      <c r="C2104" s="97">
        <v>29.94</v>
      </c>
      <c r="D2104" s="90">
        <v>7.2999999999999996E-4</v>
      </c>
      <c r="E2104" s="87">
        <v>48.600630000000002</v>
      </c>
      <c r="F2104" s="88">
        <v>10.52</v>
      </c>
      <c r="G2104" s="91">
        <v>20.23</v>
      </c>
      <c r="H2104" s="41">
        <v>5.1189872267420888E-4</v>
      </c>
      <c r="I2104" s="42">
        <v>8.6799051248796228</v>
      </c>
      <c r="J2104" s="41">
        <v>5.6194444444444445E-4</v>
      </c>
      <c r="K2104" s="42">
        <v>2.2500122361111083</v>
      </c>
      <c r="L2104" s="41">
        <v>5.1189872267420888E-4</v>
      </c>
      <c r="M2104" s="42">
        <v>2.1626415498482601</v>
      </c>
    </row>
    <row r="2105" spans="1:13" x14ac:dyDescent="0.2">
      <c r="A2105" s="84">
        <v>360</v>
      </c>
      <c r="B2105" s="85">
        <v>35428</v>
      </c>
      <c r="C2105" s="97">
        <v>29.94</v>
      </c>
      <c r="D2105" s="90">
        <v>7.2999999999999996E-4</v>
      </c>
      <c r="E2105" s="87">
        <v>48.636000000000003</v>
      </c>
      <c r="F2105" s="88">
        <v>10.52</v>
      </c>
      <c r="G2105" s="91">
        <v>20.23</v>
      </c>
      <c r="H2105" s="41">
        <v>5.1189872267420888E-4</v>
      </c>
      <c r="I2105" s="42">
        <v>8.6843483572259821</v>
      </c>
      <c r="J2105" s="41">
        <v>5.6194444444444445E-4</v>
      </c>
      <c r="K2105" s="42">
        <v>2.2505741805555526</v>
      </c>
      <c r="L2105" s="41">
        <v>5.1189872267420888E-4</v>
      </c>
      <c r="M2105" s="42">
        <v>2.1631534485709345</v>
      </c>
    </row>
    <row r="2106" spans="1:13" x14ac:dyDescent="0.2">
      <c r="A2106" s="84">
        <v>360</v>
      </c>
      <c r="B2106" s="85">
        <v>35429</v>
      </c>
      <c r="C2106" s="97">
        <v>29.92</v>
      </c>
      <c r="D2106" s="90">
        <v>7.2999999999999996E-4</v>
      </c>
      <c r="E2106" s="87">
        <v>48.671370000000003</v>
      </c>
      <c r="F2106" s="88">
        <v>10.52</v>
      </c>
      <c r="G2106" s="91">
        <v>20.22</v>
      </c>
      <c r="H2106" s="41">
        <v>5.1166755616161019E-4</v>
      </c>
      <c r="I2106" s="42">
        <v>8.6887918565267803</v>
      </c>
      <c r="J2106" s="41">
        <v>5.6166666666666659E-4</v>
      </c>
      <c r="K2106" s="42">
        <v>2.2511358472222192</v>
      </c>
      <c r="L2106" s="41">
        <v>5.1166755616161019E-4</v>
      </c>
      <c r="M2106" s="42">
        <v>2.1636651161270963</v>
      </c>
    </row>
    <row r="2107" spans="1:13" x14ac:dyDescent="0.2">
      <c r="A2107" s="84">
        <v>360</v>
      </c>
      <c r="B2107" s="85">
        <v>35430</v>
      </c>
      <c r="C2107" s="97">
        <v>29.68</v>
      </c>
      <c r="D2107" s="90">
        <v>7.2000000000000005E-4</v>
      </c>
      <c r="E2107" s="87">
        <v>48.706519999999998</v>
      </c>
      <c r="F2107" s="88">
        <v>10.45</v>
      </c>
      <c r="G2107" s="91">
        <v>20.064999999999998</v>
      </c>
      <c r="H2107" s="41">
        <v>5.0808202111163325E-4</v>
      </c>
      <c r="I2107" s="42">
        <v>8.6932064754542626</v>
      </c>
      <c r="J2107" s="41">
        <v>5.5736111111111101E-4</v>
      </c>
      <c r="K2107" s="42">
        <v>2.2516932083333301</v>
      </c>
      <c r="L2107" s="41">
        <v>5.0808202111163325E-4</v>
      </c>
      <c r="M2107" s="42">
        <v>2.164173198148208</v>
      </c>
    </row>
    <row r="2108" spans="1:13" x14ac:dyDescent="0.2">
      <c r="A2108" s="84">
        <v>360</v>
      </c>
      <c r="B2108" s="85">
        <v>35431</v>
      </c>
      <c r="C2108" s="88">
        <v>29.68</v>
      </c>
      <c r="D2108" s="90">
        <v>7.2000000000000005E-4</v>
      </c>
      <c r="E2108" s="87">
        <v>48.741700000000002</v>
      </c>
      <c r="F2108" s="88">
        <v>10.45</v>
      </c>
      <c r="G2108" s="91">
        <v>20.064999999999998</v>
      </c>
      <c r="H2108" s="41">
        <v>5.0808202111163325E-4</v>
      </c>
      <c r="I2108" s="42">
        <v>8.6976233373702527</v>
      </c>
      <c r="J2108" s="41">
        <v>5.5736111111111101E-4</v>
      </c>
      <c r="K2108" s="42">
        <v>2.252250569444441</v>
      </c>
      <c r="L2108" s="41">
        <v>5.0808202111163325E-4</v>
      </c>
      <c r="M2108" s="42">
        <v>2.1646812801693196</v>
      </c>
    </row>
    <row r="2109" spans="1:13" x14ac:dyDescent="0.2">
      <c r="A2109" s="84">
        <v>360</v>
      </c>
      <c r="B2109" s="85">
        <v>35432</v>
      </c>
      <c r="C2109" s="88">
        <v>29.94</v>
      </c>
      <c r="D2109" s="90">
        <v>7.2999999999999996E-4</v>
      </c>
      <c r="E2109" s="87">
        <v>48.777169999999998</v>
      </c>
      <c r="F2109" s="88">
        <v>10.45</v>
      </c>
      <c r="G2109" s="91">
        <v>20.195</v>
      </c>
      <c r="H2109" s="41">
        <v>5.1108955597767292E-4</v>
      </c>
      <c r="I2109" s="42">
        <v>8.7020686018198106</v>
      </c>
      <c r="J2109" s="41">
        <v>5.6097222222222225E-4</v>
      </c>
      <c r="K2109" s="42">
        <v>2.2528115416666634</v>
      </c>
      <c r="L2109" s="41">
        <v>5.1108955597767292E-4</v>
      </c>
      <c r="M2109" s="42">
        <v>2.1651923697252973</v>
      </c>
    </row>
    <row r="2110" spans="1:13" x14ac:dyDescent="0.2">
      <c r="A2110" s="84">
        <v>360</v>
      </c>
      <c r="B2110" s="85">
        <v>35433</v>
      </c>
      <c r="C2110" s="88">
        <v>30.06</v>
      </c>
      <c r="D2110" s="90">
        <v>7.2999999999999996E-4</v>
      </c>
      <c r="E2110" s="87">
        <v>48.812800000000003</v>
      </c>
      <c r="F2110" s="88">
        <v>10.41</v>
      </c>
      <c r="G2110" s="91">
        <v>20.234999999999999</v>
      </c>
      <c r="H2110" s="41">
        <v>5.1201429874070392E-4</v>
      </c>
      <c r="I2110" s="42">
        <v>8.7065241853725652</v>
      </c>
      <c r="J2110" s="41">
        <v>5.6208333333333327E-4</v>
      </c>
      <c r="K2110" s="42">
        <v>2.2533736249999969</v>
      </c>
      <c r="L2110" s="41">
        <v>5.1201429874070392E-4</v>
      </c>
      <c r="M2110" s="42">
        <v>2.1657043840240382</v>
      </c>
    </row>
    <row r="2111" spans="1:13" x14ac:dyDescent="0.2">
      <c r="A2111" s="84">
        <v>360</v>
      </c>
      <c r="B2111" s="85">
        <v>35434</v>
      </c>
      <c r="C2111" s="88">
        <v>30.06</v>
      </c>
      <c r="D2111" s="90">
        <v>7.2999999999999996E-4</v>
      </c>
      <c r="E2111" s="87">
        <v>48.84845</v>
      </c>
      <c r="F2111" s="88">
        <v>10.41</v>
      </c>
      <c r="G2111" s="91">
        <v>20.234999999999999</v>
      </c>
      <c r="H2111" s="41">
        <v>5.1201429874070392E-4</v>
      </c>
      <c r="I2111" s="42">
        <v>8.7109820502478073</v>
      </c>
      <c r="J2111" s="41">
        <v>5.6208333333333327E-4</v>
      </c>
      <c r="K2111" s="42">
        <v>2.2539357083333305</v>
      </c>
      <c r="L2111" s="41">
        <v>5.1201429874070392E-4</v>
      </c>
      <c r="M2111" s="42">
        <v>2.1662163983227787</v>
      </c>
    </row>
    <row r="2112" spans="1:13" x14ac:dyDescent="0.2">
      <c r="A2112" s="84">
        <v>360</v>
      </c>
      <c r="B2112" s="85">
        <v>35435</v>
      </c>
      <c r="C2112" s="88">
        <v>30.06</v>
      </c>
      <c r="D2112" s="90">
        <v>7.2999999999999996E-4</v>
      </c>
      <c r="E2112" s="87">
        <v>48.884120000000003</v>
      </c>
      <c r="F2112" s="88">
        <v>10.41</v>
      </c>
      <c r="G2112" s="91">
        <v>20.234999999999999</v>
      </c>
      <c r="H2112" s="41">
        <v>5.1201429874070392E-4</v>
      </c>
      <c r="I2112" s="42">
        <v>8.7154421976136085</v>
      </c>
      <c r="J2112" s="41">
        <v>5.6208333333333327E-4</v>
      </c>
      <c r="K2112" s="42">
        <v>2.254497791666664</v>
      </c>
      <c r="L2112" s="41">
        <v>5.1201429874070392E-4</v>
      </c>
      <c r="M2112" s="42">
        <v>2.1667284126215192</v>
      </c>
    </row>
    <row r="2113" spans="1:13" x14ac:dyDescent="0.2">
      <c r="A2113" s="84">
        <v>360</v>
      </c>
      <c r="B2113" s="85">
        <v>35436</v>
      </c>
      <c r="C2113" s="88">
        <v>30.24</v>
      </c>
      <c r="D2113" s="90">
        <v>7.2999999999999996E-4</v>
      </c>
      <c r="E2113" s="87">
        <v>48.920009999999998</v>
      </c>
      <c r="F2113" s="88">
        <v>10.41</v>
      </c>
      <c r="G2113" s="91">
        <v>20.324999999999999</v>
      </c>
      <c r="H2113" s="41">
        <v>5.1409384875045205E-4</v>
      </c>
      <c r="I2113" s="42">
        <v>8.7199227528365419</v>
      </c>
      <c r="J2113" s="41">
        <v>5.6458333333333328E-4</v>
      </c>
      <c r="K2113" s="42">
        <v>2.2550623749999974</v>
      </c>
      <c r="L2113" s="41">
        <v>5.1409384875045205E-4</v>
      </c>
      <c r="M2113" s="42">
        <v>2.1672425064702696</v>
      </c>
    </row>
    <row r="2114" spans="1:13" x14ac:dyDescent="0.2">
      <c r="A2114" s="84">
        <v>360</v>
      </c>
      <c r="B2114" s="85">
        <v>35437</v>
      </c>
      <c r="C2114" s="88">
        <v>30.46</v>
      </c>
      <c r="D2114" s="90">
        <v>7.3999999999999999E-4</v>
      </c>
      <c r="E2114" s="87">
        <v>48.956159999999997</v>
      </c>
      <c r="F2114" s="88">
        <v>10.39</v>
      </c>
      <c r="G2114" s="91">
        <v>20.425000000000001</v>
      </c>
      <c r="H2114" s="41">
        <v>5.1640264142571723E-4</v>
      </c>
      <c r="I2114" s="42">
        <v>8.7244257439791344</v>
      </c>
      <c r="J2114" s="41">
        <v>5.6736111111111115E-4</v>
      </c>
      <c r="K2114" s="42">
        <v>2.2556297361111084</v>
      </c>
      <c r="L2114" s="41">
        <v>5.1640264142571723E-4</v>
      </c>
      <c r="M2114" s="42">
        <v>2.1677589091116953</v>
      </c>
    </row>
    <row r="2115" spans="1:13" x14ac:dyDescent="0.2">
      <c r="A2115" s="84">
        <v>360</v>
      </c>
      <c r="B2115" s="85">
        <v>35438</v>
      </c>
      <c r="C2115" s="88">
        <v>30.59</v>
      </c>
      <c r="D2115" s="90">
        <v>7.3999999999999999E-4</v>
      </c>
      <c r="E2115" s="87">
        <v>48.992460000000001</v>
      </c>
      <c r="F2115" s="88">
        <v>10.33</v>
      </c>
      <c r="G2115" s="91">
        <v>20.46</v>
      </c>
      <c r="H2115" s="41">
        <v>5.1721026720552565E-4</v>
      </c>
      <c r="I2115" s="42">
        <v>8.7289381065493927</v>
      </c>
      <c r="J2115" s="41">
        <v>5.6833333333333334E-4</v>
      </c>
      <c r="K2115" s="42">
        <v>2.2561980694444417</v>
      </c>
      <c r="L2115" s="41">
        <v>5.1721026720552565E-4</v>
      </c>
      <c r="M2115" s="42">
        <v>2.1682761193789011</v>
      </c>
    </row>
    <row r="2116" spans="1:13" x14ac:dyDescent="0.2">
      <c r="A2116" s="84">
        <v>360</v>
      </c>
      <c r="B2116" s="85">
        <v>35439</v>
      </c>
      <c r="C2116" s="88">
        <v>31.41</v>
      </c>
      <c r="D2116" s="90">
        <v>7.6000000000000004E-4</v>
      </c>
      <c r="E2116" s="87">
        <v>49.029649999999997</v>
      </c>
      <c r="F2116" s="88">
        <v>10.32</v>
      </c>
      <c r="G2116" s="91">
        <v>20.865000000000002</v>
      </c>
      <c r="H2116" s="41">
        <v>5.265386680384232E-4</v>
      </c>
      <c r="I2116" s="42">
        <v>8.7335342299934045</v>
      </c>
      <c r="J2116" s="41">
        <v>5.7958333333333343E-4</v>
      </c>
      <c r="K2116" s="42">
        <v>2.256777652777775</v>
      </c>
      <c r="L2116" s="41">
        <v>5.265386680384232E-4</v>
      </c>
      <c r="M2116" s="42">
        <v>2.1688026580469395</v>
      </c>
    </row>
    <row r="2117" spans="1:13" x14ac:dyDescent="0.2">
      <c r="A2117" s="84">
        <v>360</v>
      </c>
      <c r="B2117" s="85">
        <v>35440</v>
      </c>
      <c r="C2117" s="88">
        <v>31.19</v>
      </c>
      <c r="D2117" s="90">
        <v>7.5000000000000002E-4</v>
      </c>
      <c r="E2117" s="87">
        <v>49.06664</v>
      </c>
      <c r="F2117" s="88">
        <v>10.33</v>
      </c>
      <c r="G2117" s="91">
        <v>20.76</v>
      </c>
      <c r="H2117" s="41">
        <v>5.2412319028105614E-4</v>
      </c>
      <c r="I2117" s="42">
        <v>8.7381116778164571</v>
      </c>
      <c r="J2117" s="41">
        <v>5.7666666666666673E-4</v>
      </c>
      <c r="K2117" s="42">
        <v>2.2573543194444414</v>
      </c>
      <c r="L2117" s="41">
        <v>5.2412319028105614E-4</v>
      </c>
      <c r="M2117" s="42">
        <v>2.1693267812372206</v>
      </c>
    </row>
    <row r="2118" spans="1:13" x14ac:dyDescent="0.2">
      <c r="A2118" s="84">
        <v>360</v>
      </c>
      <c r="B2118" s="85">
        <v>35441</v>
      </c>
      <c r="C2118" s="88">
        <v>31.19</v>
      </c>
      <c r="D2118" s="90">
        <v>7.5000000000000002E-4</v>
      </c>
      <c r="E2118" s="87">
        <v>49.103650000000002</v>
      </c>
      <c r="F2118" s="88">
        <v>10.33</v>
      </c>
      <c r="G2118" s="91">
        <v>20.76</v>
      </c>
      <c r="H2118" s="41">
        <v>5.2412319028105614E-4</v>
      </c>
      <c r="I2118" s="42">
        <v>8.7426915247860659</v>
      </c>
      <c r="J2118" s="41">
        <v>5.7666666666666673E-4</v>
      </c>
      <c r="K2118" s="42">
        <v>2.2579309861111079</v>
      </c>
      <c r="L2118" s="41">
        <v>5.2412319028105614E-4</v>
      </c>
      <c r="M2118" s="42">
        <v>2.1698509044275016</v>
      </c>
    </row>
    <row r="2119" spans="1:13" x14ac:dyDescent="0.2">
      <c r="A2119" s="84">
        <v>360</v>
      </c>
      <c r="B2119" s="85">
        <v>35442</v>
      </c>
      <c r="C2119" s="88">
        <v>31.19</v>
      </c>
      <c r="D2119" s="90">
        <v>7.5000000000000002E-4</v>
      </c>
      <c r="E2119" s="87">
        <v>49.140700000000002</v>
      </c>
      <c r="F2119" s="88">
        <v>10.33</v>
      </c>
      <c r="G2119" s="91">
        <v>20.76</v>
      </c>
      <c r="H2119" s="41">
        <v>5.2412319028105614E-4</v>
      </c>
      <c r="I2119" s="42">
        <v>8.74727377215968</v>
      </c>
      <c r="J2119" s="41">
        <v>5.7666666666666673E-4</v>
      </c>
      <c r="K2119" s="42">
        <v>2.2585076527777743</v>
      </c>
      <c r="L2119" s="41">
        <v>5.2412319028105614E-4</v>
      </c>
      <c r="M2119" s="42">
        <v>2.1703750276177827</v>
      </c>
    </row>
    <row r="2120" spans="1:13" x14ac:dyDescent="0.2">
      <c r="A2120" s="84">
        <v>360</v>
      </c>
      <c r="B2120" s="85">
        <v>35443</v>
      </c>
      <c r="C2120" s="88">
        <v>31.01</v>
      </c>
      <c r="D2120" s="90">
        <v>7.5000000000000002E-4</v>
      </c>
      <c r="E2120" s="87">
        <v>49.177579999999999</v>
      </c>
      <c r="F2120" s="88">
        <v>10.3</v>
      </c>
      <c r="G2120" s="91">
        <v>20.655000000000001</v>
      </c>
      <c r="H2120" s="41">
        <v>5.2170561720754627E-4</v>
      </c>
      <c r="I2120" s="42">
        <v>8.7518372740218684</v>
      </c>
      <c r="J2120" s="41">
        <v>5.7375000000000004E-4</v>
      </c>
      <c r="K2120" s="42">
        <v>2.2590814027777744</v>
      </c>
      <c r="L2120" s="41">
        <v>5.2170561720754627E-4</v>
      </c>
      <c r="M2120" s="42">
        <v>2.17089673323499</v>
      </c>
    </row>
    <row r="2121" spans="1:13" x14ac:dyDescent="0.2">
      <c r="A2121" s="84">
        <v>360</v>
      </c>
      <c r="B2121" s="85">
        <v>35444</v>
      </c>
      <c r="C2121" s="88">
        <v>31.15</v>
      </c>
      <c r="D2121" s="90">
        <v>7.5000000000000002E-4</v>
      </c>
      <c r="E2121" s="87">
        <v>49.214640000000003</v>
      </c>
      <c r="F2121" s="88">
        <v>10.27</v>
      </c>
      <c r="G2121" s="91">
        <v>20.71</v>
      </c>
      <c r="H2121" s="41">
        <v>5.2297222655184328E-4</v>
      </c>
      <c r="I2121" s="42">
        <v>8.7564142418474837</v>
      </c>
      <c r="J2121" s="41">
        <v>5.7527777777777785E-4</v>
      </c>
      <c r="K2121" s="42">
        <v>2.259656680555552</v>
      </c>
      <c r="L2121" s="41">
        <v>5.2297222655184328E-4</v>
      </c>
      <c r="M2121" s="42">
        <v>2.1714197054615418</v>
      </c>
    </row>
    <row r="2122" spans="1:13" x14ac:dyDescent="0.2">
      <c r="A2122" s="84">
        <v>360</v>
      </c>
      <c r="B2122" s="85">
        <v>35445</v>
      </c>
      <c r="C2122" s="88">
        <v>31.14</v>
      </c>
      <c r="D2122" s="90">
        <v>7.5000000000000002E-4</v>
      </c>
      <c r="E2122" s="87">
        <v>49.251710000000003</v>
      </c>
      <c r="F2122" s="88">
        <v>10.26</v>
      </c>
      <c r="G2122" s="91">
        <v>20.7</v>
      </c>
      <c r="H2122" s="41">
        <v>5.2274197675616918E-4</v>
      </c>
      <c r="I2122" s="42">
        <v>8.7609915871375623</v>
      </c>
      <c r="J2122" s="41">
        <v>5.7499999999999999E-4</v>
      </c>
      <c r="K2122" s="42">
        <v>2.260231680555552</v>
      </c>
      <c r="L2122" s="41">
        <v>5.2274197675616918E-4</v>
      </c>
      <c r="M2122" s="42">
        <v>2.171942447438298</v>
      </c>
    </row>
    <row r="2123" spans="1:13" x14ac:dyDescent="0.2">
      <c r="A2123" s="84">
        <v>360</v>
      </c>
      <c r="B2123" s="85">
        <v>35446</v>
      </c>
      <c r="C2123" s="88">
        <v>30.98</v>
      </c>
      <c r="D2123" s="90">
        <v>7.5000000000000002E-4</v>
      </c>
      <c r="E2123" s="87">
        <v>49.288649999999997</v>
      </c>
      <c r="F2123" s="88">
        <v>10.220000000000001</v>
      </c>
      <c r="G2123" s="91">
        <v>20.6</v>
      </c>
      <c r="H2123" s="41">
        <v>5.2043843195836992E-4</v>
      </c>
      <c r="I2123" s="42">
        <v>8.7655511438615719</v>
      </c>
      <c r="J2123" s="41">
        <v>5.7222222222222223E-4</v>
      </c>
      <c r="K2123" s="42">
        <v>2.2608039027777744</v>
      </c>
      <c r="L2123" s="41">
        <v>5.2043843195836992E-4</v>
      </c>
      <c r="M2123" s="42">
        <v>2.1724628858702566</v>
      </c>
    </row>
    <row r="2124" spans="1:13" x14ac:dyDescent="0.2">
      <c r="A2124" s="84">
        <v>360</v>
      </c>
      <c r="B2124" s="85">
        <v>35447</v>
      </c>
      <c r="C2124" s="88">
        <v>30.91</v>
      </c>
      <c r="D2124" s="90">
        <v>7.5000000000000002E-4</v>
      </c>
      <c r="E2124" s="87">
        <v>49.325539999999997</v>
      </c>
      <c r="F2124" s="88">
        <v>10.27</v>
      </c>
      <c r="G2124" s="91">
        <v>20.59</v>
      </c>
      <c r="H2124" s="41">
        <v>5.2020797272511743E-4</v>
      </c>
      <c r="I2124" s="42">
        <v>8.770111053451938</v>
      </c>
      <c r="J2124" s="41">
        <v>5.7194444444444447E-4</v>
      </c>
      <c r="K2124" s="42">
        <v>2.2613758472222187</v>
      </c>
      <c r="L2124" s="41">
        <v>5.2020797272511743E-4</v>
      </c>
      <c r="M2124" s="42">
        <v>2.1729830938429817</v>
      </c>
    </row>
    <row r="2125" spans="1:13" x14ac:dyDescent="0.2">
      <c r="A2125" s="84">
        <v>360</v>
      </c>
      <c r="B2125" s="85">
        <v>35448</v>
      </c>
      <c r="C2125" s="88">
        <v>30.91</v>
      </c>
      <c r="D2125" s="90">
        <v>7.5000000000000002E-4</v>
      </c>
      <c r="E2125" s="87">
        <v>49.362459999999999</v>
      </c>
      <c r="F2125" s="88">
        <v>10.27</v>
      </c>
      <c r="G2125" s="91">
        <v>20.59</v>
      </c>
      <c r="H2125" s="41">
        <v>5.2020797272511743E-4</v>
      </c>
      <c r="I2125" s="42">
        <v>8.7746733351436283</v>
      </c>
      <c r="J2125" s="41">
        <v>5.7194444444444447E-4</v>
      </c>
      <c r="K2125" s="42">
        <v>2.261947791666663</v>
      </c>
      <c r="L2125" s="41">
        <v>5.2020797272511743E-4</v>
      </c>
      <c r="M2125" s="42">
        <v>2.1735033018157068</v>
      </c>
    </row>
    <row r="2126" spans="1:13" x14ac:dyDescent="0.2">
      <c r="A2126" s="84">
        <v>360</v>
      </c>
      <c r="B2126" s="85">
        <v>35449</v>
      </c>
      <c r="C2126" s="88">
        <v>30.91</v>
      </c>
      <c r="D2126" s="90">
        <v>7.5000000000000002E-4</v>
      </c>
      <c r="E2126" s="87">
        <v>49.3994</v>
      </c>
      <c r="F2126" s="88">
        <v>10.27</v>
      </c>
      <c r="G2126" s="91">
        <v>20.59</v>
      </c>
      <c r="H2126" s="41">
        <v>5.2020797272511743E-4</v>
      </c>
      <c r="I2126" s="42">
        <v>8.7792379901706283</v>
      </c>
      <c r="J2126" s="41">
        <v>5.7194444444444447E-4</v>
      </c>
      <c r="K2126" s="42">
        <v>2.2625197361111073</v>
      </c>
      <c r="L2126" s="41">
        <v>5.2020797272511743E-4</v>
      </c>
      <c r="M2126" s="42">
        <v>2.174023509788432</v>
      </c>
    </row>
    <row r="2127" spans="1:13" x14ac:dyDescent="0.2">
      <c r="A2127" s="84">
        <v>360</v>
      </c>
      <c r="B2127" s="85">
        <v>35450</v>
      </c>
      <c r="C2127" s="88">
        <v>30.72</v>
      </c>
      <c r="D2127" s="90">
        <v>7.3999999999999999E-4</v>
      </c>
      <c r="E2127" s="87">
        <v>49.43618</v>
      </c>
      <c r="F2127" s="88">
        <v>10.28</v>
      </c>
      <c r="G2127" s="91">
        <v>20.5</v>
      </c>
      <c r="H2127" s="41">
        <v>5.1813298160774401E-4</v>
      </c>
      <c r="I2127" s="42">
        <v>8.7837868029267199</v>
      </c>
      <c r="J2127" s="41">
        <v>5.6944444444444447E-4</v>
      </c>
      <c r="K2127" s="42">
        <v>2.2630891805555517</v>
      </c>
      <c r="L2127" s="41">
        <v>5.1813298160774401E-4</v>
      </c>
      <c r="M2127" s="42">
        <v>2.1745416427700395</v>
      </c>
    </row>
    <row r="2128" spans="1:13" x14ac:dyDescent="0.2">
      <c r="A2128" s="84">
        <v>360</v>
      </c>
      <c r="B2128" s="85">
        <v>35451</v>
      </c>
      <c r="C2128" s="88">
        <v>31</v>
      </c>
      <c r="D2128" s="90">
        <v>7.5000000000000002E-4</v>
      </c>
      <c r="E2128" s="87">
        <v>49.473269999999999</v>
      </c>
      <c r="F2128" s="88">
        <v>10.37</v>
      </c>
      <c r="G2128" s="91">
        <v>20.684999999999999</v>
      </c>
      <c r="H2128" s="41">
        <v>5.223965663914143E-4</v>
      </c>
      <c r="I2128" s="42">
        <v>8.7883754229924822</v>
      </c>
      <c r="J2128" s="41">
        <v>5.745833333333333E-4</v>
      </c>
      <c r="K2128" s="42">
        <v>2.2636637638888852</v>
      </c>
      <c r="L2128" s="41">
        <v>5.223965663914143E-4</v>
      </c>
      <c r="M2128" s="42">
        <v>2.1750640393364309</v>
      </c>
    </row>
    <row r="2129" spans="1:13" x14ac:dyDescent="0.2">
      <c r="A2129" s="84">
        <v>360</v>
      </c>
      <c r="B2129" s="85">
        <v>35452</v>
      </c>
      <c r="C2129" s="88">
        <v>30.8</v>
      </c>
      <c r="D2129" s="90">
        <v>7.5000000000000002E-4</v>
      </c>
      <c r="E2129" s="87">
        <v>49.510179999999998</v>
      </c>
      <c r="F2129" s="88">
        <v>10.31</v>
      </c>
      <c r="G2129" s="91">
        <v>20.555</v>
      </c>
      <c r="H2129" s="41">
        <v>5.1940121530158478E-4</v>
      </c>
      <c r="I2129" s="42">
        <v>8.7929401158677116</v>
      </c>
      <c r="J2129" s="41">
        <v>5.7097222222222217E-4</v>
      </c>
      <c r="K2129" s="42">
        <v>2.2642347361111073</v>
      </c>
      <c r="L2129" s="41">
        <v>5.1940121530158478E-4</v>
      </c>
      <c r="M2129" s="42">
        <v>2.1755834405517325</v>
      </c>
    </row>
    <row r="2130" spans="1:13" x14ac:dyDescent="0.2">
      <c r="A2130" s="84">
        <v>360</v>
      </c>
      <c r="B2130" s="85">
        <v>35453</v>
      </c>
      <c r="C2130" s="88">
        <v>30.84</v>
      </c>
      <c r="D2130" s="90">
        <v>7.5000000000000002E-4</v>
      </c>
      <c r="E2130" s="87">
        <v>49.547170000000001</v>
      </c>
      <c r="F2130" s="88">
        <v>10.31</v>
      </c>
      <c r="G2130" s="91">
        <v>20.574999999999999</v>
      </c>
      <c r="H2130" s="41">
        <v>5.19862248139491E-4</v>
      </c>
      <c r="I2130" s="42">
        <v>8.7975112334841032</v>
      </c>
      <c r="J2130" s="41">
        <v>5.7152777777777779E-4</v>
      </c>
      <c r="K2130" s="42">
        <v>2.2648062638888851</v>
      </c>
      <c r="L2130" s="41">
        <v>5.19862248139491E-4</v>
      </c>
      <c r="M2130" s="42">
        <v>2.1761033027998717</v>
      </c>
    </row>
    <row r="2131" spans="1:13" x14ac:dyDescent="0.2">
      <c r="A2131" s="84">
        <v>360</v>
      </c>
      <c r="B2131" s="85">
        <v>35454</v>
      </c>
      <c r="C2131" s="88">
        <v>30.83</v>
      </c>
      <c r="D2131" s="90">
        <v>7.5000000000000002E-4</v>
      </c>
      <c r="E2131" s="87">
        <v>49.584159999999997</v>
      </c>
      <c r="F2131" s="88">
        <v>10.33</v>
      </c>
      <c r="G2131" s="91">
        <v>20.58</v>
      </c>
      <c r="H2131" s="41">
        <v>5.1997749443333241E-4</v>
      </c>
      <c r="I2131" s="42">
        <v>8.8020857413325402</v>
      </c>
      <c r="J2131" s="41">
        <v>5.7166666666666661E-4</v>
      </c>
      <c r="K2131" s="42">
        <v>2.2653779305555517</v>
      </c>
      <c r="L2131" s="41">
        <v>5.1997749443333241E-4</v>
      </c>
      <c r="M2131" s="42">
        <v>2.1766232802943053</v>
      </c>
    </row>
    <row r="2132" spans="1:13" x14ac:dyDescent="0.2">
      <c r="A2132" s="84">
        <v>360</v>
      </c>
      <c r="B2132" s="85">
        <v>35455</v>
      </c>
      <c r="C2132" s="88">
        <v>30.83</v>
      </c>
      <c r="D2132" s="90">
        <v>7.5000000000000002E-4</v>
      </c>
      <c r="E2132" s="87">
        <v>49.621189999999999</v>
      </c>
      <c r="F2132" s="88">
        <v>10.33</v>
      </c>
      <c r="G2132" s="91">
        <v>20.58</v>
      </c>
      <c r="H2132" s="41">
        <v>5.1997749443333241E-4</v>
      </c>
      <c r="I2132" s="42">
        <v>8.8066626278221065</v>
      </c>
      <c r="J2132" s="41">
        <v>5.7166666666666661E-4</v>
      </c>
      <c r="K2132" s="42">
        <v>2.2659495972222183</v>
      </c>
      <c r="L2132" s="41">
        <v>5.1997749443333241E-4</v>
      </c>
      <c r="M2132" s="42">
        <v>2.1771432577887389</v>
      </c>
    </row>
    <row r="2133" spans="1:13" x14ac:dyDescent="0.2">
      <c r="A2133" s="84">
        <v>360</v>
      </c>
      <c r="B2133" s="85">
        <v>35456</v>
      </c>
      <c r="C2133" s="88">
        <v>30.83</v>
      </c>
      <c r="D2133" s="90">
        <v>7.5000000000000002E-4</v>
      </c>
      <c r="E2133" s="87">
        <v>49.658250000000002</v>
      </c>
      <c r="F2133" s="88">
        <v>10.33</v>
      </c>
      <c r="G2133" s="91">
        <v>20.58</v>
      </c>
      <c r="H2133" s="41">
        <v>5.1997749443333241E-4</v>
      </c>
      <c r="I2133" s="42">
        <v>8.8112418941896404</v>
      </c>
      <c r="J2133" s="41">
        <v>5.7166666666666661E-4</v>
      </c>
      <c r="K2133" s="42">
        <v>2.266521263888885</v>
      </c>
      <c r="L2133" s="41">
        <v>5.1997749443333241E-4</v>
      </c>
      <c r="M2133" s="42">
        <v>2.1776632352831724</v>
      </c>
    </row>
    <row r="2134" spans="1:13" x14ac:dyDescent="0.2">
      <c r="A2134" s="84">
        <v>360</v>
      </c>
      <c r="B2134" s="85">
        <v>35457</v>
      </c>
      <c r="C2134" s="88">
        <v>30.6</v>
      </c>
      <c r="D2134" s="90">
        <v>7.3999999999999999E-4</v>
      </c>
      <c r="E2134" s="87">
        <v>49.69509</v>
      </c>
      <c r="F2134" s="88">
        <v>10.4</v>
      </c>
      <c r="G2134" s="91">
        <v>20.5</v>
      </c>
      <c r="H2134" s="41">
        <v>5.1813298160774401E-4</v>
      </c>
      <c r="I2134" s="42">
        <v>8.8158072892239439</v>
      </c>
      <c r="J2134" s="41">
        <v>5.6944444444444447E-4</v>
      </c>
      <c r="K2134" s="42">
        <v>2.2670907083333294</v>
      </c>
      <c r="L2134" s="41">
        <v>5.1813298160774401E-4</v>
      </c>
      <c r="M2134" s="42">
        <v>2.1781813682647799</v>
      </c>
    </row>
    <row r="2135" spans="1:13" x14ac:dyDescent="0.2">
      <c r="A2135" s="84">
        <v>360</v>
      </c>
      <c r="B2135" s="85">
        <v>35458</v>
      </c>
      <c r="C2135" s="88">
        <v>30.58</v>
      </c>
      <c r="D2135" s="90">
        <v>7.3999999999999999E-4</v>
      </c>
      <c r="E2135" s="87">
        <v>49.731929999999998</v>
      </c>
      <c r="F2135" s="88">
        <v>10.27</v>
      </c>
      <c r="G2135" s="91">
        <v>20.424999999999997</v>
      </c>
      <c r="H2135" s="41">
        <v>5.1640264142571723E-4</v>
      </c>
      <c r="I2135" s="42">
        <v>8.8203597953943991</v>
      </c>
      <c r="J2135" s="41">
        <v>5.6736111111111104E-4</v>
      </c>
      <c r="K2135" s="42">
        <v>2.2676580694444404</v>
      </c>
      <c r="L2135" s="41">
        <v>5.1640264142571723E-4</v>
      </c>
      <c r="M2135" s="42">
        <v>2.1786977709062056</v>
      </c>
    </row>
    <row r="2136" spans="1:13" x14ac:dyDescent="0.2">
      <c r="A2136" s="84">
        <v>360</v>
      </c>
      <c r="B2136" s="85">
        <v>35459</v>
      </c>
      <c r="C2136" s="88">
        <v>30.59</v>
      </c>
      <c r="D2136" s="90">
        <v>7.3999999999999999E-4</v>
      </c>
      <c r="E2136" s="87">
        <v>49.768810000000002</v>
      </c>
      <c r="F2136" s="88">
        <v>10.3</v>
      </c>
      <c r="G2136" s="91">
        <v>20.445</v>
      </c>
      <c r="H2136" s="41">
        <v>5.1686417052887457E-4</v>
      </c>
      <c r="I2136" s="42">
        <v>8.8249187233438118</v>
      </c>
      <c r="J2136" s="41">
        <v>5.6791666666666666E-4</v>
      </c>
      <c r="K2136" s="42">
        <v>2.2682259861111072</v>
      </c>
      <c r="L2136" s="41">
        <v>5.1686417052887457E-4</v>
      </c>
      <c r="M2136" s="42">
        <v>2.1792146350767343</v>
      </c>
    </row>
    <row r="2137" spans="1:13" x14ac:dyDescent="0.2">
      <c r="A2137" s="84">
        <v>360</v>
      </c>
      <c r="B2137" s="85">
        <v>35460</v>
      </c>
      <c r="C2137" s="88">
        <v>30.63</v>
      </c>
      <c r="D2137" s="90">
        <v>7.3999999999999999E-4</v>
      </c>
      <c r="E2137" s="87">
        <v>49.805770000000003</v>
      </c>
      <c r="F2137" s="88">
        <v>10.3</v>
      </c>
      <c r="G2137" s="91">
        <v>20.465</v>
      </c>
      <c r="H2137" s="41">
        <v>5.173256232138268E-4</v>
      </c>
      <c r="I2137" s="42">
        <v>8.8294840799221763</v>
      </c>
      <c r="J2137" s="41">
        <v>5.6847222222222217E-4</v>
      </c>
      <c r="K2137" s="42">
        <v>2.2687944583333293</v>
      </c>
      <c r="L2137" s="41">
        <v>5.173256232138268E-4</v>
      </c>
      <c r="M2137" s="42">
        <v>2.1797319606999483</v>
      </c>
    </row>
    <row r="2138" spans="1:13" x14ac:dyDescent="0.2">
      <c r="A2138" s="84">
        <v>360</v>
      </c>
      <c r="B2138" s="85">
        <v>35461</v>
      </c>
      <c r="C2138" s="88">
        <v>30.61</v>
      </c>
      <c r="D2138" s="90">
        <v>7.3999999999999999E-4</v>
      </c>
      <c r="E2138" s="87">
        <v>49.842730000000003</v>
      </c>
      <c r="F2138" s="88">
        <v>10.28</v>
      </c>
      <c r="G2138" s="91">
        <v>20.445</v>
      </c>
      <c r="H2138" s="41">
        <v>5.1686417052887457E-4</v>
      </c>
      <c r="I2138" s="42">
        <v>8.8340477238873429</v>
      </c>
      <c r="J2138" s="41">
        <v>5.6791666666666666E-4</v>
      </c>
      <c r="K2138" s="42">
        <v>2.269362374999996</v>
      </c>
      <c r="L2138" s="41">
        <v>5.1686417052887457E-4</v>
      </c>
      <c r="M2138" s="42">
        <v>2.1802488248704774</v>
      </c>
    </row>
    <row r="2139" spans="1:13" x14ac:dyDescent="0.2">
      <c r="A2139" s="84">
        <v>360</v>
      </c>
      <c r="B2139" s="85">
        <v>35462</v>
      </c>
      <c r="C2139" s="97">
        <v>30.61</v>
      </c>
      <c r="D2139" s="90">
        <v>7.3999999999999999E-4</v>
      </c>
      <c r="E2139" s="87">
        <v>49.879710000000003</v>
      </c>
      <c r="F2139" s="88">
        <v>10.28</v>
      </c>
      <c r="G2139" s="91">
        <v>20.445</v>
      </c>
      <c r="H2139" s="41">
        <v>5.1686417052887457E-4</v>
      </c>
      <c r="I2139" s="42">
        <v>8.838613726636563</v>
      </c>
      <c r="J2139" s="41">
        <v>5.6791666666666666E-4</v>
      </c>
      <c r="K2139" s="42">
        <v>2.2699302916666628</v>
      </c>
      <c r="L2139" s="41">
        <v>5.1686417052887457E-4</v>
      </c>
      <c r="M2139" s="42">
        <v>2.1807656890410065</v>
      </c>
    </row>
    <row r="2140" spans="1:13" x14ac:dyDescent="0.2">
      <c r="A2140" s="84">
        <v>360</v>
      </c>
      <c r="B2140" s="85">
        <v>35463</v>
      </c>
      <c r="C2140" s="97">
        <v>30.61</v>
      </c>
      <c r="D2140" s="90">
        <v>7.3999999999999999E-4</v>
      </c>
      <c r="E2140" s="87">
        <v>49.916730000000001</v>
      </c>
      <c r="F2140" s="88">
        <v>10.28</v>
      </c>
      <c r="G2140" s="91">
        <v>20.445</v>
      </c>
      <c r="H2140" s="41">
        <v>5.1686417052887457E-4</v>
      </c>
      <c r="I2140" s="42">
        <v>8.843182089389007</v>
      </c>
      <c r="J2140" s="41">
        <v>5.6791666666666666E-4</v>
      </c>
      <c r="K2140" s="42">
        <v>2.2704982083333296</v>
      </c>
      <c r="L2140" s="41">
        <v>5.1686417052887457E-4</v>
      </c>
      <c r="M2140" s="42">
        <v>2.1812825532115356</v>
      </c>
    </row>
    <row r="2141" spans="1:13" x14ac:dyDescent="0.2">
      <c r="A2141" s="84">
        <v>360</v>
      </c>
      <c r="B2141" s="85">
        <v>35464</v>
      </c>
      <c r="C2141" s="97">
        <v>30.93</v>
      </c>
      <c r="D2141" s="90">
        <v>7.5000000000000002E-4</v>
      </c>
      <c r="E2141" s="87">
        <v>49.95411</v>
      </c>
      <c r="F2141" s="88">
        <v>10.26</v>
      </c>
      <c r="G2141" s="91">
        <v>20.594999999999999</v>
      </c>
      <c r="H2141" s="41">
        <v>5.2032320472394922E-4</v>
      </c>
      <c r="I2141" s="42">
        <v>8.8477834022337145</v>
      </c>
      <c r="J2141" s="41">
        <v>5.720833333333333E-4</v>
      </c>
      <c r="K2141" s="42">
        <v>2.2710702916666627</v>
      </c>
      <c r="L2141" s="41">
        <v>5.2032320472394922E-4</v>
      </c>
      <c r="M2141" s="42">
        <v>2.1818028764162598</v>
      </c>
    </row>
    <row r="2142" spans="1:13" x14ac:dyDescent="0.2">
      <c r="A2142" s="84">
        <v>360</v>
      </c>
      <c r="B2142" s="85">
        <v>35465</v>
      </c>
      <c r="C2142" s="97">
        <v>31.15</v>
      </c>
      <c r="D2142" s="90">
        <v>7.5000000000000002E-4</v>
      </c>
      <c r="E2142" s="87">
        <v>49.991750000000003</v>
      </c>
      <c r="F2142" s="88">
        <v>10.33</v>
      </c>
      <c r="G2142" s="91">
        <v>20.74</v>
      </c>
      <c r="H2142" s="41">
        <v>5.2366286182681243E-4</v>
      </c>
      <c r="I2142" s="42">
        <v>8.8524166578109522</v>
      </c>
      <c r="J2142" s="41">
        <v>5.7611111111111112E-4</v>
      </c>
      <c r="K2142" s="42">
        <v>2.2716464027777739</v>
      </c>
      <c r="L2142" s="41">
        <v>5.2366286182681243E-4</v>
      </c>
      <c r="M2142" s="42">
        <v>2.1823265392780868</v>
      </c>
    </row>
    <row r="2143" spans="1:13" x14ac:dyDescent="0.2">
      <c r="A2143" s="84">
        <v>360</v>
      </c>
      <c r="B2143" s="85">
        <v>35466</v>
      </c>
      <c r="C2143" s="97">
        <v>31.28</v>
      </c>
      <c r="D2143" s="90">
        <v>7.6000000000000004E-4</v>
      </c>
      <c r="E2143" s="87">
        <v>50.029559999999996</v>
      </c>
      <c r="F2143" s="88">
        <v>10.32</v>
      </c>
      <c r="G2143" s="91">
        <v>20.8</v>
      </c>
      <c r="H2143" s="41">
        <v>5.2504361915306497E-4</v>
      </c>
      <c r="I2143" s="42">
        <v>8.857064562691221</v>
      </c>
      <c r="J2143" s="41">
        <v>5.7777777777777775E-4</v>
      </c>
      <c r="K2143" s="42">
        <v>2.2722241805555514</v>
      </c>
      <c r="L2143" s="41">
        <v>5.2504361915306497E-4</v>
      </c>
      <c r="M2143" s="42">
        <v>2.1828515828972401</v>
      </c>
    </row>
    <row r="2144" spans="1:13" x14ac:dyDescent="0.2">
      <c r="A2144" s="84">
        <v>360</v>
      </c>
      <c r="B2144" s="85">
        <v>35467</v>
      </c>
      <c r="C2144" s="97">
        <v>31.29</v>
      </c>
      <c r="D2144" s="90">
        <v>7.6000000000000004E-4</v>
      </c>
      <c r="E2144" s="87">
        <v>50.067410000000002</v>
      </c>
      <c r="F2144" s="88">
        <v>10.34</v>
      </c>
      <c r="G2144" s="91">
        <v>20.814999999999998</v>
      </c>
      <c r="H2144" s="41">
        <v>5.2538870162499585E-4</v>
      </c>
      <c r="I2144" s="42">
        <v>8.8617179643420219</v>
      </c>
      <c r="J2144" s="41">
        <v>5.7819444444444433E-4</v>
      </c>
      <c r="K2144" s="42">
        <v>2.2728023749999959</v>
      </c>
      <c r="L2144" s="41">
        <v>5.2538870162499585E-4</v>
      </c>
      <c r="M2144" s="42">
        <v>2.1833769715988653</v>
      </c>
    </row>
    <row r="2145" spans="1:13" x14ac:dyDescent="0.2">
      <c r="A2145" s="84">
        <v>360</v>
      </c>
      <c r="B2145" s="85">
        <v>35468</v>
      </c>
      <c r="C2145" s="97">
        <v>31.27</v>
      </c>
      <c r="D2145" s="90">
        <v>7.6000000000000004E-4</v>
      </c>
      <c r="E2145" s="87">
        <v>50.105260000000001</v>
      </c>
      <c r="F2145" s="88">
        <v>10.3</v>
      </c>
      <c r="G2145" s="91">
        <v>20.785</v>
      </c>
      <c r="H2145" s="41">
        <v>5.2469849394798374E-4</v>
      </c>
      <c r="I2145" s="42">
        <v>8.8663676944117036</v>
      </c>
      <c r="J2145" s="41">
        <v>5.7736111111111107E-4</v>
      </c>
      <c r="K2145" s="42">
        <v>2.273379736111107</v>
      </c>
      <c r="L2145" s="41">
        <v>5.2469849394798374E-4</v>
      </c>
      <c r="M2145" s="42">
        <v>2.1839016700928133</v>
      </c>
    </row>
    <row r="2146" spans="1:13" x14ac:dyDescent="0.2">
      <c r="A2146" s="84">
        <v>360</v>
      </c>
      <c r="B2146" s="85">
        <v>35469</v>
      </c>
      <c r="C2146" s="97">
        <v>31.27</v>
      </c>
      <c r="D2146" s="90">
        <v>7.6000000000000004E-4</v>
      </c>
      <c r="E2146" s="87">
        <v>50.143149999999999</v>
      </c>
      <c r="F2146" s="88">
        <v>10.3</v>
      </c>
      <c r="G2146" s="91">
        <v>20.785</v>
      </c>
      <c r="H2146" s="41">
        <v>5.2469849394798374E-4</v>
      </c>
      <c r="I2146" s="42">
        <v>8.8710198641877511</v>
      </c>
      <c r="J2146" s="41">
        <v>5.7736111111111107E-4</v>
      </c>
      <c r="K2146" s="42">
        <v>2.2739570972222181</v>
      </c>
      <c r="L2146" s="41">
        <v>5.2469849394798374E-4</v>
      </c>
      <c r="M2146" s="42">
        <v>2.1844263685867613</v>
      </c>
    </row>
    <row r="2147" spans="1:13" x14ac:dyDescent="0.2">
      <c r="A2147" s="84">
        <v>360</v>
      </c>
      <c r="B2147" s="85">
        <v>35470</v>
      </c>
      <c r="C2147" s="97">
        <v>31.27</v>
      </c>
      <c r="D2147" s="90">
        <v>7.6000000000000004E-4</v>
      </c>
      <c r="E2147" s="87">
        <v>50.181060000000002</v>
      </c>
      <c r="F2147" s="88">
        <v>10.3</v>
      </c>
      <c r="G2147" s="91">
        <v>20.785</v>
      </c>
      <c r="H2147" s="41">
        <v>5.2469849394798374E-4</v>
      </c>
      <c r="I2147" s="42">
        <v>8.875674474950273</v>
      </c>
      <c r="J2147" s="41">
        <v>5.7736111111111107E-4</v>
      </c>
      <c r="K2147" s="42">
        <v>2.2745344583333291</v>
      </c>
      <c r="L2147" s="41">
        <v>5.2469849394798374E-4</v>
      </c>
      <c r="M2147" s="42">
        <v>2.1849510670807093</v>
      </c>
    </row>
    <row r="2148" spans="1:13" x14ac:dyDescent="0.2">
      <c r="A2148" s="84">
        <v>360</v>
      </c>
      <c r="B2148" s="85">
        <v>35471</v>
      </c>
      <c r="C2148" s="97">
        <v>31.32</v>
      </c>
      <c r="D2148" s="90">
        <v>7.6000000000000004E-4</v>
      </c>
      <c r="E2148" s="87">
        <v>50.219050000000003</v>
      </c>
      <c r="F2148" s="88">
        <v>10.33</v>
      </c>
      <c r="G2148" s="91">
        <v>20.824999999999999</v>
      </c>
      <c r="H2148" s="41">
        <v>5.2561873287082506E-4</v>
      </c>
      <c r="I2148" s="42">
        <v>8.8803396957211707</v>
      </c>
      <c r="J2148" s="41">
        <v>5.7847222222222219E-4</v>
      </c>
      <c r="K2148" s="42">
        <v>2.2751129305555513</v>
      </c>
      <c r="L2148" s="41">
        <v>5.2561873287082506E-4</v>
      </c>
      <c r="M2148" s="42">
        <v>2.1854766858135801</v>
      </c>
    </row>
    <row r="2149" spans="1:13" x14ac:dyDescent="0.2">
      <c r="A2149" s="84">
        <v>360</v>
      </c>
      <c r="B2149" s="85">
        <v>35472</v>
      </c>
      <c r="C2149" s="97">
        <v>31.51</v>
      </c>
      <c r="D2149" s="90">
        <v>7.6000000000000004E-4</v>
      </c>
      <c r="E2149" s="87">
        <v>50.257280000000002</v>
      </c>
      <c r="F2149" s="88">
        <v>10.210000000000001</v>
      </c>
      <c r="G2149" s="91">
        <v>20.86</v>
      </c>
      <c r="H2149" s="41">
        <v>5.2642369274713552E-4</v>
      </c>
      <c r="I2149" s="42">
        <v>8.885014516936641</v>
      </c>
      <c r="J2149" s="41">
        <v>5.7944444444444439E-4</v>
      </c>
      <c r="K2149" s="42">
        <v>2.2756923749999958</v>
      </c>
      <c r="L2149" s="41">
        <v>5.2642369274713552E-4</v>
      </c>
      <c r="M2149" s="42">
        <v>2.186003109506327</v>
      </c>
    </row>
    <row r="2150" spans="1:13" x14ac:dyDescent="0.2">
      <c r="A2150" s="84">
        <v>360</v>
      </c>
      <c r="B2150" s="85">
        <v>35473</v>
      </c>
      <c r="C2150" s="97">
        <v>32.049999999999997</v>
      </c>
      <c r="D2150" s="90">
        <v>7.6999999999999996E-4</v>
      </c>
      <c r="E2150" s="87">
        <v>50.296100000000003</v>
      </c>
      <c r="F2150" s="88">
        <v>10.28</v>
      </c>
      <c r="G2150" s="91">
        <v>21.164999999999999</v>
      </c>
      <c r="H2150" s="41">
        <v>5.3342851981974526E-4</v>
      </c>
      <c r="I2150" s="42">
        <v>8.8897540370789869</v>
      </c>
      <c r="J2150" s="41">
        <v>5.879166666666666E-4</v>
      </c>
      <c r="K2150" s="42">
        <v>2.2762802916666622</v>
      </c>
      <c r="L2150" s="41">
        <v>5.3342851981974526E-4</v>
      </c>
      <c r="M2150" s="42">
        <v>2.1865365380261466</v>
      </c>
    </row>
    <row r="2151" spans="1:13" x14ac:dyDescent="0.2">
      <c r="A2151" s="84">
        <v>360</v>
      </c>
      <c r="B2151" s="85">
        <v>35474</v>
      </c>
      <c r="C2151" s="97">
        <v>31.99</v>
      </c>
      <c r="D2151" s="90">
        <v>7.6999999999999996E-4</v>
      </c>
      <c r="E2151" s="87">
        <v>50.334899999999998</v>
      </c>
      <c r="F2151" s="88">
        <v>10.32</v>
      </c>
      <c r="G2151" s="91">
        <v>21.155000000000001</v>
      </c>
      <c r="H2151" s="41">
        <v>5.3319913229854521E-4</v>
      </c>
      <c r="I2151" s="42">
        <v>8.8944940462179041</v>
      </c>
      <c r="J2151" s="41">
        <v>5.8763888888888895E-4</v>
      </c>
      <c r="K2151" s="42">
        <v>2.276867930555551</v>
      </c>
      <c r="L2151" s="41">
        <v>5.3319913229854521E-4</v>
      </c>
      <c r="M2151" s="42">
        <v>2.1870697371584451</v>
      </c>
    </row>
    <row r="2152" spans="1:13" x14ac:dyDescent="0.2">
      <c r="A2152" s="84">
        <v>360</v>
      </c>
      <c r="B2152" s="85">
        <v>35475</v>
      </c>
      <c r="C2152" s="97">
        <v>32.049999999999997</v>
      </c>
      <c r="D2152" s="90">
        <v>7.6999999999999996E-4</v>
      </c>
      <c r="E2152" s="87">
        <v>50.373779999999996</v>
      </c>
      <c r="F2152" s="88">
        <v>10.27</v>
      </c>
      <c r="G2152" s="91">
        <v>21.159999999999997</v>
      </c>
      <c r="H2152" s="41">
        <v>5.3331382841914632E-4</v>
      </c>
      <c r="I2152" s="42">
        <v>8.8992376028895439</v>
      </c>
      <c r="J2152" s="41">
        <v>5.8777777777777767E-4</v>
      </c>
      <c r="K2152" s="42">
        <v>2.2774557083333287</v>
      </c>
      <c r="L2152" s="41">
        <v>5.3331382841914632E-4</v>
      </c>
      <c r="M2152" s="42">
        <v>2.1876030509868643</v>
      </c>
    </row>
    <row r="2153" spans="1:13" x14ac:dyDescent="0.2">
      <c r="A2153" s="84">
        <v>360</v>
      </c>
      <c r="B2153" s="85">
        <v>35476</v>
      </c>
      <c r="C2153" s="97">
        <v>32.049999999999997</v>
      </c>
      <c r="D2153" s="90">
        <v>7.6999999999999996E-4</v>
      </c>
      <c r="E2153" s="87">
        <v>50.412700000000001</v>
      </c>
      <c r="F2153" s="88">
        <v>10.27</v>
      </c>
      <c r="G2153" s="91">
        <v>21.159999999999997</v>
      </c>
      <c r="H2153" s="41">
        <v>5.3331382841914632E-4</v>
      </c>
      <c r="I2153" s="42">
        <v>8.9039836893655533</v>
      </c>
      <c r="J2153" s="41">
        <v>5.8777777777777767E-4</v>
      </c>
      <c r="K2153" s="42">
        <v>2.2780434861111063</v>
      </c>
      <c r="L2153" s="41">
        <v>5.3331382841914632E-4</v>
      </c>
      <c r="M2153" s="42">
        <v>2.1881363648152834</v>
      </c>
    </row>
    <row r="2154" spans="1:13" x14ac:dyDescent="0.2">
      <c r="A2154" s="84">
        <v>360</v>
      </c>
      <c r="B2154" s="85">
        <v>35477</v>
      </c>
      <c r="C2154" s="97">
        <v>32.049999999999997</v>
      </c>
      <c r="D2154" s="90">
        <v>7.6999999999999996E-4</v>
      </c>
      <c r="E2154" s="87">
        <v>50.451639999999998</v>
      </c>
      <c r="F2154" s="88">
        <v>10.27</v>
      </c>
      <c r="G2154" s="91">
        <v>21.159999999999997</v>
      </c>
      <c r="H2154" s="41">
        <v>5.3331382841914632E-4</v>
      </c>
      <c r="I2154" s="42">
        <v>8.9087323069951108</v>
      </c>
      <c r="J2154" s="41">
        <v>5.8777777777777767E-4</v>
      </c>
      <c r="K2154" s="42">
        <v>2.2786312638888839</v>
      </c>
      <c r="L2154" s="41">
        <v>5.3331382841914632E-4</v>
      </c>
      <c r="M2154" s="42">
        <v>2.1886696786437025</v>
      </c>
    </row>
    <row r="2155" spans="1:13" x14ac:dyDescent="0.2">
      <c r="A2155" s="84">
        <v>360</v>
      </c>
      <c r="B2155" s="85">
        <v>35478</v>
      </c>
      <c r="C2155" s="97">
        <v>32.14</v>
      </c>
      <c r="D2155" s="90">
        <v>7.6999999999999996E-4</v>
      </c>
      <c r="E2155" s="87">
        <v>50.490720000000003</v>
      </c>
      <c r="F2155" s="88">
        <v>10.26</v>
      </c>
      <c r="G2155" s="91">
        <v>21.2</v>
      </c>
      <c r="H2155" s="41">
        <v>5.342312274962957E-4</v>
      </c>
      <c r="I2155" s="42">
        <v>8.9134916299909133</v>
      </c>
      <c r="J2155" s="41">
        <v>5.888888888888889E-4</v>
      </c>
      <c r="K2155" s="42">
        <v>2.2792201527777727</v>
      </c>
      <c r="L2155" s="41">
        <v>5.342312274962957E-4</v>
      </c>
      <c r="M2155" s="42">
        <v>2.1892039098711988</v>
      </c>
    </row>
    <row r="2156" spans="1:13" x14ac:dyDescent="0.2">
      <c r="A2156" s="84">
        <v>360</v>
      </c>
      <c r="B2156" s="85">
        <v>35479</v>
      </c>
      <c r="C2156" s="97">
        <v>32.07</v>
      </c>
      <c r="D2156" s="90">
        <v>7.6999999999999996E-4</v>
      </c>
      <c r="E2156" s="87">
        <v>50.529739999999997</v>
      </c>
      <c r="F2156" s="88">
        <v>10.33</v>
      </c>
      <c r="G2156" s="91">
        <v>21.2</v>
      </c>
      <c r="H2156" s="41">
        <v>5.342312274962957E-4</v>
      </c>
      <c r="I2156" s="42">
        <v>8.9182534955656809</v>
      </c>
      <c r="J2156" s="41">
        <v>5.888888888888889E-4</v>
      </c>
      <c r="K2156" s="42">
        <v>2.2798090416666614</v>
      </c>
      <c r="L2156" s="41">
        <v>5.342312274962957E-4</v>
      </c>
      <c r="M2156" s="42">
        <v>2.1897381410986951</v>
      </c>
    </row>
    <row r="2157" spans="1:13" x14ac:dyDescent="0.2">
      <c r="A2157" s="84">
        <v>360</v>
      </c>
      <c r="B2157" s="85">
        <v>35480</v>
      </c>
      <c r="C2157" s="97">
        <v>32.229999999999997</v>
      </c>
      <c r="D2157" s="90">
        <v>7.7999999999999999E-4</v>
      </c>
      <c r="E2157" s="87">
        <v>50.56897</v>
      </c>
      <c r="F2157" s="88">
        <v>10.19</v>
      </c>
      <c r="G2157" s="91">
        <v>21.209999999999997</v>
      </c>
      <c r="H2157" s="41">
        <v>5.3446053008898708E-4</v>
      </c>
      <c r="I2157" s="42">
        <v>8.9230199500563891</v>
      </c>
      <c r="J2157" s="41">
        <v>5.8916666666666655E-4</v>
      </c>
      <c r="K2157" s="42">
        <v>2.2803982083333283</v>
      </c>
      <c r="L2157" s="41">
        <v>5.3446053008898708E-4</v>
      </c>
      <c r="M2157" s="42">
        <v>2.1902726016287843</v>
      </c>
    </row>
    <row r="2158" spans="1:13" x14ac:dyDescent="0.2">
      <c r="A2158" s="84">
        <v>360</v>
      </c>
      <c r="B2158" s="85">
        <v>35481</v>
      </c>
      <c r="C2158" s="97">
        <v>32.24</v>
      </c>
      <c r="D2158" s="90">
        <v>7.7999999999999999E-4</v>
      </c>
      <c r="E2158" s="87">
        <v>50.608240000000002</v>
      </c>
      <c r="F2158" s="88">
        <v>10.18</v>
      </c>
      <c r="G2158" s="91">
        <v>21.21</v>
      </c>
      <c r="H2158" s="41">
        <v>5.3446053008898708E-4</v>
      </c>
      <c r="I2158" s="42">
        <v>8.9277889520288909</v>
      </c>
      <c r="J2158" s="41">
        <v>5.8916666666666666E-4</v>
      </c>
      <c r="K2158" s="42">
        <v>2.2809873749999952</v>
      </c>
      <c r="L2158" s="41">
        <v>5.3446053008898708E-4</v>
      </c>
      <c r="M2158" s="42">
        <v>2.1908070621588731</v>
      </c>
    </row>
    <row r="2159" spans="1:13" x14ac:dyDescent="0.2">
      <c r="A2159" s="84">
        <v>360</v>
      </c>
      <c r="B2159" s="85">
        <v>35482</v>
      </c>
      <c r="C2159" s="97">
        <v>32</v>
      </c>
      <c r="D2159" s="90">
        <v>7.6999999999999996E-4</v>
      </c>
      <c r="E2159" s="87">
        <v>50.647289999999998</v>
      </c>
      <c r="F2159" s="88">
        <v>10.130000000000001</v>
      </c>
      <c r="G2159" s="91">
        <v>21.065000000000001</v>
      </c>
      <c r="H2159" s="41">
        <v>5.3113379456326548E-4</v>
      </c>
      <c r="I2159" s="42">
        <v>8.9325308024520425</v>
      </c>
      <c r="J2159" s="41">
        <v>5.8513888888888895E-4</v>
      </c>
      <c r="K2159" s="42">
        <v>2.281572513888884</v>
      </c>
      <c r="L2159" s="41">
        <v>5.3113379456326548E-4</v>
      </c>
      <c r="M2159" s="42">
        <v>2.1913381959534366</v>
      </c>
    </row>
    <row r="2160" spans="1:13" x14ac:dyDescent="0.2">
      <c r="A2160" s="84">
        <v>360</v>
      </c>
      <c r="B2160" s="85">
        <v>35483</v>
      </c>
      <c r="C2160" s="97">
        <v>32</v>
      </c>
      <c r="D2160" s="90">
        <v>7.6999999999999996E-4</v>
      </c>
      <c r="E2160" s="87">
        <v>50.686360000000001</v>
      </c>
      <c r="F2160" s="88">
        <v>10.130000000000001</v>
      </c>
      <c r="G2160" s="91">
        <v>21.065000000000001</v>
      </c>
      <c r="H2160" s="41">
        <v>5.3113379456326548E-4</v>
      </c>
      <c r="I2160" s="42">
        <v>8.9372751714322014</v>
      </c>
      <c r="J2160" s="41">
        <v>5.8513888888888895E-4</v>
      </c>
      <c r="K2160" s="42">
        <v>2.2821576527777729</v>
      </c>
      <c r="L2160" s="41">
        <v>5.3113379456326548E-4</v>
      </c>
      <c r="M2160" s="42">
        <v>2.1918693297480001</v>
      </c>
    </row>
    <row r="2161" spans="1:13" x14ac:dyDescent="0.2">
      <c r="A2161" s="84">
        <v>360</v>
      </c>
      <c r="B2161" s="85">
        <v>35484</v>
      </c>
      <c r="C2161" s="97">
        <v>32</v>
      </c>
      <c r="D2161" s="90">
        <v>7.6999999999999996E-4</v>
      </c>
      <c r="E2161" s="87">
        <v>50.725459999999998</v>
      </c>
      <c r="F2161" s="88">
        <v>10.130000000000001</v>
      </c>
      <c r="G2161" s="91">
        <v>21.065000000000001</v>
      </c>
      <c r="H2161" s="41">
        <v>5.3113379456326548E-4</v>
      </c>
      <c r="I2161" s="42">
        <v>8.9420220603070604</v>
      </c>
      <c r="J2161" s="41">
        <v>5.8513888888888895E-4</v>
      </c>
      <c r="K2161" s="42">
        <v>2.2827427916666618</v>
      </c>
      <c r="L2161" s="41">
        <v>5.3113379456326548E-4</v>
      </c>
      <c r="M2161" s="42">
        <v>2.1924004635425636</v>
      </c>
    </row>
    <row r="2162" spans="1:13" x14ac:dyDescent="0.2">
      <c r="A2162" s="84">
        <v>360</v>
      </c>
      <c r="B2162" s="85">
        <v>35485</v>
      </c>
      <c r="C2162" s="97">
        <v>31.83</v>
      </c>
      <c r="D2162" s="90">
        <v>7.6999999999999996E-4</v>
      </c>
      <c r="E2162" s="87">
        <v>50.764420000000001</v>
      </c>
      <c r="F2162" s="88">
        <v>10.11</v>
      </c>
      <c r="G2162" s="91">
        <v>20.97</v>
      </c>
      <c r="H2162" s="41">
        <v>5.289520541134074E-4</v>
      </c>
      <c r="I2162" s="42">
        <v>8.9467519612437876</v>
      </c>
      <c r="J2162" s="41">
        <v>5.8250000000000001E-4</v>
      </c>
      <c r="K2162" s="42">
        <v>2.283325291666662</v>
      </c>
      <c r="L2162" s="41">
        <v>5.289520541134074E-4</v>
      </c>
      <c r="M2162" s="42">
        <v>2.192929415596677</v>
      </c>
    </row>
    <row r="2163" spans="1:13" x14ac:dyDescent="0.2">
      <c r="A2163" s="84">
        <v>360</v>
      </c>
      <c r="B2163" s="85">
        <v>35486</v>
      </c>
      <c r="C2163" s="97">
        <v>31.72</v>
      </c>
      <c r="D2163" s="90">
        <v>7.6999999999999996E-4</v>
      </c>
      <c r="E2163" s="87">
        <v>50.803280000000001</v>
      </c>
      <c r="F2163" s="88">
        <v>10.14</v>
      </c>
      <c r="G2163" s="91">
        <v>20.93</v>
      </c>
      <c r="H2163" s="41">
        <v>5.2803291534941899E-4</v>
      </c>
      <c r="I2163" s="42">
        <v>8.9514761407647914</v>
      </c>
      <c r="J2163" s="41">
        <v>5.8138888888888888E-4</v>
      </c>
      <c r="K2163" s="42">
        <v>2.283906680555551</v>
      </c>
      <c r="L2163" s="41">
        <v>5.2803291534941899E-4</v>
      </c>
      <c r="M2163" s="42">
        <v>2.1934574485120262</v>
      </c>
    </row>
    <row r="2164" spans="1:13" x14ac:dyDescent="0.2">
      <c r="A2164" s="84">
        <v>360</v>
      </c>
      <c r="B2164" s="85">
        <v>35487</v>
      </c>
      <c r="C2164" s="97">
        <v>30.76</v>
      </c>
      <c r="D2164" s="90">
        <v>7.5000000000000002E-4</v>
      </c>
      <c r="E2164" s="87">
        <v>50.841140000000003</v>
      </c>
      <c r="F2164" s="88">
        <v>10.62</v>
      </c>
      <c r="G2164" s="91">
        <v>20.69</v>
      </c>
      <c r="H2164" s="41">
        <v>5.2251170793637947E-4</v>
      </c>
      <c r="I2164" s="42">
        <v>8.9561533918516538</v>
      </c>
      <c r="J2164" s="41">
        <v>5.7472222222222224E-4</v>
      </c>
      <c r="K2164" s="42">
        <v>2.2844814027777733</v>
      </c>
      <c r="L2164" s="41">
        <v>5.2251170793637947E-4</v>
      </c>
      <c r="M2164" s="42">
        <v>2.1939799602199628</v>
      </c>
    </row>
    <row r="2165" spans="1:13" x14ac:dyDescent="0.2">
      <c r="A2165" s="84">
        <v>360</v>
      </c>
      <c r="B2165" s="85">
        <v>35488</v>
      </c>
      <c r="C2165" s="97">
        <v>30.67</v>
      </c>
      <c r="D2165" s="90">
        <v>7.3999999999999999E-4</v>
      </c>
      <c r="E2165" s="87">
        <v>50.87894</v>
      </c>
      <c r="F2165" s="88">
        <v>10.63</v>
      </c>
      <c r="G2165" s="91">
        <v>20.650000000000002</v>
      </c>
      <c r="H2165" s="41">
        <v>5.21590442354114E-4</v>
      </c>
      <c r="I2165" s="42">
        <v>8.9608248358611018</v>
      </c>
      <c r="J2165" s="41">
        <v>5.7361111111111122E-4</v>
      </c>
      <c r="K2165" s="42">
        <v>2.2850550138888845</v>
      </c>
      <c r="L2165" s="41">
        <v>5.21590442354114E-4</v>
      </c>
      <c r="M2165" s="42">
        <v>2.1945015506623169</v>
      </c>
    </row>
    <row r="2166" spans="1:13" x14ac:dyDescent="0.2">
      <c r="A2166" s="84">
        <v>360</v>
      </c>
      <c r="B2166" s="85">
        <v>35489</v>
      </c>
      <c r="C2166" s="97">
        <v>31.09</v>
      </c>
      <c r="D2166" s="90">
        <v>7.5000000000000002E-4</v>
      </c>
      <c r="E2166" s="87">
        <v>50.917209999999997</v>
      </c>
      <c r="F2166" s="88">
        <v>10.58</v>
      </c>
      <c r="G2166" s="91">
        <v>20.835000000000001</v>
      </c>
      <c r="H2166" s="41">
        <v>5.2584874513184054E-4</v>
      </c>
      <c r="I2166" s="42">
        <v>8.9655368743563848</v>
      </c>
      <c r="J2166" s="41">
        <v>5.7875000000000005E-4</v>
      </c>
      <c r="K2166" s="42">
        <v>2.2856337638888844</v>
      </c>
      <c r="L2166" s="41">
        <v>5.2584874513184054E-4</v>
      </c>
      <c r="M2166" s="42">
        <v>2.195027399407449</v>
      </c>
    </row>
    <row r="2167" spans="1:13" x14ac:dyDescent="0.2">
      <c r="A2167" s="84">
        <v>360</v>
      </c>
      <c r="B2167" s="85">
        <v>35490</v>
      </c>
      <c r="C2167" s="97">
        <v>31.09</v>
      </c>
      <c r="D2167" s="90">
        <v>7.5000000000000002E-4</v>
      </c>
      <c r="E2167" s="87">
        <v>50.955509999999997</v>
      </c>
      <c r="F2167" s="88">
        <v>10.58</v>
      </c>
      <c r="G2167" s="91">
        <v>20.835000000000001</v>
      </c>
      <c r="H2167" s="41">
        <v>5.2584874513184054E-4</v>
      </c>
      <c r="I2167" s="42">
        <v>8.9702513906711978</v>
      </c>
      <c r="J2167" s="41">
        <v>5.7875000000000005E-4</v>
      </c>
      <c r="K2167" s="42">
        <v>2.2862125138888842</v>
      </c>
      <c r="L2167" s="41">
        <v>5.2584874513184054E-4</v>
      </c>
      <c r="M2167" s="42">
        <v>2.1955532481525806</v>
      </c>
    </row>
    <row r="2168" spans="1:13" x14ac:dyDescent="0.2">
      <c r="A2168" s="84">
        <v>360</v>
      </c>
      <c r="B2168" s="85">
        <v>35491</v>
      </c>
      <c r="C2168" s="97">
        <v>31.09</v>
      </c>
      <c r="D2168" s="90">
        <v>7.5000000000000002E-4</v>
      </c>
      <c r="E2168" s="87">
        <v>50.993850000000002</v>
      </c>
      <c r="F2168" s="88">
        <v>10.58</v>
      </c>
      <c r="G2168" s="91">
        <v>20.835000000000001</v>
      </c>
      <c r="H2168" s="41">
        <v>5.2584874513184054E-4</v>
      </c>
      <c r="I2168" s="42">
        <v>8.9749683861084986</v>
      </c>
      <c r="J2168" s="41">
        <v>5.7875000000000005E-4</v>
      </c>
      <c r="K2168" s="42">
        <v>2.2867912638888841</v>
      </c>
      <c r="L2168" s="41">
        <v>5.2584874513184054E-4</v>
      </c>
      <c r="M2168" s="42">
        <v>2.1960790968977122</v>
      </c>
    </row>
    <row r="2169" spans="1:13" x14ac:dyDescent="0.2">
      <c r="A2169" s="84">
        <v>360</v>
      </c>
      <c r="B2169" s="85">
        <v>35492</v>
      </c>
      <c r="C2169" s="97">
        <v>30.76</v>
      </c>
      <c r="D2169" s="90">
        <v>7.5000000000000002E-4</v>
      </c>
      <c r="E2169" s="87">
        <v>51.031849999999999</v>
      </c>
      <c r="F2169" s="88">
        <v>10.64</v>
      </c>
      <c r="G2169" s="91">
        <v>20.700000000000003</v>
      </c>
      <c r="H2169" s="41">
        <v>5.2274197675616918E-4</v>
      </c>
      <c r="I2169" s="42">
        <v>8.9796599788239764</v>
      </c>
      <c r="J2169" s="41">
        <v>5.750000000000001E-4</v>
      </c>
      <c r="K2169" s="42">
        <v>2.2873662638888841</v>
      </c>
      <c r="L2169" s="41">
        <v>5.2274197675616918E-4</v>
      </c>
      <c r="M2169" s="42">
        <v>2.1966018388744684</v>
      </c>
    </row>
    <row r="2170" spans="1:13" x14ac:dyDescent="0.2">
      <c r="A2170" s="84">
        <v>360</v>
      </c>
      <c r="B2170" s="85">
        <v>35493</v>
      </c>
      <c r="C2170" s="97">
        <v>30.81</v>
      </c>
      <c r="D2170" s="90">
        <v>7.5000000000000002E-4</v>
      </c>
      <c r="E2170" s="87">
        <v>51.069940000000003</v>
      </c>
      <c r="F2170" s="88">
        <v>10.61</v>
      </c>
      <c r="G2170" s="91">
        <v>20.71</v>
      </c>
      <c r="H2170" s="41">
        <v>5.2297222655184328E-4</v>
      </c>
      <c r="I2170" s="42">
        <v>8.9843560915967799</v>
      </c>
      <c r="J2170" s="41">
        <v>5.7527777777777785E-4</v>
      </c>
      <c r="K2170" s="42">
        <v>2.2879415416666617</v>
      </c>
      <c r="L2170" s="41">
        <v>5.2297222655184328E-4</v>
      </c>
      <c r="M2170" s="42">
        <v>2.1971248111010202</v>
      </c>
    </row>
    <row r="2171" spans="1:13" x14ac:dyDescent="0.2">
      <c r="A2171" s="84">
        <v>360</v>
      </c>
      <c r="B2171" s="85">
        <v>35494</v>
      </c>
      <c r="C2171" s="97">
        <v>30.89</v>
      </c>
      <c r="D2171" s="90">
        <v>7.5000000000000002E-4</v>
      </c>
      <c r="E2171" s="87">
        <v>51.108139999999999</v>
      </c>
      <c r="F2171" s="88">
        <v>10.62</v>
      </c>
      <c r="G2171" s="91">
        <v>20.754999999999999</v>
      </c>
      <c r="H2171" s="41">
        <v>5.2400811529529356E-4</v>
      </c>
      <c r="I2171" s="42">
        <v>8.9890639670994794</v>
      </c>
      <c r="J2171" s="41">
        <v>5.765277777777778E-4</v>
      </c>
      <c r="K2171" s="42">
        <v>2.2885180694444394</v>
      </c>
      <c r="L2171" s="41">
        <v>5.2400811529529356E-4</v>
      </c>
      <c r="M2171" s="42">
        <v>2.1976488192163153</v>
      </c>
    </row>
    <row r="2172" spans="1:13" x14ac:dyDescent="0.2">
      <c r="A2172" s="84">
        <v>360</v>
      </c>
      <c r="B2172" s="85">
        <v>35495</v>
      </c>
      <c r="C2172" s="97">
        <v>31.32</v>
      </c>
      <c r="D2172" s="90">
        <v>7.6000000000000004E-4</v>
      </c>
      <c r="E2172" s="87">
        <v>51.146830000000001</v>
      </c>
      <c r="F2172" s="88">
        <v>10.69</v>
      </c>
      <c r="G2172" s="91">
        <v>21.004999999999999</v>
      </c>
      <c r="H2172" s="41">
        <v>5.2975605194682807E-4</v>
      </c>
      <c r="I2172" s="42">
        <v>8.9938259781373873</v>
      </c>
      <c r="J2172" s="41">
        <v>5.834722222222222E-4</v>
      </c>
      <c r="K2172" s="42">
        <v>2.2891015416666618</v>
      </c>
      <c r="L2172" s="41">
        <v>5.2975605194682807E-4</v>
      </c>
      <c r="M2172" s="42">
        <v>2.1981785752682619</v>
      </c>
    </row>
    <row r="2173" spans="1:13" x14ac:dyDescent="0.2">
      <c r="A2173" s="84">
        <v>360</v>
      </c>
      <c r="B2173" s="85">
        <v>35496</v>
      </c>
      <c r="C2173" s="97">
        <v>31.2</v>
      </c>
      <c r="D2173" s="90">
        <v>7.5000000000000002E-4</v>
      </c>
      <c r="E2173" s="87">
        <v>51.185429999999997</v>
      </c>
      <c r="F2173" s="88">
        <v>10.72</v>
      </c>
      <c r="G2173" s="91">
        <v>20.96</v>
      </c>
      <c r="H2173" s="41">
        <v>5.2872229783917923E-4</v>
      </c>
      <c r="I2173" s="42">
        <v>8.998581214474914</v>
      </c>
      <c r="J2173" s="41">
        <v>5.8222222222222226E-4</v>
      </c>
      <c r="K2173" s="42">
        <v>2.2896837638888838</v>
      </c>
      <c r="L2173" s="41">
        <v>5.2872229783917923E-4</v>
      </c>
      <c r="M2173" s="42">
        <v>2.1987072975661013</v>
      </c>
    </row>
    <row r="2174" spans="1:13" x14ac:dyDescent="0.2">
      <c r="A2174" s="84">
        <v>360</v>
      </c>
      <c r="B2174" s="85">
        <v>35497</v>
      </c>
      <c r="C2174" s="97">
        <v>31.2</v>
      </c>
      <c r="D2174" s="90">
        <v>7.5000000000000002E-4</v>
      </c>
      <c r="E2174" s="87">
        <v>51.224049999999998</v>
      </c>
      <c r="F2174" s="88">
        <v>10.72</v>
      </c>
      <c r="G2174" s="91">
        <v>20.96</v>
      </c>
      <c r="H2174" s="41">
        <v>5.2872229783917923E-4</v>
      </c>
      <c r="I2174" s="42">
        <v>9.003338965011924</v>
      </c>
      <c r="J2174" s="41">
        <v>5.8222222222222226E-4</v>
      </c>
      <c r="K2174" s="42">
        <v>2.2902659861111059</v>
      </c>
      <c r="L2174" s="41">
        <v>5.2872229783917923E-4</v>
      </c>
      <c r="M2174" s="42">
        <v>2.1992360198639407</v>
      </c>
    </row>
    <row r="2175" spans="1:13" x14ac:dyDescent="0.2">
      <c r="A2175" s="84">
        <v>360</v>
      </c>
      <c r="B2175" s="85">
        <v>35498</v>
      </c>
      <c r="C2175" s="97">
        <v>31.2</v>
      </c>
      <c r="D2175" s="90">
        <v>7.5000000000000002E-4</v>
      </c>
      <c r="E2175" s="87">
        <v>51.262709999999998</v>
      </c>
      <c r="F2175" s="88">
        <v>10.72</v>
      </c>
      <c r="G2175" s="91">
        <v>20.96</v>
      </c>
      <c r="H2175" s="41">
        <v>5.2872229783917923E-4</v>
      </c>
      <c r="I2175" s="42">
        <v>9.0080992310777308</v>
      </c>
      <c r="J2175" s="41">
        <v>5.8222222222222226E-4</v>
      </c>
      <c r="K2175" s="42">
        <v>2.2908482083333279</v>
      </c>
      <c r="L2175" s="41">
        <v>5.2872229783917923E-4</v>
      </c>
      <c r="M2175" s="42">
        <v>2.1997647421617801</v>
      </c>
    </row>
    <row r="2176" spans="1:13" x14ac:dyDescent="0.2">
      <c r="A2176" s="84">
        <v>360</v>
      </c>
      <c r="B2176" s="85">
        <v>35499</v>
      </c>
      <c r="C2176" s="97">
        <v>31.38</v>
      </c>
      <c r="D2176" s="90">
        <v>7.6000000000000004E-4</v>
      </c>
      <c r="E2176" s="87">
        <v>51.301589999999997</v>
      </c>
      <c r="F2176" s="88">
        <v>10.75</v>
      </c>
      <c r="G2176" s="91">
        <v>21.064999999999998</v>
      </c>
      <c r="H2176" s="41">
        <v>5.3113379456326548E-4</v>
      </c>
      <c r="I2176" s="42">
        <v>9.0128837370041364</v>
      </c>
      <c r="J2176" s="41">
        <v>5.8513888888888884E-4</v>
      </c>
      <c r="K2176" s="42">
        <v>2.2914333472222168</v>
      </c>
      <c r="L2176" s="41">
        <v>5.3113379456326548E-4</v>
      </c>
      <c r="M2176" s="42">
        <v>2.2002958759563436</v>
      </c>
    </row>
    <row r="2177" spans="1:13" x14ac:dyDescent="0.2">
      <c r="A2177" s="84">
        <v>360</v>
      </c>
      <c r="B2177" s="85">
        <v>35500</v>
      </c>
      <c r="C2177" s="97">
        <v>31.61</v>
      </c>
      <c r="D2177" s="90">
        <v>7.6000000000000004E-4</v>
      </c>
      <c r="E2177" s="87">
        <v>51.340739999999997</v>
      </c>
      <c r="F2177" s="88">
        <v>10.73</v>
      </c>
      <c r="G2177" s="91">
        <v>21.17</v>
      </c>
      <c r="H2177" s="41">
        <v>5.3354320650078613E-4</v>
      </c>
      <c r="I2177" s="42">
        <v>9.0176924998929966</v>
      </c>
      <c r="J2177" s="41">
        <v>5.8805555555555564E-4</v>
      </c>
      <c r="K2177" s="42">
        <v>2.2920214027777726</v>
      </c>
      <c r="L2177" s="41">
        <v>5.3354320650078613E-4</v>
      </c>
      <c r="M2177" s="42">
        <v>2.2008294191628446</v>
      </c>
    </row>
    <row r="2178" spans="1:13" x14ac:dyDescent="0.2">
      <c r="A2178" s="84">
        <v>360</v>
      </c>
      <c r="B2178" s="85">
        <v>35501</v>
      </c>
      <c r="C2178" s="97">
        <v>31.74</v>
      </c>
      <c r="D2178" s="90">
        <v>7.6999999999999996E-4</v>
      </c>
      <c r="E2178" s="87">
        <v>51.380070000000003</v>
      </c>
      <c r="F2178" s="88">
        <v>10.36</v>
      </c>
      <c r="G2178" s="91">
        <v>21.049999999999997</v>
      </c>
      <c r="H2178" s="41">
        <v>5.3078942275552876E-4</v>
      </c>
      <c r="I2178" s="42">
        <v>9.0224789956896014</v>
      </c>
      <c r="J2178" s="41">
        <v>5.8472222222222215E-4</v>
      </c>
      <c r="K2178" s="42">
        <v>2.2926061249999949</v>
      </c>
      <c r="L2178" s="41">
        <v>5.3078942275552876E-4</v>
      </c>
      <c r="M2178" s="42">
        <v>2.2013602085856001</v>
      </c>
    </row>
    <row r="2179" spans="1:13" x14ac:dyDescent="0.2">
      <c r="A2179" s="84">
        <v>360</v>
      </c>
      <c r="B2179" s="85">
        <v>35502</v>
      </c>
      <c r="C2179" s="97">
        <v>31.91</v>
      </c>
      <c r="D2179" s="90">
        <v>7.6999999999999996E-4</v>
      </c>
      <c r="E2179" s="87">
        <v>51.419609999999999</v>
      </c>
      <c r="F2179" s="88">
        <v>10.66</v>
      </c>
      <c r="G2179" s="91">
        <v>21.285</v>
      </c>
      <c r="H2179" s="41">
        <v>5.3617969844310664E-4</v>
      </c>
      <c r="I2179" s="42">
        <v>9.0273166657567199</v>
      </c>
      <c r="J2179" s="41">
        <v>5.9124999999999998E-4</v>
      </c>
      <c r="K2179" s="42">
        <v>2.2931973749999948</v>
      </c>
      <c r="L2179" s="41">
        <v>5.3617969844310664E-4</v>
      </c>
      <c r="M2179" s="42">
        <v>2.2018963882840432</v>
      </c>
    </row>
    <row r="2180" spans="1:13" x14ac:dyDescent="0.2">
      <c r="A2180" s="84">
        <v>360</v>
      </c>
      <c r="B2180" s="85">
        <v>35503</v>
      </c>
      <c r="C2180" s="97">
        <v>31.86</v>
      </c>
      <c r="D2180" s="90">
        <v>7.6999999999999996E-4</v>
      </c>
      <c r="E2180" s="87">
        <v>51.459130000000002</v>
      </c>
      <c r="F2180" s="88">
        <v>10.61</v>
      </c>
      <c r="G2180" s="91">
        <v>21.234999999999999</v>
      </c>
      <c r="H2180" s="41">
        <v>5.3503370404528461E-4</v>
      </c>
      <c r="I2180" s="42">
        <v>9.0321465844299897</v>
      </c>
      <c r="J2180" s="41">
        <v>5.898611111111111E-4</v>
      </c>
      <c r="K2180" s="42">
        <v>2.2937872361111058</v>
      </c>
      <c r="L2180" s="41">
        <v>5.3503370404528461E-4</v>
      </c>
      <c r="M2180" s="42">
        <v>2.2024314219880887</v>
      </c>
    </row>
    <row r="2181" spans="1:13" x14ac:dyDescent="0.2">
      <c r="A2181" s="84">
        <v>360</v>
      </c>
      <c r="B2181" s="85">
        <v>35504</v>
      </c>
      <c r="C2181" s="97">
        <v>31.86</v>
      </c>
      <c r="D2181" s="90">
        <v>7.6999999999999996E-4</v>
      </c>
      <c r="E2181" s="87">
        <v>51.49868</v>
      </c>
      <c r="F2181" s="88">
        <v>10.61</v>
      </c>
      <c r="G2181" s="91">
        <v>21.234999999999999</v>
      </c>
      <c r="H2181" s="41">
        <v>5.3503370404528461E-4</v>
      </c>
      <c r="I2181" s="42">
        <v>9.0369790872725364</v>
      </c>
      <c r="J2181" s="41">
        <v>5.898611111111111E-4</v>
      </c>
      <c r="K2181" s="42">
        <v>2.2943770972222168</v>
      </c>
      <c r="L2181" s="41">
        <v>5.3503370404528461E-4</v>
      </c>
      <c r="M2181" s="42">
        <v>2.2029664556921338</v>
      </c>
    </row>
    <row r="2182" spans="1:13" x14ac:dyDescent="0.2">
      <c r="A2182" s="84">
        <v>360</v>
      </c>
      <c r="B2182" s="85">
        <v>35505</v>
      </c>
      <c r="C2182" s="97">
        <v>31.86</v>
      </c>
      <c r="D2182" s="90">
        <v>7.6999999999999996E-4</v>
      </c>
      <c r="E2182" s="87">
        <v>51.538260000000001</v>
      </c>
      <c r="F2182" s="88">
        <v>10.61</v>
      </c>
      <c r="G2182" s="91">
        <v>21.234999999999999</v>
      </c>
      <c r="H2182" s="41">
        <v>5.3503370404528461E-4</v>
      </c>
      <c r="I2182" s="42">
        <v>9.0418141756669801</v>
      </c>
      <c r="J2182" s="41">
        <v>5.898611111111111E-4</v>
      </c>
      <c r="K2182" s="42">
        <v>2.2949669583333279</v>
      </c>
      <c r="L2182" s="41">
        <v>5.3503370404528461E-4</v>
      </c>
      <c r="M2182" s="42">
        <v>2.2035014893961788</v>
      </c>
    </row>
    <row r="2183" spans="1:13" x14ac:dyDescent="0.2">
      <c r="A2183" s="84">
        <v>360</v>
      </c>
      <c r="B2183" s="85">
        <v>35506</v>
      </c>
      <c r="C2183" s="97">
        <v>31.92</v>
      </c>
      <c r="D2183" s="90">
        <v>7.6999999999999996E-4</v>
      </c>
      <c r="E2183" s="87">
        <v>51.577930000000002</v>
      </c>
      <c r="F2183" s="88">
        <v>10.52</v>
      </c>
      <c r="G2183" s="91">
        <v>21.22</v>
      </c>
      <c r="H2183" s="41">
        <v>5.3468981381721292E-4</v>
      </c>
      <c r="I2183" s="42">
        <v>9.0466487416051375</v>
      </c>
      <c r="J2183" s="41">
        <v>5.8944444444444441E-4</v>
      </c>
      <c r="K2183" s="42">
        <v>2.2955564027777724</v>
      </c>
      <c r="L2183" s="41">
        <v>5.3468981381721292E-4</v>
      </c>
      <c r="M2183" s="42">
        <v>2.2040361792099961</v>
      </c>
    </row>
    <row r="2184" spans="1:13" x14ac:dyDescent="0.2">
      <c r="A2184" s="84">
        <v>360</v>
      </c>
      <c r="B2184" s="85">
        <v>35507</v>
      </c>
      <c r="C2184" s="97">
        <v>31.88</v>
      </c>
      <c r="D2184" s="90">
        <v>7.6999999999999996E-4</v>
      </c>
      <c r="E2184" s="87">
        <v>51.617600000000003</v>
      </c>
      <c r="F2184" s="88">
        <v>10.57</v>
      </c>
      <c r="G2184" s="91">
        <v>21.225000000000001</v>
      </c>
      <c r="H2184" s="41">
        <v>5.3480444860798393E-4</v>
      </c>
      <c r="I2184" s="42">
        <v>9.0514869295971412</v>
      </c>
      <c r="J2184" s="41">
        <v>5.8958333333333334E-4</v>
      </c>
      <c r="K2184" s="42">
        <v>2.2961459861111058</v>
      </c>
      <c r="L2184" s="41">
        <v>5.3480444860798393E-4</v>
      </c>
      <c r="M2184" s="42">
        <v>2.2045709836586038</v>
      </c>
    </row>
    <row r="2185" spans="1:13" x14ac:dyDescent="0.2">
      <c r="A2185" s="84">
        <v>360</v>
      </c>
      <c r="B2185" s="85">
        <v>35508</v>
      </c>
      <c r="C2185" s="97">
        <v>31.56</v>
      </c>
      <c r="D2185" s="90">
        <v>7.6000000000000004E-4</v>
      </c>
      <c r="E2185" s="87">
        <v>51.656939999999999</v>
      </c>
      <c r="F2185" s="88">
        <v>10.64</v>
      </c>
      <c r="G2185" s="91">
        <v>21.1</v>
      </c>
      <c r="H2185" s="41">
        <v>5.3193716334032359E-4</v>
      </c>
      <c r="I2185" s="42">
        <v>9.0563017518784825</v>
      </c>
      <c r="J2185" s="41">
        <v>5.8611111111111114E-4</v>
      </c>
      <c r="K2185" s="42">
        <v>2.2967320972222169</v>
      </c>
      <c r="L2185" s="41">
        <v>5.3193716334032359E-4</v>
      </c>
      <c r="M2185" s="42">
        <v>2.2051029208219441</v>
      </c>
    </row>
    <row r="2186" spans="1:13" x14ac:dyDescent="0.2">
      <c r="A2186" s="84">
        <v>360</v>
      </c>
      <c r="B2186" s="85">
        <v>35509</v>
      </c>
      <c r="C2186" s="97">
        <v>31.6</v>
      </c>
      <c r="D2186" s="90">
        <v>7.6000000000000004E-4</v>
      </c>
      <c r="E2186" s="87">
        <v>51.696359999999999</v>
      </c>
      <c r="F2186" s="88">
        <v>10.66</v>
      </c>
      <c r="G2186" s="91">
        <v>21.130000000000003</v>
      </c>
      <c r="H2186" s="41">
        <v>5.3262558088196243E-4</v>
      </c>
      <c r="I2186" s="42">
        <v>9.0611253698597185</v>
      </c>
      <c r="J2186" s="41">
        <v>5.8694444444444451E-4</v>
      </c>
      <c r="K2186" s="42">
        <v>2.2973190416666616</v>
      </c>
      <c r="L2186" s="41">
        <v>5.3262558088196243E-4</v>
      </c>
      <c r="M2186" s="42">
        <v>2.2056355464028261</v>
      </c>
    </row>
    <row r="2187" spans="1:13" x14ac:dyDescent="0.2">
      <c r="A2187" s="84">
        <v>360</v>
      </c>
      <c r="B2187" s="85">
        <v>35510</v>
      </c>
      <c r="C2187" s="97">
        <v>31.37</v>
      </c>
      <c r="D2187" s="90">
        <v>7.6000000000000004E-4</v>
      </c>
      <c r="E2187" s="87">
        <v>51.735550000000003</v>
      </c>
      <c r="F2187" s="88">
        <v>10.7</v>
      </c>
      <c r="G2187" s="91">
        <v>21.035</v>
      </c>
      <c r="H2187" s="41">
        <v>5.3044500839050102E-4</v>
      </c>
      <c r="I2187" s="42">
        <v>9.0659317985825609</v>
      </c>
      <c r="J2187" s="41">
        <v>5.8430555555555558E-4</v>
      </c>
      <c r="K2187" s="42">
        <v>2.297903347222217</v>
      </c>
      <c r="L2187" s="41">
        <v>5.3044500839050102E-4</v>
      </c>
      <c r="M2187" s="42">
        <v>2.2061659914112166</v>
      </c>
    </row>
    <row r="2188" spans="1:13" x14ac:dyDescent="0.2">
      <c r="A2188" s="84">
        <v>360</v>
      </c>
      <c r="B2188" s="85">
        <v>35511</v>
      </c>
      <c r="C2188" s="97">
        <v>31.37</v>
      </c>
      <c r="D2188" s="90">
        <v>7.6000000000000004E-4</v>
      </c>
      <c r="E2188" s="87">
        <v>51.77478</v>
      </c>
      <c r="F2188" s="88">
        <v>10.7</v>
      </c>
      <c r="G2188" s="91">
        <v>21.035</v>
      </c>
      <c r="H2188" s="41">
        <v>5.3044500839050102E-4</v>
      </c>
      <c r="I2188" s="42">
        <v>9.0707407768515278</v>
      </c>
      <c r="J2188" s="41">
        <v>5.8430555555555558E-4</v>
      </c>
      <c r="K2188" s="42">
        <v>2.2984876527777724</v>
      </c>
      <c r="L2188" s="41">
        <v>5.3044500839050102E-4</v>
      </c>
      <c r="M2188" s="42">
        <v>2.2066964364196071</v>
      </c>
    </row>
    <row r="2189" spans="1:13" x14ac:dyDescent="0.2">
      <c r="A2189" s="84">
        <v>360</v>
      </c>
      <c r="B2189" s="85">
        <v>35512</v>
      </c>
      <c r="C2189" s="97">
        <v>31.37</v>
      </c>
      <c r="D2189" s="90">
        <v>7.6000000000000004E-4</v>
      </c>
      <c r="E2189" s="87">
        <v>51.814030000000002</v>
      </c>
      <c r="F2189" s="88">
        <v>10.7</v>
      </c>
      <c r="G2189" s="91">
        <v>21.035</v>
      </c>
      <c r="H2189" s="41">
        <v>5.3044500839050102E-4</v>
      </c>
      <c r="I2189" s="42">
        <v>9.0755523060190129</v>
      </c>
      <c r="J2189" s="41">
        <v>5.8430555555555558E-4</v>
      </c>
      <c r="K2189" s="42">
        <v>2.2990719583333279</v>
      </c>
      <c r="L2189" s="41">
        <v>5.3044500839050102E-4</v>
      </c>
      <c r="M2189" s="42">
        <v>2.2072268814279976</v>
      </c>
    </row>
    <row r="2190" spans="1:13" x14ac:dyDescent="0.2">
      <c r="A2190" s="84">
        <v>360</v>
      </c>
      <c r="B2190" s="85">
        <v>35513</v>
      </c>
      <c r="C2190" s="97">
        <v>31.27</v>
      </c>
      <c r="D2190" s="90">
        <v>7.6000000000000004E-4</v>
      </c>
      <c r="E2190" s="87">
        <v>51.853209999999997</v>
      </c>
      <c r="F2190" s="88">
        <v>10.75</v>
      </c>
      <c r="G2190" s="91">
        <v>21.009999999999998</v>
      </c>
      <c r="H2190" s="41">
        <v>5.2987088984868258E-4</v>
      </c>
      <c r="I2190" s="42">
        <v>9.0803611769952717</v>
      </c>
      <c r="J2190" s="41">
        <v>5.8361111111111103E-4</v>
      </c>
      <c r="K2190" s="42">
        <v>2.2996555694444392</v>
      </c>
      <c r="L2190" s="41">
        <v>5.2987088984868258E-4</v>
      </c>
      <c r="M2190" s="42">
        <v>2.2077567523178461</v>
      </c>
    </row>
    <row r="2191" spans="1:13" x14ac:dyDescent="0.2">
      <c r="A2191" s="84">
        <v>360</v>
      </c>
      <c r="B2191" s="85">
        <v>35514</v>
      </c>
      <c r="C2191" s="97">
        <v>31.11</v>
      </c>
      <c r="D2191" s="90">
        <v>7.5000000000000002E-4</v>
      </c>
      <c r="E2191" s="87">
        <v>51.892240000000001</v>
      </c>
      <c r="F2191" s="88">
        <v>10.74</v>
      </c>
      <c r="G2191" s="91">
        <v>20.925000000000001</v>
      </c>
      <c r="H2191" s="41">
        <v>5.2791800168727754E-4</v>
      </c>
      <c r="I2191" s="42">
        <v>9.0851548631224297</v>
      </c>
      <c r="J2191" s="41">
        <v>5.8125000000000006E-4</v>
      </c>
      <c r="K2191" s="42">
        <v>2.3002368194444394</v>
      </c>
      <c r="L2191" s="41">
        <v>5.2791800168727754E-4</v>
      </c>
      <c r="M2191" s="42">
        <v>2.2082846703195331</v>
      </c>
    </row>
    <row r="2192" spans="1:13" x14ac:dyDescent="0.2">
      <c r="A2192" s="84">
        <v>360</v>
      </c>
      <c r="B2192" s="85">
        <v>35515</v>
      </c>
      <c r="C2192" s="97">
        <v>31.36</v>
      </c>
      <c r="D2192" s="90">
        <v>7.6000000000000004E-4</v>
      </c>
      <c r="E2192" s="87">
        <v>51.931570000000001</v>
      </c>
      <c r="F2192" s="88">
        <v>10.74</v>
      </c>
      <c r="G2192" s="91">
        <v>21.05</v>
      </c>
      <c r="H2192" s="41">
        <v>5.3078942275552876E-4</v>
      </c>
      <c r="I2192" s="42">
        <v>9.0899771672278717</v>
      </c>
      <c r="J2192" s="41">
        <v>5.8472222222222226E-4</v>
      </c>
      <c r="K2192" s="42">
        <v>2.3008215416666618</v>
      </c>
      <c r="L2192" s="41">
        <v>5.3078942275552876E-4</v>
      </c>
      <c r="M2192" s="42">
        <v>2.2088154597422887</v>
      </c>
    </row>
    <row r="2193" spans="1:13" x14ac:dyDescent="0.2">
      <c r="A2193" s="84">
        <v>360</v>
      </c>
      <c r="B2193" s="85">
        <v>35516</v>
      </c>
      <c r="C2193" s="97">
        <v>31.36</v>
      </c>
      <c r="D2193" s="90">
        <v>7.6000000000000004E-4</v>
      </c>
      <c r="E2193" s="87">
        <v>51.970939999999999</v>
      </c>
      <c r="F2193" s="88">
        <v>10.74</v>
      </c>
      <c r="G2193" s="91">
        <v>21.05</v>
      </c>
      <c r="H2193" s="41">
        <v>5.3078942275552876E-4</v>
      </c>
      <c r="I2193" s="42">
        <v>9.0948020309613256</v>
      </c>
      <c r="J2193" s="41">
        <v>5.8472222222222226E-4</v>
      </c>
      <c r="K2193" s="42">
        <v>2.3014062638888841</v>
      </c>
      <c r="L2193" s="41">
        <v>5.3078942275552876E-4</v>
      </c>
      <c r="M2193" s="42">
        <v>2.2093462491650442</v>
      </c>
    </row>
    <row r="2194" spans="1:13" x14ac:dyDescent="0.2">
      <c r="A2194" s="84">
        <v>360</v>
      </c>
      <c r="B2194" s="85">
        <v>35517</v>
      </c>
      <c r="C2194" s="97">
        <v>31.36</v>
      </c>
      <c r="D2194" s="90">
        <v>7.6000000000000004E-4</v>
      </c>
      <c r="E2194" s="87">
        <v>52.010330000000003</v>
      </c>
      <c r="F2194" s="88">
        <v>10.74</v>
      </c>
      <c r="G2194" s="91">
        <v>21.05</v>
      </c>
      <c r="H2194" s="41">
        <v>5.3078942275552876E-4</v>
      </c>
      <c r="I2194" s="42">
        <v>9.0996294556814146</v>
      </c>
      <c r="J2194" s="41">
        <v>5.8472222222222226E-4</v>
      </c>
      <c r="K2194" s="42">
        <v>2.3019909861111065</v>
      </c>
      <c r="L2194" s="41">
        <v>5.3078942275552876E-4</v>
      </c>
      <c r="M2194" s="42">
        <v>2.2098770385877997</v>
      </c>
    </row>
    <row r="2195" spans="1:13" x14ac:dyDescent="0.2">
      <c r="A2195" s="84">
        <v>360</v>
      </c>
      <c r="B2195" s="85">
        <v>35518</v>
      </c>
      <c r="C2195" s="97">
        <v>31.36</v>
      </c>
      <c r="D2195" s="90">
        <v>7.6000000000000004E-4</v>
      </c>
      <c r="E2195" s="87">
        <v>52.049750000000003</v>
      </c>
      <c r="F2195" s="88">
        <v>10.74</v>
      </c>
      <c r="G2195" s="91">
        <v>21.05</v>
      </c>
      <c r="H2195" s="41">
        <v>5.3078942275552876E-4</v>
      </c>
      <c r="I2195" s="42">
        <v>9.1044594427474852</v>
      </c>
      <c r="J2195" s="41">
        <v>5.8472222222222226E-4</v>
      </c>
      <c r="K2195" s="42">
        <v>2.3025757083333289</v>
      </c>
      <c r="L2195" s="41">
        <v>5.3078942275552876E-4</v>
      </c>
      <c r="M2195" s="42">
        <v>2.2104078280105552</v>
      </c>
    </row>
    <row r="2196" spans="1:13" x14ac:dyDescent="0.2">
      <c r="A2196" s="84">
        <v>360</v>
      </c>
      <c r="B2196" s="85">
        <v>35519</v>
      </c>
      <c r="C2196" s="97">
        <v>31.36</v>
      </c>
      <c r="D2196" s="90">
        <v>7.6000000000000004E-4</v>
      </c>
      <c r="E2196" s="87">
        <v>52.089210000000001</v>
      </c>
      <c r="F2196" s="88">
        <v>10.74</v>
      </c>
      <c r="G2196" s="91">
        <v>21.05</v>
      </c>
      <c r="H2196" s="41">
        <v>5.3078942275552876E-4</v>
      </c>
      <c r="I2196" s="42">
        <v>9.1092919935196015</v>
      </c>
      <c r="J2196" s="41">
        <v>5.8472222222222226E-4</v>
      </c>
      <c r="K2196" s="42">
        <v>2.3031604305555513</v>
      </c>
      <c r="L2196" s="41">
        <v>5.3078942275552876E-4</v>
      </c>
      <c r="M2196" s="42">
        <v>2.2109386174333108</v>
      </c>
    </row>
    <row r="2197" spans="1:13" x14ac:dyDescent="0.2">
      <c r="A2197" s="84">
        <v>360</v>
      </c>
      <c r="B2197" s="85">
        <v>35520</v>
      </c>
      <c r="C2197" s="97">
        <v>31.33</v>
      </c>
      <c r="D2197" s="90">
        <v>7.6000000000000004E-4</v>
      </c>
      <c r="E2197" s="87">
        <v>52.128660000000004</v>
      </c>
      <c r="F2197" s="88">
        <v>10.71</v>
      </c>
      <c r="G2197" s="91">
        <v>21.02</v>
      </c>
      <c r="H2197" s="41">
        <v>5.3010055145774615E-4</v>
      </c>
      <c r="I2197" s="42">
        <v>9.1141208342287552</v>
      </c>
      <c r="J2197" s="41">
        <v>5.8388888888888889E-4</v>
      </c>
      <c r="K2197" s="42">
        <v>2.3037443194444402</v>
      </c>
      <c r="L2197" s="41">
        <v>5.3010055145774615E-4</v>
      </c>
      <c r="M2197" s="42">
        <v>2.2114687179847685</v>
      </c>
    </row>
    <row r="2198" spans="1:13" x14ac:dyDescent="0.2">
      <c r="A2198" s="84">
        <v>360</v>
      </c>
      <c r="B2198" s="85">
        <v>35521</v>
      </c>
      <c r="C2198" s="97">
        <v>31.38</v>
      </c>
      <c r="D2198" s="90">
        <v>7.6000000000000004E-4</v>
      </c>
      <c r="E2198" s="87">
        <v>52.168190000000003</v>
      </c>
      <c r="F2198" s="88">
        <v>10.75</v>
      </c>
      <c r="G2198" s="91">
        <v>21.064999999999998</v>
      </c>
      <c r="H2198" s="41">
        <v>5.3113379456326548E-4</v>
      </c>
      <c r="I2198" s="42">
        <v>9.1189616518115475</v>
      </c>
      <c r="J2198" s="41">
        <v>5.8513888888888884E-4</v>
      </c>
      <c r="K2198" s="42">
        <v>2.3043294583333291</v>
      </c>
      <c r="L2198" s="41">
        <v>5.3113379456326548E-4</v>
      </c>
      <c r="M2198" s="42">
        <v>2.211999851779332</v>
      </c>
    </row>
    <row r="2199" spans="1:13" x14ac:dyDescent="0.2">
      <c r="A2199" s="84">
        <v>360</v>
      </c>
      <c r="B2199" s="85">
        <v>35522</v>
      </c>
      <c r="C2199" s="97">
        <v>30.87</v>
      </c>
      <c r="D2199" s="90">
        <v>7.5000000000000002E-4</v>
      </c>
      <c r="E2199" s="87">
        <v>52.207189999999997</v>
      </c>
      <c r="F2199" s="88">
        <v>10.59</v>
      </c>
      <c r="G2199" s="91">
        <v>20.73</v>
      </c>
      <c r="H2199" s="41">
        <v>5.234326690841673E-4</v>
      </c>
      <c r="I2199" s="42">
        <v>9.1237348142482322</v>
      </c>
      <c r="J2199" s="41">
        <v>5.7583333333333336E-4</v>
      </c>
      <c r="K2199" s="42">
        <v>2.3049052916666626</v>
      </c>
      <c r="L2199" s="41">
        <v>5.234326690841673E-4</v>
      </c>
      <c r="M2199" s="42">
        <v>2.212523284448416</v>
      </c>
    </row>
    <row r="2200" spans="1:13" x14ac:dyDescent="0.2">
      <c r="A2200" s="84">
        <v>360</v>
      </c>
      <c r="B2200" s="85">
        <v>35523</v>
      </c>
      <c r="C2200" s="97">
        <v>30.75</v>
      </c>
      <c r="D2200" s="90">
        <v>7.5000000000000002E-4</v>
      </c>
      <c r="E2200" s="87">
        <v>52.246090000000002</v>
      </c>
      <c r="F2200" s="88">
        <v>10.6</v>
      </c>
      <c r="G2200" s="91">
        <v>20.675000000000001</v>
      </c>
      <c r="H2200" s="41">
        <v>5.2216626902978902E-4</v>
      </c>
      <c r="I2200" s="42">
        <v>9.1284989208158045</v>
      </c>
      <c r="J2200" s="41">
        <v>5.7430555555555555E-4</v>
      </c>
      <c r="K2200" s="42">
        <v>2.305479597222218</v>
      </c>
      <c r="L2200" s="41">
        <v>5.2216626902978902E-4</v>
      </c>
      <c r="M2200" s="42">
        <v>2.2130454507174457</v>
      </c>
    </row>
    <row r="2201" spans="1:13" x14ac:dyDescent="0.2">
      <c r="A2201" s="84">
        <v>360</v>
      </c>
      <c r="B2201" s="85">
        <v>35524</v>
      </c>
      <c r="C2201" s="97">
        <v>30.92</v>
      </c>
      <c r="D2201" s="90">
        <v>7.5000000000000002E-4</v>
      </c>
      <c r="E2201" s="87">
        <v>52.285200000000003</v>
      </c>
      <c r="F2201" s="88">
        <v>10.67</v>
      </c>
      <c r="G2201" s="91">
        <v>20.795000000000002</v>
      </c>
      <c r="H2201" s="41">
        <v>5.2492858216668381E-4</v>
      </c>
      <c r="I2201" s="42">
        <v>9.133290730811618</v>
      </c>
      <c r="J2201" s="41">
        <v>5.7763888888888893E-4</v>
      </c>
      <c r="K2201" s="42">
        <v>2.3060572361111067</v>
      </c>
      <c r="L2201" s="41">
        <v>5.2492858216668381E-4</v>
      </c>
      <c r="M2201" s="42">
        <v>2.2135703792996124</v>
      </c>
    </row>
    <row r="2202" spans="1:13" x14ac:dyDescent="0.2">
      <c r="A2202" s="84">
        <v>360</v>
      </c>
      <c r="B2202" s="85">
        <v>35525</v>
      </c>
      <c r="C2202" s="97">
        <v>30.92</v>
      </c>
      <c r="D2202" s="90">
        <v>7.5000000000000002E-4</v>
      </c>
      <c r="E2202" s="87">
        <v>52.324350000000003</v>
      </c>
      <c r="F2202" s="88">
        <v>10.67</v>
      </c>
      <c r="G2202" s="91">
        <v>20.795000000000002</v>
      </c>
      <c r="H2202" s="41">
        <v>5.2492858216668381E-4</v>
      </c>
      <c r="I2202" s="42">
        <v>9.1380850561654583</v>
      </c>
      <c r="J2202" s="41">
        <v>5.7763888888888893E-4</v>
      </c>
      <c r="K2202" s="42">
        <v>2.3066348749999954</v>
      </c>
      <c r="L2202" s="41">
        <v>5.2492858216668381E-4</v>
      </c>
      <c r="M2202" s="42">
        <v>2.2140953078817791</v>
      </c>
    </row>
    <row r="2203" spans="1:13" x14ac:dyDescent="0.2">
      <c r="A2203" s="84">
        <v>360</v>
      </c>
      <c r="B2203" s="85">
        <v>35526</v>
      </c>
      <c r="C2203" s="97">
        <v>30.92</v>
      </c>
      <c r="D2203" s="90">
        <v>7.5000000000000002E-4</v>
      </c>
      <c r="E2203" s="87">
        <v>52.363520000000001</v>
      </c>
      <c r="F2203" s="88">
        <v>10.67</v>
      </c>
      <c r="G2203" s="91">
        <v>20.795000000000002</v>
      </c>
      <c r="H2203" s="41">
        <v>5.2492858216668381E-4</v>
      </c>
      <c r="I2203" s="42">
        <v>9.1428818981977091</v>
      </c>
      <c r="J2203" s="41">
        <v>5.7763888888888893E-4</v>
      </c>
      <c r="K2203" s="42">
        <v>2.3072125138888842</v>
      </c>
      <c r="L2203" s="41">
        <v>5.2492858216668381E-4</v>
      </c>
      <c r="M2203" s="42">
        <v>2.2146202364639458</v>
      </c>
    </row>
    <row r="2204" spans="1:13" x14ac:dyDescent="0.2">
      <c r="A2204" s="84">
        <v>360</v>
      </c>
      <c r="B2204" s="85">
        <v>35527</v>
      </c>
      <c r="C2204" s="97">
        <v>30.82</v>
      </c>
      <c r="D2204" s="90">
        <v>7.5000000000000002E-4</v>
      </c>
      <c r="E2204" s="87">
        <v>52.402610000000003</v>
      </c>
      <c r="F2204" s="88">
        <v>10.7</v>
      </c>
      <c r="G2204" s="91">
        <v>20.759999999999998</v>
      </c>
      <c r="H2204" s="41">
        <v>5.2412319028105614E-4</v>
      </c>
      <c r="I2204" s="42">
        <v>9.1476738946265552</v>
      </c>
      <c r="J2204" s="41">
        <v>5.7666666666666663E-4</v>
      </c>
      <c r="K2204" s="42">
        <v>2.3077891805555506</v>
      </c>
      <c r="L2204" s="41">
        <v>5.2412319028105614E-4</v>
      </c>
      <c r="M2204" s="42">
        <v>2.2151443596542268</v>
      </c>
    </row>
    <row r="2205" spans="1:13" x14ac:dyDescent="0.2">
      <c r="A2205" s="84">
        <v>360</v>
      </c>
      <c r="B2205" s="85">
        <v>35528</v>
      </c>
      <c r="C2205" s="97">
        <v>31</v>
      </c>
      <c r="D2205" s="90">
        <v>7.5000000000000002E-4</v>
      </c>
      <c r="E2205" s="87">
        <v>52.441929999999999</v>
      </c>
      <c r="F2205" s="88">
        <v>10.67</v>
      </c>
      <c r="G2205" s="91">
        <v>20.835000000000001</v>
      </c>
      <c r="H2205" s="41">
        <v>5.2584874513184054E-4</v>
      </c>
      <c r="I2205" s="42">
        <v>9.1524841874649194</v>
      </c>
      <c r="J2205" s="41">
        <v>5.7875000000000005E-4</v>
      </c>
      <c r="K2205" s="42">
        <v>2.3083679305555505</v>
      </c>
      <c r="L2205" s="41">
        <v>5.2584874513184054E-4</v>
      </c>
      <c r="M2205" s="42">
        <v>2.2156702083993585</v>
      </c>
    </row>
    <row r="2206" spans="1:13" x14ac:dyDescent="0.2">
      <c r="A2206" s="84">
        <v>360</v>
      </c>
      <c r="B2206" s="85">
        <v>35529</v>
      </c>
      <c r="C2206" s="97">
        <v>31.08</v>
      </c>
      <c r="D2206" s="90">
        <v>7.5000000000000002E-4</v>
      </c>
      <c r="E2206" s="87">
        <v>52.481369999999998</v>
      </c>
      <c r="F2206" s="88">
        <v>10.68</v>
      </c>
      <c r="G2206" s="91">
        <v>20.88</v>
      </c>
      <c r="H2206" s="41">
        <v>5.2688356545527171E-4</v>
      </c>
      <c r="I2206" s="42">
        <v>9.1573064809663833</v>
      </c>
      <c r="J2206" s="41">
        <v>5.8E-4</v>
      </c>
      <c r="K2206" s="42">
        <v>2.3089479305555503</v>
      </c>
      <c r="L2206" s="41">
        <v>5.2688356545527171E-4</v>
      </c>
      <c r="M2206" s="42">
        <v>2.2161970919648137</v>
      </c>
    </row>
    <row r="2207" spans="1:13" x14ac:dyDescent="0.2">
      <c r="A2207" s="84">
        <v>360</v>
      </c>
      <c r="B2207" s="85">
        <v>35530</v>
      </c>
      <c r="C2207" s="97">
        <v>30.99</v>
      </c>
      <c r="D2207" s="90">
        <v>7.5000000000000002E-4</v>
      </c>
      <c r="E2207" s="87">
        <v>52.520740000000004</v>
      </c>
      <c r="F2207" s="88">
        <v>10.36</v>
      </c>
      <c r="G2207" s="91">
        <v>20.674999999999997</v>
      </c>
      <c r="H2207" s="41">
        <v>5.2216626902978902E-4</v>
      </c>
      <c r="I2207" s="42">
        <v>9.1620881175259115</v>
      </c>
      <c r="J2207" s="41">
        <v>5.7430555555555544E-4</v>
      </c>
      <c r="K2207" s="42">
        <v>2.3095222361111056</v>
      </c>
      <c r="L2207" s="41">
        <v>5.2216626902978902E-4</v>
      </c>
      <c r="M2207" s="42">
        <v>2.2167192582338435</v>
      </c>
    </row>
    <row r="2208" spans="1:13" x14ac:dyDescent="0.2">
      <c r="A2208" s="84">
        <v>360</v>
      </c>
      <c r="B2208" s="85">
        <v>35531</v>
      </c>
      <c r="C2208" s="97">
        <v>31.3</v>
      </c>
      <c r="D2208" s="90">
        <v>7.6000000000000004E-4</v>
      </c>
      <c r="E2208" s="87">
        <v>52.560479999999998</v>
      </c>
      <c r="F2208" s="88">
        <v>10.38</v>
      </c>
      <c r="G2208" s="91">
        <v>20.84</v>
      </c>
      <c r="H2208" s="41">
        <v>5.2596374414415337E-4</v>
      </c>
      <c r="I2208" s="42">
        <v>9.1669070436963835</v>
      </c>
      <c r="J2208" s="41">
        <v>5.7888888888888888E-4</v>
      </c>
      <c r="K2208" s="42">
        <v>2.3101011249999943</v>
      </c>
      <c r="L2208" s="41">
        <v>5.2596374414415337E-4</v>
      </c>
      <c r="M2208" s="42">
        <v>2.2172452219779877</v>
      </c>
    </row>
    <row r="2209" spans="1:13" x14ac:dyDescent="0.2">
      <c r="A2209" s="84">
        <v>360</v>
      </c>
      <c r="B2209" s="85">
        <v>35532</v>
      </c>
      <c r="C2209" s="97">
        <v>31.3</v>
      </c>
      <c r="D2209" s="90">
        <v>7.6000000000000004E-4</v>
      </c>
      <c r="E2209" s="87">
        <v>52.600259999999999</v>
      </c>
      <c r="F2209" s="88">
        <v>10.38</v>
      </c>
      <c r="G2209" s="91">
        <v>20.84</v>
      </c>
      <c r="H2209" s="41">
        <v>5.2596374414415337E-4</v>
      </c>
      <c r="I2209" s="42">
        <v>9.1717285044473069</v>
      </c>
      <c r="J2209" s="41">
        <v>5.7888888888888888E-4</v>
      </c>
      <c r="K2209" s="42">
        <v>2.310680013888883</v>
      </c>
      <c r="L2209" s="41">
        <v>5.2596374414415337E-4</v>
      </c>
      <c r="M2209" s="42">
        <v>2.2177711857221318</v>
      </c>
    </row>
    <row r="2210" spans="1:13" x14ac:dyDescent="0.2">
      <c r="A2210" s="84">
        <v>360</v>
      </c>
      <c r="B2210" s="85">
        <v>35533</v>
      </c>
      <c r="C2210" s="97">
        <v>31.3</v>
      </c>
      <c r="D2210" s="90">
        <v>7.6000000000000004E-4</v>
      </c>
      <c r="E2210" s="87">
        <v>52.640059999999998</v>
      </c>
      <c r="F2210" s="88">
        <v>10.38</v>
      </c>
      <c r="G2210" s="91">
        <v>20.84</v>
      </c>
      <c r="H2210" s="41">
        <v>5.2596374414415337E-4</v>
      </c>
      <c r="I2210" s="42">
        <v>9.1765525011117806</v>
      </c>
      <c r="J2210" s="41">
        <v>5.7888888888888888E-4</v>
      </c>
      <c r="K2210" s="42">
        <v>2.3112589027777717</v>
      </c>
      <c r="L2210" s="41">
        <v>5.2596374414415337E-4</v>
      </c>
      <c r="M2210" s="42">
        <v>2.218297149466276</v>
      </c>
    </row>
    <row r="2211" spans="1:13" x14ac:dyDescent="0.2">
      <c r="A2211" s="84">
        <v>360</v>
      </c>
      <c r="B2211" s="85">
        <v>35534</v>
      </c>
      <c r="C2211" s="97">
        <v>31.15</v>
      </c>
      <c r="D2211" s="90">
        <v>7.5000000000000002E-4</v>
      </c>
      <c r="E2211" s="87">
        <v>52.679729999999999</v>
      </c>
      <c r="F2211" s="88">
        <v>10.41</v>
      </c>
      <c r="G2211" s="91">
        <v>20.78</v>
      </c>
      <c r="H2211" s="41">
        <v>5.2458344271477664E-4</v>
      </c>
      <c r="I2211" s="42">
        <v>9.1813663686150662</v>
      </c>
      <c r="J2211" s="41">
        <v>5.7722222222222224E-4</v>
      </c>
      <c r="K2211" s="42">
        <v>2.3118361249999939</v>
      </c>
      <c r="L2211" s="41">
        <v>5.2458344271477664E-4</v>
      </c>
      <c r="M2211" s="42">
        <v>2.2188217329089905</v>
      </c>
    </row>
    <row r="2212" spans="1:13" x14ac:dyDescent="0.2">
      <c r="A2212" s="84">
        <v>360</v>
      </c>
      <c r="B2212" s="85">
        <v>35535</v>
      </c>
      <c r="C2212" s="97">
        <v>31.02</v>
      </c>
      <c r="D2212" s="90">
        <v>7.5000000000000002E-4</v>
      </c>
      <c r="E2212" s="87">
        <v>52.719279999999998</v>
      </c>
      <c r="F2212" s="88">
        <v>10.35</v>
      </c>
      <c r="G2212" s="91">
        <v>20.684999999999999</v>
      </c>
      <c r="H2212" s="41">
        <v>5.223965663914143E-4</v>
      </c>
      <c r="I2212" s="42">
        <v>9.1861626828808127</v>
      </c>
      <c r="J2212" s="41">
        <v>5.745833333333333E-4</v>
      </c>
      <c r="K2212" s="42">
        <v>2.3124107083333274</v>
      </c>
      <c r="L2212" s="41">
        <v>5.223965663914143E-4</v>
      </c>
      <c r="M2212" s="42">
        <v>2.219344129475382</v>
      </c>
    </row>
    <row r="2213" spans="1:13" x14ac:dyDescent="0.2">
      <c r="A2213" s="84">
        <v>360</v>
      </c>
      <c r="B2213" s="85">
        <v>35536</v>
      </c>
      <c r="C2213" s="97">
        <v>31.07</v>
      </c>
      <c r="D2213" s="90">
        <v>7.5000000000000002E-4</v>
      </c>
      <c r="E2213" s="87">
        <v>52.75891</v>
      </c>
      <c r="F2213" s="88">
        <v>10.32</v>
      </c>
      <c r="G2213" s="91">
        <v>20.695</v>
      </c>
      <c r="H2213" s="41">
        <v>5.2262684472448306E-4</v>
      </c>
      <c r="I2213" s="42">
        <v>9.190963618098893</v>
      </c>
      <c r="J2213" s="41">
        <v>5.7486111111111117E-4</v>
      </c>
      <c r="K2213" s="42">
        <v>2.3129855694444386</v>
      </c>
      <c r="L2213" s="41">
        <v>5.2262684472448306E-4</v>
      </c>
      <c r="M2213" s="42">
        <v>2.2198667563201067</v>
      </c>
    </row>
    <row r="2214" spans="1:13" x14ac:dyDescent="0.2">
      <c r="A2214" s="84">
        <v>360</v>
      </c>
      <c r="B2214" s="85">
        <v>35537</v>
      </c>
      <c r="C2214" s="97">
        <v>31.44</v>
      </c>
      <c r="D2214" s="90">
        <v>7.6000000000000004E-4</v>
      </c>
      <c r="E2214" s="87">
        <v>52.798990000000003</v>
      </c>
      <c r="F2214" s="88">
        <v>10.220000000000001</v>
      </c>
      <c r="G2214" s="91">
        <v>20.830000000000002</v>
      </c>
      <c r="H2214" s="41">
        <v>5.2573374137421247E-4</v>
      </c>
      <c r="I2214" s="42">
        <v>9.1957956177886704</v>
      </c>
      <c r="J2214" s="41">
        <v>5.7861111111111112E-4</v>
      </c>
      <c r="K2214" s="42">
        <v>2.3135641805555496</v>
      </c>
      <c r="L2214" s="41">
        <v>5.2573374137421247E-4</v>
      </c>
      <c r="M2214" s="42">
        <v>2.2203924900614807</v>
      </c>
    </row>
    <row r="2215" spans="1:13" x14ac:dyDescent="0.2">
      <c r="A2215" s="84">
        <v>360</v>
      </c>
      <c r="B2215" s="85">
        <v>35538</v>
      </c>
      <c r="C2215" s="97">
        <v>31.41</v>
      </c>
      <c r="D2215" s="90">
        <v>7.6000000000000004E-4</v>
      </c>
      <c r="E2215" s="87">
        <v>52.83907</v>
      </c>
      <c r="F2215" s="88">
        <v>10.19</v>
      </c>
      <c r="G2215" s="91">
        <v>20.8</v>
      </c>
      <c r="H2215" s="41">
        <v>5.2504361915306497E-4</v>
      </c>
      <c r="I2215" s="42">
        <v>9.2006238116008259</v>
      </c>
      <c r="J2215" s="41">
        <v>5.7777777777777775E-4</v>
      </c>
      <c r="K2215" s="42">
        <v>2.3141419583333271</v>
      </c>
      <c r="L2215" s="41">
        <v>5.2504361915306497E-4</v>
      </c>
      <c r="M2215" s="42">
        <v>2.2209175336806339</v>
      </c>
    </row>
    <row r="2216" spans="1:13" x14ac:dyDescent="0.2">
      <c r="A2216" s="84">
        <v>360</v>
      </c>
      <c r="B2216" s="85">
        <v>35539</v>
      </c>
      <c r="C2216" s="97">
        <v>31.41</v>
      </c>
      <c r="D2216" s="90">
        <v>7.6000000000000004E-4</v>
      </c>
      <c r="E2216" s="87">
        <v>52.879179999999998</v>
      </c>
      <c r="F2216" s="88">
        <v>10.19</v>
      </c>
      <c r="G2216" s="91">
        <v>20.8</v>
      </c>
      <c r="H2216" s="41">
        <v>5.2504361915306497E-4</v>
      </c>
      <c r="I2216" s="42">
        <v>9.2054545404253343</v>
      </c>
      <c r="J2216" s="41">
        <v>5.7777777777777775E-4</v>
      </c>
      <c r="K2216" s="42">
        <v>2.3147197361111047</v>
      </c>
      <c r="L2216" s="41">
        <v>5.2504361915306497E-4</v>
      </c>
      <c r="M2216" s="42">
        <v>2.2214425772997872</v>
      </c>
    </row>
    <row r="2217" spans="1:13" x14ac:dyDescent="0.2">
      <c r="A2217" s="84">
        <v>360</v>
      </c>
      <c r="B2217" s="85">
        <v>35540</v>
      </c>
      <c r="C2217" s="97">
        <v>31.41</v>
      </c>
      <c r="D2217" s="90">
        <v>7.6000000000000004E-4</v>
      </c>
      <c r="E2217" s="87">
        <v>52.919319999999999</v>
      </c>
      <c r="F2217" s="88">
        <v>10.19</v>
      </c>
      <c r="G2217" s="91">
        <v>20.8</v>
      </c>
      <c r="H2217" s="41">
        <v>5.2504361915306497E-4</v>
      </c>
      <c r="I2217" s="42">
        <v>9.2102878055931878</v>
      </c>
      <c r="J2217" s="41">
        <v>5.7777777777777775E-4</v>
      </c>
      <c r="K2217" s="42">
        <v>2.3152975138888823</v>
      </c>
      <c r="L2217" s="41">
        <v>5.2504361915306497E-4</v>
      </c>
      <c r="M2217" s="42">
        <v>2.2219676209189405</v>
      </c>
    </row>
    <row r="2218" spans="1:13" x14ac:dyDescent="0.2">
      <c r="A2218" s="84">
        <v>360</v>
      </c>
      <c r="B2218" s="85">
        <v>35541</v>
      </c>
      <c r="C2218" s="97">
        <v>31.78</v>
      </c>
      <c r="D2218" s="90">
        <v>7.6999999999999996E-4</v>
      </c>
      <c r="E2218" s="87">
        <v>52.959899999999998</v>
      </c>
      <c r="F2218" s="88">
        <v>10.15</v>
      </c>
      <c r="G2218" s="91">
        <v>20.965</v>
      </c>
      <c r="H2218" s="41">
        <v>5.2883717834384392E-4</v>
      </c>
      <c r="I2218" s="42">
        <v>9.2151585482080325</v>
      </c>
      <c r="J2218" s="41">
        <v>5.8236111111111108E-4</v>
      </c>
      <c r="K2218" s="42">
        <v>2.3158798749999936</v>
      </c>
      <c r="L2218" s="41">
        <v>5.2883717834384392E-4</v>
      </c>
      <c r="M2218" s="42">
        <v>2.2224964580972841</v>
      </c>
    </row>
    <row r="2219" spans="1:13" x14ac:dyDescent="0.2">
      <c r="A2219" s="84">
        <v>360</v>
      </c>
      <c r="B2219" s="85">
        <v>35542</v>
      </c>
      <c r="C2219" s="97">
        <v>31.72</v>
      </c>
      <c r="D2219" s="90">
        <v>7.6999999999999996E-4</v>
      </c>
      <c r="E2219" s="87">
        <v>53.000439999999998</v>
      </c>
      <c r="F2219" s="88">
        <v>10.14</v>
      </c>
      <c r="G2219" s="91">
        <v>20.93</v>
      </c>
      <c r="H2219" s="41">
        <v>5.2803291534941899E-4</v>
      </c>
      <c r="I2219" s="42">
        <v>9.2200244552416493</v>
      </c>
      <c r="J2219" s="41">
        <v>5.8138888888888888E-4</v>
      </c>
      <c r="K2219" s="42">
        <v>2.3164612638888826</v>
      </c>
      <c r="L2219" s="41">
        <v>5.2803291534941899E-4</v>
      </c>
      <c r="M2219" s="42">
        <v>2.2230244910126338</v>
      </c>
    </row>
    <row r="2220" spans="1:13" x14ac:dyDescent="0.2">
      <c r="A2220" s="84">
        <v>360</v>
      </c>
      <c r="B2220" s="85">
        <v>35543</v>
      </c>
      <c r="C2220" s="97">
        <v>31.59</v>
      </c>
      <c r="D2220" s="90">
        <v>7.6000000000000004E-4</v>
      </c>
      <c r="E2220" s="87">
        <v>53.040869999999998</v>
      </c>
      <c r="F2220" s="88">
        <v>10.130000000000001</v>
      </c>
      <c r="G2220" s="91">
        <v>20.86</v>
      </c>
      <c r="H2220" s="41">
        <v>5.2642369274713552E-4</v>
      </c>
      <c r="I2220" s="42">
        <v>9.2248780945625963</v>
      </c>
      <c r="J2220" s="41">
        <v>5.7944444444444439E-4</v>
      </c>
      <c r="K2220" s="42">
        <v>2.3170407083333271</v>
      </c>
      <c r="L2220" s="41">
        <v>5.2642369274713552E-4</v>
      </c>
      <c r="M2220" s="42">
        <v>2.2235509147053811</v>
      </c>
    </row>
    <row r="2221" spans="1:13" x14ac:dyDescent="0.2">
      <c r="A2221" s="84">
        <v>360</v>
      </c>
      <c r="B2221" s="85">
        <v>35544</v>
      </c>
      <c r="C2221" s="97">
        <v>31.29</v>
      </c>
      <c r="D2221" s="90">
        <v>7.6000000000000004E-4</v>
      </c>
      <c r="E2221" s="87">
        <v>53.081000000000003</v>
      </c>
      <c r="F2221" s="88">
        <v>10.130000000000001</v>
      </c>
      <c r="G2221" s="91">
        <v>20.71</v>
      </c>
      <c r="H2221" s="41">
        <v>5.2297222655184328E-4</v>
      </c>
      <c r="I2221" s="42">
        <v>9.2297024495993796</v>
      </c>
      <c r="J2221" s="41">
        <v>5.7527777777777785E-4</v>
      </c>
      <c r="K2221" s="42">
        <v>2.3176159861111048</v>
      </c>
      <c r="L2221" s="41">
        <v>5.2297222655184328E-4</v>
      </c>
      <c r="M2221" s="42">
        <v>2.224073886931933</v>
      </c>
    </row>
    <row r="2222" spans="1:13" x14ac:dyDescent="0.2">
      <c r="A2222" s="84">
        <v>360</v>
      </c>
      <c r="B2222" s="85">
        <v>35545</v>
      </c>
      <c r="C2222" s="97">
        <v>31.22</v>
      </c>
      <c r="D2222" s="90">
        <v>7.6000000000000004E-4</v>
      </c>
      <c r="E2222" s="87">
        <v>53.121079999999999</v>
      </c>
      <c r="F2222" s="88">
        <v>10.28</v>
      </c>
      <c r="G2222" s="91">
        <v>20.75</v>
      </c>
      <c r="H2222" s="41">
        <v>5.2389303555799849E-4</v>
      </c>
      <c r="I2222" s="42">
        <v>9.234537826432998</v>
      </c>
      <c r="J2222" s="41">
        <v>5.7638888888888887E-4</v>
      </c>
      <c r="K2222" s="42">
        <v>2.3181923749999935</v>
      </c>
      <c r="L2222" s="41">
        <v>5.2389303555799849E-4</v>
      </c>
      <c r="M2222" s="42">
        <v>2.2245977799674908</v>
      </c>
    </row>
    <row r="2223" spans="1:13" x14ac:dyDescent="0.2">
      <c r="A2223" s="84">
        <v>360</v>
      </c>
      <c r="B2223" s="85">
        <v>35546</v>
      </c>
      <c r="C2223" s="97">
        <v>31.22</v>
      </c>
      <c r="D2223" s="90">
        <v>7.6000000000000004E-4</v>
      </c>
      <c r="E2223" s="87">
        <v>53.161180000000002</v>
      </c>
      <c r="F2223" s="88">
        <v>10.28</v>
      </c>
      <c r="G2223" s="91">
        <v>20.75</v>
      </c>
      <c r="H2223" s="41">
        <v>5.2389303555799849E-4</v>
      </c>
      <c r="I2223" s="42">
        <v>9.2393757364868634</v>
      </c>
      <c r="J2223" s="41">
        <v>5.7638888888888887E-4</v>
      </c>
      <c r="K2223" s="42">
        <v>2.3187687638888823</v>
      </c>
      <c r="L2223" s="41">
        <v>5.2389303555799849E-4</v>
      </c>
      <c r="M2223" s="42">
        <v>2.2251216730030485</v>
      </c>
    </row>
    <row r="2224" spans="1:13" x14ac:dyDescent="0.2">
      <c r="A2224" s="84">
        <v>360</v>
      </c>
      <c r="B2224" s="85">
        <v>35547</v>
      </c>
      <c r="C2224" s="97">
        <v>31.22</v>
      </c>
      <c r="D2224" s="90">
        <v>7.6000000000000004E-4</v>
      </c>
      <c r="E2224" s="87">
        <v>53.201320000000003</v>
      </c>
      <c r="F2224" s="88">
        <v>10.28</v>
      </c>
      <c r="G2224" s="91">
        <v>20.75</v>
      </c>
      <c r="H2224" s="41">
        <v>5.2389303555799849E-4</v>
      </c>
      <c r="I2224" s="42">
        <v>9.2442161810881132</v>
      </c>
      <c r="J2224" s="41">
        <v>5.7638888888888887E-4</v>
      </c>
      <c r="K2224" s="42">
        <v>2.3193451527777711</v>
      </c>
      <c r="L2224" s="41">
        <v>5.2389303555799849E-4</v>
      </c>
      <c r="M2224" s="42">
        <v>2.2256455660386063</v>
      </c>
    </row>
    <row r="2225" spans="1:13" x14ac:dyDescent="0.2">
      <c r="A2225" s="84">
        <v>360</v>
      </c>
      <c r="B2225" s="85">
        <v>35548</v>
      </c>
      <c r="C2225" s="97">
        <v>31.41</v>
      </c>
      <c r="D2225" s="90">
        <v>7.6000000000000004E-4</v>
      </c>
      <c r="E2225" s="87">
        <v>53.241700000000002</v>
      </c>
      <c r="F2225" s="88">
        <v>10.28</v>
      </c>
      <c r="G2225" s="91">
        <v>20.844999999999999</v>
      </c>
      <c r="H2225" s="41">
        <v>5.2607873841137298E-4</v>
      </c>
      <c r="I2225" s="42">
        <v>9.2490793666742626</v>
      </c>
      <c r="J2225" s="41">
        <v>5.790277777777777E-4</v>
      </c>
      <c r="K2225" s="42">
        <v>2.3199241805555491</v>
      </c>
      <c r="L2225" s="41">
        <v>5.2607873841137298E-4</v>
      </c>
      <c r="M2225" s="42">
        <v>2.2261716447770175</v>
      </c>
    </row>
    <row r="2226" spans="1:13" x14ac:dyDescent="0.2">
      <c r="A2226" s="84">
        <v>360</v>
      </c>
      <c r="B2226" s="85">
        <v>35549</v>
      </c>
      <c r="C2226" s="97">
        <v>31.33</v>
      </c>
      <c r="D2226" s="90">
        <v>7.6000000000000004E-4</v>
      </c>
      <c r="E2226" s="87">
        <v>53.282029999999999</v>
      </c>
      <c r="F2226" s="88">
        <v>10.27</v>
      </c>
      <c r="G2226" s="91">
        <v>20.799999999999997</v>
      </c>
      <c r="H2226" s="41">
        <v>5.2504361915306497E-4</v>
      </c>
      <c r="I2226" s="42">
        <v>9.2539355367787746</v>
      </c>
      <c r="J2226" s="41">
        <v>5.7777777777777775E-4</v>
      </c>
      <c r="K2226" s="42">
        <v>2.3205019583333266</v>
      </c>
      <c r="L2226" s="41">
        <v>5.2504361915306497E-4</v>
      </c>
      <c r="M2226" s="42">
        <v>2.2266966883961707</v>
      </c>
    </row>
    <row r="2227" spans="1:13" x14ac:dyDescent="0.2">
      <c r="A2227" s="84">
        <v>360</v>
      </c>
      <c r="B2227" s="85">
        <v>35550</v>
      </c>
      <c r="C2227" s="97">
        <v>31.35</v>
      </c>
      <c r="D2227" s="90">
        <v>7.6000000000000004E-4</v>
      </c>
      <c r="E2227" s="87">
        <v>53.322400000000002</v>
      </c>
      <c r="F2227" s="88">
        <v>10.27</v>
      </c>
      <c r="G2227" s="91">
        <v>20.810000000000002</v>
      </c>
      <c r="H2227" s="41">
        <v>5.2527367888188792E-4</v>
      </c>
      <c r="I2227" s="42">
        <v>9.2587963855423148</v>
      </c>
      <c r="J2227" s="41">
        <v>5.7805555555555561E-4</v>
      </c>
      <c r="K2227" s="42">
        <v>2.3210800138888823</v>
      </c>
      <c r="L2227" s="41">
        <v>5.2527367888188792E-4</v>
      </c>
      <c r="M2227" s="42">
        <v>2.2272219620750526</v>
      </c>
    </row>
    <row r="2228" spans="1:13" x14ac:dyDescent="0.2">
      <c r="A2228" s="84">
        <v>360</v>
      </c>
      <c r="B2228" s="85">
        <v>35551</v>
      </c>
      <c r="C2228" s="97">
        <v>31.35</v>
      </c>
      <c r="D2228" s="90">
        <v>7.6000000000000004E-4</v>
      </c>
      <c r="E2228" s="87">
        <v>53.362810000000003</v>
      </c>
      <c r="F2228" s="88">
        <v>10.27</v>
      </c>
      <c r="G2228" s="91">
        <v>20.810000000000002</v>
      </c>
      <c r="H2228" s="41">
        <v>5.2527367888188792E-4</v>
      </c>
      <c r="I2228" s="42">
        <v>9.2636597875817674</v>
      </c>
      <c r="J2228" s="41">
        <v>5.7805555555555561E-4</v>
      </c>
      <c r="K2228" s="42">
        <v>2.321658069444438</v>
      </c>
      <c r="L2228" s="41">
        <v>5.2527367888188792E-4</v>
      </c>
      <c r="M2228" s="42">
        <v>2.2277472357539345</v>
      </c>
    </row>
    <row r="2229" spans="1:13" x14ac:dyDescent="0.2">
      <c r="A2229" s="84">
        <v>360</v>
      </c>
      <c r="B2229" s="85">
        <v>35552</v>
      </c>
      <c r="C2229" s="97">
        <v>31.35</v>
      </c>
      <c r="D2229" s="90">
        <v>7.6000000000000004E-4</v>
      </c>
      <c r="E2229" s="87">
        <v>53.40325</v>
      </c>
      <c r="F2229" s="88">
        <v>10.24</v>
      </c>
      <c r="G2229" s="91">
        <v>20.795000000000002</v>
      </c>
      <c r="H2229" s="41">
        <v>5.2492858216668381E-4</v>
      </c>
      <c r="I2229" s="42">
        <v>9.268522547379737</v>
      </c>
      <c r="J2229" s="41">
        <v>5.7763888888888893E-4</v>
      </c>
      <c r="K2229" s="42">
        <v>2.3222357083333267</v>
      </c>
      <c r="L2229" s="41">
        <v>5.2492858216668381E-4</v>
      </c>
      <c r="M2229" s="42">
        <v>2.2282721643361012</v>
      </c>
    </row>
    <row r="2230" spans="1:13" x14ac:dyDescent="0.2">
      <c r="A2230" s="84">
        <v>360</v>
      </c>
      <c r="B2230" s="85">
        <v>35553</v>
      </c>
      <c r="C2230" s="97">
        <v>31.35</v>
      </c>
      <c r="D2230" s="90">
        <v>7.6000000000000004E-4</v>
      </c>
      <c r="E2230" s="87">
        <v>53.443710000000003</v>
      </c>
      <c r="F2230" s="88">
        <v>10.24</v>
      </c>
      <c r="G2230" s="91">
        <v>20.795000000000002</v>
      </c>
      <c r="H2230" s="41">
        <v>5.2492858216668381E-4</v>
      </c>
      <c r="I2230" s="42">
        <v>9.2733878597793122</v>
      </c>
      <c r="J2230" s="41">
        <v>5.7763888888888893E-4</v>
      </c>
      <c r="K2230" s="42">
        <v>2.3228133472222154</v>
      </c>
      <c r="L2230" s="41">
        <v>5.2492858216668381E-4</v>
      </c>
      <c r="M2230" s="42">
        <v>2.2287970929182679</v>
      </c>
    </row>
    <row r="2231" spans="1:13" x14ac:dyDescent="0.2">
      <c r="A2231" s="84">
        <v>360</v>
      </c>
      <c r="B2231" s="85">
        <v>35554</v>
      </c>
      <c r="C2231" s="97">
        <v>31.35</v>
      </c>
      <c r="D2231" s="90">
        <v>7.6000000000000004E-4</v>
      </c>
      <c r="E2231" s="87">
        <v>53.484209999999997</v>
      </c>
      <c r="F2231" s="88">
        <v>10.24</v>
      </c>
      <c r="G2231" s="91">
        <v>20.795000000000002</v>
      </c>
      <c r="H2231" s="41">
        <v>5.2492858216668381E-4</v>
      </c>
      <c r="I2231" s="42">
        <v>9.2782557261204275</v>
      </c>
      <c r="J2231" s="41">
        <v>5.7763888888888893E-4</v>
      </c>
      <c r="K2231" s="42">
        <v>2.3233909861111042</v>
      </c>
      <c r="L2231" s="41">
        <v>5.2492858216668381E-4</v>
      </c>
      <c r="M2231" s="42">
        <v>2.2293220215004346</v>
      </c>
    </row>
    <row r="2232" spans="1:13" x14ac:dyDescent="0.2">
      <c r="A2232" s="84">
        <v>360</v>
      </c>
      <c r="B2232" s="85">
        <v>35555</v>
      </c>
      <c r="C2232" s="97">
        <v>31.26</v>
      </c>
      <c r="D2232" s="90">
        <v>7.6000000000000004E-4</v>
      </c>
      <c r="E2232" s="87">
        <v>53.524639999999998</v>
      </c>
      <c r="F2232" s="88">
        <v>10.09</v>
      </c>
      <c r="G2232" s="91">
        <v>20.675000000000001</v>
      </c>
      <c r="H2232" s="41">
        <v>5.2216626902978902E-4</v>
      </c>
      <c r="I2232" s="42">
        <v>9.28310051829604</v>
      </c>
      <c r="J2232" s="41">
        <v>5.7430555555555555E-4</v>
      </c>
      <c r="K2232" s="42">
        <v>2.3239652916666595</v>
      </c>
      <c r="L2232" s="41">
        <v>5.2216626902978902E-4</v>
      </c>
      <c r="M2232" s="42">
        <v>2.2298441877694644</v>
      </c>
    </row>
    <row r="2233" spans="1:13" x14ac:dyDescent="0.2">
      <c r="A2233" s="84">
        <v>360</v>
      </c>
      <c r="B2233" s="85">
        <v>35556</v>
      </c>
      <c r="C2233" s="97">
        <v>31.26</v>
      </c>
      <c r="D2233" s="90">
        <v>7.6000000000000004E-4</v>
      </c>
      <c r="E2233" s="87">
        <v>53.565100000000001</v>
      </c>
      <c r="F2233" s="88">
        <v>10.17</v>
      </c>
      <c r="G2233" s="91">
        <v>20.715</v>
      </c>
      <c r="H2233" s="41">
        <v>5.2308734431671944E-4</v>
      </c>
      <c r="I2233" s="42">
        <v>9.2879563906931804</v>
      </c>
      <c r="J2233" s="41">
        <v>5.7541666666666668E-4</v>
      </c>
      <c r="K2233" s="42">
        <v>2.324540708333326</v>
      </c>
      <c r="L2233" s="41">
        <v>5.2308734431671944E-4</v>
      </c>
      <c r="M2233" s="42">
        <v>2.2303672751137809</v>
      </c>
    </row>
    <row r="2234" spans="1:13" x14ac:dyDescent="0.2">
      <c r="A2234" s="84">
        <v>360</v>
      </c>
      <c r="B2234" s="85">
        <v>35557</v>
      </c>
      <c r="C2234" s="97">
        <v>31.36</v>
      </c>
      <c r="D2234" s="90">
        <v>7.6000000000000004E-4</v>
      </c>
      <c r="E2234" s="87">
        <v>53.605699999999999</v>
      </c>
      <c r="F2234" s="88">
        <v>10.199999999999999</v>
      </c>
      <c r="G2234" s="91">
        <v>20.78</v>
      </c>
      <c r="H2234" s="41">
        <v>5.2458344271477664E-4</v>
      </c>
      <c r="I2234" s="42">
        <v>9.2928286988323947</v>
      </c>
      <c r="J2234" s="41">
        <v>5.7722222222222224E-4</v>
      </c>
      <c r="K2234" s="42">
        <v>2.3251179305555483</v>
      </c>
      <c r="L2234" s="41">
        <v>5.2458344271477664E-4</v>
      </c>
      <c r="M2234" s="42">
        <v>2.2308918585564959</v>
      </c>
    </row>
    <row r="2235" spans="1:13" x14ac:dyDescent="0.2">
      <c r="A2235" s="84">
        <v>360</v>
      </c>
      <c r="B2235" s="85">
        <v>35558</v>
      </c>
      <c r="C2235" s="97">
        <v>31.34</v>
      </c>
      <c r="D2235" s="90">
        <v>7.6000000000000004E-4</v>
      </c>
      <c r="E2235" s="87">
        <v>53.64631</v>
      </c>
      <c r="F2235" s="88">
        <v>10.35</v>
      </c>
      <c r="G2235" s="91">
        <v>20.844999999999999</v>
      </c>
      <c r="H2235" s="41">
        <v>5.2607873841137298E-4</v>
      </c>
      <c r="I2235" s="42">
        <v>9.2977174584305491</v>
      </c>
      <c r="J2235" s="41">
        <v>5.790277777777777E-4</v>
      </c>
      <c r="K2235" s="42">
        <v>2.3256969583333262</v>
      </c>
      <c r="L2235" s="41">
        <v>5.2607873841137298E-4</v>
      </c>
      <c r="M2235" s="42">
        <v>2.231417937294907</v>
      </c>
    </row>
    <row r="2236" spans="1:13" x14ac:dyDescent="0.2">
      <c r="A2236" s="84">
        <v>360</v>
      </c>
      <c r="B2236" s="85">
        <v>35559</v>
      </c>
      <c r="C2236" s="97">
        <v>31.53</v>
      </c>
      <c r="D2236" s="90">
        <v>7.6000000000000004E-4</v>
      </c>
      <c r="E2236" s="87">
        <v>5.6871600000000004</v>
      </c>
      <c r="F2236" s="88">
        <v>10.37</v>
      </c>
      <c r="G2236" s="91">
        <v>20.95</v>
      </c>
      <c r="H2236" s="41">
        <v>5.2849252262254787E-4</v>
      </c>
      <c r="I2236" s="42">
        <v>9.3026312325847869</v>
      </c>
      <c r="J2236" s="41">
        <v>5.8194444444444439E-4</v>
      </c>
      <c r="K2236" s="42">
        <v>2.3262789027777706</v>
      </c>
      <c r="L2236" s="41">
        <v>5.2849252262254787E-4</v>
      </c>
      <c r="M2236" s="42">
        <v>2.2319464298175298</v>
      </c>
    </row>
    <row r="2237" spans="1:13" x14ac:dyDescent="0.2">
      <c r="A2237" s="84">
        <v>360</v>
      </c>
      <c r="B2237" s="85">
        <v>35560</v>
      </c>
      <c r="C2237" s="97">
        <v>31.53</v>
      </c>
      <c r="D2237" s="90">
        <v>7.6000000000000004E-4</v>
      </c>
      <c r="E2237" s="87">
        <v>53.728050000000003</v>
      </c>
      <c r="F2237" s="88">
        <v>10.37</v>
      </c>
      <c r="G2237" s="91">
        <v>20.95</v>
      </c>
      <c r="H2237" s="41">
        <v>5.2849252262254787E-4</v>
      </c>
      <c r="I2237" s="42">
        <v>9.3075476036319227</v>
      </c>
      <c r="J2237" s="41">
        <v>5.8194444444444439E-4</v>
      </c>
      <c r="K2237" s="42">
        <v>2.326860847222215</v>
      </c>
      <c r="L2237" s="41">
        <v>5.2849252262254787E-4</v>
      </c>
      <c r="M2237" s="42">
        <v>2.2324749223401525</v>
      </c>
    </row>
    <row r="2238" spans="1:13" x14ac:dyDescent="0.2">
      <c r="A2238" s="84">
        <v>360</v>
      </c>
      <c r="B2238" s="85">
        <v>35561</v>
      </c>
      <c r="C2238" s="97">
        <v>31.53</v>
      </c>
      <c r="D2238" s="90">
        <v>7.6000000000000004E-4</v>
      </c>
      <c r="E2238" s="87">
        <v>53.768970000000003</v>
      </c>
      <c r="F2238" s="88">
        <v>10.37</v>
      </c>
      <c r="G2238" s="91">
        <v>20.95</v>
      </c>
      <c r="H2238" s="41">
        <v>5.2849252262254787E-4</v>
      </c>
      <c r="I2238" s="42">
        <v>9.3124665729443947</v>
      </c>
      <c r="J2238" s="41">
        <v>5.8194444444444439E-4</v>
      </c>
      <c r="K2238" s="42">
        <v>2.3274427916666593</v>
      </c>
      <c r="L2238" s="41">
        <v>5.2849252262254787E-4</v>
      </c>
      <c r="M2238" s="42">
        <v>2.2330034148627753</v>
      </c>
    </row>
    <row r="2239" spans="1:13" x14ac:dyDescent="0.2">
      <c r="A2239" s="84">
        <v>360</v>
      </c>
      <c r="B2239" s="85">
        <v>35562</v>
      </c>
      <c r="C2239" s="97">
        <v>31.55</v>
      </c>
      <c r="D2239" s="90">
        <v>7.6000000000000004E-4</v>
      </c>
      <c r="E2239" s="87">
        <v>53.809939999999997</v>
      </c>
      <c r="F2239" s="88">
        <v>10.3</v>
      </c>
      <c r="G2239" s="91">
        <v>20.925000000000001</v>
      </c>
      <c r="H2239" s="41">
        <v>5.2791800168727754E-4</v>
      </c>
      <c r="I2239" s="42">
        <v>9.3173827916883631</v>
      </c>
      <c r="J2239" s="41">
        <v>5.8125000000000006E-4</v>
      </c>
      <c r="K2239" s="42">
        <v>2.3280240416666595</v>
      </c>
      <c r="L2239" s="41">
        <v>5.2791800168727754E-4</v>
      </c>
      <c r="M2239" s="42">
        <v>2.2335313328644624</v>
      </c>
    </row>
    <row r="2240" spans="1:13" x14ac:dyDescent="0.2">
      <c r="A2240" s="84">
        <v>360</v>
      </c>
      <c r="B2240" s="85">
        <v>35563</v>
      </c>
      <c r="C2240" s="97">
        <v>31.4</v>
      </c>
      <c r="D2240" s="90">
        <v>7.6000000000000004E-4</v>
      </c>
      <c r="E2240" s="87">
        <v>53.850769999999997</v>
      </c>
      <c r="F2240" s="88">
        <v>10.02</v>
      </c>
      <c r="G2240" s="91">
        <v>20.71</v>
      </c>
      <c r="H2240" s="41">
        <v>5.2297222655184328E-4</v>
      </c>
      <c r="I2240" s="42">
        <v>9.3222555241125686</v>
      </c>
      <c r="J2240" s="41">
        <v>5.7527777777777785E-4</v>
      </c>
      <c r="K2240" s="42">
        <v>2.3285993194444372</v>
      </c>
      <c r="L2240" s="41">
        <v>5.2297222655184328E-4</v>
      </c>
      <c r="M2240" s="42">
        <v>2.2340543050910142</v>
      </c>
    </row>
    <row r="2241" spans="1:13" x14ac:dyDescent="0.2">
      <c r="A2241" s="84">
        <v>360</v>
      </c>
      <c r="B2241" s="85">
        <v>35564</v>
      </c>
      <c r="C2241" s="97">
        <v>31.45</v>
      </c>
      <c r="D2241" s="90">
        <v>7.6000000000000004E-4</v>
      </c>
      <c r="E2241" s="87">
        <v>53.891689999999997</v>
      </c>
      <c r="F2241" s="88">
        <v>9.76</v>
      </c>
      <c r="G2241" s="91">
        <v>20.605</v>
      </c>
      <c r="H2241" s="41">
        <v>5.2055365442882362E-4</v>
      </c>
      <c r="I2241" s="42">
        <v>9.3271082582931655</v>
      </c>
      <c r="J2241" s="41">
        <v>5.7236111111111116E-4</v>
      </c>
      <c r="K2241" s="42">
        <v>2.3291716805555485</v>
      </c>
      <c r="L2241" s="41">
        <v>5.2055365442882362E-4</v>
      </c>
      <c r="M2241" s="42">
        <v>2.234574858745443</v>
      </c>
    </row>
    <row r="2242" spans="1:13" x14ac:dyDescent="0.2">
      <c r="A2242" s="84">
        <v>360</v>
      </c>
      <c r="B2242" s="85">
        <v>35565</v>
      </c>
      <c r="C2242" s="97">
        <v>31.29</v>
      </c>
      <c r="D2242" s="90">
        <v>7.6000000000000004E-4</v>
      </c>
      <c r="E2242" s="87">
        <v>53.932459999999999</v>
      </c>
      <c r="F2242" s="88">
        <v>10.11</v>
      </c>
      <c r="G2242" s="91">
        <v>20.7</v>
      </c>
      <c r="H2242" s="41">
        <v>5.2274197675616918E-4</v>
      </c>
      <c r="I2242" s="42">
        <v>9.3319839293015239</v>
      </c>
      <c r="J2242" s="41">
        <v>5.7499999999999999E-4</v>
      </c>
      <c r="K2242" s="42">
        <v>2.3297466805555485</v>
      </c>
      <c r="L2242" s="41">
        <v>5.2274197675616918E-4</v>
      </c>
      <c r="M2242" s="42">
        <v>2.2350976007221992</v>
      </c>
    </row>
    <row r="2243" spans="1:13" x14ac:dyDescent="0.2">
      <c r="A2243" s="84">
        <v>360</v>
      </c>
      <c r="B2243" s="85">
        <v>35566</v>
      </c>
      <c r="C2243" s="97">
        <v>31.68</v>
      </c>
      <c r="D2243" s="90">
        <v>7.6000000000000004E-4</v>
      </c>
      <c r="E2243" s="87">
        <v>53.973709999999997</v>
      </c>
      <c r="F2243" s="88">
        <v>10.27</v>
      </c>
      <c r="G2243" s="91">
        <v>20.975000000000001</v>
      </c>
      <c r="H2243" s="41">
        <v>5.2906692514809173E-4</v>
      </c>
      <c r="I2243" s="42">
        <v>9.3369211733445301</v>
      </c>
      <c r="J2243" s="41">
        <v>5.8263888888888894E-4</v>
      </c>
      <c r="K2243" s="42">
        <v>2.3303293194444374</v>
      </c>
      <c r="L2243" s="41">
        <v>5.2906692514809173E-4</v>
      </c>
      <c r="M2243" s="42">
        <v>2.2356266676473471</v>
      </c>
    </row>
    <row r="2244" spans="1:13" x14ac:dyDescent="0.2">
      <c r="A2244" s="84">
        <v>360</v>
      </c>
      <c r="B2244" s="85">
        <v>35567</v>
      </c>
      <c r="C2244" s="97">
        <v>31.68</v>
      </c>
      <c r="D2244" s="90">
        <v>7.6000000000000004E-4</v>
      </c>
      <c r="E2244" s="87">
        <v>54.014980000000001</v>
      </c>
      <c r="F2244" s="88">
        <v>10.27</v>
      </c>
      <c r="G2244" s="91">
        <v>20.975000000000001</v>
      </c>
      <c r="H2244" s="41">
        <v>5.2906692514809173E-4</v>
      </c>
      <c r="I2244" s="42">
        <v>9.3418610295200608</v>
      </c>
      <c r="J2244" s="41">
        <v>5.8263888888888894E-4</v>
      </c>
      <c r="K2244" s="42">
        <v>2.3309119583333264</v>
      </c>
      <c r="L2244" s="41">
        <v>5.2906692514809173E-4</v>
      </c>
      <c r="M2244" s="42">
        <v>2.2361557345724954</v>
      </c>
    </row>
    <row r="2245" spans="1:13" x14ac:dyDescent="0.2">
      <c r="A2245" s="84">
        <v>360</v>
      </c>
      <c r="B2245" s="85">
        <v>35568</v>
      </c>
      <c r="C2245" s="97">
        <v>31.68</v>
      </c>
      <c r="D2245" s="90">
        <v>7.6000000000000004E-4</v>
      </c>
      <c r="E2245" s="87">
        <v>54.056289999999997</v>
      </c>
      <c r="F2245" s="88">
        <v>10.27</v>
      </c>
      <c r="G2245" s="91">
        <v>20.975000000000001</v>
      </c>
      <c r="H2245" s="41">
        <v>5.2906692514809173E-4</v>
      </c>
      <c r="I2245" s="42">
        <v>9.3468034992101092</v>
      </c>
      <c r="J2245" s="41">
        <v>5.8263888888888894E-4</v>
      </c>
      <c r="K2245" s="42">
        <v>2.3314945972222154</v>
      </c>
      <c r="L2245" s="41">
        <v>5.2906692514809173E-4</v>
      </c>
      <c r="M2245" s="42">
        <v>2.2366848014976437</v>
      </c>
    </row>
    <row r="2246" spans="1:13" x14ac:dyDescent="0.2">
      <c r="A2246" s="84">
        <v>360</v>
      </c>
      <c r="B2246" s="85">
        <v>35569</v>
      </c>
      <c r="C2246" s="97">
        <v>31.38</v>
      </c>
      <c r="D2246" s="90">
        <v>7.6000000000000004E-4</v>
      </c>
      <c r="E2246" s="87">
        <v>54.097290000000001</v>
      </c>
      <c r="F2246" s="88">
        <v>10.55</v>
      </c>
      <c r="G2246" s="91">
        <v>20.965</v>
      </c>
      <c r="H2246" s="41">
        <v>5.2883717834384392E-4</v>
      </c>
      <c r="I2246" s="42">
        <v>9.351746436399166</v>
      </c>
      <c r="J2246" s="41">
        <v>5.8236111111111108E-4</v>
      </c>
      <c r="K2246" s="42">
        <v>2.3320769583333267</v>
      </c>
      <c r="L2246" s="41">
        <v>5.2883717834384392E-4</v>
      </c>
      <c r="M2246" s="42">
        <v>2.2372136386759873</v>
      </c>
    </row>
    <row r="2247" spans="1:13" x14ac:dyDescent="0.2">
      <c r="A2247" s="84">
        <v>360</v>
      </c>
      <c r="B2247" s="85">
        <v>35570</v>
      </c>
      <c r="C2247" s="97">
        <v>31.41</v>
      </c>
      <c r="D2247" s="90">
        <v>7.6000000000000004E-4</v>
      </c>
      <c r="E2247" s="87">
        <v>54.138350000000003</v>
      </c>
      <c r="F2247" s="88">
        <v>10.52</v>
      </c>
      <c r="G2247" s="91">
        <v>20.965</v>
      </c>
      <c r="H2247" s="41">
        <v>5.2883717834384392E-4</v>
      </c>
      <c r="I2247" s="42">
        <v>9.3566919875971788</v>
      </c>
      <c r="J2247" s="41">
        <v>5.8236111111111108E-4</v>
      </c>
      <c r="K2247" s="42">
        <v>2.3326593194444381</v>
      </c>
      <c r="L2247" s="41">
        <v>5.2883717834384392E-4</v>
      </c>
      <c r="M2247" s="42">
        <v>2.2377424758543309</v>
      </c>
    </row>
    <row r="2248" spans="1:13" x14ac:dyDescent="0.2">
      <c r="A2248" s="84">
        <v>360</v>
      </c>
      <c r="B2248" s="85">
        <v>35571</v>
      </c>
      <c r="C2248" s="97">
        <v>31.04</v>
      </c>
      <c r="D2248" s="90">
        <v>7.5000000000000002E-4</v>
      </c>
      <c r="E2248" s="87">
        <v>54.179020000000001</v>
      </c>
      <c r="F2248" s="88">
        <v>10.53</v>
      </c>
      <c r="G2248" s="91">
        <v>20.785</v>
      </c>
      <c r="H2248" s="41">
        <v>5.2469849394798374E-4</v>
      </c>
      <c r="I2248" s="42">
        <v>9.3616014297914063</v>
      </c>
      <c r="J2248" s="41">
        <v>5.7736111111111107E-4</v>
      </c>
      <c r="K2248" s="42">
        <v>2.3332366805555491</v>
      </c>
      <c r="L2248" s="41">
        <v>5.2469849394798374E-4</v>
      </c>
      <c r="M2248" s="42">
        <v>2.2382671743482789</v>
      </c>
    </row>
    <row r="2249" spans="1:13" x14ac:dyDescent="0.2">
      <c r="A2249" s="84">
        <v>360</v>
      </c>
      <c r="B2249" s="85">
        <v>35572</v>
      </c>
      <c r="C2249" s="97">
        <v>31.02</v>
      </c>
      <c r="D2249" s="90">
        <v>7.5000000000000002E-4</v>
      </c>
      <c r="E2249" s="87">
        <v>54.219700000000003</v>
      </c>
      <c r="F2249" s="88">
        <v>10.5</v>
      </c>
      <c r="G2249" s="91">
        <v>20.759999999999998</v>
      </c>
      <c r="H2249" s="41">
        <v>5.2412319028105614E-4</v>
      </c>
      <c r="I2249" s="42">
        <v>9.3665080621989283</v>
      </c>
      <c r="J2249" s="41">
        <v>5.7666666666666663E-4</v>
      </c>
      <c r="K2249" s="42">
        <v>2.3338133472222156</v>
      </c>
      <c r="L2249" s="41">
        <v>5.2412319028105614E-4</v>
      </c>
      <c r="M2249" s="42">
        <v>2.23879129753856</v>
      </c>
    </row>
    <row r="2250" spans="1:13" x14ac:dyDescent="0.2">
      <c r="A2250" s="84">
        <v>360</v>
      </c>
      <c r="B2250" s="85">
        <v>35573</v>
      </c>
      <c r="C2250" s="97">
        <v>30.97</v>
      </c>
      <c r="D2250" s="90">
        <v>7.5000000000000002E-4</v>
      </c>
      <c r="E2250" s="87">
        <v>54.260350000000003</v>
      </c>
      <c r="F2250" s="88">
        <v>10.5</v>
      </c>
      <c r="G2250" s="91">
        <v>20.734999999999999</v>
      </c>
      <c r="H2250" s="41">
        <v>5.2354776783203327E-4</v>
      </c>
      <c r="I2250" s="42">
        <v>9.371411876587274</v>
      </c>
      <c r="J2250" s="41">
        <v>5.7597222222222218E-4</v>
      </c>
      <c r="K2250" s="42">
        <v>2.3343893194444378</v>
      </c>
      <c r="L2250" s="41">
        <v>5.2354776783203327E-4</v>
      </c>
      <c r="M2250" s="42">
        <v>2.2393148453063922</v>
      </c>
    </row>
    <row r="2251" spans="1:13" x14ac:dyDescent="0.2">
      <c r="A2251" s="84">
        <v>360</v>
      </c>
      <c r="B2251" s="85">
        <v>35574</v>
      </c>
      <c r="C2251" s="97">
        <v>30.97</v>
      </c>
      <c r="D2251" s="90">
        <v>7.5000000000000002E-4</v>
      </c>
      <c r="E2251" s="87">
        <v>54.301029999999997</v>
      </c>
      <c r="F2251" s="88">
        <v>10.5</v>
      </c>
      <c r="G2251" s="91">
        <v>20.734999999999999</v>
      </c>
      <c r="H2251" s="41">
        <v>5.2354776783203327E-4</v>
      </c>
      <c r="I2251" s="42">
        <v>9.3763182583566955</v>
      </c>
      <c r="J2251" s="41">
        <v>5.7597222222222218E-4</v>
      </c>
      <c r="K2251" s="42">
        <v>2.3349652916666601</v>
      </c>
      <c r="L2251" s="41">
        <v>5.2354776783203327E-4</v>
      </c>
      <c r="M2251" s="42">
        <v>2.2398383930742245</v>
      </c>
    </row>
    <row r="2252" spans="1:13" x14ac:dyDescent="0.2">
      <c r="A2252" s="84">
        <v>360</v>
      </c>
      <c r="B2252" s="85">
        <v>35575</v>
      </c>
      <c r="C2252" s="97">
        <v>30.97</v>
      </c>
      <c r="D2252" s="90">
        <v>7.5000000000000002E-4</v>
      </c>
      <c r="E2252" s="87">
        <v>54.341740000000001</v>
      </c>
      <c r="F2252" s="88">
        <v>10.5</v>
      </c>
      <c r="G2252" s="91">
        <v>20.734999999999999</v>
      </c>
      <c r="H2252" s="41">
        <v>5.2354776783203327E-4</v>
      </c>
      <c r="I2252" s="42">
        <v>9.3812272088513406</v>
      </c>
      <c r="J2252" s="41">
        <v>5.7597222222222218E-4</v>
      </c>
      <c r="K2252" s="42">
        <v>2.3355412638888824</v>
      </c>
      <c r="L2252" s="41">
        <v>5.2354776783203327E-4</v>
      </c>
      <c r="M2252" s="42">
        <v>2.2403619408420568</v>
      </c>
    </row>
    <row r="2253" spans="1:13" x14ac:dyDescent="0.2">
      <c r="A2253" s="84">
        <v>360</v>
      </c>
      <c r="B2253" s="85">
        <v>35576</v>
      </c>
      <c r="C2253" s="97">
        <v>31.04</v>
      </c>
      <c r="D2253" s="90">
        <v>7.5000000000000002E-4</v>
      </c>
      <c r="E2253" s="87">
        <v>54.382559999999998</v>
      </c>
      <c r="F2253" s="88">
        <v>10.5</v>
      </c>
      <c r="G2253" s="91">
        <v>20.77</v>
      </c>
      <c r="H2253" s="41">
        <v>5.2435332599887197E-4</v>
      </c>
      <c r="I2253" s="42">
        <v>9.386146286540253</v>
      </c>
      <c r="J2253" s="41">
        <v>5.7694444444444438E-4</v>
      </c>
      <c r="K2253" s="42">
        <v>2.336118208333327</v>
      </c>
      <c r="L2253" s="41">
        <v>5.2435332599887197E-4</v>
      </c>
      <c r="M2253" s="42">
        <v>2.2408862941680558</v>
      </c>
    </row>
    <row r="2254" spans="1:13" x14ac:dyDescent="0.2">
      <c r="A2254" s="84">
        <v>360</v>
      </c>
      <c r="B2254" s="85">
        <v>35577</v>
      </c>
      <c r="C2254" s="97">
        <v>31.03</v>
      </c>
      <c r="D2254" s="90">
        <v>7.5000000000000002E-4</v>
      </c>
      <c r="E2254" s="87">
        <v>54.423400000000001</v>
      </c>
      <c r="F2254" s="88">
        <v>10.55</v>
      </c>
      <c r="G2254" s="91">
        <v>20.79</v>
      </c>
      <c r="H2254" s="41">
        <v>5.2481354043187878E-4</v>
      </c>
      <c r="I2254" s="42">
        <v>9.3910722632039043</v>
      </c>
      <c r="J2254" s="41">
        <v>5.775E-4</v>
      </c>
      <c r="K2254" s="42">
        <v>2.3366957083333268</v>
      </c>
      <c r="L2254" s="41">
        <v>5.2481354043187878E-4</v>
      </c>
      <c r="M2254" s="42">
        <v>2.2414111077084877</v>
      </c>
    </row>
    <row r="2255" spans="1:13" x14ac:dyDescent="0.2">
      <c r="A2255" s="84">
        <v>360</v>
      </c>
      <c r="B2255" s="85">
        <v>35578</v>
      </c>
      <c r="C2255" s="97">
        <v>31.05</v>
      </c>
      <c r="D2255" s="90">
        <v>7.5000000000000002E-4</v>
      </c>
      <c r="E2255" s="87">
        <v>54.464289999999998</v>
      </c>
      <c r="F2255" s="88">
        <v>10.55</v>
      </c>
      <c r="G2255" s="91">
        <v>20.8</v>
      </c>
      <c r="H2255" s="41">
        <v>5.2504361915306497E-4</v>
      </c>
      <c r="I2255" s="42">
        <v>9.3960029857727054</v>
      </c>
      <c r="J2255" s="41">
        <v>5.7777777777777775E-4</v>
      </c>
      <c r="K2255" s="42">
        <v>2.3372734861111044</v>
      </c>
      <c r="L2255" s="41">
        <v>5.2504361915306497E-4</v>
      </c>
      <c r="M2255" s="42">
        <v>2.241936151327641</v>
      </c>
    </row>
    <row r="2256" spans="1:13" x14ac:dyDescent="0.2">
      <c r="A2256" s="84">
        <v>360</v>
      </c>
      <c r="B2256" s="85">
        <v>35579</v>
      </c>
      <c r="C2256" s="97">
        <v>30.97</v>
      </c>
      <c r="D2256" s="90">
        <v>7.5000000000000002E-4</v>
      </c>
      <c r="E2256" s="87">
        <v>54.505130000000001</v>
      </c>
      <c r="F2256" s="88">
        <v>10.55</v>
      </c>
      <c r="G2256" s="91">
        <v>20.759999999999998</v>
      </c>
      <c r="H2256" s="41">
        <v>5.2412319028105614E-4</v>
      </c>
      <c r="I2256" s="42">
        <v>9.4009276488334983</v>
      </c>
      <c r="J2256" s="41">
        <v>5.7666666666666663E-4</v>
      </c>
      <c r="K2256" s="42">
        <v>2.3378501527777709</v>
      </c>
      <c r="L2256" s="41">
        <v>5.2412319028105614E-4</v>
      </c>
      <c r="M2256" s="42">
        <v>2.2424602745179221</v>
      </c>
    </row>
    <row r="2257" spans="1:13" x14ac:dyDescent="0.2">
      <c r="A2257" s="84">
        <v>360</v>
      </c>
      <c r="B2257" s="85">
        <v>35580</v>
      </c>
      <c r="C2257" s="97">
        <v>30.99</v>
      </c>
      <c r="D2257" s="90">
        <v>7.5000000000000002E-4</v>
      </c>
      <c r="E2257" s="87">
        <v>54.546010000000003</v>
      </c>
      <c r="F2257" s="88">
        <v>10.56</v>
      </c>
      <c r="G2257" s="91">
        <v>20.774999999999999</v>
      </c>
      <c r="H2257" s="41">
        <v>5.244683867318134E-4</v>
      </c>
      <c r="I2257" s="42">
        <v>9.4058581381912649</v>
      </c>
      <c r="J2257" s="41">
        <v>5.7708333333333331E-4</v>
      </c>
      <c r="K2257" s="42">
        <v>2.3384272361111043</v>
      </c>
      <c r="L2257" s="41">
        <v>5.244683867318134E-4</v>
      </c>
      <c r="M2257" s="42">
        <v>2.2429847429046541</v>
      </c>
    </row>
    <row r="2258" spans="1:13" x14ac:dyDescent="0.2">
      <c r="A2258" s="84">
        <v>360</v>
      </c>
      <c r="B2258" s="85">
        <v>35581</v>
      </c>
      <c r="C2258" s="97">
        <v>30.99</v>
      </c>
      <c r="D2258" s="90">
        <v>7.5000000000000002E-4</v>
      </c>
      <c r="E2258" s="87">
        <v>54.586930000000002</v>
      </c>
      <c r="F2258" s="88">
        <v>10.56</v>
      </c>
      <c r="G2258" s="91">
        <v>20.774999999999999</v>
      </c>
      <c r="H2258" s="41">
        <v>5.244683867318134E-4</v>
      </c>
      <c r="I2258" s="42">
        <v>9.4107912134348304</v>
      </c>
      <c r="J2258" s="41">
        <v>5.7708333333333331E-4</v>
      </c>
      <c r="K2258" s="42">
        <v>2.3390043194444377</v>
      </c>
      <c r="L2258" s="41">
        <v>5.244683867318134E-4</v>
      </c>
      <c r="M2258" s="42">
        <v>2.2435092112913857</v>
      </c>
    </row>
    <row r="2259" spans="1:13" x14ac:dyDescent="0.2">
      <c r="A2259" s="84">
        <v>360</v>
      </c>
      <c r="B2259" s="85">
        <v>35582</v>
      </c>
      <c r="C2259" s="97">
        <v>30.99</v>
      </c>
      <c r="D2259" s="90">
        <v>7.5000000000000002E-4</v>
      </c>
      <c r="E2259" s="87">
        <v>54.627879999999998</v>
      </c>
      <c r="F2259" s="88">
        <v>10.56</v>
      </c>
      <c r="G2259" s="91">
        <v>20.774999999999999</v>
      </c>
      <c r="H2259" s="41">
        <v>5.244683867318134E-4</v>
      </c>
      <c r="I2259" s="42">
        <v>9.4157268759204111</v>
      </c>
      <c r="J2259" s="41">
        <v>5.7708333333333331E-4</v>
      </c>
      <c r="K2259" s="42">
        <v>2.339581402777771</v>
      </c>
      <c r="L2259" s="41">
        <v>5.244683867318134E-4</v>
      </c>
      <c r="M2259" s="42">
        <v>2.2440336796781173</v>
      </c>
    </row>
    <row r="2260" spans="1:13" x14ac:dyDescent="0.2">
      <c r="A2260" s="84">
        <v>360</v>
      </c>
      <c r="B2260" s="85">
        <v>35583</v>
      </c>
      <c r="C2260" s="97">
        <v>30.62</v>
      </c>
      <c r="D2260" s="90">
        <v>7.3999999999999999E-4</v>
      </c>
      <c r="E2260" s="87">
        <v>54.668430000000001</v>
      </c>
      <c r="F2260" s="88">
        <v>10.54</v>
      </c>
      <c r="G2260" s="91">
        <v>20.58</v>
      </c>
      <c r="H2260" s="41">
        <v>5.1997749443333241E-4</v>
      </c>
      <c r="I2260" s="42">
        <v>9.420622841989621</v>
      </c>
      <c r="J2260" s="41">
        <v>5.7166666666666661E-4</v>
      </c>
      <c r="K2260" s="42">
        <v>2.3401530694444377</v>
      </c>
      <c r="L2260" s="41">
        <v>5.1997749443333241E-4</v>
      </c>
      <c r="M2260" s="42">
        <v>2.2445536571725508</v>
      </c>
    </row>
    <row r="2261" spans="1:13" x14ac:dyDescent="0.2">
      <c r="A2261" s="84">
        <v>360</v>
      </c>
      <c r="B2261" s="85">
        <v>35584</v>
      </c>
      <c r="C2261" s="97">
        <v>30.45</v>
      </c>
      <c r="D2261" s="90">
        <v>7.3999999999999999E-4</v>
      </c>
      <c r="E2261" s="87">
        <v>54.70881</v>
      </c>
      <c r="F2261" s="88">
        <v>10.53</v>
      </c>
      <c r="G2261" s="91">
        <v>20.49</v>
      </c>
      <c r="H2261" s="41">
        <v>5.1790233164572541E-4</v>
      </c>
      <c r="I2261" s="42">
        <v>9.4255018045250427</v>
      </c>
      <c r="J2261" s="41">
        <v>5.6916666666666661E-4</v>
      </c>
      <c r="K2261" s="42">
        <v>2.3407222361111044</v>
      </c>
      <c r="L2261" s="41">
        <v>5.1790233164572541E-4</v>
      </c>
      <c r="M2261" s="42">
        <v>2.2450715595041966</v>
      </c>
    </row>
    <row r="2262" spans="1:13" x14ac:dyDescent="0.2">
      <c r="A2262" s="84">
        <v>360</v>
      </c>
      <c r="B2262" s="85">
        <v>35585</v>
      </c>
      <c r="C2262" s="97">
        <v>30.66</v>
      </c>
      <c r="D2262" s="90">
        <v>7.3999999999999999E-4</v>
      </c>
      <c r="E2262" s="87">
        <v>54.749760000000002</v>
      </c>
      <c r="F2262" s="88">
        <v>10.57</v>
      </c>
      <c r="G2262" s="91">
        <v>20.615000000000002</v>
      </c>
      <c r="H2262" s="41">
        <v>5.2078408507982843E-4</v>
      </c>
      <c r="I2262" s="42">
        <v>9.4304104558587305</v>
      </c>
      <c r="J2262" s="41">
        <v>5.7263888888888892E-4</v>
      </c>
      <c r="K2262" s="42">
        <v>2.3412948749999933</v>
      </c>
      <c r="L2262" s="41">
        <v>5.2078408507982843E-4</v>
      </c>
      <c r="M2262" s="42">
        <v>2.2455923435892764</v>
      </c>
    </row>
    <row r="2263" spans="1:13" x14ac:dyDescent="0.2">
      <c r="A2263" s="84">
        <v>360</v>
      </c>
      <c r="B2263" s="85">
        <v>35586</v>
      </c>
      <c r="C2263" s="97">
        <v>31.17</v>
      </c>
      <c r="D2263" s="90">
        <v>7.5000000000000002E-4</v>
      </c>
      <c r="E2263" s="87">
        <v>54.790750000000003</v>
      </c>
      <c r="F2263" s="88">
        <v>10.56</v>
      </c>
      <c r="G2263" s="91">
        <v>20.865000000000002</v>
      </c>
      <c r="H2263" s="41">
        <v>5.265386680384232E-4</v>
      </c>
      <c r="I2263" s="42">
        <v>9.4353759316192143</v>
      </c>
      <c r="J2263" s="41">
        <v>5.7958333333333343E-4</v>
      </c>
      <c r="K2263" s="42">
        <v>2.3418744583333266</v>
      </c>
      <c r="L2263" s="41">
        <v>5.265386680384232E-4</v>
      </c>
      <c r="M2263" s="42">
        <v>2.2461188822573148</v>
      </c>
    </row>
    <row r="2264" spans="1:13" x14ac:dyDescent="0.2">
      <c r="A2264" s="84">
        <v>360</v>
      </c>
      <c r="B2264" s="85">
        <v>35587</v>
      </c>
      <c r="C2264" s="97">
        <v>31.81</v>
      </c>
      <c r="D2264" s="90">
        <v>7.6999999999999996E-4</v>
      </c>
      <c r="E2264" s="87">
        <v>54.832799999999999</v>
      </c>
      <c r="F2264" s="88">
        <v>10.59</v>
      </c>
      <c r="G2264" s="91">
        <v>21.2</v>
      </c>
      <c r="H2264" s="41">
        <v>5.342312274962957E-4</v>
      </c>
      <c r="I2264" s="42">
        <v>9.440416604085053</v>
      </c>
      <c r="J2264" s="41">
        <v>5.888888888888889E-4</v>
      </c>
      <c r="K2264" s="42">
        <v>2.3424633472222154</v>
      </c>
      <c r="L2264" s="41">
        <v>5.342312274962957E-4</v>
      </c>
      <c r="M2264" s="42">
        <v>2.2466531134848111</v>
      </c>
    </row>
    <row r="2265" spans="1:13" x14ac:dyDescent="0.2">
      <c r="A2265" s="84">
        <v>360</v>
      </c>
      <c r="B2265" s="85">
        <v>35588</v>
      </c>
      <c r="C2265" s="97">
        <v>31.81</v>
      </c>
      <c r="D2265" s="90">
        <v>7.6999999999999996E-4</v>
      </c>
      <c r="E2265" s="87">
        <v>54.874879999999997</v>
      </c>
      <c r="F2265" s="88">
        <v>10.59</v>
      </c>
      <c r="G2265" s="91">
        <v>21.2</v>
      </c>
      <c r="H2265" s="41">
        <v>5.342312274962957E-4</v>
      </c>
      <c r="I2265" s="42">
        <v>9.4454599694355306</v>
      </c>
      <c r="J2265" s="41">
        <v>5.888888888888889E-4</v>
      </c>
      <c r="K2265" s="42">
        <v>2.3430522361111041</v>
      </c>
      <c r="L2265" s="41">
        <v>5.342312274962957E-4</v>
      </c>
      <c r="M2265" s="42">
        <v>2.2471873447123074</v>
      </c>
    </row>
    <row r="2266" spans="1:13" x14ac:dyDescent="0.2">
      <c r="A2266" s="84">
        <v>360</v>
      </c>
      <c r="B2266" s="85">
        <v>35589</v>
      </c>
      <c r="C2266" s="97">
        <v>31.81</v>
      </c>
      <c r="D2266" s="90">
        <v>7.6999999999999996E-4</v>
      </c>
      <c r="E2266" s="87">
        <v>54.917000000000002</v>
      </c>
      <c r="F2266" s="88">
        <v>10.59</v>
      </c>
      <c r="G2266" s="91">
        <v>21.2</v>
      </c>
      <c r="H2266" s="41">
        <v>5.342312274962957E-4</v>
      </c>
      <c r="I2266" s="42">
        <v>9.4505060291092686</v>
      </c>
      <c r="J2266" s="41">
        <v>5.888888888888889E-4</v>
      </c>
      <c r="K2266" s="42">
        <v>2.3436411249999929</v>
      </c>
      <c r="L2266" s="41">
        <v>5.342312274962957E-4</v>
      </c>
      <c r="M2266" s="42">
        <v>2.2477215759398037</v>
      </c>
    </row>
    <row r="2267" spans="1:13" x14ac:dyDescent="0.2">
      <c r="A2267" s="84">
        <v>360</v>
      </c>
      <c r="B2267" s="85">
        <v>35590</v>
      </c>
      <c r="C2267" s="97">
        <v>31.78</v>
      </c>
      <c r="D2267" s="90">
        <v>7.6999999999999996E-4</v>
      </c>
      <c r="E2267" s="87">
        <v>54.959119999999999</v>
      </c>
      <c r="F2267" s="88">
        <v>10.54</v>
      </c>
      <c r="G2267" s="91">
        <v>21.16</v>
      </c>
      <c r="H2267" s="41">
        <v>5.3331382841914632E-4</v>
      </c>
      <c r="I2267" s="42">
        <v>9.4555461146601516</v>
      </c>
      <c r="J2267" s="41">
        <v>5.8777777777777778E-4</v>
      </c>
      <c r="K2267" s="42">
        <v>2.3442289027777705</v>
      </c>
      <c r="L2267" s="41">
        <v>5.3331382841914632E-4</v>
      </c>
      <c r="M2267" s="42">
        <v>2.2482548897682229</v>
      </c>
    </row>
    <row r="2268" spans="1:13" x14ac:dyDescent="0.2">
      <c r="A2268" s="84">
        <v>360</v>
      </c>
      <c r="B2268" s="85">
        <v>35591</v>
      </c>
      <c r="C2268" s="97">
        <v>31.8</v>
      </c>
      <c r="D2268" s="90">
        <v>7.6999999999999996E-4</v>
      </c>
      <c r="E2268" s="87">
        <v>55.001289999999997</v>
      </c>
      <c r="F2268" s="88">
        <v>10.56</v>
      </c>
      <c r="G2268" s="91">
        <v>21.18</v>
      </c>
      <c r="H2268" s="41">
        <v>5.3377256570530385E-4</v>
      </c>
      <c r="I2268" s="42">
        <v>9.4605932257699195</v>
      </c>
      <c r="J2268" s="41">
        <v>5.8833333333333329E-4</v>
      </c>
      <c r="K2268" s="42">
        <v>2.3448172361111039</v>
      </c>
      <c r="L2268" s="41">
        <v>5.3377256570530385E-4</v>
      </c>
      <c r="M2268" s="42">
        <v>2.2487886623339284</v>
      </c>
    </row>
    <row r="2269" spans="1:13" x14ac:dyDescent="0.2">
      <c r="A2269" s="84">
        <v>360</v>
      </c>
      <c r="B2269" s="85">
        <v>35592</v>
      </c>
      <c r="C2269" s="97">
        <v>31.89</v>
      </c>
      <c r="D2269" s="90">
        <v>7.6999999999999996E-4</v>
      </c>
      <c r="E2269" s="87">
        <v>55.043599999999998</v>
      </c>
      <c r="F2269" s="88">
        <v>10.52</v>
      </c>
      <c r="G2269" s="91">
        <v>21.204999999999998</v>
      </c>
      <c r="H2269" s="41">
        <v>5.3434588115086612E-4</v>
      </c>
      <c r="I2269" s="42">
        <v>9.465648454793353</v>
      </c>
      <c r="J2269" s="41">
        <v>5.8902777777777773E-4</v>
      </c>
      <c r="K2269" s="42">
        <v>2.3454062638888815</v>
      </c>
      <c r="L2269" s="41">
        <v>5.3434588115086612E-4</v>
      </c>
      <c r="M2269" s="42">
        <v>2.2493230082150792</v>
      </c>
    </row>
    <row r="2270" spans="1:13" x14ac:dyDescent="0.2">
      <c r="A2270" s="84">
        <v>360</v>
      </c>
      <c r="B2270" s="85">
        <v>35593</v>
      </c>
      <c r="C2270" s="97">
        <v>31.72</v>
      </c>
      <c r="D2270" s="90">
        <v>7.6999999999999996E-4</v>
      </c>
      <c r="E2270" s="87">
        <v>55.085740000000001</v>
      </c>
      <c r="F2270" s="88">
        <v>10.52</v>
      </c>
      <c r="G2270" s="91">
        <v>21.119999999999997</v>
      </c>
      <c r="H2270" s="41">
        <v>5.3239612726163621E-4</v>
      </c>
      <c r="I2270" s="42">
        <v>9.4706879293727049</v>
      </c>
      <c r="J2270" s="41">
        <v>5.8666666666666654E-4</v>
      </c>
      <c r="K2270" s="42">
        <v>2.345992930555548</v>
      </c>
      <c r="L2270" s="41">
        <v>5.3239612726163621E-4</v>
      </c>
      <c r="M2270" s="42">
        <v>2.2498554043423411</v>
      </c>
    </row>
    <row r="2271" spans="1:13" x14ac:dyDescent="0.2">
      <c r="A2271" s="84">
        <v>360</v>
      </c>
      <c r="B2271" s="85">
        <v>35594</v>
      </c>
      <c r="C2271" s="97">
        <v>31.66</v>
      </c>
      <c r="D2271" s="90">
        <v>7.6000000000000004E-4</v>
      </c>
      <c r="E2271" s="87">
        <v>55.127839999999999</v>
      </c>
      <c r="F2271" s="88">
        <v>10.58</v>
      </c>
      <c r="G2271" s="91">
        <v>21.12</v>
      </c>
      <c r="H2271" s="41">
        <v>5.3239612726163621E-4</v>
      </c>
      <c r="I2271" s="42">
        <v>9.4757300869488059</v>
      </c>
      <c r="J2271" s="41">
        <v>5.8666666666666665E-4</v>
      </c>
      <c r="K2271" s="42">
        <v>2.3465795972222145</v>
      </c>
      <c r="L2271" s="41">
        <v>5.3239612726163621E-4</v>
      </c>
      <c r="M2271" s="42">
        <v>2.2503878004696025</v>
      </c>
    </row>
    <row r="2272" spans="1:13" x14ac:dyDescent="0.2">
      <c r="A2272" s="84">
        <v>360</v>
      </c>
      <c r="B2272" s="85">
        <v>35595</v>
      </c>
      <c r="C2272" s="97">
        <v>31.66</v>
      </c>
      <c r="D2272" s="90">
        <v>7.6000000000000004E-4</v>
      </c>
      <c r="E2272" s="87">
        <v>55.169980000000002</v>
      </c>
      <c r="F2272" s="88">
        <v>10.58</v>
      </c>
      <c r="G2272" s="91">
        <v>21.12</v>
      </c>
      <c r="H2272" s="41">
        <v>5.3239612726163621E-4</v>
      </c>
      <c r="I2272" s="42">
        <v>9.4807749289500745</v>
      </c>
      <c r="J2272" s="41">
        <v>5.8666666666666665E-4</v>
      </c>
      <c r="K2272" s="42">
        <v>2.3471662638888811</v>
      </c>
      <c r="L2272" s="41">
        <v>5.3239612726163621E-4</v>
      </c>
      <c r="M2272" s="42">
        <v>2.2509201965968639</v>
      </c>
    </row>
    <row r="2273" spans="1:13" x14ac:dyDescent="0.2">
      <c r="A2273" s="84">
        <v>360</v>
      </c>
      <c r="B2273" s="85">
        <v>35596</v>
      </c>
      <c r="C2273" s="97">
        <v>31.66</v>
      </c>
      <c r="D2273" s="90">
        <v>7.6000000000000004E-4</v>
      </c>
      <c r="E2273" s="87">
        <v>55.212150000000001</v>
      </c>
      <c r="F2273" s="88">
        <v>10.58</v>
      </c>
      <c r="G2273" s="91">
        <v>21.12</v>
      </c>
      <c r="H2273" s="41">
        <v>5.3239612726163621E-4</v>
      </c>
      <c r="I2273" s="42">
        <v>9.4858224568056873</v>
      </c>
      <c r="J2273" s="41">
        <v>5.8666666666666665E-4</v>
      </c>
      <c r="K2273" s="42">
        <v>2.3477529305555476</v>
      </c>
      <c r="L2273" s="41">
        <v>5.3239612726163621E-4</v>
      </c>
      <c r="M2273" s="42">
        <v>2.2514525927241253</v>
      </c>
    </row>
    <row r="2274" spans="1:13" x14ac:dyDescent="0.2">
      <c r="A2274" s="84">
        <v>360</v>
      </c>
      <c r="B2274" s="85">
        <v>35597</v>
      </c>
      <c r="C2274" s="97">
        <v>31.6</v>
      </c>
      <c r="D2274" s="90">
        <v>7.6000000000000004E-4</v>
      </c>
      <c r="E2274" s="87">
        <v>55.254280000000001</v>
      </c>
      <c r="F2274" s="88">
        <v>10.56</v>
      </c>
      <c r="G2274" s="91">
        <v>21.080000000000002</v>
      </c>
      <c r="H2274" s="41">
        <v>5.3147812382436932E-4</v>
      </c>
      <c r="I2274" s="42">
        <v>9.4908639639279606</v>
      </c>
      <c r="J2274" s="41">
        <v>5.8555555555555563E-4</v>
      </c>
      <c r="K2274" s="42">
        <v>2.348338486111103</v>
      </c>
      <c r="L2274" s="41">
        <v>5.3147812382436932E-4</v>
      </c>
      <c r="M2274" s="42">
        <v>2.2519840708479499</v>
      </c>
    </row>
    <row r="2275" spans="1:13" x14ac:dyDescent="0.2">
      <c r="A2275" s="84">
        <v>360</v>
      </c>
      <c r="B2275" s="85">
        <v>35598</v>
      </c>
      <c r="C2275" s="97">
        <v>31.65</v>
      </c>
      <c r="D2275" s="90">
        <v>7.6000000000000004E-4</v>
      </c>
      <c r="E2275" s="87">
        <v>55.296500000000002</v>
      </c>
      <c r="F2275" s="88">
        <v>10.41</v>
      </c>
      <c r="G2275" s="91">
        <v>21.03</v>
      </c>
      <c r="H2275" s="41">
        <v>5.3033019414328031E-4</v>
      </c>
      <c r="I2275" s="42">
        <v>9.4958972556565389</v>
      </c>
      <c r="J2275" s="41">
        <v>5.8416666666666664E-4</v>
      </c>
      <c r="K2275" s="42">
        <v>2.3489226527777696</v>
      </c>
      <c r="L2275" s="41">
        <v>5.3033019414328031E-4</v>
      </c>
      <c r="M2275" s="42">
        <v>2.2525144010420934</v>
      </c>
    </row>
    <row r="2276" spans="1:13" x14ac:dyDescent="0.2">
      <c r="A2276" s="84">
        <v>360</v>
      </c>
      <c r="B2276" s="85">
        <v>35599</v>
      </c>
      <c r="C2276" s="97">
        <v>31.46</v>
      </c>
      <c r="D2276" s="90">
        <v>7.6000000000000004E-4</v>
      </c>
      <c r="E2276" s="87">
        <v>55.338529999999999</v>
      </c>
      <c r="F2276" s="88">
        <v>10.5</v>
      </c>
      <c r="G2276" s="91">
        <v>20.98</v>
      </c>
      <c r="H2276" s="41">
        <v>5.2918179144834099E-4</v>
      </c>
      <c r="I2276" s="42">
        <v>9.5009223115776962</v>
      </c>
      <c r="J2276" s="41">
        <v>5.8277777777777776E-4</v>
      </c>
      <c r="K2276" s="42">
        <v>2.3495054305555474</v>
      </c>
      <c r="L2276" s="41">
        <v>5.2918179144834099E-4</v>
      </c>
      <c r="M2276" s="42">
        <v>2.2530435828335418</v>
      </c>
    </row>
    <row r="2277" spans="1:13" x14ac:dyDescent="0.2">
      <c r="A2277" s="84">
        <v>360</v>
      </c>
      <c r="B2277" s="85">
        <v>35600</v>
      </c>
      <c r="C2277" s="97">
        <v>31.64</v>
      </c>
      <c r="D2277" s="90">
        <v>7.6000000000000004E-4</v>
      </c>
      <c r="E2277" s="87">
        <v>55.380800000000001</v>
      </c>
      <c r="F2277" s="88">
        <v>10.57</v>
      </c>
      <c r="G2277" s="91">
        <v>21.105</v>
      </c>
      <c r="H2277" s="41">
        <v>5.3205191140670571E-4</v>
      </c>
      <c r="I2277" s="42">
        <v>9.5059772954536985</v>
      </c>
      <c r="J2277" s="41">
        <v>5.8624999999999997E-4</v>
      </c>
      <c r="K2277" s="42">
        <v>2.3500916805555474</v>
      </c>
      <c r="L2277" s="41">
        <v>5.3205191140670571E-4</v>
      </c>
      <c r="M2277" s="42">
        <v>2.2535756347449487</v>
      </c>
    </row>
    <row r="2278" spans="1:13" x14ac:dyDescent="0.2">
      <c r="A2278" s="84">
        <v>360</v>
      </c>
      <c r="B2278" s="85">
        <v>35601</v>
      </c>
      <c r="C2278" s="97">
        <v>31.59</v>
      </c>
      <c r="D2278" s="90">
        <v>7.6000000000000004E-4</v>
      </c>
      <c r="E2278" s="87">
        <v>55.423050000000003</v>
      </c>
      <c r="F2278" s="88">
        <v>10.57</v>
      </c>
      <c r="G2278" s="91">
        <v>21.08</v>
      </c>
      <c r="H2278" s="41">
        <v>5.3147812382436932E-4</v>
      </c>
      <c r="I2278" s="42">
        <v>9.5110295144318027</v>
      </c>
      <c r="J2278" s="41">
        <v>5.8555555555555553E-4</v>
      </c>
      <c r="K2278" s="42">
        <v>2.3506772361111028</v>
      </c>
      <c r="L2278" s="41">
        <v>5.3147812382436932E-4</v>
      </c>
      <c r="M2278" s="42">
        <v>2.2541071128687733</v>
      </c>
    </row>
    <row r="2279" spans="1:13" x14ac:dyDescent="0.2">
      <c r="A2279" s="84">
        <v>360</v>
      </c>
      <c r="B2279" s="85">
        <v>35602</v>
      </c>
      <c r="C2279" s="97">
        <v>31.59</v>
      </c>
      <c r="D2279" s="90">
        <v>7.6000000000000004E-4</v>
      </c>
      <c r="E2279" s="87">
        <v>55.465330000000002</v>
      </c>
      <c r="F2279" s="88">
        <v>10.57</v>
      </c>
      <c r="G2279" s="91">
        <v>21.08</v>
      </c>
      <c r="H2279" s="41">
        <v>5.3147812382436932E-4</v>
      </c>
      <c r="I2279" s="42">
        <v>9.5160844185537705</v>
      </c>
      <c r="J2279" s="41">
        <v>5.8555555555555553E-4</v>
      </c>
      <c r="K2279" s="42">
        <v>2.3512627916666582</v>
      </c>
      <c r="L2279" s="41">
        <v>5.3147812382436932E-4</v>
      </c>
      <c r="M2279" s="42">
        <v>2.2546385909925979</v>
      </c>
    </row>
    <row r="2280" spans="1:13" x14ac:dyDescent="0.2">
      <c r="A2280" s="84">
        <v>360</v>
      </c>
      <c r="B2280" s="85">
        <v>35603</v>
      </c>
      <c r="C2280" s="97">
        <v>31.59</v>
      </c>
      <c r="D2280" s="90">
        <v>7.6000000000000004E-4</v>
      </c>
      <c r="E2280" s="87">
        <v>55.507640000000002</v>
      </c>
      <c r="F2280" s="88">
        <v>10.57</v>
      </c>
      <c r="G2280" s="91">
        <v>21.08</v>
      </c>
      <c r="H2280" s="41">
        <v>5.3147812382436932E-4</v>
      </c>
      <c r="I2280" s="42">
        <v>9.521142009246697</v>
      </c>
      <c r="J2280" s="41">
        <v>5.8555555555555553E-4</v>
      </c>
      <c r="K2280" s="42">
        <v>2.3518483472222136</v>
      </c>
      <c r="L2280" s="41">
        <v>5.3147812382436932E-4</v>
      </c>
      <c r="M2280" s="42">
        <v>2.2551700691164225</v>
      </c>
    </row>
    <row r="2281" spans="1:13" x14ac:dyDescent="0.2">
      <c r="A2281" s="84">
        <v>360</v>
      </c>
      <c r="B2281" s="85">
        <v>35604</v>
      </c>
      <c r="C2281" s="97">
        <v>31.41</v>
      </c>
      <c r="D2281" s="90">
        <v>7.6000000000000004E-4</v>
      </c>
      <c r="E2281" s="87">
        <v>55.549770000000002</v>
      </c>
      <c r="F2281" s="88">
        <v>10.56</v>
      </c>
      <c r="G2281" s="91">
        <v>20.984999999999999</v>
      </c>
      <c r="H2281" s="41">
        <v>5.2929665301459927E-4</v>
      </c>
      <c r="I2281" s="42">
        <v>9.5261815178450675</v>
      </c>
      <c r="J2281" s="41">
        <v>5.829166666666667E-4</v>
      </c>
      <c r="K2281" s="42">
        <v>2.3524312638888802</v>
      </c>
      <c r="L2281" s="41">
        <v>5.2929665301459927E-4</v>
      </c>
      <c r="M2281" s="42">
        <v>2.2556993657694369</v>
      </c>
    </row>
    <row r="2282" spans="1:13" x14ac:dyDescent="0.2">
      <c r="A2282" s="84">
        <v>360</v>
      </c>
      <c r="B2282" s="85">
        <v>35605</v>
      </c>
      <c r="C2282" s="97">
        <v>31.71</v>
      </c>
      <c r="D2282" s="90">
        <v>7.6999999999999996E-4</v>
      </c>
      <c r="E2282" s="87">
        <v>55.592289999999998</v>
      </c>
      <c r="F2282" s="88">
        <v>10.61</v>
      </c>
      <c r="G2282" s="91">
        <v>21.16</v>
      </c>
      <c r="H2282" s="41">
        <v>5.3331382841914632E-4</v>
      </c>
      <c r="I2282" s="42">
        <v>9.5312619621805652</v>
      </c>
      <c r="J2282" s="41">
        <v>5.8777777777777778E-4</v>
      </c>
      <c r="K2282" s="42">
        <v>2.3530190416666579</v>
      </c>
      <c r="L2282" s="41">
        <v>5.3331382841914632E-4</v>
      </c>
      <c r="M2282" s="42">
        <v>2.256232679597856</v>
      </c>
    </row>
    <row r="2283" spans="1:13" x14ac:dyDescent="0.2">
      <c r="A2283" s="84">
        <v>360</v>
      </c>
      <c r="B2283" s="85">
        <v>35606</v>
      </c>
      <c r="C2283" s="97">
        <v>31.58</v>
      </c>
      <c r="D2283" s="90">
        <v>7.6000000000000004E-4</v>
      </c>
      <c r="E2283" s="87">
        <v>55.634689999999999</v>
      </c>
      <c r="F2283" s="88">
        <v>10.56</v>
      </c>
      <c r="G2283" s="91">
        <v>21.07</v>
      </c>
      <c r="H2283" s="41">
        <v>5.3124857571051898E-4</v>
      </c>
      <c r="I2283" s="42">
        <v>9.5363254315226982</v>
      </c>
      <c r="J2283" s="41">
        <v>5.8527777777777777E-4</v>
      </c>
      <c r="K2283" s="42">
        <v>2.3536043194444356</v>
      </c>
      <c r="L2283" s="41">
        <v>5.3124857571051898E-4</v>
      </c>
      <c r="M2283" s="42">
        <v>2.2567639281735667</v>
      </c>
    </row>
    <row r="2284" spans="1:13" x14ac:dyDescent="0.2">
      <c r="A2284" s="84">
        <v>360</v>
      </c>
      <c r="B2284" s="85">
        <v>35607</v>
      </c>
      <c r="C2284" s="97">
        <v>31.62</v>
      </c>
      <c r="D2284" s="90">
        <v>7.6000000000000004E-4</v>
      </c>
      <c r="E2284" s="87">
        <v>55.677160000000001</v>
      </c>
      <c r="F2284" s="88">
        <v>10.57</v>
      </c>
      <c r="G2284" s="91">
        <v>21.094999999999999</v>
      </c>
      <c r="H2284" s="41">
        <v>5.3182241054927637E-4</v>
      </c>
      <c r="I2284" s="42">
        <v>9.5413970631014724</v>
      </c>
      <c r="J2284" s="41">
        <v>5.8597222222222221E-4</v>
      </c>
      <c r="K2284" s="42">
        <v>2.3541902916666579</v>
      </c>
      <c r="L2284" s="41">
        <v>5.3182241054927637E-4</v>
      </c>
      <c r="M2284" s="42">
        <v>2.2572957505841158</v>
      </c>
    </row>
    <row r="2285" spans="1:13" x14ac:dyDescent="0.2">
      <c r="A2285" s="84">
        <v>360</v>
      </c>
      <c r="B2285" s="85">
        <v>35608</v>
      </c>
      <c r="C2285" s="97">
        <v>31.74</v>
      </c>
      <c r="D2285" s="90">
        <v>7.6999999999999996E-4</v>
      </c>
      <c r="E2285" s="87">
        <v>55.719810000000003</v>
      </c>
      <c r="F2285" s="88">
        <v>10.59</v>
      </c>
      <c r="G2285" s="91">
        <v>21.164999999999999</v>
      </c>
      <c r="H2285" s="41">
        <v>5.3342851981974526E-4</v>
      </c>
      <c r="I2285" s="42">
        <v>9.5464867164138543</v>
      </c>
      <c r="J2285" s="41">
        <v>5.879166666666666E-4</v>
      </c>
      <c r="K2285" s="42">
        <v>2.3547782083333244</v>
      </c>
      <c r="L2285" s="41">
        <v>5.3342851981974526E-4</v>
      </c>
      <c r="M2285" s="42">
        <v>2.2578291791039353</v>
      </c>
    </row>
    <row r="2286" spans="1:13" x14ac:dyDescent="0.2">
      <c r="A2286" s="84">
        <v>360</v>
      </c>
      <c r="B2286" s="85">
        <v>35609</v>
      </c>
      <c r="C2286" s="97">
        <v>31.74</v>
      </c>
      <c r="D2286" s="90">
        <v>7.6999999999999996E-4</v>
      </c>
      <c r="E2286" s="87">
        <v>55.76249</v>
      </c>
      <c r="F2286" s="88">
        <v>10.59</v>
      </c>
      <c r="G2286" s="91">
        <v>21.164999999999999</v>
      </c>
      <c r="H2286" s="41">
        <v>5.3342851981974526E-4</v>
      </c>
      <c r="I2286" s="42">
        <v>9.5515790846924702</v>
      </c>
      <c r="J2286" s="41">
        <v>5.879166666666666E-4</v>
      </c>
      <c r="K2286" s="42">
        <v>2.3553661249999909</v>
      </c>
      <c r="L2286" s="41">
        <v>5.3342851981974526E-4</v>
      </c>
      <c r="M2286" s="42">
        <v>2.2583626076237548</v>
      </c>
    </row>
    <row r="2287" spans="1:13" x14ac:dyDescent="0.2">
      <c r="A2287" s="84">
        <v>360</v>
      </c>
      <c r="B2287" s="85">
        <v>35610</v>
      </c>
      <c r="C2287" s="97">
        <v>31.74</v>
      </c>
      <c r="D2287" s="90">
        <v>7.6999999999999996E-4</v>
      </c>
      <c r="E2287" s="87">
        <v>55.805210000000002</v>
      </c>
      <c r="F2287" s="88">
        <v>10.59</v>
      </c>
      <c r="G2287" s="91">
        <v>21.164999999999999</v>
      </c>
      <c r="H2287" s="41">
        <v>5.3342851981974526E-4</v>
      </c>
      <c r="I2287" s="42">
        <v>9.556674169385559</v>
      </c>
      <c r="J2287" s="41">
        <v>5.879166666666666E-4</v>
      </c>
      <c r="K2287" s="42">
        <v>2.3559540416666573</v>
      </c>
      <c r="L2287" s="41">
        <v>5.3342851981974526E-4</v>
      </c>
      <c r="M2287" s="42">
        <v>2.2588960361435744</v>
      </c>
    </row>
    <row r="2288" spans="1:13" x14ac:dyDescent="0.2">
      <c r="A2288" s="84">
        <v>360</v>
      </c>
      <c r="B2288" s="85">
        <v>35611</v>
      </c>
      <c r="C2288" s="97">
        <v>31.77</v>
      </c>
      <c r="D2288" s="90">
        <v>7.6999999999999996E-4</v>
      </c>
      <c r="E2288" s="87">
        <v>55.847990000000003</v>
      </c>
      <c r="F2288" s="88">
        <v>10.53</v>
      </c>
      <c r="G2288" s="91">
        <v>21.15</v>
      </c>
      <c r="H2288" s="41">
        <v>5.3308443145749784E-4</v>
      </c>
      <c r="I2288" s="42">
        <v>9.5617686836017697</v>
      </c>
      <c r="J2288" s="41">
        <v>5.8749999999999991E-4</v>
      </c>
      <c r="K2288" s="42">
        <v>2.3565415416666573</v>
      </c>
      <c r="L2288" s="41">
        <v>5.3308443145749784E-4</v>
      </c>
      <c r="M2288" s="42">
        <v>2.2594291205750316</v>
      </c>
    </row>
    <row r="2289" spans="1:13" x14ac:dyDescent="0.2">
      <c r="A2289" s="84">
        <v>360</v>
      </c>
      <c r="B2289" s="85">
        <v>35612</v>
      </c>
      <c r="C2289" s="97">
        <v>30.9</v>
      </c>
      <c r="D2289" s="90">
        <v>7.5000000000000002E-4</v>
      </c>
      <c r="E2289" s="87">
        <v>55.889780000000002</v>
      </c>
      <c r="F2289" s="96">
        <v>10.62</v>
      </c>
      <c r="G2289" s="91">
        <v>20.759999999999998</v>
      </c>
      <c r="H2289" s="41">
        <v>5.2412319028105614E-4</v>
      </c>
      <c r="I2289" s="42">
        <v>9.5667802283089483</v>
      </c>
      <c r="J2289" s="41">
        <v>5.7666666666666663E-4</v>
      </c>
      <c r="K2289" s="42">
        <v>2.3571182083333238</v>
      </c>
      <c r="L2289" s="41">
        <v>5.2412319028105614E-4</v>
      </c>
      <c r="M2289" s="42">
        <v>2.2599532437653127</v>
      </c>
    </row>
    <row r="2290" spans="1:13" x14ac:dyDescent="0.2">
      <c r="A2290" s="84">
        <v>360</v>
      </c>
      <c r="B2290" s="85">
        <v>35613</v>
      </c>
      <c r="C2290" s="97">
        <v>31.03</v>
      </c>
      <c r="D2290" s="90">
        <v>7.5000000000000002E-4</v>
      </c>
      <c r="E2290" s="87">
        <v>55.931750000000001</v>
      </c>
      <c r="F2290" s="96">
        <v>10.63</v>
      </c>
      <c r="G2290" s="91">
        <v>20.830000000000002</v>
      </c>
      <c r="H2290" s="41">
        <v>5.2573374137421247E-4</v>
      </c>
      <c r="I2290" s="42">
        <v>9.5718098074712827</v>
      </c>
      <c r="J2290" s="41">
        <v>5.7861111111111112E-4</v>
      </c>
      <c r="K2290" s="42">
        <v>2.3576968194444348</v>
      </c>
      <c r="L2290" s="41">
        <v>5.2573374137421247E-4</v>
      </c>
      <c r="M2290" s="42">
        <v>2.2604789775066871</v>
      </c>
    </row>
    <row r="2291" spans="1:13" x14ac:dyDescent="0.2">
      <c r="A2291" s="84">
        <v>360</v>
      </c>
      <c r="B2291" s="85">
        <v>35614</v>
      </c>
      <c r="C2291" s="97">
        <v>29.82</v>
      </c>
      <c r="D2291" s="90">
        <v>7.2999999999999996E-4</v>
      </c>
      <c r="E2291" s="87">
        <v>55.97231</v>
      </c>
      <c r="F2291" s="96">
        <v>10.8</v>
      </c>
      <c r="G2291" s="91">
        <v>20.310000000000002</v>
      </c>
      <c r="H2291" s="41">
        <v>5.1374736482201477E-4</v>
      </c>
      <c r="I2291" s="42">
        <v>9.576727299536449</v>
      </c>
      <c r="J2291" s="41">
        <v>5.641666666666667E-4</v>
      </c>
      <c r="K2291" s="42">
        <v>2.3582609861111012</v>
      </c>
      <c r="L2291" s="41">
        <v>5.1374736482201477E-4</v>
      </c>
      <c r="M2291" s="42">
        <v>2.2609927248715094</v>
      </c>
    </row>
    <row r="2292" spans="1:13" x14ac:dyDescent="0.2">
      <c r="A2292" s="84">
        <v>360</v>
      </c>
      <c r="B2292" s="85">
        <v>35615</v>
      </c>
      <c r="C2292" s="97">
        <v>30.11</v>
      </c>
      <c r="D2292" s="90">
        <v>7.2999999999999996E-4</v>
      </c>
      <c r="E2292" s="87">
        <v>56.013249999999999</v>
      </c>
      <c r="F2292" s="96">
        <v>10.77</v>
      </c>
      <c r="G2292" s="91">
        <v>20.439999999999998</v>
      </c>
      <c r="H2292" s="41">
        <v>5.167487954182981E-4</v>
      </c>
      <c r="I2292" s="42">
        <v>9.5816760618325336</v>
      </c>
      <c r="J2292" s="41">
        <v>5.6777777777777773E-4</v>
      </c>
      <c r="K2292" s="42">
        <v>2.3588287638888792</v>
      </c>
      <c r="L2292" s="41">
        <v>5.167487954182981E-4</v>
      </c>
      <c r="M2292" s="42">
        <v>2.2615094736669277</v>
      </c>
    </row>
    <row r="2293" spans="1:13" x14ac:dyDescent="0.2">
      <c r="A2293" s="84">
        <v>360</v>
      </c>
      <c r="B2293" s="85">
        <v>35616</v>
      </c>
      <c r="C2293" s="97">
        <v>30.11</v>
      </c>
      <c r="D2293" s="90">
        <v>7.2999999999999996E-4</v>
      </c>
      <c r="E2293" s="87">
        <v>56.054220000000001</v>
      </c>
      <c r="F2293" s="96">
        <v>10.77</v>
      </c>
      <c r="G2293" s="91">
        <v>20.439999999999998</v>
      </c>
      <c r="H2293" s="41">
        <v>5.167487954182981E-4</v>
      </c>
      <c r="I2293" s="42">
        <v>9.5866273813955747</v>
      </c>
      <c r="J2293" s="41">
        <v>5.6777777777777773E-4</v>
      </c>
      <c r="K2293" s="42">
        <v>2.3593965416666571</v>
      </c>
      <c r="L2293" s="41">
        <v>5.167487954182981E-4</v>
      </c>
      <c r="M2293" s="42">
        <v>2.262026222462346</v>
      </c>
    </row>
    <row r="2294" spans="1:13" x14ac:dyDescent="0.2">
      <c r="A2294" s="84">
        <v>360</v>
      </c>
      <c r="B2294" s="85">
        <v>35617</v>
      </c>
      <c r="C2294" s="97">
        <v>30.11</v>
      </c>
      <c r="D2294" s="90">
        <v>7.2999999999999996E-4</v>
      </c>
      <c r="E2294" s="87">
        <v>56.095219999999998</v>
      </c>
      <c r="F2294" s="96">
        <v>10.77</v>
      </c>
      <c r="G2294" s="91">
        <v>20.439999999999998</v>
      </c>
      <c r="H2294" s="41">
        <v>5.167487954182981E-4</v>
      </c>
      <c r="I2294" s="42">
        <v>9.5915812595470342</v>
      </c>
      <c r="J2294" s="41">
        <v>5.6777777777777773E-4</v>
      </c>
      <c r="K2294" s="42">
        <v>2.3599643194444351</v>
      </c>
      <c r="L2294" s="41">
        <v>5.167487954182981E-4</v>
      </c>
      <c r="M2294" s="42">
        <v>2.2625429712577643</v>
      </c>
    </row>
    <row r="2295" spans="1:13" x14ac:dyDescent="0.2">
      <c r="A2295" s="84">
        <v>360</v>
      </c>
      <c r="B2295" s="85">
        <v>35618</v>
      </c>
      <c r="C2295" s="97">
        <v>30.06</v>
      </c>
      <c r="D2295" s="90">
        <v>7.2999999999999996E-4</v>
      </c>
      <c r="E2295" s="87">
        <v>56.136180000000003</v>
      </c>
      <c r="F2295" s="96">
        <v>10.76</v>
      </c>
      <c r="G2295" s="91">
        <v>20.41</v>
      </c>
      <c r="H2295" s="41">
        <v>5.1605644443375454E-4</v>
      </c>
      <c r="I2295" s="42">
        <v>9.5965310568683329</v>
      </c>
      <c r="J2295" s="41">
        <v>5.6694444444444446E-4</v>
      </c>
      <c r="K2295" s="42">
        <v>2.3605312638888796</v>
      </c>
      <c r="L2295" s="41">
        <v>5.1605644443375454E-4</v>
      </c>
      <c r="M2295" s="42">
        <v>2.263059027702198</v>
      </c>
    </row>
    <row r="2296" spans="1:13" x14ac:dyDescent="0.2">
      <c r="A2296" s="84">
        <v>360</v>
      </c>
      <c r="B2296" s="85">
        <v>35619</v>
      </c>
      <c r="C2296" s="97">
        <v>29.83</v>
      </c>
      <c r="D2296" s="90">
        <v>7.2999999999999996E-4</v>
      </c>
      <c r="E2296" s="87">
        <v>56.176909999999999</v>
      </c>
      <c r="F2296" s="96">
        <v>10.75</v>
      </c>
      <c r="G2296" s="91">
        <v>20.29</v>
      </c>
      <c r="H2296" s="41">
        <v>5.1328531923289233E-4</v>
      </c>
      <c r="I2296" s="42">
        <v>9.6014568153753856</v>
      </c>
      <c r="J2296" s="41">
        <v>5.6361111111111108E-4</v>
      </c>
      <c r="K2296" s="42">
        <v>2.3610948749999907</v>
      </c>
      <c r="L2296" s="41">
        <v>5.1328531923289233E-4</v>
      </c>
      <c r="M2296" s="42">
        <v>2.2635723130214309</v>
      </c>
    </row>
    <row r="2297" spans="1:13" x14ac:dyDescent="0.2">
      <c r="A2297" s="84">
        <v>360</v>
      </c>
      <c r="B2297" s="85">
        <v>35620</v>
      </c>
      <c r="C2297" s="97">
        <v>29.78</v>
      </c>
      <c r="D2297" s="90">
        <v>7.2000000000000005E-4</v>
      </c>
      <c r="E2297" s="87">
        <v>56.217599999999997</v>
      </c>
      <c r="F2297" s="96">
        <v>10.76</v>
      </c>
      <c r="G2297" s="91">
        <v>20.27</v>
      </c>
      <c r="H2297" s="41">
        <v>5.1282319702883328E-4</v>
      </c>
      <c r="I2297" s="42">
        <v>9.6063806651555801</v>
      </c>
      <c r="J2297" s="41">
        <v>5.6305555555555557E-4</v>
      </c>
      <c r="K2297" s="42">
        <v>2.3616579305555461</v>
      </c>
      <c r="L2297" s="41">
        <v>5.1282319702883328E-4</v>
      </c>
      <c r="M2297" s="42">
        <v>2.2640851362184597</v>
      </c>
    </row>
    <row r="2298" spans="1:13" x14ac:dyDescent="0.2">
      <c r="A2298" s="84">
        <v>360</v>
      </c>
      <c r="B2298" s="85">
        <v>35621</v>
      </c>
      <c r="C2298" s="97">
        <v>30.42</v>
      </c>
      <c r="D2298" s="90">
        <v>7.3999999999999999E-4</v>
      </c>
      <c r="E2298" s="87">
        <v>56.25909</v>
      </c>
      <c r="F2298" s="96">
        <v>10.87</v>
      </c>
      <c r="G2298" s="91">
        <v>20.645</v>
      </c>
      <c r="H2298" s="41">
        <v>5.2147526274071154E-4</v>
      </c>
      <c r="I2298" s="42">
        <v>9.6113901550369292</v>
      </c>
      <c r="J2298" s="41">
        <v>5.7347222222222218E-4</v>
      </c>
      <c r="K2298" s="42">
        <v>2.3622314027777684</v>
      </c>
      <c r="L2298" s="41">
        <v>5.2147526274071154E-4</v>
      </c>
      <c r="M2298" s="42">
        <v>2.2646066114812005</v>
      </c>
    </row>
    <row r="2299" spans="1:13" x14ac:dyDescent="0.2">
      <c r="A2299" s="84">
        <v>360</v>
      </c>
      <c r="B2299" s="85">
        <v>35622</v>
      </c>
      <c r="C2299" s="97">
        <v>30.46</v>
      </c>
      <c r="D2299" s="90">
        <v>7.3999999999999999E-4</v>
      </c>
      <c r="E2299" s="87">
        <v>56.300660000000001</v>
      </c>
      <c r="F2299" s="96">
        <v>10.88</v>
      </c>
      <c r="G2299" s="91">
        <v>20.67</v>
      </c>
      <c r="H2299" s="41">
        <v>5.2205111321201869E-4</v>
      </c>
      <c r="I2299" s="42">
        <v>9.616407791966882</v>
      </c>
      <c r="J2299" s="41">
        <v>5.7416666666666673E-4</v>
      </c>
      <c r="K2299" s="42">
        <v>2.362805569444435</v>
      </c>
      <c r="L2299" s="41">
        <v>5.2205111321201869E-4</v>
      </c>
      <c r="M2299" s="42">
        <v>2.2651286625944125</v>
      </c>
    </row>
    <row r="2300" spans="1:13" x14ac:dyDescent="0.2">
      <c r="A2300" s="84">
        <v>360</v>
      </c>
      <c r="B2300" s="85">
        <v>35623</v>
      </c>
      <c r="C2300" s="97">
        <v>30.46</v>
      </c>
      <c r="D2300" s="90">
        <v>7.3999999999999999E-4</v>
      </c>
      <c r="E2300" s="87">
        <v>56.34225</v>
      </c>
      <c r="F2300" s="96">
        <v>10.88</v>
      </c>
      <c r="G2300" s="91">
        <v>20.67</v>
      </c>
      <c r="H2300" s="41">
        <v>5.2205111321201869E-4</v>
      </c>
      <c r="I2300" s="42">
        <v>9.6214280483597783</v>
      </c>
      <c r="J2300" s="41">
        <v>5.7416666666666673E-4</v>
      </c>
      <c r="K2300" s="42">
        <v>2.3633797361111015</v>
      </c>
      <c r="L2300" s="41">
        <v>5.2205111321201869E-4</v>
      </c>
      <c r="M2300" s="42">
        <v>2.2656507137076245</v>
      </c>
    </row>
    <row r="2301" spans="1:13" x14ac:dyDescent="0.2">
      <c r="A2301" s="84">
        <v>360</v>
      </c>
      <c r="B2301" s="85">
        <v>35624</v>
      </c>
      <c r="C2301" s="97">
        <v>30.46</v>
      </c>
      <c r="D2301" s="90">
        <v>7.3999999999999999E-4</v>
      </c>
      <c r="E2301" s="87">
        <v>56.383879999999998</v>
      </c>
      <c r="F2301" s="96">
        <v>10.88</v>
      </c>
      <c r="G2301" s="91">
        <v>20.67</v>
      </c>
      <c r="H2301" s="41">
        <v>5.2205111321201869E-4</v>
      </c>
      <c r="I2301" s="42">
        <v>9.6264509255831143</v>
      </c>
      <c r="J2301" s="41">
        <v>5.7416666666666673E-4</v>
      </c>
      <c r="K2301" s="42">
        <v>2.3639539027777681</v>
      </c>
      <c r="L2301" s="41">
        <v>5.2205111321201869E-4</v>
      </c>
      <c r="M2301" s="42">
        <v>2.2661727648208365</v>
      </c>
    </row>
    <row r="2302" spans="1:13" x14ac:dyDescent="0.2">
      <c r="A2302" s="84">
        <v>360</v>
      </c>
      <c r="B2302" s="85">
        <v>35625</v>
      </c>
      <c r="C2302" s="97">
        <v>30.42</v>
      </c>
      <c r="D2302" s="90">
        <v>7.3999999999999999E-4</v>
      </c>
      <c r="E2302" s="87">
        <v>56.4255</v>
      </c>
      <c r="F2302" s="96">
        <v>10.87</v>
      </c>
      <c r="G2302" s="91">
        <v>20.645</v>
      </c>
      <c r="H2302" s="41">
        <v>5.2147526274071154E-4</v>
      </c>
      <c r="I2302" s="42">
        <v>9.6314708816087933</v>
      </c>
      <c r="J2302" s="41">
        <v>5.7347222222222218E-4</v>
      </c>
      <c r="K2302" s="42">
        <v>2.3645273749999904</v>
      </c>
      <c r="L2302" s="41">
        <v>5.2147526274071154E-4</v>
      </c>
      <c r="M2302" s="42">
        <v>2.2666942400835772</v>
      </c>
    </row>
    <row r="2303" spans="1:13" x14ac:dyDescent="0.2">
      <c r="A2303" s="84">
        <v>360</v>
      </c>
      <c r="B2303" s="85">
        <v>35626</v>
      </c>
      <c r="C2303" s="97">
        <v>30.27</v>
      </c>
      <c r="D2303" s="90">
        <v>7.2999999999999996E-4</v>
      </c>
      <c r="E2303" s="87">
        <v>56.46696</v>
      </c>
      <c r="F2303" s="96">
        <v>10.84</v>
      </c>
      <c r="G2303" s="91">
        <v>20.555</v>
      </c>
      <c r="H2303" s="41">
        <v>5.1940121530158478E-4</v>
      </c>
      <c r="I2303" s="42">
        <v>9.6364734792898421</v>
      </c>
      <c r="J2303" s="41">
        <v>5.7097222222222217E-4</v>
      </c>
      <c r="K2303" s="42">
        <v>2.3650983472222125</v>
      </c>
      <c r="L2303" s="41">
        <v>5.1940121530158478E-4</v>
      </c>
      <c r="M2303" s="42">
        <v>2.2672136412988788</v>
      </c>
    </row>
    <row r="2304" spans="1:13" x14ac:dyDescent="0.2">
      <c r="A2304" s="84">
        <v>360</v>
      </c>
      <c r="B2304" s="85">
        <v>35627</v>
      </c>
      <c r="C2304" s="97">
        <v>30.35</v>
      </c>
      <c r="D2304" s="90">
        <v>7.3999999999999999E-4</v>
      </c>
      <c r="E2304" s="87">
        <v>56.50855</v>
      </c>
      <c r="F2304" s="96">
        <v>10.81</v>
      </c>
      <c r="G2304" s="91">
        <v>20.580000000000002</v>
      </c>
      <c r="H2304" s="41">
        <v>5.1997749443333241E-4</v>
      </c>
      <c r="I2304" s="42">
        <v>9.6414842286247762</v>
      </c>
      <c r="J2304" s="41">
        <v>5.7166666666666672E-4</v>
      </c>
      <c r="K2304" s="42">
        <v>2.3656700138888791</v>
      </c>
      <c r="L2304" s="41">
        <v>5.1997749443333241E-4</v>
      </c>
      <c r="M2304" s="42">
        <v>2.2677336187933124</v>
      </c>
    </row>
    <row r="2305" spans="1:13" x14ac:dyDescent="0.2">
      <c r="A2305" s="84">
        <v>360</v>
      </c>
      <c r="B2305" s="85">
        <v>35628</v>
      </c>
      <c r="C2305" s="97">
        <v>30.26</v>
      </c>
      <c r="D2305" s="90">
        <v>7.2999999999999996E-4</v>
      </c>
      <c r="E2305" s="87">
        <v>56.550060000000002</v>
      </c>
      <c r="F2305" s="96">
        <v>10.67</v>
      </c>
      <c r="G2305" s="91">
        <v>20.465</v>
      </c>
      <c r="H2305" s="41">
        <v>5.173256232138268E-4</v>
      </c>
      <c r="I2305" s="42">
        <v>9.6464720154620558</v>
      </c>
      <c r="J2305" s="41">
        <v>5.6847222222222217E-4</v>
      </c>
      <c r="K2305" s="42">
        <v>2.3662384861111012</v>
      </c>
      <c r="L2305" s="41">
        <v>5.173256232138268E-4</v>
      </c>
      <c r="M2305" s="42">
        <v>2.2682509444165264</v>
      </c>
    </row>
    <row r="2306" spans="1:13" x14ac:dyDescent="0.2">
      <c r="A2306" s="84">
        <v>360</v>
      </c>
      <c r="B2306" s="85">
        <v>35629</v>
      </c>
      <c r="C2306" s="97">
        <v>30.35</v>
      </c>
      <c r="D2306" s="90">
        <v>7.3999999999999999E-4</v>
      </c>
      <c r="E2306" s="87">
        <v>56.591709999999999</v>
      </c>
      <c r="F2306" s="96">
        <v>10.64</v>
      </c>
      <c r="G2306" s="91">
        <v>20.495000000000001</v>
      </c>
      <c r="H2306" s="41">
        <v>5.1801765901293706E-4</v>
      </c>
      <c r="I2306" s="42">
        <v>9.6514690583132392</v>
      </c>
      <c r="J2306" s="41">
        <v>5.6930555555555554E-4</v>
      </c>
      <c r="K2306" s="42">
        <v>2.3668077916666568</v>
      </c>
      <c r="L2306" s="41">
        <v>5.1801765901293706E-4</v>
      </c>
      <c r="M2306" s="42">
        <v>2.2687689620755394</v>
      </c>
    </row>
    <row r="2307" spans="1:13" x14ac:dyDescent="0.2">
      <c r="A2307" s="84">
        <v>360</v>
      </c>
      <c r="B2307" s="85">
        <v>35630</v>
      </c>
      <c r="C2307" s="97">
        <v>30.35</v>
      </c>
      <c r="D2307" s="90">
        <v>7.3999999999999999E-4</v>
      </c>
      <c r="E2307" s="87">
        <v>56.633389999999999</v>
      </c>
      <c r="F2307" s="96">
        <v>10.64</v>
      </c>
      <c r="G2307" s="91">
        <v>20.495000000000001</v>
      </c>
      <c r="H2307" s="41">
        <v>5.1801765901293706E-4</v>
      </c>
      <c r="I2307" s="42">
        <v>9.656468689720862</v>
      </c>
      <c r="J2307" s="41">
        <v>5.6930555555555554E-4</v>
      </c>
      <c r="K2307" s="42">
        <v>2.3673770972222123</v>
      </c>
      <c r="L2307" s="41">
        <v>5.1801765901293706E-4</v>
      </c>
      <c r="M2307" s="42">
        <v>2.2692869797345523</v>
      </c>
    </row>
    <row r="2308" spans="1:13" x14ac:dyDescent="0.2">
      <c r="A2308" s="84">
        <v>360</v>
      </c>
      <c r="B2308" s="85">
        <v>35631</v>
      </c>
      <c r="C2308" s="97">
        <v>30.35</v>
      </c>
      <c r="D2308" s="90">
        <v>7.3999999999999999E-4</v>
      </c>
      <c r="E2308" s="87">
        <v>56.675109999999997</v>
      </c>
      <c r="F2308" s="96">
        <v>10.64</v>
      </c>
      <c r="G2308" s="91">
        <v>20.495000000000001</v>
      </c>
      <c r="H2308" s="41">
        <v>5.1801765901293706E-4</v>
      </c>
      <c r="I2308" s="42">
        <v>9.6614709110258428</v>
      </c>
      <c r="J2308" s="41">
        <v>5.6930555555555554E-4</v>
      </c>
      <c r="K2308" s="42">
        <v>2.3679464027777679</v>
      </c>
      <c r="L2308" s="41">
        <v>5.1801765901293706E-4</v>
      </c>
      <c r="M2308" s="42">
        <v>2.2698049973935652</v>
      </c>
    </row>
    <row r="2309" spans="1:13" x14ac:dyDescent="0.2">
      <c r="A2309" s="84">
        <v>360</v>
      </c>
      <c r="B2309" s="85">
        <v>35632</v>
      </c>
      <c r="C2309" s="97">
        <v>30.47</v>
      </c>
      <c r="D2309" s="90">
        <v>7.3999999999999999E-4</v>
      </c>
      <c r="E2309" s="87">
        <v>56.716990000000003</v>
      </c>
      <c r="F2309" s="96">
        <v>10.65</v>
      </c>
      <c r="G2309" s="91">
        <v>20.56</v>
      </c>
      <c r="H2309" s="41">
        <v>5.195164806612862E-4</v>
      </c>
      <c r="I2309" s="42">
        <v>9.6664902043915504</v>
      </c>
      <c r="J2309" s="41">
        <v>5.711111111111111E-4</v>
      </c>
      <c r="K2309" s="42">
        <v>2.3685175138888792</v>
      </c>
      <c r="L2309" s="41">
        <v>5.195164806612862E-4</v>
      </c>
      <c r="M2309" s="42">
        <v>2.2703245138742263</v>
      </c>
    </row>
    <row r="2310" spans="1:13" x14ac:dyDescent="0.2">
      <c r="A2310" s="84">
        <v>360</v>
      </c>
      <c r="B2310" s="85">
        <v>35633</v>
      </c>
      <c r="C2310" s="97">
        <v>30.59</v>
      </c>
      <c r="D2310" s="90">
        <v>7.3999999999999999E-4</v>
      </c>
      <c r="E2310" s="87">
        <v>56.759059999999998</v>
      </c>
      <c r="F2310" s="96">
        <v>10.53</v>
      </c>
      <c r="G2310" s="91">
        <v>20.56</v>
      </c>
      <c r="H2310" s="41">
        <v>5.195164806612862E-4</v>
      </c>
      <c r="I2310" s="42">
        <v>9.6715121053628827</v>
      </c>
      <c r="J2310" s="41">
        <v>5.711111111111111E-4</v>
      </c>
      <c r="K2310" s="42">
        <v>2.3690886249999905</v>
      </c>
      <c r="L2310" s="41">
        <v>5.195164806612862E-4</v>
      </c>
      <c r="M2310" s="42">
        <v>2.2708440303548878</v>
      </c>
    </row>
    <row r="2311" spans="1:13" x14ac:dyDescent="0.2">
      <c r="A2311" s="84">
        <v>360</v>
      </c>
      <c r="B2311" s="85">
        <v>35634</v>
      </c>
      <c r="C2311" s="97">
        <v>30.97</v>
      </c>
      <c r="D2311" s="90">
        <v>7.5000000000000002E-4</v>
      </c>
      <c r="E2311" s="87">
        <v>56.801609999999997</v>
      </c>
      <c r="F2311" s="96">
        <v>10.53</v>
      </c>
      <c r="G2311" s="91">
        <v>20.75</v>
      </c>
      <c r="H2311" s="41">
        <v>5.2389303555799849E-4</v>
      </c>
      <c r="I2311" s="42">
        <v>9.6765789431981979</v>
      </c>
      <c r="J2311" s="41">
        <v>5.7638888888888887E-4</v>
      </c>
      <c r="K2311" s="42">
        <v>2.3696650138888793</v>
      </c>
      <c r="L2311" s="41">
        <v>5.2389303555799849E-4</v>
      </c>
      <c r="M2311" s="42">
        <v>2.2713679233904456</v>
      </c>
    </row>
    <row r="2312" spans="1:13" x14ac:dyDescent="0.2">
      <c r="A2312" s="84">
        <v>360</v>
      </c>
      <c r="B2312" s="85">
        <v>35635</v>
      </c>
      <c r="C2312" s="97">
        <v>31.14</v>
      </c>
      <c r="D2312" s="90">
        <v>7.5000000000000002E-4</v>
      </c>
      <c r="E2312" s="87">
        <v>56.8444</v>
      </c>
      <c r="F2312" s="96">
        <v>10.48</v>
      </c>
      <c r="G2312" s="91">
        <v>20.810000000000002</v>
      </c>
      <c r="H2312" s="41">
        <v>5.2527367888188792E-4</v>
      </c>
      <c r="I2312" s="42">
        <v>9.6816617954186821</v>
      </c>
      <c r="J2312" s="41">
        <v>5.7805555555555561E-4</v>
      </c>
      <c r="K2312" s="42">
        <v>2.370243069444435</v>
      </c>
      <c r="L2312" s="41">
        <v>5.2527367888188792E-4</v>
      </c>
      <c r="M2312" s="42">
        <v>2.2718931970693275</v>
      </c>
    </row>
    <row r="2313" spans="1:13" x14ac:dyDescent="0.2">
      <c r="A2313" s="84">
        <v>360</v>
      </c>
      <c r="B2313" s="85">
        <v>35636</v>
      </c>
      <c r="C2313" s="97">
        <v>31.18</v>
      </c>
      <c r="D2313" s="90">
        <v>7.5000000000000002E-4</v>
      </c>
      <c r="E2313" s="87">
        <v>56.887270000000001</v>
      </c>
      <c r="F2313" s="96">
        <v>10.51</v>
      </c>
      <c r="G2313" s="91">
        <v>20.844999999999999</v>
      </c>
      <c r="H2313" s="41">
        <v>5.2607873841137298E-4</v>
      </c>
      <c r="I2313" s="42">
        <v>9.686755111841741</v>
      </c>
      <c r="J2313" s="41">
        <v>5.790277777777777E-4</v>
      </c>
      <c r="K2313" s="42">
        <v>2.3708220972222129</v>
      </c>
      <c r="L2313" s="41">
        <v>5.2607873841137298E-4</v>
      </c>
      <c r="M2313" s="42">
        <v>2.2724192758077386</v>
      </c>
    </row>
    <row r="2314" spans="1:13" x14ac:dyDescent="0.2">
      <c r="A2314" s="84">
        <v>360</v>
      </c>
      <c r="B2314" s="85">
        <v>35637</v>
      </c>
      <c r="C2314" s="97">
        <v>31.18</v>
      </c>
      <c r="D2314" s="90">
        <v>7.5000000000000002E-4</v>
      </c>
      <c r="E2314" s="87">
        <v>56.930169999999997</v>
      </c>
      <c r="F2314" s="96">
        <v>10.51</v>
      </c>
      <c r="G2314" s="91">
        <v>20.844999999999999</v>
      </c>
      <c r="H2314" s="41">
        <v>5.2607873841137298E-4</v>
      </c>
      <c r="I2314" s="42">
        <v>9.6918511077502778</v>
      </c>
      <c r="J2314" s="41">
        <v>5.790277777777777E-4</v>
      </c>
      <c r="K2314" s="42">
        <v>2.3714011249999909</v>
      </c>
      <c r="L2314" s="41">
        <v>5.2607873841137298E-4</v>
      </c>
      <c r="M2314" s="42">
        <v>2.2729453545461498</v>
      </c>
    </row>
    <row r="2315" spans="1:13" x14ac:dyDescent="0.2">
      <c r="A2315" s="84">
        <v>360</v>
      </c>
      <c r="B2315" s="85">
        <v>35638</v>
      </c>
      <c r="C2315" s="97">
        <v>31.18</v>
      </c>
      <c r="D2315" s="90">
        <v>7.5000000000000002E-4</v>
      </c>
      <c r="E2315" s="87">
        <v>56.973109999999998</v>
      </c>
      <c r="F2315" s="96">
        <v>10.51</v>
      </c>
      <c r="G2315" s="91">
        <v>20.844999999999999</v>
      </c>
      <c r="H2315" s="41">
        <v>5.2607873841137298E-4</v>
      </c>
      <c r="I2315" s="42">
        <v>9.6969497845539134</v>
      </c>
      <c r="J2315" s="41">
        <v>5.790277777777777E-4</v>
      </c>
      <c r="K2315" s="42">
        <v>2.3719801527777689</v>
      </c>
      <c r="L2315" s="41">
        <v>5.2607873841137298E-4</v>
      </c>
      <c r="M2315" s="42">
        <v>2.2734714332845609</v>
      </c>
    </row>
    <row r="2316" spans="1:13" x14ac:dyDescent="0.2">
      <c r="A2316" s="84">
        <v>360</v>
      </c>
      <c r="B2316" s="85">
        <v>35639</v>
      </c>
      <c r="C2316" s="97">
        <v>31.18</v>
      </c>
      <c r="D2316" s="90">
        <v>7.5000000000000002E-4</v>
      </c>
      <c r="E2316" s="87">
        <v>57.016080000000002</v>
      </c>
      <c r="F2316" s="96">
        <v>10.51</v>
      </c>
      <c r="G2316" s="91">
        <v>20.844999999999999</v>
      </c>
      <c r="H2316" s="41">
        <v>5.2607873841137298E-4</v>
      </c>
      <c r="I2316" s="42">
        <v>9.7020511436630095</v>
      </c>
      <c r="J2316" s="41">
        <v>5.790277777777777E-4</v>
      </c>
      <c r="K2316" s="42">
        <v>2.3725591805555468</v>
      </c>
      <c r="L2316" s="41">
        <v>5.2607873841137298E-4</v>
      </c>
      <c r="M2316" s="42">
        <v>2.2739975120229721</v>
      </c>
    </row>
    <row r="2317" spans="1:13" x14ac:dyDescent="0.2">
      <c r="A2317" s="84">
        <v>360</v>
      </c>
      <c r="B2317" s="85">
        <v>35640</v>
      </c>
      <c r="C2317" s="97">
        <v>31.18</v>
      </c>
      <c r="D2317" s="90">
        <v>7.5000000000000002E-4</v>
      </c>
      <c r="E2317" s="87">
        <v>57.059080000000002</v>
      </c>
      <c r="F2317" s="96">
        <v>10.51</v>
      </c>
      <c r="G2317" s="91">
        <v>20.844999999999999</v>
      </c>
      <c r="H2317" s="41">
        <v>5.2607873841137298E-4</v>
      </c>
      <c r="I2317" s="42">
        <v>9.70715518648867</v>
      </c>
      <c r="J2317" s="41">
        <v>5.790277777777777E-4</v>
      </c>
      <c r="K2317" s="42">
        <v>2.3731382083333248</v>
      </c>
      <c r="L2317" s="41">
        <v>5.2607873841137298E-4</v>
      </c>
      <c r="M2317" s="42">
        <v>2.2745235907613832</v>
      </c>
    </row>
    <row r="2318" spans="1:13" x14ac:dyDescent="0.2">
      <c r="A2318" s="84">
        <v>360</v>
      </c>
      <c r="B2318" s="85">
        <v>35641</v>
      </c>
      <c r="C2318" s="97">
        <v>31.23</v>
      </c>
      <c r="D2318" s="90">
        <v>7.6000000000000004E-4</v>
      </c>
      <c r="E2318" s="87">
        <v>57.102170000000001</v>
      </c>
      <c r="F2318" s="96">
        <v>10.46</v>
      </c>
      <c r="G2318" s="91">
        <v>20.844999999999999</v>
      </c>
      <c r="H2318" s="41">
        <v>5.2607873841137298E-4</v>
      </c>
      <c r="I2318" s="42">
        <v>9.7122619144427418</v>
      </c>
      <c r="J2318" s="41">
        <v>5.790277777777777E-4</v>
      </c>
      <c r="K2318" s="42">
        <v>2.3737172361111027</v>
      </c>
      <c r="L2318" s="41">
        <v>5.2607873841137298E-4</v>
      </c>
      <c r="M2318" s="42">
        <v>2.2750496694997944</v>
      </c>
    </row>
    <row r="2319" spans="1:13" x14ac:dyDescent="0.2">
      <c r="A2319" s="84">
        <v>360</v>
      </c>
      <c r="B2319" s="85">
        <v>35642</v>
      </c>
      <c r="C2319" s="97">
        <v>31.17</v>
      </c>
      <c r="D2319" s="90">
        <v>7.5000000000000002E-4</v>
      </c>
      <c r="E2319" s="87">
        <v>57.145220000000002</v>
      </c>
      <c r="F2319" s="96">
        <v>10.35</v>
      </c>
      <c r="G2319" s="91">
        <v>20.76</v>
      </c>
      <c r="H2319" s="41">
        <v>5.2412319028105614E-4</v>
      </c>
      <c r="I2319" s="42">
        <v>9.7173523361421843</v>
      </c>
      <c r="J2319" s="41">
        <v>5.7666666666666673E-4</v>
      </c>
      <c r="K2319" s="42">
        <v>2.3742939027777692</v>
      </c>
      <c r="L2319" s="41">
        <v>5.2412319028105614E-4</v>
      </c>
      <c r="M2319" s="42">
        <v>2.2755737926900754</v>
      </c>
    </row>
    <row r="2320" spans="1:13" x14ac:dyDescent="0.2">
      <c r="A2320" s="84">
        <v>360</v>
      </c>
      <c r="B2320" s="85">
        <v>35643</v>
      </c>
      <c r="C2320" s="97">
        <v>31.1</v>
      </c>
      <c r="D2320" s="90">
        <v>7.5000000000000002E-4</v>
      </c>
      <c r="E2320" s="87">
        <v>57.188220000000001</v>
      </c>
      <c r="F2320" s="88">
        <v>10.46</v>
      </c>
      <c r="G2320" s="91">
        <v>20.78</v>
      </c>
      <c r="H2320" s="41">
        <v>5.2458344271477664E-4</v>
      </c>
      <c r="I2320" s="42">
        <v>9.7224498982847507</v>
      </c>
      <c r="J2320" s="41">
        <v>5.7722222222222224E-4</v>
      </c>
      <c r="K2320" s="42">
        <v>2.3748711249999914</v>
      </c>
      <c r="L2320" s="41">
        <v>5.2458344271477664E-4</v>
      </c>
      <c r="M2320" s="42">
        <v>2.27609837613279</v>
      </c>
    </row>
    <row r="2321" spans="1:13" x14ac:dyDescent="0.2">
      <c r="A2321" s="84">
        <v>360</v>
      </c>
      <c r="B2321" s="85">
        <v>35644</v>
      </c>
      <c r="C2321" s="97">
        <v>31.1</v>
      </c>
      <c r="D2321" s="90">
        <v>7.5000000000000002E-4</v>
      </c>
      <c r="E2321" s="87">
        <v>57.231250000000003</v>
      </c>
      <c r="F2321" s="88">
        <v>10.46</v>
      </c>
      <c r="G2321" s="91">
        <v>20.78</v>
      </c>
      <c r="H2321" s="41">
        <v>5.2458344271477664E-4</v>
      </c>
      <c r="I2321" s="42">
        <v>9.7275501345240141</v>
      </c>
      <c r="J2321" s="41">
        <v>5.7722222222222224E-4</v>
      </c>
      <c r="K2321" s="42">
        <v>2.3754483472222137</v>
      </c>
      <c r="L2321" s="41">
        <v>5.2458344271477664E-4</v>
      </c>
      <c r="M2321" s="42">
        <v>2.276622959575505</v>
      </c>
    </row>
    <row r="2322" spans="1:13" x14ac:dyDescent="0.2">
      <c r="A2322" s="84">
        <v>360</v>
      </c>
      <c r="B2322" s="85">
        <v>35645</v>
      </c>
      <c r="C2322" s="97">
        <v>31.1</v>
      </c>
      <c r="D2322" s="90">
        <v>7.5000000000000002E-4</v>
      </c>
      <c r="E2322" s="87">
        <v>57.274320000000003</v>
      </c>
      <c r="F2322" s="88">
        <v>10.46</v>
      </c>
      <c r="G2322" s="91">
        <v>20.78</v>
      </c>
      <c r="H2322" s="41">
        <v>5.2458344271477664E-4</v>
      </c>
      <c r="I2322" s="42">
        <v>9.7326530462627634</v>
      </c>
      <c r="J2322" s="41">
        <v>5.7722222222222224E-4</v>
      </c>
      <c r="K2322" s="42">
        <v>2.3760255694444359</v>
      </c>
      <c r="L2322" s="41">
        <v>5.2458344271477664E-4</v>
      </c>
      <c r="M2322" s="42">
        <v>2.27714754301822</v>
      </c>
    </row>
    <row r="2323" spans="1:13" x14ac:dyDescent="0.2">
      <c r="A2323" s="84">
        <v>360</v>
      </c>
      <c r="B2323" s="85">
        <v>35646</v>
      </c>
      <c r="C2323" s="97">
        <v>30.33</v>
      </c>
      <c r="D2323" s="90">
        <v>7.3999999999999999E-4</v>
      </c>
      <c r="E2323" s="87">
        <v>57.316479999999999</v>
      </c>
      <c r="F2323" s="88">
        <v>10.43</v>
      </c>
      <c r="G2323" s="91">
        <v>20.38</v>
      </c>
      <c r="H2323" s="41">
        <v>5.1536392140860698E-4</v>
      </c>
      <c r="I2323" s="42">
        <v>9.7376689045023941</v>
      </c>
      <c r="J2323" s="41">
        <v>5.6611111111111109E-4</v>
      </c>
      <c r="K2323" s="42">
        <v>2.3765916805555469</v>
      </c>
      <c r="L2323" s="41">
        <v>5.1536392140860698E-4</v>
      </c>
      <c r="M2323" s="42">
        <v>2.2776629069396286</v>
      </c>
    </row>
    <row r="2324" spans="1:13" x14ac:dyDescent="0.2">
      <c r="A2324" s="84">
        <v>360</v>
      </c>
      <c r="B2324" s="85">
        <v>35647</v>
      </c>
      <c r="C2324" s="97">
        <v>30.12</v>
      </c>
      <c r="D2324" s="90">
        <v>7.2999999999999996E-4</v>
      </c>
      <c r="E2324" s="87">
        <v>57.358409999999999</v>
      </c>
      <c r="F2324" s="88">
        <v>10.46</v>
      </c>
      <c r="G2324" s="91">
        <v>20.29</v>
      </c>
      <c r="H2324" s="41">
        <v>5.1328531923289233E-4</v>
      </c>
      <c r="I2324" s="42">
        <v>9.7426671069946256</v>
      </c>
      <c r="J2324" s="41">
        <v>5.6361111111111108E-4</v>
      </c>
      <c r="K2324" s="42">
        <v>2.3771552916666581</v>
      </c>
      <c r="L2324" s="41">
        <v>5.1328531923289233E-4</v>
      </c>
      <c r="M2324" s="42">
        <v>2.2781761922588615</v>
      </c>
    </row>
    <row r="2325" spans="1:13" x14ac:dyDescent="0.2">
      <c r="A2325" s="84">
        <v>360</v>
      </c>
      <c r="B2325" s="85">
        <v>35648</v>
      </c>
      <c r="C2325" s="97">
        <v>30.6</v>
      </c>
      <c r="D2325" s="90">
        <v>7.3999999999999999E-4</v>
      </c>
      <c r="E2325" s="87">
        <v>57.400959999999998</v>
      </c>
      <c r="F2325" s="88">
        <v>10.44</v>
      </c>
      <c r="G2325" s="91">
        <v>20.52</v>
      </c>
      <c r="H2325" s="41">
        <v>5.1859422427380508E-4</v>
      </c>
      <c r="I2325" s="42">
        <v>9.7477195978853359</v>
      </c>
      <c r="J2325" s="41">
        <v>5.6999999999999998E-4</v>
      </c>
      <c r="K2325" s="42">
        <v>2.3777252916666582</v>
      </c>
      <c r="L2325" s="41">
        <v>5.1859422427380508E-4</v>
      </c>
      <c r="M2325" s="42">
        <v>2.2786947864831353</v>
      </c>
    </row>
    <row r="2326" spans="1:13" x14ac:dyDescent="0.2">
      <c r="A2326" s="84">
        <v>360</v>
      </c>
      <c r="B2326" s="85">
        <v>35649</v>
      </c>
      <c r="C2326" s="97">
        <v>30.67</v>
      </c>
      <c r="D2326" s="90">
        <v>7.3999999999999999E-4</v>
      </c>
      <c r="E2326" s="87">
        <v>57.443629999999999</v>
      </c>
      <c r="F2326" s="88">
        <v>10.41</v>
      </c>
      <c r="G2326" s="91">
        <v>20.54</v>
      </c>
      <c r="H2326" s="41">
        <v>5.190553906164741E-4</v>
      </c>
      <c r="I2326" s="42">
        <v>9.7527792042888368</v>
      </c>
      <c r="J2326" s="41">
        <v>5.7055555555555549E-4</v>
      </c>
      <c r="K2326" s="42">
        <v>2.3782958472222138</v>
      </c>
      <c r="L2326" s="41">
        <v>5.190553906164741E-4</v>
      </c>
      <c r="M2326" s="42">
        <v>2.2792138418737515</v>
      </c>
    </row>
    <row r="2327" spans="1:13" x14ac:dyDescent="0.2">
      <c r="A2327" s="84">
        <v>360</v>
      </c>
      <c r="B2327" s="85">
        <v>35650</v>
      </c>
      <c r="C2327" s="97">
        <v>30.89</v>
      </c>
      <c r="D2327" s="90">
        <v>7.5000000000000002E-4</v>
      </c>
      <c r="E2327" s="87">
        <v>57.486600000000003</v>
      </c>
      <c r="F2327" s="88">
        <v>10.49</v>
      </c>
      <c r="G2327" s="91">
        <v>20.69</v>
      </c>
      <c r="H2327" s="41">
        <v>5.2251170793637947E-4</v>
      </c>
      <c r="I2327" s="42">
        <v>9.7578751456079971</v>
      </c>
      <c r="J2327" s="41">
        <v>5.7472222222222224E-4</v>
      </c>
      <c r="K2327" s="42">
        <v>2.3788705694444361</v>
      </c>
      <c r="L2327" s="41">
        <v>5.2251170793637947E-4</v>
      </c>
      <c r="M2327" s="42">
        <v>2.2797363535816881</v>
      </c>
    </row>
    <row r="2328" spans="1:13" x14ac:dyDescent="0.2">
      <c r="A2328" s="84">
        <v>360</v>
      </c>
      <c r="B2328" s="85">
        <v>35651</v>
      </c>
      <c r="C2328" s="97">
        <v>30.89</v>
      </c>
      <c r="D2328" s="90">
        <v>7.5000000000000002E-4</v>
      </c>
      <c r="E2328" s="87">
        <v>57.529600000000002</v>
      </c>
      <c r="F2328" s="88">
        <v>10.49</v>
      </c>
      <c r="G2328" s="91">
        <v>20.69</v>
      </c>
      <c r="H2328" s="41">
        <v>5.2251170793637947E-4</v>
      </c>
      <c r="I2328" s="42">
        <v>9.7629737496161582</v>
      </c>
      <c r="J2328" s="41">
        <v>5.7472222222222224E-4</v>
      </c>
      <c r="K2328" s="42">
        <v>2.3794452916666584</v>
      </c>
      <c r="L2328" s="41">
        <v>5.2251170793637947E-4</v>
      </c>
      <c r="M2328" s="42">
        <v>2.2802588652896247</v>
      </c>
    </row>
    <row r="2329" spans="1:13" x14ac:dyDescent="0.2">
      <c r="A2329" s="84">
        <v>360</v>
      </c>
      <c r="B2329" s="85">
        <v>35652</v>
      </c>
      <c r="C2329" s="97">
        <v>30.89</v>
      </c>
      <c r="D2329" s="90">
        <v>7.5000000000000002E-4</v>
      </c>
      <c r="E2329" s="87">
        <v>57.57264</v>
      </c>
      <c r="F2329" s="88">
        <v>10.49</v>
      </c>
      <c r="G2329" s="91">
        <v>20.69</v>
      </c>
      <c r="H2329" s="41">
        <v>5.2251170793637947E-4</v>
      </c>
      <c r="I2329" s="42">
        <v>9.768075017704609</v>
      </c>
      <c r="J2329" s="41">
        <v>5.7472222222222224E-4</v>
      </c>
      <c r="K2329" s="42">
        <v>2.3800200138888807</v>
      </c>
      <c r="L2329" s="41">
        <v>5.2251170793637947E-4</v>
      </c>
      <c r="M2329" s="42">
        <v>2.2807813769975613</v>
      </c>
    </row>
    <row r="2330" spans="1:13" x14ac:dyDescent="0.2">
      <c r="A2330" s="84">
        <v>360</v>
      </c>
      <c r="B2330" s="85">
        <v>35653</v>
      </c>
      <c r="C2330" s="97">
        <v>31.52</v>
      </c>
      <c r="D2330" s="90">
        <v>7.6000000000000004E-4</v>
      </c>
      <c r="E2330" s="87">
        <v>57.61647</v>
      </c>
      <c r="F2330" s="88">
        <v>10.49</v>
      </c>
      <c r="G2330" s="91">
        <v>21.004999999999999</v>
      </c>
      <c r="H2330" s="41">
        <v>5.2975605194682807E-4</v>
      </c>
      <c r="I2330" s="42">
        <v>9.7732497145611088</v>
      </c>
      <c r="J2330" s="41">
        <v>5.834722222222222E-4</v>
      </c>
      <c r="K2330" s="42">
        <v>2.3806034861111032</v>
      </c>
      <c r="L2330" s="41">
        <v>5.2975605194682807E-4</v>
      </c>
      <c r="M2330" s="42">
        <v>2.2813111330495079</v>
      </c>
    </row>
    <row r="2331" spans="1:13" x14ac:dyDescent="0.2">
      <c r="A2331" s="84">
        <v>360</v>
      </c>
      <c r="B2331" s="85">
        <v>35654</v>
      </c>
      <c r="C2331" s="97">
        <v>31.51</v>
      </c>
      <c r="D2331" s="90">
        <v>7.6000000000000004E-4</v>
      </c>
      <c r="E2331" s="87">
        <v>57.660330000000002</v>
      </c>
      <c r="F2331" s="88">
        <v>10.55</v>
      </c>
      <c r="G2331" s="91">
        <v>21.03</v>
      </c>
      <c r="H2331" s="41">
        <v>5.3033019414328031E-4</v>
      </c>
      <c r="I2331" s="42">
        <v>9.7784327639796427</v>
      </c>
      <c r="J2331" s="41">
        <v>5.8416666666666664E-4</v>
      </c>
      <c r="K2331" s="42">
        <v>2.3811876527777698</v>
      </c>
      <c r="L2331" s="41">
        <v>5.3033019414328031E-4</v>
      </c>
      <c r="M2331" s="42">
        <v>2.2818414632436514</v>
      </c>
    </row>
    <row r="2332" spans="1:13" x14ac:dyDescent="0.2">
      <c r="A2332" s="84">
        <v>360</v>
      </c>
      <c r="B2332" s="85">
        <v>35655</v>
      </c>
      <c r="C2332" s="97">
        <v>31.9</v>
      </c>
      <c r="D2332" s="90">
        <v>7.6999999999999996E-4</v>
      </c>
      <c r="E2332" s="87">
        <v>57.704689999999999</v>
      </c>
      <c r="F2332" s="88">
        <v>10.52</v>
      </c>
      <c r="G2332" s="91">
        <v>21.21</v>
      </c>
      <c r="H2332" s="41">
        <v>5.3446053008898708E-4</v>
      </c>
      <c r="I2332" s="42">
        <v>9.7836589503381184</v>
      </c>
      <c r="J2332" s="41">
        <v>5.8916666666666666E-4</v>
      </c>
      <c r="K2332" s="42">
        <v>2.3817768194444366</v>
      </c>
      <c r="L2332" s="41">
        <v>5.3446053008898708E-4</v>
      </c>
      <c r="M2332" s="42">
        <v>2.2823759237737402</v>
      </c>
    </row>
    <row r="2333" spans="1:13" x14ac:dyDescent="0.2">
      <c r="A2333" s="84">
        <v>360</v>
      </c>
      <c r="B2333" s="85">
        <v>35656</v>
      </c>
      <c r="C2333" s="97">
        <v>31.7</v>
      </c>
      <c r="D2333" s="90">
        <v>7.6999999999999996E-4</v>
      </c>
      <c r="E2333" s="87">
        <v>57.748840000000001</v>
      </c>
      <c r="F2333" s="88">
        <v>10.47</v>
      </c>
      <c r="G2333" s="91">
        <v>21.085000000000001</v>
      </c>
      <c r="H2333" s="41">
        <v>5.3159289079185434E-4</v>
      </c>
      <c r="I2333" s="42">
        <v>9.7888598738820498</v>
      </c>
      <c r="J2333" s="41">
        <v>5.8569444444444446E-4</v>
      </c>
      <c r="K2333" s="42">
        <v>2.3823625138888809</v>
      </c>
      <c r="L2333" s="41">
        <v>5.3159289079185434E-4</v>
      </c>
      <c r="M2333" s="42">
        <v>2.2829075166645323</v>
      </c>
    </row>
    <row r="2334" spans="1:13" x14ac:dyDescent="0.2">
      <c r="A2334" s="84">
        <v>360</v>
      </c>
      <c r="B2334" s="85">
        <v>35657</v>
      </c>
      <c r="C2334" s="97">
        <v>31.54</v>
      </c>
      <c r="D2334" s="90">
        <v>7.6000000000000004E-4</v>
      </c>
      <c r="E2334" s="87">
        <v>57.792839999999998</v>
      </c>
      <c r="F2334" s="88">
        <v>10.51</v>
      </c>
      <c r="G2334" s="91">
        <v>21.024999999999999</v>
      </c>
      <c r="H2334" s="41">
        <v>5.3021537516584338E-4</v>
      </c>
      <c r="I2334" s="42">
        <v>9.7940500778925266</v>
      </c>
      <c r="J2334" s="41">
        <v>5.8402777777777771E-4</v>
      </c>
      <c r="K2334" s="42">
        <v>2.3829465416666586</v>
      </c>
      <c r="L2334" s="41">
        <v>5.3021537516584338E-4</v>
      </c>
      <c r="M2334" s="42">
        <v>2.2834377320396984</v>
      </c>
    </row>
    <row r="2335" spans="1:13" x14ac:dyDescent="0.2">
      <c r="A2335" s="84">
        <v>360</v>
      </c>
      <c r="B2335" s="85">
        <v>35658</v>
      </c>
      <c r="C2335" s="97">
        <v>31.54</v>
      </c>
      <c r="D2335" s="90">
        <v>7.6000000000000004E-4</v>
      </c>
      <c r="E2335" s="87">
        <v>57.836860000000001</v>
      </c>
      <c r="F2335" s="88">
        <v>10.51</v>
      </c>
      <c r="G2335" s="91">
        <v>21.024999999999999</v>
      </c>
      <c r="H2335" s="41">
        <v>5.3021537516584338E-4</v>
      </c>
      <c r="I2335" s="42">
        <v>9.7992430338289687</v>
      </c>
      <c r="J2335" s="41">
        <v>5.8402777777777771E-4</v>
      </c>
      <c r="K2335" s="42">
        <v>2.3835305694444364</v>
      </c>
      <c r="L2335" s="41">
        <v>5.3021537516584338E-4</v>
      </c>
      <c r="M2335" s="42">
        <v>2.2839679474148644</v>
      </c>
    </row>
    <row r="2336" spans="1:13" x14ac:dyDescent="0.2">
      <c r="A2336" s="84">
        <v>360</v>
      </c>
      <c r="B2336" s="85">
        <v>35659</v>
      </c>
      <c r="C2336" s="97">
        <v>31.54</v>
      </c>
      <c r="D2336" s="90">
        <v>7.6000000000000004E-4</v>
      </c>
      <c r="E2336" s="87">
        <v>57.880920000000003</v>
      </c>
      <c r="F2336" s="88">
        <v>10.51</v>
      </c>
      <c r="G2336" s="91">
        <v>21.024999999999999</v>
      </c>
      <c r="H2336" s="41">
        <v>5.3021537516584338E-4</v>
      </c>
      <c r="I2336" s="42">
        <v>9.8044387431504916</v>
      </c>
      <c r="J2336" s="41">
        <v>5.8402777777777771E-4</v>
      </c>
      <c r="K2336" s="42">
        <v>2.3841145972222142</v>
      </c>
      <c r="L2336" s="41">
        <v>5.3021537516584338E-4</v>
      </c>
      <c r="M2336" s="42">
        <v>2.2844981627900305</v>
      </c>
    </row>
    <row r="2337" spans="1:13" x14ac:dyDescent="0.2">
      <c r="A2337" s="84">
        <v>360</v>
      </c>
      <c r="B2337" s="85">
        <v>35660</v>
      </c>
      <c r="C2337" s="97">
        <v>31.47</v>
      </c>
      <c r="D2337" s="90">
        <v>7.6000000000000004E-4</v>
      </c>
      <c r="E2337" s="87">
        <v>57.924930000000003</v>
      </c>
      <c r="F2337" s="88">
        <v>10.49</v>
      </c>
      <c r="G2337" s="91">
        <v>20.98</v>
      </c>
      <c r="H2337" s="41">
        <v>5.2918179144834099E-4</v>
      </c>
      <c r="I2337" s="42">
        <v>9.8096270736087376</v>
      </c>
      <c r="J2337" s="41">
        <v>5.8277777777777776E-4</v>
      </c>
      <c r="K2337" s="42">
        <v>2.384697374999992</v>
      </c>
      <c r="L2337" s="41">
        <v>5.2918179144834099E-4</v>
      </c>
      <c r="M2337" s="42">
        <v>2.2850273445814788</v>
      </c>
    </row>
    <row r="2338" spans="1:13" x14ac:dyDescent="0.2">
      <c r="A2338" s="84">
        <v>360</v>
      </c>
      <c r="B2338" s="85">
        <v>35661</v>
      </c>
      <c r="C2338" s="97">
        <v>31.22</v>
      </c>
      <c r="D2338" s="90">
        <v>7.6000000000000004E-4</v>
      </c>
      <c r="E2338" s="87">
        <v>57.96866</v>
      </c>
      <c r="F2338" s="88">
        <v>10.47</v>
      </c>
      <c r="G2338" s="91">
        <v>20.844999999999999</v>
      </c>
      <c r="H2338" s="41">
        <v>5.2607873841137298E-4</v>
      </c>
      <c r="I2338" s="42">
        <v>9.8147877098439071</v>
      </c>
      <c r="J2338" s="41">
        <v>5.790277777777777E-4</v>
      </c>
      <c r="K2338" s="42">
        <v>2.38527640277777</v>
      </c>
      <c r="L2338" s="41">
        <v>5.2607873841137298E-4</v>
      </c>
      <c r="M2338" s="42">
        <v>2.2855534233198904</v>
      </c>
    </row>
    <row r="2339" spans="1:13" x14ac:dyDescent="0.2">
      <c r="A2339" s="84">
        <v>360</v>
      </c>
      <c r="B2339" s="85">
        <v>35662</v>
      </c>
      <c r="C2339" s="97">
        <v>31.22</v>
      </c>
      <c r="D2339" s="90">
        <v>7.6000000000000004E-4</v>
      </c>
      <c r="E2339" s="87">
        <v>58.012430000000002</v>
      </c>
      <c r="F2339" s="88">
        <v>10.41</v>
      </c>
      <c r="G2339" s="91">
        <v>20.814999999999998</v>
      </c>
      <c r="H2339" s="41">
        <v>5.2538870162499585E-4</v>
      </c>
      <c r="I2339" s="42">
        <v>9.8199442884155062</v>
      </c>
      <c r="J2339" s="41">
        <v>5.7819444444444433E-4</v>
      </c>
      <c r="K2339" s="42">
        <v>2.3858545972222145</v>
      </c>
      <c r="L2339" s="41">
        <v>5.2538870162499585E-4</v>
      </c>
      <c r="M2339" s="42">
        <v>2.2860788120215156</v>
      </c>
    </row>
    <row r="2340" spans="1:13" x14ac:dyDescent="0.2">
      <c r="A2340" s="84">
        <v>360</v>
      </c>
      <c r="B2340" s="85">
        <v>35663</v>
      </c>
      <c r="C2340" s="97">
        <v>31.33</v>
      </c>
      <c r="D2340" s="90">
        <v>7.6000000000000004E-4</v>
      </c>
      <c r="E2340" s="87">
        <v>58.056370000000001</v>
      </c>
      <c r="F2340" s="88">
        <v>10.36</v>
      </c>
      <c r="G2340" s="91">
        <v>20.844999999999999</v>
      </c>
      <c r="H2340" s="41">
        <v>5.2607873841137298E-4</v>
      </c>
      <c r="I2340" s="42">
        <v>9.8251103523180259</v>
      </c>
      <c r="J2340" s="41">
        <v>5.790277777777777E-4</v>
      </c>
      <c r="K2340" s="42">
        <v>2.3864336249999925</v>
      </c>
      <c r="L2340" s="41">
        <v>5.2607873841137298E-4</v>
      </c>
      <c r="M2340" s="42">
        <v>2.2866048907599268</v>
      </c>
    </row>
    <row r="2341" spans="1:13" x14ac:dyDescent="0.2">
      <c r="A2341" s="84">
        <v>360</v>
      </c>
      <c r="B2341" s="85">
        <v>35664</v>
      </c>
      <c r="C2341" s="97">
        <v>31.01</v>
      </c>
      <c r="D2341" s="90">
        <v>7.5000000000000002E-4</v>
      </c>
      <c r="E2341" s="87">
        <v>58.099939999999997</v>
      </c>
      <c r="F2341" s="88">
        <v>10.37</v>
      </c>
      <c r="G2341" s="91">
        <v>20.69</v>
      </c>
      <c r="H2341" s="41">
        <v>5.2251170793637947E-4</v>
      </c>
      <c r="I2341" s="42">
        <v>9.8302440875088788</v>
      </c>
      <c r="J2341" s="41">
        <v>5.7472222222222224E-4</v>
      </c>
      <c r="K2341" s="42">
        <v>2.3870083472222148</v>
      </c>
      <c r="L2341" s="41">
        <v>5.2251170793637947E-4</v>
      </c>
      <c r="M2341" s="42">
        <v>2.2871274024678634</v>
      </c>
    </row>
    <row r="2342" spans="1:13" x14ac:dyDescent="0.2">
      <c r="A2342" s="84">
        <v>360</v>
      </c>
      <c r="B2342" s="85">
        <v>35665</v>
      </c>
      <c r="C2342" s="97">
        <v>31.01</v>
      </c>
      <c r="D2342" s="90">
        <v>7.5000000000000002E-4</v>
      </c>
      <c r="E2342" s="87">
        <v>58.143549999999998</v>
      </c>
      <c r="F2342" s="88">
        <v>10.37</v>
      </c>
      <c r="G2342" s="91">
        <v>20.69</v>
      </c>
      <c r="H2342" s="41">
        <v>5.2251170793637947E-4</v>
      </c>
      <c r="I2342" s="42">
        <v>9.8353805051364738</v>
      </c>
      <c r="J2342" s="41">
        <v>5.7472222222222224E-4</v>
      </c>
      <c r="K2342" s="42">
        <v>2.3875830694444371</v>
      </c>
      <c r="L2342" s="41">
        <v>5.2251170793637947E-4</v>
      </c>
      <c r="M2342" s="42">
        <v>2.2876499141758</v>
      </c>
    </row>
    <row r="2343" spans="1:13" x14ac:dyDescent="0.2">
      <c r="A2343" s="84">
        <v>360</v>
      </c>
      <c r="B2343" s="85">
        <v>35666</v>
      </c>
      <c r="C2343" s="97">
        <v>31.01</v>
      </c>
      <c r="D2343" s="90">
        <v>7.5000000000000002E-4</v>
      </c>
      <c r="E2343" s="87">
        <v>58.187190000000001</v>
      </c>
      <c r="F2343" s="88">
        <v>10.37</v>
      </c>
      <c r="G2343" s="91">
        <v>20.69</v>
      </c>
      <c r="H2343" s="41">
        <v>5.2251170793637947E-4</v>
      </c>
      <c r="I2343" s="42">
        <v>9.8405196066024168</v>
      </c>
      <c r="J2343" s="41">
        <v>5.7472222222222224E-4</v>
      </c>
      <c r="K2343" s="42">
        <v>2.3881577916666594</v>
      </c>
      <c r="L2343" s="41">
        <v>5.2251170793637947E-4</v>
      </c>
      <c r="M2343" s="42">
        <v>2.2881724258837366</v>
      </c>
    </row>
    <row r="2344" spans="1:13" x14ac:dyDescent="0.2">
      <c r="A2344" s="84">
        <v>360</v>
      </c>
      <c r="B2344" s="85">
        <v>35667</v>
      </c>
      <c r="C2344" s="97">
        <v>30.95</v>
      </c>
      <c r="D2344" s="90">
        <v>7.5000000000000002E-4</v>
      </c>
      <c r="E2344" s="87">
        <v>58.230789999999999</v>
      </c>
      <c r="F2344" s="88">
        <v>10.37</v>
      </c>
      <c r="G2344" s="91">
        <v>20.66</v>
      </c>
      <c r="H2344" s="41">
        <v>5.2182078730145243E-4</v>
      </c>
      <c r="I2344" s="42">
        <v>9.8456545942909894</v>
      </c>
      <c r="J2344" s="41">
        <v>5.7388888888888886E-4</v>
      </c>
      <c r="K2344" s="42">
        <v>2.3887316805555483</v>
      </c>
      <c r="L2344" s="41">
        <v>5.2182078730145243E-4</v>
      </c>
      <c r="M2344" s="42">
        <v>2.2886942466710378</v>
      </c>
    </row>
    <row r="2345" spans="1:13" x14ac:dyDescent="0.2">
      <c r="A2345" s="84">
        <v>360</v>
      </c>
      <c r="B2345" s="85">
        <v>35668</v>
      </c>
      <c r="C2345" s="97">
        <v>31.06</v>
      </c>
      <c r="D2345" s="90">
        <v>7.5000000000000002E-4</v>
      </c>
      <c r="E2345" s="87">
        <v>58.274560000000001</v>
      </c>
      <c r="F2345" s="88">
        <v>10.39</v>
      </c>
      <c r="G2345" s="91">
        <v>20.725000000000001</v>
      </c>
      <c r="H2345" s="41">
        <v>5.2331756558254838E-4</v>
      </c>
      <c r="I2345" s="42">
        <v>9.8508069982848401</v>
      </c>
      <c r="J2345" s="41">
        <v>5.7569444444444443E-4</v>
      </c>
      <c r="K2345" s="42">
        <v>2.3893073749999929</v>
      </c>
      <c r="L2345" s="41">
        <v>5.2331756558254838E-4</v>
      </c>
      <c r="M2345" s="42">
        <v>2.2892175642366204</v>
      </c>
    </row>
    <row r="2346" spans="1:13" x14ac:dyDescent="0.2">
      <c r="A2346" s="84">
        <v>360</v>
      </c>
      <c r="B2346" s="85">
        <v>35669</v>
      </c>
      <c r="C2346" s="97">
        <v>30.97</v>
      </c>
      <c r="D2346" s="90">
        <v>7.5000000000000002E-4</v>
      </c>
      <c r="E2346" s="87">
        <v>58.318249999999999</v>
      </c>
      <c r="F2346" s="88">
        <v>10.38</v>
      </c>
      <c r="G2346" s="91">
        <v>20.675000000000001</v>
      </c>
      <c r="H2346" s="41">
        <v>5.2216626902978902E-4</v>
      </c>
      <c r="I2346" s="42">
        <v>9.8559507574220664</v>
      </c>
      <c r="J2346" s="41">
        <v>5.7430555555555555E-4</v>
      </c>
      <c r="K2346" s="42">
        <v>2.3898816805555483</v>
      </c>
      <c r="L2346" s="41">
        <v>5.2216626902978902E-4</v>
      </c>
      <c r="M2346" s="42">
        <v>2.2897397305056502</v>
      </c>
    </row>
    <row r="2347" spans="1:13" x14ac:dyDescent="0.2">
      <c r="A2347" s="84">
        <v>360</v>
      </c>
      <c r="B2347" s="85">
        <v>35670</v>
      </c>
      <c r="C2347" s="97">
        <v>30.95</v>
      </c>
      <c r="D2347" s="90">
        <v>7.5000000000000002E-4</v>
      </c>
      <c r="E2347" s="87">
        <v>58.361939999999997</v>
      </c>
      <c r="F2347" s="88">
        <v>10.37</v>
      </c>
      <c r="G2347" s="91">
        <v>20.66</v>
      </c>
      <c r="H2347" s="41">
        <v>5.2182078730145243E-4</v>
      </c>
      <c r="I2347" s="42">
        <v>9.8610937974059087</v>
      </c>
      <c r="J2347" s="41">
        <v>5.7388888888888886E-4</v>
      </c>
      <c r="K2347" s="42">
        <v>2.3904555694444372</v>
      </c>
      <c r="L2347" s="41">
        <v>5.2182078730145243E-4</v>
      </c>
      <c r="M2347" s="42">
        <v>2.2902615512929518</v>
      </c>
    </row>
    <row r="2348" spans="1:13" x14ac:dyDescent="0.2">
      <c r="A2348" s="84">
        <v>360</v>
      </c>
      <c r="B2348" s="85">
        <v>35671</v>
      </c>
      <c r="C2348" s="97">
        <v>30.89</v>
      </c>
      <c r="D2348" s="90">
        <v>7.5000000000000002E-4</v>
      </c>
      <c r="E2348" s="87">
        <v>58.4056</v>
      </c>
      <c r="F2348" s="88">
        <v>10.33</v>
      </c>
      <c r="G2348" s="91">
        <v>20.61</v>
      </c>
      <c r="H2348" s="41">
        <v>5.2066887213575441E-4</v>
      </c>
      <c r="I2348" s="42">
        <v>9.8662281619914296</v>
      </c>
      <c r="J2348" s="41">
        <v>5.7249999999999998E-4</v>
      </c>
      <c r="K2348" s="42">
        <v>2.3910280694444372</v>
      </c>
      <c r="L2348" s="41">
        <v>5.2066887213575441E-4</v>
      </c>
      <c r="M2348" s="42">
        <v>2.2907822201650876</v>
      </c>
    </row>
    <row r="2349" spans="1:13" x14ac:dyDescent="0.2">
      <c r="A2349" s="84">
        <v>360</v>
      </c>
      <c r="B2349" s="85">
        <v>35672</v>
      </c>
      <c r="C2349" s="97">
        <v>30.89</v>
      </c>
      <c r="D2349" s="90">
        <v>7.5000000000000002E-4</v>
      </c>
      <c r="E2349" s="87">
        <v>58.449289999999998</v>
      </c>
      <c r="F2349" s="88">
        <v>10.33</v>
      </c>
      <c r="G2349" s="91">
        <v>20.61</v>
      </c>
      <c r="H2349" s="41">
        <v>5.2066887213575441E-4</v>
      </c>
      <c r="I2349" s="42">
        <v>9.871365199880767</v>
      </c>
      <c r="J2349" s="41">
        <v>5.7249999999999998E-4</v>
      </c>
      <c r="K2349" s="42">
        <v>2.3916005694444373</v>
      </c>
      <c r="L2349" s="41">
        <v>5.2066887213575441E-4</v>
      </c>
      <c r="M2349" s="42">
        <v>2.2913028890372233</v>
      </c>
    </row>
    <row r="2350" spans="1:13" x14ac:dyDescent="0.2">
      <c r="A2350" s="84">
        <v>360</v>
      </c>
      <c r="B2350" s="85">
        <v>35673</v>
      </c>
      <c r="C2350" s="97">
        <v>30.89</v>
      </c>
      <c r="D2350" s="90">
        <v>7.5000000000000002E-4</v>
      </c>
      <c r="E2350" s="87">
        <v>58.493009999999998</v>
      </c>
      <c r="F2350" s="88">
        <v>10.33</v>
      </c>
      <c r="G2350" s="91">
        <v>20.61</v>
      </c>
      <c r="H2350" s="41">
        <v>5.2066887213575441E-4</v>
      </c>
      <c r="I2350" s="42">
        <v>9.8765049124658297</v>
      </c>
      <c r="J2350" s="41">
        <v>5.7249999999999998E-4</v>
      </c>
      <c r="K2350" s="42">
        <v>2.3921730694444374</v>
      </c>
      <c r="L2350" s="41">
        <v>5.2066887213575441E-4</v>
      </c>
      <c r="M2350" s="42">
        <v>2.2918235579093591</v>
      </c>
    </row>
    <row r="2351" spans="1:13" x14ac:dyDescent="0.2">
      <c r="A2351" s="84">
        <v>360</v>
      </c>
      <c r="B2351" s="85">
        <v>35674</v>
      </c>
      <c r="C2351" s="97">
        <v>30.49</v>
      </c>
      <c r="D2351" s="90">
        <v>7.3999999999999999E-4</v>
      </c>
      <c r="E2351" s="87">
        <v>58.536270000000002</v>
      </c>
      <c r="F2351" s="88">
        <v>10.23</v>
      </c>
      <c r="G2351" s="91">
        <v>20.36</v>
      </c>
      <c r="H2351" s="41">
        <v>5.1490214377136745E-4</v>
      </c>
      <c r="I2351" s="42">
        <v>9.8815903460182266</v>
      </c>
      <c r="J2351" s="41">
        <v>5.6555555555555558E-4</v>
      </c>
      <c r="K2351" s="42">
        <v>2.3927386249999931</v>
      </c>
      <c r="L2351" s="41">
        <v>5.1490214377136745E-4</v>
      </c>
      <c r="M2351" s="42">
        <v>2.2923384600531307</v>
      </c>
    </row>
    <row r="2352" spans="1:13" x14ac:dyDescent="0.2">
      <c r="A2352" s="84">
        <v>360</v>
      </c>
      <c r="B2352" s="85">
        <v>35675</v>
      </c>
      <c r="C2352" s="97">
        <v>30.65</v>
      </c>
      <c r="D2352" s="90">
        <v>7.3999999999999999E-4</v>
      </c>
      <c r="E2352" s="87">
        <v>58.579749999999997</v>
      </c>
      <c r="F2352" s="88">
        <v>10.24</v>
      </c>
      <c r="G2352" s="91">
        <v>20.445</v>
      </c>
      <c r="H2352" s="41">
        <v>5.1686417052887457E-4</v>
      </c>
      <c r="I2352" s="42">
        <v>9.8866977860159277</v>
      </c>
      <c r="J2352" s="41">
        <v>5.6791666666666666E-4</v>
      </c>
      <c r="K2352" s="42">
        <v>2.3933065416666599</v>
      </c>
      <c r="L2352" s="41">
        <v>5.1686417052887457E-4</v>
      </c>
      <c r="M2352" s="42">
        <v>2.2928553242236598</v>
      </c>
    </row>
    <row r="2353" spans="1:13" x14ac:dyDescent="0.2">
      <c r="A2353" s="84">
        <v>360</v>
      </c>
      <c r="B2353" s="85">
        <v>35676</v>
      </c>
      <c r="C2353" s="97">
        <v>30.66</v>
      </c>
      <c r="D2353" s="90">
        <v>7.3999999999999999E-4</v>
      </c>
      <c r="E2353" s="87">
        <v>58.623289999999997</v>
      </c>
      <c r="F2353" s="88">
        <v>10.36</v>
      </c>
      <c r="G2353" s="91">
        <v>20.509999999999998</v>
      </c>
      <c r="H2353" s="41">
        <v>5.1836361248280838E-4</v>
      </c>
      <c r="I2353" s="42">
        <v>9.8918226903958129</v>
      </c>
      <c r="J2353" s="41">
        <v>5.6972222222222211E-4</v>
      </c>
      <c r="K2353" s="42">
        <v>2.393876263888882</v>
      </c>
      <c r="L2353" s="41">
        <v>5.1836361248280838E-4</v>
      </c>
      <c r="M2353" s="42">
        <v>2.2933736878361426</v>
      </c>
    </row>
    <row r="2354" spans="1:13" x14ac:dyDescent="0.2">
      <c r="A2354" s="84">
        <v>360</v>
      </c>
      <c r="B2354" s="85">
        <v>35677</v>
      </c>
      <c r="C2354" s="97">
        <v>30.94</v>
      </c>
      <c r="D2354" s="90">
        <v>7.5000000000000002E-4</v>
      </c>
      <c r="E2354" s="87">
        <v>58.667200000000001</v>
      </c>
      <c r="F2354" s="88">
        <v>10.119999999999999</v>
      </c>
      <c r="G2354" s="91">
        <v>20.53</v>
      </c>
      <c r="H2354" s="41">
        <v>5.1882481698384275E-4</v>
      </c>
      <c r="I2354" s="42">
        <v>9.896954813492794</v>
      </c>
      <c r="J2354" s="41">
        <v>5.7027777777777784E-4</v>
      </c>
      <c r="K2354" s="42">
        <v>2.3944465416666598</v>
      </c>
      <c r="L2354" s="41">
        <v>5.1882481698384275E-4</v>
      </c>
      <c r="M2354" s="42">
        <v>2.2938925126531267</v>
      </c>
    </row>
    <row r="2355" spans="1:13" x14ac:dyDescent="0.2">
      <c r="A2355" s="84">
        <v>360</v>
      </c>
      <c r="B2355" s="85">
        <v>35678</v>
      </c>
      <c r="C2355" s="97">
        <v>30.91</v>
      </c>
      <c r="D2355" s="90">
        <v>7.5000000000000002E-4</v>
      </c>
      <c r="E2355" s="87">
        <v>58.711109999999998</v>
      </c>
      <c r="F2355" s="88">
        <v>10.3</v>
      </c>
      <c r="G2355" s="91">
        <v>20.605</v>
      </c>
      <c r="H2355" s="41">
        <v>5.2055365442882362E-4</v>
      </c>
      <c r="I2355" s="42">
        <v>9.9021067094886739</v>
      </c>
      <c r="J2355" s="41">
        <v>5.7236111111111116E-4</v>
      </c>
      <c r="K2355" s="42">
        <v>2.3950189027777711</v>
      </c>
      <c r="L2355" s="41">
        <v>5.2055365442882362E-4</v>
      </c>
      <c r="M2355" s="42">
        <v>2.2944130663075555</v>
      </c>
    </row>
    <row r="2356" spans="1:13" x14ac:dyDescent="0.2">
      <c r="A2356" s="84">
        <v>360</v>
      </c>
      <c r="B2356" s="85">
        <v>35679</v>
      </c>
      <c r="C2356" s="97">
        <v>30.91</v>
      </c>
      <c r="D2356" s="90">
        <v>7.5000000000000002E-4</v>
      </c>
      <c r="E2356" s="87">
        <v>58.755049999999997</v>
      </c>
      <c r="F2356" s="88">
        <v>10.3</v>
      </c>
      <c r="G2356" s="91">
        <v>20.605</v>
      </c>
      <c r="H2356" s="41">
        <v>5.2055365442882362E-4</v>
      </c>
      <c r="I2356" s="42">
        <v>9.9072612873228429</v>
      </c>
      <c r="J2356" s="41">
        <v>5.7236111111111116E-4</v>
      </c>
      <c r="K2356" s="42">
        <v>2.3955912638888823</v>
      </c>
      <c r="L2356" s="41">
        <v>5.2055365442882362E-4</v>
      </c>
      <c r="M2356" s="42">
        <v>2.2949336199619843</v>
      </c>
    </row>
    <row r="2357" spans="1:13" x14ac:dyDescent="0.2">
      <c r="A2357" s="84">
        <v>360</v>
      </c>
      <c r="B2357" s="85">
        <v>35680</v>
      </c>
      <c r="C2357" s="97">
        <v>30.91</v>
      </c>
      <c r="D2357" s="90">
        <v>7.5000000000000002E-4</v>
      </c>
      <c r="E2357" s="87">
        <v>58.799030000000002</v>
      </c>
      <c r="F2357" s="88">
        <v>10.3</v>
      </c>
      <c r="G2357" s="91">
        <v>20.605</v>
      </c>
      <c r="H2357" s="41">
        <v>5.2055365442882362E-4</v>
      </c>
      <c r="I2357" s="42">
        <v>9.9124185483913401</v>
      </c>
      <c r="J2357" s="41">
        <v>5.7236111111111116E-4</v>
      </c>
      <c r="K2357" s="42">
        <v>2.3961636249999936</v>
      </c>
      <c r="L2357" s="41">
        <v>5.2055365442882362E-4</v>
      </c>
      <c r="M2357" s="42">
        <v>2.2954541736164131</v>
      </c>
    </row>
    <row r="2358" spans="1:13" x14ac:dyDescent="0.2">
      <c r="A2358" s="84">
        <v>360</v>
      </c>
      <c r="B2358" s="85">
        <v>35681</v>
      </c>
      <c r="C2358" s="97">
        <v>31.05</v>
      </c>
      <c r="D2358" s="90">
        <v>7.5000000000000002E-4</v>
      </c>
      <c r="E2358" s="87">
        <v>58.843209999999999</v>
      </c>
      <c r="F2358" s="88">
        <v>10.35</v>
      </c>
      <c r="G2358" s="91">
        <v>20.7</v>
      </c>
      <c r="H2358" s="41">
        <v>5.2274197675616918E-4</v>
      </c>
      <c r="I2358" s="42">
        <v>9.9176001856577614</v>
      </c>
      <c r="J2358" s="41">
        <v>5.7499999999999999E-4</v>
      </c>
      <c r="K2358" s="42">
        <v>2.3967386249999936</v>
      </c>
      <c r="L2358" s="41">
        <v>5.2274197675616918E-4</v>
      </c>
      <c r="M2358" s="42">
        <v>2.2959769155931693</v>
      </c>
    </row>
    <row r="2359" spans="1:13" x14ac:dyDescent="0.2">
      <c r="A2359" s="84">
        <v>360</v>
      </c>
      <c r="B2359" s="85">
        <v>35682</v>
      </c>
      <c r="C2359" s="97">
        <v>31.02</v>
      </c>
      <c r="D2359" s="90">
        <v>7.5000000000000002E-4</v>
      </c>
      <c r="E2359" s="87">
        <v>58.887390000000003</v>
      </c>
      <c r="F2359" s="88">
        <v>10.36</v>
      </c>
      <c r="G2359" s="91">
        <v>20.689999999999998</v>
      </c>
      <c r="H2359" s="41">
        <v>5.2251170793637947E-4</v>
      </c>
      <c r="I2359" s="42">
        <v>9.9227822478693994</v>
      </c>
      <c r="J2359" s="41">
        <v>5.7472222222222213E-4</v>
      </c>
      <c r="K2359" s="42">
        <v>2.3973133472222159</v>
      </c>
      <c r="L2359" s="41">
        <v>5.2251170793637947E-4</v>
      </c>
      <c r="M2359" s="42">
        <v>2.2964994273011055</v>
      </c>
    </row>
    <row r="2360" spans="1:13" x14ac:dyDescent="0.2">
      <c r="A2360" s="84">
        <v>360</v>
      </c>
      <c r="B2360" s="85">
        <v>35683</v>
      </c>
      <c r="C2360" s="97">
        <v>31.04</v>
      </c>
      <c r="D2360" s="90">
        <v>7.5000000000000002E-4</v>
      </c>
      <c r="E2360" s="87">
        <v>58.931620000000002</v>
      </c>
      <c r="F2360" s="88">
        <v>10.4</v>
      </c>
      <c r="G2360" s="91">
        <v>20.72</v>
      </c>
      <c r="H2360" s="41">
        <v>5.2320245732673243E-4</v>
      </c>
      <c r="I2360" s="42">
        <v>9.927973871925003</v>
      </c>
      <c r="J2360" s="41">
        <v>5.755555555555555E-4</v>
      </c>
      <c r="K2360" s="42">
        <v>2.3978889027777717</v>
      </c>
      <c r="L2360" s="41">
        <v>5.2320245732673243E-4</v>
      </c>
      <c r="M2360" s="42">
        <v>2.2970226297584322</v>
      </c>
    </row>
    <row r="2361" spans="1:13" x14ac:dyDescent="0.2">
      <c r="A2361" s="84">
        <v>360</v>
      </c>
      <c r="B2361" s="85">
        <v>35684</v>
      </c>
      <c r="C2361" s="97">
        <v>31</v>
      </c>
      <c r="D2361" s="90">
        <v>7.5000000000000002E-4</v>
      </c>
      <c r="E2361" s="87">
        <v>58.975839999999998</v>
      </c>
      <c r="F2361" s="88">
        <v>10.4</v>
      </c>
      <c r="G2361" s="91">
        <v>20.7</v>
      </c>
      <c r="H2361" s="41">
        <v>5.2274197675616918E-4</v>
      </c>
      <c r="I2361" s="42">
        <v>9.9331636406119959</v>
      </c>
      <c r="J2361" s="41">
        <v>5.7499999999999999E-4</v>
      </c>
      <c r="K2361" s="42">
        <v>2.3984639027777717</v>
      </c>
      <c r="L2361" s="41">
        <v>5.2274197675616918E-4</v>
      </c>
      <c r="M2361" s="42">
        <v>2.2975453717351884</v>
      </c>
    </row>
    <row r="2362" spans="1:13" x14ac:dyDescent="0.2">
      <c r="A2362" s="84">
        <v>360</v>
      </c>
      <c r="B2362" s="85">
        <v>35685</v>
      </c>
      <c r="C2362" s="97">
        <v>30.52</v>
      </c>
      <c r="D2362" s="90">
        <v>7.3999999999999999E-4</v>
      </c>
      <c r="E2362" s="87">
        <v>59.019489999999998</v>
      </c>
      <c r="F2362" s="88">
        <v>10.46</v>
      </c>
      <c r="G2362" s="91">
        <v>20.490000000000002</v>
      </c>
      <c r="H2362" s="41">
        <v>5.1790233164594746E-4</v>
      </c>
      <c r="I2362" s="42">
        <v>9.9383080492220888</v>
      </c>
      <c r="J2362" s="41">
        <v>5.6916666666666671E-4</v>
      </c>
      <c r="K2362" s="42">
        <v>2.3990330694444384</v>
      </c>
      <c r="L2362" s="41">
        <v>5.1790233164594746E-4</v>
      </c>
      <c r="M2362" s="42">
        <v>2.2980632740668341</v>
      </c>
    </row>
    <row r="2363" spans="1:13" x14ac:dyDescent="0.2">
      <c r="A2363" s="84">
        <v>360</v>
      </c>
      <c r="B2363" s="85">
        <v>35686</v>
      </c>
      <c r="C2363" s="97">
        <v>30.52</v>
      </c>
      <c r="D2363" s="90">
        <v>7.3999999999999999E-4</v>
      </c>
      <c r="E2363" s="87">
        <v>59.063180000000003</v>
      </c>
      <c r="F2363" s="88">
        <v>10.46</v>
      </c>
      <c r="G2363" s="91">
        <v>20.490000000000002</v>
      </c>
      <c r="H2363" s="41">
        <v>5.1790233164594746E-4</v>
      </c>
      <c r="I2363" s="42">
        <v>9.9434551221333969</v>
      </c>
      <c r="J2363" s="41">
        <v>5.6916666666666671E-4</v>
      </c>
      <c r="K2363" s="42">
        <v>2.3996022361111051</v>
      </c>
      <c r="L2363" s="41">
        <v>5.1790233164594746E-4</v>
      </c>
      <c r="M2363" s="42">
        <v>2.2985811763984803</v>
      </c>
    </row>
    <row r="2364" spans="1:13" x14ac:dyDescent="0.2">
      <c r="A2364" s="84">
        <v>360</v>
      </c>
      <c r="B2364" s="85">
        <v>35687</v>
      </c>
      <c r="C2364" s="97">
        <v>30.52</v>
      </c>
      <c r="D2364" s="90">
        <v>7.3999999999999999E-4</v>
      </c>
      <c r="E2364" s="87">
        <v>59.10689</v>
      </c>
      <c r="F2364" s="88">
        <v>10.46</v>
      </c>
      <c r="G2364" s="91">
        <v>20.490000000000002</v>
      </c>
      <c r="H2364" s="41">
        <v>5.1790233164594746E-4</v>
      </c>
      <c r="I2364" s="42">
        <v>9.9486048607257658</v>
      </c>
      <c r="J2364" s="41">
        <v>5.6916666666666671E-4</v>
      </c>
      <c r="K2364" s="42">
        <v>2.4001714027777719</v>
      </c>
      <c r="L2364" s="41">
        <v>5.1790233164594746E-4</v>
      </c>
      <c r="M2364" s="42">
        <v>2.2990990787301264</v>
      </c>
    </row>
    <row r="2365" spans="1:13" x14ac:dyDescent="0.2">
      <c r="A2365" s="84">
        <v>360</v>
      </c>
      <c r="B2365" s="85">
        <v>35688</v>
      </c>
      <c r="C2365" s="97">
        <v>30.5</v>
      </c>
      <c r="D2365" s="90">
        <v>7.3999999999999999E-4</v>
      </c>
      <c r="E2365" s="87">
        <v>59.15061</v>
      </c>
      <c r="F2365" s="88">
        <v>10.4</v>
      </c>
      <c r="G2365" s="91">
        <v>20.45</v>
      </c>
      <c r="H2365" s="41">
        <v>5.1697954086327158E-4</v>
      </c>
      <c r="I2365" s="42">
        <v>9.9537480858988943</v>
      </c>
      <c r="J2365" s="41">
        <v>5.6805555555555559E-4</v>
      </c>
      <c r="K2365" s="42">
        <v>2.4007394583333275</v>
      </c>
      <c r="L2365" s="41">
        <v>5.1697954086327158E-4</v>
      </c>
      <c r="M2365" s="42">
        <v>2.2996160582709897</v>
      </c>
    </row>
    <row r="2366" spans="1:13" x14ac:dyDescent="0.2">
      <c r="A2366" s="84">
        <v>360</v>
      </c>
      <c r="B2366" s="85">
        <v>35689</v>
      </c>
      <c r="C2366" s="97">
        <v>30.55</v>
      </c>
      <c r="D2366" s="90">
        <v>7.3999999999999999E-4</v>
      </c>
      <c r="E2366" s="87">
        <v>59.194429999999997</v>
      </c>
      <c r="F2366" s="88">
        <v>10.35</v>
      </c>
      <c r="G2366" s="91">
        <v>20.45</v>
      </c>
      <c r="H2366" s="41">
        <v>5.1697954086327158E-4</v>
      </c>
      <c r="I2366" s="42">
        <v>9.958893970014211</v>
      </c>
      <c r="J2366" s="41">
        <v>5.6805555555555559E-4</v>
      </c>
      <c r="K2366" s="42">
        <v>2.4013075138888831</v>
      </c>
      <c r="L2366" s="41">
        <v>5.1697954086327158E-4</v>
      </c>
      <c r="M2366" s="42">
        <v>2.300133037811853</v>
      </c>
    </row>
    <row r="2367" spans="1:13" x14ac:dyDescent="0.2">
      <c r="A2367" s="84">
        <v>360</v>
      </c>
      <c r="B2367" s="85">
        <v>35690</v>
      </c>
      <c r="C2367" s="97">
        <v>30.51</v>
      </c>
      <c r="D2367" s="90">
        <v>7.3999999999999999E-4</v>
      </c>
      <c r="E2367" s="87">
        <v>59.238230000000001</v>
      </c>
      <c r="F2367" s="88">
        <v>10.29</v>
      </c>
      <c r="G2367" s="91">
        <v>20.399999999999999</v>
      </c>
      <c r="H2367" s="41">
        <v>5.1582562254504083E-4</v>
      </c>
      <c r="I2367" s="42">
        <v>9.9640310226961528</v>
      </c>
      <c r="J2367" s="41">
        <v>5.666666666666666E-4</v>
      </c>
      <c r="K2367" s="42">
        <v>2.4018741805555499</v>
      </c>
      <c r="L2367" s="41">
        <v>5.1582562254504083E-4</v>
      </c>
      <c r="M2367" s="42">
        <v>2.300648863434398</v>
      </c>
    </row>
    <row r="2368" spans="1:13" x14ac:dyDescent="0.2">
      <c r="A2368" s="84">
        <v>360</v>
      </c>
      <c r="B2368" s="85">
        <v>35691</v>
      </c>
      <c r="C2368" s="97">
        <v>30.5</v>
      </c>
      <c r="D2368" s="90">
        <v>7.3999999999999999E-4</v>
      </c>
      <c r="E2368" s="87">
        <v>59.282049999999998</v>
      </c>
      <c r="F2368" s="88">
        <v>10.28</v>
      </c>
      <c r="G2368" s="91">
        <v>20.39</v>
      </c>
      <c r="H2368" s="41">
        <v>5.1559478153784255E-4</v>
      </c>
      <c r="I2368" s="42">
        <v>9.9691684250945354</v>
      </c>
      <c r="J2368" s="41">
        <v>5.6638888888888895E-4</v>
      </c>
      <c r="K2368" s="42">
        <v>2.4024405694444386</v>
      </c>
      <c r="L2368" s="41">
        <v>5.1559478153784255E-4</v>
      </c>
      <c r="M2368" s="42">
        <v>2.3011644582159358</v>
      </c>
    </row>
    <row r="2369" spans="1:13" x14ac:dyDescent="0.2">
      <c r="A2369" s="84">
        <v>360</v>
      </c>
      <c r="B2369" s="85">
        <v>35692</v>
      </c>
      <c r="C2369" s="97">
        <v>30.48</v>
      </c>
      <c r="D2369" s="90">
        <v>7.3999999999999999E-4</v>
      </c>
      <c r="E2369" s="87">
        <v>59.325879999999998</v>
      </c>
      <c r="F2369" s="88">
        <v>10.3</v>
      </c>
      <c r="G2369" s="91">
        <v>20.39</v>
      </c>
      <c r="H2369" s="41">
        <v>5.1559478153784255E-4</v>
      </c>
      <c r="I2369" s="42">
        <v>9.9743084763107852</v>
      </c>
      <c r="J2369" s="41">
        <v>5.6638888888888895E-4</v>
      </c>
      <c r="K2369" s="42">
        <v>2.4030069583333273</v>
      </c>
      <c r="L2369" s="41">
        <v>5.1559478153784255E-4</v>
      </c>
      <c r="M2369" s="42">
        <v>2.3016800529974737</v>
      </c>
    </row>
    <row r="2370" spans="1:13" x14ac:dyDescent="0.2">
      <c r="A2370" s="84">
        <v>360</v>
      </c>
      <c r="B2370" s="85">
        <v>35693</v>
      </c>
      <c r="C2370" s="97">
        <v>30.48</v>
      </c>
      <c r="D2370" s="90">
        <v>7.3999999999999999E-4</v>
      </c>
      <c r="E2370" s="87">
        <v>59.36974</v>
      </c>
      <c r="F2370" s="88">
        <v>10.3</v>
      </c>
      <c r="G2370" s="91">
        <v>20.39</v>
      </c>
      <c r="H2370" s="41">
        <v>5.1559478153784255E-4</v>
      </c>
      <c r="I2370" s="42">
        <v>9.9794511777106205</v>
      </c>
      <c r="J2370" s="41">
        <v>5.6638888888888895E-4</v>
      </c>
      <c r="K2370" s="42">
        <v>2.4035733472222161</v>
      </c>
      <c r="L2370" s="41">
        <v>5.1559478153784255E-4</v>
      </c>
      <c r="M2370" s="42">
        <v>2.3021956477790115</v>
      </c>
    </row>
    <row r="2371" spans="1:13" x14ac:dyDescent="0.2">
      <c r="A2371" s="84">
        <v>360</v>
      </c>
      <c r="B2371" s="85">
        <v>35694</v>
      </c>
      <c r="C2371" s="97">
        <v>30.48</v>
      </c>
      <c r="D2371" s="90">
        <v>7.3999999999999999E-4</v>
      </c>
      <c r="E2371" s="87">
        <v>59.413629999999998</v>
      </c>
      <c r="F2371" s="88">
        <v>10.3</v>
      </c>
      <c r="G2371" s="91">
        <v>20.39</v>
      </c>
      <c r="H2371" s="41">
        <v>5.1559478153784255E-4</v>
      </c>
      <c r="I2371" s="42">
        <v>9.9845965306604594</v>
      </c>
      <c r="J2371" s="41">
        <v>5.6638888888888895E-4</v>
      </c>
      <c r="K2371" s="42">
        <v>2.4041397361111048</v>
      </c>
      <c r="L2371" s="41">
        <v>5.1559478153784255E-4</v>
      </c>
      <c r="M2371" s="42">
        <v>2.3027112425605494</v>
      </c>
    </row>
    <row r="2372" spans="1:13" x14ac:dyDescent="0.2">
      <c r="A2372" s="84">
        <v>360</v>
      </c>
      <c r="B2372" s="85">
        <v>35695</v>
      </c>
      <c r="C2372" s="97">
        <v>30.53</v>
      </c>
      <c r="D2372" s="90">
        <v>7.3999999999999999E-4</v>
      </c>
      <c r="E2372" s="87">
        <v>59.457619999999999</v>
      </c>
      <c r="F2372" s="88">
        <v>10.16</v>
      </c>
      <c r="G2372" s="91">
        <v>20.344999999999999</v>
      </c>
      <c r="H2372" s="41">
        <v>5.1455576032477524E-4</v>
      </c>
      <c r="I2372" s="42">
        <v>9.989734162319829</v>
      </c>
      <c r="J2372" s="41">
        <v>5.651388888888889E-4</v>
      </c>
      <c r="K2372" s="42">
        <v>2.4047048749999935</v>
      </c>
      <c r="L2372" s="41">
        <v>5.1455576032477524E-4</v>
      </c>
      <c r="M2372" s="42">
        <v>2.3032257983208742</v>
      </c>
    </row>
    <row r="2373" spans="1:13" x14ac:dyDescent="0.2">
      <c r="A2373" s="84">
        <v>360</v>
      </c>
      <c r="B2373" s="85">
        <v>35696</v>
      </c>
      <c r="C2373" s="97">
        <v>30.53</v>
      </c>
      <c r="D2373" s="90">
        <v>7.3999999999999999E-4</v>
      </c>
      <c r="E2373" s="87">
        <v>59.501640000000002</v>
      </c>
      <c r="F2373" s="88">
        <v>10.199999999999999</v>
      </c>
      <c r="G2373" s="91">
        <v>20.365000000000002</v>
      </c>
      <c r="H2373" s="41">
        <v>5.1501759535388381E-4</v>
      </c>
      <c r="I2373" s="42">
        <v>9.9948790511863308</v>
      </c>
      <c r="J2373" s="41">
        <v>5.6569444444444451E-4</v>
      </c>
      <c r="K2373" s="42">
        <v>2.4052705694444381</v>
      </c>
      <c r="L2373" s="41">
        <v>5.1501759535388381E-4</v>
      </c>
      <c r="M2373" s="42">
        <v>2.3037408159162283</v>
      </c>
    </row>
    <row r="2374" spans="1:13" x14ac:dyDescent="0.2">
      <c r="A2374" s="84">
        <v>360</v>
      </c>
      <c r="B2374" s="85">
        <v>35697</v>
      </c>
      <c r="C2374" s="97">
        <v>30.33</v>
      </c>
      <c r="D2374" s="90">
        <v>7.3999999999999999E-4</v>
      </c>
      <c r="E2374" s="87">
        <v>59.545439999999999</v>
      </c>
      <c r="F2374" s="88">
        <v>10.24</v>
      </c>
      <c r="G2374" s="91">
        <v>20.285</v>
      </c>
      <c r="H2374" s="41">
        <v>5.1316979586535361E-4</v>
      </c>
      <c r="I2374" s="42">
        <v>10.000008121228728</v>
      </c>
      <c r="J2374" s="41">
        <v>5.6347222222222226E-4</v>
      </c>
      <c r="K2374" s="42">
        <v>2.4058340416666604</v>
      </c>
      <c r="L2374" s="41">
        <v>5.1316979586535361E-4</v>
      </c>
      <c r="M2374" s="42">
        <v>2.3042539857120934</v>
      </c>
    </row>
    <row r="2375" spans="1:13" x14ac:dyDescent="0.2">
      <c r="A2375" s="84">
        <v>360</v>
      </c>
      <c r="B2375" s="85">
        <v>35698</v>
      </c>
      <c r="C2375" s="97">
        <v>29.73</v>
      </c>
      <c r="D2375" s="90">
        <v>7.2000000000000005E-4</v>
      </c>
      <c r="E2375" s="87">
        <v>59.588509999999999</v>
      </c>
      <c r="F2375" s="88">
        <v>10.52</v>
      </c>
      <c r="G2375" s="91">
        <v>20.125</v>
      </c>
      <c r="H2375" s="41">
        <v>5.0947051743688299E-4</v>
      </c>
      <c r="I2375" s="42">
        <v>10.005102830540624</v>
      </c>
      <c r="J2375" s="41">
        <v>5.5902777777777776E-4</v>
      </c>
      <c r="K2375" s="42">
        <v>2.4063930694444382</v>
      </c>
      <c r="L2375" s="41">
        <v>5.0947051743688299E-4</v>
      </c>
      <c r="M2375" s="42">
        <v>2.30476345622953</v>
      </c>
    </row>
    <row r="2376" spans="1:13" x14ac:dyDescent="0.2">
      <c r="A2376" s="84">
        <v>360</v>
      </c>
      <c r="B2376" s="85">
        <v>35699</v>
      </c>
      <c r="C2376" s="97">
        <v>29.9</v>
      </c>
      <c r="D2376" s="90">
        <v>7.2999999999999996E-4</v>
      </c>
      <c r="E2376" s="87">
        <v>59.631819999999998</v>
      </c>
      <c r="F2376" s="88">
        <v>10.55</v>
      </c>
      <c r="G2376" s="91">
        <v>20.225000000000001</v>
      </c>
      <c r="H2376" s="41">
        <v>5.11783141814659E-4</v>
      </c>
      <c r="I2376" s="42">
        <v>10.010223273501417</v>
      </c>
      <c r="J2376" s="41">
        <v>5.6180555555555563E-4</v>
      </c>
      <c r="K2376" s="42">
        <v>2.4069548749999936</v>
      </c>
      <c r="L2376" s="41">
        <v>5.11783141814659E-4</v>
      </c>
      <c r="M2376" s="42">
        <v>2.3052752393713449</v>
      </c>
    </row>
    <row r="2377" spans="1:13" x14ac:dyDescent="0.2">
      <c r="A2377" s="84">
        <v>360</v>
      </c>
      <c r="B2377" s="85">
        <v>35700</v>
      </c>
      <c r="C2377" s="97">
        <v>29.9</v>
      </c>
      <c r="D2377" s="90">
        <v>7.2999999999999996E-4</v>
      </c>
      <c r="E2377" s="87">
        <v>59.675170000000001</v>
      </c>
      <c r="F2377" s="88">
        <v>10.55</v>
      </c>
      <c r="G2377" s="91">
        <v>20.225000000000001</v>
      </c>
      <c r="H2377" s="41">
        <v>5.11783141814659E-4</v>
      </c>
      <c r="I2377" s="42">
        <v>10.015346337018595</v>
      </c>
      <c r="J2377" s="41">
        <v>5.6180555555555563E-4</v>
      </c>
      <c r="K2377" s="42">
        <v>2.407516680555549</v>
      </c>
      <c r="L2377" s="41">
        <v>5.11783141814659E-4</v>
      </c>
      <c r="M2377" s="42">
        <v>2.3057870225131598</v>
      </c>
    </row>
    <row r="2378" spans="1:13" x14ac:dyDescent="0.2">
      <c r="A2378" s="84">
        <v>360</v>
      </c>
      <c r="B2378" s="85">
        <v>35701</v>
      </c>
      <c r="C2378" s="97">
        <v>29.9</v>
      </c>
      <c r="D2378" s="90">
        <v>7.2999999999999996E-4</v>
      </c>
      <c r="E2378" s="87">
        <v>59.71855</v>
      </c>
      <c r="F2378" s="88">
        <v>10.55</v>
      </c>
      <c r="G2378" s="91">
        <v>20.225000000000001</v>
      </c>
      <c r="H2378" s="41">
        <v>5.11783141814659E-4</v>
      </c>
      <c r="I2378" s="42">
        <v>10.020472022433317</v>
      </c>
      <c r="J2378" s="41">
        <v>5.6180555555555563E-4</v>
      </c>
      <c r="K2378" s="42">
        <v>2.4080784861111044</v>
      </c>
      <c r="L2378" s="41">
        <v>5.11783141814659E-4</v>
      </c>
      <c r="M2378" s="42">
        <v>2.3062988056549747</v>
      </c>
    </row>
    <row r="2379" spans="1:13" x14ac:dyDescent="0.2">
      <c r="A2379" s="84">
        <v>360</v>
      </c>
      <c r="B2379" s="85">
        <v>35702</v>
      </c>
      <c r="C2379" s="97">
        <v>29.88</v>
      </c>
      <c r="D2379" s="90">
        <v>7.2999999999999996E-4</v>
      </c>
      <c r="E2379" s="87">
        <v>59.76193</v>
      </c>
      <c r="F2379" s="88">
        <v>10.51</v>
      </c>
      <c r="G2379" s="91">
        <v>20.195</v>
      </c>
      <c r="H2379" s="41">
        <v>5.1108955597767292E-4</v>
      </c>
      <c r="I2379" s="42">
        <v>10.02559338102995</v>
      </c>
      <c r="J2379" s="41">
        <v>5.6097222222222225E-4</v>
      </c>
      <c r="K2379" s="42">
        <v>2.4086394583333268</v>
      </c>
      <c r="L2379" s="41">
        <v>5.1108955597767292E-4</v>
      </c>
      <c r="M2379" s="42">
        <v>2.3068098952109524</v>
      </c>
    </row>
    <row r="2380" spans="1:13" x14ac:dyDescent="0.2">
      <c r="A2380" s="84">
        <v>360</v>
      </c>
      <c r="B2380" s="85">
        <v>35703</v>
      </c>
      <c r="C2380" s="97">
        <v>30.06</v>
      </c>
      <c r="D2380" s="90">
        <v>7.2999999999999996E-4</v>
      </c>
      <c r="E2380" s="87">
        <v>59.805579999999999</v>
      </c>
      <c r="F2380" s="88">
        <v>10.49</v>
      </c>
      <c r="G2380" s="91">
        <v>20.274999999999999</v>
      </c>
      <c r="H2380" s="41">
        <v>5.1293873476376817E-4</v>
      </c>
      <c r="I2380" s="42">
        <v>10.030735896214072</v>
      </c>
      <c r="J2380" s="41">
        <v>5.631944444444444E-4</v>
      </c>
      <c r="K2380" s="42">
        <v>2.4092026527777715</v>
      </c>
      <c r="L2380" s="41">
        <v>5.1293873476376817E-4</v>
      </c>
      <c r="M2380" s="42">
        <v>2.3073228339457161</v>
      </c>
    </row>
    <row r="2381" spans="1:13" x14ac:dyDescent="0.2">
      <c r="A2381" s="84">
        <v>360</v>
      </c>
      <c r="B2381" s="85">
        <v>35704</v>
      </c>
      <c r="C2381" s="97">
        <v>30.29</v>
      </c>
      <c r="D2381" s="90">
        <v>7.3999999999999999E-4</v>
      </c>
      <c r="E2381" s="87">
        <v>59.849550000000001</v>
      </c>
      <c r="F2381" s="88">
        <v>10.36</v>
      </c>
      <c r="G2381" s="91">
        <v>20.324999999999999</v>
      </c>
      <c r="H2381" s="41">
        <v>5.1409384875045205E-4</v>
      </c>
      <c r="I2381" s="42">
        <v>10.035892635836756</v>
      </c>
      <c r="J2381" s="41">
        <v>5.6458333333333328E-4</v>
      </c>
      <c r="K2381" s="42">
        <v>2.4097672361111049</v>
      </c>
      <c r="L2381" s="41">
        <v>5.1409384875045205E-4</v>
      </c>
      <c r="M2381" s="42">
        <v>2.3078369277944666</v>
      </c>
    </row>
    <row r="2382" spans="1:13" x14ac:dyDescent="0.2">
      <c r="A2382" s="84">
        <v>360</v>
      </c>
      <c r="B2382" s="85">
        <v>35705</v>
      </c>
      <c r="C2382" s="97">
        <v>30.42</v>
      </c>
      <c r="D2382" s="90">
        <v>7.3999999999999999E-4</v>
      </c>
      <c r="E2382" s="87">
        <v>59.893720000000002</v>
      </c>
      <c r="F2382" s="88">
        <v>10.29</v>
      </c>
      <c r="G2382" s="91">
        <v>20.355</v>
      </c>
      <c r="H2382" s="41">
        <v>5.1478668740578826E-4</v>
      </c>
      <c r="I2382" s="42">
        <v>10.041058979761919</v>
      </c>
      <c r="J2382" s="41">
        <v>5.6541666666666665E-4</v>
      </c>
      <c r="K2382" s="42">
        <v>2.4103326527777718</v>
      </c>
      <c r="L2382" s="41">
        <v>5.1478668740578826E-4</v>
      </c>
      <c r="M2382" s="42">
        <v>2.3083517144818724</v>
      </c>
    </row>
    <row r="2383" spans="1:13" x14ac:dyDescent="0.2">
      <c r="A2383" s="84">
        <v>360</v>
      </c>
      <c r="B2383" s="85">
        <v>35706</v>
      </c>
      <c r="C2383" s="97">
        <v>30.55</v>
      </c>
      <c r="D2383" s="90">
        <v>7.3999999999999999E-4</v>
      </c>
      <c r="E2383" s="87">
        <v>59.938090000000003</v>
      </c>
      <c r="F2383" s="88">
        <v>10.28</v>
      </c>
      <c r="G2383" s="91">
        <v>20.414999999999999</v>
      </c>
      <c r="H2383" s="41">
        <v>5.1617184820940132E-4</v>
      </c>
      <c r="I2383" s="42">
        <v>10.046241891733482</v>
      </c>
      <c r="J2383" s="41">
        <v>5.6708333333333328E-4</v>
      </c>
      <c r="K2383" s="42">
        <v>2.4108997361111051</v>
      </c>
      <c r="L2383" s="41">
        <v>5.1617184820940132E-4</v>
      </c>
      <c r="M2383" s="42">
        <v>2.3088678863300816</v>
      </c>
    </row>
    <row r="2384" spans="1:13" x14ac:dyDescent="0.2">
      <c r="A2384" s="84">
        <v>360</v>
      </c>
      <c r="B2384" s="85">
        <v>35707</v>
      </c>
      <c r="C2384" s="97">
        <v>30.55</v>
      </c>
      <c r="D2384" s="90">
        <v>7.3999999999999999E-4</v>
      </c>
      <c r="E2384" s="87">
        <v>59.982489999999999</v>
      </c>
      <c r="F2384" s="88">
        <v>10.28</v>
      </c>
      <c r="G2384" s="91">
        <v>20.414999999999999</v>
      </c>
      <c r="H2384" s="41">
        <v>5.1617184820940132E-4</v>
      </c>
      <c r="I2384" s="42">
        <v>10.051427478978297</v>
      </c>
      <c r="J2384" s="41">
        <v>5.6708333333333328E-4</v>
      </c>
      <c r="K2384" s="42">
        <v>2.4114668194444384</v>
      </c>
      <c r="L2384" s="41">
        <v>5.1617184820940132E-4</v>
      </c>
      <c r="M2384" s="42">
        <v>2.3093840581782912</v>
      </c>
    </row>
    <row r="2385" spans="1:13" x14ac:dyDescent="0.2">
      <c r="A2385" s="84">
        <v>360</v>
      </c>
      <c r="B2385" s="85">
        <v>35708</v>
      </c>
      <c r="C2385" s="97">
        <v>30.55</v>
      </c>
      <c r="D2385" s="90">
        <v>7.3999999999999999E-4</v>
      </c>
      <c r="E2385" s="87">
        <v>60.026919999999997</v>
      </c>
      <c r="F2385" s="88">
        <v>10.28</v>
      </c>
      <c r="G2385" s="91">
        <v>20.414999999999999</v>
      </c>
      <c r="H2385" s="41">
        <v>5.1617184820940132E-4</v>
      </c>
      <c r="I2385" s="42">
        <v>10.056615742877264</v>
      </c>
      <c r="J2385" s="41">
        <v>5.6708333333333328E-4</v>
      </c>
      <c r="K2385" s="42">
        <v>2.4120339027777717</v>
      </c>
      <c r="L2385" s="41">
        <v>5.1617184820940132E-4</v>
      </c>
      <c r="M2385" s="42">
        <v>2.3099002300265008</v>
      </c>
    </row>
    <row r="2386" spans="1:13" x14ac:dyDescent="0.2">
      <c r="A2386" s="84">
        <v>360</v>
      </c>
      <c r="B2386" s="85">
        <v>35709</v>
      </c>
      <c r="C2386" s="97">
        <v>30.52</v>
      </c>
      <c r="D2386" s="90">
        <v>7.3999999999999999E-4</v>
      </c>
      <c r="E2386" s="87">
        <v>60.071350000000002</v>
      </c>
      <c r="F2386" s="88">
        <v>10.3</v>
      </c>
      <c r="G2386" s="91">
        <v>20.41</v>
      </c>
      <c r="H2386" s="41">
        <v>5.1605644443375454E-4</v>
      </c>
      <c r="I2386" s="42">
        <v>10.061805524240571</v>
      </c>
      <c r="J2386" s="41">
        <v>5.6694444444444446E-4</v>
      </c>
      <c r="K2386" s="42">
        <v>2.4126008472222162</v>
      </c>
      <c r="L2386" s="41">
        <v>5.1605644443375454E-4</v>
      </c>
      <c r="M2386" s="42">
        <v>2.3104162864709346</v>
      </c>
    </row>
    <row r="2387" spans="1:13" x14ac:dyDescent="0.2">
      <c r="A2387" s="84">
        <v>360</v>
      </c>
      <c r="B2387" s="85">
        <v>35710</v>
      </c>
      <c r="C2387" s="97">
        <v>30.65</v>
      </c>
      <c r="D2387" s="90">
        <v>7.3999999999999999E-4</v>
      </c>
      <c r="E2387" s="87">
        <v>60.11598</v>
      </c>
      <c r="F2387" s="88">
        <v>10.29</v>
      </c>
      <c r="G2387" s="91">
        <v>20.47</v>
      </c>
      <c r="H2387" s="41">
        <v>5.1744097444772486E-4</v>
      </c>
      <c r="I2387" s="42">
        <v>10.067011914695737</v>
      </c>
      <c r="J2387" s="41">
        <v>5.686111111111111E-4</v>
      </c>
      <c r="K2387" s="42">
        <v>2.4131694583333272</v>
      </c>
      <c r="L2387" s="41">
        <v>5.1744097444772486E-4</v>
      </c>
      <c r="M2387" s="42">
        <v>2.3109337274453825</v>
      </c>
    </row>
    <row r="2388" spans="1:13" x14ac:dyDescent="0.2">
      <c r="A2388" s="84">
        <v>360</v>
      </c>
      <c r="B2388" s="85">
        <v>35711</v>
      </c>
      <c r="C2388" s="97">
        <v>30.65</v>
      </c>
      <c r="D2388" s="90">
        <v>7.3999999999999999E-4</v>
      </c>
      <c r="E2388" s="87">
        <v>60.160640000000001</v>
      </c>
      <c r="F2388" s="88">
        <v>10.29</v>
      </c>
      <c r="G2388" s="91">
        <v>20.47</v>
      </c>
      <c r="H2388" s="41">
        <v>5.1744097444772486E-4</v>
      </c>
      <c r="I2388" s="42">
        <v>10.072220999150653</v>
      </c>
      <c r="J2388" s="41">
        <v>5.686111111111111E-4</v>
      </c>
      <c r="K2388" s="42">
        <v>2.4137380694444381</v>
      </c>
      <c r="L2388" s="41">
        <v>5.1744097444772486E-4</v>
      </c>
      <c r="M2388" s="42">
        <v>2.31145116841983</v>
      </c>
    </row>
    <row r="2389" spans="1:13" x14ac:dyDescent="0.2">
      <c r="A2389" s="84">
        <v>360</v>
      </c>
      <c r="B2389" s="85">
        <v>35712</v>
      </c>
      <c r="C2389" s="97">
        <v>30.56</v>
      </c>
      <c r="D2389" s="90">
        <v>7.3999999999999999E-4</v>
      </c>
      <c r="E2389" s="87">
        <v>60.205219999999997</v>
      </c>
      <c r="F2389" s="88">
        <v>10.32</v>
      </c>
      <c r="G2389" s="91">
        <v>20.439999999999998</v>
      </c>
      <c r="H2389" s="41">
        <v>5.167487954182981E-4</v>
      </c>
      <c r="I2389" s="42">
        <v>10.077425807219152</v>
      </c>
      <c r="J2389" s="41">
        <v>5.6777777777777773E-4</v>
      </c>
      <c r="K2389" s="42">
        <v>2.4143058472222161</v>
      </c>
      <c r="L2389" s="41">
        <v>5.167487954182981E-4</v>
      </c>
      <c r="M2389" s="42">
        <v>2.3119679172152483</v>
      </c>
    </row>
    <row r="2390" spans="1:13" x14ac:dyDescent="0.2">
      <c r="A2390" s="84">
        <v>360</v>
      </c>
      <c r="B2390" s="85">
        <v>35713</v>
      </c>
      <c r="C2390" s="97">
        <v>30.53</v>
      </c>
      <c r="D2390" s="90">
        <v>7.3999999999999999E-4</v>
      </c>
      <c r="E2390" s="87">
        <v>60.2498</v>
      </c>
      <c r="F2390" s="88">
        <v>10.32</v>
      </c>
      <c r="G2390" s="91">
        <v>20.425000000000001</v>
      </c>
      <c r="H2390" s="41">
        <v>5.1640264142571723E-4</v>
      </c>
      <c r="I2390" s="42">
        <v>10.082629816524772</v>
      </c>
      <c r="J2390" s="41">
        <v>5.6736111111111115E-4</v>
      </c>
      <c r="K2390" s="42">
        <v>2.4148732083333271</v>
      </c>
      <c r="L2390" s="41">
        <v>5.1640264142571723E-4</v>
      </c>
      <c r="M2390" s="42">
        <v>2.312484319856674</v>
      </c>
    </row>
    <row r="2391" spans="1:13" x14ac:dyDescent="0.2">
      <c r="A2391" s="84">
        <v>360</v>
      </c>
      <c r="B2391" s="85">
        <v>35714</v>
      </c>
      <c r="C2391" s="97">
        <v>30.53</v>
      </c>
      <c r="D2391" s="90">
        <v>7.3999999999999999E-4</v>
      </c>
      <c r="E2391" s="87">
        <v>60.294400000000003</v>
      </c>
      <c r="F2391" s="88">
        <v>10.32</v>
      </c>
      <c r="G2391" s="91">
        <v>20.425000000000001</v>
      </c>
      <c r="H2391" s="41">
        <v>5.1640264142571723E-4</v>
      </c>
      <c r="I2391" s="42">
        <v>10.087836513194544</v>
      </c>
      <c r="J2391" s="41">
        <v>5.6736111111111115E-4</v>
      </c>
      <c r="K2391" s="42">
        <v>2.4154405694444381</v>
      </c>
      <c r="L2391" s="41">
        <v>5.1640264142571723E-4</v>
      </c>
      <c r="M2391" s="42">
        <v>2.3130007224980997</v>
      </c>
    </row>
    <row r="2392" spans="1:13" x14ac:dyDescent="0.2">
      <c r="A2392" s="84">
        <v>360</v>
      </c>
      <c r="B2392" s="85">
        <v>35715</v>
      </c>
      <c r="C2392" s="97">
        <v>30.53</v>
      </c>
      <c r="D2392" s="90">
        <v>7.3999999999999999E-4</v>
      </c>
      <c r="E2392" s="87">
        <v>60.339039999999997</v>
      </c>
      <c r="F2392" s="88">
        <v>10.32</v>
      </c>
      <c r="G2392" s="91">
        <v>20.425000000000001</v>
      </c>
      <c r="H2392" s="41">
        <v>5.1640264142571723E-4</v>
      </c>
      <c r="I2392" s="42">
        <v>10.093045898616229</v>
      </c>
      <c r="J2392" s="41">
        <v>5.6736111111111115E-4</v>
      </c>
      <c r="K2392" s="42">
        <v>2.4160079305555491</v>
      </c>
      <c r="L2392" s="41">
        <v>5.1640264142571723E-4</v>
      </c>
      <c r="M2392" s="42">
        <v>2.3135171251395255</v>
      </c>
    </row>
    <row r="2393" spans="1:13" x14ac:dyDescent="0.2">
      <c r="A2393" s="84">
        <v>360</v>
      </c>
      <c r="B2393" s="85">
        <v>35716</v>
      </c>
      <c r="C2393" s="97">
        <v>30.41</v>
      </c>
      <c r="D2393" s="90">
        <v>7.3999999999999999E-4</v>
      </c>
      <c r="E2393" s="87">
        <v>60.383560000000003</v>
      </c>
      <c r="F2393" s="88">
        <v>10.3</v>
      </c>
      <c r="G2393" s="91">
        <v>20.355</v>
      </c>
      <c r="H2393" s="41">
        <v>5.1478668740578826E-4</v>
      </c>
      <c r="I2393" s="42">
        <v>10.098241664280211</v>
      </c>
      <c r="J2393" s="41">
        <v>5.6541666666666665E-4</v>
      </c>
      <c r="K2393" s="42">
        <v>2.416573347222216</v>
      </c>
      <c r="L2393" s="41">
        <v>5.1478668740578826E-4</v>
      </c>
      <c r="M2393" s="42">
        <v>2.3140319118269312</v>
      </c>
    </row>
    <row r="2394" spans="1:13" x14ac:dyDescent="0.2">
      <c r="A2394" s="84">
        <v>360</v>
      </c>
      <c r="B2394" s="85">
        <v>35717</v>
      </c>
      <c r="C2394" s="97">
        <v>30.28</v>
      </c>
      <c r="D2394" s="90">
        <v>7.3999999999999999E-4</v>
      </c>
      <c r="E2394" s="87">
        <v>60.42794</v>
      </c>
      <c r="F2394" s="88">
        <v>10.3</v>
      </c>
      <c r="G2394" s="91">
        <v>20.29</v>
      </c>
      <c r="H2394" s="41">
        <v>5.1328531923289233E-4</v>
      </c>
      <c r="I2394" s="42">
        <v>10.103424943476552</v>
      </c>
      <c r="J2394" s="41">
        <v>5.6361111111111108E-4</v>
      </c>
      <c r="K2394" s="42">
        <v>2.4171369583333271</v>
      </c>
      <c r="L2394" s="41">
        <v>5.1328531923289233E-4</v>
      </c>
      <c r="M2394" s="42">
        <v>2.3145451971461641</v>
      </c>
    </row>
    <row r="2395" spans="1:13" x14ac:dyDescent="0.2">
      <c r="A2395" s="84">
        <v>360</v>
      </c>
      <c r="B2395" s="85">
        <v>35718</v>
      </c>
      <c r="C2395" s="97">
        <v>30.31</v>
      </c>
      <c r="D2395" s="90">
        <v>7.3999999999999999E-4</v>
      </c>
      <c r="E2395" s="87">
        <v>60.4724</v>
      </c>
      <c r="F2395" s="88">
        <v>10.27</v>
      </c>
      <c r="G2395" s="91">
        <v>20.29</v>
      </c>
      <c r="H2395" s="41">
        <v>5.1328531923289233E-4</v>
      </c>
      <c r="I2395" s="42">
        <v>10.108610883174011</v>
      </c>
      <c r="J2395" s="41">
        <v>5.6361111111111108E-4</v>
      </c>
      <c r="K2395" s="42">
        <v>2.4177005694444382</v>
      </c>
      <c r="L2395" s="41">
        <v>5.1328531923289233E-4</v>
      </c>
      <c r="M2395" s="42">
        <v>2.315058482465397</v>
      </c>
    </row>
    <row r="2396" spans="1:13" x14ac:dyDescent="0.2">
      <c r="A2396" s="84">
        <v>360</v>
      </c>
      <c r="B2396" s="85">
        <v>35719</v>
      </c>
      <c r="C2396" s="97">
        <v>30.42</v>
      </c>
      <c r="D2396" s="90">
        <v>7.3999999999999999E-4</v>
      </c>
      <c r="E2396" s="87">
        <v>60.517029999999998</v>
      </c>
      <c r="F2396" s="88">
        <v>10.24</v>
      </c>
      <c r="G2396" s="91">
        <v>20.330000000000002</v>
      </c>
      <c r="H2396" s="41">
        <v>5.1420933382151368E-4</v>
      </c>
      <c r="I2396" s="42">
        <v>10.113808825242108</v>
      </c>
      <c r="J2396" s="41">
        <v>5.6472222222222232E-4</v>
      </c>
      <c r="K2396" s="42">
        <v>2.4182652916666605</v>
      </c>
      <c r="L2396" s="41">
        <v>5.1420933382151368E-4</v>
      </c>
      <c r="M2396" s="42">
        <v>2.3155726917992183</v>
      </c>
    </row>
    <row r="2397" spans="1:13" x14ac:dyDescent="0.2">
      <c r="A2397" s="84">
        <v>360</v>
      </c>
      <c r="B2397" s="85">
        <v>35720</v>
      </c>
      <c r="C2397" s="97">
        <v>30.87</v>
      </c>
      <c r="D2397" s="90">
        <v>7.5000000000000002E-4</v>
      </c>
      <c r="E2397" s="87">
        <v>60.562269999999998</v>
      </c>
      <c r="F2397" s="88">
        <v>10.210000000000001</v>
      </c>
      <c r="G2397" s="91">
        <v>20.54</v>
      </c>
      <c r="H2397" s="41">
        <v>5.190553906164741E-4</v>
      </c>
      <c r="I2397" s="42">
        <v>10.119058452232515</v>
      </c>
      <c r="J2397" s="41">
        <v>5.7055555555555549E-4</v>
      </c>
      <c r="K2397" s="42">
        <v>2.418835847222216</v>
      </c>
      <c r="L2397" s="41">
        <v>5.190553906164741E-4</v>
      </c>
      <c r="M2397" s="42">
        <v>2.3160917471898346</v>
      </c>
    </row>
    <row r="2398" spans="1:13" x14ac:dyDescent="0.2">
      <c r="A2398" s="84">
        <v>360</v>
      </c>
      <c r="B2398" s="85">
        <v>35721</v>
      </c>
      <c r="C2398" s="97">
        <v>30.87</v>
      </c>
      <c r="D2398" s="90">
        <v>7.5000000000000002E-4</v>
      </c>
      <c r="E2398" s="87">
        <v>60.607550000000003</v>
      </c>
      <c r="F2398" s="88">
        <v>10.210000000000001</v>
      </c>
      <c r="G2398" s="91">
        <v>20.54</v>
      </c>
      <c r="H2398" s="41">
        <v>5.190553906164741E-4</v>
      </c>
      <c r="I2398" s="42">
        <v>10.12431080407011</v>
      </c>
      <c r="J2398" s="41">
        <v>5.7055555555555549E-4</v>
      </c>
      <c r="K2398" s="42">
        <v>2.4194064027777715</v>
      </c>
      <c r="L2398" s="41">
        <v>5.190553906164741E-4</v>
      </c>
      <c r="M2398" s="42">
        <v>2.3166108025804508</v>
      </c>
    </row>
    <row r="2399" spans="1:13" x14ac:dyDescent="0.2">
      <c r="A2399" s="84">
        <v>360</v>
      </c>
      <c r="B2399" s="85">
        <v>35722</v>
      </c>
      <c r="C2399" s="97">
        <v>30.87</v>
      </c>
      <c r="D2399" s="90">
        <v>7.5000000000000002E-4</v>
      </c>
      <c r="E2399" s="87">
        <v>60.652859999999997</v>
      </c>
      <c r="F2399" s="88">
        <v>10.210000000000001</v>
      </c>
      <c r="G2399" s="91">
        <v>20.54</v>
      </c>
      <c r="H2399" s="41">
        <v>5.190553906164741E-4</v>
      </c>
      <c r="I2399" s="42">
        <v>10.129565882169238</v>
      </c>
      <c r="J2399" s="41">
        <v>5.7055555555555549E-4</v>
      </c>
      <c r="K2399" s="42">
        <v>2.419976958333327</v>
      </c>
      <c r="L2399" s="41">
        <v>5.190553906164741E-4</v>
      </c>
      <c r="M2399" s="42">
        <v>2.3171298579710671</v>
      </c>
    </row>
    <row r="2400" spans="1:13" x14ac:dyDescent="0.2">
      <c r="A2400" s="84">
        <v>360</v>
      </c>
      <c r="B2400" s="85">
        <v>35723</v>
      </c>
      <c r="C2400" s="97">
        <v>30.82</v>
      </c>
      <c r="D2400" s="90">
        <v>7.5000000000000002E-4</v>
      </c>
      <c r="E2400" s="87">
        <v>60.698140000000002</v>
      </c>
      <c r="F2400" s="88">
        <v>10.24</v>
      </c>
      <c r="G2400" s="91">
        <v>20.53</v>
      </c>
      <c r="H2400" s="41">
        <v>5.1882481698384275E-4</v>
      </c>
      <c r="I2400" s="42">
        <v>10.13482135233418</v>
      </c>
      <c r="J2400" s="41">
        <v>5.7027777777777784E-4</v>
      </c>
      <c r="K2400" s="42">
        <v>2.4205472361111049</v>
      </c>
      <c r="L2400" s="41">
        <v>5.1882481698384275E-4</v>
      </c>
      <c r="M2400" s="42">
        <v>2.3176486827880511</v>
      </c>
    </row>
    <row r="2401" spans="1:13" x14ac:dyDescent="0.2">
      <c r="A2401" s="84">
        <v>360</v>
      </c>
      <c r="B2401" s="85">
        <v>35724</v>
      </c>
      <c r="C2401" s="97">
        <v>30.8</v>
      </c>
      <c r="D2401" s="90">
        <v>7.5000000000000002E-4</v>
      </c>
      <c r="E2401" s="87">
        <v>60.74342</v>
      </c>
      <c r="F2401" s="88">
        <v>10.23</v>
      </c>
      <c r="G2401" s="91">
        <v>20.515000000000001</v>
      </c>
      <c r="H2401" s="41">
        <v>5.1847892076350988E-4</v>
      </c>
      <c r="I2401" s="42">
        <v>10.140076043571069</v>
      </c>
      <c r="J2401" s="41">
        <v>5.6986111111111115E-4</v>
      </c>
      <c r="K2401" s="42">
        <v>2.4211170972222158</v>
      </c>
      <c r="L2401" s="41">
        <v>5.1847892076350988E-4</v>
      </c>
      <c r="M2401" s="42">
        <v>2.3181671617088146</v>
      </c>
    </row>
    <row r="2402" spans="1:13" x14ac:dyDescent="0.2">
      <c r="A2402" s="84">
        <v>360</v>
      </c>
      <c r="B2402" s="85">
        <v>35725</v>
      </c>
      <c r="C2402" s="97">
        <v>30.66</v>
      </c>
      <c r="D2402" s="90">
        <v>7.3999999999999999E-4</v>
      </c>
      <c r="E2402" s="87">
        <v>60.788559999999997</v>
      </c>
      <c r="F2402" s="88">
        <v>10.24</v>
      </c>
      <c r="G2402" s="91">
        <v>20.45</v>
      </c>
      <c r="H2402" s="41">
        <v>5.1697954086327158E-4</v>
      </c>
      <c r="I2402" s="42">
        <v>10.145318255428393</v>
      </c>
      <c r="J2402" s="41">
        <v>5.6805555555555559E-4</v>
      </c>
      <c r="K2402" s="42">
        <v>2.4216851527777714</v>
      </c>
      <c r="L2402" s="41">
        <v>5.1697954086327158E-4</v>
      </c>
      <c r="M2402" s="42">
        <v>2.3186841412496779</v>
      </c>
    </row>
    <row r="2403" spans="1:13" x14ac:dyDescent="0.2">
      <c r="A2403" s="84">
        <v>360</v>
      </c>
      <c r="B2403" s="85">
        <v>35726</v>
      </c>
      <c r="C2403" s="97">
        <v>30.14</v>
      </c>
      <c r="D2403" s="90">
        <v>7.2999999999999996E-4</v>
      </c>
      <c r="E2403" s="87">
        <v>60.833060000000003</v>
      </c>
      <c r="F2403" s="88">
        <v>10.220000000000001</v>
      </c>
      <c r="G2403" s="91">
        <v>20.18</v>
      </c>
      <c r="H2403" s="41">
        <v>5.1074269831863361E-4</v>
      </c>
      <c r="I2403" s="42">
        <v>10.150499902649472</v>
      </c>
      <c r="J2403" s="41">
        <v>5.6055555555555557E-4</v>
      </c>
      <c r="K2403" s="42">
        <v>2.4222457083333269</v>
      </c>
      <c r="L2403" s="41">
        <v>5.1074269831863361E-4</v>
      </c>
      <c r="M2403" s="42">
        <v>2.3191948839479966</v>
      </c>
    </row>
    <row r="2404" spans="1:13" x14ac:dyDescent="0.2">
      <c r="A2404" s="84">
        <v>360</v>
      </c>
      <c r="B2404" s="85">
        <v>35727</v>
      </c>
      <c r="C2404" s="97">
        <v>30.29</v>
      </c>
      <c r="D2404" s="90">
        <v>7.3999999999999999E-4</v>
      </c>
      <c r="E2404" s="87">
        <v>60.877789999999997</v>
      </c>
      <c r="F2404" s="88">
        <v>10.14</v>
      </c>
      <c r="G2404" s="91">
        <v>20.215</v>
      </c>
      <c r="H2404" s="41">
        <v>5.1155196571439632E-4</v>
      </c>
      <c r="I2404" s="42">
        <v>10.155692410827657</v>
      </c>
      <c r="J2404" s="41">
        <v>5.6152777777777776E-4</v>
      </c>
      <c r="K2404" s="42">
        <v>2.4228072361111046</v>
      </c>
      <c r="L2404" s="41">
        <v>5.1155196571439632E-4</v>
      </c>
      <c r="M2404" s="42">
        <v>2.319706435913711</v>
      </c>
    </row>
    <row r="2405" spans="1:13" x14ac:dyDescent="0.2">
      <c r="A2405" s="84">
        <v>360</v>
      </c>
      <c r="B2405" s="85">
        <v>35728</v>
      </c>
      <c r="C2405" s="97">
        <v>30.29</v>
      </c>
      <c r="D2405" s="90">
        <v>7.3999999999999999E-4</v>
      </c>
      <c r="E2405" s="87">
        <v>60.922550000000001</v>
      </c>
      <c r="F2405" s="88">
        <v>10.14</v>
      </c>
      <c r="G2405" s="91">
        <v>20.215</v>
      </c>
      <c r="H2405" s="41">
        <v>5.1155196571439632E-4</v>
      </c>
      <c r="I2405" s="42">
        <v>10.160887575243606</v>
      </c>
      <c r="J2405" s="41">
        <v>5.6152777777777776E-4</v>
      </c>
      <c r="K2405" s="42">
        <v>2.4233687638888823</v>
      </c>
      <c r="L2405" s="41">
        <v>5.1155196571439632E-4</v>
      </c>
      <c r="M2405" s="42">
        <v>2.3202179878794253</v>
      </c>
    </row>
    <row r="2406" spans="1:13" x14ac:dyDescent="0.2">
      <c r="A2406" s="84">
        <v>360</v>
      </c>
      <c r="B2406" s="85">
        <v>35729</v>
      </c>
      <c r="C2406" s="97">
        <v>30.29</v>
      </c>
      <c r="D2406" s="90">
        <v>7.3999999999999999E-4</v>
      </c>
      <c r="E2406" s="87">
        <v>60.96734</v>
      </c>
      <c r="F2406" s="88">
        <v>10.14</v>
      </c>
      <c r="G2406" s="91">
        <v>20.215</v>
      </c>
      <c r="H2406" s="41">
        <v>5.1155196571439632E-4</v>
      </c>
      <c r="I2406" s="42">
        <v>10.166085397256126</v>
      </c>
      <c r="J2406" s="41">
        <v>5.6152777777777776E-4</v>
      </c>
      <c r="K2406" s="42">
        <v>2.4239302916666601</v>
      </c>
      <c r="L2406" s="41">
        <v>5.1155196571439632E-4</v>
      </c>
      <c r="M2406" s="42">
        <v>2.3207295398451397</v>
      </c>
    </row>
    <row r="2407" spans="1:13" x14ac:dyDescent="0.2">
      <c r="A2407" s="84">
        <v>360</v>
      </c>
      <c r="B2407" s="85">
        <v>35730</v>
      </c>
      <c r="C2407" s="97">
        <v>30.43</v>
      </c>
      <c r="D2407" s="90">
        <v>7.3999999999999999E-4</v>
      </c>
      <c r="E2407" s="87">
        <v>61.012349999999998</v>
      </c>
      <c r="F2407" s="88">
        <v>10.11</v>
      </c>
      <c r="G2407" s="91">
        <v>20.27</v>
      </c>
      <c r="H2407" s="41">
        <v>5.1282319702883328E-4</v>
      </c>
      <c r="I2407" s="42">
        <v>10.171298801670815</v>
      </c>
      <c r="J2407" s="41">
        <v>5.6305555555555557E-4</v>
      </c>
      <c r="K2407" s="42">
        <v>2.4244933472222154</v>
      </c>
      <c r="L2407" s="41">
        <v>5.1282319702883328E-4</v>
      </c>
      <c r="M2407" s="42">
        <v>2.3212423630421686</v>
      </c>
    </row>
    <row r="2408" spans="1:13" x14ac:dyDescent="0.2">
      <c r="A2408" s="84">
        <v>360</v>
      </c>
      <c r="B2408" s="85">
        <v>35731</v>
      </c>
      <c r="C2408" s="97">
        <v>30.35</v>
      </c>
      <c r="D2408" s="90">
        <v>7.3999999999999999E-4</v>
      </c>
      <c r="E2408" s="87">
        <v>61.057290000000002</v>
      </c>
      <c r="F2408" s="88">
        <v>10.130000000000001</v>
      </c>
      <c r="G2408" s="91">
        <v>20.240000000000002</v>
      </c>
      <c r="H2408" s="41">
        <v>5.1212987001414412E-4</v>
      </c>
      <c r="I2408" s="42">
        <v>10.17650782760399</v>
      </c>
      <c r="J2408" s="41">
        <v>5.6222222222222231E-4</v>
      </c>
      <c r="K2408" s="42">
        <v>2.4250555694444378</v>
      </c>
      <c r="L2408" s="41">
        <v>5.1212987001414412E-4</v>
      </c>
      <c r="M2408" s="42">
        <v>2.3217544929121825</v>
      </c>
    </row>
    <row r="2409" spans="1:13" x14ac:dyDescent="0.2">
      <c r="A2409" s="84">
        <v>360</v>
      </c>
      <c r="B2409" s="85">
        <v>35732</v>
      </c>
      <c r="C2409" s="97">
        <v>30.22</v>
      </c>
      <c r="D2409" s="90">
        <v>7.2999999999999996E-4</v>
      </c>
      <c r="E2409" s="87">
        <v>61.102089999999997</v>
      </c>
      <c r="F2409" s="88">
        <v>10.09</v>
      </c>
      <c r="G2409" s="91">
        <v>20.155000000000001</v>
      </c>
      <c r="H2409" s="41">
        <v>5.1016450627128229E-4</v>
      </c>
      <c r="I2409" s="42">
        <v>10.181699520695425</v>
      </c>
      <c r="J2409" s="41">
        <v>5.5986111111111113E-4</v>
      </c>
      <c r="K2409" s="42">
        <v>2.4256154305555491</v>
      </c>
      <c r="L2409" s="41">
        <v>5.1016450627128229E-4</v>
      </c>
      <c r="M2409" s="42">
        <v>2.3222646574184536</v>
      </c>
    </row>
    <row r="2410" spans="1:13" x14ac:dyDescent="0.2">
      <c r="A2410" s="84">
        <v>360</v>
      </c>
      <c r="B2410" s="85">
        <v>35733</v>
      </c>
      <c r="C2410" s="97">
        <v>30.43</v>
      </c>
      <c r="D2410" s="90">
        <v>7.3999999999999999E-4</v>
      </c>
      <c r="E2410" s="87">
        <v>61.147199999999998</v>
      </c>
      <c r="F2410" s="88">
        <v>10.06</v>
      </c>
      <c r="G2410" s="91">
        <v>20.245000000000001</v>
      </c>
      <c r="H2410" s="41">
        <v>5.1224543649541765E-4</v>
      </c>
      <c r="I2410" s="42">
        <v>10.186915049810668</v>
      </c>
      <c r="J2410" s="41">
        <v>5.6236111111111113E-4</v>
      </c>
      <c r="K2410" s="42">
        <v>2.4261777916666603</v>
      </c>
      <c r="L2410" s="41">
        <v>5.1224543649541765E-4</v>
      </c>
      <c r="M2410" s="42">
        <v>2.3227769028549492</v>
      </c>
    </row>
    <row r="2411" spans="1:13" x14ac:dyDescent="0.2">
      <c r="A2411" s="84">
        <v>360</v>
      </c>
      <c r="B2411" s="85">
        <v>35734</v>
      </c>
      <c r="C2411" s="97">
        <v>30.7</v>
      </c>
      <c r="D2411" s="90">
        <v>7.3999999999999999E-4</v>
      </c>
      <c r="E2411" s="87">
        <v>61.192689999999999</v>
      </c>
      <c r="F2411" s="88">
        <v>10.02</v>
      </c>
      <c r="G2411" s="91">
        <v>20.36</v>
      </c>
      <c r="H2411" s="41">
        <v>5.1490214377136745E-4</v>
      </c>
      <c r="I2411" s="42">
        <v>10.192160314208232</v>
      </c>
      <c r="J2411" s="41">
        <v>5.6555555555555558E-4</v>
      </c>
      <c r="K2411" s="42">
        <v>2.426743347222216</v>
      </c>
      <c r="L2411" s="41">
        <v>5.1490214377136745E-4</v>
      </c>
      <c r="M2411" s="42">
        <v>2.3232918049987203</v>
      </c>
    </row>
    <row r="2412" spans="1:13" x14ac:dyDescent="0.2">
      <c r="A2412" s="84">
        <v>360</v>
      </c>
      <c r="B2412" s="85">
        <v>35735</v>
      </c>
      <c r="C2412" s="97">
        <v>30.7</v>
      </c>
      <c r="D2412" s="90">
        <v>7.3999999999999999E-4</v>
      </c>
      <c r="E2412" s="87">
        <v>61.238219999999998</v>
      </c>
      <c r="F2412" s="88">
        <v>10.02</v>
      </c>
      <c r="G2412" s="91">
        <v>20.36</v>
      </c>
      <c r="H2412" s="41">
        <v>5.1490214377136745E-4</v>
      </c>
      <c r="I2412" s="42">
        <v>10.19740827940368</v>
      </c>
      <c r="J2412" s="41">
        <v>5.6555555555555558E-4</v>
      </c>
      <c r="K2412" s="42">
        <v>2.4273089027777717</v>
      </c>
      <c r="L2412" s="41">
        <v>5.1490214377136745E-4</v>
      </c>
      <c r="M2412" s="42">
        <v>2.3238067071424915</v>
      </c>
    </row>
    <row r="2413" spans="1:13" x14ac:dyDescent="0.2">
      <c r="A2413" s="84">
        <v>360</v>
      </c>
      <c r="B2413" s="85">
        <v>35736</v>
      </c>
      <c r="C2413" s="97">
        <v>30.7</v>
      </c>
      <c r="D2413" s="90">
        <v>7.3999999999999999E-4</v>
      </c>
      <c r="E2413" s="87">
        <v>61.28378</v>
      </c>
      <c r="F2413" s="88">
        <v>10.02</v>
      </c>
      <c r="G2413" s="91">
        <v>20.36</v>
      </c>
      <c r="H2413" s="41">
        <v>5.1490214377136745E-4</v>
      </c>
      <c r="I2413" s="42">
        <v>10.202658946787658</v>
      </c>
      <c r="J2413" s="41">
        <v>5.6555555555555558E-4</v>
      </c>
      <c r="K2413" s="42">
        <v>2.4278744583333274</v>
      </c>
      <c r="L2413" s="41">
        <v>5.1490214377136745E-4</v>
      </c>
      <c r="M2413" s="42">
        <v>2.3243216092862626</v>
      </c>
    </row>
    <row r="2414" spans="1:13" x14ac:dyDescent="0.2">
      <c r="A2414" s="84">
        <v>360</v>
      </c>
      <c r="B2414" s="85">
        <v>35737</v>
      </c>
      <c r="C2414" s="97">
        <v>30.6</v>
      </c>
      <c r="D2414" s="90">
        <v>7.3999999999999999E-4</v>
      </c>
      <c r="E2414" s="87">
        <v>61.329239999999999</v>
      </c>
      <c r="F2414" s="88">
        <v>9.99</v>
      </c>
      <c r="G2414" s="91">
        <v>20.295000000000002</v>
      </c>
      <c r="H2414" s="41">
        <v>5.1340083781181711E-4</v>
      </c>
      <c r="I2414" s="42">
        <v>10.207897000438846</v>
      </c>
      <c r="J2414" s="41">
        <v>5.6375000000000001E-4</v>
      </c>
      <c r="K2414" s="42">
        <v>2.4284382083333274</v>
      </c>
      <c r="L2414" s="41">
        <v>5.1340083781181711E-4</v>
      </c>
      <c r="M2414" s="42">
        <v>2.3248350101240742</v>
      </c>
    </row>
    <row r="2415" spans="1:13" x14ac:dyDescent="0.2">
      <c r="A2415" s="84">
        <v>360</v>
      </c>
      <c r="B2415" s="85">
        <v>35738</v>
      </c>
      <c r="C2415" s="97">
        <v>30.65</v>
      </c>
      <c r="D2415" s="90">
        <v>7.3999999999999999E-4</v>
      </c>
      <c r="E2415" s="87">
        <v>61.3748</v>
      </c>
      <c r="F2415" s="88">
        <v>9.9499999999999993</v>
      </c>
      <c r="G2415" s="91">
        <v>20.299999999999997</v>
      </c>
      <c r="H2415" s="41">
        <v>5.1351635160257203E-4</v>
      </c>
      <c r="I2415" s="42">
        <v>10.213138922464047</v>
      </c>
      <c r="J2415" s="41">
        <v>5.6388888888888884E-4</v>
      </c>
      <c r="K2415" s="42">
        <v>2.4290020972222162</v>
      </c>
      <c r="L2415" s="41">
        <v>5.1351635160257203E-4</v>
      </c>
      <c r="M2415" s="42">
        <v>2.3253485264756768</v>
      </c>
    </row>
    <row r="2416" spans="1:13" x14ac:dyDescent="0.2">
      <c r="A2416" s="84">
        <v>360</v>
      </c>
      <c r="B2416" s="85">
        <v>35739</v>
      </c>
      <c r="C2416" s="97">
        <v>30.51</v>
      </c>
      <c r="D2416" s="90">
        <v>7.3999999999999999E-4</v>
      </c>
      <c r="E2416" s="87">
        <v>61.42022</v>
      </c>
      <c r="F2416" s="88">
        <v>9.9600000000000009</v>
      </c>
      <c r="G2416" s="91">
        <v>20.234999999999999</v>
      </c>
      <c r="H2416" s="41">
        <v>5.1201429874070392E-4</v>
      </c>
      <c r="I2416" s="42">
        <v>10.218368195627374</v>
      </c>
      <c r="J2416" s="41">
        <v>5.6208333333333327E-4</v>
      </c>
      <c r="K2416" s="42">
        <v>2.4295641805555497</v>
      </c>
      <c r="L2416" s="41">
        <v>5.1201429874070392E-4</v>
      </c>
      <c r="M2416" s="42">
        <v>2.3258605407744177</v>
      </c>
    </row>
    <row r="2417" spans="1:13" x14ac:dyDescent="0.2">
      <c r="A2417" s="84">
        <v>360</v>
      </c>
      <c r="B2417" s="85">
        <v>35740</v>
      </c>
      <c r="C2417" s="97">
        <v>30.58</v>
      </c>
      <c r="D2417" s="90">
        <v>7.3999999999999999E-4</v>
      </c>
      <c r="E2417" s="87">
        <v>61.465760000000003</v>
      </c>
      <c r="F2417" s="88">
        <v>9.91</v>
      </c>
      <c r="G2417" s="91">
        <v>20.244999999999997</v>
      </c>
      <c r="H2417" s="41">
        <v>5.1224543649541765E-4</v>
      </c>
      <c r="I2417" s="42">
        <v>10.223602508104014</v>
      </c>
      <c r="J2417" s="41">
        <v>5.6236111111111103E-4</v>
      </c>
      <c r="K2417" s="42">
        <v>2.4301265416666609</v>
      </c>
      <c r="L2417" s="41">
        <v>5.1224543649541765E-4</v>
      </c>
      <c r="M2417" s="42">
        <v>2.3263727862109134</v>
      </c>
    </row>
    <row r="2418" spans="1:13" x14ac:dyDescent="0.2">
      <c r="A2418" s="84">
        <v>360</v>
      </c>
      <c r="B2418" s="85">
        <v>35741</v>
      </c>
      <c r="C2418" s="97">
        <v>30.49</v>
      </c>
      <c r="D2418" s="90">
        <v>7.3999999999999999E-4</v>
      </c>
      <c r="E2418" s="87">
        <v>61.511209999999998</v>
      </c>
      <c r="F2418" s="88">
        <v>9.98</v>
      </c>
      <c r="G2418" s="91">
        <v>20.234999999999999</v>
      </c>
      <c r="H2418" s="41">
        <v>5.1201429874070392E-4</v>
      </c>
      <c r="I2418" s="42">
        <v>10.228837138772803</v>
      </c>
      <c r="J2418" s="41">
        <v>5.6208333333333327E-4</v>
      </c>
      <c r="K2418" s="42">
        <v>2.4306886249999944</v>
      </c>
      <c r="L2418" s="41">
        <v>5.1201429874070392E-4</v>
      </c>
      <c r="M2418" s="42">
        <v>2.3268848005096539</v>
      </c>
    </row>
    <row r="2419" spans="1:13" x14ac:dyDescent="0.2">
      <c r="A2419" s="84">
        <v>360</v>
      </c>
      <c r="B2419" s="85">
        <v>35742</v>
      </c>
      <c r="C2419" s="97">
        <v>30.49</v>
      </c>
      <c r="D2419" s="90">
        <v>7.3999999999999999E-4</v>
      </c>
      <c r="E2419" s="87">
        <v>61.556699999999999</v>
      </c>
      <c r="F2419" s="88">
        <v>9.98</v>
      </c>
      <c r="G2419" s="91">
        <v>20.234999999999999</v>
      </c>
      <c r="H2419" s="41">
        <v>5.1201429874070392E-4</v>
      </c>
      <c r="I2419" s="42">
        <v>10.234074449647345</v>
      </c>
      <c r="J2419" s="41">
        <v>5.6208333333333327E-4</v>
      </c>
      <c r="K2419" s="42">
        <v>2.4312507083333279</v>
      </c>
      <c r="L2419" s="41">
        <v>5.1201429874070392E-4</v>
      </c>
      <c r="M2419" s="42">
        <v>2.3273968148083943</v>
      </c>
    </row>
    <row r="2420" spans="1:13" x14ac:dyDescent="0.2">
      <c r="A2420" s="84">
        <v>360</v>
      </c>
      <c r="B2420" s="85">
        <v>35743</v>
      </c>
      <c r="C2420" s="97">
        <v>30.49</v>
      </c>
      <c r="D2420" s="90">
        <v>7.3999999999999999E-4</v>
      </c>
      <c r="E2420" s="87">
        <v>61.602220000000003</v>
      </c>
      <c r="F2420" s="88">
        <v>9.98</v>
      </c>
      <c r="G2420" s="91">
        <v>20.234999999999999</v>
      </c>
      <c r="H2420" s="41">
        <v>5.1201429874070392E-4</v>
      </c>
      <c r="I2420" s="42">
        <v>10.239314442099941</v>
      </c>
      <c r="J2420" s="41">
        <v>5.6208333333333327E-4</v>
      </c>
      <c r="K2420" s="42">
        <v>2.4318127916666614</v>
      </c>
      <c r="L2420" s="41">
        <v>5.1201429874070392E-4</v>
      </c>
      <c r="M2420" s="42">
        <v>2.3279088291071348</v>
      </c>
    </row>
    <row r="2421" spans="1:13" x14ac:dyDescent="0.2">
      <c r="A2421" s="84">
        <v>360</v>
      </c>
      <c r="B2421" s="85">
        <v>35744</v>
      </c>
      <c r="C2421" s="97">
        <v>30.54</v>
      </c>
      <c r="D2421" s="90">
        <v>7.3999999999999999E-4</v>
      </c>
      <c r="E2421" s="87">
        <v>61.647840000000002</v>
      </c>
      <c r="F2421" s="88">
        <v>9.9499999999999993</v>
      </c>
      <c r="G2421" s="91">
        <v>20.244999999999997</v>
      </c>
      <c r="H2421" s="41">
        <v>5.1224543649541765E-4</v>
      </c>
      <c r="I2421" s="42">
        <v>10.244559484195749</v>
      </c>
      <c r="J2421" s="41">
        <v>5.6236111111111103E-4</v>
      </c>
      <c r="K2421" s="42">
        <v>2.4323751527777726</v>
      </c>
      <c r="L2421" s="41">
        <v>5.1224543649541765E-4</v>
      </c>
      <c r="M2421" s="42">
        <v>2.3284210745436305</v>
      </c>
    </row>
    <row r="2422" spans="1:13" x14ac:dyDescent="0.2">
      <c r="A2422" s="84">
        <v>360</v>
      </c>
      <c r="B2422" s="85">
        <v>35745</v>
      </c>
      <c r="C2422" s="97">
        <v>30.45</v>
      </c>
      <c r="D2422" s="90">
        <v>7.3999999999999999E-4</v>
      </c>
      <c r="E2422" s="87">
        <v>61.693379999999998</v>
      </c>
      <c r="F2422" s="88">
        <v>9.9600000000000009</v>
      </c>
      <c r="G2422" s="91">
        <v>20.204999999999998</v>
      </c>
      <c r="H2422" s="41">
        <v>5.1132077043636315E-4</v>
      </c>
      <c r="I2422" s="42">
        <v>10.24979774024399</v>
      </c>
      <c r="J2422" s="41">
        <v>5.612499999999999E-4</v>
      </c>
      <c r="K2422" s="42">
        <v>2.4329364027777727</v>
      </c>
      <c r="L2422" s="41">
        <v>5.1132077043636315E-4</v>
      </c>
      <c r="M2422" s="42">
        <v>2.3289323953140668</v>
      </c>
    </row>
    <row r="2423" spans="1:13" x14ac:dyDescent="0.2">
      <c r="A2423" s="84">
        <v>360</v>
      </c>
      <c r="B2423" s="85">
        <v>35746</v>
      </c>
      <c r="C2423" s="97">
        <v>30.46</v>
      </c>
      <c r="D2423" s="90">
        <v>7.3999999999999999E-4</v>
      </c>
      <c r="E2423" s="87">
        <v>61.738959999999999</v>
      </c>
      <c r="F2423" s="88">
        <v>9.9600000000000009</v>
      </c>
      <c r="G2423" s="91">
        <v>20.21</v>
      </c>
      <c r="H2423" s="41">
        <v>5.1143637047279533E-4</v>
      </c>
      <c r="I2423" s="42">
        <v>10.255039859598341</v>
      </c>
      <c r="J2423" s="41">
        <v>5.6138888888888894E-4</v>
      </c>
      <c r="K2423" s="42">
        <v>2.4334977916666616</v>
      </c>
      <c r="L2423" s="41">
        <v>5.1143637047279533E-4</v>
      </c>
      <c r="M2423" s="42">
        <v>2.3294438316845394</v>
      </c>
    </row>
    <row r="2424" spans="1:13" x14ac:dyDescent="0.2">
      <c r="A2424" s="84">
        <v>360</v>
      </c>
      <c r="B2424" s="85">
        <v>35747</v>
      </c>
      <c r="C2424" s="97">
        <v>30.41</v>
      </c>
      <c r="D2424" s="90">
        <v>7.3999999999999999E-4</v>
      </c>
      <c r="E2424" s="87">
        <v>61.784509999999997</v>
      </c>
      <c r="F2424" s="88">
        <v>9.94</v>
      </c>
      <c r="G2424" s="91">
        <v>20.175000000000001</v>
      </c>
      <c r="H2424" s="41">
        <v>5.1062706950522063E-4</v>
      </c>
      <c r="I2424" s="42">
        <v>10.260276360549508</v>
      </c>
      <c r="J2424" s="41">
        <v>5.6041666666666664E-4</v>
      </c>
      <c r="K2424" s="42">
        <v>2.4340582083333282</v>
      </c>
      <c r="L2424" s="41">
        <v>5.1062706950522063E-4</v>
      </c>
      <c r="M2424" s="42">
        <v>2.3299544587540444</v>
      </c>
    </row>
    <row r="2425" spans="1:13" x14ac:dyDescent="0.2">
      <c r="A2425" s="84">
        <v>360</v>
      </c>
      <c r="B2425" s="85">
        <v>35748</v>
      </c>
      <c r="C2425" s="97">
        <v>30.43</v>
      </c>
      <c r="D2425" s="90">
        <v>7.3999999999999999E-4</v>
      </c>
      <c r="E2425" s="87">
        <v>61.830120000000001</v>
      </c>
      <c r="F2425" s="88">
        <v>9.93</v>
      </c>
      <c r="G2425" s="91">
        <v>20.18</v>
      </c>
      <c r="H2425" s="41">
        <v>5.1074269831863361E-4</v>
      </c>
      <c r="I2425" s="42">
        <v>10.26551672178339</v>
      </c>
      <c r="J2425" s="41">
        <v>5.6055555555555557E-4</v>
      </c>
      <c r="K2425" s="42">
        <v>2.4346187638888837</v>
      </c>
      <c r="L2425" s="41">
        <v>5.1074269831863361E-4</v>
      </c>
      <c r="M2425" s="42">
        <v>2.330465201452363</v>
      </c>
    </row>
    <row r="2426" spans="1:13" x14ac:dyDescent="0.2">
      <c r="A2426" s="84">
        <v>360</v>
      </c>
      <c r="B2426" s="85">
        <v>35749</v>
      </c>
      <c r="C2426" s="97">
        <v>30.43</v>
      </c>
      <c r="D2426" s="90">
        <v>7.3999999999999999E-4</v>
      </c>
      <c r="E2426" s="87">
        <v>61.875770000000003</v>
      </c>
      <c r="F2426" s="88">
        <v>9.93</v>
      </c>
      <c r="G2426" s="91">
        <v>20.18</v>
      </c>
      <c r="H2426" s="41">
        <v>5.1074269831863361E-4</v>
      </c>
      <c r="I2426" s="42">
        <v>10.27075975949351</v>
      </c>
      <c r="J2426" s="41">
        <v>5.6055555555555557E-4</v>
      </c>
      <c r="K2426" s="42">
        <v>2.4351793194444391</v>
      </c>
      <c r="L2426" s="41">
        <v>5.1074269831863361E-4</v>
      </c>
      <c r="M2426" s="42">
        <v>2.3309759441506817</v>
      </c>
    </row>
    <row r="2427" spans="1:13" x14ac:dyDescent="0.2">
      <c r="A2427" s="84">
        <v>360</v>
      </c>
      <c r="B2427" s="85">
        <v>35750</v>
      </c>
      <c r="C2427" s="97">
        <v>30.43</v>
      </c>
      <c r="D2427" s="90">
        <v>7.3999999999999999E-4</v>
      </c>
      <c r="E2427" s="87">
        <v>61.92145</v>
      </c>
      <c r="F2427" s="88">
        <v>9.93</v>
      </c>
      <c r="G2427" s="91">
        <v>20.18</v>
      </c>
      <c r="H2427" s="41">
        <v>5.1074269831863361E-4</v>
      </c>
      <c r="I2427" s="42">
        <v>10.276005475046857</v>
      </c>
      <c r="J2427" s="41">
        <v>5.6055555555555557E-4</v>
      </c>
      <c r="K2427" s="42">
        <v>2.4357398749999946</v>
      </c>
      <c r="L2427" s="41">
        <v>5.1074269831863361E-4</v>
      </c>
      <c r="M2427" s="42">
        <v>2.3314866868490003</v>
      </c>
    </row>
    <row r="2428" spans="1:13" x14ac:dyDescent="0.2">
      <c r="A2428" s="84">
        <v>360</v>
      </c>
      <c r="B2428" s="85">
        <v>35751</v>
      </c>
      <c r="C2428" s="97">
        <v>30.49</v>
      </c>
      <c r="D2428" s="90">
        <v>7.3999999999999999E-4</v>
      </c>
      <c r="E2428" s="87">
        <v>61.967239999999997</v>
      </c>
      <c r="F2428" s="88">
        <v>9.91</v>
      </c>
      <c r="G2428" s="91">
        <v>20.2</v>
      </c>
      <c r="H2428" s="41">
        <v>5.1120516560487772E-4</v>
      </c>
      <c r="I2428" s="42">
        <v>10.281258622127485</v>
      </c>
      <c r="J2428" s="41">
        <v>5.6111111111111108E-4</v>
      </c>
      <c r="K2428" s="42">
        <v>2.4363009861111058</v>
      </c>
      <c r="L2428" s="41">
        <v>5.1120516560487772E-4</v>
      </c>
      <c r="M2428" s="42">
        <v>2.3319978920146052</v>
      </c>
    </row>
    <row r="2429" spans="1:13" x14ac:dyDescent="0.2">
      <c r="A2429" s="84">
        <v>360</v>
      </c>
      <c r="B2429" s="85">
        <v>35752</v>
      </c>
      <c r="C2429" s="97">
        <v>30.48</v>
      </c>
      <c r="D2429" s="90">
        <v>7.3999999999999999E-4</v>
      </c>
      <c r="E2429" s="87">
        <v>62.01305</v>
      </c>
      <c r="F2429" s="88">
        <v>9.8800000000000008</v>
      </c>
      <c r="G2429" s="91">
        <v>20.18</v>
      </c>
      <c r="H2429" s="41">
        <v>5.1074269831863361E-4</v>
      </c>
      <c r="I2429" s="42">
        <v>10.286509699898263</v>
      </c>
      <c r="J2429" s="41">
        <v>5.6055555555555557E-4</v>
      </c>
      <c r="K2429" s="42">
        <v>2.4368615416666612</v>
      </c>
      <c r="L2429" s="41">
        <v>5.1074269831863361E-4</v>
      </c>
      <c r="M2429" s="42">
        <v>2.3325086347129238</v>
      </c>
    </row>
    <row r="2430" spans="1:13" x14ac:dyDescent="0.2">
      <c r="A2430" s="84">
        <v>360</v>
      </c>
      <c r="B2430" s="85">
        <v>35753</v>
      </c>
      <c r="C2430" s="97">
        <v>30.45</v>
      </c>
      <c r="D2430" s="90">
        <v>7.3999999999999999E-4</v>
      </c>
      <c r="E2430" s="87">
        <v>62.058860000000003</v>
      </c>
      <c r="F2430" s="88">
        <v>9.9</v>
      </c>
      <c r="G2430" s="91">
        <v>20.175000000000001</v>
      </c>
      <c r="H2430" s="41">
        <v>5.1062706950522063E-4</v>
      </c>
      <c r="I2430" s="42">
        <v>10.291762270201758</v>
      </c>
      <c r="J2430" s="41">
        <v>5.6041666666666664E-4</v>
      </c>
      <c r="K2430" s="42">
        <v>2.4374219583333279</v>
      </c>
      <c r="L2430" s="41">
        <v>5.1062706950522063E-4</v>
      </c>
      <c r="M2430" s="42">
        <v>2.3330192617824288</v>
      </c>
    </row>
    <row r="2431" spans="1:13" x14ac:dyDescent="0.2">
      <c r="A2431" s="84">
        <v>360</v>
      </c>
      <c r="B2431" s="85">
        <v>35754</v>
      </c>
      <c r="C2431" s="97">
        <v>30.51</v>
      </c>
      <c r="D2431" s="90">
        <v>7.3999999999999999E-4</v>
      </c>
      <c r="E2431" s="87">
        <v>62.104779999999998</v>
      </c>
      <c r="F2431" s="88">
        <v>9.89</v>
      </c>
      <c r="G2431" s="91">
        <v>20.200000000000003</v>
      </c>
      <c r="H2431" s="41">
        <v>5.1120516560487772E-4</v>
      </c>
      <c r="I2431" s="42">
        <v>10.297023472237463</v>
      </c>
      <c r="J2431" s="41">
        <v>5.6111111111111119E-4</v>
      </c>
      <c r="K2431" s="42">
        <v>2.4379830694444391</v>
      </c>
      <c r="L2431" s="41">
        <v>5.1120516560487772E-4</v>
      </c>
      <c r="M2431" s="42">
        <v>2.3335304669480337</v>
      </c>
    </row>
    <row r="2432" spans="1:13" x14ac:dyDescent="0.2">
      <c r="A2432" s="84">
        <v>360</v>
      </c>
      <c r="B2432" s="85">
        <v>35755</v>
      </c>
      <c r="C2432" s="97">
        <v>30.28</v>
      </c>
      <c r="D2432" s="90">
        <v>7.3999999999999999E-4</v>
      </c>
      <c r="E2432" s="87">
        <v>62.15043</v>
      </c>
      <c r="F2432" s="88">
        <v>9.89</v>
      </c>
      <c r="G2432" s="91">
        <v>20.085000000000001</v>
      </c>
      <c r="H2432" s="41">
        <v>5.0854493008789525E-4</v>
      </c>
      <c r="I2432" s="42">
        <v>10.302259971319264</v>
      </c>
      <c r="J2432" s="41">
        <v>5.5791666666666674E-4</v>
      </c>
      <c r="K2432" s="42">
        <v>2.4385409861111058</v>
      </c>
      <c r="L2432" s="41">
        <v>5.0854493008789525E-4</v>
      </c>
      <c r="M2432" s="42">
        <v>2.3340390118781214</v>
      </c>
    </row>
    <row r="2433" spans="1:13" x14ac:dyDescent="0.2">
      <c r="A2433" s="84">
        <v>360</v>
      </c>
      <c r="B2433" s="85">
        <v>35756</v>
      </c>
      <c r="C2433" s="97">
        <v>30.28</v>
      </c>
      <c r="D2433" s="90">
        <v>7.3999999999999999E-4</v>
      </c>
      <c r="E2433" s="87">
        <v>62.196109999999997</v>
      </c>
      <c r="F2433" s="88">
        <v>9.89</v>
      </c>
      <c r="G2433" s="91">
        <v>20.085000000000001</v>
      </c>
      <c r="H2433" s="41">
        <v>5.0854493008789525E-4</v>
      </c>
      <c r="I2433" s="42">
        <v>10.307499133396126</v>
      </c>
      <c r="J2433" s="41">
        <v>5.5791666666666674E-4</v>
      </c>
      <c r="K2433" s="42">
        <v>2.4390989027777725</v>
      </c>
      <c r="L2433" s="41">
        <v>5.0854493008789525E-4</v>
      </c>
      <c r="M2433" s="42">
        <v>2.334547556808209</v>
      </c>
    </row>
    <row r="2434" spans="1:13" x14ac:dyDescent="0.2">
      <c r="A2434" s="84">
        <v>360</v>
      </c>
      <c r="B2434" s="85">
        <v>35757</v>
      </c>
      <c r="C2434" s="97">
        <v>30.28</v>
      </c>
      <c r="D2434" s="90">
        <v>7.3999999999999999E-4</v>
      </c>
      <c r="E2434" s="87">
        <v>62.24183</v>
      </c>
      <c r="F2434" s="88">
        <v>9.89</v>
      </c>
      <c r="G2434" s="91">
        <v>20.085000000000001</v>
      </c>
      <c r="H2434" s="41">
        <v>5.0854493008789525E-4</v>
      </c>
      <c r="I2434" s="42">
        <v>10.3127409598223</v>
      </c>
      <c r="J2434" s="41">
        <v>5.5791666666666674E-4</v>
      </c>
      <c r="K2434" s="42">
        <v>2.4396568194444392</v>
      </c>
      <c r="L2434" s="41">
        <v>5.0854493008789525E-4</v>
      </c>
      <c r="M2434" s="42">
        <v>2.3350561017382967</v>
      </c>
    </row>
    <row r="2435" spans="1:13" x14ac:dyDescent="0.2">
      <c r="A2435" s="84">
        <v>360</v>
      </c>
      <c r="B2435" s="85">
        <v>35758</v>
      </c>
      <c r="C2435" s="97">
        <v>30.52</v>
      </c>
      <c r="D2435" s="90">
        <v>7.3999999999999999E-4</v>
      </c>
      <c r="E2435" s="87">
        <v>62.287889999999997</v>
      </c>
      <c r="F2435" s="88">
        <v>9.91</v>
      </c>
      <c r="G2435" s="91">
        <v>20.215</v>
      </c>
      <c r="H2435" s="41">
        <v>5.1155196571439632E-4</v>
      </c>
      <c r="I2435" s="42">
        <v>10.318016462732199</v>
      </c>
      <c r="J2435" s="41">
        <v>5.6152777777777776E-4</v>
      </c>
      <c r="K2435" s="42">
        <v>2.440218347222217</v>
      </c>
      <c r="L2435" s="41">
        <v>5.1155196571439632E-4</v>
      </c>
      <c r="M2435" s="42">
        <v>2.3355676537040111</v>
      </c>
    </row>
    <row r="2436" spans="1:13" x14ac:dyDescent="0.2">
      <c r="A2436" s="84">
        <v>360</v>
      </c>
      <c r="B2436" s="85">
        <v>35759</v>
      </c>
      <c r="C2436" s="97">
        <v>30.1</v>
      </c>
      <c r="D2436" s="90">
        <v>7.2999999999999996E-4</v>
      </c>
      <c r="E2436" s="87">
        <v>62.333440000000003</v>
      </c>
      <c r="F2436" s="88">
        <v>9.9499999999999993</v>
      </c>
      <c r="G2436" s="91">
        <v>20.024999999999999</v>
      </c>
      <c r="H2436" s="41">
        <v>5.0715597242789734E-4</v>
      </c>
      <c r="I2436" s="42">
        <v>10.323249306404882</v>
      </c>
      <c r="J2436" s="41">
        <v>5.5625E-4</v>
      </c>
      <c r="K2436" s="42">
        <v>2.4407745972222168</v>
      </c>
      <c r="L2436" s="41">
        <v>5.0715597242789734E-4</v>
      </c>
      <c r="M2436" s="42">
        <v>2.3360748096764388</v>
      </c>
    </row>
    <row r="2437" spans="1:13" x14ac:dyDescent="0.2">
      <c r="A2437" s="84">
        <v>360</v>
      </c>
      <c r="B2437" s="85">
        <v>35760</v>
      </c>
      <c r="C2437" s="97">
        <v>30.14</v>
      </c>
      <c r="D2437" s="90">
        <v>7.2999999999999996E-4</v>
      </c>
      <c r="E2437" s="87">
        <v>62.379069999999999</v>
      </c>
      <c r="F2437" s="88">
        <v>9.9600000000000009</v>
      </c>
      <c r="G2437" s="91">
        <v>20.05</v>
      </c>
      <c r="H2437" s="41">
        <v>5.0773478891397161E-4</v>
      </c>
      <c r="I2437" s="42">
        <v>10.328490779212377</v>
      </c>
      <c r="J2437" s="41">
        <v>5.5694444444444444E-4</v>
      </c>
      <c r="K2437" s="42">
        <v>2.4413315416666612</v>
      </c>
      <c r="L2437" s="41">
        <v>5.0773478891397161E-4</v>
      </c>
      <c r="M2437" s="42">
        <v>2.3365825444653527</v>
      </c>
    </row>
    <row r="2438" spans="1:13" x14ac:dyDescent="0.2">
      <c r="A2438" s="84">
        <v>360</v>
      </c>
      <c r="B2438" s="85">
        <v>35761</v>
      </c>
      <c r="C2438" s="97">
        <v>30.14</v>
      </c>
      <c r="D2438" s="90">
        <v>7.2999999999999996E-4</v>
      </c>
      <c r="E2438" s="87">
        <v>62.424729999999997</v>
      </c>
      <c r="F2438" s="88">
        <v>9.9600000000000009</v>
      </c>
      <c r="G2438" s="91">
        <v>20.05</v>
      </c>
      <c r="H2438" s="41">
        <v>5.0773478891397161E-4</v>
      </c>
      <c r="I2438" s="42">
        <v>10.33373491329796</v>
      </c>
      <c r="J2438" s="41">
        <v>5.5694444444444444E-4</v>
      </c>
      <c r="K2438" s="42">
        <v>2.4418884861111056</v>
      </c>
      <c r="L2438" s="41">
        <v>5.0773478891397161E-4</v>
      </c>
      <c r="M2438" s="42">
        <v>2.3370902792542667</v>
      </c>
    </row>
    <row r="2439" spans="1:13" x14ac:dyDescent="0.2">
      <c r="A2439" s="84">
        <v>360</v>
      </c>
      <c r="B2439" s="85">
        <v>35762</v>
      </c>
      <c r="C2439" s="97">
        <v>30.15</v>
      </c>
      <c r="D2439" s="90">
        <v>7.2999999999999996E-4</v>
      </c>
      <c r="E2439" s="87">
        <v>62.470440000000004</v>
      </c>
      <c r="F2439" s="88">
        <v>9.98</v>
      </c>
      <c r="G2439" s="91">
        <v>20.064999999999998</v>
      </c>
      <c r="H2439" s="41">
        <v>5.0808202111163325E-4</v>
      </c>
      <c r="I2439" s="42">
        <v>10.33898529821834</v>
      </c>
      <c r="J2439" s="41">
        <v>5.5736111111111101E-4</v>
      </c>
      <c r="K2439" s="42">
        <v>2.4424458472222166</v>
      </c>
      <c r="L2439" s="41">
        <v>5.0808202111163325E-4</v>
      </c>
      <c r="M2439" s="42">
        <v>2.3375983612753783</v>
      </c>
    </row>
    <row r="2440" spans="1:13" x14ac:dyDescent="0.2">
      <c r="A2440" s="84">
        <v>360</v>
      </c>
      <c r="B2440" s="85">
        <v>35763</v>
      </c>
      <c r="C2440" s="97">
        <v>30.15</v>
      </c>
      <c r="D2440" s="90">
        <v>7.2999999999999996E-4</v>
      </c>
      <c r="E2440" s="87">
        <v>62.516190000000002</v>
      </c>
      <c r="F2440" s="88">
        <v>9.98</v>
      </c>
      <c r="G2440" s="91">
        <v>20.064999999999998</v>
      </c>
      <c r="H2440" s="41">
        <v>5.0808202111163325E-4</v>
      </c>
      <c r="I2440" s="42">
        <v>10.344238350764902</v>
      </c>
      <c r="J2440" s="41">
        <v>5.5736111111111101E-4</v>
      </c>
      <c r="K2440" s="42">
        <v>2.4430032083333275</v>
      </c>
      <c r="L2440" s="41">
        <v>5.0808202111163325E-4</v>
      </c>
      <c r="M2440" s="42">
        <v>2.33810644329649</v>
      </c>
    </row>
    <row r="2441" spans="1:13" x14ac:dyDescent="0.2">
      <c r="A2441" s="84">
        <v>360</v>
      </c>
      <c r="B2441" s="85">
        <v>35764</v>
      </c>
      <c r="C2441" s="97">
        <v>30.15</v>
      </c>
      <c r="D2441" s="90">
        <v>7.2999999999999996E-4</v>
      </c>
      <c r="E2441" s="87">
        <v>62.561970000000002</v>
      </c>
      <c r="F2441" s="88">
        <v>9.98</v>
      </c>
      <c r="G2441" s="91">
        <v>20.064999999999998</v>
      </c>
      <c r="H2441" s="41">
        <v>5.0808202111163325E-4</v>
      </c>
      <c r="I2441" s="42">
        <v>10.34949407229302</v>
      </c>
      <c r="J2441" s="41">
        <v>5.5736111111111101E-4</v>
      </c>
      <c r="K2441" s="42">
        <v>2.4435605694444384</v>
      </c>
      <c r="L2441" s="41">
        <v>5.0808202111163325E-4</v>
      </c>
      <c r="M2441" s="42">
        <v>2.3386145253176016</v>
      </c>
    </row>
    <row r="2442" spans="1:13" x14ac:dyDescent="0.2">
      <c r="A2442" s="84">
        <v>360</v>
      </c>
      <c r="B2442" s="85">
        <v>35765</v>
      </c>
      <c r="C2442" s="97">
        <v>30.22</v>
      </c>
      <c r="D2442" s="90">
        <v>7.2999999999999996E-4</v>
      </c>
      <c r="E2442" s="87">
        <v>62.607869999999998</v>
      </c>
      <c r="F2442" s="88">
        <v>9.92</v>
      </c>
      <c r="G2442" s="91">
        <v>20.07</v>
      </c>
      <c r="H2442" s="41">
        <v>5.0819775556432134E-4</v>
      </c>
      <c r="I2442" s="42">
        <v>10.354753661951785</v>
      </c>
      <c r="J2442" s="41">
        <v>5.5750000000000005E-4</v>
      </c>
      <c r="K2442" s="42">
        <v>2.4441180694444387</v>
      </c>
      <c r="L2442" s="41">
        <v>5.0819775556432134E-4</v>
      </c>
      <c r="M2442" s="42">
        <v>2.3391227230731659</v>
      </c>
    </row>
    <row r="2443" spans="1:13" x14ac:dyDescent="0.2">
      <c r="A2443" s="84">
        <v>360</v>
      </c>
      <c r="B2443" s="85">
        <v>35766</v>
      </c>
      <c r="C2443" s="97">
        <v>30.16</v>
      </c>
      <c r="D2443" s="90">
        <v>7.2999999999999996E-4</v>
      </c>
      <c r="E2443" s="87">
        <v>62.653730000000003</v>
      </c>
      <c r="F2443" s="88">
        <v>9.92</v>
      </c>
      <c r="G2443" s="91">
        <v>20.04</v>
      </c>
      <c r="H2443" s="41">
        <v>5.0750327674498052E-4</v>
      </c>
      <c r="I2443" s="42">
        <v>10.360008733365111</v>
      </c>
      <c r="J2443" s="41">
        <v>5.5666666666666668E-4</v>
      </c>
      <c r="K2443" s="42">
        <v>2.4446747361111054</v>
      </c>
      <c r="L2443" s="41">
        <v>5.0750327674498052E-4</v>
      </c>
      <c r="M2443" s="42">
        <v>2.3396302263499109</v>
      </c>
    </row>
    <row r="2444" spans="1:13" x14ac:dyDescent="0.2">
      <c r="A2444" s="84">
        <v>360</v>
      </c>
      <c r="B2444" s="85">
        <v>35767</v>
      </c>
      <c r="C2444" s="97">
        <v>30.27</v>
      </c>
      <c r="D2444" s="90">
        <v>7.2999999999999996E-4</v>
      </c>
      <c r="E2444" s="87">
        <v>62.699770000000001</v>
      </c>
      <c r="F2444" s="88">
        <v>9.92</v>
      </c>
      <c r="G2444" s="91">
        <v>20.094999999999999</v>
      </c>
      <c r="H2444" s="41">
        <v>5.0877635574586577E-4</v>
      </c>
      <c r="I2444" s="42">
        <v>10.365279660853968</v>
      </c>
      <c r="J2444" s="41">
        <v>5.5819444444444438E-4</v>
      </c>
      <c r="K2444" s="42">
        <v>2.4452329305555498</v>
      </c>
      <c r="L2444" s="41">
        <v>5.0877635574586577E-4</v>
      </c>
      <c r="M2444" s="42">
        <v>2.3401390027056568</v>
      </c>
    </row>
    <row r="2445" spans="1:13" x14ac:dyDescent="0.2">
      <c r="A2445" s="84">
        <v>360</v>
      </c>
      <c r="B2445" s="85">
        <v>35768</v>
      </c>
      <c r="C2445" s="97">
        <v>30.22</v>
      </c>
      <c r="D2445" s="90">
        <v>7.2999999999999996E-4</v>
      </c>
      <c r="E2445" s="87">
        <v>62.745780000000003</v>
      </c>
      <c r="F2445" s="88">
        <v>9.91</v>
      </c>
      <c r="G2445" s="91">
        <v>20.064999999999998</v>
      </c>
      <c r="H2445" s="41">
        <v>5.0808202111163325E-4</v>
      </c>
      <c r="I2445" s="42">
        <v>10.370546073093442</v>
      </c>
      <c r="J2445" s="41">
        <v>5.5736111111111101E-4</v>
      </c>
      <c r="K2445" s="42">
        <v>2.4457902916666607</v>
      </c>
      <c r="L2445" s="41">
        <v>5.0808202111163325E-4</v>
      </c>
      <c r="M2445" s="42">
        <v>2.3406470847267684</v>
      </c>
    </row>
    <row r="2446" spans="1:13" x14ac:dyDescent="0.2">
      <c r="A2446" s="84">
        <v>360</v>
      </c>
      <c r="B2446" s="85">
        <v>35769</v>
      </c>
      <c r="C2446" s="97">
        <v>30.17</v>
      </c>
      <c r="D2446" s="90">
        <v>7.2999999999999996E-4</v>
      </c>
      <c r="E2446" s="87">
        <v>62.79175</v>
      </c>
      <c r="F2446" s="88">
        <v>9.93</v>
      </c>
      <c r="G2446" s="91">
        <v>20.05</v>
      </c>
      <c r="H2446" s="41">
        <v>5.0773478891397161E-4</v>
      </c>
      <c r="I2446" s="42">
        <v>10.375811560114787</v>
      </c>
      <c r="J2446" s="41">
        <v>5.5694444444444444E-4</v>
      </c>
      <c r="K2446" s="42">
        <v>2.4463472361111052</v>
      </c>
      <c r="L2446" s="41">
        <v>5.0773478891397161E-4</v>
      </c>
      <c r="M2446" s="42">
        <v>2.3411548195156824</v>
      </c>
    </row>
    <row r="2447" spans="1:13" x14ac:dyDescent="0.2">
      <c r="A2447" s="84">
        <v>360</v>
      </c>
      <c r="B2447" s="85">
        <v>35770</v>
      </c>
      <c r="C2447" s="97">
        <v>30.17</v>
      </c>
      <c r="D2447" s="90">
        <v>7.2999999999999996E-4</v>
      </c>
      <c r="E2447" s="87">
        <v>62.837760000000003</v>
      </c>
      <c r="F2447" s="88">
        <v>9.93</v>
      </c>
      <c r="G2447" s="91">
        <v>20.05</v>
      </c>
      <c r="H2447" s="41">
        <v>5.0773478891397161E-4</v>
      </c>
      <c r="I2447" s="42">
        <v>10.381079720607072</v>
      </c>
      <c r="J2447" s="41">
        <v>5.5694444444444444E-4</v>
      </c>
      <c r="K2447" s="42">
        <v>2.4469041805555496</v>
      </c>
      <c r="L2447" s="41">
        <v>5.0773478891397161E-4</v>
      </c>
      <c r="M2447" s="42">
        <v>2.3416625543045964</v>
      </c>
    </row>
    <row r="2448" spans="1:13" x14ac:dyDescent="0.2">
      <c r="A2448" s="84">
        <v>360</v>
      </c>
      <c r="B2448" s="85">
        <v>35771</v>
      </c>
      <c r="C2448" s="97">
        <v>30.17</v>
      </c>
      <c r="D2448" s="90">
        <v>7.2999999999999996E-4</v>
      </c>
      <c r="E2448" s="87">
        <v>62.883800000000001</v>
      </c>
      <c r="F2448" s="88">
        <v>9.93</v>
      </c>
      <c r="G2448" s="91">
        <v>20.05</v>
      </c>
      <c r="H2448" s="41">
        <v>5.0773478891397161E-4</v>
      </c>
      <c r="I2448" s="42">
        <v>10.386350555927715</v>
      </c>
      <c r="J2448" s="41">
        <v>5.5694444444444444E-4</v>
      </c>
      <c r="K2448" s="42">
        <v>2.447461124999994</v>
      </c>
      <c r="L2448" s="41">
        <v>5.0773478891397161E-4</v>
      </c>
      <c r="M2448" s="42">
        <v>2.3421702890935103</v>
      </c>
    </row>
    <row r="2449" spans="1:13" x14ac:dyDescent="0.2">
      <c r="A2449" s="84">
        <v>360</v>
      </c>
      <c r="B2449" s="85">
        <v>35772</v>
      </c>
      <c r="C2449" s="97">
        <v>30.17</v>
      </c>
      <c r="D2449" s="90">
        <v>7.2999999999999996E-4</v>
      </c>
      <c r="E2449" s="87">
        <v>62.929870000000001</v>
      </c>
      <c r="F2449" s="88">
        <v>9.93</v>
      </c>
      <c r="G2449" s="91">
        <v>20.05</v>
      </c>
      <c r="H2449" s="41">
        <v>5.0773478891397161E-4</v>
      </c>
      <c r="I2449" s="42">
        <v>10.391624067434815</v>
      </c>
      <c r="J2449" s="41">
        <v>5.5694444444444444E-4</v>
      </c>
      <c r="K2449" s="42">
        <v>2.4480180694444384</v>
      </c>
      <c r="L2449" s="41">
        <v>5.0773478891397161E-4</v>
      </c>
      <c r="M2449" s="42">
        <v>2.3426780238824243</v>
      </c>
    </row>
    <row r="2450" spans="1:13" x14ac:dyDescent="0.2">
      <c r="A2450" s="84">
        <v>360</v>
      </c>
      <c r="B2450" s="85">
        <v>35773</v>
      </c>
      <c r="C2450" s="97">
        <v>30.19</v>
      </c>
      <c r="D2450" s="90">
        <v>7.2999999999999996E-4</v>
      </c>
      <c r="E2450" s="87">
        <v>62.976010000000002</v>
      </c>
      <c r="F2450" s="88">
        <v>9.9</v>
      </c>
      <c r="G2450" s="91">
        <v>20.045000000000002</v>
      </c>
      <c r="H2450" s="41">
        <v>5.0761903523355301E-4</v>
      </c>
      <c r="I2450" s="42">
        <v>10.396899053618437</v>
      </c>
      <c r="J2450" s="41">
        <v>5.5680555555555561E-4</v>
      </c>
      <c r="K2450" s="42">
        <v>2.448574874999994</v>
      </c>
      <c r="L2450" s="41">
        <v>5.0761903523355301E-4</v>
      </c>
      <c r="M2450" s="42">
        <v>2.3431856429176579</v>
      </c>
    </row>
    <row r="2451" spans="1:13" x14ac:dyDescent="0.2">
      <c r="A2451" s="84">
        <v>360</v>
      </c>
      <c r="B2451" s="85">
        <v>35774</v>
      </c>
      <c r="C2451" s="97">
        <v>30.86</v>
      </c>
      <c r="D2451" s="90">
        <v>7.5000000000000002E-4</v>
      </c>
      <c r="E2451" s="87">
        <v>63.023069999999997</v>
      </c>
      <c r="F2451" s="88">
        <v>9.91</v>
      </c>
      <c r="G2451" s="91">
        <v>20.384999999999998</v>
      </c>
      <c r="H2451" s="41">
        <v>5.1547935386353494E-4</v>
      </c>
      <c r="I2451" s="42">
        <v>10.402258440424781</v>
      </c>
      <c r="J2451" s="41">
        <v>5.6624999999999991E-4</v>
      </c>
      <c r="K2451" s="42">
        <v>2.4491411249999939</v>
      </c>
      <c r="L2451" s="41">
        <v>5.1547935386353494E-4</v>
      </c>
      <c r="M2451" s="42">
        <v>2.3437011222715212</v>
      </c>
    </row>
    <row r="2452" spans="1:13" x14ac:dyDescent="0.2">
      <c r="A2452" s="84">
        <v>360</v>
      </c>
      <c r="B2452" s="85">
        <v>35775</v>
      </c>
      <c r="C2452" s="97">
        <v>30.79</v>
      </c>
      <c r="D2452" s="90">
        <v>7.5000000000000002E-4</v>
      </c>
      <c r="E2452" s="87">
        <v>63.070079999999997</v>
      </c>
      <c r="F2452" s="88">
        <v>9.94</v>
      </c>
      <c r="G2452" s="91">
        <v>20.364999999999998</v>
      </c>
      <c r="H2452" s="41">
        <v>5.1501759535388381E-4</v>
      </c>
      <c r="I2452" s="42">
        <v>10.407615786553018</v>
      </c>
      <c r="J2452" s="41">
        <v>5.656944444444444E-4</v>
      </c>
      <c r="K2452" s="42">
        <v>2.4497068194444385</v>
      </c>
      <c r="L2452" s="41">
        <v>5.1501759535388381E-4</v>
      </c>
      <c r="M2452" s="42">
        <v>2.3442161398668748</v>
      </c>
    </row>
    <row r="2453" spans="1:13" x14ac:dyDescent="0.2">
      <c r="A2453" s="84">
        <v>360</v>
      </c>
      <c r="B2453" s="85">
        <v>35776</v>
      </c>
      <c r="C2453" s="97">
        <v>30.93</v>
      </c>
      <c r="D2453" s="90">
        <v>7.5000000000000002E-4</v>
      </c>
      <c r="E2453" s="87">
        <v>63.117310000000003</v>
      </c>
      <c r="F2453" s="88">
        <v>9.91</v>
      </c>
      <c r="G2453" s="91">
        <v>20.420000000000002</v>
      </c>
      <c r="H2453" s="41">
        <v>5.162872472066482E-4</v>
      </c>
      <c r="I2453" s="42">
        <v>10.412989105857442</v>
      </c>
      <c r="J2453" s="41">
        <v>5.6722222222222222E-4</v>
      </c>
      <c r="K2453" s="42">
        <v>2.4502740416666606</v>
      </c>
      <c r="L2453" s="41">
        <v>5.162872472066482E-4</v>
      </c>
      <c r="M2453" s="42">
        <v>2.3447324271140815</v>
      </c>
    </row>
    <row r="2454" spans="1:13" x14ac:dyDescent="0.2">
      <c r="A2454" s="84">
        <v>360</v>
      </c>
      <c r="B2454" s="85">
        <v>35777</v>
      </c>
      <c r="C2454" s="97">
        <v>30.93</v>
      </c>
      <c r="D2454" s="90">
        <v>7.5000000000000002E-4</v>
      </c>
      <c r="E2454" s="87">
        <v>63.164580000000001</v>
      </c>
      <c r="F2454" s="88">
        <v>9.91</v>
      </c>
      <c r="G2454" s="91">
        <v>20.420000000000002</v>
      </c>
      <c r="H2454" s="41">
        <v>5.162872472066482E-4</v>
      </c>
      <c r="I2454" s="42">
        <v>10.418365199338098</v>
      </c>
      <c r="J2454" s="41">
        <v>5.6722222222222222E-4</v>
      </c>
      <c r="K2454" s="42">
        <v>2.4508412638888828</v>
      </c>
      <c r="L2454" s="41">
        <v>5.162872472066482E-4</v>
      </c>
      <c r="M2454" s="42">
        <v>2.3452487143612881</v>
      </c>
    </row>
    <row r="2455" spans="1:13" x14ac:dyDescent="0.2">
      <c r="A2455" s="84">
        <v>360</v>
      </c>
      <c r="B2455" s="85">
        <v>35778</v>
      </c>
      <c r="C2455" s="97">
        <v>30.93</v>
      </c>
      <c r="D2455" s="90">
        <v>7.5000000000000002E-4</v>
      </c>
      <c r="E2455" s="87">
        <v>63.211880000000001</v>
      </c>
      <c r="F2455" s="88">
        <v>9.91</v>
      </c>
      <c r="G2455" s="91">
        <v>20.420000000000002</v>
      </c>
      <c r="H2455" s="41">
        <v>5.162872472066482E-4</v>
      </c>
      <c r="I2455" s="42">
        <v>10.423744068427258</v>
      </c>
      <c r="J2455" s="41">
        <v>5.6722222222222222E-4</v>
      </c>
      <c r="K2455" s="42">
        <v>2.451408486111105</v>
      </c>
      <c r="L2455" s="41">
        <v>5.162872472066482E-4</v>
      </c>
      <c r="M2455" s="42">
        <v>2.3457650016084948</v>
      </c>
    </row>
    <row r="2456" spans="1:13" x14ac:dyDescent="0.2">
      <c r="A2456" s="84">
        <v>360</v>
      </c>
      <c r="B2456" s="85">
        <v>35779</v>
      </c>
      <c r="C2456" s="97">
        <v>30.91</v>
      </c>
      <c r="D2456" s="90">
        <v>7.5000000000000002E-4</v>
      </c>
      <c r="E2456" s="87">
        <v>63.259189999999997</v>
      </c>
      <c r="F2456" s="88">
        <v>9.9</v>
      </c>
      <c r="G2456" s="91">
        <v>20.405000000000001</v>
      </c>
      <c r="H2456" s="41">
        <v>5.1594103587904172E-4</v>
      </c>
      <c r="I2456" s="42">
        <v>10.42912210573966</v>
      </c>
      <c r="J2456" s="41">
        <v>5.6680555555555564E-4</v>
      </c>
      <c r="K2456" s="42">
        <v>2.4519752916666606</v>
      </c>
      <c r="L2456" s="41">
        <v>5.1594103587904172E-4</v>
      </c>
      <c r="M2456" s="42">
        <v>2.3462809426443738</v>
      </c>
    </row>
    <row r="2457" spans="1:13" x14ac:dyDescent="0.2">
      <c r="A2457" s="84">
        <v>360</v>
      </c>
      <c r="B2457" s="85">
        <v>35780</v>
      </c>
      <c r="C2457" s="97">
        <v>30.7</v>
      </c>
      <c r="D2457" s="90">
        <v>7.3999999999999999E-4</v>
      </c>
      <c r="E2457" s="87">
        <v>63.306249999999999</v>
      </c>
      <c r="F2457" s="88">
        <v>9.89</v>
      </c>
      <c r="G2457" s="91">
        <v>20.295000000000002</v>
      </c>
      <c r="H2457" s="41">
        <v>5.1340083781181711E-4</v>
      </c>
      <c r="I2457" s="42">
        <v>10.434476425766389</v>
      </c>
      <c r="J2457" s="41">
        <v>5.6375000000000001E-4</v>
      </c>
      <c r="K2457" s="42">
        <v>2.4525390416666606</v>
      </c>
      <c r="L2457" s="41">
        <v>5.1340083781181711E-4</v>
      </c>
      <c r="M2457" s="42">
        <v>2.3467943434821859</v>
      </c>
    </row>
    <row r="2458" spans="1:13" x14ac:dyDescent="0.2">
      <c r="A2458" s="84">
        <v>360</v>
      </c>
      <c r="B2458" s="85">
        <v>35781</v>
      </c>
      <c r="C2458" s="97">
        <v>30.62</v>
      </c>
      <c r="D2458" s="90">
        <v>7.3999999999999999E-4</v>
      </c>
      <c r="E2458" s="87">
        <v>63.353250000000003</v>
      </c>
      <c r="F2458" s="88">
        <v>9.8800000000000008</v>
      </c>
      <c r="G2458" s="91">
        <v>20.25</v>
      </c>
      <c r="H2458" s="41">
        <v>5.1236099818452452E-4</v>
      </c>
      <c r="I2458" s="42">
        <v>10.439822644523428</v>
      </c>
      <c r="J2458" s="41">
        <v>5.6249999999999996E-4</v>
      </c>
      <c r="K2458" s="42">
        <v>2.4531015416666606</v>
      </c>
      <c r="L2458" s="41">
        <v>5.1236099818452452E-4</v>
      </c>
      <c r="M2458" s="42">
        <v>2.3473067044803706</v>
      </c>
    </row>
    <row r="2459" spans="1:13" x14ac:dyDescent="0.2">
      <c r="A2459" s="84">
        <v>360</v>
      </c>
      <c r="B2459" s="85">
        <v>35782</v>
      </c>
      <c r="C2459" s="97">
        <v>30.62</v>
      </c>
      <c r="D2459" s="90">
        <v>7.3999999999999999E-4</v>
      </c>
      <c r="E2459" s="87">
        <v>63.400269999999999</v>
      </c>
      <c r="F2459" s="88">
        <v>9.8800000000000008</v>
      </c>
      <c r="G2459" s="91">
        <v>20.25</v>
      </c>
      <c r="H2459" s="41">
        <v>5.1236099818452452E-4</v>
      </c>
      <c r="I2459" s="42">
        <v>10.445171602474446</v>
      </c>
      <c r="J2459" s="41">
        <v>5.6249999999999996E-4</v>
      </c>
      <c r="K2459" s="42">
        <v>2.4536640416666606</v>
      </c>
      <c r="L2459" s="41">
        <v>5.1236099818452452E-4</v>
      </c>
      <c r="M2459" s="42">
        <v>2.3478190654785553</v>
      </c>
    </row>
    <row r="2460" spans="1:13" x14ac:dyDescent="0.2">
      <c r="A2460" s="84">
        <v>360</v>
      </c>
      <c r="B2460" s="85">
        <v>35783</v>
      </c>
      <c r="C2460" s="97">
        <v>30.43</v>
      </c>
      <c r="D2460" s="90">
        <v>7.3999999999999999E-4</v>
      </c>
      <c r="E2460" s="87">
        <v>63.44708</v>
      </c>
      <c r="F2460" s="88">
        <v>9.89</v>
      </c>
      <c r="G2460" s="91">
        <v>20.16</v>
      </c>
      <c r="H2460" s="41">
        <v>5.1028015427756479E-4</v>
      </c>
      <c r="I2460" s="42">
        <v>10.450501566251212</v>
      </c>
      <c r="J2460" s="41">
        <v>5.5999999999999995E-4</v>
      </c>
      <c r="K2460" s="42">
        <v>2.4542240416666607</v>
      </c>
      <c r="L2460" s="41">
        <v>5.1028015427756479E-4</v>
      </c>
      <c r="M2460" s="42">
        <v>2.3483293456328331</v>
      </c>
    </row>
    <row r="2461" spans="1:13" x14ac:dyDescent="0.2">
      <c r="A2461" s="84">
        <v>360</v>
      </c>
      <c r="B2461" s="85">
        <v>35784</v>
      </c>
      <c r="C2461" s="97">
        <v>30.43</v>
      </c>
      <c r="D2461" s="90">
        <v>7.3999999999999999E-4</v>
      </c>
      <c r="E2461" s="87">
        <v>63.49391</v>
      </c>
      <c r="F2461" s="88">
        <v>9.89</v>
      </c>
      <c r="G2461" s="91">
        <v>20.16</v>
      </c>
      <c r="H2461" s="41">
        <v>5.1028015427756479E-4</v>
      </c>
      <c r="I2461" s="42">
        <v>10.455834249802717</v>
      </c>
      <c r="J2461" s="41">
        <v>5.5999999999999995E-4</v>
      </c>
      <c r="K2461" s="42">
        <v>2.4547840416666609</v>
      </c>
      <c r="L2461" s="41">
        <v>5.1028015427756479E-4</v>
      </c>
      <c r="M2461" s="42">
        <v>2.3488396257871109</v>
      </c>
    </row>
    <row r="2462" spans="1:13" x14ac:dyDescent="0.2">
      <c r="A2462" s="84">
        <v>360</v>
      </c>
      <c r="B2462" s="85">
        <v>35785</v>
      </c>
      <c r="C2462" s="97">
        <v>30.43</v>
      </c>
      <c r="D2462" s="90">
        <v>7.3999999999999999E-4</v>
      </c>
      <c r="E2462" s="87">
        <v>63.540790000000001</v>
      </c>
      <c r="F2462" s="88">
        <v>9.89</v>
      </c>
      <c r="G2462" s="91">
        <v>20.16</v>
      </c>
      <c r="H2462" s="41">
        <v>5.1028015427756479E-4</v>
      </c>
      <c r="I2462" s="42">
        <v>10.461169654516807</v>
      </c>
      <c r="J2462" s="41">
        <v>5.5999999999999995E-4</v>
      </c>
      <c r="K2462" s="42">
        <v>2.455344041666661</v>
      </c>
      <c r="L2462" s="41">
        <v>5.1028015427756479E-4</v>
      </c>
      <c r="M2462" s="42">
        <v>2.3493499059413887</v>
      </c>
    </row>
    <row r="2463" spans="1:13" x14ac:dyDescent="0.2">
      <c r="A2463" s="84">
        <v>360</v>
      </c>
      <c r="B2463" s="85">
        <v>35786</v>
      </c>
      <c r="C2463" s="97">
        <v>30.06</v>
      </c>
      <c r="D2463" s="90">
        <v>7.2999999999999996E-4</v>
      </c>
      <c r="E2463" s="87">
        <v>63.58719</v>
      </c>
      <c r="F2463" s="88">
        <v>9.85</v>
      </c>
      <c r="G2463" s="91">
        <v>19.954999999999998</v>
      </c>
      <c r="H2463" s="41">
        <v>5.055346464339916E-4</v>
      </c>
      <c r="I2463" s="42">
        <v>10.466458138219389</v>
      </c>
      <c r="J2463" s="41">
        <v>5.543055555555555E-4</v>
      </c>
      <c r="K2463" s="42">
        <v>2.4558983472222167</v>
      </c>
      <c r="L2463" s="41">
        <v>5.055346464339916E-4</v>
      </c>
      <c r="M2463" s="42">
        <v>2.3498554405878229</v>
      </c>
    </row>
    <row r="2464" spans="1:13" x14ac:dyDescent="0.2">
      <c r="A2464" s="84">
        <v>360</v>
      </c>
      <c r="B2464" s="85">
        <v>35787</v>
      </c>
      <c r="C2464" s="97">
        <v>30.1</v>
      </c>
      <c r="D2464" s="90">
        <v>7.2999999999999996E-4</v>
      </c>
      <c r="E2464" s="87">
        <v>63.633690000000001</v>
      </c>
      <c r="F2464" s="88">
        <v>9.81</v>
      </c>
      <c r="G2464" s="91">
        <v>19.955000000000002</v>
      </c>
      <c r="H2464" s="41">
        <v>5.055346464339916E-4</v>
      </c>
      <c r="I2464" s="42">
        <v>10.47174929543371</v>
      </c>
      <c r="J2464" s="41">
        <v>5.5430555555555561E-4</v>
      </c>
      <c r="K2464" s="42">
        <v>2.4564526527777724</v>
      </c>
      <c r="L2464" s="41">
        <v>5.055346464339916E-4</v>
      </c>
      <c r="M2464" s="42">
        <v>2.3503609752342571</v>
      </c>
    </row>
    <row r="2465" spans="1:13" x14ac:dyDescent="0.2">
      <c r="A2465" s="84">
        <v>360</v>
      </c>
      <c r="B2465" s="85">
        <v>35788</v>
      </c>
      <c r="C2465" s="97">
        <v>30.21</v>
      </c>
      <c r="D2465" s="90">
        <v>7.2999999999999996E-4</v>
      </c>
      <c r="E2465" s="87">
        <v>63.680370000000003</v>
      </c>
      <c r="F2465" s="88">
        <v>9.83</v>
      </c>
      <c r="G2465" s="91">
        <v>20.02</v>
      </c>
      <c r="H2465" s="41">
        <v>5.0704019470360073E-4</v>
      </c>
      <c r="I2465" s="42">
        <v>10.477058893235354</v>
      </c>
      <c r="J2465" s="41">
        <v>5.5611111111111106E-4</v>
      </c>
      <c r="K2465" s="42">
        <v>2.4570087638888833</v>
      </c>
      <c r="L2465" s="41">
        <v>5.0704019470360073E-4</v>
      </c>
      <c r="M2465" s="42">
        <v>2.3508680154289605</v>
      </c>
    </row>
    <row r="2466" spans="1:13" x14ac:dyDescent="0.2">
      <c r="A2466" s="84">
        <v>360</v>
      </c>
      <c r="B2466" s="85">
        <v>35789</v>
      </c>
      <c r="C2466" s="97">
        <v>30.21</v>
      </c>
      <c r="D2466" s="90">
        <v>7.2999999999999996E-4</v>
      </c>
      <c r="E2466" s="87">
        <v>63.727080000000001</v>
      </c>
      <c r="F2466" s="88">
        <v>9.83</v>
      </c>
      <c r="G2466" s="91">
        <v>20.02</v>
      </c>
      <c r="H2466" s="41">
        <v>5.0704019470360073E-4</v>
      </c>
      <c r="I2466" s="42">
        <v>10.4823711832165</v>
      </c>
      <c r="J2466" s="41">
        <v>5.5611111111111106E-4</v>
      </c>
      <c r="K2466" s="42">
        <v>2.4575648749999943</v>
      </c>
      <c r="L2466" s="41">
        <v>5.0704019470360073E-4</v>
      </c>
      <c r="M2466" s="42">
        <v>2.3513750556236639</v>
      </c>
    </row>
    <row r="2467" spans="1:13" x14ac:dyDescent="0.2">
      <c r="A2467" s="84">
        <v>360</v>
      </c>
      <c r="B2467" s="85">
        <v>35790</v>
      </c>
      <c r="C2467" s="97">
        <v>30.46</v>
      </c>
      <c r="D2467" s="90">
        <v>7.3999999999999999E-4</v>
      </c>
      <c r="E2467" s="87">
        <v>63.774160000000002</v>
      </c>
      <c r="F2467" s="88">
        <v>9.8800000000000008</v>
      </c>
      <c r="G2467" s="91">
        <v>20.170000000000002</v>
      </c>
      <c r="H2467" s="41">
        <v>5.1051143589408987E-4</v>
      </c>
      <c r="I2467" s="42">
        <v>10.487722553580818</v>
      </c>
      <c r="J2467" s="41">
        <v>5.6027777777777781E-4</v>
      </c>
      <c r="K2467" s="42">
        <v>2.4581251527777721</v>
      </c>
      <c r="L2467" s="41">
        <v>5.1051143589408987E-4</v>
      </c>
      <c r="M2467" s="42">
        <v>2.3518855670595578</v>
      </c>
    </row>
    <row r="2468" spans="1:13" x14ac:dyDescent="0.2">
      <c r="A2468" s="84">
        <v>360</v>
      </c>
      <c r="B2468" s="85">
        <v>35791</v>
      </c>
      <c r="C2468" s="97">
        <v>30.46</v>
      </c>
      <c r="D2468" s="90">
        <v>7.3999999999999999E-4</v>
      </c>
      <c r="E2468" s="87">
        <v>63.821280000000002</v>
      </c>
      <c r="F2468" s="88">
        <v>9.8800000000000008</v>
      </c>
      <c r="G2468" s="91">
        <v>20.170000000000002</v>
      </c>
      <c r="H2468" s="41">
        <v>5.1051143589408987E-4</v>
      </c>
      <c r="I2468" s="42">
        <v>10.493076655880905</v>
      </c>
      <c r="J2468" s="41">
        <v>5.6027777777777781E-4</v>
      </c>
      <c r="K2468" s="42">
        <v>2.4586854305555499</v>
      </c>
      <c r="L2468" s="41">
        <v>5.1051143589408987E-4</v>
      </c>
      <c r="M2468" s="42">
        <v>2.3523960784954516</v>
      </c>
    </row>
    <row r="2469" spans="1:13" x14ac:dyDescent="0.2">
      <c r="A2469" s="84">
        <v>360</v>
      </c>
      <c r="B2469" s="85">
        <v>35792</v>
      </c>
      <c r="C2469" s="97">
        <v>30.46</v>
      </c>
      <c r="D2469" s="90">
        <v>7.3999999999999999E-4</v>
      </c>
      <c r="E2469" s="87">
        <v>63.86844</v>
      </c>
      <c r="F2469" s="88">
        <v>9.8800000000000008</v>
      </c>
      <c r="G2469" s="91">
        <v>20.170000000000002</v>
      </c>
      <c r="H2469" s="41">
        <v>5.1051143589408987E-4</v>
      </c>
      <c r="I2469" s="42">
        <v>10.498433491511445</v>
      </c>
      <c r="J2469" s="41">
        <v>5.6027777777777781E-4</v>
      </c>
      <c r="K2469" s="42">
        <v>2.4592457083333277</v>
      </c>
      <c r="L2469" s="41">
        <v>5.1051143589408987E-4</v>
      </c>
      <c r="M2469" s="42">
        <v>2.3529065899313455</v>
      </c>
    </row>
    <row r="2470" spans="1:13" x14ac:dyDescent="0.2">
      <c r="A2470" s="84">
        <v>360</v>
      </c>
      <c r="B2470" s="85">
        <v>35793</v>
      </c>
      <c r="C2470" s="97">
        <v>30.02</v>
      </c>
      <c r="D2470" s="90">
        <v>7.2999999999999996E-4</v>
      </c>
      <c r="E2470" s="87">
        <v>63.915030000000002</v>
      </c>
      <c r="F2470" s="88">
        <v>9.89</v>
      </c>
      <c r="G2470" s="91">
        <v>19.954999999999998</v>
      </c>
      <c r="H2470" s="41">
        <v>5.055346464339916E-4</v>
      </c>
      <c r="I2470" s="42">
        <v>10.503740813374687</v>
      </c>
      <c r="J2470" s="41">
        <v>5.543055555555555E-4</v>
      </c>
      <c r="K2470" s="42">
        <v>2.4598000138888834</v>
      </c>
      <c r="L2470" s="41">
        <v>5.055346464339916E-4</v>
      </c>
      <c r="M2470" s="42">
        <v>2.3534121245777797</v>
      </c>
    </row>
    <row r="2471" spans="1:13" x14ac:dyDescent="0.2">
      <c r="A2471" s="84">
        <v>360</v>
      </c>
      <c r="B2471" s="85">
        <v>35794</v>
      </c>
      <c r="C2471" s="97">
        <v>30.07</v>
      </c>
      <c r="D2471" s="90">
        <v>7.2999999999999996E-4</v>
      </c>
      <c r="E2471" s="87">
        <v>63.96172</v>
      </c>
      <c r="F2471" s="88">
        <v>10.09</v>
      </c>
      <c r="G2471" s="91">
        <v>20.079999999999998</v>
      </c>
      <c r="H2471" s="41">
        <v>5.0842921005211927E-4</v>
      </c>
      <c r="I2471" s="42">
        <v>10.509081222019024</v>
      </c>
      <c r="J2471" s="41">
        <v>5.577777777777777E-4</v>
      </c>
      <c r="K2471" s="42">
        <v>2.4603577916666612</v>
      </c>
      <c r="L2471" s="41">
        <v>5.0842921005211927E-4</v>
      </c>
      <c r="M2471" s="42">
        <v>2.353920553787832</v>
      </c>
    </row>
    <row r="2472" spans="1:13" x14ac:dyDescent="0.2">
      <c r="A2472" s="84">
        <v>360</v>
      </c>
      <c r="B2472" s="85">
        <v>35795</v>
      </c>
      <c r="C2472" s="97">
        <v>30.2</v>
      </c>
      <c r="D2472" s="90">
        <v>7.2999999999999996E-4</v>
      </c>
      <c r="E2472" s="87">
        <v>64.008629999999997</v>
      </c>
      <c r="F2472" s="88">
        <v>10.11</v>
      </c>
      <c r="G2472" s="91">
        <v>20.155000000000001</v>
      </c>
      <c r="H2472" s="41">
        <v>5.1016450627128229E-4</v>
      </c>
      <c r="I2472" s="42">
        <v>10.51444258225202</v>
      </c>
      <c r="J2472" s="41">
        <v>5.5986111111111113E-4</v>
      </c>
      <c r="K2472" s="42">
        <v>2.4609176527777725</v>
      </c>
      <c r="L2472" s="41">
        <v>5.1016450627128229E-4</v>
      </c>
      <c r="M2472" s="42">
        <v>2.3544307182941031</v>
      </c>
    </row>
    <row r="2473" spans="1:13" x14ac:dyDescent="0.2">
      <c r="A2473" s="84">
        <v>360</v>
      </c>
      <c r="B2473" s="85">
        <v>35796</v>
      </c>
      <c r="C2473" s="88">
        <v>30.2</v>
      </c>
      <c r="D2473" s="90">
        <v>7.2999999999999996E-4</v>
      </c>
      <c r="E2473" s="87">
        <v>64.055570000000003</v>
      </c>
      <c r="F2473" s="88">
        <v>10.11</v>
      </c>
      <c r="G2473" s="91">
        <v>20.155000000000001</v>
      </c>
      <c r="H2473" s="41">
        <v>5.1016450627128229E-4</v>
      </c>
      <c r="I2473" s="42">
        <v>10.519806677660712</v>
      </c>
      <c r="J2473" s="41">
        <v>5.5986111111111113E-4</v>
      </c>
      <c r="K2473" s="42">
        <v>2.4614775138888838</v>
      </c>
      <c r="L2473" s="41">
        <v>5.1016450627128229E-4</v>
      </c>
      <c r="M2473" s="42">
        <v>2.3549408828003742</v>
      </c>
    </row>
    <row r="2474" spans="1:13" x14ac:dyDescent="0.2">
      <c r="A2474" s="84">
        <v>360</v>
      </c>
      <c r="B2474" s="85">
        <v>35797</v>
      </c>
      <c r="C2474" s="88">
        <v>30.19</v>
      </c>
      <c r="D2474" s="90">
        <v>7.2999999999999996E-4</v>
      </c>
      <c r="E2474" s="87">
        <v>64.102530000000002</v>
      </c>
      <c r="F2474" s="88">
        <v>10.11</v>
      </c>
      <c r="G2474" s="91">
        <v>20.149999999999999</v>
      </c>
      <c r="H2474" s="41">
        <v>5.1004885346594975E-4</v>
      </c>
      <c r="I2474" s="42">
        <v>10.525172292995336</v>
      </c>
      <c r="J2474" s="41">
        <v>5.597222222222222E-4</v>
      </c>
      <c r="K2474" s="42">
        <v>2.4620372361111058</v>
      </c>
      <c r="L2474" s="41">
        <v>5.1004885346594975E-4</v>
      </c>
      <c r="M2474" s="42">
        <v>2.3554509316538401</v>
      </c>
    </row>
    <row r="2475" spans="1:13" x14ac:dyDescent="0.2">
      <c r="A2475" s="84">
        <v>360</v>
      </c>
      <c r="B2475" s="85">
        <v>35798</v>
      </c>
      <c r="C2475" s="88">
        <v>30.19</v>
      </c>
      <c r="D2475" s="90">
        <v>7.2999999999999996E-4</v>
      </c>
      <c r="E2475" s="87">
        <v>64.149519999999995</v>
      </c>
      <c r="F2475" s="88">
        <v>10.11</v>
      </c>
      <c r="G2475" s="91">
        <v>20.149999999999999</v>
      </c>
      <c r="H2475" s="41">
        <v>5.1004885346594975E-4</v>
      </c>
      <c r="I2475" s="42">
        <v>10.530540645055909</v>
      </c>
      <c r="J2475" s="41">
        <v>5.597222222222222E-4</v>
      </c>
      <c r="K2475" s="42">
        <v>2.4625969583333278</v>
      </c>
      <c r="L2475" s="41">
        <v>5.1004885346594975E-4</v>
      </c>
      <c r="M2475" s="42">
        <v>2.3559609805073061</v>
      </c>
    </row>
    <row r="2476" spans="1:13" x14ac:dyDescent="0.2">
      <c r="A2476" s="84">
        <v>360</v>
      </c>
      <c r="B2476" s="85">
        <v>35799</v>
      </c>
      <c r="C2476" s="88">
        <v>30.19</v>
      </c>
      <c r="D2476" s="90">
        <v>7.2999999999999996E-4</v>
      </c>
      <c r="E2476" s="87">
        <v>64.196550000000002</v>
      </c>
      <c r="F2476" s="88">
        <v>10.11</v>
      </c>
      <c r="G2476" s="91">
        <v>20.149999999999999</v>
      </c>
      <c r="H2476" s="41">
        <v>5.1004885346594975E-4</v>
      </c>
      <c r="I2476" s="42">
        <v>10.535911735238297</v>
      </c>
      <c r="J2476" s="41">
        <v>5.597222222222222E-4</v>
      </c>
      <c r="K2476" s="42">
        <v>2.4631566805555498</v>
      </c>
      <c r="L2476" s="41">
        <v>5.1004885346594975E-4</v>
      </c>
      <c r="M2476" s="42">
        <v>2.356471029360772</v>
      </c>
    </row>
    <row r="2477" spans="1:13" x14ac:dyDescent="0.2">
      <c r="A2477" s="84">
        <v>360</v>
      </c>
      <c r="B2477" s="85">
        <v>35800</v>
      </c>
      <c r="C2477" s="88">
        <v>30.37</v>
      </c>
      <c r="D2477" s="90">
        <v>7.3999999999999999E-4</v>
      </c>
      <c r="E2477" s="87">
        <v>64.243859999999998</v>
      </c>
      <c r="F2477" s="88">
        <v>10.08</v>
      </c>
      <c r="G2477" s="91">
        <v>20.225000000000001</v>
      </c>
      <c r="H2477" s="41">
        <v>5.11783141814659E-4</v>
      </c>
      <c r="I2477" s="42">
        <v>10.541303837248039</v>
      </c>
      <c r="J2477" s="41">
        <v>5.6180555555555563E-4</v>
      </c>
      <c r="K2477" s="42">
        <v>2.4637184861111052</v>
      </c>
      <c r="L2477" s="41">
        <v>5.11783141814659E-4</v>
      </c>
      <c r="M2477" s="42">
        <v>2.3569828125025865</v>
      </c>
    </row>
    <row r="2478" spans="1:13" x14ac:dyDescent="0.2">
      <c r="A2478" s="84">
        <v>360</v>
      </c>
      <c r="B2478" s="85">
        <v>35801</v>
      </c>
      <c r="C2478" s="88">
        <v>30.44</v>
      </c>
      <c r="D2478" s="90">
        <v>7.3999999999999999E-4</v>
      </c>
      <c r="E2478" s="87">
        <v>64.291300000000007</v>
      </c>
      <c r="F2478" s="88">
        <v>9.8800000000000008</v>
      </c>
      <c r="G2478" s="91">
        <v>20.16</v>
      </c>
      <c r="H2478" s="41">
        <v>5.1028015427756479E-4</v>
      </c>
      <c r="I2478" s="42">
        <v>10.546682855396396</v>
      </c>
      <c r="J2478" s="41">
        <v>5.5999999999999995E-4</v>
      </c>
      <c r="K2478" s="42">
        <v>2.4642784861111053</v>
      </c>
      <c r="L2478" s="41">
        <v>5.1028015427756479E-4</v>
      </c>
      <c r="M2478" s="42">
        <v>2.3574930926568642</v>
      </c>
    </row>
    <row r="2479" spans="1:13" x14ac:dyDescent="0.2">
      <c r="A2479" s="84">
        <v>360</v>
      </c>
      <c r="B2479" s="85">
        <v>35802</v>
      </c>
      <c r="C2479" s="88">
        <v>30.45</v>
      </c>
      <c r="D2479" s="90">
        <v>7.3999999999999999E-4</v>
      </c>
      <c r="E2479" s="87">
        <v>64.338790000000003</v>
      </c>
      <c r="F2479" s="88">
        <v>9.8800000000000008</v>
      </c>
      <c r="G2479" s="91">
        <v>20.164999999999999</v>
      </c>
      <c r="H2479" s="41">
        <v>5.1039579748501929E-4</v>
      </c>
      <c r="I2479" s="42">
        <v>10.552065838003198</v>
      </c>
      <c r="J2479" s="41">
        <v>5.6013888888888888E-4</v>
      </c>
      <c r="K2479" s="42">
        <v>2.4648386249999943</v>
      </c>
      <c r="L2479" s="41">
        <v>5.1039579748501929E-4</v>
      </c>
      <c r="M2479" s="42">
        <v>2.358003488454349</v>
      </c>
    </row>
    <row r="2480" spans="1:13" x14ac:dyDescent="0.2">
      <c r="A2480" s="84">
        <v>360</v>
      </c>
      <c r="B2480" s="85">
        <v>35803</v>
      </c>
      <c r="C2480" s="88">
        <v>30.48</v>
      </c>
      <c r="D2480" s="90">
        <v>7.3999999999999999E-4</v>
      </c>
      <c r="E2480" s="87">
        <v>64.386359999999996</v>
      </c>
      <c r="F2480" s="88">
        <v>9.8699999999999992</v>
      </c>
      <c r="G2480" s="91">
        <v>20.175000000000001</v>
      </c>
      <c r="H2480" s="41">
        <v>5.1062706950522063E-4</v>
      </c>
      <c r="I2480" s="42">
        <v>10.557454008459285</v>
      </c>
      <c r="J2480" s="41">
        <v>5.6041666666666664E-4</v>
      </c>
      <c r="K2480" s="42">
        <v>2.4653990416666609</v>
      </c>
      <c r="L2480" s="41">
        <v>5.1062706950522063E-4</v>
      </c>
      <c r="M2480" s="42">
        <v>2.358514115523854</v>
      </c>
    </row>
    <row r="2481" spans="1:13" x14ac:dyDescent="0.2">
      <c r="A2481" s="84">
        <v>360</v>
      </c>
      <c r="B2481" s="85">
        <v>35804</v>
      </c>
      <c r="C2481" s="88">
        <v>30.59</v>
      </c>
      <c r="D2481" s="90">
        <v>7.3999999999999999E-4</v>
      </c>
      <c r="E2481" s="87">
        <v>64.434110000000004</v>
      </c>
      <c r="F2481" s="88">
        <v>9.91</v>
      </c>
      <c r="G2481" s="91">
        <v>20.25</v>
      </c>
      <c r="H2481" s="41">
        <v>5.1236099818452452E-4</v>
      </c>
      <c r="I2481" s="42">
        <v>10.562863236133346</v>
      </c>
      <c r="J2481" s="41">
        <v>5.6249999999999996E-4</v>
      </c>
      <c r="K2481" s="42">
        <v>2.4659615416666609</v>
      </c>
      <c r="L2481" s="41">
        <v>5.1236099818452452E-4</v>
      </c>
      <c r="M2481" s="42">
        <v>2.3590264765220388</v>
      </c>
    </row>
    <row r="2482" spans="1:13" x14ac:dyDescent="0.2">
      <c r="A2482" s="84">
        <v>360</v>
      </c>
      <c r="B2482" s="85">
        <v>35805</v>
      </c>
      <c r="C2482" s="88">
        <v>30.59</v>
      </c>
      <c r="D2482" s="90">
        <v>7.3999999999999999E-4</v>
      </c>
      <c r="E2482" s="87">
        <v>64.481899999999996</v>
      </c>
      <c r="F2482" s="88">
        <v>9.91</v>
      </c>
      <c r="G2482" s="91">
        <v>20.25</v>
      </c>
      <c r="H2482" s="41">
        <v>5.1236099818452452E-4</v>
      </c>
      <c r="I2482" s="42">
        <v>10.568275235284698</v>
      </c>
      <c r="J2482" s="41">
        <v>5.6249999999999996E-4</v>
      </c>
      <c r="K2482" s="42">
        <v>2.4665240416666609</v>
      </c>
      <c r="L2482" s="41">
        <v>5.1236099818452452E-4</v>
      </c>
      <c r="M2482" s="42">
        <v>2.3595388375202235</v>
      </c>
    </row>
    <row r="2483" spans="1:13" x14ac:dyDescent="0.2">
      <c r="A2483" s="84">
        <v>360</v>
      </c>
      <c r="B2483" s="85">
        <v>35806</v>
      </c>
      <c r="C2483" s="88">
        <v>30.59</v>
      </c>
      <c r="D2483" s="90">
        <v>7.3999999999999999E-4</v>
      </c>
      <c r="E2483" s="87">
        <v>64.529719999999998</v>
      </c>
      <c r="F2483" s="88">
        <v>9.91</v>
      </c>
      <c r="G2483" s="91">
        <v>20.25</v>
      </c>
      <c r="H2483" s="41">
        <v>5.1236099818452452E-4</v>
      </c>
      <c r="I2483" s="42">
        <v>10.573690007333337</v>
      </c>
      <c r="J2483" s="41">
        <v>5.6249999999999996E-4</v>
      </c>
      <c r="K2483" s="42">
        <v>2.467086541666661</v>
      </c>
      <c r="L2483" s="41">
        <v>5.1236099818452452E-4</v>
      </c>
      <c r="M2483" s="42">
        <v>2.3600511985184083</v>
      </c>
    </row>
    <row r="2484" spans="1:13" x14ac:dyDescent="0.2">
      <c r="A2484" s="84">
        <v>360</v>
      </c>
      <c r="B2484" s="85">
        <v>35807</v>
      </c>
      <c r="C2484" s="88">
        <v>30.56</v>
      </c>
      <c r="D2484" s="90">
        <v>7.3999999999999999E-4</v>
      </c>
      <c r="E2484" s="87">
        <v>64.577529999999996</v>
      </c>
      <c r="F2484" s="88">
        <v>9.91</v>
      </c>
      <c r="G2484" s="91">
        <v>20.234999999999999</v>
      </c>
      <c r="H2484" s="41">
        <v>5.1201429874070392E-4</v>
      </c>
      <c r="I2484" s="42">
        <v>10.579103887807543</v>
      </c>
      <c r="J2484" s="41">
        <v>5.6208333333333327E-4</v>
      </c>
      <c r="K2484" s="42">
        <v>2.4676486249999945</v>
      </c>
      <c r="L2484" s="41">
        <v>5.1201429874070392E-4</v>
      </c>
      <c r="M2484" s="42">
        <v>2.3605632128171488</v>
      </c>
    </row>
    <row r="2485" spans="1:13" x14ac:dyDescent="0.2">
      <c r="A2485" s="84">
        <v>360</v>
      </c>
      <c r="B2485" s="85">
        <v>35808</v>
      </c>
      <c r="C2485" s="88">
        <v>30.62</v>
      </c>
      <c r="D2485" s="90">
        <v>7.3999999999999999E-4</v>
      </c>
      <c r="E2485" s="87">
        <v>64.625470000000007</v>
      </c>
      <c r="F2485" s="88">
        <v>9.82</v>
      </c>
      <c r="G2485" s="91">
        <v>20.22</v>
      </c>
      <c r="H2485" s="41">
        <v>5.1166755616161019E-4</v>
      </c>
      <c r="I2485" s="42">
        <v>10.584516872040197</v>
      </c>
      <c r="J2485" s="41">
        <v>5.6166666666666659E-4</v>
      </c>
      <c r="K2485" s="42">
        <v>2.4682102916666611</v>
      </c>
      <c r="L2485" s="41">
        <v>5.1166755616161019E-4</v>
      </c>
      <c r="M2485" s="42">
        <v>2.3610748803733106</v>
      </c>
    </row>
    <row r="2486" spans="1:13" x14ac:dyDescent="0.2">
      <c r="A2486" s="84">
        <v>360</v>
      </c>
      <c r="B2486" s="85">
        <v>35809</v>
      </c>
      <c r="C2486" s="88">
        <v>30.67</v>
      </c>
      <c r="D2486" s="90">
        <v>7.3999999999999999E-4</v>
      </c>
      <c r="E2486" s="87">
        <v>64.673509999999993</v>
      </c>
      <c r="F2486" s="88">
        <v>9.81</v>
      </c>
      <c r="G2486" s="91">
        <v>20.240000000000002</v>
      </c>
      <c r="H2486" s="41">
        <v>5.1212987001414412E-4</v>
      </c>
      <c r="I2486" s="42">
        <v>10.589937519290038</v>
      </c>
      <c r="J2486" s="41">
        <v>5.6222222222222231E-4</v>
      </c>
      <c r="K2486" s="42">
        <v>2.4687725138888834</v>
      </c>
      <c r="L2486" s="41">
        <v>5.1212987001414412E-4</v>
      </c>
      <c r="M2486" s="42">
        <v>2.3615870102433245</v>
      </c>
    </row>
    <row r="2487" spans="1:13" x14ac:dyDescent="0.2">
      <c r="A2487" s="84">
        <v>360</v>
      </c>
      <c r="B2487" s="85">
        <v>35810</v>
      </c>
      <c r="C2487" s="88">
        <v>30.62</v>
      </c>
      <c r="D2487" s="90">
        <v>7.3999999999999999E-4</v>
      </c>
      <c r="E2487" s="87">
        <v>64.721509999999995</v>
      </c>
      <c r="F2487" s="88">
        <v>9.85</v>
      </c>
      <c r="G2487" s="91">
        <v>20.234999999999999</v>
      </c>
      <c r="H2487" s="41">
        <v>5.1201429874070392E-4</v>
      </c>
      <c r="I2487" s="42">
        <v>10.595359718722685</v>
      </c>
      <c r="J2487" s="41">
        <v>5.6208333333333327E-4</v>
      </c>
      <c r="K2487" s="42">
        <v>2.4693345972222169</v>
      </c>
      <c r="L2487" s="41">
        <v>5.1201429874070392E-4</v>
      </c>
      <c r="M2487" s="42">
        <v>2.362099024542065</v>
      </c>
    </row>
    <row r="2488" spans="1:13" x14ac:dyDescent="0.2">
      <c r="A2488" s="84">
        <v>360</v>
      </c>
      <c r="B2488" s="85">
        <v>35811</v>
      </c>
      <c r="C2488" s="88">
        <v>30.16</v>
      </c>
      <c r="D2488" s="90">
        <v>7.2999999999999996E-4</v>
      </c>
      <c r="E2488" s="87">
        <v>64.768919999999994</v>
      </c>
      <c r="F2488" s="88">
        <v>9.85</v>
      </c>
      <c r="G2488" s="91">
        <v>20.004999999999999</v>
      </c>
      <c r="H2488" s="41">
        <v>5.0669283266913112E-4</v>
      </c>
      <c r="I2488" s="42">
        <v>10.600728311551713</v>
      </c>
      <c r="J2488" s="41">
        <v>5.5569444444444438E-4</v>
      </c>
      <c r="K2488" s="42">
        <v>2.4698902916666614</v>
      </c>
      <c r="L2488" s="41">
        <v>5.0669283266913112E-4</v>
      </c>
      <c r="M2488" s="42">
        <v>2.3626057173747341</v>
      </c>
    </row>
    <row r="2489" spans="1:13" x14ac:dyDescent="0.2">
      <c r="A2489" s="84">
        <v>360</v>
      </c>
      <c r="B2489" s="85">
        <v>35812</v>
      </c>
      <c r="C2489" s="88">
        <v>30.16</v>
      </c>
      <c r="D2489" s="90">
        <v>7.2999999999999996E-4</v>
      </c>
      <c r="E2489" s="87">
        <v>64.816360000000003</v>
      </c>
      <c r="F2489" s="88">
        <v>9.85</v>
      </c>
      <c r="G2489" s="91">
        <v>20.004999999999999</v>
      </c>
      <c r="H2489" s="41">
        <v>5.0669283266913112E-4</v>
      </c>
      <c r="I2489" s="42">
        <v>10.606099624608248</v>
      </c>
      <c r="J2489" s="41">
        <v>5.5569444444444438E-4</v>
      </c>
      <c r="K2489" s="42">
        <v>2.4704459861111059</v>
      </c>
      <c r="L2489" s="41">
        <v>5.0669283266913112E-4</v>
      </c>
      <c r="M2489" s="42">
        <v>2.3631124102074033</v>
      </c>
    </row>
    <row r="2490" spans="1:13" x14ac:dyDescent="0.2">
      <c r="A2490" s="84">
        <v>360</v>
      </c>
      <c r="B2490" s="85">
        <v>35813</v>
      </c>
      <c r="C2490" s="88">
        <v>30.16</v>
      </c>
      <c r="D2490" s="90">
        <v>7.2999999999999996E-4</v>
      </c>
      <c r="E2490" s="87">
        <v>64.863839999999996</v>
      </c>
      <c r="F2490" s="88">
        <v>9.85</v>
      </c>
      <c r="G2490" s="91">
        <v>20.004999999999999</v>
      </c>
      <c r="H2490" s="41">
        <v>5.0669283266913112E-4</v>
      </c>
      <c r="I2490" s="42">
        <v>10.611473659270612</v>
      </c>
      <c r="J2490" s="41">
        <v>5.5569444444444438E-4</v>
      </c>
      <c r="K2490" s="42">
        <v>2.4710016805555504</v>
      </c>
      <c r="L2490" s="41">
        <v>5.0669283266913112E-4</v>
      </c>
      <c r="M2490" s="42">
        <v>2.3636191030400724</v>
      </c>
    </row>
    <row r="2491" spans="1:13" x14ac:dyDescent="0.2">
      <c r="A2491" s="84">
        <v>360</v>
      </c>
      <c r="B2491" s="85">
        <v>35814</v>
      </c>
      <c r="C2491" s="88">
        <v>30.22</v>
      </c>
      <c r="D2491" s="90">
        <v>7.2999999999999996E-4</v>
      </c>
      <c r="E2491" s="87">
        <v>64.911429999999996</v>
      </c>
      <c r="F2491" s="88">
        <v>9.86</v>
      </c>
      <c r="G2491" s="91">
        <v>20.04</v>
      </c>
      <c r="H2491" s="41">
        <v>5.0750327674498052E-4</v>
      </c>
      <c r="I2491" s="42">
        <v>10.616859016923785</v>
      </c>
      <c r="J2491" s="41">
        <v>5.5666666666666668E-4</v>
      </c>
      <c r="K2491" s="42">
        <v>2.4715583472222171</v>
      </c>
      <c r="L2491" s="41">
        <v>5.0750327674498052E-4</v>
      </c>
      <c r="M2491" s="42">
        <v>2.3641266063168174</v>
      </c>
    </row>
    <row r="2492" spans="1:13" x14ac:dyDescent="0.2">
      <c r="A2492" s="84">
        <v>360</v>
      </c>
      <c r="B2492" s="85">
        <v>35815</v>
      </c>
      <c r="C2492" s="88">
        <v>30.02</v>
      </c>
      <c r="D2492" s="90">
        <v>7.2999999999999996E-4</v>
      </c>
      <c r="E2492" s="87">
        <v>64.958780000000004</v>
      </c>
      <c r="F2492" s="88">
        <v>9.8699999999999992</v>
      </c>
      <c r="G2492" s="91">
        <v>19.945</v>
      </c>
      <c r="H2492" s="41">
        <v>5.0530295141770765E-4</v>
      </c>
      <c r="I2492" s="42">
        <v>10.622223747119822</v>
      </c>
      <c r="J2492" s="41">
        <v>5.5402777777777774E-4</v>
      </c>
      <c r="K2492" s="42">
        <v>2.4721123749999947</v>
      </c>
      <c r="L2492" s="41">
        <v>5.0530295141770765E-4</v>
      </c>
      <c r="M2492" s="42">
        <v>2.3646319092682351</v>
      </c>
    </row>
    <row r="2493" spans="1:13" x14ac:dyDescent="0.2">
      <c r="A2493" s="84">
        <v>360</v>
      </c>
      <c r="B2493" s="85">
        <v>35816</v>
      </c>
      <c r="C2493" s="88">
        <v>29.98</v>
      </c>
      <c r="D2493" s="90">
        <v>7.2999999999999996E-4</v>
      </c>
      <c r="E2493" s="87">
        <v>65.006110000000007</v>
      </c>
      <c r="F2493" s="88">
        <v>9.8699999999999992</v>
      </c>
      <c r="G2493" s="91">
        <v>19.925000000000001</v>
      </c>
      <c r="H2493" s="41">
        <v>5.0483950359025975E-4</v>
      </c>
      <c r="I2493" s="42">
        <v>10.627586265283343</v>
      </c>
      <c r="J2493" s="41">
        <v>5.5347222222222223E-4</v>
      </c>
      <c r="K2493" s="42">
        <v>2.4726658472222169</v>
      </c>
      <c r="L2493" s="41">
        <v>5.0483950359025975E-4</v>
      </c>
      <c r="M2493" s="42">
        <v>2.3651367487718256</v>
      </c>
    </row>
    <row r="2494" spans="1:13" x14ac:dyDescent="0.2">
      <c r="A2494" s="84">
        <v>360</v>
      </c>
      <c r="B2494" s="85">
        <v>35817</v>
      </c>
      <c r="C2494" s="88">
        <v>29.81</v>
      </c>
      <c r="D2494" s="90">
        <v>7.2000000000000005E-4</v>
      </c>
      <c r="E2494" s="87">
        <v>65.053240000000002</v>
      </c>
      <c r="F2494" s="88">
        <v>9.8699999999999992</v>
      </c>
      <c r="G2494" s="91">
        <v>19.84</v>
      </c>
      <c r="H2494" s="41">
        <v>5.0286899007412345E-4</v>
      </c>
      <c r="I2494" s="42">
        <v>10.632930548855491</v>
      </c>
      <c r="J2494" s="41">
        <v>5.5111111111111116E-4</v>
      </c>
      <c r="K2494" s="42">
        <v>2.4732169583333281</v>
      </c>
      <c r="L2494" s="41">
        <v>5.0286899007412345E-4</v>
      </c>
      <c r="M2494" s="42">
        <v>2.3656396177618997</v>
      </c>
    </row>
    <row r="2495" spans="1:13" x14ac:dyDescent="0.2">
      <c r="A2495" s="84">
        <v>360</v>
      </c>
      <c r="B2495" s="85">
        <v>35818</v>
      </c>
      <c r="C2495" s="88">
        <v>29.97</v>
      </c>
      <c r="D2495" s="90">
        <v>7.2999999999999996E-4</v>
      </c>
      <c r="E2495" s="87">
        <v>65.100629999999995</v>
      </c>
      <c r="F2495" s="88">
        <v>9.86</v>
      </c>
      <c r="G2495" s="91">
        <v>19.914999999999999</v>
      </c>
      <c r="H2495" s="41">
        <v>5.0460775077265652E-4</v>
      </c>
      <c r="I2495" s="42">
        <v>10.63829600802387</v>
      </c>
      <c r="J2495" s="41">
        <v>5.5319444444444437E-4</v>
      </c>
      <c r="K2495" s="42">
        <v>2.4737701527777727</v>
      </c>
      <c r="L2495" s="41">
        <v>5.0460775077265652E-4</v>
      </c>
      <c r="M2495" s="42">
        <v>2.3661442255126723</v>
      </c>
    </row>
    <row r="2496" spans="1:13" x14ac:dyDescent="0.2">
      <c r="A2496" s="84">
        <v>360</v>
      </c>
      <c r="B2496" s="85">
        <v>35819</v>
      </c>
      <c r="C2496" s="88">
        <v>29.97</v>
      </c>
      <c r="D2496" s="90">
        <v>7.2999999999999996E-4</v>
      </c>
      <c r="E2496" s="87">
        <v>65.148049999999998</v>
      </c>
      <c r="F2496" s="88">
        <v>9.86</v>
      </c>
      <c r="G2496" s="91">
        <v>19.914999999999999</v>
      </c>
      <c r="H2496" s="41">
        <v>5.0460775077265652E-4</v>
      </c>
      <c r="I2496" s="42">
        <v>10.643664174644533</v>
      </c>
      <c r="J2496" s="41">
        <v>5.5319444444444437E-4</v>
      </c>
      <c r="K2496" s="42">
        <v>2.4743233472222173</v>
      </c>
      <c r="L2496" s="41">
        <v>5.0460775077265652E-4</v>
      </c>
      <c r="M2496" s="42">
        <v>2.366648833263445</v>
      </c>
    </row>
    <row r="2497" spans="1:13" x14ac:dyDescent="0.2">
      <c r="A2497" s="84">
        <v>360</v>
      </c>
      <c r="B2497" s="85">
        <v>35820</v>
      </c>
      <c r="C2497" s="88">
        <v>29.97</v>
      </c>
      <c r="D2497" s="90">
        <v>7.2999999999999996E-4</v>
      </c>
      <c r="E2497" s="87">
        <v>65.195499999999996</v>
      </c>
      <c r="F2497" s="88">
        <v>9.86</v>
      </c>
      <c r="G2497" s="91">
        <v>19.914999999999999</v>
      </c>
      <c r="H2497" s="41">
        <v>5.0460775077265652E-4</v>
      </c>
      <c r="I2497" s="42">
        <v>10.649035050083679</v>
      </c>
      <c r="J2497" s="41">
        <v>5.5319444444444437E-4</v>
      </c>
      <c r="K2497" s="42">
        <v>2.4748765416666618</v>
      </c>
      <c r="L2497" s="41">
        <v>5.0460775077265652E-4</v>
      </c>
      <c r="M2497" s="42">
        <v>2.3671534410142177</v>
      </c>
    </row>
    <row r="2498" spans="1:13" x14ac:dyDescent="0.2">
      <c r="A2498" s="84">
        <v>360</v>
      </c>
      <c r="B2498" s="85">
        <v>35821</v>
      </c>
      <c r="C2498" s="88">
        <v>29.92</v>
      </c>
      <c r="D2498" s="90">
        <v>7.2999999999999996E-4</v>
      </c>
      <c r="E2498" s="87">
        <v>65.242919999999998</v>
      </c>
      <c r="F2498" s="88">
        <v>9.93</v>
      </c>
      <c r="G2498" s="91">
        <v>19.925000000000001</v>
      </c>
      <c r="H2498" s="41">
        <v>5.0483950359025975E-4</v>
      </c>
      <c r="I2498" s="42">
        <v>10.654411103652079</v>
      </c>
      <c r="J2498" s="41">
        <v>5.5347222222222223E-4</v>
      </c>
      <c r="K2498" s="42">
        <v>2.4754300138888841</v>
      </c>
      <c r="L2498" s="41">
        <v>5.0483950359025975E-4</v>
      </c>
      <c r="M2498" s="42">
        <v>2.3676582805178077</v>
      </c>
    </row>
    <row r="2499" spans="1:13" x14ac:dyDescent="0.2">
      <c r="A2499" s="84">
        <v>360</v>
      </c>
      <c r="B2499" s="85">
        <v>35822</v>
      </c>
      <c r="C2499" s="88">
        <v>29.49</v>
      </c>
      <c r="D2499" s="90">
        <v>7.2000000000000005E-4</v>
      </c>
      <c r="E2499" s="87">
        <v>65.289770000000004</v>
      </c>
      <c r="F2499" s="88">
        <v>9.9</v>
      </c>
      <c r="G2499" s="91">
        <v>19.695</v>
      </c>
      <c r="H2499" s="41">
        <v>4.9950430688516789E-4</v>
      </c>
      <c r="I2499" s="42">
        <v>10.659733027885679</v>
      </c>
      <c r="J2499" s="41">
        <v>5.4708333333333334E-4</v>
      </c>
      <c r="K2499" s="42">
        <v>2.4759770972222173</v>
      </c>
      <c r="L2499" s="41">
        <v>4.9950430688516789E-4</v>
      </c>
      <c r="M2499" s="42">
        <v>2.3681577848246929</v>
      </c>
    </row>
    <row r="2500" spans="1:13" x14ac:dyDescent="0.2">
      <c r="A2500" s="84">
        <v>360</v>
      </c>
      <c r="B2500" s="85">
        <v>35823</v>
      </c>
      <c r="C2500" s="88">
        <v>29.47</v>
      </c>
      <c r="D2500" s="90">
        <v>7.2000000000000005E-4</v>
      </c>
      <c r="E2500" s="87">
        <v>65.33663</v>
      </c>
      <c r="F2500" s="88">
        <v>9.94</v>
      </c>
      <c r="G2500" s="91">
        <v>19.704999999999998</v>
      </c>
      <c r="H2500" s="41">
        <v>4.9973648446344221E-4</v>
      </c>
      <c r="I2500" s="42">
        <v>10.665060085394353</v>
      </c>
      <c r="J2500" s="41">
        <v>5.473611111111111E-4</v>
      </c>
      <c r="K2500" s="42">
        <v>2.4765244583333286</v>
      </c>
      <c r="L2500" s="41">
        <v>4.9973648446344221E-4</v>
      </c>
      <c r="M2500" s="42">
        <v>2.3686575213091565</v>
      </c>
    </row>
    <row r="2501" spans="1:13" x14ac:dyDescent="0.2">
      <c r="A2501" s="84">
        <v>360</v>
      </c>
      <c r="B2501" s="85">
        <v>35824</v>
      </c>
      <c r="C2501" s="88">
        <v>29.3</v>
      </c>
      <c r="D2501" s="90">
        <v>7.1000000000000002E-4</v>
      </c>
      <c r="E2501" s="87">
        <v>65.383290000000002</v>
      </c>
      <c r="F2501" s="88">
        <v>9.9499999999999993</v>
      </c>
      <c r="G2501" s="91">
        <v>19.625</v>
      </c>
      <c r="H2501" s="41">
        <v>4.9787852201332861E-4</v>
      </c>
      <c r="I2501" s="42">
        <v>10.670369989746852</v>
      </c>
      <c r="J2501" s="41">
        <v>5.4513888888888884E-4</v>
      </c>
      <c r="K2501" s="42">
        <v>2.4770695972222176</v>
      </c>
      <c r="L2501" s="41">
        <v>4.9787852201332861E-4</v>
      </c>
      <c r="M2501" s="42">
        <v>2.3691553998311701</v>
      </c>
    </row>
    <row r="2502" spans="1:13" x14ac:dyDescent="0.2">
      <c r="A2502" s="84">
        <v>360</v>
      </c>
      <c r="B2502" s="85">
        <v>35825</v>
      </c>
      <c r="C2502" s="88">
        <v>29.38</v>
      </c>
      <c r="D2502" s="90">
        <v>7.2000000000000005E-4</v>
      </c>
      <c r="E2502" s="87">
        <v>65.430080000000004</v>
      </c>
      <c r="F2502" s="88">
        <v>9.9600000000000009</v>
      </c>
      <c r="G2502" s="91">
        <v>19.670000000000002</v>
      </c>
      <c r="H2502" s="41">
        <v>4.9892377830040857E-4</v>
      </c>
      <c r="I2502" s="42">
        <v>10.675693691058001</v>
      </c>
      <c r="J2502" s="41">
        <v>5.463888888888889E-4</v>
      </c>
      <c r="K2502" s="42">
        <v>2.4776159861111067</v>
      </c>
      <c r="L2502" s="41">
        <v>4.9892377830040857E-4</v>
      </c>
      <c r="M2502" s="42">
        <v>2.3696543236094705</v>
      </c>
    </row>
    <row r="2503" spans="1:13" x14ac:dyDescent="0.2">
      <c r="A2503" s="84">
        <v>360</v>
      </c>
      <c r="B2503" s="85">
        <v>35826</v>
      </c>
      <c r="C2503" s="88">
        <v>29.38</v>
      </c>
      <c r="D2503" s="90">
        <v>7.2000000000000005E-4</v>
      </c>
      <c r="E2503" s="87">
        <v>65.476920000000007</v>
      </c>
      <c r="F2503" s="88">
        <v>9.9600000000000009</v>
      </c>
      <c r="G2503" s="91">
        <v>19.670000000000002</v>
      </c>
      <c r="H2503" s="41">
        <v>4.9892377830040857E-4</v>
      </c>
      <c r="I2503" s="42">
        <v>10.681020048490321</v>
      </c>
      <c r="J2503" s="41">
        <v>5.463888888888889E-4</v>
      </c>
      <c r="K2503" s="42">
        <v>2.4781623749999957</v>
      </c>
      <c r="L2503" s="41">
        <v>4.9892377830040857E-4</v>
      </c>
      <c r="M2503" s="42">
        <v>2.3701532473877709</v>
      </c>
    </row>
    <row r="2504" spans="1:13" x14ac:dyDescent="0.2">
      <c r="A2504" s="84">
        <v>360</v>
      </c>
      <c r="B2504" s="85">
        <v>35827</v>
      </c>
      <c r="C2504" s="98">
        <v>29.38</v>
      </c>
      <c r="D2504" s="90">
        <v>7.2000000000000005E-4</v>
      </c>
      <c r="E2504" s="87">
        <v>65.523780000000002</v>
      </c>
      <c r="F2504" s="88">
        <v>9.9600000000000009</v>
      </c>
      <c r="G2504" s="91">
        <v>19.670000000000002</v>
      </c>
      <c r="H2504" s="41">
        <v>4.9892377830040857E-4</v>
      </c>
      <c r="I2504" s="42">
        <v>10.686349063369017</v>
      </c>
      <c r="J2504" s="41">
        <v>5.463888888888889E-4</v>
      </c>
      <c r="K2504" s="42">
        <v>2.4787087638888847</v>
      </c>
      <c r="L2504" s="41">
        <v>4.9892377830040857E-4</v>
      </c>
      <c r="M2504" s="42">
        <v>2.3706521711660713</v>
      </c>
    </row>
    <row r="2505" spans="1:13" x14ac:dyDescent="0.2">
      <c r="A2505" s="84">
        <v>360</v>
      </c>
      <c r="B2505" s="85">
        <v>35828</v>
      </c>
      <c r="C2505" s="98">
        <v>29.32</v>
      </c>
      <c r="D2505" s="90">
        <v>7.1000000000000002E-4</v>
      </c>
      <c r="E2505" s="87">
        <v>65.570599999999999</v>
      </c>
      <c r="F2505" s="88">
        <v>9.9499999999999993</v>
      </c>
      <c r="G2505" s="91">
        <v>19.634999999999998</v>
      </c>
      <c r="H2505" s="41">
        <v>4.9811083506989817E-4</v>
      </c>
      <c r="I2505" s="42">
        <v>10.69167204962482</v>
      </c>
      <c r="J2505" s="41">
        <v>5.454166666666666E-4</v>
      </c>
      <c r="K2505" s="42">
        <v>2.4792541805555515</v>
      </c>
      <c r="L2505" s="41">
        <v>4.9811083506989817E-4</v>
      </c>
      <c r="M2505" s="42">
        <v>2.3711502820011412</v>
      </c>
    </row>
    <row r="2506" spans="1:13" x14ac:dyDescent="0.2">
      <c r="A2506" s="84">
        <v>360</v>
      </c>
      <c r="B2506" s="85">
        <v>35829</v>
      </c>
      <c r="C2506" s="98">
        <v>29.23</v>
      </c>
      <c r="D2506" s="90">
        <v>7.1000000000000002E-4</v>
      </c>
      <c r="E2506" s="87">
        <v>65.617320000000007</v>
      </c>
      <c r="F2506" s="88">
        <v>9.92</v>
      </c>
      <c r="G2506" s="91">
        <v>19.574999999999999</v>
      </c>
      <c r="H2506" s="41">
        <v>4.9671666616024623E-4</v>
      </c>
      <c r="I2506" s="42">
        <v>10.696982781320989</v>
      </c>
      <c r="J2506" s="41">
        <v>5.4374999999999996E-4</v>
      </c>
      <c r="K2506" s="42">
        <v>2.4797979305555513</v>
      </c>
      <c r="L2506" s="41">
        <v>4.9671666616024623E-4</v>
      </c>
      <c r="M2506" s="42">
        <v>2.3716469986673014</v>
      </c>
    </row>
    <row r="2507" spans="1:13" x14ac:dyDescent="0.2">
      <c r="A2507" s="84">
        <v>360</v>
      </c>
      <c r="B2507" s="85">
        <v>35830</v>
      </c>
      <c r="C2507" s="98">
        <v>29.53</v>
      </c>
      <c r="D2507" s="90">
        <v>7.2000000000000005E-4</v>
      </c>
      <c r="E2507" s="87">
        <v>65.664500000000004</v>
      </c>
      <c r="F2507" s="88">
        <v>9.94</v>
      </c>
      <c r="G2507" s="91">
        <v>19.734999999999999</v>
      </c>
      <c r="H2507" s="41">
        <v>5.0043290116486006E-4</v>
      </c>
      <c r="I2507" s="42">
        <v>10.702335903447956</v>
      </c>
      <c r="J2507" s="41">
        <v>5.4819444444444447E-4</v>
      </c>
      <c r="K2507" s="42">
        <v>2.4803461249999956</v>
      </c>
      <c r="L2507" s="41">
        <v>5.0043290116486006E-4</v>
      </c>
      <c r="M2507" s="42">
        <v>2.3721474315684663</v>
      </c>
    </row>
    <row r="2508" spans="1:13" x14ac:dyDescent="0.2">
      <c r="A2508" s="84">
        <v>360</v>
      </c>
      <c r="B2508" s="85">
        <v>35831</v>
      </c>
      <c r="C2508" s="98">
        <v>29.68</v>
      </c>
      <c r="D2508" s="90">
        <v>7.2000000000000005E-4</v>
      </c>
      <c r="E2508" s="87">
        <v>65.711920000000006</v>
      </c>
      <c r="F2508" s="88">
        <v>9.93</v>
      </c>
      <c r="G2508" s="91">
        <v>19.805</v>
      </c>
      <c r="H2508" s="41">
        <v>5.0205719701779117E-4</v>
      </c>
      <c r="I2508" s="42">
        <v>10.707709088213184</v>
      </c>
      <c r="J2508" s="41">
        <v>5.5013888888888886E-4</v>
      </c>
      <c r="K2508" s="42">
        <v>2.4808962638888845</v>
      </c>
      <c r="L2508" s="41">
        <v>5.0205719701779117E-4</v>
      </c>
      <c r="M2508" s="42">
        <v>2.3726494887654841</v>
      </c>
    </row>
    <row r="2509" spans="1:13" x14ac:dyDescent="0.2">
      <c r="A2509" s="84">
        <v>360</v>
      </c>
      <c r="B2509" s="85">
        <v>35832</v>
      </c>
      <c r="C2509" s="98">
        <v>30.28</v>
      </c>
      <c r="D2509" s="90">
        <v>7.3999999999999999E-4</v>
      </c>
      <c r="E2509" s="87">
        <v>65.760220000000004</v>
      </c>
      <c r="F2509" s="88">
        <v>9.7899999999999991</v>
      </c>
      <c r="G2509" s="91">
        <v>20.035</v>
      </c>
      <c r="H2509" s="41">
        <v>5.0738751344825417E-4</v>
      </c>
      <c r="I2509" s="42">
        <v>10.713142046102179</v>
      </c>
      <c r="J2509" s="41">
        <v>5.5652777777777775E-4</v>
      </c>
      <c r="K2509" s="42">
        <v>2.4814527916666624</v>
      </c>
      <c r="L2509" s="41">
        <v>5.0738751344825417E-4</v>
      </c>
      <c r="M2509" s="42">
        <v>2.3731568762789323</v>
      </c>
    </row>
    <row r="2510" spans="1:13" x14ac:dyDescent="0.2">
      <c r="A2510" s="84">
        <v>360</v>
      </c>
      <c r="B2510" s="85">
        <v>35833</v>
      </c>
      <c r="C2510" s="98">
        <v>30.28</v>
      </c>
      <c r="D2510" s="90">
        <v>7.3999999999999999E-4</v>
      </c>
      <c r="E2510" s="87">
        <v>65.80856</v>
      </c>
      <c r="F2510" s="88">
        <v>9.7899999999999991</v>
      </c>
      <c r="G2510" s="91">
        <v>20.035</v>
      </c>
      <c r="H2510" s="41">
        <v>5.0738751344825417E-4</v>
      </c>
      <c r="I2510" s="42">
        <v>10.71857776060617</v>
      </c>
      <c r="J2510" s="41">
        <v>5.5652777777777775E-4</v>
      </c>
      <c r="K2510" s="42">
        <v>2.4820093194444404</v>
      </c>
      <c r="L2510" s="41">
        <v>5.0738751344825417E-4</v>
      </c>
      <c r="M2510" s="42">
        <v>2.3736642637923806</v>
      </c>
    </row>
    <row r="2511" spans="1:13" x14ac:dyDescent="0.2">
      <c r="A2511" s="84">
        <v>360</v>
      </c>
      <c r="B2511" s="85">
        <v>35834</v>
      </c>
      <c r="C2511" s="98">
        <v>30.28</v>
      </c>
      <c r="D2511" s="90">
        <v>7.3999999999999999E-4</v>
      </c>
      <c r="E2511" s="87">
        <v>65.856930000000006</v>
      </c>
      <c r="F2511" s="88">
        <v>9.7899999999999991</v>
      </c>
      <c r="G2511" s="91">
        <v>20.035</v>
      </c>
      <c r="H2511" s="41">
        <v>5.0738751344825417E-4</v>
      </c>
      <c r="I2511" s="42">
        <v>10.724016233123825</v>
      </c>
      <c r="J2511" s="41">
        <v>5.5652777777777775E-4</v>
      </c>
      <c r="K2511" s="42">
        <v>2.4825658472222183</v>
      </c>
      <c r="L2511" s="41">
        <v>5.0738751344825417E-4</v>
      </c>
      <c r="M2511" s="42">
        <v>2.3741716513058289</v>
      </c>
    </row>
    <row r="2512" spans="1:13" x14ac:dyDescent="0.2">
      <c r="A2512" s="84">
        <v>360</v>
      </c>
      <c r="B2512" s="85">
        <v>35835</v>
      </c>
      <c r="C2512" s="98">
        <v>30.37</v>
      </c>
      <c r="D2512" s="90">
        <v>7.3999999999999999E-4</v>
      </c>
      <c r="E2512" s="87">
        <v>65.905460000000005</v>
      </c>
      <c r="F2512" s="88">
        <v>9.7799999999999994</v>
      </c>
      <c r="G2512" s="91">
        <v>20.074999999999999</v>
      </c>
      <c r="H2512" s="41">
        <v>5.0831348521085395E-4</v>
      </c>
      <c r="I2512" s="42">
        <v>10.729467395190742</v>
      </c>
      <c r="J2512" s="41">
        <v>5.5763888888888888E-4</v>
      </c>
      <c r="K2512" s="42">
        <v>2.4831234861111073</v>
      </c>
      <c r="L2512" s="41">
        <v>5.0831348521085395E-4</v>
      </c>
      <c r="M2512" s="42">
        <v>2.3746799647910395</v>
      </c>
    </row>
    <row r="2513" spans="1:13" x14ac:dyDescent="0.2">
      <c r="A2513" s="84">
        <v>360</v>
      </c>
      <c r="B2513" s="85">
        <v>35836</v>
      </c>
      <c r="C2513" s="98">
        <v>30.4</v>
      </c>
      <c r="D2513" s="90">
        <v>7.3999999999999999E-4</v>
      </c>
      <c r="E2513" s="87">
        <v>65.954070000000002</v>
      </c>
      <c r="F2513" s="88">
        <v>9.84</v>
      </c>
      <c r="G2513" s="91">
        <v>20.119999999999997</v>
      </c>
      <c r="H2513" s="41">
        <v>5.0935483582792429E-4</v>
      </c>
      <c r="I2513" s="42">
        <v>10.73493250129434</v>
      </c>
      <c r="J2513" s="41">
        <v>5.5888888888888882E-4</v>
      </c>
      <c r="K2513" s="42">
        <v>2.4836823749999963</v>
      </c>
      <c r="L2513" s="41">
        <v>5.0935483582792429E-4</v>
      </c>
      <c r="M2513" s="42">
        <v>2.3751893196268674</v>
      </c>
    </row>
    <row r="2514" spans="1:13" x14ac:dyDescent="0.2">
      <c r="A2514" s="84">
        <v>360</v>
      </c>
      <c r="B2514" s="85">
        <v>35837</v>
      </c>
      <c r="C2514" s="98">
        <v>30.51</v>
      </c>
      <c r="D2514" s="90">
        <v>7.3999999999999999E-4</v>
      </c>
      <c r="E2514" s="87">
        <v>66.002870000000001</v>
      </c>
      <c r="F2514" s="88">
        <v>9.83</v>
      </c>
      <c r="G2514" s="91">
        <v>20.170000000000002</v>
      </c>
      <c r="H2514" s="41">
        <v>5.1051143589408987E-4</v>
      </c>
      <c r="I2514" s="42">
        <v>10.740412807099801</v>
      </c>
      <c r="J2514" s="41">
        <v>5.6027777777777781E-4</v>
      </c>
      <c r="K2514" s="42">
        <v>2.4842426527777741</v>
      </c>
      <c r="L2514" s="41">
        <v>5.1051143589408987E-4</v>
      </c>
      <c r="M2514" s="42">
        <v>2.3756998310627617</v>
      </c>
    </row>
    <row r="2515" spans="1:13" x14ac:dyDescent="0.2">
      <c r="A2515" s="84">
        <v>360</v>
      </c>
      <c r="B2515" s="85">
        <v>35838</v>
      </c>
      <c r="C2515" s="98">
        <v>30.6</v>
      </c>
      <c r="D2515" s="90">
        <v>7.3999999999999999E-4</v>
      </c>
      <c r="E2515" s="87">
        <v>66.051839999999999</v>
      </c>
      <c r="F2515" s="88">
        <v>9.83</v>
      </c>
      <c r="G2515" s="91">
        <v>20.215</v>
      </c>
      <c r="H2515" s="41">
        <v>5.1155196571439632E-4</v>
      </c>
      <c r="I2515" s="42">
        <v>10.745907086383857</v>
      </c>
      <c r="J2515" s="41">
        <v>5.6152777777777776E-4</v>
      </c>
      <c r="K2515" s="42">
        <v>2.4848041805555519</v>
      </c>
      <c r="L2515" s="41">
        <v>5.1155196571439632E-4</v>
      </c>
      <c r="M2515" s="42">
        <v>2.3762113830284761</v>
      </c>
    </row>
    <row r="2516" spans="1:13" x14ac:dyDescent="0.2">
      <c r="A2516" s="84">
        <v>360</v>
      </c>
      <c r="B2516" s="85">
        <v>35839</v>
      </c>
      <c r="C2516" s="98">
        <v>30.24</v>
      </c>
      <c r="D2516" s="90">
        <v>7.2999999999999996E-4</v>
      </c>
      <c r="E2516" s="87">
        <v>66.10033</v>
      </c>
      <c r="F2516" s="88">
        <v>9.83</v>
      </c>
      <c r="G2516" s="91">
        <v>20.035</v>
      </c>
      <c r="H2516" s="41">
        <v>5.0738751344825417E-4</v>
      </c>
      <c r="I2516" s="42">
        <v>10.751359425460164</v>
      </c>
      <c r="J2516" s="41">
        <v>5.5652777777777775E-4</v>
      </c>
      <c r="K2516" s="42">
        <v>2.4853607083333298</v>
      </c>
      <c r="L2516" s="41">
        <v>5.0738751344825417E-4</v>
      </c>
      <c r="M2516" s="42">
        <v>2.3767187705419244</v>
      </c>
    </row>
    <row r="2517" spans="1:13" x14ac:dyDescent="0.2">
      <c r="A2517" s="84">
        <v>360</v>
      </c>
      <c r="B2517" s="85">
        <v>35840</v>
      </c>
      <c r="C2517" s="98">
        <v>30.24</v>
      </c>
      <c r="D2517" s="90">
        <v>7.2999999999999996E-4</v>
      </c>
      <c r="E2517" s="87">
        <v>66.148859999999999</v>
      </c>
      <c r="F2517" s="88">
        <v>9.83</v>
      </c>
      <c r="G2517" s="91">
        <v>20.035</v>
      </c>
      <c r="H2517" s="41">
        <v>5.0738751344825417E-4</v>
      </c>
      <c r="I2517" s="42">
        <v>10.756814530985237</v>
      </c>
      <c r="J2517" s="41">
        <v>5.5652777777777775E-4</v>
      </c>
      <c r="K2517" s="42">
        <v>2.4859172361111077</v>
      </c>
      <c r="L2517" s="41">
        <v>5.0738751344825417E-4</v>
      </c>
      <c r="M2517" s="42">
        <v>2.3772261580553726</v>
      </c>
    </row>
    <row r="2518" spans="1:13" x14ac:dyDescent="0.2">
      <c r="A2518" s="84">
        <v>360</v>
      </c>
      <c r="B2518" s="85">
        <v>35841</v>
      </c>
      <c r="C2518" s="98">
        <v>30.24</v>
      </c>
      <c r="D2518" s="90">
        <v>7.2999999999999996E-4</v>
      </c>
      <c r="E2518" s="87">
        <v>66.197429999999997</v>
      </c>
      <c r="F2518" s="88">
        <v>9.83</v>
      </c>
      <c r="G2518" s="91">
        <v>20.035</v>
      </c>
      <c r="H2518" s="41">
        <v>5.0738751344825417E-4</v>
      </c>
      <c r="I2518" s="42">
        <v>10.762272404362736</v>
      </c>
      <c r="J2518" s="41">
        <v>5.5652777777777775E-4</v>
      </c>
      <c r="K2518" s="42">
        <v>2.4864737638888856</v>
      </c>
      <c r="L2518" s="41">
        <v>5.0738751344825417E-4</v>
      </c>
      <c r="M2518" s="42">
        <v>2.3777335455688209</v>
      </c>
    </row>
    <row r="2519" spans="1:13" x14ac:dyDescent="0.2">
      <c r="A2519" s="84">
        <v>360</v>
      </c>
      <c r="B2519" s="85">
        <v>35842</v>
      </c>
      <c r="C2519" s="98">
        <v>30.36</v>
      </c>
      <c r="D2519" s="90">
        <v>7.3999999999999999E-4</v>
      </c>
      <c r="E2519" s="87">
        <v>66.246200000000002</v>
      </c>
      <c r="F2519" s="88">
        <v>9.82</v>
      </c>
      <c r="G2519" s="91">
        <v>20.09</v>
      </c>
      <c r="H2519" s="41">
        <v>5.0866064531907007E-4</v>
      </c>
      <c r="I2519" s="42">
        <v>10.767746748789039</v>
      </c>
      <c r="J2519" s="41">
        <v>5.5805555555555556E-4</v>
      </c>
      <c r="K2519" s="42">
        <v>2.4870318194444412</v>
      </c>
      <c r="L2519" s="41">
        <v>5.0866064531907007E-4</v>
      </c>
      <c r="M2519" s="42">
        <v>2.3782422062141402</v>
      </c>
    </row>
    <row r="2520" spans="1:13" x14ac:dyDescent="0.2">
      <c r="A2520" s="84">
        <v>360</v>
      </c>
      <c r="B2520" s="85">
        <v>35843</v>
      </c>
      <c r="C2520" s="98">
        <v>31.82</v>
      </c>
      <c r="D2520" s="90">
        <v>7.6999999999999996E-4</v>
      </c>
      <c r="E2520" s="87">
        <v>66.297049999999999</v>
      </c>
      <c r="F2520" s="88">
        <v>9.6300000000000008</v>
      </c>
      <c r="G2520" s="91">
        <v>20.725000000000001</v>
      </c>
      <c r="H2520" s="41">
        <v>5.2331756558254838E-4</v>
      </c>
      <c r="I2520" s="42">
        <v>10.773381699804425</v>
      </c>
      <c r="J2520" s="41">
        <v>5.7569444444444443E-4</v>
      </c>
      <c r="K2520" s="42">
        <v>2.4876075138888858</v>
      </c>
      <c r="L2520" s="41">
        <v>5.2331756558254838E-4</v>
      </c>
      <c r="M2520" s="42">
        <v>2.3787655237797227</v>
      </c>
    </row>
    <row r="2521" spans="1:13" s="104" customFormat="1" x14ac:dyDescent="0.2">
      <c r="A2521" s="99">
        <v>360</v>
      </c>
      <c r="B2521" s="85">
        <v>35844</v>
      </c>
      <c r="C2521" s="100">
        <v>31.9</v>
      </c>
      <c r="D2521" s="101">
        <v>7.6999999999999996E-4</v>
      </c>
      <c r="E2521" s="102">
        <v>66.348060000000004</v>
      </c>
      <c r="F2521" s="103">
        <v>9.64</v>
      </c>
      <c r="G2521" s="91">
        <v>20.77</v>
      </c>
      <c r="H2521" s="44">
        <v>5.2435332599887197E-4</v>
      </c>
      <c r="I2521" s="42">
        <v>10.779030758330972</v>
      </c>
      <c r="J2521" s="41">
        <v>5.7694444444444438E-4</v>
      </c>
      <c r="K2521" s="42">
        <v>2.4881844583333304</v>
      </c>
      <c r="L2521" s="41">
        <v>5.2435332599887197E-4</v>
      </c>
      <c r="M2521" s="42">
        <v>2.3792898771057214</v>
      </c>
    </row>
    <row r="2522" spans="1:13" x14ac:dyDescent="0.2">
      <c r="A2522" s="84">
        <v>360</v>
      </c>
      <c r="B2522" s="85">
        <v>35845</v>
      </c>
      <c r="C2522" s="98">
        <v>31.5</v>
      </c>
      <c r="D2522" s="90">
        <v>7.6000000000000004E-4</v>
      </c>
      <c r="E2522" s="87">
        <v>66.39855</v>
      </c>
      <c r="F2522" s="88">
        <v>9.64</v>
      </c>
      <c r="G2522" s="91">
        <v>20.57</v>
      </c>
      <c r="H2522" s="41">
        <v>5.1974699707968419E-4</v>
      </c>
      <c r="I2522" s="42">
        <v>10.784633127199044</v>
      </c>
      <c r="J2522" s="41">
        <v>5.7138888888888886E-4</v>
      </c>
      <c r="K2522" s="42">
        <v>2.4887558472222193</v>
      </c>
      <c r="L2522" s="41">
        <v>5.1974699707968419E-4</v>
      </c>
      <c r="M2522" s="42">
        <v>2.3798096241028013</v>
      </c>
    </row>
    <row r="2523" spans="1:13" x14ac:dyDescent="0.2">
      <c r="A2523" s="84">
        <v>360</v>
      </c>
      <c r="B2523" s="85">
        <v>35846</v>
      </c>
      <c r="C2523" s="98">
        <v>31.36</v>
      </c>
      <c r="D2523" s="90">
        <v>7.6000000000000004E-4</v>
      </c>
      <c r="E2523" s="87">
        <v>66.448880000000003</v>
      </c>
      <c r="F2523" s="88">
        <v>9.64</v>
      </c>
      <c r="G2523" s="91">
        <v>20.5</v>
      </c>
      <c r="H2523" s="41">
        <v>5.1813298160774401E-4</v>
      </c>
      <c r="I2523" s="42">
        <v>10.790221001316786</v>
      </c>
      <c r="J2523" s="41">
        <v>5.6944444444444447E-4</v>
      </c>
      <c r="K2523" s="42">
        <v>2.4893252916666637</v>
      </c>
      <c r="L2523" s="41">
        <v>5.1813298160774401E-4</v>
      </c>
      <c r="M2523" s="42">
        <v>2.3803277570844088</v>
      </c>
    </row>
    <row r="2524" spans="1:13" x14ac:dyDescent="0.2">
      <c r="A2524" s="84">
        <v>360</v>
      </c>
      <c r="B2524" s="85">
        <v>35847</v>
      </c>
      <c r="C2524" s="98">
        <v>31.36</v>
      </c>
      <c r="D2524" s="90">
        <v>7.6000000000000004E-4</v>
      </c>
      <c r="E2524" s="87">
        <v>66.49924</v>
      </c>
      <c r="F2524" s="88">
        <v>9.64</v>
      </c>
      <c r="G2524" s="91">
        <v>20.5</v>
      </c>
      <c r="H2524" s="41">
        <v>5.1813298160774401E-4</v>
      </c>
      <c r="I2524" s="42">
        <v>10.795811770696405</v>
      </c>
      <c r="J2524" s="41">
        <v>5.6944444444444447E-4</v>
      </c>
      <c r="K2524" s="42">
        <v>2.4898947361111081</v>
      </c>
      <c r="L2524" s="41">
        <v>5.1813298160774401E-4</v>
      </c>
      <c r="M2524" s="42">
        <v>2.3808458900660163</v>
      </c>
    </row>
    <row r="2525" spans="1:13" x14ac:dyDescent="0.2">
      <c r="A2525" s="84">
        <v>360</v>
      </c>
      <c r="B2525" s="85">
        <v>35848</v>
      </c>
      <c r="C2525" s="98">
        <v>31.36</v>
      </c>
      <c r="D2525" s="90">
        <v>7.6000000000000004E-4</v>
      </c>
      <c r="E2525" s="87">
        <v>66.54965</v>
      </c>
      <c r="F2525" s="88">
        <v>9.64</v>
      </c>
      <c r="G2525" s="91">
        <v>20.5</v>
      </c>
      <c r="H2525" s="41">
        <v>5.1813298160774401E-4</v>
      </c>
      <c r="I2525" s="42">
        <v>10.801405436838031</v>
      </c>
      <c r="J2525" s="41">
        <v>5.6944444444444447E-4</v>
      </c>
      <c r="K2525" s="42">
        <v>2.4904641805555525</v>
      </c>
      <c r="L2525" s="41">
        <v>5.1813298160774401E-4</v>
      </c>
      <c r="M2525" s="42">
        <v>2.3813640230476238</v>
      </c>
    </row>
    <row r="2526" spans="1:13" x14ac:dyDescent="0.2">
      <c r="A2526" s="84">
        <v>360</v>
      </c>
      <c r="B2526" s="85">
        <v>35849</v>
      </c>
      <c r="C2526" s="98">
        <v>31.34</v>
      </c>
      <c r="D2526" s="90">
        <v>7.6000000000000004E-4</v>
      </c>
      <c r="E2526" s="87">
        <v>66.600070000000002</v>
      </c>
      <c r="F2526" s="88">
        <v>9.65</v>
      </c>
      <c r="G2526" s="91">
        <v>20.495000000000001</v>
      </c>
      <c r="H2526" s="41">
        <v>5.1801765901293706E-4</v>
      </c>
      <c r="I2526" s="42">
        <v>10.807000755596471</v>
      </c>
      <c r="J2526" s="41">
        <v>5.6930555555555554E-4</v>
      </c>
      <c r="K2526" s="42">
        <v>2.4910334861111081</v>
      </c>
      <c r="L2526" s="41">
        <v>5.1801765901293706E-4</v>
      </c>
      <c r="M2526" s="42">
        <v>2.3818820407066368</v>
      </c>
    </row>
    <row r="2527" spans="1:13" x14ac:dyDescent="0.2">
      <c r="A2527" s="84">
        <v>360</v>
      </c>
      <c r="B2527" s="85">
        <v>35850</v>
      </c>
      <c r="C2527" s="98">
        <v>31.5</v>
      </c>
      <c r="D2527" s="90">
        <v>7.6000000000000004E-4</v>
      </c>
      <c r="E2527" s="87">
        <v>66.650739999999999</v>
      </c>
      <c r="F2527" s="88">
        <v>9.66</v>
      </c>
      <c r="G2527" s="91">
        <v>20.58</v>
      </c>
      <c r="H2527" s="41">
        <v>5.1997749443333241E-4</v>
      </c>
      <c r="I2527" s="42">
        <v>10.812620152771705</v>
      </c>
      <c r="J2527" s="41">
        <v>5.7166666666666661E-4</v>
      </c>
      <c r="K2527" s="42">
        <v>2.4916051527777747</v>
      </c>
      <c r="L2527" s="41">
        <v>5.1997749443333241E-4</v>
      </c>
      <c r="M2527" s="42">
        <v>2.3824020182010699</v>
      </c>
    </row>
    <row r="2528" spans="1:13" x14ac:dyDescent="0.2">
      <c r="A2528" s="84">
        <v>360</v>
      </c>
      <c r="B2528" s="85">
        <v>35851</v>
      </c>
      <c r="C2528" s="98">
        <v>31.56</v>
      </c>
      <c r="D2528" s="90">
        <v>7.6000000000000004E-4</v>
      </c>
      <c r="E2528" s="87">
        <v>66.701549999999997</v>
      </c>
      <c r="F2528" s="88">
        <v>9.66</v>
      </c>
      <c r="G2528" s="91">
        <v>20.61</v>
      </c>
      <c r="H2528" s="41">
        <v>5.2066887213575441E-4</v>
      </c>
      <c r="I2528" s="42">
        <v>10.818249947511481</v>
      </c>
      <c r="J2528" s="41">
        <v>5.7249999999999998E-4</v>
      </c>
      <c r="K2528" s="42">
        <v>2.4921776527777748</v>
      </c>
      <c r="L2528" s="41">
        <v>5.2066887213575441E-4</v>
      </c>
      <c r="M2528" s="42">
        <v>2.3829226870732056</v>
      </c>
    </row>
    <row r="2529" spans="1:13" x14ac:dyDescent="0.2">
      <c r="A2529" s="84">
        <v>360</v>
      </c>
      <c r="B2529" s="85">
        <v>35852</v>
      </c>
      <c r="C2529" s="98">
        <v>31.45</v>
      </c>
      <c r="D2529" s="90">
        <v>7.6000000000000004E-4</v>
      </c>
      <c r="E2529" s="87">
        <v>66.752229999999997</v>
      </c>
      <c r="F2529" s="88">
        <v>9.67</v>
      </c>
      <c r="G2529" s="91">
        <v>20.56</v>
      </c>
      <c r="H2529" s="41">
        <v>5.195164806612862E-4</v>
      </c>
      <c r="I2529" s="42">
        <v>10.823870206651126</v>
      </c>
      <c r="J2529" s="41">
        <v>5.711111111111111E-4</v>
      </c>
      <c r="K2529" s="42">
        <v>2.4927487638888861</v>
      </c>
      <c r="L2529" s="41">
        <v>5.195164806612862E-4</v>
      </c>
      <c r="M2529" s="42">
        <v>2.3834422035538667</v>
      </c>
    </row>
    <row r="2530" spans="1:13" x14ac:dyDescent="0.2">
      <c r="A2530" s="84">
        <v>360</v>
      </c>
      <c r="B2530" s="85">
        <v>35853</v>
      </c>
      <c r="C2530" s="98">
        <v>31.39</v>
      </c>
      <c r="D2530" s="90">
        <v>7.6000000000000004E-4</v>
      </c>
      <c r="E2530" s="87">
        <v>66.802869999999999</v>
      </c>
      <c r="F2530" s="88">
        <v>9.67</v>
      </c>
      <c r="G2530" s="91">
        <v>20.53</v>
      </c>
      <c r="H2530" s="41">
        <v>5.1882481698384275E-4</v>
      </c>
      <c r="I2530" s="42">
        <v>10.829485899130148</v>
      </c>
      <c r="J2530" s="41">
        <v>5.7027777777777784E-4</v>
      </c>
      <c r="K2530" s="42">
        <v>2.493319041666664</v>
      </c>
      <c r="L2530" s="41">
        <v>5.1882481698384275E-4</v>
      </c>
      <c r="M2530" s="42">
        <v>2.3839610283708508</v>
      </c>
    </row>
    <row r="2531" spans="1:13" x14ac:dyDescent="0.2">
      <c r="A2531" s="84">
        <v>360</v>
      </c>
      <c r="B2531" s="85">
        <v>35854</v>
      </c>
      <c r="C2531" s="98">
        <v>31.39</v>
      </c>
      <c r="D2531" s="90">
        <v>7.6000000000000004E-4</v>
      </c>
      <c r="E2531" s="87">
        <v>66.853549999999998</v>
      </c>
      <c r="F2531" s="88">
        <v>9.67</v>
      </c>
      <c r="G2531" s="91">
        <v>20.53</v>
      </c>
      <c r="H2531" s="41">
        <v>5.1882481698384275E-4</v>
      </c>
      <c r="I2531" s="42">
        <v>10.835104505169793</v>
      </c>
      <c r="J2531" s="41">
        <v>5.7027777777777784E-4</v>
      </c>
      <c r="K2531" s="42">
        <v>2.4938893194444418</v>
      </c>
      <c r="L2531" s="41">
        <v>5.1882481698384275E-4</v>
      </c>
      <c r="M2531" s="42">
        <v>2.3844798531878348</v>
      </c>
    </row>
    <row r="2532" spans="1:13" x14ac:dyDescent="0.2">
      <c r="A2532" s="84">
        <v>360</v>
      </c>
      <c r="B2532" s="85">
        <v>35855</v>
      </c>
      <c r="C2532" s="97">
        <v>31.39</v>
      </c>
      <c r="D2532" s="90">
        <v>7.6000000000000004E-4</v>
      </c>
      <c r="E2532" s="87">
        <v>66.904269999999997</v>
      </c>
      <c r="F2532" s="88">
        <v>9.67</v>
      </c>
      <c r="G2532" s="91">
        <v>20.53</v>
      </c>
      <c r="H2532" s="41">
        <v>5.1882481698384275E-4</v>
      </c>
      <c r="I2532" s="42">
        <v>10.84072602628169</v>
      </c>
      <c r="J2532" s="41">
        <v>5.7027777777777784E-4</v>
      </c>
      <c r="K2532" s="42">
        <v>2.4944595972222197</v>
      </c>
      <c r="L2532" s="41">
        <v>5.1882481698384275E-4</v>
      </c>
      <c r="M2532" s="42">
        <v>2.3849986780048189</v>
      </c>
    </row>
    <row r="2533" spans="1:13" x14ac:dyDescent="0.2">
      <c r="A2533" s="84">
        <v>360</v>
      </c>
      <c r="B2533" s="85">
        <v>35856</v>
      </c>
      <c r="C2533" s="97">
        <v>31.38</v>
      </c>
      <c r="D2533" s="90">
        <v>7.6000000000000004E-4</v>
      </c>
      <c r="E2533" s="87">
        <v>66.955010000000001</v>
      </c>
      <c r="F2533" s="88">
        <v>9.69</v>
      </c>
      <c r="G2533" s="91">
        <v>20.535</v>
      </c>
      <c r="H2533" s="41">
        <v>5.1894010618469544E-4</v>
      </c>
      <c r="I2533" s="42">
        <v>10.846351713796887</v>
      </c>
      <c r="J2533" s="41">
        <v>5.7041666666666666E-4</v>
      </c>
      <c r="K2533" s="42">
        <v>2.4950300138888863</v>
      </c>
      <c r="L2533" s="41">
        <v>5.1894010618469544E-4</v>
      </c>
      <c r="M2533" s="42">
        <v>2.3855176181110034</v>
      </c>
    </row>
    <row r="2534" spans="1:13" x14ac:dyDescent="0.2">
      <c r="A2534" s="84">
        <v>360</v>
      </c>
      <c r="B2534" s="85">
        <v>35857</v>
      </c>
      <c r="C2534" s="97">
        <v>31.36</v>
      </c>
      <c r="D2534" s="90">
        <v>7.6000000000000004E-4</v>
      </c>
      <c r="E2534" s="87">
        <v>67.005759999999995</v>
      </c>
      <c r="F2534" s="88">
        <v>9.68</v>
      </c>
      <c r="G2534" s="91">
        <v>20.52</v>
      </c>
      <c r="H2534" s="41">
        <v>5.1859422427380508E-4</v>
      </c>
      <c r="I2534" s="42">
        <v>10.851976569150104</v>
      </c>
      <c r="J2534" s="41">
        <v>5.6999999999999998E-4</v>
      </c>
      <c r="K2534" s="42">
        <v>2.4956000138888865</v>
      </c>
      <c r="L2534" s="41">
        <v>5.1859422427380508E-4</v>
      </c>
      <c r="M2534" s="42">
        <v>2.3860362123352772</v>
      </c>
    </row>
    <row r="2535" spans="1:13" x14ac:dyDescent="0.2">
      <c r="A2535" s="84">
        <v>360</v>
      </c>
      <c r="B2535" s="85">
        <v>35858</v>
      </c>
      <c r="C2535" s="97">
        <v>31.66</v>
      </c>
      <c r="D2535" s="90">
        <v>7.6000000000000004E-4</v>
      </c>
      <c r="E2535" s="87">
        <v>67.056970000000007</v>
      </c>
      <c r="F2535" s="88">
        <v>9.7200000000000006</v>
      </c>
      <c r="G2535" s="91">
        <v>20.69</v>
      </c>
      <c r="H2535" s="41">
        <v>5.2251170793637947E-4</v>
      </c>
      <c r="I2535" s="42">
        <v>10.857646853961736</v>
      </c>
      <c r="J2535" s="41">
        <v>5.7472222222222224E-4</v>
      </c>
      <c r="K2535" s="42">
        <v>2.4961747361111088</v>
      </c>
      <c r="L2535" s="41">
        <v>5.2251170793637947E-4</v>
      </c>
      <c r="M2535" s="42">
        <v>2.3865587240432138</v>
      </c>
    </row>
    <row r="2536" spans="1:13" x14ac:dyDescent="0.2">
      <c r="A2536" s="84">
        <v>360</v>
      </c>
      <c r="B2536" s="85">
        <v>35859</v>
      </c>
      <c r="C2536" s="97">
        <v>31.63</v>
      </c>
      <c r="D2536" s="90">
        <v>7.6000000000000004E-4</v>
      </c>
      <c r="E2536" s="87">
        <v>67.108180000000004</v>
      </c>
      <c r="F2536" s="88">
        <v>9.7100000000000009</v>
      </c>
      <c r="G2536" s="91">
        <v>20.67</v>
      </c>
      <c r="H2536" s="41">
        <v>5.2205111321201869E-4</v>
      </c>
      <c r="I2536" s="42">
        <v>10.863315100588709</v>
      </c>
      <c r="J2536" s="41">
        <v>5.7416666666666673E-4</v>
      </c>
      <c r="K2536" s="42">
        <v>2.4967489027777754</v>
      </c>
      <c r="L2536" s="41">
        <v>5.2205111321201869E-4</v>
      </c>
      <c r="M2536" s="42">
        <v>2.3870807751564258</v>
      </c>
    </row>
    <row r="2537" spans="1:13" x14ac:dyDescent="0.2">
      <c r="A2537" s="84">
        <v>360</v>
      </c>
      <c r="B2537" s="85">
        <v>35860</v>
      </c>
      <c r="C2537" s="97">
        <v>32.700000000000003</v>
      </c>
      <c r="D2537" s="90">
        <v>7.9000000000000001E-4</v>
      </c>
      <c r="E2537" s="87">
        <v>67.160939999999997</v>
      </c>
      <c r="F2537" s="88">
        <v>9.7200000000000006</v>
      </c>
      <c r="G2537" s="91">
        <v>21.21</v>
      </c>
      <c r="H2537" s="41">
        <v>5.3446053008898708E-4</v>
      </c>
      <c r="I2537" s="42">
        <v>10.869121113735893</v>
      </c>
      <c r="J2537" s="41">
        <v>5.8916666666666666E-4</v>
      </c>
      <c r="K2537" s="42">
        <v>2.4973380694444423</v>
      </c>
      <c r="L2537" s="41">
        <v>5.3446053008898708E-4</v>
      </c>
      <c r="M2537" s="42">
        <v>2.387615235686515</v>
      </c>
    </row>
    <row r="2538" spans="1:13" x14ac:dyDescent="0.2">
      <c r="A2538" s="84">
        <v>360</v>
      </c>
      <c r="B2538" s="85">
        <v>35861</v>
      </c>
      <c r="C2538" s="97">
        <v>32.700000000000003</v>
      </c>
      <c r="D2538" s="90">
        <v>7.9000000000000001E-4</v>
      </c>
      <c r="E2538" s="87">
        <v>67.213740000000001</v>
      </c>
      <c r="F2538" s="88">
        <v>9.7200000000000006</v>
      </c>
      <c r="G2538" s="91">
        <v>21.21</v>
      </c>
      <c r="H2538" s="41">
        <v>5.3446053008898708E-4</v>
      </c>
      <c r="I2538" s="42">
        <v>10.874930229967942</v>
      </c>
      <c r="J2538" s="41">
        <v>5.8916666666666666E-4</v>
      </c>
      <c r="K2538" s="42">
        <v>2.4979272361111091</v>
      </c>
      <c r="L2538" s="41">
        <v>5.3446053008898708E-4</v>
      </c>
      <c r="M2538" s="42">
        <v>2.3881496962166038</v>
      </c>
    </row>
    <row r="2539" spans="1:13" x14ac:dyDescent="0.2">
      <c r="A2539" s="84">
        <v>360</v>
      </c>
      <c r="B2539" s="85">
        <v>35862</v>
      </c>
      <c r="C2539" s="97">
        <v>32.700000000000003</v>
      </c>
      <c r="D2539" s="90">
        <v>7.9000000000000001E-4</v>
      </c>
      <c r="E2539" s="87">
        <v>67.266589999999994</v>
      </c>
      <c r="F2539" s="88">
        <v>9.7200000000000006</v>
      </c>
      <c r="G2539" s="91">
        <v>21.21</v>
      </c>
      <c r="H2539" s="41">
        <v>5.3446053008898708E-4</v>
      </c>
      <c r="I2539" s="42">
        <v>10.880742450943332</v>
      </c>
      <c r="J2539" s="41">
        <v>5.8916666666666666E-4</v>
      </c>
      <c r="K2539" s="42">
        <v>2.498516402777776</v>
      </c>
      <c r="L2539" s="41">
        <v>5.3446053008898708E-4</v>
      </c>
      <c r="M2539" s="42">
        <v>2.3886841567466925</v>
      </c>
    </row>
    <row r="2540" spans="1:13" x14ac:dyDescent="0.2">
      <c r="A2540" s="84">
        <v>360</v>
      </c>
      <c r="B2540" s="85">
        <v>35863</v>
      </c>
      <c r="C2540" s="97">
        <v>32.590000000000003</v>
      </c>
      <c r="D2540" s="90">
        <v>7.7999999999999999E-4</v>
      </c>
      <c r="E2540" s="87">
        <v>67.319320000000005</v>
      </c>
      <c r="F2540" s="88">
        <v>9.66</v>
      </c>
      <c r="G2540" s="91">
        <v>21.125</v>
      </c>
      <c r="H2540" s="41">
        <v>5.3251085643313267E-4</v>
      </c>
      <c r="I2540" s="42">
        <v>10.886536564424512</v>
      </c>
      <c r="J2540" s="41">
        <v>5.8680555555555558E-4</v>
      </c>
      <c r="K2540" s="42">
        <v>2.4991032083333313</v>
      </c>
      <c r="L2540" s="41">
        <v>5.3251085643313267E-4</v>
      </c>
      <c r="M2540" s="42">
        <v>2.3892166676031259</v>
      </c>
    </row>
    <row r="2541" spans="1:13" x14ac:dyDescent="0.2">
      <c r="A2541" s="84">
        <v>360</v>
      </c>
      <c r="B2541" s="85">
        <v>35864</v>
      </c>
      <c r="C2541" s="97">
        <v>32.78</v>
      </c>
      <c r="D2541" s="90">
        <v>7.9000000000000001E-4</v>
      </c>
      <c r="E2541" s="87">
        <v>67.37236</v>
      </c>
      <c r="F2541" s="88">
        <v>9.7200000000000006</v>
      </c>
      <c r="G2541" s="91">
        <v>21.25</v>
      </c>
      <c r="H2541" s="41">
        <v>5.3537755184573932E-4</v>
      </c>
      <c r="I2541" s="42">
        <v>10.892364971718452</v>
      </c>
      <c r="J2541" s="41">
        <v>5.9027777777777778E-4</v>
      </c>
      <c r="K2541" s="42">
        <v>2.4996934861111093</v>
      </c>
      <c r="L2541" s="41">
        <v>5.3537755184573932E-4</v>
      </c>
      <c r="M2541" s="42">
        <v>2.3897520451549719</v>
      </c>
    </row>
    <row r="2542" spans="1:13" x14ac:dyDescent="0.2">
      <c r="A2542" s="84">
        <v>360</v>
      </c>
      <c r="B2542" s="85">
        <v>35865</v>
      </c>
      <c r="C2542" s="97">
        <v>32.83</v>
      </c>
      <c r="D2542" s="90">
        <v>7.9000000000000001E-4</v>
      </c>
      <c r="E2542" s="87">
        <v>67.425510000000003</v>
      </c>
      <c r="F2542" s="88">
        <v>9.73</v>
      </c>
      <c r="G2542" s="91">
        <v>21.28</v>
      </c>
      <c r="H2542" s="41">
        <v>5.3606512020598629E-4</v>
      </c>
      <c r="I2542" s="42">
        <v>10.898203988656343</v>
      </c>
      <c r="J2542" s="41">
        <v>5.9111111111111116E-4</v>
      </c>
      <c r="K2542" s="42">
        <v>2.5002845972222203</v>
      </c>
      <c r="L2542" s="41">
        <v>5.3606512020598629E-4</v>
      </c>
      <c r="M2542" s="42">
        <v>2.3902881102751778</v>
      </c>
    </row>
    <row r="2543" spans="1:13" x14ac:dyDescent="0.2">
      <c r="A2543" s="84">
        <v>360</v>
      </c>
      <c r="B2543" s="85">
        <v>35866</v>
      </c>
      <c r="C2543" s="97">
        <v>32.54</v>
      </c>
      <c r="D2543" s="90">
        <v>7.7999999999999999E-4</v>
      </c>
      <c r="E2543" s="87">
        <v>67.478290000000001</v>
      </c>
      <c r="F2543" s="88">
        <v>10.02</v>
      </c>
      <c r="G2543" s="91">
        <v>21.28</v>
      </c>
      <c r="H2543" s="41">
        <v>5.3606512020598629E-4</v>
      </c>
      <c r="I2543" s="42">
        <v>10.904046135687551</v>
      </c>
      <c r="J2543" s="41">
        <v>5.9111111111111116E-4</v>
      </c>
      <c r="K2543" s="42">
        <v>2.5008757083333313</v>
      </c>
      <c r="L2543" s="41">
        <v>5.3606512020598629E-4</v>
      </c>
      <c r="M2543" s="42">
        <v>2.3908241753953838</v>
      </c>
    </row>
    <row r="2544" spans="1:13" x14ac:dyDescent="0.2">
      <c r="A2544" s="84">
        <v>360</v>
      </c>
      <c r="B2544" s="85">
        <v>35867</v>
      </c>
      <c r="C2544" s="97">
        <v>31.52</v>
      </c>
      <c r="D2544" s="90">
        <v>7.6000000000000004E-4</v>
      </c>
      <c r="E2544" s="87">
        <v>67.529669999999996</v>
      </c>
      <c r="F2544" s="88">
        <v>10.119999999999999</v>
      </c>
      <c r="G2544" s="91">
        <v>20.82</v>
      </c>
      <c r="H2544" s="41">
        <v>5.2550371962123421E-4</v>
      </c>
      <c r="I2544" s="42">
        <v>10.909776252490776</v>
      </c>
      <c r="J2544" s="41">
        <v>5.7833333333333337E-4</v>
      </c>
      <c r="K2544" s="42">
        <v>2.5014540416666646</v>
      </c>
      <c r="L2544" s="41">
        <v>5.2550371962123421E-4</v>
      </c>
      <c r="M2544" s="42">
        <v>2.3913496791150051</v>
      </c>
    </row>
    <row r="2545" spans="1:13" x14ac:dyDescent="0.2">
      <c r="A2545" s="84">
        <v>360</v>
      </c>
      <c r="B2545" s="85">
        <v>35868</v>
      </c>
      <c r="C2545" s="97">
        <v>31.52</v>
      </c>
      <c r="D2545" s="90">
        <v>7.6000000000000004E-4</v>
      </c>
      <c r="E2545" s="87">
        <v>67.58108</v>
      </c>
      <c r="F2545" s="88">
        <v>10.119999999999999</v>
      </c>
      <c r="G2545" s="91">
        <v>20.82</v>
      </c>
      <c r="H2545" s="41">
        <v>5.2550371962123421E-4</v>
      </c>
      <c r="I2545" s="42">
        <v>10.915509380491695</v>
      </c>
      <c r="J2545" s="41">
        <v>5.7833333333333337E-4</v>
      </c>
      <c r="K2545" s="42">
        <v>2.502032374999998</v>
      </c>
      <c r="L2545" s="41">
        <v>5.2550371962123421E-4</v>
      </c>
      <c r="M2545" s="42">
        <v>2.3918751828346263</v>
      </c>
    </row>
    <row r="2546" spans="1:13" x14ac:dyDescent="0.2">
      <c r="A2546" s="84">
        <v>360</v>
      </c>
      <c r="B2546" s="85">
        <v>35869</v>
      </c>
      <c r="C2546" s="97">
        <v>31.52</v>
      </c>
      <c r="D2546" s="90">
        <v>7.6000000000000004E-4</v>
      </c>
      <c r="E2546" s="87">
        <v>67.632540000000006</v>
      </c>
      <c r="F2546" s="88">
        <v>10.119999999999999</v>
      </c>
      <c r="G2546" s="91">
        <v>20.82</v>
      </c>
      <c r="H2546" s="41">
        <v>5.2550371962123421E-4</v>
      </c>
      <c r="I2546" s="42">
        <v>10.921245521272704</v>
      </c>
      <c r="J2546" s="41">
        <v>5.7833333333333337E-4</v>
      </c>
      <c r="K2546" s="42">
        <v>2.5026107083333313</v>
      </c>
      <c r="L2546" s="41">
        <v>5.2550371962123421E-4</v>
      </c>
      <c r="M2546" s="42">
        <v>2.3924006865542475</v>
      </c>
    </row>
    <row r="2547" spans="1:13" x14ac:dyDescent="0.2">
      <c r="A2547" s="84">
        <v>360</v>
      </c>
      <c r="B2547" s="85">
        <v>35870</v>
      </c>
      <c r="C2547" s="97">
        <v>31.46</v>
      </c>
      <c r="D2547" s="90">
        <v>7.6000000000000004E-4</v>
      </c>
      <c r="E2547" s="87">
        <v>67.683940000000007</v>
      </c>
      <c r="F2547" s="88">
        <v>10.119999999999999</v>
      </c>
      <c r="G2547" s="91">
        <v>20.79</v>
      </c>
      <c r="H2547" s="41">
        <v>5.2481354043187878E-4</v>
      </c>
      <c r="I2547" s="42">
        <v>10.926977138800648</v>
      </c>
      <c r="J2547" s="41">
        <v>5.775E-4</v>
      </c>
      <c r="K2547" s="42">
        <v>2.5031882083333312</v>
      </c>
      <c r="L2547" s="41">
        <v>5.2481354043187878E-4</v>
      </c>
      <c r="M2547" s="42">
        <v>2.3929255000946794</v>
      </c>
    </row>
    <row r="2548" spans="1:13" x14ac:dyDescent="0.2">
      <c r="A2548" s="84">
        <v>360</v>
      </c>
      <c r="B2548" s="85">
        <v>35871</v>
      </c>
      <c r="C2548" s="97">
        <v>31.53</v>
      </c>
      <c r="D2548" s="90">
        <v>7.6000000000000004E-4</v>
      </c>
      <c r="E2548" s="87">
        <v>67.735489999999999</v>
      </c>
      <c r="F2548" s="88">
        <v>10.15</v>
      </c>
      <c r="G2548" s="91">
        <v>20.84</v>
      </c>
      <c r="H2548" s="41">
        <v>5.2596374414415337E-4</v>
      </c>
      <c r="I2548" s="42">
        <v>10.93272433260875</v>
      </c>
      <c r="J2548" s="41">
        <v>5.7888888888888888E-4</v>
      </c>
      <c r="K2548" s="42">
        <v>2.5037670972222199</v>
      </c>
      <c r="L2548" s="41">
        <v>5.2596374414415337E-4</v>
      </c>
      <c r="M2548" s="42">
        <v>2.3934514638388236</v>
      </c>
    </row>
    <row r="2549" spans="1:13" x14ac:dyDescent="0.2">
      <c r="A2549" s="84">
        <v>360</v>
      </c>
      <c r="B2549" s="85">
        <v>35872</v>
      </c>
      <c r="C2549" s="97">
        <v>31.49</v>
      </c>
      <c r="D2549" s="90">
        <v>7.6000000000000004E-4</v>
      </c>
      <c r="E2549" s="87">
        <v>67.787019999999998</v>
      </c>
      <c r="F2549" s="88">
        <v>10.15</v>
      </c>
      <c r="G2549" s="91">
        <v>20.82</v>
      </c>
      <c r="H2549" s="41">
        <v>5.2550371962123421E-4</v>
      </c>
      <c r="I2549" s="42">
        <v>10.938469519911129</v>
      </c>
      <c r="J2549" s="41">
        <v>5.7833333333333337E-4</v>
      </c>
      <c r="K2549" s="42">
        <v>2.5043454305555533</v>
      </c>
      <c r="L2549" s="41">
        <v>5.2550371962123421E-4</v>
      </c>
      <c r="M2549" s="42">
        <v>2.3939769675584448</v>
      </c>
    </row>
    <row r="2550" spans="1:13" x14ac:dyDescent="0.2">
      <c r="A2550" s="84">
        <v>360</v>
      </c>
      <c r="B2550" s="85">
        <v>35873</v>
      </c>
      <c r="C2550" s="97">
        <v>31.5</v>
      </c>
      <c r="D2550" s="90">
        <v>7.6000000000000004E-4</v>
      </c>
      <c r="E2550" s="87">
        <v>67.8386</v>
      </c>
      <c r="F2550" s="88">
        <v>10.15</v>
      </c>
      <c r="G2550" s="91">
        <v>20.824999999999999</v>
      </c>
      <c r="H2550" s="41">
        <v>5.2561873287082506E-4</v>
      </c>
      <c r="I2550" s="42">
        <v>10.944218984399731</v>
      </c>
      <c r="J2550" s="41">
        <v>5.7847222222222219E-4</v>
      </c>
      <c r="K2550" s="42">
        <v>2.5049239027777754</v>
      </c>
      <c r="L2550" s="41">
        <v>5.2561873287082506E-4</v>
      </c>
      <c r="M2550" s="42">
        <v>2.3945025862913156</v>
      </c>
    </row>
    <row r="2551" spans="1:13" x14ac:dyDescent="0.2">
      <c r="A2551" s="84">
        <v>360</v>
      </c>
      <c r="B2551" s="85">
        <v>35874</v>
      </c>
      <c r="C2551" s="97">
        <v>31.54</v>
      </c>
      <c r="D2551" s="90">
        <v>7.6000000000000004E-4</v>
      </c>
      <c r="E2551" s="87">
        <v>67.890280000000004</v>
      </c>
      <c r="F2551" s="88">
        <v>10.119999999999999</v>
      </c>
      <c r="G2551" s="91">
        <v>20.83</v>
      </c>
      <c r="H2551" s="41">
        <v>5.2573374137421247E-4</v>
      </c>
      <c r="I2551" s="42">
        <v>10.949972729592819</v>
      </c>
      <c r="J2551" s="41">
        <v>5.7861111111111101E-4</v>
      </c>
      <c r="K2551" s="42">
        <v>2.5055025138888865</v>
      </c>
      <c r="L2551" s="41">
        <v>5.2573374137421247E-4</v>
      </c>
      <c r="M2551" s="42">
        <v>2.3950283200326901</v>
      </c>
    </row>
    <row r="2552" spans="1:13" x14ac:dyDescent="0.2">
      <c r="A2552" s="84">
        <v>360</v>
      </c>
      <c r="B2552" s="85">
        <v>35875</v>
      </c>
      <c r="C2552" s="97">
        <v>31.54</v>
      </c>
      <c r="D2552" s="90">
        <v>7.6000000000000004E-4</v>
      </c>
      <c r="E2552" s="87">
        <v>67.941999999999993</v>
      </c>
      <c r="F2552" s="88">
        <v>10.119999999999999</v>
      </c>
      <c r="G2552" s="91">
        <v>20.83</v>
      </c>
      <c r="H2552" s="41">
        <v>5.2573374137421247E-4</v>
      </c>
      <c r="I2552" s="42">
        <v>10.955729499723894</v>
      </c>
      <c r="J2552" s="41">
        <v>5.7861111111111101E-4</v>
      </c>
      <c r="K2552" s="42">
        <v>2.5060811249999975</v>
      </c>
      <c r="L2552" s="41">
        <v>5.2573374137421247E-4</v>
      </c>
      <c r="M2552" s="42">
        <v>2.3955540537740641</v>
      </c>
    </row>
    <row r="2553" spans="1:13" x14ac:dyDescent="0.2">
      <c r="A2553" s="84">
        <v>360</v>
      </c>
      <c r="B2553" s="85">
        <v>35876</v>
      </c>
      <c r="C2553" s="97">
        <v>31.54</v>
      </c>
      <c r="D2553" s="90">
        <v>7.6000000000000004E-4</v>
      </c>
      <c r="E2553" s="87">
        <v>67.993759999999995</v>
      </c>
      <c r="F2553" s="88">
        <v>10.119999999999999</v>
      </c>
      <c r="G2553" s="91">
        <v>20.83</v>
      </c>
      <c r="H2553" s="41">
        <v>5.2573374137421247E-4</v>
      </c>
      <c r="I2553" s="42">
        <v>10.961489296383268</v>
      </c>
      <c r="J2553" s="41">
        <v>5.7861111111111101E-4</v>
      </c>
      <c r="K2553" s="42">
        <v>2.5066597361111085</v>
      </c>
      <c r="L2553" s="41">
        <v>5.2573374137421247E-4</v>
      </c>
      <c r="M2553" s="42">
        <v>2.396079787515438</v>
      </c>
    </row>
    <row r="2554" spans="1:13" x14ac:dyDescent="0.2">
      <c r="A2554" s="84">
        <v>360</v>
      </c>
      <c r="B2554" s="85">
        <v>35877</v>
      </c>
      <c r="C2554" s="97">
        <v>31.16</v>
      </c>
      <c r="D2554" s="90">
        <v>7.5000000000000002E-4</v>
      </c>
      <c r="E2554" s="87">
        <v>68.045010000000005</v>
      </c>
      <c r="F2554" s="88">
        <v>10.199999999999999</v>
      </c>
      <c r="G2554" s="91">
        <v>20.68</v>
      </c>
      <c r="H2554" s="41">
        <v>5.2228142008936551E-4</v>
      </c>
      <c r="I2554" s="42">
        <v>10.967214278579277</v>
      </c>
      <c r="J2554" s="41">
        <v>5.7444444444444448E-4</v>
      </c>
      <c r="K2554" s="42">
        <v>2.5072341805555531</v>
      </c>
      <c r="L2554" s="41">
        <v>5.2228142008936551E-4</v>
      </c>
      <c r="M2554" s="42">
        <v>2.3966020689355272</v>
      </c>
    </row>
    <row r="2555" spans="1:13" x14ac:dyDescent="0.2">
      <c r="A2555" s="84">
        <v>360</v>
      </c>
      <c r="B2555" s="85">
        <v>35878</v>
      </c>
      <c r="C2555" s="97">
        <v>31.6</v>
      </c>
      <c r="D2555" s="90">
        <v>7.6000000000000004E-4</v>
      </c>
      <c r="E2555" s="87">
        <v>68.09693</v>
      </c>
      <c r="F2555" s="88">
        <v>10.16</v>
      </c>
      <c r="G2555" s="91">
        <v>20.880000000000003</v>
      </c>
      <c r="H2555" s="41">
        <v>5.2688356545527171E-4</v>
      </c>
      <c r="I2555" s="42">
        <v>10.972992723541488</v>
      </c>
      <c r="J2555" s="41">
        <v>5.8000000000000011E-4</v>
      </c>
      <c r="K2555" s="42">
        <v>2.5078141805555529</v>
      </c>
      <c r="L2555" s="41">
        <v>5.2688356545527171E-4</v>
      </c>
      <c r="M2555" s="42">
        <v>2.3971289525009825</v>
      </c>
    </row>
    <row r="2556" spans="1:13" x14ac:dyDescent="0.2">
      <c r="A2556" s="84">
        <v>360</v>
      </c>
      <c r="B2556" s="85">
        <v>35879</v>
      </c>
      <c r="C2556" s="97">
        <v>31.65</v>
      </c>
      <c r="D2556" s="90">
        <v>7.6000000000000004E-4</v>
      </c>
      <c r="E2556" s="87">
        <v>68.148960000000002</v>
      </c>
      <c r="F2556" s="88">
        <v>10.11</v>
      </c>
      <c r="G2556" s="91">
        <v>20.88</v>
      </c>
      <c r="H2556" s="41">
        <v>5.2688356545527171E-4</v>
      </c>
      <c r="I2556" s="42">
        <v>10.978774213071382</v>
      </c>
      <c r="J2556" s="41">
        <v>5.8E-4</v>
      </c>
      <c r="K2556" s="42">
        <v>2.5083941805555527</v>
      </c>
      <c r="L2556" s="41">
        <v>5.2688356545527171E-4</v>
      </c>
      <c r="M2556" s="42">
        <v>2.3976558360664377</v>
      </c>
    </row>
    <row r="2557" spans="1:13" x14ac:dyDescent="0.2">
      <c r="A2557" s="84">
        <v>360</v>
      </c>
      <c r="B2557" s="85">
        <v>35880</v>
      </c>
      <c r="C2557" s="97">
        <v>31.52</v>
      </c>
      <c r="D2557" s="90">
        <v>7.6000000000000004E-4</v>
      </c>
      <c r="E2557" s="87">
        <v>68.200850000000003</v>
      </c>
      <c r="F2557" s="88">
        <v>10.130000000000001</v>
      </c>
      <c r="G2557" s="91">
        <v>20.824999999999999</v>
      </c>
      <c r="H2557" s="41">
        <v>5.2561873287082506E-4</v>
      </c>
      <c r="I2557" s="42">
        <v>10.984544862461732</v>
      </c>
      <c r="J2557" s="41">
        <v>5.7847222222222219E-4</v>
      </c>
      <c r="K2557" s="42">
        <v>2.5089726527777749</v>
      </c>
      <c r="L2557" s="41">
        <v>5.2561873287082506E-4</v>
      </c>
      <c r="M2557" s="42">
        <v>2.3981814547993086</v>
      </c>
    </row>
    <row r="2558" spans="1:13" x14ac:dyDescent="0.2">
      <c r="A2558" s="84">
        <v>360</v>
      </c>
      <c r="B2558" s="85">
        <v>35881</v>
      </c>
      <c r="C2558" s="97">
        <v>31.57</v>
      </c>
      <c r="D2558" s="90">
        <v>7.6000000000000004E-4</v>
      </c>
      <c r="E2558" s="87">
        <v>68.252849999999995</v>
      </c>
      <c r="F2558" s="88">
        <v>10.130000000000001</v>
      </c>
      <c r="G2558" s="91">
        <v>20.85</v>
      </c>
      <c r="H2558" s="41">
        <v>5.2619372793416552E-4</v>
      </c>
      <c r="I2558" s="42">
        <v>10.990324861072571</v>
      </c>
      <c r="J2558" s="41">
        <v>5.7916666666666674E-4</v>
      </c>
      <c r="K2558" s="42">
        <v>2.5095518194444417</v>
      </c>
      <c r="L2558" s="41">
        <v>5.2619372793416552E-4</v>
      </c>
      <c r="M2558" s="42">
        <v>2.3987076485272425</v>
      </c>
    </row>
    <row r="2559" spans="1:13" x14ac:dyDescent="0.2">
      <c r="A2559" s="84">
        <v>360</v>
      </c>
      <c r="B2559" s="85">
        <v>35882</v>
      </c>
      <c r="C2559" s="97">
        <v>31.57</v>
      </c>
      <c r="D2559" s="90">
        <v>7.6000000000000004E-4</v>
      </c>
      <c r="E2559" s="87">
        <v>68.304879999999997</v>
      </c>
      <c r="F2559" s="88">
        <v>10.130000000000001</v>
      </c>
      <c r="G2559" s="91">
        <v>20.85</v>
      </c>
      <c r="H2559" s="41">
        <v>5.2619372793416552E-4</v>
      </c>
      <c r="I2559" s="42">
        <v>10.996107901082427</v>
      </c>
      <c r="J2559" s="41">
        <v>5.7916666666666674E-4</v>
      </c>
      <c r="K2559" s="42">
        <v>2.5101309861111085</v>
      </c>
      <c r="L2559" s="41">
        <v>5.2619372793416552E-4</v>
      </c>
      <c r="M2559" s="42">
        <v>2.3992338422551764</v>
      </c>
    </row>
    <row r="2560" spans="1:13" x14ac:dyDescent="0.2">
      <c r="A2560" s="84">
        <v>360</v>
      </c>
      <c r="B2560" s="85">
        <v>35883</v>
      </c>
      <c r="C2560" s="97">
        <v>31.57</v>
      </c>
      <c r="D2560" s="90">
        <v>7.6000000000000004E-4</v>
      </c>
      <c r="E2560" s="87">
        <v>68.356960000000001</v>
      </c>
      <c r="F2560" s="88">
        <v>10.130000000000001</v>
      </c>
      <c r="G2560" s="91">
        <v>20.85</v>
      </c>
      <c r="H2560" s="41">
        <v>5.2619372793416552E-4</v>
      </c>
      <c r="I2560" s="42">
        <v>11.001893984091664</v>
      </c>
      <c r="J2560" s="41">
        <v>5.7916666666666674E-4</v>
      </c>
      <c r="K2560" s="42">
        <v>2.5107101527777753</v>
      </c>
      <c r="L2560" s="41">
        <v>5.2619372793416552E-4</v>
      </c>
      <c r="M2560" s="42">
        <v>2.3997600359831104</v>
      </c>
    </row>
    <row r="2561" spans="1:13" x14ac:dyDescent="0.2">
      <c r="A2561" s="84">
        <v>360</v>
      </c>
      <c r="B2561" s="85">
        <v>35884</v>
      </c>
      <c r="C2561" s="97">
        <v>31.09</v>
      </c>
      <c r="D2561" s="90">
        <v>7.5000000000000002E-4</v>
      </c>
      <c r="E2561" s="87">
        <v>68.408379999999994</v>
      </c>
      <c r="F2561" s="88">
        <v>10.15</v>
      </c>
      <c r="G2561" s="91">
        <v>20.62</v>
      </c>
      <c r="H2561" s="41">
        <v>5.2089929326104567E-4</v>
      </c>
      <c r="I2561" s="42">
        <v>11.007624862892511</v>
      </c>
      <c r="J2561" s="41">
        <v>5.7277777777777785E-4</v>
      </c>
      <c r="K2561" s="42">
        <v>2.5112829305555531</v>
      </c>
      <c r="L2561" s="41">
        <v>5.2089929326104567E-4</v>
      </c>
      <c r="M2561" s="42">
        <v>2.4002809352763714</v>
      </c>
    </row>
    <row r="2562" spans="1:13" x14ac:dyDescent="0.2">
      <c r="A2562" s="84">
        <v>360</v>
      </c>
      <c r="B2562" s="85">
        <v>35885</v>
      </c>
      <c r="C2562" s="97">
        <v>30.81</v>
      </c>
      <c r="D2562" s="90">
        <v>7.5000000000000002E-4</v>
      </c>
      <c r="E2562" s="87">
        <v>68.459440000000001</v>
      </c>
      <c r="F2562" s="88">
        <v>10.11</v>
      </c>
      <c r="G2562" s="91">
        <v>20.46</v>
      </c>
      <c r="H2562" s="41">
        <v>5.1721026720552565E-4</v>
      </c>
      <c r="I2562" s="42">
        <v>11.013318119489146</v>
      </c>
      <c r="J2562" s="41">
        <v>5.6833333333333334E-4</v>
      </c>
      <c r="K2562" s="42">
        <v>2.5118512638888864</v>
      </c>
      <c r="L2562" s="41">
        <v>5.1721026720552565E-4</v>
      </c>
      <c r="M2562" s="42">
        <v>2.4007981455435772</v>
      </c>
    </row>
    <row r="2563" spans="1:13" x14ac:dyDescent="0.2">
      <c r="A2563" s="84">
        <v>360</v>
      </c>
      <c r="B2563" s="85">
        <v>35886</v>
      </c>
      <c r="C2563" s="97">
        <v>30.89</v>
      </c>
      <c r="D2563" s="90">
        <v>7.5000000000000002E-4</v>
      </c>
      <c r="E2563" s="87">
        <v>68.510649999999998</v>
      </c>
      <c r="F2563" s="88">
        <v>10.07</v>
      </c>
      <c r="G2563" s="91">
        <v>20.48</v>
      </c>
      <c r="H2563" s="41">
        <v>5.1767166259364394E-4</v>
      </c>
      <c r="I2563" s="42">
        <v>11.019019402190734</v>
      </c>
      <c r="J2563" s="41">
        <v>5.6888888888888885E-4</v>
      </c>
      <c r="K2563" s="42">
        <v>2.5124201527777754</v>
      </c>
      <c r="L2563" s="41">
        <v>5.1767166259364394E-4</v>
      </c>
      <c r="M2563" s="42">
        <v>2.4013158172061706</v>
      </c>
    </row>
    <row r="2564" spans="1:13" x14ac:dyDescent="0.2">
      <c r="A2564" s="84">
        <v>360</v>
      </c>
      <c r="B2564" s="85">
        <v>35887</v>
      </c>
      <c r="C2564" s="97">
        <v>31.07</v>
      </c>
      <c r="D2564" s="90">
        <v>7.5000000000000002E-4</v>
      </c>
      <c r="E2564" s="87">
        <v>68.562150000000003</v>
      </c>
      <c r="F2564" s="88">
        <v>10.06</v>
      </c>
      <c r="G2564" s="91">
        <v>20.565000000000001</v>
      </c>
      <c r="H2564" s="41">
        <v>5.1963174125391198E-4</v>
      </c>
      <c r="I2564" s="42">
        <v>11.024745234429606</v>
      </c>
      <c r="J2564" s="41">
        <v>5.7125000000000003E-4</v>
      </c>
      <c r="K2564" s="42">
        <v>2.5129914027777756</v>
      </c>
      <c r="L2564" s="41">
        <v>5.1963174125391198E-4</v>
      </c>
      <c r="M2564" s="42">
        <v>2.4018354489474243</v>
      </c>
    </row>
    <row r="2565" spans="1:13" x14ac:dyDescent="0.2">
      <c r="A2565" s="84">
        <v>360</v>
      </c>
      <c r="B2565" s="85">
        <v>35888</v>
      </c>
      <c r="C2565" s="97">
        <v>30.87</v>
      </c>
      <c r="D2565" s="90">
        <v>7.5000000000000002E-4</v>
      </c>
      <c r="E2565" s="87">
        <v>68.613410000000002</v>
      </c>
      <c r="F2565" s="88">
        <v>10.050000000000001</v>
      </c>
      <c r="G2565" s="91">
        <v>20.46</v>
      </c>
      <c r="H2565" s="41">
        <v>5.1721026720552565E-4</v>
      </c>
      <c r="I2565" s="42">
        <v>11.030447345858178</v>
      </c>
      <c r="J2565" s="41">
        <v>5.6833333333333334E-4</v>
      </c>
      <c r="K2565" s="42">
        <v>2.5135597361111088</v>
      </c>
      <c r="L2565" s="41">
        <v>5.1721026720552565E-4</v>
      </c>
      <c r="M2565" s="42">
        <v>2.40235265921463</v>
      </c>
    </row>
    <row r="2566" spans="1:13" x14ac:dyDescent="0.2">
      <c r="A2566" s="84">
        <v>360</v>
      </c>
      <c r="B2566" s="85">
        <v>35889</v>
      </c>
      <c r="C2566" s="97">
        <v>30.87</v>
      </c>
      <c r="D2566" s="90">
        <v>7.5000000000000002E-4</v>
      </c>
      <c r="E2566" s="87">
        <v>68.664709999999999</v>
      </c>
      <c r="F2566" s="88">
        <v>10.050000000000001</v>
      </c>
      <c r="G2566" s="91">
        <v>20.46</v>
      </c>
      <c r="H2566" s="41">
        <v>5.1721026720552565E-4</v>
      </c>
      <c r="I2566" s="42">
        <v>11.036152406477326</v>
      </c>
      <c r="J2566" s="41">
        <v>5.6833333333333334E-4</v>
      </c>
      <c r="K2566" s="42">
        <v>2.5141280694444421</v>
      </c>
      <c r="L2566" s="41">
        <v>5.1721026720552565E-4</v>
      </c>
      <c r="M2566" s="42">
        <v>2.4028698694818358</v>
      </c>
    </row>
    <row r="2567" spans="1:13" x14ac:dyDescent="0.2">
      <c r="A2567" s="84">
        <v>360</v>
      </c>
      <c r="B2567" s="85">
        <v>35890</v>
      </c>
      <c r="C2567" s="97">
        <v>30.87</v>
      </c>
      <c r="D2567" s="90">
        <v>7.5000000000000002E-4</v>
      </c>
      <c r="E2567" s="87">
        <v>68.716040000000007</v>
      </c>
      <c r="F2567" s="88">
        <v>10.050000000000001</v>
      </c>
      <c r="G2567" s="91">
        <v>20.46</v>
      </c>
      <c r="H2567" s="41">
        <v>5.1721026720552565E-4</v>
      </c>
      <c r="I2567" s="42">
        <v>11.041860417812401</v>
      </c>
      <c r="J2567" s="41">
        <v>5.6833333333333334E-4</v>
      </c>
      <c r="K2567" s="42">
        <v>2.5146964027777754</v>
      </c>
      <c r="L2567" s="41">
        <v>5.1721026720552565E-4</v>
      </c>
      <c r="M2567" s="42">
        <v>2.4033870797490415</v>
      </c>
    </row>
    <row r="2568" spans="1:13" x14ac:dyDescent="0.2">
      <c r="A2568" s="84">
        <v>360</v>
      </c>
      <c r="B2568" s="85">
        <v>35891</v>
      </c>
      <c r="C2568" s="97">
        <v>30.92</v>
      </c>
      <c r="D2568" s="90">
        <v>7.5000000000000002E-4</v>
      </c>
      <c r="E2568" s="87">
        <v>68.767480000000006</v>
      </c>
      <c r="F2568" s="88">
        <v>10.050000000000001</v>
      </c>
      <c r="G2568" s="91">
        <v>20.484999999999999</v>
      </c>
      <c r="H2568" s="41">
        <v>5.1778699950610907E-4</v>
      </c>
      <c r="I2568" s="42">
        <v>11.047577749587106</v>
      </c>
      <c r="J2568" s="41">
        <v>5.6902777777777778E-4</v>
      </c>
      <c r="K2568" s="42">
        <v>2.5152654305555533</v>
      </c>
      <c r="L2568" s="41">
        <v>5.1778699950610907E-4</v>
      </c>
      <c r="M2568" s="42">
        <v>2.4039048667485474</v>
      </c>
    </row>
    <row r="2569" spans="1:13" x14ac:dyDescent="0.2">
      <c r="A2569" s="84">
        <v>360</v>
      </c>
      <c r="B2569" s="85">
        <v>35892</v>
      </c>
      <c r="C2569" s="97">
        <v>30.92</v>
      </c>
      <c r="D2569" s="90">
        <v>7.5000000000000002E-4</v>
      </c>
      <c r="E2569" s="87">
        <v>68.818969999999993</v>
      </c>
      <c r="F2569" s="88">
        <v>10.039999999999999</v>
      </c>
      <c r="G2569" s="91">
        <v>20.48</v>
      </c>
      <c r="H2569" s="41">
        <v>5.1767166259364394E-4</v>
      </c>
      <c r="I2569" s="42">
        <v>11.053296767528368</v>
      </c>
      <c r="J2569" s="41">
        <v>5.6888888888888885E-4</v>
      </c>
      <c r="K2569" s="42">
        <v>2.5158343194444424</v>
      </c>
      <c r="L2569" s="41">
        <v>5.1767166259364394E-4</v>
      </c>
      <c r="M2569" s="42">
        <v>2.4044225384111408</v>
      </c>
    </row>
    <row r="2570" spans="1:13" x14ac:dyDescent="0.2">
      <c r="A2570" s="84">
        <v>360</v>
      </c>
      <c r="B2570" s="85">
        <v>35893</v>
      </c>
      <c r="C2570" s="97">
        <v>30.91</v>
      </c>
      <c r="D2570" s="90">
        <v>7.5000000000000002E-4</v>
      </c>
      <c r="E2570" s="87">
        <v>68.870469999999997</v>
      </c>
      <c r="F2570" s="88">
        <v>10.039999999999999</v>
      </c>
      <c r="G2570" s="91">
        <v>20.475000000000001</v>
      </c>
      <c r="H2570" s="41">
        <v>5.1755632090744186E-4</v>
      </c>
      <c r="I2570" s="42">
        <v>11.059017471137267</v>
      </c>
      <c r="J2570" s="41">
        <v>5.6875000000000003E-4</v>
      </c>
      <c r="K2570" s="42">
        <v>2.5164030694444421</v>
      </c>
      <c r="L2570" s="41">
        <v>5.1755632090744186E-4</v>
      </c>
      <c r="M2570" s="42">
        <v>2.4049400947320483</v>
      </c>
    </row>
    <row r="2571" spans="1:13" x14ac:dyDescent="0.2">
      <c r="A2571" s="84">
        <v>360</v>
      </c>
      <c r="B2571" s="85">
        <v>35894</v>
      </c>
      <c r="C2571" s="97">
        <v>30.91</v>
      </c>
      <c r="D2571" s="90">
        <v>7.5000000000000002E-4</v>
      </c>
      <c r="E2571" s="87">
        <v>68.922020000000003</v>
      </c>
      <c r="F2571" s="88">
        <v>10.039999999999999</v>
      </c>
      <c r="G2571" s="91">
        <v>20.475000000000001</v>
      </c>
      <c r="H2571" s="41">
        <v>5.1755632090744186E-4</v>
      </c>
      <c r="I2571" s="42">
        <v>11.064741135532479</v>
      </c>
      <c r="J2571" s="41">
        <v>5.6875000000000003E-4</v>
      </c>
      <c r="K2571" s="42">
        <v>2.5169718194444419</v>
      </c>
      <c r="L2571" s="41">
        <v>5.1755632090744186E-4</v>
      </c>
      <c r="M2571" s="42">
        <v>2.4054576510529557</v>
      </c>
    </row>
    <row r="2572" spans="1:13" x14ac:dyDescent="0.2">
      <c r="A2572" s="84">
        <v>360</v>
      </c>
      <c r="B2572" s="85">
        <v>35895</v>
      </c>
      <c r="C2572" s="97">
        <v>30.91</v>
      </c>
      <c r="D2572" s="90">
        <v>7.5000000000000002E-4</v>
      </c>
      <c r="E2572" s="87">
        <v>68.973600000000005</v>
      </c>
      <c r="F2572" s="88">
        <v>10.039999999999999</v>
      </c>
      <c r="G2572" s="91">
        <v>20.475000000000001</v>
      </c>
      <c r="H2572" s="41">
        <v>5.1755632090744186E-4</v>
      </c>
      <c r="I2572" s="42">
        <v>11.070467762246379</v>
      </c>
      <c r="J2572" s="41">
        <v>5.6875000000000003E-4</v>
      </c>
      <c r="K2572" s="42">
        <v>2.5175405694444417</v>
      </c>
      <c r="L2572" s="41">
        <v>5.1755632090744186E-4</v>
      </c>
      <c r="M2572" s="42">
        <v>2.4059752073738632</v>
      </c>
    </row>
    <row r="2573" spans="1:13" x14ac:dyDescent="0.2">
      <c r="A2573" s="84">
        <v>360</v>
      </c>
      <c r="B2573" s="85">
        <v>35896</v>
      </c>
      <c r="C2573" s="97">
        <v>30.91</v>
      </c>
      <c r="D2573" s="90">
        <v>7.5000000000000002E-4</v>
      </c>
      <c r="E2573" s="87">
        <v>69.025229999999993</v>
      </c>
      <c r="F2573" s="88">
        <v>10.039999999999999</v>
      </c>
      <c r="G2573" s="91">
        <v>20.475000000000001</v>
      </c>
      <c r="H2573" s="41">
        <v>5.1755632090744186E-4</v>
      </c>
      <c r="I2573" s="42">
        <v>11.076197352812132</v>
      </c>
      <c r="J2573" s="41">
        <v>5.6875000000000003E-4</v>
      </c>
      <c r="K2573" s="42">
        <v>2.5181093194444415</v>
      </c>
      <c r="L2573" s="41">
        <v>5.1755632090744186E-4</v>
      </c>
      <c r="M2573" s="42">
        <v>2.4064927636947706</v>
      </c>
    </row>
    <row r="2574" spans="1:13" x14ac:dyDescent="0.2">
      <c r="A2574" s="84">
        <v>360</v>
      </c>
      <c r="B2574" s="85">
        <v>35897</v>
      </c>
      <c r="C2574" s="97">
        <v>30.91</v>
      </c>
      <c r="D2574" s="90">
        <v>7.5000000000000002E-4</v>
      </c>
      <c r="E2574" s="87">
        <v>69.076890000000006</v>
      </c>
      <c r="F2574" s="88">
        <v>10.039999999999999</v>
      </c>
      <c r="G2574" s="91">
        <v>20.475000000000001</v>
      </c>
      <c r="H2574" s="41">
        <v>5.1755632090744186E-4</v>
      </c>
      <c r="I2574" s="42">
        <v>11.081929908763698</v>
      </c>
      <c r="J2574" s="41">
        <v>5.6875000000000003E-4</v>
      </c>
      <c r="K2574" s="42">
        <v>2.5186780694444413</v>
      </c>
      <c r="L2574" s="41">
        <v>5.1755632090744186E-4</v>
      </c>
      <c r="M2574" s="42">
        <v>2.4070103200156781</v>
      </c>
    </row>
    <row r="2575" spans="1:13" x14ac:dyDescent="0.2">
      <c r="A2575" s="84">
        <v>360</v>
      </c>
      <c r="B2575" s="85">
        <v>35898</v>
      </c>
      <c r="C2575" s="97">
        <v>31.21</v>
      </c>
      <c r="D2575" s="90">
        <v>7.5000000000000002E-4</v>
      </c>
      <c r="E2575" s="87">
        <v>69.12903</v>
      </c>
      <c r="F2575" s="88">
        <v>10.08</v>
      </c>
      <c r="G2575" s="91">
        <v>20.645</v>
      </c>
      <c r="H2575" s="41">
        <v>5.2147526274071154E-4</v>
      </c>
      <c r="I2575" s="42">
        <v>11.087708861074544</v>
      </c>
      <c r="J2575" s="41">
        <v>5.7347222222222218E-4</v>
      </c>
      <c r="K2575" s="42">
        <v>2.5192515416666637</v>
      </c>
      <c r="L2575" s="41">
        <v>5.2147526274071154E-4</v>
      </c>
      <c r="M2575" s="42">
        <v>2.4075317952784188</v>
      </c>
    </row>
    <row r="2576" spans="1:13" x14ac:dyDescent="0.2">
      <c r="A2576" s="84">
        <v>360</v>
      </c>
      <c r="B2576" s="85">
        <v>35899</v>
      </c>
      <c r="C2576" s="97">
        <v>31.91</v>
      </c>
      <c r="D2576" s="90">
        <v>7.6999999999999996E-4</v>
      </c>
      <c r="E2576" s="87">
        <v>69.182230000000004</v>
      </c>
      <c r="F2576" s="88">
        <v>10.07</v>
      </c>
      <c r="G2576" s="91">
        <v>20.990000000000002</v>
      </c>
      <c r="H2576" s="41">
        <v>5.2941150984708862E-4</v>
      </c>
      <c r="I2576" s="42">
        <v>11.093578821763431</v>
      </c>
      <c r="J2576" s="41">
        <v>5.8305555555555563E-4</v>
      </c>
      <c r="K2576" s="42">
        <v>2.5198345972222191</v>
      </c>
      <c r="L2576" s="41">
        <v>5.2941150984708862E-4</v>
      </c>
      <c r="M2576" s="42">
        <v>2.4080612067882656</v>
      </c>
    </row>
    <row r="2577" spans="1:13" x14ac:dyDescent="0.2">
      <c r="A2577" s="84">
        <v>360</v>
      </c>
      <c r="B2577" s="85">
        <v>35900</v>
      </c>
      <c r="C2577" s="97">
        <v>31.79</v>
      </c>
      <c r="D2577" s="90">
        <v>7.6999999999999996E-4</v>
      </c>
      <c r="E2577" s="87">
        <v>69.235299999999995</v>
      </c>
      <c r="F2577" s="88">
        <v>10.07</v>
      </c>
      <c r="G2577" s="91">
        <v>20.93</v>
      </c>
      <c r="H2577" s="41">
        <v>5.2803291534941899E-4</v>
      </c>
      <c r="I2577" s="42">
        <v>11.099436596530346</v>
      </c>
      <c r="J2577" s="41">
        <v>5.8138888888888888E-4</v>
      </c>
      <c r="K2577" s="42">
        <v>2.5204159861111082</v>
      </c>
      <c r="L2577" s="41">
        <v>5.2803291534941899E-4</v>
      </c>
      <c r="M2577" s="42">
        <v>2.4085892397036153</v>
      </c>
    </row>
    <row r="2578" spans="1:13" x14ac:dyDescent="0.2">
      <c r="A2578" s="84">
        <v>360</v>
      </c>
      <c r="B2578" s="85">
        <v>35901</v>
      </c>
      <c r="C2578" s="97">
        <v>31.53</v>
      </c>
      <c r="D2578" s="90">
        <v>7.6000000000000004E-4</v>
      </c>
      <c r="E2578" s="87">
        <v>69.288020000000003</v>
      </c>
      <c r="F2578" s="88">
        <v>10.11</v>
      </c>
      <c r="G2578" s="91">
        <v>20.82</v>
      </c>
      <c r="H2578" s="41">
        <v>5.2550371962123421E-4</v>
      </c>
      <c r="I2578" s="42">
        <v>11.105269391747523</v>
      </c>
      <c r="J2578" s="41">
        <v>5.7833333333333337E-4</v>
      </c>
      <c r="K2578" s="42">
        <v>2.5209943194444415</v>
      </c>
      <c r="L2578" s="41">
        <v>5.2550371962123421E-4</v>
      </c>
      <c r="M2578" s="42">
        <v>2.4091147434232365</v>
      </c>
    </row>
    <row r="2579" spans="1:13" x14ac:dyDescent="0.2">
      <c r="A2579" s="84">
        <v>360</v>
      </c>
      <c r="B2579" s="85">
        <v>35902</v>
      </c>
      <c r="C2579" s="97">
        <v>31.37</v>
      </c>
      <c r="D2579" s="90">
        <v>7.6000000000000004E-4</v>
      </c>
      <c r="E2579" s="87">
        <v>69.340559999999996</v>
      </c>
      <c r="F2579" s="88">
        <v>10.14</v>
      </c>
      <c r="G2579" s="91">
        <v>20.755000000000003</v>
      </c>
      <c r="H2579" s="41">
        <v>5.2400811529529356E-4</v>
      </c>
      <c r="I2579" s="42">
        <v>11.111088643031339</v>
      </c>
      <c r="J2579" s="41">
        <v>5.765277777777778E-4</v>
      </c>
      <c r="K2579" s="42">
        <v>2.5215708472222191</v>
      </c>
      <c r="L2579" s="41">
        <v>5.2400811529529356E-4</v>
      </c>
      <c r="M2579" s="42">
        <v>2.409638751538532</v>
      </c>
    </row>
    <row r="2580" spans="1:13" x14ac:dyDescent="0.2">
      <c r="A2580" s="84">
        <v>360</v>
      </c>
      <c r="B2580" s="85">
        <v>35903</v>
      </c>
      <c r="C2580" s="97">
        <v>31.37</v>
      </c>
      <c r="D2580" s="90">
        <v>7.6000000000000004E-4</v>
      </c>
      <c r="E2580" s="87">
        <v>69.393129999999999</v>
      </c>
      <c r="F2580" s="88">
        <v>10.14</v>
      </c>
      <c r="G2580" s="91">
        <v>20.755000000000003</v>
      </c>
      <c r="H2580" s="41">
        <v>5.2400811529529356E-4</v>
      </c>
      <c r="I2580" s="42">
        <v>11.116910943650053</v>
      </c>
      <c r="J2580" s="41">
        <v>5.765277777777778E-4</v>
      </c>
      <c r="K2580" s="42">
        <v>2.5221473749999967</v>
      </c>
      <c r="L2580" s="41">
        <v>5.2400811529529356E-4</v>
      </c>
      <c r="M2580" s="42">
        <v>2.4101627596538275</v>
      </c>
    </row>
    <row r="2581" spans="1:13" x14ac:dyDescent="0.2">
      <c r="A2581" s="84">
        <v>360</v>
      </c>
      <c r="B2581" s="85">
        <v>35904</v>
      </c>
      <c r="C2581" s="97">
        <v>31.37</v>
      </c>
      <c r="D2581" s="90">
        <v>7.6000000000000004E-4</v>
      </c>
      <c r="E2581" s="87">
        <v>69.445750000000004</v>
      </c>
      <c r="F2581" s="88">
        <v>10.14</v>
      </c>
      <c r="G2581" s="91">
        <v>20.755000000000003</v>
      </c>
      <c r="H2581" s="41">
        <v>5.2400811529529356E-4</v>
      </c>
      <c r="I2581" s="42">
        <v>11.122736295201541</v>
      </c>
      <c r="J2581" s="41">
        <v>5.765277777777778E-4</v>
      </c>
      <c r="K2581" s="42">
        <v>2.5227239027777744</v>
      </c>
      <c r="L2581" s="41">
        <v>5.2400811529529356E-4</v>
      </c>
      <c r="M2581" s="42">
        <v>2.4106867677691231</v>
      </c>
    </row>
    <row r="2582" spans="1:13" x14ac:dyDescent="0.2">
      <c r="A2582" s="84">
        <v>360</v>
      </c>
      <c r="B2582" s="85">
        <v>35905</v>
      </c>
      <c r="C2582" s="97">
        <v>31.45</v>
      </c>
      <c r="D2582" s="90">
        <v>7.6000000000000004E-4</v>
      </c>
      <c r="E2582" s="87">
        <v>69.498519999999999</v>
      </c>
      <c r="F2582" s="88">
        <v>10.14</v>
      </c>
      <c r="G2582" s="91">
        <v>20.795000000000002</v>
      </c>
      <c r="H2582" s="41">
        <v>5.2492858216668381E-4</v>
      </c>
      <c r="I2582" s="42">
        <v>11.128574937394795</v>
      </c>
      <c r="J2582" s="41">
        <v>5.7763888888888893E-4</v>
      </c>
      <c r="K2582" s="42">
        <v>2.5233015416666631</v>
      </c>
      <c r="L2582" s="41">
        <v>5.2492858216668381E-4</v>
      </c>
      <c r="M2582" s="42">
        <v>2.4112116963512897</v>
      </c>
    </row>
    <row r="2583" spans="1:13" x14ac:dyDescent="0.2">
      <c r="A2583" s="84">
        <v>360</v>
      </c>
      <c r="B2583" s="85">
        <v>35906</v>
      </c>
      <c r="C2583" s="97">
        <v>32.58</v>
      </c>
      <c r="D2583" s="90">
        <v>7.7999999999999999E-4</v>
      </c>
      <c r="E2583" s="87">
        <v>69.552980000000005</v>
      </c>
      <c r="F2583" s="88">
        <v>10.130000000000001</v>
      </c>
      <c r="G2583" s="91">
        <v>21.355</v>
      </c>
      <c r="H2583" s="41">
        <v>5.3778329935716407E-4</v>
      </c>
      <c r="I2583" s="42">
        <v>11.134559699141771</v>
      </c>
      <c r="J2583" s="41">
        <v>5.9319444444444448E-4</v>
      </c>
      <c r="K2583" s="42">
        <v>2.5238947361111075</v>
      </c>
      <c r="L2583" s="41">
        <v>5.3778329935716407E-4</v>
      </c>
      <c r="M2583" s="42">
        <v>2.4117494796506467</v>
      </c>
    </row>
    <row r="2584" spans="1:13" x14ac:dyDescent="0.2">
      <c r="A2584" s="84">
        <v>360</v>
      </c>
      <c r="B2584" s="85">
        <v>35907</v>
      </c>
      <c r="C2584" s="97">
        <v>32.58</v>
      </c>
      <c r="D2584" s="90">
        <v>7.7999999999999999E-4</v>
      </c>
      <c r="E2584" s="87">
        <v>69.607489999999999</v>
      </c>
      <c r="F2584" s="88">
        <v>10.23</v>
      </c>
      <c r="G2584" s="91">
        <v>21.405000000000001</v>
      </c>
      <c r="H2584" s="41">
        <v>5.3892816393519283E-4</v>
      </c>
      <c r="I2584" s="42">
        <v>11.140560426956657</v>
      </c>
      <c r="J2584" s="41">
        <v>5.9458333333333336E-4</v>
      </c>
      <c r="K2584" s="42">
        <v>2.5244893194444407</v>
      </c>
      <c r="L2584" s="41">
        <v>5.3892816393519283E-4</v>
      </c>
      <c r="M2584" s="42">
        <v>2.4122884078145819</v>
      </c>
    </row>
    <row r="2585" spans="1:13" x14ac:dyDescent="0.2">
      <c r="A2585" s="84">
        <v>360</v>
      </c>
      <c r="B2585" s="85">
        <v>35908</v>
      </c>
      <c r="C2585" s="97">
        <v>32.340000000000003</v>
      </c>
      <c r="D2585" s="90">
        <v>7.7999999999999999E-4</v>
      </c>
      <c r="E2585" s="87">
        <v>69.661689999999993</v>
      </c>
      <c r="F2585" s="88">
        <v>10.14</v>
      </c>
      <c r="G2585" s="91">
        <v>21.240000000000002</v>
      </c>
      <c r="H2585" s="41">
        <v>5.3514832469225837E-4</v>
      </c>
      <c r="I2585" s="42">
        <v>11.146522279205277</v>
      </c>
      <c r="J2585" s="41">
        <v>5.9000000000000003E-4</v>
      </c>
      <c r="K2585" s="42">
        <v>2.5250793194444405</v>
      </c>
      <c r="L2585" s="41">
        <v>5.3514832469225837E-4</v>
      </c>
      <c r="M2585" s="42">
        <v>2.4128235561392741</v>
      </c>
    </row>
    <row r="2586" spans="1:13" x14ac:dyDescent="0.2">
      <c r="A2586" s="84">
        <v>360</v>
      </c>
      <c r="B2586" s="85">
        <v>35909</v>
      </c>
      <c r="C2586" s="97">
        <v>32.18</v>
      </c>
      <c r="D2586" s="90">
        <v>7.7999999999999999E-4</v>
      </c>
      <c r="E2586" s="87">
        <v>69.715699999999998</v>
      </c>
      <c r="F2586" s="88">
        <v>10.130000000000001</v>
      </c>
      <c r="G2586" s="91">
        <v>21.155000000000001</v>
      </c>
      <c r="H2586" s="41">
        <v>5.3319913229854521E-4</v>
      </c>
      <c r="I2586" s="42">
        <v>11.152465595212695</v>
      </c>
      <c r="J2586" s="41">
        <v>5.8763888888888895E-4</v>
      </c>
      <c r="K2586" s="42">
        <v>2.5256669583333293</v>
      </c>
      <c r="L2586" s="41">
        <v>5.3319913229854521E-4</v>
      </c>
      <c r="M2586" s="42">
        <v>2.4133567552715727</v>
      </c>
    </row>
    <row r="2587" spans="1:13" x14ac:dyDescent="0.2">
      <c r="A2587" s="84">
        <v>360</v>
      </c>
      <c r="B2587" s="85">
        <v>35910</v>
      </c>
      <c r="C2587" s="97">
        <v>32.18</v>
      </c>
      <c r="D2587" s="90">
        <v>7.7999999999999999E-4</v>
      </c>
      <c r="E2587" s="87">
        <v>69.769750000000002</v>
      </c>
      <c r="F2587" s="88">
        <v>10.130000000000001</v>
      </c>
      <c r="G2587" s="91">
        <v>21.155000000000001</v>
      </c>
      <c r="H2587" s="41">
        <v>5.3319913229854521E-4</v>
      </c>
      <c r="I2587" s="42">
        <v>11.15841208019105</v>
      </c>
      <c r="J2587" s="41">
        <v>5.8763888888888895E-4</v>
      </c>
      <c r="K2587" s="42">
        <v>2.5262545972222181</v>
      </c>
      <c r="L2587" s="41">
        <v>5.3319913229854521E-4</v>
      </c>
      <c r="M2587" s="42">
        <v>2.4138899544038712</v>
      </c>
    </row>
    <row r="2588" spans="1:13" x14ac:dyDescent="0.2">
      <c r="A2588" s="84">
        <v>360</v>
      </c>
      <c r="B2588" s="85">
        <v>35911</v>
      </c>
      <c r="C2588" s="97">
        <v>32.18</v>
      </c>
      <c r="D2588" s="90">
        <v>7.7999999999999999E-4</v>
      </c>
      <c r="E2588" s="87">
        <v>69.823840000000004</v>
      </c>
      <c r="F2588" s="88">
        <v>10.130000000000001</v>
      </c>
      <c r="G2588" s="91">
        <v>21.155000000000001</v>
      </c>
      <c r="H2588" s="41">
        <v>5.3319913229854521E-4</v>
      </c>
      <c r="I2588" s="42">
        <v>11.164361735830038</v>
      </c>
      <c r="J2588" s="41">
        <v>5.8763888888888895E-4</v>
      </c>
      <c r="K2588" s="42">
        <v>2.5268422361111069</v>
      </c>
      <c r="L2588" s="41">
        <v>5.3319913229854521E-4</v>
      </c>
      <c r="M2588" s="42">
        <v>2.4144231535361698</v>
      </c>
    </row>
    <row r="2589" spans="1:13" x14ac:dyDescent="0.2">
      <c r="A2589" s="84">
        <v>360</v>
      </c>
      <c r="B2589" s="85">
        <v>35912</v>
      </c>
      <c r="C2589" s="97">
        <v>32.17</v>
      </c>
      <c r="D2589" s="90">
        <v>7.7999999999999999E-4</v>
      </c>
      <c r="E2589" s="87">
        <v>69.877960000000002</v>
      </c>
      <c r="F2589" s="88">
        <v>9.98</v>
      </c>
      <c r="G2589" s="91">
        <v>21.075000000000003</v>
      </c>
      <c r="H2589" s="41">
        <v>5.3136335213066488E-4</v>
      </c>
      <c r="I2589" s="42">
        <v>11.170294068506388</v>
      </c>
      <c r="J2589" s="41">
        <v>5.854166666666667E-4</v>
      </c>
      <c r="K2589" s="42">
        <v>2.5274276527777735</v>
      </c>
      <c r="L2589" s="41">
        <v>5.3136335213066488E-4</v>
      </c>
      <c r="M2589" s="42">
        <v>2.4149545168883004</v>
      </c>
    </row>
    <row r="2590" spans="1:13" x14ac:dyDescent="0.2">
      <c r="A2590" s="84">
        <v>360</v>
      </c>
      <c r="B2590" s="85">
        <v>35913</v>
      </c>
      <c r="C2590" s="97">
        <v>32.159999999999997</v>
      </c>
      <c r="D2590" s="90">
        <v>7.6999999999999996E-4</v>
      </c>
      <c r="E2590" s="87">
        <v>69.932100000000005</v>
      </c>
      <c r="F2590" s="88">
        <v>10.07</v>
      </c>
      <c r="G2590" s="91">
        <v>21.114999999999998</v>
      </c>
      <c r="H2590" s="41">
        <v>5.3228139336702895E-4</v>
      </c>
      <c r="I2590" s="42">
        <v>11.176239808197492</v>
      </c>
      <c r="J2590" s="41">
        <v>5.8652777777777772E-4</v>
      </c>
      <c r="K2590" s="42">
        <v>2.5280141805555512</v>
      </c>
      <c r="L2590" s="41">
        <v>5.3228139336702895E-4</v>
      </c>
      <c r="M2590" s="42">
        <v>2.4154867982816675</v>
      </c>
    </row>
    <row r="2591" spans="1:13" x14ac:dyDescent="0.2">
      <c r="A2591" s="84">
        <v>360</v>
      </c>
      <c r="B2591" s="85">
        <v>35914</v>
      </c>
      <c r="C2591" s="97">
        <v>32.119999999999997</v>
      </c>
      <c r="D2591" s="90">
        <v>7.6999999999999996E-4</v>
      </c>
      <c r="E2591" s="87">
        <v>69.986230000000006</v>
      </c>
      <c r="F2591" s="88">
        <v>10.11</v>
      </c>
      <c r="G2591" s="91">
        <v>21.114999999999998</v>
      </c>
      <c r="H2591" s="41">
        <v>5.3228139336702895E-4</v>
      </c>
      <c r="I2591" s="42">
        <v>11.182188712695202</v>
      </c>
      <c r="J2591" s="41">
        <v>5.8652777777777772E-4</v>
      </c>
      <c r="K2591" s="42">
        <v>2.5286007083333288</v>
      </c>
      <c r="L2591" s="41">
        <v>5.3228139336702895E-4</v>
      </c>
      <c r="M2591" s="42">
        <v>2.4160190796750345</v>
      </c>
    </row>
    <row r="2592" spans="1:13" x14ac:dyDescent="0.2">
      <c r="A2592" s="84">
        <v>360</v>
      </c>
      <c r="B2592" s="85">
        <v>35915</v>
      </c>
      <c r="C2592" s="97">
        <v>32.090000000000003</v>
      </c>
      <c r="D2592" s="90">
        <v>7.6999999999999996E-4</v>
      </c>
      <c r="E2592" s="87">
        <v>70.040360000000007</v>
      </c>
      <c r="F2592" s="88">
        <v>10.1</v>
      </c>
      <c r="G2592" s="91">
        <v>21.095000000000002</v>
      </c>
      <c r="H2592" s="41">
        <v>5.3182241054927637E-4</v>
      </c>
      <c r="I2592" s="42">
        <v>11.188135651251605</v>
      </c>
      <c r="J2592" s="41">
        <v>5.8597222222222232E-4</v>
      </c>
      <c r="K2592" s="42">
        <v>2.5291866805555512</v>
      </c>
      <c r="L2592" s="41">
        <v>5.3182241054927637E-4</v>
      </c>
      <c r="M2592" s="42">
        <v>2.416550902085584</v>
      </c>
    </row>
    <row r="2593" spans="1:13" x14ac:dyDescent="0.2">
      <c r="A2593" s="84">
        <v>360</v>
      </c>
      <c r="B2593" s="85">
        <v>35916</v>
      </c>
      <c r="C2593" s="97">
        <v>32.090000000000003</v>
      </c>
      <c r="D2593" s="90">
        <v>7.6999999999999996E-4</v>
      </c>
      <c r="E2593" s="87">
        <v>70.094530000000006</v>
      </c>
      <c r="F2593" s="88">
        <v>10.1</v>
      </c>
      <c r="G2593" s="91">
        <v>21.095000000000002</v>
      </c>
      <c r="H2593" s="41">
        <v>5.3182241054927637E-4</v>
      </c>
      <c r="I2593" s="42">
        <v>11.194085752523206</v>
      </c>
      <c r="J2593" s="41">
        <v>5.8597222222222232E-4</v>
      </c>
      <c r="K2593" s="42">
        <v>2.5297726527777735</v>
      </c>
      <c r="L2593" s="41">
        <v>5.3182241054927637E-4</v>
      </c>
      <c r="M2593" s="42">
        <v>2.417082724496133</v>
      </c>
    </row>
    <row r="2594" spans="1:13" x14ac:dyDescent="0.2">
      <c r="A2594" s="84">
        <v>360</v>
      </c>
      <c r="B2594" s="85">
        <v>35917</v>
      </c>
      <c r="C2594" s="97">
        <v>32.090000000000003</v>
      </c>
      <c r="D2594" s="90">
        <v>7.6999999999999996E-4</v>
      </c>
      <c r="E2594" s="87">
        <v>70.148740000000004</v>
      </c>
      <c r="F2594" s="88">
        <v>10.1</v>
      </c>
      <c r="G2594" s="91">
        <v>21.095000000000002</v>
      </c>
      <c r="H2594" s="41">
        <v>5.3182241054927637E-4</v>
      </c>
      <c r="I2594" s="42">
        <v>11.200039018192008</v>
      </c>
      <c r="J2594" s="41">
        <v>5.8597222222222232E-4</v>
      </c>
      <c r="K2594" s="42">
        <v>2.5303586249999959</v>
      </c>
      <c r="L2594" s="41">
        <v>5.3182241054927637E-4</v>
      </c>
      <c r="M2594" s="42">
        <v>2.4176145469066821</v>
      </c>
    </row>
    <row r="2595" spans="1:13" x14ac:dyDescent="0.2">
      <c r="A2595" s="84">
        <v>360</v>
      </c>
      <c r="B2595" s="85">
        <v>35918</v>
      </c>
      <c r="C2595" s="97">
        <v>32.090000000000003</v>
      </c>
      <c r="D2595" s="90">
        <v>7.6999999999999996E-4</v>
      </c>
      <c r="E2595" s="87">
        <v>70.20299</v>
      </c>
      <c r="F2595" s="88">
        <v>10.1</v>
      </c>
      <c r="G2595" s="91">
        <v>21.095000000000002</v>
      </c>
      <c r="H2595" s="41">
        <v>5.3182241054927637E-4</v>
      </c>
      <c r="I2595" s="42">
        <v>11.205995449940909</v>
      </c>
      <c r="J2595" s="41">
        <v>5.8597222222222232E-4</v>
      </c>
      <c r="K2595" s="42">
        <v>2.5309445972222182</v>
      </c>
      <c r="L2595" s="41">
        <v>5.3182241054927637E-4</v>
      </c>
      <c r="M2595" s="42">
        <v>2.4181463693172311</v>
      </c>
    </row>
    <row r="2596" spans="1:13" x14ac:dyDescent="0.2">
      <c r="A2596" s="84">
        <v>360</v>
      </c>
      <c r="B2596" s="85">
        <v>35919</v>
      </c>
      <c r="C2596" s="97">
        <v>32.82</v>
      </c>
      <c r="D2596" s="90">
        <v>7.9000000000000001E-4</v>
      </c>
      <c r="E2596" s="87">
        <v>70.258359999999996</v>
      </c>
      <c r="F2596" s="88">
        <v>10.16</v>
      </c>
      <c r="G2596" s="91">
        <v>21.490000000000002</v>
      </c>
      <c r="H2596" s="41">
        <v>5.4087335504515721E-4</v>
      </c>
      <c r="I2596" s="42">
        <v>11.21205647429654</v>
      </c>
      <c r="J2596" s="41">
        <v>5.9694444444444454E-4</v>
      </c>
      <c r="K2596" s="42">
        <v>2.5315415416666625</v>
      </c>
      <c r="L2596" s="41">
        <v>5.4087335504515721E-4</v>
      </c>
      <c r="M2596" s="42">
        <v>2.4186872426722763</v>
      </c>
    </row>
    <row r="2597" spans="1:13" x14ac:dyDescent="0.2">
      <c r="A2597" s="84">
        <v>360</v>
      </c>
      <c r="B2597" s="85">
        <v>35920</v>
      </c>
      <c r="C2597" s="97">
        <v>32.15</v>
      </c>
      <c r="D2597" s="90">
        <v>7.6999999999999996E-4</v>
      </c>
      <c r="E2597" s="87">
        <v>70.312780000000004</v>
      </c>
      <c r="F2597" s="88">
        <v>10.09</v>
      </c>
      <c r="G2597" s="91">
        <v>21.119999999999997</v>
      </c>
      <c r="H2597" s="41">
        <v>5.3239612726163621E-4</v>
      </c>
      <c r="I2597" s="42">
        <v>11.218025729742095</v>
      </c>
      <c r="J2597" s="41">
        <v>5.8666666666666654E-4</v>
      </c>
      <c r="K2597" s="42">
        <v>2.532128208333329</v>
      </c>
      <c r="L2597" s="41">
        <v>5.3239612726163621E-4</v>
      </c>
      <c r="M2597" s="42">
        <v>2.4192196387995377</v>
      </c>
    </row>
    <row r="2598" spans="1:13" x14ac:dyDescent="0.2">
      <c r="A2598" s="84">
        <v>360</v>
      </c>
      <c r="B2598" s="85">
        <v>35921</v>
      </c>
      <c r="C2598" s="97">
        <v>32.06</v>
      </c>
      <c r="D2598" s="90">
        <v>7.6999999999999996E-4</v>
      </c>
      <c r="E2598" s="87">
        <v>70.36712</v>
      </c>
      <c r="F2598" s="88">
        <v>10.1</v>
      </c>
      <c r="G2598" s="91">
        <v>21.080000000000002</v>
      </c>
      <c r="H2598" s="41">
        <v>5.3147812382436932E-4</v>
      </c>
      <c r="I2598" s="42">
        <v>11.223987865009953</v>
      </c>
      <c r="J2598" s="41">
        <v>5.8555555555555563E-4</v>
      </c>
      <c r="K2598" s="42">
        <v>2.5327137638888844</v>
      </c>
      <c r="L2598" s="41">
        <v>5.3147812382436932E-4</v>
      </c>
      <c r="M2598" s="42">
        <v>2.4197511169233623</v>
      </c>
    </row>
    <row r="2599" spans="1:13" x14ac:dyDescent="0.2">
      <c r="A2599" s="84">
        <v>360</v>
      </c>
      <c r="B2599" s="85">
        <v>35922</v>
      </c>
      <c r="C2599" s="97">
        <v>32.44</v>
      </c>
      <c r="D2599" s="90">
        <v>7.7999999999999999E-4</v>
      </c>
      <c r="E2599" s="87">
        <v>70.422060000000002</v>
      </c>
      <c r="F2599" s="88">
        <v>10.050000000000001</v>
      </c>
      <c r="G2599" s="91">
        <v>21.244999999999997</v>
      </c>
      <c r="H2599" s="41">
        <v>5.3526294062566926E-4</v>
      </c>
      <c r="I2599" s="42">
        <v>11.229995649760125</v>
      </c>
      <c r="J2599" s="41">
        <v>5.9013888888888885E-4</v>
      </c>
      <c r="K2599" s="42">
        <v>2.5333039027777731</v>
      </c>
      <c r="L2599" s="41">
        <v>5.3526294062566926E-4</v>
      </c>
      <c r="M2599" s="42">
        <v>2.4202863798639882</v>
      </c>
    </row>
    <row r="2600" spans="1:13" x14ac:dyDescent="0.2">
      <c r="A2600" s="84">
        <v>360</v>
      </c>
      <c r="B2600" s="85">
        <v>35923</v>
      </c>
      <c r="C2600" s="97">
        <v>31.96</v>
      </c>
      <c r="D2600" s="90">
        <v>7.6999999999999996E-4</v>
      </c>
      <c r="E2600" s="87">
        <v>70.476330000000004</v>
      </c>
      <c r="F2600" s="88">
        <v>10.1</v>
      </c>
      <c r="G2600" s="91">
        <v>21.03</v>
      </c>
      <c r="H2600" s="41">
        <v>5.3033019414328031E-4</v>
      </c>
      <c r="I2600" s="42">
        <v>11.235951255533291</v>
      </c>
      <c r="J2600" s="41">
        <v>5.8416666666666664E-4</v>
      </c>
      <c r="K2600" s="42">
        <v>2.5338880694444397</v>
      </c>
      <c r="L2600" s="41">
        <v>5.3033019414328031E-4</v>
      </c>
      <c r="M2600" s="42">
        <v>2.4208167100581317</v>
      </c>
    </row>
    <row r="2601" spans="1:13" x14ac:dyDescent="0.2">
      <c r="A2601" s="84">
        <v>360</v>
      </c>
      <c r="B2601" s="85">
        <v>35924</v>
      </c>
      <c r="C2601" s="97">
        <v>31.96</v>
      </c>
      <c r="D2601" s="90">
        <v>7.6999999999999996E-4</v>
      </c>
      <c r="E2601" s="87">
        <v>70.530640000000005</v>
      </c>
      <c r="F2601" s="88">
        <v>10.1</v>
      </c>
      <c r="G2601" s="91">
        <v>21.03</v>
      </c>
      <c r="H2601" s="41">
        <v>5.3033019414328031E-4</v>
      </c>
      <c r="I2601" s="42">
        <v>11.241910019744022</v>
      </c>
      <c r="J2601" s="41">
        <v>5.8416666666666664E-4</v>
      </c>
      <c r="K2601" s="42">
        <v>2.5344722361111063</v>
      </c>
      <c r="L2601" s="41">
        <v>5.3033019414328031E-4</v>
      </c>
      <c r="M2601" s="42">
        <v>2.4213470402522752</v>
      </c>
    </row>
    <row r="2602" spans="1:13" x14ac:dyDescent="0.2">
      <c r="A2602" s="84">
        <v>360</v>
      </c>
      <c r="B2602" s="85">
        <v>35925</v>
      </c>
      <c r="C2602" s="97">
        <v>31.96</v>
      </c>
      <c r="D2602" s="90">
        <v>7.6999999999999996E-4</v>
      </c>
      <c r="E2602" s="87">
        <v>70.584999999999994</v>
      </c>
      <c r="F2602" s="88">
        <v>10.1</v>
      </c>
      <c r="G2602" s="91">
        <v>21.03</v>
      </c>
      <c r="H2602" s="41">
        <v>5.3033019414328031E-4</v>
      </c>
      <c r="I2602" s="42">
        <v>11.247871944067334</v>
      </c>
      <c r="J2602" s="41">
        <v>5.8416666666666664E-4</v>
      </c>
      <c r="K2602" s="42">
        <v>2.5350564027777729</v>
      </c>
      <c r="L2602" s="41">
        <v>5.3033019414328031E-4</v>
      </c>
      <c r="M2602" s="42">
        <v>2.4218773704464187</v>
      </c>
    </row>
    <row r="2603" spans="1:13" x14ac:dyDescent="0.2">
      <c r="A2603" s="84">
        <v>360</v>
      </c>
      <c r="B2603" s="85">
        <v>35926</v>
      </c>
      <c r="C2603" s="97">
        <v>32.56</v>
      </c>
      <c r="D2603" s="90">
        <v>7.7999999999999999E-4</v>
      </c>
      <c r="E2603" s="87">
        <v>70.640280000000004</v>
      </c>
      <c r="F2603" s="88">
        <v>10.039999999999999</v>
      </c>
      <c r="G2603" s="91">
        <v>21.3</v>
      </c>
      <c r="H2603" s="41">
        <v>5.3652340489396266E-4</v>
      </c>
      <c r="I2603" s="42">
        <v>11.253906690620576</v>
      </c>
      <c r="J2603" s="41">
        <v>5.9166666666666666E-4</v>
      </c>
      <c r="K2603" s="42">
        <v>2.5356480694444397</v>
      </c>
      <c r="L2603" s="41">
        <v>5.3652340489396266E-4</v>
      </c>
      <c r="M2603" s="42">
        <v>2.4224138938513127</v>
      </c>
    </row>
    <row r="2604" spans="1:13" x14ac:dyDescent="0.2">
      <c r="A2604" s="84">
        <v>360</v>
      </c>
      <c r="B2604" s="85">
        <v>35927</v>
      </c>
      <c r="C2604" s="97">
        <v>32.58</v>
      </c>
      <c r="D2604" s="90">
        <v>7.7999999999999999E-4</v>
      </c>
      <c r="E2604" s="87">
        <v>70.695639999999997</v>
      </c>
      <c r="F2604" s="88">
        <v>10.09</v>
      </c>
      <c r="G2604" s="91">
        <v>21.335000000000001</v>
      </c>
      <c r="H2604" s="41">
        <v>5.3732522181126896E-4</v>
      </c>
      <c r="I2604" s="42">
        <v>11.259953698529358</v>
      </c>
      <c r="J2604" s="41">
        <v>5.9263888888888886E-4</v>
      </c>
      <c r="K2604" s="42">
        <v>2.5362407083333287</v>
      </c>
      <c r="L2604" s="41">
        <v>5.3732522181126896E-4</v>
      </c>
      <c r="M2604" s="42">
        <v>2.4229512190731239</v>
      </c>
    </row>
    <row r="2605" spans="1:13" x14ac:dyDescent="0.2">
      <c r="A2605" s="84">
        <v>360</v>
      </c>
      <c r="B2605" s="85">
        <v>35928</v>
      </c>
      <c r="C2605" s="97">
        <v>32.43</v>
      </c>
      <c r="D2605" s="90">
        <v>7.7999999999999999E-4</v>
      </c>
      <c r="E2605" s="87">
        <v>70.750820000000004</v>
      </c>
      <c r="F2605" s="88">
        <v>10.119999999999999</v>
      </c>
      <c r="G2605" s="91">
        <v>21.274999999999999</v>
      </c>
      <c r="H2605" s="41">
        <v>5.3595053725818964E-4</v>
      </c>
      <c r="I2605" s="42">
        <v>11.265988476763587</v>
      </c>
      <c r="J2605" s="41">
        <v>5.9097222222222222E-4</v>
      </c>
      <c r="K2605" s="42">
        <v>2.5368316805555509</v>
      </c>
      <c r="L2605" s="41">
        <v>5.3595053725818964E-4</v>
      </c>
      <c r="M2605" s="42">
        <v>2.4234871696103824</v>
      </c>
    </row>
    <row r="2606" spans="1:13" x14ac:dyDescent="0.2">
      <c r="A2606" s="84">
        <v>360</v>
      </c>
      <c r="B2606" s="85">
        <v>35929</v>
      </c>
      <c r="C2606" s="97">
        <v>32.44</v>
      </c>
      <c r="D2606" s="90">
        <v>7.7999999999999999E-4</v>
      </c>
      <c r="E2606" s="87">
        <v>70.806060000000002</v>
      </c>
      <c r="F2606" s="88">
        <v>10.11</v>
      </c>
      <c r="G2606" s="91">
        <v>21.274999999999999</v>
      </c>
      <c r="H2606" s="41">
        <v>5.3595053725818964E-4</v>
      </c>
      <c r="I2606" s="42">
        <v>11.272026489340453</v>
      </c>
      <c r="J2606" s="41">
        <v>5.9097222222222222E-4</v>
      </c>
      <c r="K2606" s="42">
        <v>2.537422652777773</v>
      </c>
      <c r="L2606" s="41">
        <v>5.3595053725818964E-4</v>
      </c>
      <c r="M2606" s="42">
        <v>2.4240231201476403</v>
      </c>
    </row>
    <row r="2607" spans="1:13" x14ac:dyDescent="0.2">
      <c r="A2607" s="84">
        <v>360</v>
      </c>
      <c r="B2607" s="85">
        <v>35930</v>
      </c>
      <c r="C2607" s="97">
        <v>32.299999999999997</v>
      </c>
      <c r="D2607" s="90">
        <v>7.7999999999999999E-4</v>
      </c>
      <c r="E2607" s="87">
        <v>70.861130000000003</v>
      </c>
      <c r="F2607" s="88">
        <v>10.119999999999999</v>
      </c>
      <c r="G2607" s="91">
        <v>21.209999999999997</v>
      </c>
      <c r="H2607" s="41">
        <v>5.3446053008898708E-4</v>
      </c>
      <c r="I2607" s="42">
        <v>11.278050942593122</v>
      </c>
      <c r="J2607" s="41">
        <v>5.8916666666666655E-4</v>
      </c>
      <c r="K2607" s="42">
        <v>2.5380118194444399</v>
      </c>
      <c r="L2607" s="41">
        <v>5.3446053008898708E-4</v>
      </c>
      <c r="M2607" s="42">
        <v>2.4245575806777291</v>
      </c>
    </row>
    <row r="2608" spans="1:13" x14ac:dyDescent="0.2">
      <c r="A2608" s="84">
        <v>360</v>
      </c>
      <c r="B2608" s="85">
        <v>35931</v>
      </c>
      <c r="C2608" s="97">
        <v>32.299999999999997</v>
      </c>
      <c r="D2608" s="90">
        <v>7.7999999999999999E-4</v>
      </c>
      <c r="E2608" s="87">
        <v>70.916250000000005</v>
      </c>
      <c r="F2608" s="88">
        <v>10.119999999999999</v>
      </c>
      <c r="G2608" s="91">
        <v>21.209999999999997</v>
      </c>
      <c r="H2608" s="41">
        <v>5.3446053008898708E-4</v>
      </c>
      <c r="I2608" s="42">
        <v>11.28407861567827</v>
      </c>
      <c r="J2608" s="41">
        <v>5.8916666666666655E-4</v>
      </c>
      <c r="K2608" s="42">
        <v>2.5386009861111067</v>
      </c>
      <c r="L2608" s="41">
        <v>5.3446053008898708E-4</v>
      </c>
      <c r="M2608" s="42">
        <v>2.4250920412078179</v>
      </c>
    </row>
    <row r="2609" spans="1:13" x14ac:dyDescent="0.2">
      <c r="A2609" s="84">
        <v>360</v>
      </c>
      <c r="B2609" s="85">
        <v>35932</v>
      </c>
      <c r="C2609" s="97">
        <v>32.299999999999997</v>
      </c>
      <c r="D2609" s="90">
        <v>7.7999999999999999E-4</v>
      </c>
      <c r="E2609" s="87">
        <v>70.971410000000006</v>
      </c>
      <c r="F2609" s="88">
        <v>10.119999999999999</v>
      </c>
      <c r="G2609" s="91">
        <v>21.209999999999997</v>
      </c>
      <c r="H2609" s="41">
        <v>5.3446053008898708E-4</v>
      </c>
      <c r="I2609" s="42">
        <v>11.290109510316771</v>
      </c>
      <c r="J2609" s="41">
        <v>5.8916666666666655E-4</v>
      </c>
      <c r="K2609" s="42">
        <v>2.5391901527777736</v>
      </c>
      <c r="L2609" s="41">
        <v>5.3446053008898708E-4</v>
      </c>
      <c r="M2609" s="42">
        <v>2.4256265017379066</v>
      </c>
    </row>
    <row r="2610" spans="1:13" x14ac:dyDescent="0.2">
      <c r="A2610" s="84">
        <v>360</v>
      </c>
      <c r="B2610" s="85">
        <v>35933</v>
      </c>
      <c r="C2610" s="97">
        <v>31.91</v>
      </c>
      <c r="D2610" s="90">
        <v>7.6999999999999996E-4</v>
      </c>
      <c r="E2610" s="87">
        <v>71.026030000000006</v>
      </c>
      <c r="F2610" s="88">
        <v>10.07</v>
      </c>
      <c r="G2610" s="91">
        <v>20.990000000000002</v>
      </c>
      <c r="H2610" s="41">
        <v>5.2941150984708862E-4</v>
      </c>
      <c r="I2610" s="42">
        <v>11.296086624238967</v>
      </c>
      <c r="J2610" s="41">
        <v>5.8305555555555563E-4</v>
      </c>
      <c r="K2610" s="42">
        <v>2.5397732083333291</v>
      </c>
      <c r="L2610" s="41">
        <v>5.2941150984708862E-4</v>
      </c>
      <c r="M2610" s="42">
        <v>2.4261559132477535</v>
      </c>
    </row>
    <row r="2611" spans="1:13" x14ac:dyDescent="0.2">
      <c r="A2611" s="84">
        <v>360</v>
      </c>
      <c r="B2611" s="85">
        <v>35934</v>
      </c>
      <c r="C2611" s="97">
        <v>31.8</v>
      </c>
      <c r="D2611" s="90">
        <v>7.6999999999999996E-4</v>
      </c>
      <c r="E2611" s="87">
        <v>71.080529999999996</v>
      </c>
      <c r="F2611" s="88">
        <v>10.07</v>
      </c>
      <c r="G2611" s="91">
        <v>20.935000000000002</v>
      </c>
      <c r="H2611" s="41">
        <v>5.2814782427357265E-4</v>
      </c>
      <c r="I2611" s="42">
        <v>11.302052627812365</v>
      </c>
      <c r="J2611" s="41">
        <v>5.8152777777777782E-4</v>
      </c>
      <c r="K2611" s="42">
        <v>2.540354736111107</v>
      </c>
      <c r="L2611" s="41">
        <v>5.2814782427357265E-4</v>
      </c>
      <c r="M2611" s="42">
        <v>2.4266840610720273</v>
      </c>
    </row>
    <row r="2612" spans="1:13" x14ac:dyDescent="0.2">
      <c r="A2612" s="84">
        <v>360</v>
      </c>
      <c r="B2612" s="85">
        <v>35935</v>
      </c>
      <c r="C2612" s="97">
        <v>31.78</v>
      </c>
      <c r="D2612" s="90">
        <v>7.6999999999999996E-4</v>
      </c>
      <c r="E2612" s="87">
        <v>71.135040000000004</v>
      </c>
      <c r="F2612" s="88">
        <v>10</v>
      </c>
      <c r="G2612" s="91">
        <v>20.89</v>
      </c>
      <c r="H2612" s="41">
        <v>5.271134733564331E-4</v>
      </c>
      <c r="I2612" s="42">
        <v>11.308010092029068</v>
      </c>
      <c r="J2612" s="41">
        <v>5.8027777777777776E-4</v>
      </c>
      <c r="K2612" s="42">
        <v>2.5409350138888849</v>
      </c>
      <c r="L2612" s="41">
        <v>5.271134733564331E-4</v>
      </c>
      <c r="M2612" s="42">
        <v>2.4272111745453837</v>
      </c>
    </row>
    <row r="2613" spans="1:13" x14ac:dyDescent="0.2">
      <c r="A2613" s="84">
        <v>360</v>
      </c>
      <c r="B2613" s="85">
        <v>35936</v>
      </c>
      <c r="C2613" s="97">
        <v>30.82</v>
      </c>
      <c r="D2613" s="90">
        <v>7.5000000000000002E-4</v>
      </c>
      <c r="E2613" s="87">
        <v>71.188140000000004</v>
      </c>
      <c r="F2613" s="88">
        <v>10.08</v>
      </c>
      <c r="G2613" s="91">
        <v>20.45</v>
      </c>
      <c r="H2613" s="41">
        <v>5.1697954086327158E-4</v>
      </c>
      <c r="I2613" s="42">
        <v>11.313856101894523</v>
      </c>
      <c r="J2613" s="41">
        <v>5.6805555555555559E-4</v>
      </c>
      <c r="K2613" s="42">
        <v>2.5415030694444405</v>
      </c>
      <c r="L2613" s="41">
        <v>5.1697954086327158E-4</v>
      </c>
      <c r="M2613" s="42">
        <v>2.427728154086247</v>
      </c>
    </row>
    <row r="2614" spans="1:13" x14ac:dyDescent="0.2">
      <c r="A2614" s="84">
        <v>360</v>
      </c>
      <c r="B2614" s="85">
        <v>35937</v>
      </c>
      <c r="C2614" s="97">
        <v>31.77</v>
      </c>
      <c r="D2614" s="90">
        <v>7.6999999999999996E-4</v>
      </c>
      <c r="E2614" s="87">
        <v>71.242720000000006</v>
      </c>
      <c r="F2614" s="88">
        <v>10.08</v>
      </c>
      <c r="G2614" s="91">
        <v>20.925000000000001</v>
      </c>
      <c r="H2614" s="41">
        <v>5.2791800168727754E-4</v>
      </c>
      <c r="I2614" s="42">
        <v>11.319828890199211</v>
      </c>
      <c r="J2614" s="41">
        <v>5.8125000000000006E-4</v>
      </c>
      <c r="K2614" s="42">
        <v>2.5420843194444407</v>
      </c>
      <c r="L2614" s="41">
        <v>5.2791800168727754E-4</v>
      </c>
      <c r="M2614" s="42">
        <v>2.428256072087934</v>
      </c>
    </row>
    <row r="2615" spans="1:13" x14ac:dyDescent="0.2">
      <c r="A2615" s="84">
        <v>360</v>
      </c>
      <c r="B2615" s="85">
        <v>35938</v>
      </c>
      <c r="C2615" s="97">
        <v>31.77</v>
      </c>
      <c r="D2615" s="90">
        <v>7.6999999999999996E-4</v>
      </c>
      <c r="E2615" s="87">
        <v>71.297330000000002</v>
      </c>
      <c r="F2615" s="88">
        <v>10.08</v>
      </c>
      <c r="G2615" s="91">
        <v>20.925000000000001</v>
      </c>
      <c r="H2615" s="41">
        <v>5.2791800168727754E-4</v>
      </c>
      <c r="I2615" s="42">
        <v>11.325804831646368</v>
      </c>
      <c r="J2615" s="41">
        <v>5.8125000000000006E-4</v>
      </c>
      <c r="K2615" s="42">
        <v>2.5426655694444409</v>
      </c>
      <c r="L2615" s="41">
        <v>5.2791800168727754E-4</v>
      </c>
      <c r="M2615" s="42">
        <v>2.4287839900896211</v>
      </c>
    </row>
    <row r="2616" spans="1:13" x14ac:dyDescent="0.2">
      <c r="A2616" s="84">
        <v>360</v>
      </c>
      <c r="B2616" s="85">
        <v>35939</v>
      </c>
      <c r="C2616" s="97">
        <v>31.77</v>
      </c>
      <c r="D2616" s="90">
        <v>7.6999999999999996E-4</v>
      </c>
      <c r="E2616" s="87">
        <v>71.351990000000001</v>
      </c>
      <c r="F2616" s="88">
        <v>10.08</v>
      </c>
      <c r="G2616" s="91">
        <v>20.925000000000001</v>
      </c>
      <c r="H2616" s="41">
        <v>5.2791800168727754E-4</v>
      </c>
      <c r="I2616" s="42">
        <v>11.33178392790059</v>
      </c>
      <c r="J2616" s="41">
        <v>5.8125000000000006E-4</v>
      </c>
      <c r="K2616" s="42">
        <v>2.5432468194444411</v>
      </c>
      <c r="L2616" s="41">
        <v>5.2791800168727754E-4</v>
      </c>
      <c r="M2616" s="42">
        <v>2.4293119080913081</v>
      </c>
    </row>
    <row r="2617" spans="1:13" x14ac:dyDescent="0.2">
      <c r="A2617" s="84">
        <v>360</v>
      </c>
      <c r="B2617" s="85">
        <v>35940</v>
      </c>
      <c r="C2617" s="97">
        <v>30.67</v>
      </c>
      <c r="D2617" s="90">
        <v>7.3999999999999999E-4</v>
      </c>
      <c r="E2617" s="87">
        <v>71.405029999999996</v>
      </c>
      <c r="F2617" s="88">
        <v>10.06</v>
      </c>
      <c r="G2617" s="91">
        <v>20.365000000000002</v>
      </c>
      <c r="H2617" s="41">
        <v>5.1501759535388381E-4</v>
      </c>
      <c r="I2617" s="42">
        <v>11.337619996010208</v>
      </c>
      <c r="J2617" s="41">
        <v>5.6569444444444451E-4</v>
      </c>
      <c r="K2617" s="42">
        <v>2.5438125138888856</v>
      </c>
      <c r="L2617" s="41">
        <v>5.1501759535388381E-4</v>
      </c>
      <c r="M2617" s="42">
        <v>2.4298269256866618</v>
      </c>
    </row>
    <row r="2618" spans="1:13" x14ac:dyDescent="0.2">
      <c r="A2618" s="84">
        <v>360</v>
      </c>
      <c r="B2618" s="85">
        <v>35941</v>
      </c>
      <c r="C2618" s="97">
        <v>30.96</v>
      </c>
      <c r="D2618" s="90">
        <v>7.5000000000000002E-4</v>
      </c>
      <c r="E2618" s="87">
        <v>71.458550000000002</v>
      </c>
      <c r="F2618" s="88">
        <v>10.08</v>
      </c>
      <c r="G2618" s="91">
        <v>20.52</v>
      </c>
      <c r="H2618" s="41">
        <v>5.1859422427380508E-4</v>
      </c>
      <c r="I2618" s="42">
        <v>11.34349962025715</v>
      </c>
      <c r="J2618" s="41">
        <v>5.6999999999999998E-4</v>
      </c>
      <c r="K2618" s="42">
        <v>2.5443825138888858</v>
      </c>
      <c r="L2618" s="41">
        <v>5.1859422427380508E-4</v>
      </c>
      <c r="M2618" s="42">
        <v>2.4303455199109356</v>
      </c>
    </row>
    <row r="2619" spans="1:13" x14ac:dyDescent="0.2">
      <c r="A2619" s="84">
        <v>360</v>
      </c>
      <c r="B2619" s="85">
        <v>35942</v>
      </c>
      <c r="C2619" s="97">
        <v>30.66</v>
      </c>
      <c r="D2619" s="90">
        <v>7.3999999999999999E-4</v>
      </c>
      <c r="E2619" s="87">
        <v>71.511660000000006</v>
      </c>
      <c r="F2619" s="88">
        <v>10.029999999999999</v>
      </c>
      <c r="G2619" s="91">
        <v>20.344999999999999</v>
      </c>
      <c r="H2619" s="41">
        <v>5.1455576032477524E-4</v>
      </c>
      <c r="I2619" s="42">
        <v>11.349336483328996</v>
      </c>
      <c r="J2619" s="41">
        <v>5.651388888888889E-4</v>
      </c>
      <c r="K2619" s="42">
        <v>2.5449476527777746</v>
      </c>
      <c r="L2619" s="41">
        <v>5.1455576032477524E-4</v>
      </c>
      <c r="M2619" s="42">
        <v>2.4308600756712604</v>
      </c>
    </row>
    <row r="2620" spans="1:13" x14ac:dyDescent="0.2">
      <c r="A2620" s="84">
        <v>360</v>
      </c>
      <c r="B2620" s="85">
        <v>35943</v>
      </c>
      <c r="C2620" s="97">
        <v>30.65</v>
      </c>
      <c r="D2620" s="90">
        <v>7.3999999999999999E-4</v>
      </c>
      <c r="E2620" s="87">
        <v>71.564779999999999</v>
      </c>
      <c r="F2620" s="88">
        <v>10.050000000000001</v>
      </c>
      <c r="G2620" s="91">
        <v>20.350000000000001</v>
      </c>
      <c r="H2620" s="41">
        <v>5.1467122625714623E-4</v>
      </c>
      <c r="I2620" s="42">
        <v>11.355177660254075</v>
      </c>
      <c r="J2620" s="41">
        <v>5.6527777777777783E-4</v>
      </c>
      <c r="K2620" s="42">
        <v>2.5455129305555522</v>
      </c>
      <c r="L2620" s="41">
        <v>5.1467122625714623E-4</v>
      </c>
      <c r="M2620" s="42">
        <v>2.4313747468975175</v>
      </c>
    </row>
    <row r="2621" spans="1:13" x14ac:dyDescent="0.2">
      <c r="A2621" s="84">
        <v>360</v>
      </c>
      <c r="B2621" s="85">
        <v>35944</v>
      </c>
      <c r="C2621" s="97">
        <v>31.03</v>
      </c>
      <c r="D2621" s="90">
        <v>7.5000000000000002E-4</v>
      </c>
      <c r="E2621" s="87">
        <v>71.618530000000007</v>
      </c>
      <c r="F2621" s="88">
        <v>10.01</v>
      </c>
      <c r="G2621" s="91">
        <v>20.52</v>
      </c>
      <c r="H2621" s="41">
        <v>5.1859422427380508E-4</v>
      </c>
      <c r="I2621" s="42">
        <v>11.361066389804286</v>
      </c>
      <c r="J2621" s="41">
        <v>5.6999999999999998E-4</v>
      </c>
      <c r="K2621" s="42">
        <v>2.5460829305555523</v>
      </c>
      <c r="L2621" s="41">
        <v>5.1859422427380508E-4</v>
      </c>
      <c r="M2621" s="42">
        <v>2.4318933411217913</v>
      </c>
    </row>
    <row r="2622" spans="1:13" x14ac:dyDescent="0.2">
      <c r="A2622" s="84">
        <v>360</v>
      </c>
      <c r="B2622" s="85">
        <v>35945</v>
      </c>
      <c r="C2622" s="97">
        <v>31.03</v>
      </c>
      <c r="D2622" s="90">
        <v>7.5000000000000002E-4</v>
      </c>
      <c r="E2622" s="87">
        <v>71.672309999999996</v>
      </c>
      <c r="F2622" s="88">
        <v>10.01</v>
      </c>
      <c r="G2622" s="91">
        <v>20.52</v>
      </c>
      <c r="H2622" s="41">
        <v>5.1859422427380508E-4</v>
      </c>
      <c r="I2622" s="42">
        <v>11.366958173215629</v>
      </c>
      <c r="J2622" s="41">
        <v>5.6999999999999998E-4</v>
      </c>
      <c r="K2622" s="42">
        <v>2.5466529305555525</v>
      </c>
      <c r="L2622" s="41">
        <v>5.1859422427380508E-4</v>
      </c>
      <c r="M2622" s="42">
        <v>2.4324119353460651</v>
      </c>
    </row>
    <row r="2623" spans="1:13" x14ac:dyDescent="0.2">
      <c r="A2623" s="84">
        <v>360</v>
      </c>
      <c r="B2623" s="85">
        <v>35946</v>
      </c>
      <c r="C2623" s="97">
        <v>31.03</v>
      </c>
      <c r="D2623" s="90">
        <v>7.5000000000000002E-4</v>
      </c>
      <c r="E2623" s="87">
        <v>71.726140000000001</v>
      </c>
      <c r="F2623" s="88">
        <v>10.01</v>
      </c>
      <c r="G2623" s="91">
        <v>20.52</v>
      </c>
      <c r="H2623" s="41">
        <v>5.1859422427380508E-4</v>
      </c>
      <c r="I2623" s="42">
        <v>11.37285301207182</v>
      </c>
      <c r="J2623" s="41">
        <v>5.6999999999999998E-4</v>
      </c>
      <c r="K2623" s="42">
        <v>2.5472229305555527</v>
      </c>
      <c r="L2623" s="41">
        <v>5.1859422427380508E-4</v>
      </c>
      <c r="M2623" s="42">
        <v>2.432930529570339</v>
      </c>
    </row>
    <row r="2624" spans="1:13" x14ac:dyDescent="0.2">
      <c r="A2624" s="84">
        <v>360</v>
      </c>
      <c r="B2624" s="85">
        <v>35947</v>
      </c>
      <c r="C2624" s="97">
        <v>30.41</v>
      </c>
      <c r="D2624" s="90">
        <v>7.3999999999999999E-4</v>
      </c>
      <c r="E2624" s="87">
        <v>71.779060000000001</v>
      </c>
      <c r="F2624" s="88">
        <v>10.08</v>
      </c>
      <c r="G2624" s="91">
        <v>20.245000000000001</v>
      </c>
      <c r="H2624" s="41">
        <v>5.1224543649541765E-4</v>
      </c>
      <c r="I2624" s="42">
        <v>11.378678704127188</v>
      </c>
      <c r="J2624" s="41">
        <v>5.6236111111111113E-4</v>
      </c>
      <c r="K2624" s="42">
        <v>2.5477852916666639</v>
      </c>
      <c r="L2624" s="41">
        <v>5.1224543649541765E-4</v>
      </c>
      <c r="M2624" s="42">
        <v>2.4334427750068341</v>
      </c>
    </row>
    <row r="2625" spans="1:13" x14ac:dyDescent="0.2">
      <c r="A2625" s="84">
        <v>360</v>
      </c>
      <c r="B2625" s="85">
        <v>35948</v>
      </c>
      <c r="C2625" s="97">
        <v>30.41</v>
      </c>
      <c r="D2625" s="90">
        <v>7.3999999999999999E-4</v>
      </c>
      <c r="E2625" s="87">
        <v>71.83202</v>
      </c>
      <c r="F2625" s="88">
        <v>10.06</v>
      </c>
      <c r="G2625" s="91">
        <v>20.234999999999999</v>
      </c>
      <c r="H2625" s="41">
        <v>5.1201429874070392E-4</v>
      </c>
      <c r="I2625" s="42">
        <v>11.384504750324478</v>
      </c>
      <c r="J2625" s="41">
        <v>5.6208333333333327E-4</v>
      </c>
      <c r="K2625" s="42">
        <v>2.5483473749999974</v>
      </c>
      <c r="L2625" s="41">
        <v>5.1201429874070392E-4</v>
      </c>
      <c r="M2625" s="42">
        <v>2.4339547893055746</v>
      </c>
    </row>
    <row r="2626" spans="1:13" x14ac:dyDescent="0.2">
      <c r="A2626" s="84">
        <v>360</v>
      </c>
      <c r="B2626" s="85">
        <v>35949</v>
      </c>
      <c r="C2626" s="97">
        <v>30.46</v>
      </c>
      <c r="D2626" s="90">
        <v>7.3999999999999999E-4</v>
      </c>
      <c r="E2626" s="87">
        <v>71.885090000000005</v>
      </c>
      <c r="F2626" s="88">
        <v>10.029999999999999</v>
      </c>
      <c r="G2626" s="91">
        <v>20.245000000000001</v>
      </c>
      <c r="H2626" s="41">
        <v>5.1224543649541765E-4</v>
      </c>
      <c r="I2626" s="42">
        <v>11.390336410929592</v>
      </c>
      <c r="J2626" s="41">
        <v>5.6236111111111113E-4</v>
      </c>
      <c r="K2626" s="42">
        <v>2.5489097361111086</v>
      </c>
      <c r="L2626" s="41">
        <v>5.1224543649541765E-4</v>
      </c>
      <c r="M2626" s="42">
        <v>2.4344670347420703</v>
      </c>
    </row>
    <row r="2627" spans="1:13" x14ac:dyDescent="0.2">
      <c r="A2627" s="84">
        <v>360</v>
      </c>
      <c r="B2627" s="85">
        <v>35950</v>
      </c>
      <c r="C2627" s="97">
        <v>30.32</v>
      </c>
      <c r="D2627" s="90">
        <v>7.3999999999999999E-4</v>
      </c>
      <c r="E2627" s="87">
        <v>71.937989999999999</v>
      </c>
      <c r="F2627" s="88">
        <v>10.029999999999999</v>
      </c>
      <c r="G2627" s="91">
        <v>20.175000000000001</v>
      </c>
      <c r="H2627" s="41">
        <v>5.1062706950522063E-4</v>
      </c>
      <c r="I2627" s="42">
        <v>11.396152625031784</v>
      </c>
      <c r="J2627" s="41">
        <v>5.6041666666666664E-4</v>
      </c>
      <c r="K2627" s="42">
        <v>2.5494701527777752</v>
      </c>
      <c r="L2627" s="41">
        <v>5.1062706950522063E-4</v>
      </c>
      <c r="M2627" s="42">
        <v>2.4349776618115753</v>
      </c>
    </row>
    <row r="2628" spans="1:13" x14ac:dyDescent="0.2">
      <c r="A2628" s="84">
        <v>360</v>
      </c>
      <c r="B2628" s="85">
        <v>35951</v>
      </c>
      <c r="C2628" s="97">
        <v>30.47</v>
      </c>
      <c r="D2628" s="90">
        <v>7.3999999999999999E-4</v>
      </c>
      <c r="E2628" s="87">
        <v>71.991159999999994</v>
      </c>
      <c r="F2628" s="88">
        <v>10.15</v>
      </c>
      <c r="G2628" s="91">
        <v>20.309999999999999</v>
      </c>
      <c r="H2628" s="41">
        <v>5.1374736482201477E-4</v>
      </c>
      <c r="I2628" s="42">
        <v>11.402007368412002</v>
      </c>
      <c r="J2628" s="41">
        <v>5.6416666666666659E-4</v>
      </c>
      <c r="K2628" s="42">
        <v>2.5500343194444417</v>
      </c>
      <c r="L2628" s="41">
        <v>5.1374736482201477E-4</v>
      </c>
      <c r="M2628" s="42">
        <v>2.4354914091763975</v>
      </c>
    </row>
    <row r="2629" spans="1:13" x14ac:dyDescent="0.2">
      <c r="A2629" s="84">
        <v>360</v>
      </c>
      <c r="B2629" s="85">
        <v>35952</v>
      </c>
      <c r="C2629" s="97">
        <v>30.47</v>
      </c>
      <c r="D2629" s="90">
        <v>7.3999999999999999E-4</v>
      </c>
      <c r="E2629" s="87">
        <v>72.044370000000001</v>
      </c>
      <c r="F2629" s="88">
        <v>10.15</v>
      </c>
      <c r="G2629" s="91">
        <v>20.309999999999999</v>
      </c>
      <c r="H2629" s="41">
        <v>5.1374736482201477E-4</v>
      </c>
      <c r="I2629" s="42">
        <v>11.407865119651206</v>
      </c>
      <c r="J2629" s="41">
        <v>5.6416666666666659E-4</v>
      </c>
      <c r="K2629" s="42">
        <v>2.5505984861111082</v>
      </c>
      <c r="L2629" s="41">
        <v>5.1374736482201477E-4</v>
      </c>
      <c r="M2629" s="42">
        <v>2.4360051565412197</v>
      </c>
    </row>
    <row r="2630" spans="1:13" x14ac:dyDescent="0.2">
      <c r="A2630" s="84">
        <v>360</v>
      </c>
      <c r="B2630" s="85">
        <v>35953</v>
      </c>
      <c r="C2630" s="97">
        <v>30.47</v>
      </c>
      <c r="D2630" s="90">
        <v>7.3999999999999999E-4</v>
      </c>
      <c r="E2630" s="87">
        <v>72.097610000000003</v>
      </c>
      <c r="F2630" s="88">
        <v>10.15</v>
      </c>
      <c r="G2630" s="91">
        <v>20.309999999999999</v>
      </c>
      <c r="H2630" s="41">
        <v>5.1374736482201477E-4</v>
      </c>
      <c r="I2630" s="42">
        <v>11.413725880294672</v>
      </c>
      <c r="J2630" s="41">
        <v>5.6416666666666659E-4</v>
      </c>
      <c r="K2630" s="42">
        <v>2.5511626527777747</v>
      </c>
      <c r="L2630" s="41">
        <v>5.1374736482201477E-4</v>
      </c>
      <c r="M2630" s="42">
        <v>2.436518903906042</v>
      </c>
    </row>
    <row r="2631" spans="1:13" x14ac:dyDescent="0.2">
      <c r="A2631" s="84">
        <v>360</v>
      </c>
      <c r="B2631" s="85">
        <v>35954</v>
      </c>
      <c r="C2631" s="97">
        <v>30.5</v>
      </c>
      <c r="D2631" s="90">
        <v>7.3999999999999999E-4</v>
      </c>
      <c r="E2631" s="87">
        <v>72.150949999999995</v>
      </c>
      <c r="F2631" s="88">
        <v>10.09</v>
      </c>
      <c r="G2631" s="91">
        <v>20.295000000000002</v>
      </c>
      <c r="H2631" s="41">
        <v>5.1340083781181711E-4</v>
      </c>
      <c r="I2631" s="42">
        <v>11.41958569672417</v>
      </c>
      <c r="J2631" s="41">
        <v>5.6375000000000001E-4</v>
      </c>
      <c r="K2631" s="42">
        <v>2.5517264027777746</v>
      </c>
      <c r="L2631" s="41">
        <v>5.1340083781181711E-4</v>
      </c>
      <c r="M2631" s="42">
        <v>2.4370323047438536</v>
      </c>
    </row>
    <row r="2632" spans="1:13" x14ac:dyDescent="0.2">
      <c r="A2632" s="84">
        <v>360</v>
      </c>
      <c r="B2632" s="85">
        <v>35955</v>
      </c>
      <c r="C2632" s="97">
        <v>31.49</v>
      </c>
      <c r="D2632" s="90">
        <v>7.6000000000000004E-4</v>
      </c>
      <c r="E2632" s="87">
        <v>72.205830000000006</v>
      </c>
      <c r="F2632" s="88">
        <v>10.15</v>
      </c>
      <c r="G2632" s="91">
        <v>20.82</v>
      </c>
      <c r="H2632" s="41">
        <v>5.2550371962123421E-4</v>
      </c>
      <c r="I2632" s="42">
        <v>11.425586731484332</v>
      </c>
      <c r="J2632" s="41">
        <v>5.7833333333333337E-4</v>
      </c>
      <c r="K2632" s="42">
        <v>2.552304736111108</v>
      </c>
      <c r="L2632" s="41">
        <v>5.2550371962123421E-4</v>
      </c>
      <c r="M2632" s="42">
        <v>2.4375578084634748</v>
      </c>
    </row>
    <row r="2633" spans="1:13" x14ac:dyDescent="0.2">
      <c r="A2633" s="84">
        <v>360</v>
      </c>
      <c r="B2633" s="85">
        <v>35956</v>
      </c>
      <c r="C2633" s="97">
        <v>31.58</v>
      </c>
      <c r="D2633" s="90">
        <v>7.6000000000000004E-4</v>
      </c>
      <c r="E2633" s="87">
        <v>72.260900000000007</v>
      </c>
      <c r="F2633" s="88">
        <v>10.17</v>
      </c>
      <c r="G2633" s="91">
        <v>20.875</v>
      </c>
      <c r="H2633" s="41">
        <v>5.2676860439193618E-4</v>
      </c>
      <c r="I2633" s="42">
        <v>11.431605371861234</v>
      </c>
      <c r="J2633" s="41">
        <v>5.7986111111111107E-4</v>
      </c>
      <c r="K2633" s="42">
        <v>2.5528845972222189</v>
      </c>
      <c r="L2633" s="41">
        <v>5.2676860439193618E-4</v>
      </c>
      <c r="M2633" s="42">
        <v>2.4380845770678667</v>
      </c>
    </row>
    <row r="2634" spans="1:13" x14ac:dyDescent="0.2">
      <c r="A2634" s="84">
        <v>360</v>
      </c>
      <c r="B2634" s="85">
        <v>35957</v>
      </c>
      <c r="C2634" s="97">
        <v>31.6</v>
      </c>
      <c r="D2634" s="90">
        <v>7.6000000000000004E-4</v>
      </c>
      <c r="E2634" s="87">
        <v>72.316040000000001</v>
      </c>
      <c r="F2634" s="88">
        <v>10.19</v>
      </c>
      <c r="G2634" s="91">
        <v>20.895</v>
      </c>
      <c r="H2634" s="41">
        <v>5.2722842019514715E-4</v>
      </c>
      <c r="I2634" s="42">
        <v>11.437632439101735</v>
      </c>
      <c r="J2634" s="41">
        <v>5.8041666666666669E-4</v>
      </c>
      <c r="K2634" s="42">
        <v>2.5534650138888857</v>
      </c>
      <c r="L2634" s="41">
        <v>5.2722842019514715E-4</v>
      </c>
      <c r="M2634" s="42">
        <v>2.4386118054880619</v>
      </c>
    </row>
    <row r="2635" spans="1:13" x14ac:dyDescent="0.2">
      <c r="A2635" s="84">
        <v>360</v>
      </c>
      <c r="B2635" s="85">
        <v>35958</v>
      </c>
      <c r="C2635" s="97">
        <v>31.59</v>
      </c>
      <c r="D2635" s="90">
        <v>7.6000000000000004E-4</v>
      </c>
      <c r="E2635" s="87">
        <v>72.371210000000005</v>
      </c>
      <c r="F2635" s="88">
        <v>10.210000000000001</v>
      </c>
      <c r="G2635" s="91">
        <v>20.9</v>
      </c>
      <c r="H2635" s="41">
        <v>5.2734336229320888E-4</v>
      </c>
      <c r="I2635" s="42">
        <v>11.443663998648844</v>
      </c>
      <c r="J2635" s="41">
        <v>5.8055555555555551E-4</v>
      </c>
      <c r="K2635" s="42">
        <v>2.5540455694444413</v>
      </c>
      <c r="L2635" s="41">
        <v>5.2734336229320888E-4</v>
      </c>
      <c r="M2635" s="42">
        <v>2.4391391488503551</v>
      </c>
    </row>
    <row r="2636" spans="1:13" x14ac:dyDescent="0.2">
      <c r="A2636" s="84">
        <v>360</v>
      </c>
      <c r="B2636" s="85">
        <v>35959</v>
      </c>
      <c r="C2636" s="97">
        <v>31.59</v>
      </c>
      <c r="D2636" s="90">
        <v>7.6000000000000004E-4</v>
      </c>
      <c r="E2636" s="87">
        <v>72.426419999999993</v>
      </c>
      <c r="F2636" s="88">
        <v>10.210000000000001</v>
      </c>
      <c r="G2636" s="91">
        <v>20.9</v>
      </c>
      <c r="H2636" s="41">
        <v>5.2734336229320888E-4</v>
      </c>
      <c r="I2636" s="42">
        <v>11.449698738898846</v>
      </c>
      <c r="J2636" s="41">
        <v>5.8055555555555551E-4</v>
      </c>
      <c r="K2636" s="42">
        <v>2.5546261249999969</v>
      </c>
      <c r="L2636" s="41">
        <v>5.2734336229320888E-4</v>
      </c>
      <c r="M2636" s="42">
        <v>2.4396664922126483</v>
      </c>
    </row>
    <row r="2637" spans="1:13" x14ac:dyDescent="0.2">
      <c r="A2637" s="84">
        <v>360</v>
      </c>
      <c r="B2637" s="85">
        <v>35960</v>
      </c>
      <c r="C2637" s="97">
        <v>31.59</v>
      </c>
      <c r="D2637" s="90">
        <v>7.6000000000000004E-4</v>
      </c>
      <c r="E2637" s="87">
        <v>72.481669999999994</v>
      </c>
      <c r="F2637" s="88">
        <v>10.210000000000001</v>
      </c>
      <c r="G2637" s="91">
        <v>20.9</v>
      </c>
      <c r="H2637" s="41">
        <v>5.2734336229320888E-4</v>
      </c>
      <c r="I2637" s="42">
        <v>11.455736661529061</v>
      </c>
      <c r="J2637" s="41">
        <v>5.8055555555555551E-4</v>
      </c>
      <c r="K2637" s="42">
        <v>2.5552066805555524</v>
      </c>
      <c r="L2637" s="41">
        <v>5.2734336229320888E-4</v>
      </c>
      <c r="M2637" s="42">
        <v>2.4401938355749415</v>
      </c>
    </row>
    <row r="2638" spans="1:13" x14ac:dyDescent="0.2">
      <c r="A2638" s="84">
        <v>360</v>
      </c>
      <c r="B2638" s="85">
        <v>35961</v>
      </c>
      <c r="C2638" s="97">
        <v>31.66</v>
      </c>
      <c r="D2638" s="90">
        <v>7.6000000000000004E-4</v>
      </c>
      <c r="E2638" s="87">
        <v>72.537059999999997</v>
      </c>
      <c r="F2638" s="88">
        <v>10.26</v>
      </c>
      <c r="G2638" s="91">
        <v>20.96</v>
      </c>
      <c r="H2638" s="41">
        <v>5.2872229783917923E-4</v>
      </c>
      <c r="I2638" s="42">
        <v>11.461793564940185</v>
      </c>
      <c r="J2638" s="41">
        <v>5.8222222222222226E-4</v>
      </c>
      <c r="K2638" s="42">
        <v>2.5557889027777745</v>
      </c>
      <c r="L2638" s="41">
        <v>5.2872229783917923E-4</v>
      </c>
      <c r="M2638" s="42">
        <v>2.4407225578727809</v>
      </c>
    </row>
    <row r="2639" spans="1:13" x14ac:dyDescent="0.2">
      <c r="A2639" s="84">
        <v>360</v>
      </c>
      <c r="B2639" s="85">
        <v>35962</v>
      </c>
      <c r="C2639" s="97">
        <v>31.67</v>
      </c>
      <c r="D2639" s="90">
        <v>7.6000000000000004E-4</v>
      </c>
      <c r="E2639" s="87">
        <v>72.592519999999993</v>
      </c>
      <c r="F2639" s="88">
        <v>10.220000000000001</v>
      </c>
      <c r="G2639" s="91">
        <v>20.945</v>
      </c>
      <c r="H2639" s="41">
        <v>5.28377627909693E-4</v>
      </c>
      <c r="I2639" s="42">
        <v>11.46784972023562</v>
      </c>
      <c r="J2639" s="41">
        <v>5.8180555555555557E-4</v>
      </c>
      <c r="K2639" s="42">
        <v>2.55637070833333</v>
      </c>
      <c r="L2639" s="41">
        <v>5.28377627909693E-4</v>
      </c>
      <c r="M2639" s="42">
        <v>2.4412509355006904</v>
      </c>
    </row>
    <row r="2640" spans="1:13" x14ac:dyDescent="0.2">
      <c r="A2640" s="84">
        <v>360</v>
      </c>
      <c r="B2640" s="85">
        <v>35963</v>
      </c>
      <c r="C2640" s="97">
        <v>31.42</v>
      </c>
      <c r="D2640" s="90">
        <v>7.6000000000000004E-4</v>
      </c>
      <c r="E2640" s="87">
        <v>72.647639999999996</v>
      </c>
      <c r="F2640" s="88">
        <v>10.26</v>
      </c>
      <c r="G2640" s="91">
        <v>20.84</v>
      </c>
      <c r="H2640" s="41">
        <v>5.2596374414415337E-4</v>
      </c>
      <c r="I2640" s="42">
        <v>11.473881393411757</v>
      </c>
      <c r="J2640" s="41">
        <v>5.7888888888888888E-4</v>
      </c>
      <c r="K2640" s="42">
        <v>2.5569495972222187</v>
      </c>
      <c r="L2640" s="41">
        <v>5.2596374414415337E-4</v>
      </c>
      <c r="M2640" s="42">
        <v>2.4417768992448345</v>
      </c>
    </row>
    <row r="2641" spans="1:13" x14ac:dyDescent="0.2">
      <c r="A2641" s="84">
        <v>360</v>
      </c>
      <c r="B2641" s="85">
        <v>35964</v>
      </c>
      <c r="C2641" s="97">
        <v>31.33</v>
      </c>
      <c r="D2641" s="90">
        <v>7.6000000000000004E-4</v>
      </c>
      <c r="E2641" s="87">
        <v>72.702659999999995</v>
      </c>
      <c r="F2641" s="88">
        <v>10.25</v>
      </c>
      <c r="G2641" s="91">
        <v>20.79</v>
      </c>
      <c r="H2641" s="41">
        <v>5.2481354043187878E-4</v>
      </c>
      <c r="I2641" s="42">
        <v>11.479903041728329</v>
      </c>
      <c r="J2641" s="41">
        <v>5.775E-4</v>
      </c>
      <c r="K2641" s="42">
        <v>2.5575270972222186</v>
      </c>
      <c r="L2641" s="41">
        <v>5.2481354043187878E-4</v>
      </c>
      <c r="M2641" s="42">
        <v>2.4423017127852664</v>
      </c>
    </row>
    <row r="2642" spans="1:13" x14ac:dyDescent="0.2">
      <c r="A2642" s="84">
        <v>360</v>
      </c>
      <c r="B2642" s="85">
        <v>35965</v>
      </c>
      <c r="C2642" s="97">
        <v>31.28</v>
      </c>
      <c r="D2642" s="90">
        <v>7.6000000000000004E-4</v>
      </c>
      <c r="E2642" s="87">
        <v>72.757639999999995</v>
      </c>
      <c r="F2642" s="88">
        <v>10.210000000000001</v>
      </c>
      <c r="G2642" s="91">
        <v>20.745000000000001</v>
      </c>
      <c r="H2642" s="41">
        <v>5.2377795106872682E-4</v>
      </c>
      <c r="I2642" s="42">
        <v>11.485915961821993</v>
      </c>
      <c r="J2642" s="41">
        <v>5.7625000000000005E-4</v>
      </c>
      <c r="K2642" s="42">
        <v>2.5581033472222185</v>
      </c>
      <c r="L2642" s="41">
        <v>5.2377795106872682E-4</v>
      </c>
      <c r="M2642" s="42">
        <v>2.4428254907363351</v>
      </c>
    </row>
    <row r="2643" spans="1:13" x14ac:dyDescent="0.2">
      <c r="A2643" s="84">
        <v>360</v>
      </c>
      <c r="B2643" s="85">
        <v>35966</v>
      </c>
      <c r="C2643" s="97">
        <v>31.28</v>
      </c>
      <c r="D2643" s="90">
        <v>7.6000000000000004E-4</v>
      </c>
      <c r="E2643" s="87">
        <v>72.812669999999997</v>
      </c>
      <c r="F2643" s="88">
        <v>10.210000000000001</v>
      </c>
      <c r="G2643" s="91">
        <v>20.745000000000001</v>
      </c>
      <c r="H2643" s="41">
        <v>5.2377795106872682E-4</v>
      </c>
      <c r="I2643" s="42">
        <v>11.491932031350624</v>
      </c>
      <c r="J2643" s="41">
        <v>5.7625000000000005E-4</v>
      </c>
      <c r="K2643" s="42">
        <v>2.5586795972222185</v>
      </c>
      <c r="L2643" s="41">
        <v>5.2377795106872682E-4</v>
      </c>
      <c r="M2643" s="42">
        <v>2.4433492686874039</v>
      </c>
    </row>
    <row r="2644" spans="1:13" x14ac:dyDescent="0.2">
      <c r="A2644" s="84">
        <v>360</v>
      </c>
      <c r="B2644" s="85">
        <v>35967</v>
      </c>
      <c r="C2644" s="97">
        <v>31.28</v>
      </c>
      <c r="D2644" s="90">
        <v>7.6000000000000004E-4</v>
      </c>
      <c r="E2644" s="87">
        <v>72.867739999999998</v>
      </c>
      <c r="F2644" s="88">
        <v>10.210000000000001</v>
      </c>
      <c r="G2644" s="91">
        <v>20.745000000000001</v>
      </c>
      <c r="H2644" s="41">
        <v>5.2377795106872682E-4</v>
      </c>
      <c r="I2644" s="42">
        <v>11.497951251963826</v>
      </c>
      <c r="J2644" s="41">
        <v>5.7625000000000005E-4</v>
      </c>
      <c r="K2644" s="42">
        <v>2.5592558472222184</v>
      </c>
      <c r="L2644" s="41">
        <v>5.2377795106872682E-4</v>
      </c>
      <c r="M2644" s="42">
        <v>2.4438730466384726</v>
      </c>
    </row>
    <row r="2645" spans="1:13" x14ac:dyDescent="0.2">
      <c r="A2645" s="84">
        <v>360</v>
      </c>
      <c r="B2645" s="85">
        <v>35968</v>
      </c>
      <c r="C2645" s="97">
        <v>31.29</v>
      </c>
      <c r="D2645" s="90">
        <v>7.6000000000000004E-4</v>
      </c>
      <c r="E2645" s="87">
        <v>72.92286</v>
      </c>
      <c r="F2645" s="88">
        <v>10.199999999999999</v>
      </c>
      <c r="G2645" s="91">
        <v>20.744999999999997</v>
      </c>
      <c r="H2645" s="41">
        <v>5.2377795106872682E-4</v>
      </c>
      <c r="I2645" s="42">
        <v>11.503973625312067</v>
      </c>
      <c r="J2645" s="41">
        <v>5.7624999999999994E-4</v>
      </c>
      <c r="K2645" s="42">
        <v>2.5598320972222184</v>
      </c>
      <c r="L2645" s="41">
        <v>5.2377795106872682E-4</v>
      </c>
      <c r="M2645" s="42">
        <v>2.4443968245895413</v>
      </c>
    </row>
    <row r="2646" spans="1:13" x14ac:dyDescent="0.2">
      <c r="A2646" s="84">
        <v>360</v>
      </c>
      <c r="B2646" s="85">
        <v>35969</v>
      </c>
      <c r="C2646" s="97">
        <v>31.21</v>
      </c>
      <c r="D2646" s="90">
        <v>7.5000000000000002E-4</v>
      </c>
      <c r="E2646" s="87">
        <v>72.977900000000005</v>
      </c>
      <c r="F2646" s="88">
        <v>10.26</v>
      </c>
      <c r="G2646" s="91">
        <v>20.734999999999999</v>
      </c>
      <c r="H2646" s="41">
        <v>5.2354776783203327E-4</v>
      </c>
      <c r="I2646" s="42">
        <v>11.509996505024798</v>
      </c>
      <c r="J2646" s="41">
        <v>5.7597222222222218E-4</v>
      </c>
      <c r="K2646" s="42">
        <v>2.5604080694444407</v>
      </c>
      <c r="L2646" s="41">
        <v>5.2354776783203327E-4</v>
      </c>
      <c r="M2646" s="42">
        <v>2.4449203723573731</v>
      </c>
    </row>
    <row r="2647" spans="1:13" x14ac:dyDescent="0.2">
      <c r="A2647" s="84">
        <v>360</v>
      </c>
      <c r="B2647" s="85">
        <v>35970</v>
      </c>
      <c r="C2647" s="97">
        <v>31.21</v>
      </c>
      <c r="D2647" s="90">
        <v>7.5000000000000002E-4</v>
      </c>
      <c r="E2647" s="87">
        <v>73.032989999999998</v>
      </c>
      <c r="F2647" s="88">
        <v>10.26</v>
      </c>
      <c r="G2647" s="91">
        <v>20.734999999999999</v>
      </c>
      <c r="H2647" s="41">
        <v>5.2354776783203327E-4</v>
      </c>
      <c r="I2647" s="42">
        <v>11.516022538002758</v>
      </c>
      <c r="J2647" s="41">
        <v>5.7597222222222218E-4</v>
      </c>
      <c r="K2647" s="42">
        <v>2.5609840416666629</v>
      </c>
      <c r="L2647" s="41">
        <v>5.2354776783203327E-4</v>
      </c>
      <c r="M2647" s="42">
        <v>2.4454439201252054</v>
      </c>
    </row>
    <row r="2648" spans="1:13" x14ac:dyDescent="0.2">
      <c r="A2648" s="84">
        <v>360</v>
      </c>
      <c r="B2648" s="85">
        <v>35971</v>
      </c>
      <c r="C2648" s="97">
        <v>31.24</v>
      </c>
      <c r="D2648" s="90">
        <v>7.6000000000000004E-4</v>
      </c>
      <c r="E2648" s="87">
        <v>73.088160000000002</v>
      </c>
      <c r="F2648" s="88">
        <v>10.23</v>
      </c>
      <c r="G2648" s="91">
        <v>20.734999999999999</v>
      </c>
      <c r="H2648" s="41">
        <v>5.2354776783203327E-4</v>
      </c>
      <c r="I2648" s="42">
        <v>11.522051725896834</v>
      </c>
      <c r="J2648" s="41">
        <v>5.7597222222222218E-4</v>
      </c>
      <c r="K2648" s="42">
        <v>2.5615600138888852</v>
      </c>
      <c r="L2648" s="41">
        <v>5.2354776783203327E-4</v>
      </c>
      <c r="M2648" s="42">
        <v>2.4459674678930377</v>
      </c>
    </row>
    <row r="2649" spans="1:13" x14ac:dyDescent="0.2">
      <c r="A2649" s="84">
        <v>360</v>
      </c>
      <c r="B2649" s="85">
        <v>35972</v>
      </c>
      <c r="C2649" s="97">
        <v>31.19</v>
      </c>
      <c r="D2649" s="90">
        <v>7.5000000000000002E-4</v>
      </c>
      <c r="E2649" s="87">
        <v>73.143299999999996</v>
      </c>
      <c r="F2649" s="88">
        <v>10.24</v>
      </c>
      <c r="G2649" s="91">
        <v>20.715</v>
      </c>
      <c r="H2649" s="41">
        <v>5.2308734431671944E-4</v>
      </c>
      <c r="I2649" s="42">
        <v>11.528078765335213</v>
      </c>
      <c r="J2649" s="41">
        <v>5.7541666666666668E-4</v>
      </c>
      <c r="K2649" s="42">
        <v>2.5621354305555517</v>
      </c>
      <c r="L2649" s="41">
        <v>5.2308734431671944E-4</v>
      </c>
      <c r="M2649" s="42">
        <v>2.4464905552373546</v>
      </c>
    </row>
    <row r="2650" spans="1:13" x14ac:dyDescent="0.2">
      <c r="A2650" s="84">
        <v>360</v>
      </c>
      <c r="B2650" s="85">
        <v>35973</v>
      </c>
      <c r="C2650" s="97">
        <v>31.19</v>
      </c>
      <c r="D2650" s="90">
        <v>7.5000000000000002E-4</v>
      </c>
      <c r="E2650" s="87">
        <v>73.19847</v>
      </c>
      <c r="F2650" s="88">
        <v>10.24</v>
      </c>
      <c r="G2650" s="91">
        <v>20.715</v>
      </c>
      <c r="H2650" s="41">
        <v>5.2308734431671944E-4</v>
      </c>
      <c r="I2650" s="42">
        <v>11.534108957441646</v>
      </c>
      <c r="J2650" s="41">
        <v>5.7541666666666668E-4</v>
      </c>
      <c r="K2650" s="42">
        <v>2.5627108472222182</v>
      </c>
      <c r="L2650" s="41">
        <v>5.2308734431671944E-4</v>
      </c>
      <c r="M2650" s="42">
        <v>2.4470136425816715</v>
      </c>
    </row>
    <row r="2651" spans="1:13" x14ac:dyDescent="0.2">
      <c r="A2651" s="84">
        <v>360</v>
      </c>
      <c r="B2651" s="85">
        <v>35974</v>
      </c>
      <c r="C2651" s="97">
        <v>31.19</v>
      </c>
      <c r="D2651" s="90">
        <v>7.5000000000000002E-4</v>
      </c>
      <c r="E2651" s="87">
        <v>73.253690000000006</v>
      </c>
      <c r="F2651" s="88">
        <v>10.24</v>
      </c>
      <c r="G2651" s="91">
        <v>20.715</v>
      </c>
      <c r="H2651" s="41">
        <v>5.2308734431671944E-4</v>
      </c>
      <c r="I2651" s="42">
        <v>11.540142303865254</v>
      </c>
      <c r="J2651" s="41">
        <v>5.7541666666666668E-4</v>
      </c>
      <c r="K2651" s="42">
        <v>2.5632862638888847</v>
      </c>
      <c r="L2651" s="41">
        <v>5.2308734431671944E-4</v>
      </c>
      <c r="M2651" s="42">
        <v>2.4475367299259885</v>
      </c>
    </row>
    <row r="2652" spans="1:13" x14ac:dyDescent="0.2">
      <c r="A2652" s="84">
        <v>360</v>
      </c>
      <c r="B2652" s="85">
        <v>35975</v>
      </c>
      <c r="C2652" s="97">
        <v>31.19</v>
      </c>
      <c r="D2652" s="90">
        <v>7.5000000000000002E-4</v>
      </c>
      <c r="E2652" s="87">
        <v>73.308949999999996</v>
      </c>
      <c r="F2652" s="88">
        <v>10.24</v>
      </c>
      <c r="G2652" s="91">
        <v>20.715</v>
      </c>
      <c r="H2652" s="41">
        <v>5.2308734431671944E-4</v>
      </c>
      <c r="I2652" s="42">
        <v>11.54617880625602</v>
      </c>
      <c r="J2652" s="41">
        <v>5.7541666666666668E-4</v>
      </c>
      <c r="K2652" s="42">
        <v>2.5638616805555512</v>
      </c>
      <c r="L2652" s="41">
        <v>5.2308734431671944E-4</v>
      </c>
      <c r="M2652" s="42">
        <v>2.4480598172703054</v>
      </c>
    </row>
    <row r="2653" spans="1:13" x14ac:dyDescent="0.2">
      <c r="A2653" s="84">
        <v>360</v>
      </c>
      <c r="B2653" s="85">
        <v>35976</v>
      </c>
      <c r="C2653" s="97">
        <v>31.16</v>
      </c>
      <c r="D2653" s="90">
        <v>7.5000000000000002E-4</v>
      </c>
      <c r="E2653" s="87">
        <v>73.36421</v>
      </c>
      <c r="F2653" s="88">
        <v>10.23</v>
      </c>
      <c r="G2653" s="91">
        <v>20.695</v>
      </c>
      <c r="H2653" s="41">
        <v>5.2262684472448306E-4</v>
      </c>
      <c r="I2653" s="42">
        <v>11.552213149254158</v>
      </c>
      <c r="J2653" s="41">
        <v>5.7486111111111117E-4</v>
      </c>
      <c r="K2653" s="42">
        <v>2.5644365416666624</v>
      </c>
      <c r="L2653" s="41">
        <v>5.2262684472448306E-4</v>
      </c>
      <c r="M2653" s="42">
        <v>2.4485824441150301</v>
      </c>
    </row>
    <row r="2654" spans="1:13" x14ac:dyDescent="0.2">
      <c r="A2654" s="84">
        <v>360</v>
      </c>
      <c r="B2654" s="85">
        <v>35977</v>
      </c>
      <c r="C2654" s="97">
        <v>31.14</v>
      </c>
      <c r="D2654" s="90">
        <v>7.5000000000000002E-4</v>
      </c>
      <c r="E2654" s="87">
        <v>73.419479999999993</v>
      </c>
      <c r="F2654" s="96">
        <v>10.43</v>
      </c>
      <c r="G2654" s="91">
        <v>20.785</v>
      </c>
      <c r="H2654" s="41">
        <v>5.2469849394798374E-4</v>
      </c>
      <c r="I2654" s="42">
        <v>11.558274578095338</v>
      </c>
      <c r="J2654" s="41">
        <v>5.7736111111111107E-4</v>
      </c>
      <c r="K2654" s="42">
        <v>2.5650139027777734</v>
      </c>
      <c r="L2654" s="41">
        <v>5.2469849394798374E-4</v>
      </c>
      <c r="M2654" s="42">
        <v>2.4491071426089781</v>
      </c>
    </row>
    <row r="2655" spans="1:13" x14ac:dyDescent="0.2">
      <c r="A2655" s="84">
        <v>360</v>
      </c>
      <c r="B2655" s="85">
        <v>35978</v>
      </c>
      <c r="C2655" s="97">
        <v>31.45</v>
      </c>
      <c r="D2655" s="90">
        <v>7.6000000000000004E-4</v>
      </c>
      <c r="E2655" s="87">
        <v>73.475269999999995</v>
      </c>
      <c r="F2655" s="96">
        <v>10.54</v>
      </c>
      <c r="G2655" s="91">
        <v>20.994999999999997</v>
      </c>
      <c r="H2655" s="41">
        <v>5.2952636194647518E-4</v>
      </c>
      <c r="I2655" s="42">
        <v>11.564394989183056</v>
      </c>
      <c r="J2655" s="41">
        <v>5.8319444444444434E-4</v>
      </c>
      <c r="K2655" s="42">
        <v>2.5655970972222177</v>
      </c>
      <c r="L2655" s="41">
        <v>5.2952636194647518E-4</v>
      </c>
      <c r="M2655" s="42">
        <v>2.4496366689709248</v>
      </c>
    </row>
    <row r="2656" spans="1:13" x14ac:dyDescent="0.2">
      <c r="A2656" s="84">
        <v>360</v>
      </c>
      <c r="B2656" s="85">
        <v>35979</v>
      </c>
      <c r="C2656" s="97">
        <v>31.21</v>
      </c>
      <c r="D2656" s="90">
        <v>7.5000000000000002E-4</v>
      </c>
      <c r="E2656" s="87">
        <v>73.530730000000005</v>
      </c>
      <c r="F2656" s="96">
        <v>10.54</v>
      </c>
      <c r="G2656" s="91">
        <v>20.875</v>
      </c>
      <c r="H2656" s="41">
        <v>5.2676860439193618E-4</v>
      </c>
      <c r="I2656" s="42">
        <v>11.570486749392144</v>
      </c>
      <c r="J2656" s="41">
        <v>5.7986111111111107E-4</v>
      </c>
      <c r="K2656" s="42">
        <v>2.5661769583333287</v>
      </c>
      <c r="L2656" s="41">
        <v>5.2676860439193618E-4</v>
      </c>
      <c r="M2656" s="42">
        <v>2.4501634375753167</v>
      </c>
    </row>
    <row r="2657" spans="1:13" x14ac:dyDescent="0.2">
      <c r="A2657" s="84">
        <v>360</v>
      </c>
      <c r="B2657" s="85">
        <v>35980</v>
      </c>
      <c r="C2657" s="97">
        <v>31.21</v>
      </c>
      <c r="D2657" s="90">
        <v>7.5000000000000002E-4</v>
      </c>
      <c r="E2657" s="87">
        <v>73.58623</v>
      </c>
      <c r="F2657" s="96">
        <v>10.54</v>
      </c>
      <c r="G2657" s="91">
        <v>20.875</v>
      </c>
      <c r="H2657" s="41">
        <v>5.2676860439193618E-4</v>
      </c>
      <c r="I2657" s="42">
        <v>11.576581718549257</v>
      </c>
      <c r="J2657" s="41">
        <v>5.7986111111111107E-4</v>
      </c>
      <c r="K2657" s="42">
        <v>2.5667568194444397</v>
      </c>
      <c r="L2657" s="41">
        <v>5.2676860439193618E-4</v>
      </c>
      <c r="M2657" s="42">
        <v>2.4506902061797087</v>
      </c>
    </row>
    <row r="2658" spans="1:13" x14ac:dyDescent="0.2">
      <c r="A2658" s="84">
        <v>360</v>
      </c>
      <c r="B2658" s="85">
        <v>35981</v>
      </c>
      <c r="C2658" s="97">
        <v>31.21</v>
      </c>
      <c r="D2658" s="90">
        <v>7.5000000000000002E-4</v>
      </c>
      <c r="E2658" s="87">
        <v>73.641769999999994</v>
      </c>
      <c r="F2658" s="96">
        <v>10.54</v>
      </c>
      <c r="G2658" s="91">
        <v>20.875</v>
      </c>
      <c r="H2658" s="41">
        <v>5.2676860439193618E-4</v>
      </c>
      <c r="I2658" s="42">
        <v>11.582679898344766</v>
      </c>
      <c r="J2658" s="41">
        <v>5.7986111111111107E-4</v>
      </c>
      <c r="K2658" s="42">
        <v>2.5673366805555506</v>
      </c>
      <c r="L2658" s="41">
        <v>5.2676860439193618E-4</v>
      </c>
      <c r="M2658" s="42">
        <v>2.4512169747841006</v>
      </c>
    </row>
    <row r="2659" spans="1:13" x14ac:dyDescent="0.2">
      <c r="A2659" s="84">
        <v>360</v>
      </c>
      <c r="B2659" s="85">
        <v>35982</v>
      </c>
      <c r="C2659" s="97">
        <v>31.18</v>
      </c>
      <c r="D2659" s="90">
        <v>7.5000000000000002E-4</v>
      </c>
      <c r="E2659" s="87">
        <v>73.697310000000002</v>
      </c>
      <c r="F2659" s="96">
        <v>10.59</v>
      </c>
      <c r="G2659" s="91">
        <v>20.884999999999998</v>
      </c>
      <c r="H2659" s="41">
        <v>5.2699852177662265E-4</v>
      </c>
      <c r="I2659" s="42">
        <v>11.588783953529406</v>
      </c>
      <c r="J2659" s="41">
        <v>5.8013888888888883E-4</v>
      </c>
      <c r="K2659" s="42">
        <v>2.5679168194444397</v>
      </c>
      <c r="L2659" s="41">
        <v>5.2699852177662265E-4</v>
      </c>
      <c r="M2659" s="42">
        <v>2.4517439733058772</v>
      </c>
    </row>
    <row r="2660" spans="1:13" x14ac:dyDescent="0.2">
      <c r="A2660" s="84">
        <v>360</v>
      </c>
      <c r="B2660" s="85">
        <v>35983</v>
      </c>
      <c r="C2660" s="97">
        <v>31.16</v>
      </c>
      <c r="D2660" s="90">
        <v>7.5000000000000002E-4</v>
      </c>
      <c r="E2660" s="87">
        <v>73.752859999999998</v>
      </c>
      <c r="F2660" s="96">
        <v>10.63</v>
      </c>
      <c r="G2660" s="91">
        <v>20.895</v>
      </c>
      <c r="H2660" s="41">
        <v>5.2722842019514715E-4</v>
      </c>
      <c r="I2660" s="42">
        <v>11.594893889785208</v>
      </c>
      <c r="J2660" s="41">
        <v>5.8041666666666669E-4</v>
      </c>
      <c r="K2660" s="42">
        <v>2.5684972361111065</v>
      </c>
      <c r="L2660" s="41">
        <v>5.2722842019514715E-4</v>
      </c>
      <c r="M2660" s="42">
        <v>2.4522712017260724</v>
      </c>
    </row>
    <row r="2661" spans="1:13" x14ac:dyDescent="0.2">
      <c r="A2661" s="84">
        <v>360</v>
      </c>
      <c r="B2661" s="85">
        <v>35984</v>
      </c>
      <c r="C2661" s="97">
        <v>31.02</v>
      </c>
      <c r="D2661" s="90">
        <v>7.5000000000000002E-4</v>
      </c>
      <c r="E2661" s="87">
        <v>73.808229999999995</v>
      </c>
      <c r="F2661" s="96">
        <v>10.65</v>
      </c>
      <c r="G2661" s="91">
        <v>20.835000000000001</v>
      </c>
      <c r="H2661" s="41">
        <v>5.2584874513184054E-4</v>
      </c>
      <c r="I2661" s="42">
        <v>11.600991050187089</v>
      </c>
      <c r="J2661" s="41">
        <v>5.7875000000000005E-4</v>
      </c>
      <c r="K2661" s="42">
        <v>2.5690759861111063</v>
      </c>
      <c r="L2661" s="41">
        <v>5.2584874513184054E-4</v>
      </c>
      <c r="M2661" s="42">
        <v>2.4527970504712044</v>
      </c>
    </row>
    <row r="2662" spans="1:13" x14ac:dyDescent="0.2">
      <c r="A2662" s="84">
        <v>360</v>
      </c>
      <c r="B2662" s="85">
        <v>35985</v>
      </c>
      <c r="C2662" s="97">
        <v>30.97</v>
      </c>
      <c r="D2662" s="90">
        <v>7.5000000000000002E-4</v>
      </c>
      <c r="E2662" s="87">
        <v>73.863569999999996</v>
      </c>
      <c r="F2662" s="96">
        <v>10.7</v>
      </c>
      <c r="G2662" s="91">
        <v>20.835000000000001</v>
      </c>
      <c r="H2662" s="41">
        <v>5.2584874513184054E-4</v>
      </c>
      <c r="I2662" s="42">
        <v>11.607091416773116</v>
      </c>
      <c r="J2662" s="41">
        <v>5.7875000000000005E-4</v>
      </c>
      <c r="K2662" s="42">
        <v>2.5696547361111062</v>
      </c>
      <c r="L2662" s="41">
        <v>5.2584874513184054E-4</v>
      </c>
      <c r="M2662" s="42">
        <v>2.4533228992163361</v>
      </c>
    </row>
    <row r="2663" spans="1:13" x14ac:dyDescent="0.2">
      <c r="A2663" s="84">
        <v>360</v>
      </c>
      <c r="B2663" s="85">
        <v>35986</v>
      </c>
      <c r="C2663" s="97">
        <v>30.62</v>
      </c>
      <c r="D2663" s="90">
        <v>7.3999999999999999E-4</v>
      </c>
      <c r="E2663" s="87">
        <v>73.918400000000005</v>
      </c>
      <c r="F2663" s="96">
        <v>10.74</v>
      </c>
      <c r="G2663" s="91">
        <v>20.68</v>
      </c>
      <c r="H2663" s="41">
        <v>5.2228142008936551E-4</v>
      </c>
      <c r="I2663" s="42">
        <v>11.613153584961376</v>
      </c>
      <c r="J2663" s="41">
        <v>5.7444444444444448E-4</v>
      </c>
      <c r="K2663" s="42">
        <v>2.5702291805555508</v>
      </c>
      <c r="L2663" s="41">
        <v>5.2228142008936551E-4</v>
      </c>
      <c r="M2663" s="42">
        <v>2.4538451806364252</v>
      </c>
    </row>
    <row r="2664" spans="1:13" x14ac:dyDescent="0.2">
      <c r="A2664" s="84">
        <v>360</v>
      </c>
      <c r="B2664" s="85">
        <v>35987</v>
      </c>
      <c r="C2664" s="97">
        <v>30.62</v>
      </c>
      <c r="D2664" s="90">
        <v>7.3999999999999999E-4</v>
      </c>
      <c r="E2664" s="87">
        <v>73.973259999999996</v>
      </c>
      <c r="F2664" s="96">
        <v>10.74</v>
      </c>
      <c r="G2664" s="91">
        <v>20.68</v>
      </c>
      <c r="H2664" s="41">
        <v>5.2228142008936551E-4</v>
      </c>
      <c r="I2664" s="42">
        <v>11.619218919307446</v>
      </c>
      <c r="J2664" s="41">
        <v>5.7444444444444448E-4</v>
      </c>
      <c r="K2664" s="42">
        <v>2.5708036249999955</v>
      </c>
      <c r="L2664" s="41">
        <v>5.2228142008936551E-4</v>
      </c>
      <c r="M2664" s="42">
        <v>2.4543674620565143</v>
      </c>
    </row>
    <row r="2665" spans="1:13" x14ac:dyDescent="0.2">
      <c r="A2665" s="84">
        <v>360</v>
      </c>
      <c r="B2665" s="85">
        <v>35988</v>
      </c>
      <c r="C2665" s="97">
        <v>30.62</v>
      </c>
      <c r="D2665" s="90">
        <v>7.3999999999999999E-4</v>
      </c>
      <c r="E2665" s="87">
        <v>74.028170000000003</v>
      </c>
      <c r="F2665" s="96">
        <v>10.74</v>
      </c>
      <c r="G2665" s="91">
        <v>20.68</v>
      </c>
      <c r="H2665" s="41">
        <v>5.2228142008936551E-4</v>
      </c>
      <c r="I2665" s="42">
        <v>11.625287421464952</v>
      </c>
      <c r="J2665" s="41">
        <v>5.7444444444444448E-4</v>
      </c>
      <c r="K2665" s="42">
        <v>2.5713780694444401</v>
      </c>
      <c r="L2665" s="41">
        <v>5.2228142008936551E-4</v>
      </c>
      <c r="M2665" s="42">
        <v>2.4548897434766035</v>
      </c>
    </row>
    <row r="2666" spans="1:13" x14ac:dyDescent="0.2">
      <c r="A2666" s="84">
        <v>360</v>
      </c>
      <c r="B2666" s="85">
        <v>35989</v>
      </c>
      <c r="C2666" s="97">
        <v>30.64</v>
      </c>
      <c r="D2666" s="90">
        <v>7.3999999999999999E-4</v>
      </c>
      <c r="E2666" s="87">
        <v>74.083150000000003</v>
      </c>
      <c r="F2666" s="96">
        <v>10.73</v>
      </c>
      <c r="G2666" s="91">
        <v>20.685000000000002</v>
      </c>
      <c r="H2666" s="41">
        <v>5.223965663914143E-4</v>
      </c>
      <c r="I2666" s="42">
        <v>11.631360431697239</v>
      </c>
      <c r="J2666" s="41">
        <v>5.7458333333333341E-4</v>
      </c>
      <c r="K2666" s="42">
        <v>2.5719526527777736</v>
      </c>
      <c r="L2666" s="41">
        <v>5.223965663914143E-4</v>
      </c>
      <c r="M2666" s="42">
        <v>2.4554121400429949</v>
      </c>
    </row>
    <row r="2667" spans="1:13" x14ac:dyDescent="0.2">
      <c r="A2667" s="84">
        <v>360</v>
      </c>
      <c r="B2667" s="85">
        <v>35990</v>
      </c>
      <c r="C2667" s="97">
        <v>30.67</v>
      </c>
      <c r="D2667" s="90">
        <v>7.3999999999999999E-4</v>
      </c>
      <c r="E2667" s="87">
        <v>74.138220000000004</v>
      </c>
      <c r="F2667" s="96">
        <v>10.75</v>
      </c>
      <c r="G2667" s="91">
        <v>20.71</v>
      </c>
      <c r="H2667" s="41">
        <v>5.2297222655184328E-4</v>
      </c>
      <c r="I2667" s="42">
        <v>11.63744331016003</v>
      </c>
      <c r="J2667" s="41">
        <v>5.7527777777777785E-4</v>
      </c>
      <c r="K2667" s="42">
        <v>2.5725279305555513</v>
      </c>
      <c r="L2667" s="41">
        <v>5.2297222655184328E-4</v>
      </c>
      <c r="M2667" s="42">
        <v>2.4559351122695467</v>
      </c>
    </row>
    <row r="2668" spans="1:13" x14ac:dyDescent="0.2">
      <c r="A2668" s="84">
        <v>360</v>
      </c>
      <c r="B2668" s="85">
        <v>35991</v>
      </c>
      <c r="C2668" s="97">
        <v>30.78</v>
      </c>
      <c r="D2668" s="90">
        <v>7.5000000000000002E-4</v>
      </c>
      <c r="E2668" s="87">
        <v>74.193510000000003</v>
      </c>
      <c r="F2668" s="96">
        <v>10.74</v>
      </c>
      <c r="G2668" s="91">
        <v>20.76</v>
      </c>
      <c r="H2668" s="41">
        <v>5.2412319028105614E-4</v>
      </c>
      <c r="I2668" s="42">
        <v>11.643542764074466</v>
      </c>
      <c r="J2668" s="41">
        <v>5.7666666666666673E-4</v>
      </c>
      <c r="K2668" s="42">
        <v>2.5731045972222177</v>
      </c>
      <c r="L2668" s="41">
        <v>5.2412319028105614E-4</v>
      </c>
      <c r="M2668" s="42">
        <v>2.4564592354598278</v>
      </c>
    </row>
    <row r="2669" spans="1:13" x14ac:dyDescent="0.2">
      <c r="A2669" s="84">
        <v>360</v>
      </c>
      <c r="B2669" s="85">
        <v>35992</v>
      </c>
      <c r="C2669" s="97">
        <v>30.78</v>
      </c>
      <c r="D2669" s="90">
        <v>7.5000000000000002E-4</v>
      </c>
      <c r="E2669" s="87">
        <v>74.248829999999998</v>
      </c>
      <c r="F2669" s="96">
        <v>10.76</v>
      </c>
      <c r="G2669" s="91">
        <v>20.77</v>
      </c>
      <c r="H2669" s="41">
        <v>5.2435332599887197E-4</v>
      </c>
      <c r="I2669" s="42">
        <v>11.649648094449219</v>
      </c>
      <c r="J2669" s="41">
        <v>5.7694444444444438E-4</v>
      </c>
      <c r="K2669" s="42">
        <v>2.5736815416666623</v>
      </c>
      <c r="L2669" s="41">
        <v>5.2435332599887197E-4</v>
      </c>
      <c r="M2669" s="42">
        <v>2.4569835887858265</v>
      </c>
    </row>
    <row r="2670" spans="1:13" x14ac:dyDescent="0.2">
      <c r="A2670" s="84">
        <v>360</v>
      </c>
      <c r="B2670" s="85">
        <v>35993</v>
      </c>
      <c r="C2670" s="97">
        <v>30.75</v>
      </c>
      <c r="D2670" s="90">
        <v>7.5000000000000002E-4</v>
      </c>
      <c r="E2670" s="87">
        <v>74.304150000000007</v>
      </c>
      <c r="F2670" s="96">
        <v>10.72</v>
      </c>
      <c r="G2670" s="91">
        <v>20.734999999999999</v>
      </c>
      <c r="H2670" s="41">
        <v>5.2354776783203327E-4</v>
      </c>
      <c r="I2670" s="42">
        <v>11.655747241705097</v>
      </c>
      <c r="J2670" s="41">
        <v>5.7597222222222218E-4</v>
      </c>
      <c r="K2670" s="42">
        <v>2.5742575138888846</v>
      </c>
      <c r="L2670" s="41">
        <v>5.2354776783203327E-4</v>
      </c>
      <c r="M2670" s="42">
        <v>2.4575071365536587</v>
      </c>
    </row>
    <row r="2671" spans="1:13" x14ac:dyDescent="0.2">
      <c r="A2671" s="84">
        <v>360</v>
      </c>
      <c r="B2671" s="85">
        <v>35994</v>
      </c>
      <c r="C2671" s="97">
        <v>30.75</v>
      </c>
      <c r="D2671" s="90">
        <v>7.5000000000000002E-4</v>
      </c>
      <c r="E2671" s="87">
        <v>74.35951</v>
      </c>
      <c r="F2671" s="96">
        <v>10.72</v>
      </c>
      <c r="G2671" s="91">
        <v>20.734999999999999</v>
      </c>
      <c r="H2671" s="41">
        <v>5.2354776783203327E-4</v>
      </c>
      <c r="I2671" s="42">
        <v>11.661849582155906</v>
      </c>
      <c r="J2671" s="41">
        <v>5.7597222222222218E-4</v>
      </c>
      <c r="K2671" s="42">
        <v>2.5748334861111069</v>
      </c>
      <c r="L2671" s="41">
        <v>5.2354776783203327E-4</v>
      </c>
      <c r="M2671" s="42">
        <v>2.458030684321491</v>
      </c>
    </row>
    <row r="2672" spans="1:13" x14ac:dyDescent="0.2">
      <c r="A2672" s="84">
        <v>360</v>
      </c>
      <c r="B2672" s="85">
        <v>35995</v>
      </c>
      <c r="C2672" s="97">
        <v>30.75</v>
      </c>
      <c r="D2672" s="90">
        <v>7.5000000000000002E-4</v>
      </c>
      <c r="E2672" s="87">
        <v>74.414910000000006</v>
      </c>
      <c r="F2672" s="96">
        <v>10.72</v>
      </c>
      <c r="G2672" s="91">
        <v>20.734999999999999</v>
      </c>
      <c r="H2672" s="41">
        <v>5.2354776783203327E-4</v>
      </c>
      <c r="I2672" s="42">
        <v>11.667955117473436</v>
      </c>
      <c r="J2672" s="41">
        <v>5.7597222222222218E-4</v>
      </c>
      <c r="K2672" s="42">
        <v>2.5754094583333291</v>
      </c>
      <c r="L2672" s="41">
        <v>5.2354776783203327E-4</v>
      </c>
      <c r="M2672" s="42">
        <v>2.4585542320893232</v>
      </c>
    </row>
    <row r="2673" spans="1:13" x14ac:dyDescent="0.2">
      <c r="A2673" s="84">
        <v>360</v>
      </c>
      <c r="B2673" s="85">
        <v>35996</v>
      </c>
      <c r="C2673" s="97">
        <v>30.82</v>
      </c>
      <c r="D2673" s="90">
        <v>7.5000000000000002E-4</v>
      </c>
      <c r="E2673" s="87">
        <v>74.470460000000003</v>
      </c>
      <c r="F2673" s="96">
        <v>10.72</v>
      </c>
      <c r="G2673" s="91">
        <v>20.77</v>
      </c>
      <c r="H2673" s="41">
        <v>5.2435332599887197E-4</v>
      </c>
      <c r="I2673" s="42">
        <v>11.67407324854689</v>
      </c>
      <c r="J2673" s="41">
        <v>5.7694444444444438E-4</v>
      </c>
      <c r="K2673" s="42">
        <v>2.5759864027777737</v>
      </c>
      <c r="L2673" s="41">
        <v>5.2435332599887197E-4</v>
      </c>
      <c r="M2673" s="42">
        <v>2.4590785854153223</v>
      </c>
    </row>
    <row r="2674" spans="1:13" x14ac:dyDescent="0.2">
      <c r="A2674" s="84">
        <v>360</v>
      </c>
      <c r="B2674" s="85">
        <v>35997</v>
      </c>
      <c r="C2674" s="97">
        <v>30.56</v>
      </c>
      <c r="D2674" s="90">
        <v>7.3999999999999999E-4</v>
      </c>
      <c r="E2674" s="87">
        <v>74.525649999999999</v>
      </c>
      <c r="F2674" s="96">
        <v>10.71</v>
      </c>
      <c r="G2674" s="91">
        <v>20.634999999999998</v>
      </c>
      <c r="H2674" s="41">
        <v>5.2124488923266377E-4</v>
      </c>
      <c r="I2674" s="42">
        <v>11.680158299564223</v>
      </c>
      <c r="J2674" s="41">
        <v>5.7319444444444442E-4</v>
      </c>
      <c r="K2674" s="42">
        <v>2.5765595972222179</v>
      </c>
      <c r="L2674" s="41">
        <v>5.2124488923266377E-4</v>
      </c>
      <c r="M2674" s="42">
        <v>2.4595998303045548</v>
      </c>
    </row>
    <row r="2675" spans="1:13" x14ac:dyDescent="0.2">
      <c r="A2675" s="84">
        <v>360</v>
      </c>
      <c r="B2675" s="85">
        <v>35998</v>
      </c>
      <c r="C2675" s="97">
        <v>30.62</v>
      </c>
      <c r="D2675" s="90">
        <v>7.3999999999999999E-4</v>
      </c>
      <c r="E2675" s="87">
        <v>74.580960000000005</v>
      </c>
      <c r="F2675" s="96">
        <v>10.7</v>
      </c>
      <c r="G2675" s="91">
        <v>20.66</v>
      </c>
      <c r="H2675" s="41">
        <v>5.2182078730145243E-4</v>
      </c>
      <c r="I2675" s="42">
        <v>11.686253248963906</v>
      </c>
      <c r="J2675" s="41">
        <v>5.7388888888888886E-4</v>
      </c>
      <c r="K2675" s="42">
        <v>2.5771334861111068</v>
      </c>
      <c r="L2675" s="41">
        <v>5.2182078730145243E-4</v>
      </c>
      <c r="M2675" s="42">
        <v>2.460121651091856</v>
      </c>
    </row>
    <row r="2676" spans="1:13" x14ac:dyDescent="0.2">
      <c r="A2676" s="84">
        <v>360</v>
      </c>
      <c r="B2676" s="85">
        <v>35999</v>
      </c>
      <c r="C2676" s="97">
        <v>31.05</v>
      </c>
      <c r="D2676" s="90">
        <v>7.5000000000000002E-4</v>
      </c>
      <c r="E2676" s="87">
        <v>74.637010000000004</v>
      </c>
      <c r="F2676" s="96">
        <v>10.71</v>
      </c>
      <c r="G2676" s="91">
        <v>20.880000000000003</v>
      </c>
      <c r="H2676" s="41">
        <v>5.2688356545527171E-4</v>
      </c>
      <c r="I2676" s="42">
        <v>11.692410543742534</v>
      </c>
      <c r="J2676" s="41">
        <v>5.8000000000000011E-4</v>
      </c>
      <c r="K2676" s="42">
        <v>2.5777134861111066</v>
      </c>
      <c r="L2676" s="41">
        <v>5.2688356545527171E-4</v>
      </c>
      <c r="M2676" s="42">
        <v>2.4606485346573113</v>
      </c>
    </row>
    <row r="2677" spans="1:13" x14ac:dyDescent="0.2">
      <c r="A2677" s="84">
        <v>360</v>
      </c>
      <c r="B2677" s="85">
        <v>36000</v>
      </c>
      <c r="C2677" s="97">
        <v>30.93</v>
      </c>
      <c r="D2677" s="90">
        <v>7.5000000000000002E-4</v>
      </c>
      <c r="E2677" s="87">
        <v>74.692899999999995</v>
      </c>
      <c r="F2677" s="96">
        <v>10.67</v>
      </c>
      <c r="G2677" s="91">
        <v>20.8</v>
      </c>
      <c r="H2677" s="41">
        <v>5.2504361915306497E-4</v>
      </c>
      <c r="I2677" s="42">
        <v>11.698549569291044</v>
      </c>
      <c r="J2677" s="41">
        <v>5.7777777777777775E-4</v>
      </c>
      <c r="K2677" s="42">
        <v>2.5782912638888842</v>
      </c>
      <c r="L2677" s="41">
        <v>5.2504361915306497E-4</v>
      </c>
      <c r="M2677" s="42">
        <v>2.4611735782764645</v>
      </c>
    </row>
    <row r="2678" spans="1:13" x14ac:dyDescent="0.2">
      <c r="A2678" s="84">
        <v>360</v>
      </c>
      <c r="B2678" s="85">
        <v>36001</v>
      </c>
      <c r="C2678" s="97">
        <v>30.93</v>
      </c>
      <c r="D2678" s="90">
        <v>7.5000000000000002E-4</v>
      </c>
      <c r="E2678" s="87">
        <v>74.748829999999998</v>
      </c>
      <c r="F2678" s="96">
        <v>10.67</v>
      </c>
      <c r="G2678" s="91">
        <v>20.8</v>
      </c>
      <c r="H2678" s="41">
        <v>5.2504361915306497E-4</v>
      </c>
      <c r="I2678" s="42">
        <v>11.704691818095746</v>
      </c>
      <c r="J2678" s="41">
        <v>5.7777777777777775E-4</v>
      </c>
      <c r="K2678" s="42">
        <v>2.5788690416666618</v>
      </c>
      <c r="L2678" s="41">
        <v>5.2504361915306497E-4</v>
      </c>
      <c r="M2678" s="42">
        <v>2.4616986218956178</v>
      </c>
    </row>
    <row r="2679" spans="1:13" x14ac:dyDescent="0.2">
      <c r="A2679" s="84">
        <v>360</v>
      </c>
      <c r="B2679" s="85">
        <v>36002</v>
      </c>
      <c r="C2679" s="97">
        <v>30.93</v>
      </c>
      <c r="D2679" s="90">
        <v>7.5000000000000002E-4</v>
      </c>
      <c r="E2679" s="87">
        <v>74.804810000000003</v>
      </c>
      <c r="F2679" s="96">
        <v>10.67</v>
      </c>
      <c r="G2679" s="91">
        <v>20.8</v>
      </c>
      <c r="H2679" s="41">
        <v>5.2504361915306497E-4</v>
      </c>
      <c r="I2679" s="42">
        <v>11.710837291848991</v>
      </c>
      <c r="J2679" s="41">
        <v>5.7777777777777775E-4</v>
      </c>
      <c r="K2679" s="42">
        <v>2.5794468194444393</v>
      </c>
      <c r="L2679" s="41">
        <v>5.2504361915306497E-4</v>
      </c>
      <c r="M2679" s="42">
        <v>2.4622236655147711</v>
      </c>
    </row>
    <row r="2680" spans="1:13" x14ac:dyDescent="0.2">
      <c r="A2680" s="84">
        <v>360</v>
      </c>
      <c r="B2680" s="85">
        <v>36003</v>
      </c>
      <c r="C2680" s="97">
        <v>30.94</v>
      </c>
      <c r="D2680" s="90">
        <v>7.5000000000000002E-4</v>
      </c>
      <c r="E2680" s="87">
        <v>74.860849999999999</v>
      </c>
      <c r="F2680" s="96">
        <v>10.65</v>
      </c>
      <c r="G2680" s="91">
        <v>20.795000000000002</v>
      </c>
      <c r="H2680" s="41">
        <v>5.2492858216668381E-4</v>
      </c>
      <c r="I2680" s="42">
        <v>11.716984645064587</v>
      </c>
      <c r="J2680" s="41">
        <v>5.7763888888888893E-4</v>
      </c>
      <c r="K2680" s="42">
        <v>2.5800244583333281</v>
      </c>
      <c r="L2680" s="41">
        <v>5.2492858216668381E-4</v>
      </c>
      <c r="M2680" s="42">
        <v>2.4627485940969378</v>
      </c>
    </row>
    <row r="2681" spans="1:13" x14ac:dyDescent="0.2">
      <c r="A2681" s="84">
        <v>360</v>
      </c>
      <c r="B2681" s="85">
        <v>36004</v>
      </c>
      <c r="C2681" s="97">
        <v>30.94</v>
      </c>
      <c r="D2681" s="90">
        <v>7.5000000000000002E-4</v>
      </c>
      <c r="E2681" s="87">
        <v>74.916920000000005</v>
      </c>
      <c r="F2681" s="96">
        <v>10.65</v>
      </c>
      <c r="G2681" s="91">
        <v>20.795000000000002</v>
      </c>
      <c r="H2681" s="41">
        <v>5.2492858216668381E-4</v>
      </c>
      <c r="I2681" s="42">
        <v>11.72313522520159</v>
      </c>
      <c r="J2681" s="41">
        <v>5.7763888888888893E-4</v>
      </c>
      <c r="K2681" s="42">
        <v>2.5806020972222168</v>
      </c>
      <c r="L2681" s="41">
        <v>5.2492858216668381E-4</v>
      </c>
      <c r="M2681" s="42">
        <v>2.4632735226791045</v>
      </c>
    </row>
    <row r="2682" spans="1:13" x14ac:dyDescent="0.2">
      <c r="A2682" s="84">
        <v>360</v>
      </c>
      <c r="B2682" s="85">
        <v>36005</v>
      </c>
      <c r="C2682" s="97">
        <v>30.94</v>
      </c>
      <c r="D2682" s="90">
        <v>7.5000000000000002E-4</v>
      </c>
      <c r="E2682" s="87">
        <v>74.973039999999997</v>
      </c>
      <c r="F2682" s="96">
        <v>10.65</v>
      </c>
      <c r="G2682" s="91">
        <v>20.795000000000002</v>
      </c>
      <c r="H2682" s="41">
        <v>5.2492858216668381E-4</v>
      </c>
      <c r="I2682" s="42">
        <v>11.729289033953902</v>
      </c>
      <c r="J2682" s="41">
        <v>5.7763888888888893E-4</v>
      </c>
      <c r="K2682" s="42">
        <v>2.5811797361111055</v>
      </c>
      <c r="L2682" s="41">
        <v>5.2492858216668381E-4</v>
      </c>
      <c r="M2682" s="42">
        <v>2.4637984512612712</v>
      </c>
    </row>
    <row r="2683" spans="1:13" x14ac:dyDescent="0.2">
      <c r="A2683" s="84">
        <v>360</v>
      </c>
      <c r="B2683" s="85">
        <v>36006</v>
      </c>
      <c r="C2683" s="97">
        <v>30.94</v>
      </c>
      <c r="D2683" s="90">
        <v>7.5000000000000002E-4</v>
      </c>
      <c r="E2683" s="87">
        <v>75.029200000000003</v>
      </c>
      <c r="F2683" s="96">
        <v>10.63</v>
      </c>
      <c r="G2683" s="91">
        <v>20.785</v>
      </c>
      <c r="H2683" s="41">
        <v>5.2469849394798374E-4</v>
      </c>
      <c r="I2683" s="42">
        <v>11.735443374245099</v>
      </c>
      <c r="J2683" s="41">
        <v>5.7736111111111107E-4</v>
      </c>
      <c r="K2683" s="42">
        <v>2.5817570972222166</v>
      </c>
      <c r="L2683" s="41">
        <v>5.2469849394798374E-4</v>
      </c>
      <c r="M2683" s="42">
        <v>2.4643231497552192</v>
      </c>
    </row>
    <row r="2684" spans="1:13" x14ac:dyDescent="0.2">
      <c r="A2684" s="84">
        <v>360</v>
      </c>
      <c r="B2684" s="85">
        <v>36007</v>
      </c>
      <c r="C2684" s="97">
        <v>30.85</v>
      </c>
      <c r="D2684" s="90">
        <v>7.5000000000000002E-4</v>
      </c>
      <c r="E2684" s="87">
        <v>75.085260000000005</v>
      </c>
      <c r="F2684" s="96">
        <v>10.63</v>
      </c>
      <c r="G2684" s="91">
        <v>20.740000000000002</v>
      </c>
      <c r="H2684" s="41">
        <v>5.2366286182681243E-4</v>
      </c>
      <c r="I2684" s="42">
        <v>11.741588790107263</v>
      </c>
      <c r="J2684" s="41">
        <v>5.7611111111111112E-4</v>
      </c>
      <c r="K2684" s="42">
        <v>2.5823332083333277</v>
      </c>
      <c r="L2684" s="41">
        <v>5.2366286182681243E-4</v>
      </c>
      <c r="M2684" s="42">
        <v>2.4648468126170462</v>
      </c>
    </row>
    <row r="2685" spans="1:13" x14ac:dyDescent="0.2">
      <c r="A2685" s="84">
        <v>360</v>
      </c>
      <c r="B2685" s="85">
        <v>36008</v>
      </c>
      <c r="C2685" s="97">
        <v>30.85</v>
      </c>
      <c r="D2685" s="90">
        <v>7.5000000000000002E-4</v>
      </c>
      <c r="E2685" s="87">
        <v>75.141360000000006</v>
      </c>
      <c r="F2685" s="88">
        <v>10.63</v>
      </c>
      <c r="G2685" s="91">
        <v>20.740000000000002</v>
      </c>
      <c r="H2685" s="41">
        <v>5.2366286182681243E-4</v>
      </c>
      <c r="I2685" s="42">
        <v>11.747737424095485</v>
      </c>
      <c r="J2685" s="41">
        <v>5.7611111111111112E-4</v>
      </c>
      <c r="K2685" s="42">
        <v>2.5829093194444388</v>
      </c>
      <c r="L2685" s="41">
        <v>5.2366286182681243E-4</v>
      </c>
      <c r="M2685" s="42">
        <v>2.4653704754788732</v>
      </c>
    </row>
    <row r="2686" spans="1:13" x14ac:dyDescent="0.2">
      <c r="A2686" s="84">
        <v>360</v>
      </c>
      <c r="B2686" s="85">
        <v>36009</v>
      </c>
      <c r="C2686" s="97">
        <v>30.85</v>
      </c>
      <c r="D2686" s="90">
        <v>7.5000000000000002E-4</v>
      </c>
      <c r="E2686" s="87">
        <v>75.197509999999994</v>
      </c>
      <c r="F2686" s="88">
        <v>10.63</v>
      </c>
      <c r="G2686" s="91">
        <v>20.740000000000002</v>
      </c>
      <c r="H2686" s="41">
        <v>5.2366286182681243E-4</v>
      </c>
      <c r="I2686" s="42">
        <v>11.753889277894977</v>
      </c>
      <c r="J2686" s="41">
        <v>5.7611111111111112E-4</v>
      </c>
      <c r="K2686" s="42">
        <v>2.5834854305555499</v>
      </c>
      <c r="L2686" s="41">
        <v>5.2366286182681243E-4</v>
      </c>
      <c r="M2686" s="42">
        <v>2.4658941383407003</v>
      </c>
    </row>
    <row r="2687" spans="1:13" x14ac:dyDescent="0.2">
      <c r="A2687" s="84">
        <v>360</v>
      </c>
      <c r="B2687" s="85">
        <v>36010</v>
      </c>
      <c r="C2687" s="97">
        <v>30.91</v>
      </c>
      <c r="D2687" s="90">
        <v>7.5000000000000002E-4</v>
      </c>
      <c r="E2687" s="87">
        <v>75.253789999999995</v>
      </c>
      <c r="F2687" s="88">
        <v>10.67</v>
      </c>
      <c r="G2687" s="91">
        <v>20.79</v>
      </c>
      <c r="H2687" s="41">
        <v>5.2481354043187878E-4</v>
      </c>
      <c r="I2687" s="42">
        <v>11.760057878140753</v>
      </c>
      <c r="J2687" s="41">
        <v>5.775E-4</v>
      </c>
      <c r="K2687" s="42">
        <v>2.5840629305555498</v>
      </c>
      <c r="L2687" s="41">
        <v>5.2481354043187878E-4</v>
      </c>
      <c r="M2687" s="42">
        <v>2.4664189518811321</v>
      </c>
    </row>
    <row r="2688" spans="1:13" x14ac:dyDescent="0.2">
      <c r="A2688" s="84">
        <v>360</v>
      </c>
      <c r="B2688" s="85">
        <v>36011</v>
      </c>
      <c r="C2688" s="97">
        <v>30.98</v>
      </c>
      <c r="D2688" s="90">
        <v>7.5000000000000002E-4</v>
      </c>
      <c r="E2688" s="87">
        <v>75.310220000000001</v>
      </c>
      <c r="F2688" s="88">
        <v>10.75</v>
      </c>
      <c r="G2688" s="91">
        <v>20.865000000000002</v>
      </c>
      <c r="H2688" s="41">
        <v>5.265386680384232E-4</v>
      </c>
      <c r="I2688" s="42">
        <v>11.766250003351963</v>
      </c>
      <c r="J2688" s="41">
        <v>5.7958333333333343E-4</v>
      </c>
      <c r="K2688" s="42">
        <v>2.5846425138888831</v>
      </c>
      <c r="L2688" s="41">
        <v>5.265386680384232E-4</v>
      </c>
      <c r="M2688" s="42">
        <v>2.4669454905491706</v>
      </c>
    </row>
    <row r="2689" spans="1:13" x14ac:dyDescent="0.2">
      <c r="A2689" s="84">
        <v>360</v>
      </c>
      <c r="B2689" s="85">
        <v>36012</v>
      </c>
      <c r="C2689" s="97">
        <v>30.68</v>
      </c>
      <c r="D2689" s="90">
        <v>7.3999999999999999E-4</v>
      </c>
      <c r="E2689" s="87">
        <v>75.366219999999998</v>
      </c>
      <c r="F2689" s="88">
        <v>11.09</v>
      </c>
      <c r="G2689" s="91">
        <v>20.884999999999998</v>
      </c>
      <c r="H2689" s="41">
        <v>5.2699852177662265E-4</v>
      </c>
      <c r="I2689" s="42">
        <v>11.772450799710585</v>
      </c>
      <c r="J2689" s="41">
        <v>5.8013888888888883E-4</v>
      </c>
      <c r="K2689" s="42">
        <v>2.5852226527777722</v>
      </c>
      <c r="L2689" s="41">
        <v>5.2699852177662265E-4</v>
      </c>
      <c r="M2689" s="42">
        <v>2.4674724890709472</v>
      </c>
    </row>
    <row r="2690" spans="1:13" x14ac:dyDescent="0.2">
      <c r="A2690" s="84">
        <v>360</v>
      </c>
      <c r="B2690" s="85">
        <v>36013</v>
      </c>
      <c r="C2690" s="97">
        <v>30.6</v>
      </c>
      <c r="D2690" s="90">
        <v>7.3999999999999999E-4</v>
      </c>
      <c r="E2690" s="87">
        <v>75.422129999999996</v>
      </c>
      <c r="F2690" s="88">
        <v>11.09</v>
      </c>
      <c r="G2690" s="91">
        <v>20.844999999999999</v>
      </c>
      <c r="H2690" s="41">
        <v>5.2607873841137298E-4</v>
      </c>
      <c r="I2690" s="42">
        <v>11.778644035775306</v>
      </c>
      <c r="J2690" s="41">
        <v>5.790277777777777E-4</v>
      </c>
      <c r="K2690" s="42">
        <v>2.5858016805555502</v>
      </c>
      <c r="L2690" s="41">
        <v>5.2607873841137298E-4</v>
      </c>
      <c r="M2690" s="42">
        <v>2.4679985678093583</v>
      </c>
    </row>
    <row r="2691" spans="1:13" x14ac:dyDescent="0.2">
      <c r="A2691" s="84">
        <v>360</v>
      </c>
      <c r="B2691" s="85">
        <v>36014</v>
      </c>
      <c r="C2691" s="97">
        <v>30.66</v>
      </c>
      <c r="D2691" s="90">
        <v>7.3999999999999999E-4</v>
      </c>
      <c r="E2691" s="87">
        <v>75.478179999999995</v>
      </c>
      <c r="F2691" s="88">
        <v>11.18</v>
      </c>
      <c r="G2691" s="91">
        <v>20.92</v>
      </c>
      <c r="H2691" s="41">
        <v>5.2780308328670422E-4</v>
      </c>
      <c r="I2691" s="42">
        <v>11.784860840414325</v>
      </c>
      <c r="J2691" s="41">
        <v>5.8111111111111113E-4</v>
      </c>
      <c r="K2691" s="42">
        <v>2.5863827916666611</v>
      </c>
      <c r="L2691" s="41">
        <v>5.2780308328670422E-4</v>
      </c>
      <c r="M2691" s="42">
        <v>2.4685263708926453</v>
      </c>
    </row>
    <row r="2692" spans="1:13" x14ac:dyDescent="0.2">
      <c r="A2692" s="84">
        <v>360</v>
      </c>
      <c r="B2692" s="85">
        <v>36015</v>
      </c>
      <c r="C2692" s="97">
        <v>30.66</v>
      </c>
      <c r="D2692" s="90">
        <v>7.3999999999999999E-4</v>
      </c>
      <c r="E2692" s="87">
        <v>75.534270000000006</v>
      </c>
      <c r="F2692" s="88">
        <v>11.18</v>
      </c>
      <c r="G2692" s="91">
        <v>20.92</v>
      </c>
      <c r="H2692" s="41">
        <v>5.2780308328670422E-4</v>
      </c>
      <c r="I2692" s="42">
        <v>11.791080926302</v>
      </c>
      <c r="J2692" s="41">
        <v>5.8111111111111113E-4</v>
      </c>
      <c r="K2692" s="42">
        <v>2.586963902777772</v>
      </c>
      <c r="L2692" s="41">
        <v>5.2780308328670422E-4</v>
      </c>
      <c r="M2692" s="42">
        <v>2.4690541739759322</v>
      </c>
    </row>
    <row r="2693" spans="1:13" x14ac:dyDescent="0.2">
      <c r="A2693" s="84">
        <v>360</v>
      </c>
      <c r="B2693" s="85">
        <v>36016</v>
      </c>
      <c r="C2693" s="97">
        <v>30.66</v>
      </c>
      <c r="D2693" s="90">
        <v>7.3999999999999999E-4</v>
      </c>
      <c r="E2693" s="87">
        <v>75.590400000000002</v>
      </c>
      <c r="F2693" s="88">
        <v>11.18</v>
      </c>
      <c r="G2693" s="91">
        <v>20.92</v>
      </c>
      <c r="H2693" s="41">
        <v>5.2780308328670422E-4</v>
      </c>
      <c r="I2693" s="42">
        <v>11.797304295170186</v>
      </c>
      <c r="J2693" s="41">
        <v>5.8111111111111113E-4</v>
      </c>
      <c r="K2693" s="42">
        <v>2.5875450138888829</v>
      </c>
      <c r="L2693" s="41">
        <v>5.2780308328670422E-4</v>
      </c>
      <c r="M2693" s="42">
        <v>2.4695819770592191</v>
      </c>
    </row>
    <row r="2694" spans="1:13" x14ac:dyDescent="0.2">
      <c r="A2694" s="84">
        <v>360</v>
      </c>
      <c r="B2694" s="85">
        <v>36017</v>
      </c>
      <c r="C2694" s="97">
        <v>30.76</v>
      </c>
      <c r="D2694" s="90">
        <v>7.5000000000000002E-4</v>
      </c>
      <c r="E2694" s="87">
        <v>75.646739999999994</v>
      </c>
      <c r="F2694" s="88">
        <v>11.12</v>
      </c>
      <c r="G2694" s="91">
        <v>20.94</v>
      </c>
      <c r="H2694" s="41">
        <v>5.2826272846018263E-4</v>
      </c>
      <c r="I2694" s="42">
        <v>11.803536371325627</v>
      </c>
      <c r="J2694" s="41">
        <v>5.8166666666666675E-4</v>
      </c>
      <c r="K2694" s="42">
        <v>2.5881266805555496</v>
      </c>
      <c r="L2694" s="41">
        <v>5.2826272846018263E-4</v>
      </c>
      <c r="M2694" s="42">
        <v>2.4701102397876795</v>
      </c>
    </row>
    <row r="2695" spans="1:13" x14ac:dyDescent="0.2">
      <c r="A2695" s="84">
        <v>360</v>
      </c>
      <c r="B2695" s="85">
        <v>36018</v>
      </c>
      <c r="C2695" s="97">
        <v>30.64</v>
      </c>
      <c r="D2695" s="90">
        <v>7.3999999999999999E-4</v>
      </c>
      <c r="E2695" s="87">
        <v>75.702920000000006</v>
      </c>
      <c r="F2695" s="88">
        <v>11.24</v>
      </c>
      <c r="G2695" s="91">
        <v>20.94</v>
      </c>
      <c r="H2695" s="41">
        <v>5.2826272846018263E-4</v>
      </c>
      <c r="I2695" s="42">
        <v>11.809771739654623</v>
      </c>
      <c r="J2695" s="41">
        <v>5.8166666666666675E-4</v>
      </c>
      <c r="K2695" s="42">
        <v>2.5887083472222163</v>
      </c>
      <c r="L2695" s="41">
        <v>5.2826272846018263E-4</v>
      </c>
      <c r="M2695" s="42">
        <v>2.4706385025161399</v>
      </c>
    </row>
    <row r="2696" spans="1:13" x14ac:dyDescent="0.2">
      <c r="A2696" s="84">
        <v>360</v>
      </c>
      <c r="B2696" s="85">
        <v>36019</v>
      </c>
      <c r="C2696" s="97">
        <v>30.68</v>
      </c>
      <c r="D2696" s="90">
        <v>7.3999999999999999E-4</v>
      </c>
      <c r="E2696" s="87">
        <v>75.759209999999996</v>
      </c>
      <c r="F2696" s="88">
        <v>11.23</v>
      </c>
      <c r="G2696" s="91">
        <v>20.954999999999998</v>
      </c>
      <c r="H2696" s="41">
        <v>5.2860741259874722E-4</v>
      </c>
      <c r="I2696" s="42">
        <v>11.816014472537304</v>
      </c>
      <c r="J2696" s="41">
        <v>5.8208333333333332E-4</v>
      </c>
      <c r="K2696" s="42">
        <v>2.5892904305555495</v>
      </c>
      <c r="L2696" s="41">
        <v>5.2860741259874722E-4</v>
      </c>
      <c r="M2696" s="42">
        <v>2.4711671099287384</v>
      </c>
    </row>
    <row r="2697" spans="1:13" x14ac:dyDescent="0.2">
      <c r="A2697" s="84">
        <v>360</v>
      </c>
      <c r="B2697" s="85">
        <v>36020</v>
      </c>
      <c r="C2697" s="97">
        <v>30.61</v>
      </c>
      <c r="D2697" s="90">
        <v>7.3999999999999999E-4</v>
      </c>
      <c r="E2697" s="87">
        <v>75.815430000000006</v>
      </c>
      <c r="F2697" s="88">
        <v>11.27</v>
      </c>
      <c r="G2697" s="91">
        <v>20.939999999999998</v>
      </c>
      <c r="H2697" s="41">
        <v>5.2826272846018263E-4</v>
      </c>
      <c r="I2697" s="42">
        <v>11.822256432582092</v>
      </c>
      <c r="J2697" s="41">
        <v>5.8166666666666664E-4</v>
      </c>
      <c r="K2697" s="42">
        <v>2.5898720972222162</v>
      </c>
      <c r="L2697" s="41">
        <v>5.2826272846018263E-4</v>
      </c>
      <c r="M2697" s="42">
        <v>2.4716953726571989</v>
      </c>
    </row>
    <row r="2698" spans="1:13" x14ac:dyDescent="0.2">
      <c r="A2698" s="84">
        <v>360</v>
      </c>
      <c r="B2698" s="85">
        <v>36021</v>
      </c>
      <c r="C2698" s="97">
        <v>30.52</v>
      </c>
      <c r="D2698" s="90">
        <v>7.3999999999999999E-4</v>
      </c>
      <c r="E2698" s="87">
        <v>75.871539999999996</v>
      </c>
      <c r="F2698" s="88">
        <v>11.21</v>
      </c>
      <c r="G2698" s="91">
        <v>20.865000000000002</v>
      </c>
      <c r="H2698" s="41">
        <v>5.265386680384232E-4</v>
      </c>
      <c r="I2698" s="42">
        <v>11.828481307737313</v>
      </c>
      <c r="J2698" s="41">
        <v>5.7958333333333343E-4</v>
      </c>
      <c r="K2698" s="42">
        <v>2.5904516805555495</v>
      </c>
      <c r="L2698" s="41">
        <v>5.265386680384232E-4</v>
      </c>
      <c r="M2698" s="42">
        <v>2.4722219113252373</v>
      </c>
    </row>
    <row r="2699" spans="1:13" x14ac:dyDescent="0.2">
      <c r="A2699" s="84">
        <v>360</v>
      </c>
      <c r="B2699" s="85">
        <v>36022</v>
      </c>
      <c r="C2699" s="97">
        <v>30.52</v>
      </c>
      <c r="D2699" s="90">
        <v>7.3999999999999999E-4</v>
      </c>
      <c r="E2699" s="87">
        <v>75.927700000000002</v>
      </c>
      <c r="F2699" s="88">
        <v>11.21</v>
      </c>
      <c r="G2699" s="91">
        <v>20.865000000000002</v>
      </c>
      <c r="H2699" s="41">
        <v>5.265386680384232E-4</v>
      </c>
      <c r="I2699" s="42">
        <v>11.834709460530007</v>
      </c>
      <c r="J2699" s="41">
        <v>5.7958333333333343E-4</v>
      </c>
      <c r="K2699" s="42">
        <v>2.5910312638888828</v>
      </c>
      <c r="L2699" s="41">
        <v>5.265386680384232E-4</v>
      </c>
      <c r="M2699" s="42">
        <v>2.4727484499932757</v>
      </c>
    </row>
    <row r="2700" spans="1:13" x14ac:dyDescent="0.2">
      <c r="A2700" s="84">
        <v>360</v>
      </c>
      <c r="B2700" s="85">
        <v>36023</v>
      </c>
      <c r="C2700" s="97">
        <v>30.52</v>
      </c>
      <c r="D2700" s="90">
        <v>7.3999999999999999E-4</v>
      </c>
      <c r="E2700" s="87">
        <v>75.983900000000006</v>
      </c>
      <c r="F2700" s="88">
        <v>11.21</v>
      </c>
      <c r="G2700" s="91">
        <v>20.865000000000002</v>
      </c>
      <c r="H2700" s="41">
        <v>5.265386680384232E-4</v>
      </c>
      <c r="I2700" s="42">
        <v>11.840940892685976</v>
      </c>
      <c r="J2700" s="41">
        <v>5.7958333333333343E-4</v>
      </c>
      <c r="K2700" s="42">
        <v>2.5916108472222161</v>
      </c>
      <c r="L2700" s="41">
        <v>5.265386680384232E-4</v>
      </c>
      <c r="M2700" s="42">
        <v>2.4732749886613141</v>
      </c>
    </row>
    <row r="2701" spans="1:13" x14ac:dyDescent="0.2">
      <c r="A2701" s="84">
        <v>360</v>
      </c>
      <c r="B2701" s="85">
        <v>36024</v>
      </c>
      <c r="C2701" s="97">
        <v>30.59</v>
      </c>
      <c r="D2701" s="90">
        <v>7.3999999999999999E-4</v>
      </c>
      <c r="E2701" s="87">
        <v>76.04025</v>
      </c>
      <c r="F2701" s="88">
        <v>11.21</v>
      </c>
      <c r="G2701" s="91">
        <v>20.9</v>
      </c>
      <c r="H2701" s="41">
        <v>5.2734336229320888E-4</v>
      </c>
      <c r="I2701" s="42">
        <v>11.84718513426904</v>
      </c>
      <c r="J2701" s="41">
        <v>5.8055555555555551E-4</v>
      </c>
      <c r="K2701" s="42">
        <v>2.5921914027777717</v>
      </c>
      <c r="L2701" s="41">
        <v>5.2734336229320888E-4</v>
      </c>
      <c r="M2701" s="42">
        <v>2.4738023320236073</v>
      </c>
    </row>
    <row r="2702" spans="1:13" x14ac:dyDescent="0.2">
      <c r="A2702" s="84">
        <v>360</v>
      </c>
      <c r="B2702" s="85">
        <v>36025</v>
      </c>
      <c r="C2702" s="97">
        <v>30.64</v>
      </c>
      <c r="D2702" s="90">
        <v>7.3999999999999999E-4</v>
      </c>
      <c r="E2702" s="87">
        <v>76.096720000000005</v>
      </c>
      <c r="F2702" s="88">
        <v>11.18</v>
      </c>
      <c r="G2702" s="91">
        <v>20.91</v>
      </c>
      <c r="H2702" s="41">
        <v>5.2757323226892971E-4</v>
      </c>
      <c r="I2702" s="42">
        <v>11.853435392023615</v>
      </c>
      <c r="J2702" s="41">
        <v>5.8083333333333338E-4</v>
      </c>
      <c r="K2702" s="42">
        <v>2.592772236111105</v>
      </c>
      <c r="L2702" s="41">
        <v>5.2757323226892971E-4</v>
      </c>
      <c r="M2702" s="42">
        <v>2.4743299052558765</v>
      </c>
    </row>
    <row r="2703" spans="1:13" x14ac:dyDescent="0.2">
      <c r="A2703" s="84">
        <v>360</v>
      </c>
      <c r="B2703" s="85">
        <v>36026</v>
      </c>
      <c r="C2703" s="97">
        <v>30.57</v>
      </c>
      <c r="D2703" s="90">
        <v>7.3999999999999999E-4</v>
      </c>
      <c r="E2703" s="87">
        <v>76.153130000000004</v>
      </c>
      <c r="F2703" s="88">
        <v>11.61</v>
      </c>
      <c r="G2703" s="91">
        <v>21.09</v>
      </c>
      <c r="H2703" s="41">
        <v>5.31707653033342E-4</v>
      </c>
      <c r="I2703" s="42">
        <v>11.859737954336289</v>
      </c>
      <c r="J2703" s="41">
        <v>5.8583333333333328E-4</v>
      </c>
      <c r="K2703" s="42">
        <v>2.5933580694444385</v>
      </c>
      <c r="L2703" s="41">
        <v>5.31707653033342E-4</v>
      </c>
      <c r="M2703" s="42">
        <v>2.47486161290891</v>
      </c>
    </row>
    <row r="2704" spans="1:13" x14ac:dyDescent="0.2">
      <c r="A2704" s="84">
        <v>360</v>
      </c>
      <c r="B2704" s="85">
        <v>36027</v>
      </c>
      <c r="C2704" s="97">
        <v>30.6</v>
      </c>
      <c r="D2704" s="90">
        <v>7.3999999999999999E-4</v>
      </c>
      <c r="E2704" s="87">
        <v>76.209620000000001</v>
      </c>
      <c r="F2704" s="88">
        <v>11.27</v>
      </c>
      <c r="G2704" s="91">
        <v>20.935000000000002</v>
      </c>
      <c r="H2704" s="41">
        <v>5.2814782427357265E-4</v>
      </c>
      <c r="I2704" s="42">
        <v>11.866001649133327</v>
      </c>
      <c r="J2704" s="41">
        <v>5.8152777777777782E-4</v>
      </c>
      <c r="K2704" s="42">
        <v>2.5939395972222163</v>
      </c>
      <c r="L2704" s="41">
        <v>5.2814782427357265E-4</v>
      </c>
      <c r="M2704" s="42">
        <v>2.4753897607331838</v>
      </c>
    </row>
    <row r="2705" spans="1:13" x14ac:dyDescent="0.2">
      <c r="A2705" s="84">
        <v>360</v>
      </c>
      <c r="B2705" s="85">
        <v>36028</v>
      </c>
      <c r="C2705" s="97">
        <v>30.65</v>
      </c>
      <c r="D2705" s="90">
        <v>7.3999999999999999E-4</v>
      </c>
      <c r="E2705" s="87">
        <v>76.266239999999996</v>
      </c>
      <c r="F2705" s="88">
        <v>11.24</v>
      </c>
      <c r="G2705" s="91">
        <v>20.945</v>
      </c>
      <c r="H2705" s="41">
        <v>5.28377627909693E-4</v>
      </c>
      <c r="I2705" s="42">
        <v>11.872271378937469</v>
      </c>
      <c r="J2705" s="41">
        <v>5.8180555555555557E-4</v>
      </c>
      <c r="K2705" s="42">
        <v>2.5945214027777719</v>
      </c>
      <c r="L2705" s="41">
        <v>5.28377627909693E-4</v>
      </c>
      <c r="M2705" s="42">
        <v>2.4759181383610933</v>
      </c>
    </row>
    <row r="2706" spans="1:13" x14ac:dyDescent="0.2">
      <c r="A2706" s="84">
        <v>360</v>
      </c>
      <c r="B2706" s="85">
        <v>36029</v>
      </c>
      <c r="C2706" s="97">
        <v>30.65</v>
      </c>
      <c r="D2706" s="90">
        <v>7.3999999999999999E-4</v>
      </c>
      <c r="E2706" s="87">
        <v>76.322900000000004</v>
      </c>
      <c r="F2706" s="88">
        <v>11.24</v>
      </c>
      <c r="G2706" s="91">
        <v>20.945</v>
      </c>
      <c r="H2706" s="41">
        <v>5.28377627909693E-4</v>
      </c>
      <c r="I2706" s="42">
        <v>11.878544421526573</v>
      </c>
      <c r="J2706" s="41">
        <v>5.8180555555555557E-4</v>
      </c>
      <c r="K2706" s="42">
        <v>2.5951032083333274</v>
      </c>
      <c r="L2706" s="41">
        <v>5.28377627909693E-4</v>
      </c>
      <c r="M2706" s="42">
        <v>2.4764465159890028</v>
      </c>
    </row>
    <row r="2707" spans="1:13" x14ac:dyDescent="0.2">
      <c r="A2707" s="84">
        <v>360</v>
      </c>
      <c r="B2707" s="85">
        <v>36030</v>
      </c>
      <c r="C2707" s="97">
        <v>30.65</v>
      </c>
      <c r="D2707" s="90">
        <v>7.3999999999999999E-4</v>
      </c>
      <c r="E2707" s="87">
        <v>76.379599999999996</v>
      </c>
      <c r="F2707" s="88">
        <v>11.24</v>
      </c>
      <c r="G2707" s="91">
        <v>20.945</v>
      </c>
      <c r="H2707" s="41">
        <v>5.28377627909693E-4</v>
      </c>
      <c r="I2707" s="42">
        <v>11.88482077865104</v>
      </c>
      <c r="J2707" s="41">
        <v>5.8180555555555557E-4</v>
      </c>
      <c r="K2707" s="42">
        <v>2.595685013888883</v>
      </c>
      <c r="L2707" s="41">
        <v>5.28377627909693E-4</v>
      </c>
      <c r="M2707" s="42">
        <v>2.4769748936169123</v>
      </c>
    </row>
    <row r="2708" spans="1:13" x14ac:dyDescent="0.2">
      <c r="A2708" s="84">
        <v>360</v>
      </c>
      <c r="B2708" s="85">
        <v>36031</v>
      </c>
      <c r="C2708" s="97">
        <v>30.64</v>
      </c>
      <c r="D2708" s="90">
        <v>7.3999999999999999E-4</v>
      </c>
      <c r="E2708" s="87">
        <v>76.436329999999998</v>
      </c>
      <c r="F2708" s="88">
        <v>11.25</v>
      </c>
      <c r="G2708" s="91">
        <v>20.945</v>
      </c>
      <c r="H2708" s="41">
        <v>5.28377627909693E-4</v>
      </c>
      <c r="I2708" s="42">
        <v>11.891100452062195</v>
      </c>
      <c r="J2708" s="41">
        <v>5.8180555555555557E-4</v>
      </c>
      <c r="K2708" s="42">
        <v>2.5962668194444385</v>
      </c>
      <c r="L2708" s="41">
        <v>5.28377627909693E-4</v>
      </c>
      <c r="M2708" s="42">
        <v>2.4775032712448217</v>
      </c>
    </row>
    <row r="2709" spans="1:13" x14ac:dyDescent="0.2">
      <c r="A2709" s="84">
        <v>360</v>
      </c>
      <c r="B2709" s="85">
        <v>36032</v>
      </c>
      <c r="C2709" s="97">
        <v>30.7</v>
      </c>
      <c r="D2709" s="90">
        <v>7.3999999999999999E-4</v>
      </c>
      <c r="E2709" s="87">
        <v>76.493189999999998</v>
      </c>
      <c r="F2709" s="88">
        <v>11.33</v>
      </c>
      <c r="G2709" s="91">
        <v>21.015000000000001</v>
      </c>
      <c r="H2709" s="41">
        <v>5.2998572301898861E-4</v>
      </c>
      <c r="I2709" s="42">
        <v>11.897402565532772</v>
      </c>
      <c r="J2709" s="41">
        <v>5.8375000000000007E-4</v>
      </c>
      <c r="K2709" s="42">
        <v>2.5968505694444386</v>
      </c>
      <c r="L2709" s="41">
        <v>5.2998572301898861E-4</v>
      </c>
      <c r="M2709" s="42">
        <v>2.4780332569678407</v>
      </c>
    </row>
    <row r="2710" spans="1:13" x14ac:dyDescent="0.2">
      <c r="A2710" s="84">
        <v>360</v>
      </c>
      <c r="B2710" s="85">
        <v>36033</v>
      </c>
      <c r="C2710" s="97">
        <v>30.61</v>
      </c>
      <c r="D2710" s="90">
        <v>7.3999999999999999E-4</v>
      </c>
      <c r="E2710" s="87">
        <v>76.549959999999999</v>
      </c>
      <c r="F2710" s="88">
        <v>11.31</v>
      </c>
      <c r="G2710" s="91">
        <v>20.96</v>
      </c>
      <c r="H2710" s="41">
        <v>5.2872229783917923E-4</v>
      </c>
      <c r="I2710" s="42">
        <v>11.903692987555539</v>
      </c>
      <c r="J2710" s="41">
        <v>5.8222222222222226E-4</v>
      </c>
      <c r="K2710" s="42">
        <v>2.5974327916666606</v>
      </c>
      <c r="L2710" s="41">
        <v>5.2872229783917923E-4</v>
      </c>
      <c r="M2710" s="42">
        <v>2.4785619792656801</v>
      </c>
    </row>
    <row r="2711" spans="1:13" x14ac:dyDescent="0.2">
      <c r="A2711" s="84">
        <v>360</v>
      </c>
      <c r="B2711" s="85">
        <v>36034</v>
      </c>
      <c r="C2711" s="97">
        <v>30.54</v>
      </c>
      <c r="D2711" s="90">
        <v>7.3999999999999999E-4</v>
      </c>
      <c r="E2711" s="87">
        <v>76.606650000000002</v>
      </c>
      <c r="F2711" s="88">
        <v>11.3</v>
      </c>
      <c r="G2711" s="91">
        <v>20.92</v>
      </c>
      <c r="H2711" s="41">
        <v>5.2780308328670422E-4</v>
      </c>
      <c r="I2711" s="42">
        <v>11.909975793416869</v>
      </c>
      <c r="J2711" s="41">
        <v>5.8111111111111113E-4</v>
      </c>
      <c r="K2711" s="42">
        <v>2.5980139027777716</v>
      </c>
      <c r="L2711" s="41">
        <v>5.2780308328670422E-4</v>
      </c>
      <c r="M2711" s="42">
        <v>2.479089782348967</v>
      </c>
    </row>
    <row r="2712" spans="1:13" x14ac:dyDescent="0.2">
      <c r="A2712" s="84">
        <v>360</v>
      </c>
      <c r="B2712" s="85">
        <v>36035</v>
      </c>
      <c r="C2712" s="97">
        <v>30.59</v>
      </c>
      <c r="D2712" s="90">
        <v>7.3999999999999999E-4</v>
      </c>
      <c r="E2712" s="87">
        <v>76.663460000000001</v>
      </c>
      <c r="F2712" s="88">
        <v>11.3</v>
      </c>
      <c r="G2712" s="91">
        <v>20.945</v>
      </c>
      <c r="H2712" s="41">
        <v>5.28377627909693E-4</v>
      </c>
      <c r="I2712" s="42">
        <v>11.916268758175057</v>
      </c>
      <c r="J2712" s="41">
        <v>5.8180555555555557E-4</v>
      </c>
      <c r="K2712" s="42">
        <v>2.5985957083333271</v>
      </c>
      <c r="L2712" s="41">
        <v>5.28377627909693E-4</v>
      </c>
      <c r="M2712" s="42">
        <v>2.4796181599768765</v>
      </c>
    </row>
    <row r="2713" spans="1:13" x14ac:dyDescent="0.2">
      <c r="A2713" s="84">
        <v>360</v>
      </c>
      <c r="B2713" s="85">
        <v>36036</v>
      </c>
      <c r="C2713" s="97">
        <v>30.59</v>
      </c>
      <c r="D2713" s="90">
        <v>7.3999999999999999E-4</v>
      </c>
      <c r="E2713" s="87">
        <v>76.720320000000001</v>
      </c>
      <c r="F2713" s="88">
        <v>11.3</v>
      </c>
      <c r="G2713" s="91">
        <v>20.945</v>
      </c>
      <c r="H2713" s="41">
        <v>5.28377627909693E-4</v>
      </c>
      <c r="I2713" s="42">
        <v>11.922565047995036</v>
      </c>
      <c r="J2713" s="41">
        <v>5.8180555555555557E-4</v>
      </c>
      <c r="K2713" s="42">
        <v>2.5991775138888826</v>
      </c>
      <c r="L2713" s="41">
        <v>5.28377627909693E-4</v>
      </c>
      <c r="M2713" s="42">
        <v>2.480146537604786</v>
      </c>
    </row>
    <row r="2714" spans="1:13" x14ac:dyDescent="0.2">
      <c r="A2714" s="84">
        <v>360</v>
      </c>
      <c r="B2714" s="85">
        <v>36037</v>
      </c>
      <c r="C2714" s="97">
        <v>30.59</v>
      </c>
      <c r="D2714" s="90">
        <v>7.3999999999999999E-4</v>
      </c>
      <c r="E2714" s="87">
        <v>76.77722</v>
      </c>
      <c r="F2714" s="88">
        <v>11.3</v>
      </c>
      <c r="G2714" s="91">
        <v>20.945</v>
      </c>
      <c r="H2714" s="41">
        <v>5.28377627909693E-4</v>
      </c>
      <c r="I2714" s="42">
        <v>11.928864664633695</v>
      </c>
      <c r="J2714" s="41">
        <v>5.8180555555555557E-4</v>
      </c>
      <c r="K2714" s="42">
        <v>2.5997593194444382</v>
      </c>
      <c r="L2714" s="41">
        <v>5.28377627909693E-4</v>
      </c>
      <c r="M2714" s="42">
        <v>2.4806749152326955</v>
      </c>
    </row>
    <row r="2715" spans="1:13" x14ac:dyDescent="0.2">
      <c r="A2715" s="84">
        <v>360</v>
      </c>
      <c r="B2715" s="85">
        <v>36038</v>
      </c>
      <c r="C2715" s="97">
        <v>30.86</v>
      </c>
      <c r="D2715" s="90">
        <v>7.5000000000000002E-4</v>
      </c>
      <c r="E2715" s="87">
        <v>76.834599999999995</v>
      </c>
      <c r="F2715" s="88">
        <v>11.08</v>
      </c>
      <c r="G2715" s="91">
        <v>20.97</v>
      </c>
      <c r="H2715" s="41">
        <v>5.289520541134074E-4</v>
      </c>
      <c r="I2715" s="42">
        <v>11.935174462101294</v>
      </c>
      <c r="J2715" s="41">
        <v>5.8250000000000001E-4</v>
      </c>
      <c r="K2715" s="42">
        <v>2.6003418194444383</v>
      </c>
      <c r="L2715" s="41">
        <v>5.289520541134074E-4</v>
      </c>
      <c r="M2715" s="42">
        <v>2.4812038672868089</v>
      </c>
    </row>
    <row r="2716" spans="1:13" x14ac:dyDescent="0.2">
      <c r="A2716" s="84">
        <v>360</v>
      </c>
      <c r="B2716" s="85">
        <v>36039</v>
      </c>
      <c r="C2716" s="97">
        <v>30.61</v>
      </c>
      <c r="D2716" s="90">
        <v>7.3999999999999999E-4</v>
      </c>
      <c r="E2716" s="87">
        <v>76.891620000000003</v>
      </c>
      <c r="F2716" s="88">
        <v>11.27</v>
      </c>
      <c r="G2716" s="91">
        <v>20.939999999999998</v>
      </c>
      <c r="H2716" s="41">
        <v>5.2826272846018263E-4</v>
      </c>
      <c r="I2716" s="42">
        <v>11.941479369927292</v>
      </c>
      <c r="J2716" s="41">
        <v>5.8166666666666664E-4</v>
      </c>
      <c r="K2716" s="42">
        <v>2.600923486111105</v>
      </c>
      <c r="L2716" s="41">
        <v>5.2826272846018263E-4</v>
      </c>
      <c r="M2716" s="42">
        <v>2.4817321300152688</v>
      </c>
    </row>
    <row r="2717" spans="1:13" x14ac:dyDescent="0.2">
      <c r="A2717" s="84">
        <v>360</v>
      </c>
      <c r="B2717" s="85">
        <v>36040</v>
      </c>
      <c r="C2717" s="97">
        <v>30.96</v>
      </c>
      <c r="D2717" s="90">
        <v>7.5000000000000002E-4</v>
      </c>
      <c r="E2717" s="87">
        <v>76.949250000000006</v>
      </c>
      <c r="F2717" s="88">
        <v>11.27</v>
      </c>
      <c r="G2717" s="91">
        <v>21.115000000000002</v>
      </c>
      <c r="H2717" s="41">
        <v>5.3228139336702895E-4</v>
      </c>
      <c r="I2717" s="42">
        <v>11.947835597205181</v>
      </c>
      <c r="J2717" s="41">
        <v>5.8652777777777783E-4</v>
      </c>
      <c r="K2717" s="42">
        <v>2.6015100138888827</v>
      </c>
      <c r="L2717" s="41">
        <v>5.3228139336702895E-4</v>
      </c>
      <c r="M2717" s="42">
        <v>2.4822644114086359</v>
      </c>
    </row>
    <row r="2718" spans="1:13" x14ac:dyDescent="0.2">
      <c r="A2718" s="84">
        <v>360</v>
      </c>
      <c r="B2718" s="85">
        <v>36041</v>
      </c>
      <c r="C2718" s="97">
        <v>30.76</v>
      </c>
      <c r="D2718" s="90">
        <v>7.5000000000000002E-4</v>
      </c>
      <c r="E2718" s="87">
        <v>77.006600000000006</v>
      </c>
      <c r="F2718" s="88">
        <v>11.36</v>
      </c>
      <c r="G2718" s="91">
        <v>21.060000000000002</v>
      </c>
      <c r="H2718" s="41">
        <v>5.310190086884603E-4</v>
      </c>
      <c r="I2718" s="42">
        <v>11.954180125019981</v>
      </c>
      <c r="J2718" s="41">
        <v>5.8500000000000002E-4</v>
      </c>
      <c r="K2718" s="42">
        <v>2.6020950138888828</v>
      </c>
      <c r="L2718" s="41">
        <v>5.310190086884603E-4</v>
      </c>
      <c r="M2718" s="42">
        <v>2.4827954304173243</v>
      </c>
    </row>
    <row r="2719" spans="1:13" x14ac:dyDescent="0.2">
      <c r="A2719" s="84">
        <v>360</v>
      </c>
      <c r="B2719" s="85">
        <v>36042</v>
      </c>
      <c r="C2719" s="97">
        <v>31.41</v>
      </c>
      <c r="D2719" s="90">
        <v>7.6000000000000004E-4</v>
      </c>
      <c r="E2719" s="87">
        <v>77.065049999999999</v>
      </c>
      <c r="F2719" s="88">
        <v>11.29</v>
      </c>
      <c r="G2719" s="91">
        <v>21.35</v>
      </c>
      <c r="H2719" s="41">
        <v>5.376687870290997E-4</v>
      </c>
      <c r="I2719" s="42">
        <v>11.960607514547728</v>
      </c>
      <c r="J2719" s="41">
        <v>5.9305555555555555E-4</v>
      </c>
      <c r="K2719" s="42">
        <v>2.6026880694444383</v>
      </c>
      <c r="L2719" s="41">
        <v>5.376687870290997E-4</v>
      </c>
      <c r="M2719" s="42">
        <v>2.4833330992043532</v>
      </c>
    </row>
    <row r="2720" spans="1:13" x14ac:dyDescent="0.2">
      <c r="A2720" s="84">
        <v>360</v>
      </c>
      <c r="B2720" s="85">
        <v>36043</v>
      </c>
      <c r="C2720" s="97">
        <v>31.41</v>
      </c>
      <c r="D2720" s="90">
        <v>7.6000000000000004E-4</v>
      </c>
      <c r="E2720" s="87">
        <v>77.123540000000006</v>
      </c>
      <c r="F2720" s="88">
        <v>11.29</v>
      </c>
      <c r="G2720" s="91">
        <v>21.35</v>
      </c>
      <c r="H2720" s="41">
        <v>5.376687870290997E-4</v>
      </c>
      <c r="I2720" s="42">
        <v>11.967038359882206</v>
      </c>
      <c r="J2720" s="41">
        <v>5.9305555555555555E-4</v>
      </c>
      <c r="K2720" s="42">
        <v>2.6032811249999939</v>
      </c>
      <c r="L2720" s="41">
        <v>5.376687870290997E-4</v>
      </c>
      <c r="M2720" s="42">
        <v>2.4838707679913821</v>
      </c>
    </row>
    <row r="2721" spans="1:13" x14ac:dyDescent="0.2">
      <c r="A2721" s="84">
        <v>360</v>
      </c>
      <c r="B2721" s="85">
        <v>36044</v>
      </c>
      <c r="C2721" s="97">
        <v>31.41</v>
      </c>
      <c r="D2721" s="90">
        <v>7.6000000000000004E-4</v>
      </c>
      <c r="E2721" s="87">
        <v>77.182079999999999</v>
      </c>
      <c r="F2721" s="88">
        <v>11.29</v>
      </c>
      <c r="G2721" s="91">
        <v>21.35</v>
      </c>
      <c r="H2721" s="41">
        <v>5.376687870290997E-4</v>
      </c>
      <c r="I2721" s="42">
        <v>11.973472662881495</v>
      </c>
      <c r="J2721" s="41">
        <v>5.9305555555555555E-4</v>
      </c>
      <c r="K2721" s="42">
        <v>2.6038741805555494</v>
      </c>
      <c r="L2721" s="41">
        <v>5.376687870290997E-4</v>
      </c>
      <c r="M2721" s="42">
        <v>2.4844084367784109</v>
      </c>
    </row>
    <row r="2722" spans="1:13" x14ac:dyDescent="0.2">
      <c r="A2722" s="84">
        <v>360</v>
      </c>
      <c r="B2722" s="85">
        <v>36045</v>
      </c>
      <c r="C2722" s="97">
        <v>31.55</v>
      </c>
      <c r="D2722" s="90">
        <v>7.6000000000000004E-4</v>
      </c>
      <c r="E2722" s="87">
        <v>77.240899999999996</v>
      </c>
      <c r="F2722" s="88">
        <v>11.31</v>
      </c>
      <c r="G2722" s="91">
        <v>21.43</v>
      </c>
      <c r="H2722" s="41">
        <v>5.3950041991268627E-4</v>
      </c>
      <c r="I2722" s="42">
        <v>11.979932356410933</v>
      </c>
      <c r="J2722" s="41">
        <v>5.952777777777778E-4</v>
      </c>
      <c r="K2722" s="42">
        <v>2.6044694583333272</v>
      </c>
      <c r="L2722" s="41">
        <v>5.3950041991268627E-4</v>
      </c>
      <c r="M2722" s="42">
        <v>2.4849479371983234</v>
      </c>
    </row>
    <row r="2723" spans="1:13" x14ac:dyDescent="0.2">
      <c r="A2723" s="84">
        <v>360</v>
      </c>
      <c r="B2723" s="85">
        <v>36046</v>
      </c>
      <c r="C2723" s="97">
        <v>32.380000000000003</v>
      </c>
      <c r="D2723" s="90">
        <v>7.7999999999999999E-4</v>
      </c>
      <c r="E2723" s="87">
        <v>77.301100000000005</v>
      </c>
      <c r="F2723" s="88">
        <v>11.41</v>
      </c>
      <c r="G2723" s="91">
        <v>21.895000000000003</v>
      </c>
      <c r="H2723" s="41">
        <v>5.501230189470796E-4</v>
      </c>
      <c r="I2723" s="42">
        <v>11.986522792965623</v>
      </c>
      <c r="J2723" s="41">
        <v>6.0819444444444452E-4</v>
      </c>
      <c r="K2723" s="42">
        <v>2.6050776527777715</v>
      </c>
      <c r="L2723" s="41">
        <v>5.501230189470796E-4</v>
      </c>
      <c r="M2723" s="42">
        <v>2.4854980602172705</v>
      </c>
    </row>
    <row r="2724" spans="1:13" x14ac:dyDescent="0.2">
      <c r="A2724" s="84">
        <v>360</v>
      </c>
      <c r="B2724" s="85">
        <v>36047</v>
      </c>
      <c r="C2724" s="97">
        <v>32.4</v>
      </c>
      <c r="D2724" s="90">
        <v>7.7999999999999999E-4</v>
      </c>
      <c r="E2724" s="87">
        <v>77.36139</v>
      </c>
      <c r="F2724" s="88">
        <v>11.52</v>
      </c>
      <c r="G2724" s="91">
        <v>21.96</v>
      </c>
      <c r="H2724" s="41">
        <v>5.5160467830517312E-4</v>
      </c>
      <c r="I2724" s="42">
        <v>11.993134615014835</v>
      </c>
      <c r="J2724" s="41">
        <v>6.0999999999999997E-4</v>
      </c>
      <c r="K2724" s="42">
        <v>2.6056876527777715</v>
      </c>
      <c r="L2724" s="41">
        <v>5.5160467830517312E-4</v>
      </c>
      <c r="M2724" s="42">
        <v>2.4860496648955754</v>
      </c>
    </row>
    <row r="2725" spans="1:13" x14ac:dyDescent="0.2">
      <c r="A2725" s="84">
        <v>360</v>
      </c>
      <c r="B2725" s="85">
        <v>36048</v>
      </c>
      <c r="C2725" s="97">
        <v>32.46</v>
      </c>
      <c r="D2725" s="90">
        <v>7.7999999999999999E-4</v>
      </c>
      <c r="E2725" s="87">
        <v>77.421819999999997</v>
      </c>
      <c r="F2725" s="88">
        <v>11.54</v>
      </c>
      <c r="G2725" s="91">
        <v>22</v>
      </c>
      <c r="H2725" s="41">
        <v>5.5251607732254016E-4</v>
      </c>
      <c r="I2725" s="42">
        <v>11.999761014707124</v>
      </c>
      <c r="J2725" s="41">
        <v>6.111111111111111E-4</v>
      </c>
      <c r="K2725" s="42">
        <v>2.6062987638888826</v>
      </c>
      <c r="L2725" s="41">
        <v>5.5251607732254016E-4</v>
      </c>
      <c r="M2725" s="42">
        <v>2.486602180972898</v>
      </c>
    </row>
    <row r="2726" spans="1:13" x14ac:dyDescent="0.2">
      <c r="A2726" s="84">
        <v>360</v>
      </c>
      <c r="B2726" s="85">
        <v>36049</v>
      </c>
      <c r="C2726" s="97">
        <v>34.19</v>
      </c>
      <c r="D2726" s="90">
        <v>8.1999999999999998E-4</v>
      </c>
      <c r="E2726" s="87">
        <v>77.485100000000003</v>
      </c>
      <c r="F2726" s="88">
        <v>11.58</v>
      </c>
      <c r="G2726" s="91">
        <v>22.884999999999998</v>
      </c>
      <c r="H2726" s="41">
        <v>5.7260491088095833E-4</v>
      </c>
      <c r="I2726" s="42">
        <v>12.006632136793543</v>
      </c>
      <c r="J2726" s="41">
        <v>6.3569444444444437E-4</v>
      </c>
      <c r="K2726" s="42">
        <v>2.6069344583333272</v>
      </c>
      <c r="L2726" s="41">
        <v>5.7260491088095833E-4</v>
      </c>
      <c r="M2726" s="42">
        <v>2.4871747858837789</v>
      </c>
    </row>
    <row r="2727" spans="1:13" x14ac:dyDescent="0.2">
      <c r="A2727" s="84">
        <v>360</v>
      </c>
      <c r="B2727" s="85">
        <v>36050</v>
      </c>
      <c r="C2727" s="97">
        <v>34.19</v>
      </c>
      <c r="D2727" s="90">
        <v>8.1999999999999998E-4</v>
      </c>
      <c r="E2727" s="87">
        <v>77.548419999999993</v>
      </c>
      <c r="F2727" s="88">
        <v>11.58</v>
      </c>
      <c r="G2727" s="91">
        <v>22.884999999999998</v>
      </c>
      <c r="H2727" s="41">
        <v>5.7260491088095833E-4</v>
      </c>
      <c r="I2727" s="42">
        <v>12.013507193318212</v>
      </c>
      <c r="J2727" s="41">
        <v>6.3569444444444437E-4</v>
      </c>
      <c r="K2727" s="42">
        <v>2.6075701527777717</v>
      </c>
      <c r="L2727" s="41">
        <v>5.7260491088095833E-4</v>
      </c>
      <c r="M2727" s="42">
        <v>2.4877473907946599</v>
      </c>
    </row>
    <row r="2728" spans="1:13" x14ac:dyDescent="0.2">
      <c r="A2728" s="84">
        <v>360</v>
      </c>
      <c r="B2728" s="85">
        <v>36051</v>
      </c>
      <c r="C2728" s="97">
        <v>34.19</v>
      </c>
      <c r="D2728" s="90">
        <v>8.1999999999999998E-4</v>
      </c>
      <c r="E2728" s="87">
        <v>77.611800000000002</v>
      </c>
      <c r="F2728" s="88">
        <v>11.58</v>
      </c>
      <c r="G2728" s="91">
        <v>22.884999999999998</v>
      </c>
      <c r="H2728" s="41">
        <v>5.7260491088095833E-4</v>
      </c>
      <c r="I2728" s="42">
        <v>12.02038618653401</v>
      </c>
      <c r="J2728" s="41">
        <v>6.3569444444444437E-4</v>
      </c>
      <c r="K2728" s="42">
        <v>2.6082058472222163</v>
      </c>
      <c r="L2728" s="41">
        <v>5.7260491088095833E-4</v>
      </c>
      <c r="M2728" s="42">
        <v>2.4883199957055409</v>
      </c>
    </row>
    <row r="2729" spans="1:13" x14ac:dyDescent="0.2">
      <c r="A2729" s="84">
        <v>360</v>
      </c>
      <c r="B2729" s="85">
        <v>36052</v>
      </c>
      <c r="C2729" s="97">
        <v>34.14</v>
      </c>
      <c r="D2729" s="90">
        <v>8.1999999999999998E-4</v>
      </c>
      <c r="E2729" s="87">
        <v>77.675139999999999</v>
      </c>
      <c r="F2729" s="88">
        <v>11.58</v>
      </c>
      <c r="G2729" s="91">
        <v>22.86</v>
      </c>
      <c r="H2729" s="41">
        <v>5.7203941258587854E-4</v>
      </c>
      <c r="I2729" s="42">
        <v>12.027262321187211</v>
      </c>
      <c r="J2729" s="41">
        <v>6.3499999999999993E-4</v>
      </c>
      <c r="K2729" s="42">
        <v>2.6088408472222162</v>
      </c>
      <c r="L2729" s="41">
        <v>5.7203941258587854E-4</v>
      </c>
      <c r="M2729" s="42">
        <v>2.488892035118127</v>
      </c>
    </row>
    <row r="2730" spans="1:13" x14ac:dyDescent="0.2">
      <c r="A2730" s="84">
        <v>360</v>
      </c>
      <c r="B2730" s="85">
        <v>36053</v>
      </c>
      <c r="C2730" s="97">
        <v>34.32</v>
      </c>
      <c r="D2730" s="90">
        <v>8.1999999999999998E-4</v>
      </c>
      <c r="E2730" s="87">
        <v>77.738829999999993</v>
      </c>
      <c r="F2730" s="88">
        <v>11.69</v>
      </c>
      <c r="G2730" s="91">
        <v>23.004999999999999</v>
      </c>
      <c r="H2730" s="41">
        <v>5.7531770668606264E-4</v>
      </c>
      <c r="I2730" s="42">
        <v>12.034181818163548</v>
      </c>
      <c r="J2730" s="41">
        <v>6.3902777777777775E-4</v>
      </c>
      <c r="K2730" s="42">
        <v>2.6094798749999941</v>
      </c>
      <c r="L2730" s="41">
        <v>5.7531770668606264E-4</v>
      </c>
      <c r="M2730" s="42">
        <v>2.4894673528248132</v>
      </c>
    </row>
    <row r="2731" spans="1:13" x14ac:dyDescent="0.2">
      <c r="A2731" s="84">
        <v>360</v>
      </c>
      <c r="B2731" s="85">
        <v>36054</v>
      </c>
      <c r="C2731" s="97">
        <v>34.53</v>
      </c>
      <c r="D2731" s="90">
        <v>8.1999999999999998E-4</v>
      </c>
      <c r="E2731" s="87">
        <v>77.802909999999997</v>
      </c>
      <c r="F2731" s="88">
        <v>11.53</v>
      </c>
      <c r="G2731" s="91">
        <v>23.03</v>
      </c>
      <c r="H2731" s="41">
        <v>5.7588254028217989E-4</v>
      </c>
      <c r="I2731" s="42">
        <v>12.04111209335921</v>
      </c>
      <c r="J2731" s="41">
        <v>6.397222222222223E-4</v>
      </c>
      <c r="K2731" s="42">
        <v>2.6101195972222162</v>
      </c>
      <c r="L2731" s="41">
        <v>5.7588254028217989E-4</v>
      </c>
      <c r="M2731" s="42">
        <v>2.4900432353650954</v>
      </c>
    </row>
    <row r="2732" spans="1:13" x14ac:dyDescent="0.2">
      <c r="A2732" s="84">
        <v>360</v>
      </c>
      <c r="B2732" s="85">
        <v>36055</v>
      </c>
      <c r="C2732" s="97">
        <v>34.479999999999997</v>
      </c>
      <c r="D2732" s="90">
        <v>8.1999999999999998E-4</v>
      </c>
      <c r="E2732" s="87">
        <v>77.866960000000006</v>
      </c>
      <c r="F2732" s="88">
        <v>11.56</v>
      </c>
      <c r="G2732" s="91">
        <v>23.02</v>
      </c>
      <c r="H2732" s="41">
        <v>5.756566205796787E-4</v>
      </c>
      <c r="I2732" s="42">
        <v>12.048043639254894</v>
      </c>
      <c r="J2732" s="41">
        <v>6.3944444444444444E-4</v>
      </c>
      <c r="K2732" s="42">
        <v>2.6107590416666606</v>
      </c>
      <c r="L2732" s="41">
        <v>5.756566205796787E-4</v>
      </c>
      <c r="M2732" s="42">
        <v>2.4906188919856751</v>
      </c>
    </row>
    <row r="2733" spans="1:13" x14ac:dyDescent="0.2">
      <c r="A2733" s="84">
        <v>360</v>
      </c>
      <c r="B2733" s="85">
        <v>36056</v>
      </c>
      <c r="C2733" s="97">
        <v>34.5</v>
      </c>
      <c r="D2733" s="90">
        <v>8.1999999999999998E-4</v>
      </c>
      <c r="E2733" s="87">
        <v>77.931089999999998</v>
      </c>
      <c r="F2733" s="88">
        <v>11.61</v>
      </c>
      <c r="G2733" s="91">
        <v>23.055</v>
      </c>
      <c r="H2733" s="41">
        <v>5.7644725943317709E-4</v>
      </c>
      <c r="I2733" s="42">
        <v>12.054988700992274</v>
      </c>
      <c r="J2733" s="41">
        <v>6.4041666666666663E-4</v>
      </c>
      <c r="K2733" s="42">
        <v>2.6113994583333273</v>
      </c>
      <c r="L2733" s="41">
        <v>5.7644725943317709E-4</v>
      </c>
      <c r="M2733" s="42">
        <v>2.4911953392451083</v>
      </c>
    </row>
    <row r="2734" spans="1:13" x14ac:dyDescent="0.2">
      <c r="A2734" s="84">
        <v>360</v>
      </c>
      <c r="B2734" s="85">
        <v>36057</v>
      </c>
      <c r="C2734" s="97">
        <v>34.5</v>
      </c>
      <c r="D2734" s="90">
        <v>8.1999999999999998E-4</v>
      </c>
      <c r="E2734" s="87">
        <v>77.995279999999994</v>
      </c>
      <c r="F2734" s="88">
        <v>11.61</v>
      </c>
      <c r="G2734" s="91">
        <v>23.055</v>
      </c>
      <c r="H2734" s="41">
        <v>5.7644725943317709E-4</v>
      </c>
      <c r="I2734" s="42">
        <v>12.061937766191459</v>
      </c>
      <c r="J2734" s="41">
        <v>6.4041666666666663E-4</v>
      </c>
      <c r="K2734" s="42">
        <v>2.612039874999994</v>
      </c>
      <c r="L2734" s="41">
        <v>5.7644725943317709E-4</v>
      </c>
      <c r="M2734" s="42">
        <v>2.4917717865045415</v>
      </c>
    </row>
    <row r="2735" spans="1:13" x14ac:dyDescent="0.2">
      <c r="A2735" s="84">
        <v>360</v>
      </c>
      <c r="B2735" s="85">
        <v>36058</v>
      </c>
      <c r="C2735" s="97">
        <v>34.5</v>
      </c>
      <c r="D2735" s="90">
        <v>8.1999999999999998E-4</v>
      </c>
      <c r="E2735" s="87">
        <v>78.059520000000006</v>
      </c>
      <c r="F2735" s="88">
        <v>11.61</v>
      </c>
      <c r="G2735" s="91">
        <v>23.055</v>
      </c>
      <c r="H2735" s="41">
        <v>5.7644725943317709E-4</v>
      </c>
      <c r="I2735" s="42">
        <v>12.068890837160234</v>
      </c>
      <c r="J2735" s="41">
        <v>6.4041666666666663E-4</v>
      </c>
      <c r="K2735" s="42">
        <v>2.6126802916666607</v>
      </c>
      <c r="L2735" s="41">
        <v>5.7644725943317709E-4</v>
      </c>
      <c r="M2735" s="42">
        <v>2.4923482337639746</v>
      </c>
    </row>
    <row r="2736" spans="1:13" x14ac:dyDescent="0.2">
      <c r="A2736" s="84">
        <v>360</v>
      </c>
      <c r="B2736" s="85">
        <v>36059</v>
      </c>
      <c r="C2736" s="97">
        <v>33.92</v>
      </c>
      <c r="D2736" s="90">
        <v>8.0999999999999996E-4</v>
      </c>
      <c r="E2736" s="87">
        <v>78.122879999999995</v>
      </c>
      <c r="F2736" s="88">
        <v>11.57</v>
      </c>
      <c r="G2736" s="91">
        <v>22.745000000000001</v>
      </c>
      <c r="H2736" s="41">
        <v>5.6943664157627083E-4</v>
      </c>
      <c r="I2736" s="42">
        <v>12.075763305826097</v>
      </c>
      <c r="J2736" s="41">
        <v>6.3180555555555559E-4</v>
      </c>
      <c r="K2736" s="42">
        <v>2.6133120972222161</v>
      </c>
      <c r="L2736" s="41">
        <v>5.6943664157627083E-4</v>
      </c>
      <c r="M2736" s="42">
        <v>2.4929176704055509</v>
      </c>
    </row>
    <row r="2737" spans="1:13" x14ac:dyDescent="0.2">
      <c r="A2737" s="84">
        <v>360</v>
      </c>
      <c r="B2737" s="85">
        <v>36060</v>
      </c>
      <c r="C2737" s="97">
        <v>33.9</v>
      </c>
      <c r="D2737" s="90">
        <v>8.0999999999999996E-4</v>
      </c>
      <c r="E2737" s="87">
        <v>78.186250000000001</v>
      </c>
      <c r="F2737" s="88">
        <v>11.56</v>
      </c>
      <c r="G2737" s="91">
        <v>22.73</v>
      </c>
      <c r="H2737" s="41">
        <v>5.6909697043927565E-4</v>
      </c>
      <c r="I2737" s="42">
        <v>12.082635586139185</v>
      </c>
      <c r="J2737" s="41">
        <v>6.3138888888888891E-4</v>
      </c>
      <c r="K2737" s="42">
        <v>2.6139434861111051</v>
      </c>
      <c r="L2737" s="41">
        <v>5.6909697043927565E-4</v>
      </c>
      <c r="M2737" s="42">
        <v>2.4934867673759902</v>
      </c>
    </row>
    <row r="2738" spans="1:13" x14ac:dyDescent="0.2">
      <c r="A2738" s="84">
        <v>360</v>
      </c>
      <c r="B2738" s="85">
        <v>36061</v>
      </c>
      <c r="C2738" s="97">
        <v>34.14</v>
      </c>
      <c r="D2738" s="90">
        <v>8.1999999999999998E-4</v>
      </c>
      <c r="E2738" s="87">
        <v>78.250069999999994</v>
      </c>
      <c r="F2738" s="88">
        <v>11.74</v>
      </c>
      <c r="G2738" s="91">
        <v>22.94</v>
      </c>
      <c r="H2738" s="41">
        <v>5.7384860339926291E-4</v>
      </c>
      <c r="I2738" s="42">
        <v>12.089569189695673</v>
      </c>
      <c r="J2738" s="41">
        <v>6.3722222222222229E-4</v>
      </c>
      <c r="K2738" s="42">
        <v>2.6145807083333272</v>
      </c>
      <c r="L2738" s="41">
        <v>5.7384860339926291E-4</v>
      </c>
      <c r="M2738" s="42">
        <v>2.4940606159793894</v>
      </c>
    </row>
    <row r="2739" spans="1:13" x14ac:dyDescent="0.2">
      <c r="A2739" s="84">
        <v>360</v>
      </c>
      <c r="B2739" s="85">
        <v>36062</v>
      </c>
      <c r="C2739" s="97">
        <v>34.090000000000003</v>
      </c>
      <c r="D2739" s="90">
        <v>8.1999999999999998E-4</v>
      </c>
      <c r="E2739" s="87">
        <v>78.313860000000005</v>
      </c>
      <c r="F2739" s="88">
        <v>11.73</v>
      </c>
      <c r="G2739" s="91">
        <v>22.910000000000004</v>
      </c>
      <c r="H2739" s="41">
        <v>5.7317029446113388E-4</v>
      </c>
      <c r="I2739" s="42">
        <v>12.09649857162804</v>
      </c>
      <c r="J2739" s="41">
        <v>6.3638888888888903E-4</v>
      </c>
      <c r="K2739" s="42">
        <v>2.615217097222216</v>
      </c>
      <c r="L2739" s="41">
        <v>5.7317029446113388E-4</v>
      </c>
      <c r="M2739" s="42">
        <v>2.4946337862738508</v>
      </c>
    </row>
    <row r="2740" spans="1:13" x14ac:dyDescent="0.2">
      <c r="A2740" s="84">
        <v>360</v>
      </c>
      <c r="B2740" s="85">
        <v>36063</v>
      </c>
      <c r="C2740" s="97">
        <v>34.07</v>
      </c>
      <c r="D2740" s="90">
        <v>8.0999999999999996E-4</v>
      </c>
      <c r="E2740" s="87">
        <v>78.377660000000006</v>
      </c>
      <c r="F2740" s="88">
        <v>11.71</v>
      </c>
      <c r="G2740" s="91">
        <v>22.89</v>
      </c>
      <c r="H2740" s="41">
        <v>5.7271799677272028E-4</v>
      </c>
      <c r="I2740" s="42">
        <v>12.103426454057946</v>
      </c>
      <c r="J2740" s="41">
        <v>6.358333333333333E-4</v>
      </c>
      <c r="K2740" s="42">
        <v>2.6158529305555493</v>
      </c>
      <c r="L2740" s="41">
        <v>5.7271799677272028E-4</v>
      </c>
      <c r="M2740" s="42">
        <v>2.4952065042706235</v>
      </c>
    </row>
    <row r="2741" spans="1:13" x14ac:dyDescent="0.2">
      <c r="A2741" s="84">
        <v>360</v>
      </c>
      <c r="B2741" s="85">
        <v>36064</v>
      </c>
      <c r="C2741" s="97">
        <v>34.07</v>
      </c>
      <c r="D2741" s="90">
        <v>8.0999999999999996E-4</v>
      </c>
      <c r="E2741" s="87">
        <v>78.441519999999997</v>
      </c>
      <c r="F2741" s="88">
        <v>11.71</v>
      </c>
      <c r="G2741" s="91">
        <v>22.89</v>
      </c>
      <c r="H2741" s="41">
        <v>5.7271799677272028E-4</v>
      </c>
      <c r="I2741" s="42">
        <v>12.1103583042108</v>
      </c>
      <c r="J2741" s="41">
        <v>6.358333333333333E-4</v>
      </c>
      <c r="K2741" s="42">
        <v>2.6164887638888827</v>
      </c>
      <c r="L2741" s="41">
        <v>5.7271799677272028E-4</v>
      </c>
      <c r="M2741" s="42">
        <v>2.4957792222673962</v>
      </c>
    </row>
    <row r="2742" spans="1:13" x14ac:dyDescent="0.2">
      <c r="A2742" s="84">
        <v>360</v>
      </c>
      <c r="B2742" s="85">
        <v>36065</v>
      </c>
      <c r="C2742" s="97">
        <v>34.07</v>
      </c>
      <c r="D2742" s="90">
        <v>8.0999999999999996E-4</v>
      </c>
      <c r="E2742" s="87">
        <v>78.505430000000004</v>
      </c>
      <c r="F2742" s="88">
        <v>11.71</v>
      </c>
      <c r="G2742" s="91">
        <v>22.89</v>
      </c>
      <c r="H2742" s="41">
        <v>5.7271799677272028E-4</v>
      </c>
      <c r="I2742" s="42">
        <v>12.117294124358988</v>
      </c>
      <c r="J2742" s="41">
        <v>6.358333333333333E-4</v>
      </c>
      <c r="K2742" s="42">
        <v>2.6171245972222161</v>
      </c>
      <c r="L2742" s="41">
        <v>5.7271799677272028E-4</v>
      </c>
      <c r="M2742" s="42">
        <v>2.496351940264169</v>
      </c>
    </row>
    <row r="2743" spans="1:13" x14ac:dyDescent="0.2">
      <c r="A2743" s="84">
        <v>360</v>
      </c>
      <c r="B2743" s="85">
        <v>36066</v>
      </c>
      <c r="C2743" s="97">
        <v>34.200000000000003</v>
      </c>
      <c r="D2743" s="90">
        <v>8.1999999999999998E-4</v>
      </c>
      <c r="E2743" s="87">
        <v>78.569609999999997</v>
      </c>
      <c r="F2743" s="88">
        <v>11.73</v>
      </c>
      <c r="G2743" s="91">
        <v>22.965000000000003</v>
      </c>
      <c r="H2743" s="41">
        <v>5.74413734770296E-4</v>
      </c>
      <c r="I2743" s="42">
        <v>12.124254464532271</v>
      </c>
      <c r="J2743" s="41">
        <v>6.3791666666666673E-4</v>
      </c>
      <c r="K2743" s="42">
        <v>2.6177625138888829</v>
      </c>
      <c r="L2743" s="41">
        <v>5.74413734770296E-4</v>
      </c>
      <c r="M2743" s="42">
        <v>2.4969263539989393</v>
      </c>
    </row>
    <row r="2744" spans="1:13" x14ac:dyDescent="0.2">
      <c r="A2744" s="84">
        <v>360</v>
      </c>
      <c r="B2744" s="85">
        <v>36067</v>
      </c>
      <c r="C2744" s="97">
        <v>34.270000000000003</v>
      </c>
      <c r="D2744" s="90">
        <v>8.1999999999999998E-4</v>
      </c>
      <c r="E2744" s="87">
        <v>78.633949999999999</v>
      </c>
      <c r="F2744" s="88">
        <v>11.74</v>
      </c>
      <c r="G2744" s="91">
        <v>23.005000000000003</v>
      </c>
      <c r="H2744" s="41">
        <v>5.7531770668606264E-4</v>
      </c>
      <c r="I2744" s="42">
        <v>12.131229762806084</v>
      </c>
      <c r="J2744" s="41">
        <v>6.3902777777777786E-4</v>
      </c>
      <c r="K2744" s="42">
        <v>2.6184015416666608</v>
      </c>
      <c r="L2744" s="41">
        <v>5.7531770668606264E-4</v>
      </c>
      <c r="M2744" s="42">
        <v>2.4975016717056251</v>
      </c>
    </row>
    <row r="2745" spans="1:13" x14ac:dyDescent="0.2">
      <c r="A2745" s="84">
        <v>360</v>
      </c>
      <c r="B2745" s="85">
        <v>36068</v>
      </c>
      <c r="C2745" s="97">
        <v>34.39</v>
      </c>
      <c r="D2745" s="90">
        <v>8.1999999999999998E-4</v>
      </c>
      <c r="E2745" s="87">
        <v>78.698530000000005</v>
      </c>
      <c r="F2745" s="88">
        <v>11.8</v>
      </c>
      <c r="G2745" s="91">
        <v>23.094999999999999</v>
      </c>
      <c r="H2745" s="41">
        <v>5.7735057214469698E-4</v>
      </c>
      <c r="I2745" s="42">
        <v>12.138233735250459</v>
      </c>
      <c r="J2745" s="41">
        <v>6.4152777777777776E-4</v>
      </c>
      <c r="K2745" s="42">
        <v>2.6190430694444387</v>
      </c>
      <c r="L2745" s="41">
        <v>5.7735057214469698E-4</v>
      </c>
      <c r="M2745" s="42">
        <v>2.4980790222777696</v>
      </c>
    </row>
    <row r="2746" spans="1:13" x14ac:dyDescent="0.2">
      <c r="A2746" s="84">
        <v>360</v>
      </c>
      <c r="B2746" s="85">
        <v>36069</v>
      </c>
      <c r="C2746" s="97">
        <v>34.4</v>
      </c>
      <c r="D2746" s="90">
        <v>8.1999999999999998E-4</v>
      </c>
      <c r="E2746" s="87">
        <v>78.763189999999994</v>
      </c>
      <c r="F2746" s="88">
        <v>12.06</v>
      </c>
      <c r="G2746" s="91">
        <v>23.23</v>
      </c>
      <c r="H2746" s="41">
        <v>5.8039709292212471E-4</v>
      </c>
      <c r="I2746" s="42">
        <v>12.145278730823607</v>
      </c>
      <c r="J2746" s="41">
        <v>6.4527777777777782E-4</v>
      </c>
      <c r="K2746" s="42">
        <v>2.6196883472222163</v>
      </c>
      <c r="L2746" s="41">
        <v>5.8039709292212471E-4</v>
      </c>
      <c r="M2746" s="42">
        <v>2.4986594193706919</v>
      </c>
    </row>
    <row r="2747" spans="1:13" x14ac:dyDescent="0.2">
      <c r="A2747" s="84">
        <v>360</v>
      </c>
      <c r="B2747" s="85">
        <v>36070</v>
      </c>
      <c r="C2747" s="97">
        <v>35.14</v>
      </c>
      <c r="D2747" s="90">
        <v>8.4000000000000003E-4</v>
      </c>
      <c r="E2747" s="87">
        <v>78.82911</v>
      </c>
      <c r="F2747" s="88">
        <v>11.76</v>
      </c>
      <c r="G2747" s="91">
        <v>23.45</v>
      </c>
      <c r="H2747" s="41">
        <v>5.8535466933817837E-4</v>
      </c>
      <c r="I2747" s="42">
        <v>12.152388026439109</v>
      </c>
      <c r="J2747" s="41">
        <v>6.5138888888888885E-4</v>
      </c>
      <c r="K2747" s="42">
        <v>2.6203397361111054</v>
      </c>
      <c r="L2747" s="41">
        <v>5.8535466933817837E-4</v>
      </c>
      <c r="M2747" s="42">
        <v>2.4992447740400303</v>
      </c>
    </row>
    <row r="2748" spans="1:13" x14ac:dyDescent="0.2">
      <c r="A2748" s="84">
        <v>360</v>
      </c>
      <c r="B2748" s="85">
        <v>36071</v>
      </c>
      <c r="C2748" s="97">
        <v>35.14</v>
      </c>
      <c r="D2748" s="90">
        <v>8.4000000000000003E-4</v>
      </c>
      <c r="E2748" s="87">
        <v>78.895070000000004</v>
      </c>
      <c r="F2748" s="88">
        <v>11.76</v>
      </c>
      <c r="G2748" s="91">
        <v>23.45</v>
      </c>
      <c r="H2748" s="41">
        <v>5.8535466933817837E-4</v>
      </c>
      <c r="I2748" s="42">
        <v>12.159501483513994</v>
      </c>
      <c r="J2748" s="41">
        <v>6.5138888888888885E-4</v>
      </c>
      <c r="K2748" s="42">
        <v>2.6209911249999944</v>
      </c>
      <c r="L2748" s="41">
        <v>5.8535466933817837E-4</v>
      </c>
      <c r="M2748" s="42">
        <v>2.4998301287093687</v>
      </c>
    </row>
    <row r="2749" spans="1:13" x14ac:dyDescent="0.2">
      <c r="A2749" s="84">
        <v>360</v>
      </c>
      <c r="B2749" s="85">
        <v>36072</v>
      </c>
      <c r="C2749" s="97">
        <v>35.14</v>
      </c>
      <c r="D2749" s="90">
        <v>8.4000000000000003E-4</v>
      </c>
      <c r="E2749" s="87">
        <v>78.961100000000002</v>
      </c>
      <c r="F2749" s="88">
        <v>11.76</v>
      </c>
      <c r="G2749" s="91">
        <v>23.45</v>
      </c>
      <c r="H2749" s="41">
        <v>5.8535466933817837E-4</v>
      </c>
      <c r="I2749" s="42">
        <v>12.166619104484193</v>
      </c>
      <c r="J2749" s="41">
        <v>6.5138888888888885E-4</v>
      </c>
      <c r="K2749" s="42">
        <v>2.6216425138888835</v>
      </c>
      <c r="L2749" s="41">
        <v>5.8535466933817837E-4</v>
      </c>
      <c r="M2749" s="42">
        <v>2.5004154833787071</v>
      </c>
    </row>
    <row r="2750" spans="1:13" x14ac:dyDescent="0.2">
      <c r="A2750" s="84">
        <v>360</v>
      </c>
      <c r="B2750" s="85">
        <v>36073</v>
      </c>
      <c r="C2750" s="97">
        <v>35.11</v>
      </c>
      <c r="D2750" s="90">
        <v>8.4000000000000003E-4</v>
      </c>
      <c r="E2750" s="87">
        <v>79.02713</v>
      </c>
      <c r="F2750" s="88">
        <v>12.01</v>
      </c>
      <c r="G2750" s="91">
        <v>23.56</v>
      </c>
      <c r="H2750" s="41">
        <v>5.8783015464114463E-4</v>
      </c>
      <c r="I2750" s="42">
        <v>12.173771010073841</v>
      </c>
      <c r="J2750" s="41">
        <v>6.5444444444444437E-4</v>
      </c>
      <c r="K2750" s="42">
        <v>2.6222969583333278</v>
      </c>
      <c r="L2750" s="41">
        <v>5.8783015464114463E-4</v>
      </c>
      <c r="M2750" s="42">
        <v>2.5010033135333485</v>
      </c>
    </row>
    <row r="2751" spans="1:13" x14ac:dyDescent="0.2">
      <c r="A2751" s="84">
        <v>360</v>
      </c>
      <c r="B2751" s="85">
        <v>36074</v>
      </c>
      <c r="C2751" s="97">
        <v>35.94</v>
      </c>
      <c r="D2751" s="90">
        <v>8.4999999999999995E-4</v>
      </c>
      <c r="E2751" s="87">
        <v>79.094560000000001</v>
      </c>
      <c r="F2751" s="88">
        <v>12.27</v>
      </c>
      <c r="G2751" s="91">
        <v>24.104999999999997</v>
      </c>
      <c r="H2751" s="41">
        <v>6.0006273092660933E-4</v>
      </c>
      <c r="I2751" s="42">
        <v>12.18107603635182</v>
      </c>
      <c r="J2751" s="41">
        <v>6.6958333333333323E-4</v>
      </c>
      <c r="K2751" s="42">
        <v>2.6229665416666612</v>
      </c>
      <c r="L2751" s="41">
        <v>6.0006273092660933E-4</v>
      </c>
      <c r="M2751" s="42">
        <v>2.5016033762642751</v>
      </c>
    </row>
    <row r="2752" spans="1:13" x14ac:dyDescent="0.2">
      <c r="A2752" s="84">
        <v>360</v>
      </c>
      <c r="B2752" s="85">
        <v>36075</v>
      </c>
      <c r="C2752" s="97">
        <v>35.520000000000003</v>
      </c>
      <c r="D2752" s="90">
        <v>8.4000000000000003E-4</v>
      </c>
      <c r="E2752" s="87">
        <v>79.161370000000005</v>
      </c>
      <c r="F2752" s="88">
        <v>12.33</v>
      </c>
      <c r="G2752" s="91">
        <v>23.925000000000001</v>
      </c>
      <c r="H2752" s="41">
        <v>5.9602854868545663E-4</v>
      </c>
      <c r="I2752" s="42">
        <v>12.188336305423194</v>
      </c>
      <c r="J2752" s="41">
        <v>6.6458333333333332E-4</v>
      </c>
      <c r="K2752" s="42">
        <v>2.6236311249999944</v>
      </c>
      <c r="L2752" s="41">
        <v>5.9602854868545663E-4</v>
      </c>
      <c r="M2752" s="42">
        <v>2.5021994048129605</v>
      </c>
    </row>
    <row r="2753" spans="1:13" x14ac:dyDescent="0.2">
      <c r="A2753" s="84">
        <v>360</v>
      </c>
      <c r="B2753" s="85">
        <v>36076</v>
      </c>
      <c r="C2753" s="97">
        <v>35.520000000000003</v>
      </c>
      <c r="D2753" s="90">
        <v>8.4000000000000003E-4</v>
      </c>
      <c r="E2753" s="87">
        <v>79.228229999999996</v>
      </c>
      <c r="F2753" s="88">
        <v>12.33</v>
      </c>
      <c r="G2753" s="91">
        <v>23.925000000000001</v>
      </c>
      <c r="H2753" s="41">
        <v>5.9602854868545663E-4</v>
      </c>
      <c r="I2753" s="42">
        <v>12.195600901822205</v>
      </c>
      <c r="J2753" s="41">
        <v>6.6458333333333332E-4</v>
      </c>
      <c r="K2753" s="42">
        <v>2.6242957083333276</v>
      </c>
      <c r="L2753" s="41">
        <v>5.9602854868545663E-4</v>
      </c>
      <c r="M2753" s="42">
        <v>2.502795433361646</v>
      </c>
    </row>
    <row r="2754" spans="1:13" x14ac:dyDescent="0.2">
      <c r="A2754" s="84">
        <v>360</v>
      </c>
      <c r="B2754" s="85">
        <v>36077</v>
      </c>
      <c r="C2754" s="97">
        <v>36.299999999999997</v>
      </c>
      <c r="D2754" s="90">
        <v>8.5999999999999998E-4</v>
      </c>
      <c r="E2754" s="87">
        <v>79.296409999999995</v>
      </c>
      <c r="F2754" s="88">
        <v>12.23</v>
      </c>
      <c r="G2754" s="91">
        <v>24.265000000000001</v>
      </c>
      <c r="H2754" s="41">
        <v>6.036437753063062E-4</v>
      </c>
      <c r="I2754" s="42">
        <v>12.20296270039271</v>
      </c>
      <c r="J2754" s="41">
        <v>6.7402777777777784E-4</v>
      </c>
      <c r="K2754" s="42">
        <v>2.6249697361111055</v>
      </c>
      <c r="L2754" s="41">
        <v>6.036437753063062E-4</v>
      </c>
      <c r="M2754" s="42">
        <v>2.5033990771369523</v>
      </c>
    </row>
    <row r="2755" spans="1:13" x14ac:dyDescent="0.2">
      <c r="A2755" s="84">
        <v>360</v>
      </c>
      <c r="B2755" s="85">
        <v>36078</v>
      </c>
      <c r="C2755" s="97">
        <v>36.299999999999997</v>
      </c>
      <c r="D2755" s="90">
        <v>8.5999999999999998E-4</v>
      </c>
      <c r="E2755" s="87">
        <v>79.364660000000001</v>
      </c>
      <c r="F2755" s="88">
        <v>12.23</v>
      </c>
      <c r="G2755" s="91">
        <v>24.265000000000001</v>
      </c>
      <c r="H2755" s="41">
        <v>6.036437753063062E-4</v>
      </c>
      <c r="I2755" s="42">
        <v>12.210328942867097</v>
      </c>
      <c r="J2755" s="41">
        <v>6.7402777777777784E-4</v>
      </c>
      <c r="K2755" s="42">
        <v>2.6256437638888834</v>
      </c>
      <c r="L2755" s="41">
        <v>6.036437753063062E-4</v>
      </c>
      <c r="M2755" s="42">
        <v>2.5040027209122586</v>
      </c>
    </row>
    <row r="2756" spans="1:13" x14ac:dyDescent="0.2">
      <c r="A2756" s="84">
        <v>360</v>
      </c>
      <c r="B2756" s="85">
        <v>36079</v>
      </c>
      <c r="C2756" s="97">
        <v>36.299999999999997</v>
      </c>
      <c r="D2756" s="90">
        <v>8.5999999999999998E-4</v>
      </c>
      <c r="E2756" s="87">
        <v>79.432959999999994</v>
      </c>
      <c r="F2756" s="88">
        <v>12.23</v>
      </c>
      <c r="G2756" s="91">
        <v>24.265000000000001</v>
      </c>
      <c r="H2756" s="41">
        <v>6.036437753063062E-4</v>
      </c>
      <c r="I2756" s="42">
        <v>12.217699631927902</v>
      </c>
      <c r="J2756" s="41">
        <v>6.7402777777777784E-4</v>
      </c>
      <c r="K2756" s="42">
        <v>2.6263177916666613</v>
      </c>
      <c r="L2756" s="41">
        <v>6.036437753063062E-4</v>
      </c>
      <c r="M2756" s="42">
        <v>2.5046063646875649</v>
      </c>
    </row>
    <row r="2757" spans="1:13" x14ac:dyDescent="0.2">
      <c r="A2757" s="84">
        <v>360</v>
      </c>
      <c r="B2757" s="85">
        <v>36080</v>
      </c>
      <c r="C2757" s="97">
        <v>36.31</v>
      </c>
      <c r="D2757" s="90">
        <v>8.5999999999999998E-4</v>
      </c>
      <c r="E2757" s="87">
        <v>79.501339999999999</v>
      </c>
      <c r="F2757" s="88">
        <v>12.27</v>
      </c>
      <c r="G2757" s="91">
        <v>24.29</v>
      </c>
      <c r="H2757" s="41">
        <v>6.0420289810658723E-4</v>
      </c>
      <c r="I2757" s="42">
        <v>12.225081601453708</v>
      </c>
      <c r="J2757" s="41">
        <v>6.7472222222222217E-4</v>
      </c>
      <c r="K2757" s="42">
        <v>2.6269925138888834</v>
      </c>
      <c r="L2757" s="41">
        <v>6.0420289810658723E-4</v>
      </c>
      <c r="M2757" s="42">
        <v>2.5052105675856717</v>
      </c>
    </row>
    <row r="2758" spans="1:13" x14ac:dyDescent="0.2">
      <c r="A2758" s="84">
        <v>360</v>
      </c>
      <c r="B2758" s="85">
        <v>36081</v>
      </c>
      <c r="C2758" s="97">
        <v>36.32</v>
      </c>
      <c r="D2758" s="90">
        <v>8.5999999999999998E-4</v>
      </c>
      <c r="E2758" s="87">
        <v>79.569789999999998</v>
      </c>
      <c r="F2758" s="88">
        <v>12.38</v>
      </c>
      <c r="G2758" s="91">
        <v>24.35</v>
      </c>
      <c r="H2758" s="41">
        <v>6.05544335382735E-4</v>
      </c>
      <c r="I2758" s="42">
        <v>12.232484430367059</v>
      </c>
      <c r="J2758" s="41">
        <v>6.7638888888888892E-4</v>
      </c>
      <c r="K2758" s="42">
        <v>2.6276689027777724</v>
      </c>
      <c r="L2758" s="41">
        <v>6.05544335382735E-4</v>
      </c>
      <c r="M2758" s="42">
        <v>2.5058161119210545</v>
      </c>
    </row>
    <row r="2759" spans="1:13" x14ac:dyDescent="0.2">
      <c r="A2759" s="84">
        <v>360</v>
      </c>
      <c r="B2759" s="85">
        <v>36082</v>
      </c>
      <c r="C2759" s="97">
        <v>36.46</v>
      </c>
      <c r="D2759" s="90">
        <v>8.5999999999999998E-4</v>
      </c>
      <c r="E2759" s="87">
        <v>79.638530000000003</v>
      </c>
      <c r="F2759" s="88">
        <v>12.39</v>
      </c>
      <c r="G2759" s="91">
        <v>24.425000000000001</v>
      </c>
      <c r="H2759" s="41">
        <v>6.0722022459414049E-4</v>
      </c>
      <c r="I2759" s="42">
        <v>12.239912242310211</v>
      </c>
      <c r="J2759" s="41">
        <v>6.7847222222222224E-4</v>
      </c>
      <c r="K2759" s="42">
        <v>2.6283473749999948</v>
      </c>
      <c r="L2759" s="41">
        <v>6.0722022459414049E-4</v>
      </c>
      <c r="M2759" s="42">
        <v>2.5064233321456486</v>
      </c>
    </row>
    <row r="2760" spans="1:13" x14ac:dyDescent="0.2">
      <c r="A2760" s="84">
        <v>360</v>
      </c>
      <c r="B2760" s="85">
        <v>36083</v>
      </c>
      <c r="C2760" s="97">
        <v>36.450000000000003</v>
      </c>
      <c r="D2760" s="90">
        <v>8.5999999999999998E-4</v>
      </c>
      <c r="E2760" s="87">
        <v>79.707310000000007</v>
      </c>
      <c r="F2760" s="88">
        <v>12.4</v>
      </c>
      <c r="G2760" s="91">
        <v>24.425000000000001</v>
      </c>
      <c r="H2760" s="41">
        <v>6.0722022459414049E-4</v>
      </c>
      <c r="I2760" s="42">
        <v>12.247344564571</v>
      </c>
      <c r="J2760" s="41">
        <v>6.7847222222222224E-4</v>
      </c>
      <c r="K2760" s="42">
        <v>2.6290258472222172</v>
      </c>
      <c r="L2760" s="41">
        <v>6.0722022459414049E-4</v>
      </c>
      <c r="M2760" s="42">
        <v>2.5070305523702427</v>
      </c>
    </row>
    <row r="2761" spans="1:13" x14ac:dyDescent="0.2">
      <c r="A2761" s="84">
        <v>360</v>
      </c>
      <c r="B2761" s="85">
        <v>36084</v>
      </c>
      <c r="C2761" s="97">
        <v>36.53</v>
      </c>
      <c r="D2761" s="90">
        <v>8.7000000000000001E-4</v>
      </c>
      <c r="E2761" s="87">
        <v>79.77628</v>
      </c>
      <c r="F2761" s="88">
        <v>12.44</v>
      </c>
      <c r="G2761" s="91">
        <v>24.484999999999999</v>
      </c>
      <c r="H2761" s="41">
        <v>6.0856021081368006E-4</v>
      </c>
      <c r="I2761" s="42">
        <v>12.254797811161122</v>
      </c>
      <c r="J2761" s="41">
        <v>6.8013888888888887E-4</v>
      </c>
      <c r="K2761" s="42">
        <v>2.6297059861111061</v>
      </c>
      <c r="L2761" s="41">
        <v>6.0856021081368006E-4</v>
      </c>
      <c r="M2761" s="42">
        <v>2.5076391125810567</v>
      </c>
    </row>
    <row r="2762" spans="1:13" x14ac:dyDescent="0.2">
      <c r="A2762" s="84">
        <v>360</v>
      </c>
      <c r="B2762" s="85">
        <v>36085</v>
      </c>
      <c r="C2762" s="97">
        <v>36.53</v>
      </c>
      <c r="D2762" s="90">
        <v>8.7000000000000001E-4</v>
      </c>
      <c r="E2762" s="87">
        <v>79.845309999999998</v>
      </c>
      <c r="F2762" s="88">
        <v>12.44</v>
      </c>
      <c r="G2762" s="91">
        <v>24.484999999999999</v>
      </c>
      <c r="H2762" s="41">
        <v>6.0856021081368006E-4</v>
      </c>
      <c r="I2762" s="42">
        <v>12.262255593500562</v>
      </c>
      <c r="J2762" s="41">
        <v>6.8013888888888887E-4</v>
      </c>
      <c r="K2762" s="42">
        <v>2.6303861249999949</v>
      </c>
      <c r="L2762" s="41">
        <v>6.0856021081368006E-4</v>
      </c>
      <c r="M2762" s="42">
        <v>2.5082476727918701</v>
      </c>
    </row>
    <row r="2763" spans="1:13" x14ac:dyDescent="0.2">
      <c r="A2763" s="84">
        <v>360</v>
      </c>
      <c r="B2763" s="85">
        <v>36086</v>
      </c>
      <c r="C2763" s="97">
        <v>36.53</v>
      </c>
      <c r="D2763" s="90">
        <v>8.7000000000000001E-4</v>
      </c>
      <c r="E2763" s="87">
        <v>79.914400000000001</v>
      </c>
      <c r="F2763" s="88">
        <v>12.44</v>
      </c>
      <c r="G2763" s="91">
        <v>24.484999999999999</v>
      </c>
      <c r="H2763" s="41">
        <v>6.0856021081368006E-4</v>
      </c>
      <c r="I2763" s="42">
        <v>12.269717914349593</v>
      </c>
      <c r="J2763" s="41">
        <v>6.8013888888888887E-4</v>
      </c>
      <c r="K2763" s="42">
        <v>2.6310662638888838</v>
      </c>
      <c r="L2763" s="41">
        <v>6.0856021081368006E-4</v>
      </c>
      <c r="M2763" s="42">
        <v>2.5088562330026836</v>
      </c>
    </row>
    <row r="2764" spans="1:13" x14ac:dyDescent="0.2">
      <c r="A2764" s="84">
        <v>360</v>
      </c>
      <c r="B2764" s="85">
        <v>36087</v>
      </c>
      <c r="C2764" s="97">
        <v>36.46</v>
      </c>
      <c r="D2764" s="90">
        <v>8.5999999999999998E-4</v>
      </c>
      <c r="E2764" s="87">
        <v>79.983440000000002</v>
      </c>
      <c r="F2764" s="88">
        <v>12.35</v>
      </c>
      <c r="G2764" s="91">
        <v>24.405000000000001</v>
      </c>
      <c r="H2764" s="41">
        <v>6.067734193238028E-4</v>
      </c>
      <c r="I2764" s="42">
        <v>12.277162853042622</v>
      </c>
      <c r="J2764" s="41">
        <v>6.7791666666666673E-4</v>
      </c>
      <c r="K2764" s="42">
        <v>2.6317441805555504</v>
      </c>
      <c r="L2764" s="41">
        <v>6.067734193238028E-4</v>
      </c>
      <c r="M2764" s="42">
        <v>2.5094630064220071</v>
      </c>
    </row>
    <row r="2765" spans="1:13" x14ac:dyDescent="0.2">
      <c r="A2765" s="84">
        <v>360</v>
      </c>
      <c r="B2765" s="85">
        <v>36088</v>
      </c>
      <c r="C2765" s="97">
        <v>36.380000000000003</v>
      </c>
      <c r="D2765" s="90">
        <v>8.5999999999999998E-4</v>
      </c>
      <c r="E2765" s="87">
        <v>80.052400000000006</v>
      </c>
      <c r="F2765" s="88">
        <v>12.22</v>
      </c>
      <c r="G2765" s="91">
        <v>24.3</v>
      </c>
      <c r="H2765" s="41">
        <v>6.0442651582492957E-4</v>
      </c>
      <c r="I2765" s="42">
        <v>12.284583495810102</v>
      </c>
      <c r="J2765" s="41">
        <v>6.7500000000000004E-4</v>
      </c>
      <c r="K2765" s="42">
        <v>2.6324191805555506</v>
      </c>
      <c r="L2765" s="41">
        <v>6.0442651582492957E-4</v>
      </c>
      <c r="M2765" s="42">
        <v>2.5100674329378321</v>
      </c>
    </row>
    <row r="2766" spans="1:13" x14ac:dyDescent="0.2">
      <c r="A2766" s="84">
        <v>360</v>
      </c>
      <c r="B2766" s="85">
        <v>36089</v>
      </c>
      <c r="C2766" s="97">
        <v>36.659999999999997</v>
      </c>
      <c r="D2766" s="90">
        <v>8.7000000000000001E-4</v>
      </c>
      <c r="E2766" s="87">
        <v>80.121880000000004</v>
      </c>
      <c r="F2766" s="88">
        <v>12.4</v>
      </c>
      <c r="G2766" s="91">
        <v>24.529999999999998</v>
      </c>
      <c r="H2766" s="41">
        <v>6.0956477788121077E-4</v>
      </c>
      <c r="I2766" s="42">
        <v>12.292071745220088</v>
      </c>
      <c r="J2766" s="41">
        <v>6.8138888888888882E-4</v>
      </c>
      <c r="K2766" s="42">
        <v>2.6331005694444394</v>
      </c>
      <c r="L2766" s="41">
        <v>6.0956477788121077E-4</v>
      </c>
      <c r="M2766" s="42">
        <v>2.5106769977157133</v>
      </c>
    </row>
    <row r="2767" spans="1:13" x14ac:dyDescent="0.2">
      <c r="A2767" s="84">
        <v>360</v>
      </c>
      <c r="B2767" s="85">
        <v>36090</v>
      </c>
      <c r="C2767" s="97">
        <v>36.75</v>
      </c>
      <c r="D2767" s="90">
        <v>8.7000000000000001E-4</v>
      </c>
      <c r="E2767" s="87">
        <v>80.191569999999999</v>
      </c>
      <c r="F2767" s="88">
        <v>12.42</v>
      </c>
      <c r="G2767" s="91">
        <v>24.585000000000001</v>
      </c>
      <c r="H2767" s="41">
        <v>6.107920905840114E-4</v>
      </c>
      <c r="I2767" s="42">
        <v>12.299579645418961</v>
      </c>
      <c r="J2767" s="41">
        <v>6.8291666666666674E-4</v>
      </c>
      <c r="K2767" s="42">
        <v>2.6337834861111062</v>
      </c>
      <c r="L2767" s="41">
        <v>6.107920905840114E-4</v>
      </c>
      <c r="M2767" s="42">
        <v>2.5112877898062971</v>
      </c>
    </row>
    <row r="2768" spans="1:13" x14ac:dyDescent="0.2">
      <c r="A2768" s="84">
        <v>360</v>
      </c>
      <c r="B2768" s="85">
        <v>36091</v>
      </c>
      <c r="C2768" s="97">
        <v>36.44</v>
      </c>
      <c r="D2768" s="90">
        <v>8.5999999999999998E-4</v>
      </c>
      <c r="E2768" s="87">
        <v>80.260810000000006</v>
      </c>
      <c r="F2768" s="88">
        <v>12.46</v>
      </c>
      <c r="G2768" s="91">
        <v>24.45</v>
      </c>
      <c r="H2768" s="41">
        <v>6.0777863047789538E-4</v>
      </c>
      <c r="I2768" s="42">
        <v>12.307055067091307</v>
      </c>
      <c r="J2768" s="41">
        <v>6.7916666666666668E-4</v>
      </c>
      <c r="K2768" s="42">
        <v>2.6344626527777728</v>
      </c>
      <c r="L2768" s="41">
        <v>6.0777863047789538E-4</v>
      </c>
      <c r="M2768" s="42">
        <v>2.511895568436775</v>
      </c>
    </row>
    <row r="2769" spans="1:13" x14ac:dyDescent="0.2">
      <c r="A2769" s="84">
        <v>360</v>
      </c>
      <c r="B2769" s="85">
        <v>36092</v>
      </c>
      <c r="C2769" s="97">
        <v>36.44</v>
      </c>
      <c r="D2769" s="90">
        <v>8.5999999999999998E-4</v>
      </c>
      <c r="E2769" s="87">
        <v>80.330119999999994</v>
      </c>
      <c r="F2769" s="88">
        <v>12.46</v>
      </c>
      <c r="G2769" s="91">
        <v>24.45</v>
      </c>
      <c r="H2769" s="41">
        <v>6.0777863047789538E-4</v>
      </c>
      <c r="I2769" s="42">
        <v>12.3145350321652</v>
      </c>
      <c r="J2769" s="41">
        <v>6.7916666666666668E-4</v>
      </c>
      <c r="K2769" s="42">
        <v>2.6351418194444394</v>
      </c>
      <c r="L2769" s="41">
        <v>6.0777863047789538E-4</v>
      </c>
      <c r="M2769" s="42">
        <v>2.5125033470672529</v>
      </c>
    </row>
    <row r="2770" spans="1:13" x14ac:dyDescent="0.2">
      <c r="A2770" s="84">
        <v>360</v>
      </c>
      <c r="B2770" s="85">
        <v>36093</v>
      </c>
      <c r="C2770" s="97">
        <v>36.44</v>
      </c>
      <c r="D2770" s="90">
        <v>8.5999999999999998E-4</v>
      </c>
      <c r="E2770" s="87">
        <v>80.399479999999997</v>
      </c>
      <c r="F2770" s="88">
        <v>12.46</v>
      </c>
      <c r="G2770" s="91">
        <v>24.45</v>
      </c>
      <c r="H2770" s="41">
        <v>6.0777863047789538E-4</v>
      </c>
      <c r="I2770" s="42">
        <v>12.322019543402021</v>
      </c>
      <c r="J2770" s="41">
        <v>6.7916666666666668E-4</v>
      </c>
      <c r="K2770" s="42">
        <v>2.6358209861111059</v>
      </c>
      <c r="L2770" s="41">
        <v>6.0777863047789538E-4</v>
      </c>
      <c r="M2770" s="42">
        <v>2.5131111256977308</v>
      </c>
    </row>
    <row r="2771" spans="1:13" x14ac:dyDescent="0.2">
      <c r="A2771" s="84">
        <v>360</v>
      </c>
      <c r="B2771" s="85">
        <v>36094</v>
      </c>
      <c r="C2771" s="97">
        <v>36.44</v>
      </c>
      <c r="D2771" s="90">
        <v>8.5999999999999998E-4</v>
      </c>
      <c r="E2771" s="87">
        <v>80.468900000000005</v>
      </c>
      <c r="F2771" s="88">
        <v>12.46</v>
      </c>
      <c r="G2771" s="91">
        <v>24.45</v>
      </c>
      <c r="H2771" s="41">
        <v>6.0777863047789538E-4</v>
      </c>
      <c r="I2771" s="42">
        <v>12.329508603564832</v>
      </c>
      <c r="J2771" s="41">
        <v>6.7916666666666668E-4</v>
      </c>
      <c r="K2771" s="42">
        <v>2.6365001527777725</v>
      </c>
      <c r="L2771" s="41">
        <v>6.0777863047789538E-4</v>
      </c>
      <c r="M2771" s="42">
        <v>2.5137189043282087</v>
      </c>
    </row>
    <row r="2772" spans="1:13" x14ac:dyDescent="0.2">
      <c r="A2772" s="84">
        <v>360</v>
      </c>
      <c r="B2772" s="85">
        <v>36095</v>
      </c>
      <c r="C2772" s="97">
        <v>36.479999999999997</v>
      </c>
      <c r="D2772" s="90">
        <v>8.5999999999999998E-4</v>
      </c>
      <c r="E2772" s="87">
        <v>80.538449999999997</v>
      </c>
      <c r="F2772" s="88">
        <v>12.61</v>
      </c>
      <c r="G2772" s="91">
        <v>24.544999999999998</v>
      </c>
      <c r="H2772" s="41">
        <v>6.0989955312740207E-4</v>
      </c>
      <c r="I2772" s="42">
        <v>12.337028365352428</v>
      </c>
      <c r="J2772" s="41">
        <v>6.8180555555555551E-4</v>
      </c>
      <c r="K2772" s="42">
        <v>2.6371819583333282</v>
      </c>
      <c r="L2772" s="41">
        <v>6.0989955312740207E-4</v>
      </c>
      <c r="M2772" s="42">
        <v>2.5143288038813361</v>
      </c>
    </row>
    <row r="2773" spans="1:13" x14ac:dyDescent="0.2">
      <c r="A2773" s="84">
        <v>360</v>
      </c>
      <c r="B2773" s="85">
        <v>36096</v>
      </c>
      <c r="C2773" s="97">
        <v>36.29</v>
      </c>
      <c r="D2773" s="90">
        <v>8.5999999999999998E-4</v>
      </c>
      <c r="E2773" s="87">
        <v>80.607749999999996</v>
      </c>
      <c r="F2773" s="88">
        <v>12.61</v>
      </c>
      <c r="G2773" s="91">
        <v>24.45</v>
      </c>
      <c r="H2773" s="41">
        <v>6.0777863047789538E-4</v>
      </c>
      <c r="I2773" s="42">
        <v>12.344526547556489</v>
      </c>
      <c r="J2773" s="41">
        <v>6.7916666666666668E-4</v>
      </c>
      <c r="K2773" s="42">
        <v>2.6378611249999948</v>
      </c>
      <c r="L2773" s="41">
        <v>6.0777863047789538E-4</v>
      </c>
      <c r="M2773" s="42">
        <v>2.514936582511814</v>
      </c>
    </row>
    <row r="2774" spans="1:13" x14ac:dyDescent="0.2">
      <c r="A2774" s="84">
        <v>360</v>
      </c>
      <c r="B2774" s="85">
        <v>36097</v>
      </c>
      <c r="C2774" s="97">
        <v>36.4</v>
      </c>
      <c r="D2774" s="90">
        <v>8.5999999999999998E-4</v>
      </c>
      <c r="E2774" s="87">
        <v>80.677279999999996</v>
      </c>
      <c r="F2774" s="88">
        <v>12.64</v>
      </c>
      <c r="G2774" s="91">
        <v>24.52</v>
      </c>
      <c r="H2774" s="41">
        <v>6.0934157204273198E-4</v>
      </c>
      <c r="I2774" s="42">
        <v>12.3520485807691</v>
      </c>
      <c r="J2774" s="41">
        <v>6.8111111111111107E-4</v>
      </c>
      <c r="K2774" s="42">
        <v>2.6385422361111059</v>
      </c>
      <c r="L2774" s="41">
        <v>6.0934157204273198E-4</v>
      </c>
      <c r="M2774" s="42">
        <v>2.5155459240838569</v>
      </c>
    </row>
    <row r="2775" spans="1:13" x14ac:dyDescent="0.2">
      <c r="A2775" s="84">
        <v>360</v>
      </c>
      <c r="B2775" s="85">
        <v>36098</v>
      </c>
      <c r="C2775" s="97">
        <v>36.43</v>
      </c>
      <c r="D2775" s="90">
        <v>8.5999999999999998E-4</v>
      </c>
      <c r="E2775" s="87">
        <v>80.746930000000006</v>
      </c>
      <c r="F2775" s="88">
        <v>12.59</v>
      </c>
      <c r="G2775" s="91">
        <v>24.509999999999998</v>
      </c>
      <c r="H2775" s="41">
        <v>6.0911834832788614E-4</v>
      </c>
      <c r="I2775" s="42">
        <v>12.359572440199084</v>
      </c>
      <c r="J2775" s="41">
        <v>6.8083333333333331E-4</v>
      </c>
      <c r="K2775" s="42">
        <v>2.6392230694444394</v>
      </c>
      <c r="L2775" s="41">
        <v>6.0911834832788614E-4</v>
      </c>
      <c r="M2775" s="42">
        <v>2.5161550424321848</v>
      </c>
    </row>
    <row r="2776" spans="1:13" x14ac:dyDescent="0.2">
      <c r="A2776" s="84">
        <v>360</v>
      </c>
      <c r="B2776" s="85">
        <v>36099</v>
      </c>
      <c r="C2776" s="97">
        <v>36.43</v>
      </c>
      <c r="D2776" s="90">
        <v>8.5999999999999998E-4</v>
      </c>
      <c r="E2776" s="87">
        <v>80.816630000000004</v>
      </c>
      <c r="F2776" s="88">
        <v>12.59</v>
      </c>
      <c r="G2776" s="91">
        <v>24.509999999999998</v>
      </c>
      <c r="H2776" s="41">
        <v>6.0911834832788614E-4</v>
      </c>
      <c r="I2776" s="42">
        <v>12.367100882549897</v>
      </c>
      <c r="J2776" s="41">
        <v>6.8083333333333331E-4</v>
      </c>
      <c r="K2776" s="42">
        <v>2.6399039027777729</v>
      </c>
      <c r="L2776" s="41">
        <v>6.0911834832788614E-4</v>
      </c>
      <c r="M2776" s="42">
        <v>2.5167641607805127</v>
      </c>
    </row>
    <row r="2777" spans="1:13" x14ac:dyDescent="0.2">
      <c r="A2777" s="84">
        <v>360</v>
      </c>
      <c r="B2777" s="85">
        <v>36100</v>
      </c>
      <c r="C2777" s="97">
        <v>36.43</v>
      </c>
      <c r="D2777" s="90">
        <v>8.5999999999999998E-4</v>
      </c>
      <c r="E2777" s="87">
        <v>80.886399999999995</v>
      </c>
      <c r="F2777" s="88">
        <v>12.59</v>
      </c>
      <c r="G2777" s="91">
        <v>24.509999999999998</v>
      </c>
      <c r="H2777" s="41">
        <v>6.0911834832788614E-4</v>
      </c>
      <c r="I2777" s="42">
        <v>12.374633910613079</v>
      </c>
      <c r="J2777" s="41">
        <v>6.8083333333333331E-4</v>
      </c>
      <c r="K2777" s="42">
        <v>2.6405847361111063</v>
      </c>
      <c r="L2777" s="41">
        <v>6.0911834832788614E-4</v>
      </c>
      <c r="M2777" s="42">
        <v>2.5173732791288406</v>
      </c>
    </row>
    <row r="2778" spans="1:13" x14ac:dyDescent="0.2">
      <c r="A2778" s="84">
        <v>360</v>
      </c>
      <c r="B2778" s="85">
        <v>36101</v>
      </c>
      <c r="C2778" s="97">
        <v>36.44</v>
      </c>
      <c r="D2778" s="90">
        <v>8.5999999999999998E-4</v>
      </c>
      <c r="E2778" s="87">
        <v>80.956239999999994</v>
      </c>
      <c r="F2778" s="88">
        <v>12.58</v>
      </c>
      <c r="G2778" s="91">
        <v>24.509999999999998</v>
      </c>
      <c r="H2778" s="41">
        <v>6.0911834832788614E-4</v>
      </c>
      <c r="I2778" s="42">
        <v>12.382171527181875</v>
      </c>
      <c r="J2778" s="41">
        <v>6.8083333333333331E-4</v>
      </c>
      <c r="K2778" s="42">
        <v>2.6412655694444398</v>
      </c>
      <c r="L2778" s="41">
        <v>6.0911834832788614E-4</v>
      </c>
      <c r="M2778" s="42">
        <v>2.5179823974771685</v>
      </c>
    </row>
    <row r="2779" spans="1:13" x14ac:dyDescent="0.2">
      <c r="A2779" s="84">
        <v>360</v>
      </c>
      <c r="B2779" s="85">
        <v>36102</v>
      </c>
      <c r="C2779" s="97">
        <v>36.520000000000003</v>
      </c>
      <c r="D2779" s="90">
        <v>8.7000000000000001E-4</v>
      </c>
      <c r="E2779" s="87">
        <v>81.02628</v>
      </c>
      <c r="F2779" s="88">
        <v>12.58</v>
      </c>
      <c r="G2779" s="91">
        <v>24.55</v>
      </c>
      <c r="H2779" s="41">
        <v>6.100111359410576E-4</v>
      </c>
      <c r="I2779" s="42">
        <v>12.389724789700589</v>
      </c>
      <c r="J2779" s="41">
        <v>6.8194444444444444E-4</v>
      </c>
      <c r="K2779" s="42">
        <v>2.6419475138888844</v>
      </c>
      <c r="L2779" s="41">
        <v>6.100111359410576E-4</v>
      </c>
      <c r="M2779" s="42">
        <v>2.5185924086131095</v>
      </c>
    </row>
    <row r="2780" spans="1:13" x14ac:dyDescent="0.2">
      <c r="A2780" s="84">
        <v>360</v>
      </c>
      <c r="B2780" s="85">
        <v>36103</v>
      </c>
      <c r="C2780" s="97">
        <v>36.409999999999997</v>
      </c>
      <c r="D2780" s="90">
        <v>8.5999999999999998E-4</v>
      </c>
      <c r="E2780" s="87">
        <v>81.096190000000007</v>
      </c>
      <c r="F2780" s="88">
        <v>12.42</v>
      </c>
      <c r="G2780" s="91">
        <v>24.414999999999999</v>
      </c>
      <c r="H2780" s="41">
        <v>6.0699683091214318E-4</v>
      </c>
      <c r="I2780" s="42">
        <v>12.397245313383811</v>
      </c>
      <c r="J2780" s="41">
        <v>6.7819444444444437E-4</v>
      </c>
      <c r="K2780" s="42">
        <v>2.6426257083333287</v>
      </c>
      <c r="L2780" s="41">
        <v>6.0699683091214318E-4</v>
      </c>
      <c r="M2780" s="42">
        <v>2.5191994054440219</v>
      </c>
    </row>
    <row r="2781" spans="1:13" x14ac:dyDescent="0.2">
      <c r="A2781" s="84">
        <v>360</v>
      </c>
      <c r="B2781" s="85">
        <v>36104</v>
      </c>
      <c r="C2781" s="97">
        <v>36.74</v>
      </c>
      <c r="D2781" s="90">
        <v>8.7000000000000001E-4</v>
      </c>
      <c r="E2781" s="87">
        <v>81.166709999999995</v>
      </c>
      <c r="F2781" s="88">
        <v>12.37</v>
      </c>
      <c r="G2781" s="91">
        <v>24.555</v>
      </c>
      <c r="H2781" s="41">
        <v>6.1012271428806386E-4</v>
      </c>
      <c r="I2781" s="42">
        <v>12.404809154344107</v>
      </c>
      <c r="J2781" s="41">
        <v>6.8208333333333337E-4</v>
      </c>
      <c r="K2781" s="42">
        <v>2.6433077916666621</v>
      </c>
      <c r="L2781" s="41">
        <v>6.1012271428806386E-4</v>
      </c>
      <c r="M2781" s="42">
        <v>2.5198095281583099</v>
      </c>
    </row>
    <row r="2782" spans="1:13" x14ac:dyDescent="0.2">
      <c r="A2782" s="84">
        <v>360</v>
      </c>
      <c r="B2782" s="85">
        <v>36105</v>
      </c>
      <c r="C2782" s="97">
        <v>36.82</v>
      </c>
      <c r="D2782" s="90">
        <v>8.7000000000000001E-4</v>
      </c>
      <c r="E2782" s="87">
        <v>81.23742</v>
      </c>
      <c r="F2782" s="88">
        <v>12.41</v>
      </c>
      <c r="G2782" s="91">
        <v>24.615000000000002</v>
      </c>
      <c r="H2782" s="41">
        <v>6.1146130616140937E-4</v>
      </c>
      <c r="I2782" s="42">
        <v>12.412394215152306</v>
      </c>
      <c r="J2782" s="41">
        <v>6.8375E-4</v>
      </c>
      <c r="K2782" s="42">
        <v>2.6439915416666619</v>
      </c>
      <c r="L2782" s="41">
        <v>6.1146130616140937E-4</v>
      </c>
      <c r="M2782" s="42">
        <v>2.5204209894644714</v>
      </c>
    </row>
    <row r="2783" spans="1:13" x14ac:dyDescent="0.2">
      <c r="A2783" s="84">
        <v>360</v>
      </c>
      <c r="B2783" s="85">
        <v>36106</v>
      </c>
      <c r="C2783" s="97">
        <v>36.82</v>
      </c>
      <c r="D2783" s="90">
        <v>8.7000000000000001E-4</v>
      </c>
      <c r="E2783" s="87">
        <v>81.308199999999999</v>
      </c>
      <c r="F2783" s="88">
        <v>12.41</v>
      </c>
      <c r="G2783" s="91">
        <v>24.615000000000002</v>
      </c>
      <c r="H2783" s="41">
        <v>6.1146130616140937E-4</v>
      </c>
      <c r="I2783" s="42">
        <v>12.419983913931693</v>
      </c>
      <c r="J2783" s="41">
        <v>6.8375E-4</v>
      </c>
      <c r="K2783" s="42">
        <v>2.6446752916666618</v>
      </c>
      <c r="L2783" s="41">
        <v>6.1146130616140937E-4</v>
      </c>
      <c r="M2783" s="42">
        <v>2.5210324507706328</v>
      </c>
    </row>
    <row r="2784" spans="1:13" x14ac:dyDescent="0.2">
      <c r="A2784" s="84">
        <v>360</v>
      </c>
      <c r="B2784" s="85">
        <v>36107</v>
      </c>
      <c r="C2784" s="97">
        <v>36.82</v>
      </c>
      <c r="D2784" s="90">
        <v>8.7000000000000001E-4</v>
      </c>
      <c r="E2784" s="87">
        <v>81.37903</v>
      </c>
      <c r="F2784" s="88">
        <v>12.41</v>
      </c>
      <c r="G2784" s="91">
        <v>24.615000000000002</v>
      </c>
      <c r="H2784" s="41">
        <v>6.1146130616140937E-4</v>
      </c>
      <c r="I2784" s="42">
        <v>12.42757825351821</v>
      </c>
      <c r="J2784" s="41">
        <v>6.8375E-4</v>
      </c>
      <c r="K2784" s="42">
        <v>2.6453590416666617</v>
      </c>
      <c r="L2784" s="41">
        <v>6.1146130616140937E-4</v>
      </c>
      <c r="M2784" s="42">
        <v>2.5216439120767942</v>
      </c>
    </row>
    <row r="2785" spans="1:13" x14ac:dyDescent="0.2">
      <c r="A2785" s="84">
        <v>360</v>
      </c>
      <c r="B2785" s="85">
        <v>36108</v>
      </c>
      <c r="C2785" s="97">
        <v>36.630000000000003</v>
      </c>
      <c r="D2785" s="90">
        <v>8.7000000000000001E-4</v>
      </c>
      <c r="E2785" s="87">
        <v>81.449619999999996</v>
      </c>
      <c r="F2785" s="88">
        <v>12.32</v>
      </c>
      <c r="G2785" s="91">
        <v>24.475000000000001</v>
      </c>
      <c r="H2785" s="41">
        <v>6.0833692450934507E-4</v>
      </c>
      <c r="I2785" s="42">
        <v>12.435138408252055</v>
      </c>
      <c r="J2785" s="41">
        <v>6.7986111111111112E-4</v>
      </c>
      <c r="K2785" s="42">
        <v>2.6460389027777729</v>
      </c>
      <c r="L2785" s="41">
        <v>6.0833692450934507E-4</v>
      </c>
      <c r="M2785" s="42">
        <v>2.5222522490013035</v>
      </c>
    </row>
    <row r="2786" spans="1:13" x14ac:dyDescent="0.2">
      <c r="A2786" s="84">
        <v>360</v>
      </c>
      <c r="B2786" s="85">
        <v>36109</v>
      </c>
      <c r="C2786" s="97">
        <v>36.630000000000003</v>
      </c>
      <c r="D2786" s="90">
        <v>8.7000000000000001E-4</v>
      </c>
      <c r="E2786" s="87">
        <v>81.520259999999993</v>
      </c>
      <c r="F2786" s="88">
        <v>12.38</v>
      </c>
      <c r="G2786" s="91">
        <v>24.505000000000003</v>
      </c>
      <c r="H2786" s="41">
        <v>6.0900672976593739E-4</v>
      </c>
      <c r="I2786" s="42">
        <v>12.44271149122825</v>
      </c>
      <c r="J2786" s="41">
        <v>6.8069444444444449E-4</v>
      </c>
      <c r="K2786" s="42">
        <v>2.6467195972222175</v>
      </c>
      <c r="L2786" s="41">
        <v>6.0900672976593739E-4</v>
      </c>
      <c r="M2786" s="42">
        <v>2.5228612557310695</v>
      </c>
    </row>
    <row r="2787" spans="1:13" x14ac:dyDescent="0.2">
      <c r="A2787" s="84">
        <v>360</v>
      </c>
      <c r="B2787" s="85">
        <v>36110</v>
      </c>
      <c r="C2787" s="97">
        <v>36.299999999999997</v>
      </c>
      <c r="D2787" s="90">
        <v>8.5999999999999998E-4</v>
      </c>
      <c r="E2787" s="87">
        <v>81.590419999999995</v>
      </c>
      <c r="F2787" s="88">
        <v>12.39</v>
      </c>
      <c r="G2787" s="91">
        <v>24.344999999999999</v>
      </c>
      <c r="H2787" s="41">
        <v>6.0543257359868541E-4</v>
      </c>
      <c r="I2787" s="42">
        <v>12.45024471406893</v>
      </c>
      <c r="J2787" s="41">
        <v>6.7624999999999998E-4</v>
      </c>
      <c r="K2787" s="42">
        <v>2.6473958472222177</v>
      </c>
      <c r="L2787" s="41">
        <v>6.0543257359868541E-4</v>
      </c>
      <c r="M2787" s="42">
        <v>2.5234666883046684</v>
      </c>
    </row>
    <row r="2788" spans="1:13" x14ac:dyDescent="0.2">
      <c r="A2788" s="84">
        <v>360</v>
      </c>
      <c r="B2788" s="85">
        <v>36111</v>
      </c>
      <c r="C2788" s="97">
        <v>36.119999999999997</v>
      </c>
      <c r="D2788" s="90">
        <v>8.5999999999999998E-4</v>
      </c>
      <c r="E2788" s="87">
        <v>81.660340000000005</v>
      </c>
      <c r="F2788" s="88">
        <v>12.48</v>
      </c>
      <c r="G2788" s="91">
        <v>24.299999999999997</v>
      </c>
      <c r="H2788" s="41">
        <v>6.0442651582492957E-4</v>
      </c>
      <c r="I2788" s="42">
        <v>12.457769972102623</v>
      </c>
      <c r="J2788" s="41">
        <v>6.7499999999999993E-4</v>
      </c>
      <c r="K2788" s="42">
        <v>2.6480708472222179</v>
      </c>
      <c r="L2788" s="41">
        <v>6.0442651582492957E-4</v>
      </c>
      <c r="M2788" s="42">
        <v>2.5240711148204933</v>
      </c>
    </row>
    <row r="2789" spans="1:13" x14ac:dyDescent="0.2">
      <c r="A2789" s="84">
        <v>360</v>
      </c>
      <c r="B2789" s="85">
        <v>36112</v>
      </c>
      <c r="C2789" s="97">
        <v>36.130000000000003</v>
      </c>
      <c r="D2789" s="90">
        <v>8.5999999999999998E-4</v>
      </c>
      <c r="E2789" s="87">
        <v>81.730329999999995</v>
      </c>
      <c r="F2789" s="88">
        <v>12.44</v>
      </c>
      <c r="G2789" s="91">
        <v>24.285</v>
      </c>
      <c r="H2789" s="41">
        <v>6.0409108251913146E-4</v>
      </c>
      <c r="I2789" s="42">
        <v>12.465295599850846</v>
      </c>
      <c r="J2789" s="41">
        <v>6.7458333333333335E-4</v>
      </c>
      <c r="K2789" s="42">
        <v>2.6487454305555511</v>
      </c>
      <c r="L2789" s="41">
        <v>6.0409108251913146E-4</v>
      </c>
      <c r="M2789" s="42">
        <v>2.5246752059030122</v>
      </c>
    </row>
    <row r="2790" spans="1:13" x14ac:dyDescent="0.2">
      <c r="A2790" s="84">
        <v>360</v>
      </c>
      <c r="B2790" s="85">
        <v>36113</v>
      </c>
      <c r="C2790" s="97">
        <v>36.130000000000003</v>
      </c>
      <c r="D2790" s="90">
        <v>8.5999999999999998E-4</v>
      </c>
      <c r="E2790" s="87">
        <v>81.800380000000004</v>
      </c>
      <c r="F2790" s="88">
        <v>12.44</v>
      </c>
      <c r="G2790" s="91">
        <v>24.285</v>
      </c>
      <c r="H2790" s="41">
        <v>6.0409108251913146E-4</v>
      </c>
      <c r="I2790" s="42">
        <v>12.472825773763681</v>
      </c>
      <c r="J2790" s="41">
        <v>6.7458333333333335E-4</v>
      </c>
      <c r="K2790" s="42">
        <v>2.6494200138888844</v>
      </c>
      <c r="L2790" s="41">
        <v>6.0409108251913146E-4</v>
      </c>
      <c r="M2790" s="42">
        <v>2.5252792969855316</v>
      </c>
    </row>
    <row r="2791" spans="1:13" x14ac:dyDescent="0.2">
      <c r="A2791" s="84">
        <v>360</v>
      </c>
      <c r="B2791" s="85">
        <v>36114</v>
      </c>
      <c r="C2791" s="97">
        <v>36.130000000000003</v>
      </c>
      <c r="D2791" s="90">
        <v>8.5999999999999998E-4</v>
      </c>
      <c r="E2791" s="87">
        <v>81.870500000000007</v>
      </c>
      <c r="F2791" s="88">
        <v>12.44</v>
      </c>
      <c r="G2791" s="91">
        <v>24.285</v>
      </c>
      <c r="H2791" s="41">
        <v>6.0409108251913146E-4</v>
      </c>
      <c r="I2791" s="42">
        <v>12.480360496587426</v>
      </c>
      <c r="J2791" s="41">
        <v>6.7458333333333335E-4</v>
      </c>
      <c r="K2791" s="42">
        <v>2.6500945972222176</v>
      </c>
      <c r="L2791" s="41">
        <v>6.0409108251913146E-4</v>
      </c>
      <c r="M2791" s="42">
        <v>2.5258833880680509</v>
      </c>
    </row>
    <row r="2792" spans="1:13" x14ac:dyDescent="0.2">
      <c r="A2792" s="84">
        <v>360</v>
      </c>
      <c r="B2792" s="85">
        <v>36115</v>
      </c>
      <c r="C2792" s="97">
        <v>36.03</v>
      </c>
      <c r="D2792" s="90">
        <v>8.5999999999999998E-4</v>
      </c>
      <c r="E2792" s="87">
        <v>81.940510000000003</v>
      </c>
      <c r="F2792" s="88">
        <v>12.45</v>
      </c>
      <c r="G2792" s="91">
        <v>24.240000000000002</v>
      </c>
      <c r="H2792" s="41">
        <v>6.0308454032154124E-4</v>
      </c>
      <c r="I2792" s="42">
        <v>12.487887209060558</v>
      </c>
      <c r="J2792" s="41">
        <v>6.733333333333334E-4</v>
      </c>
      <c r="K2792" s="42">
        <v>2.6507679305555509</v>
      </c>
      <c r="L2792" s="41">
        <v>6.0308454032154124E-4</v>
      </c>
      <c r="M2792" s="42">
        <v>2.5264864726083722</v>
      </c>
    </row>
    <row r="2793" spans="1:13" x14ac:dyDescent="0.2">
      <c r="A2793" s="84">
        <v>360</v>
      </c>
      <c r="B2793" s="85">
        <v>36116</v>
      </c>
      <c r="C2793" s="97">
        <v>35.950000000000003</v>
      </c>
      <c r="D2793" s="90">
        <v>8.4999999999999995E-4</v>
      </c>
      <c r="E2793" s="87">
        <v>82.010440000000003</v>
      </c>
      <c r="F2793" s="88">
        <v>12.39</v>
      </c>
      <c r="G2793" s="91">
        <v>24.17</v>
      </c>
      <c r="H2793" s="41">
        <v>6.0151808515662708E-4</v>
      </c>
      <c r="I2793" s="42">
        <v>12.495398899062204</v>
      </c>
      <c r="J2793" s="41">
        <v>6.713888888888889E-4</v>
      </c>
      <c r="K2793" s="42">
        <v>2.6514393194444397</v>
      </c>
      <c r="L2793" s="41">
        <v>6.0151808515662708E-4</v>
      </c>
      <c r="M2793" s="42">
        <v>2.5270879906935289</v>
      </c>
    </row>
    <row r="2794" spans="1:13" x14ac:dyDescent="0.2">
      <c r="A2794" s="84">
        <v>360</v>
      </c>
      <c r="B2794" s="85">
        <v>36117</v>
      </c>
      <c r="C2794" s="97">
        <v>35.950000000000003</v>
      </c>
      <c r="D2794" s="90">
        <v>8.4999999999999995E-4</v>
      </c>
      <c r="E2794" s="87">
        <v>82.080430000000007</v>
      </c>
      <c r="F2794" s="88">
        <v>12.44</v>
      </c>
      <c r="G2794" s="91">
        <v>24.195</v>
      </c>
      <c r="H2794" s="41">
        <v>6.0207763449904306E-4</v>
      </c>
      <c r="I2794" s="42">
        <v>12.502922099273473</v>
      </c>
      <c r="J2794" s="41">
        <v>6.7208333333333334E-4</v>
      </c>
      <c r="K2794" s="42">
        <v>2.652111402777773</v>
      </c>
      <c r="L2794" s="41">
        <v>6.0207763449904306E-4</v>
      </c>
      <c r="M2794" s="42">
        <v>2.5276900683280279</v>
      </c>
    </row>
    <row r="2795" spans="1:13" x14ac:dyDescent="0.2">
      <c r="A2795" s="84">
        <v>360</v>
      </c>
      <c r="B2795" s="85">
        <v>36118</v>
      </c>
      <c r="C2795" s="97">
        <v>36.119999999999997</v>
      </c>
      <c r="D2795" s="90">
        <v>8.5999999999999998E-4</v>
      </c>
      <c r="E2795" s="87">
        <v>82.150769999999994</v>
      </c>
      <c r="F2795" s="88">
        <v>12.41</v>
      </c>
      <c r="G2795" s="91">
        <v>24.265000000000001</v>
      </c>
      <c r="H2795" s="41">
        <v>6.036437753063062E-4</v>
      </c>
      <c r="I2795" s="42">
        <v>12.510469410371838</v>
      </c>
      <c r="J2795" s="41">
        <v>6.7402777777777784E-4</v>
      </c>
      <c r="K2795" s="42">
        <v>2.6527854305555509</v>
      </c>
      <c r="L2795" s="41">
        <v>6.036437753063062E-4</v>
      </c>
      <c r="M2795" s="42">
        <v>2.5282937121033342</v>
      </c>
    </row>
    <row r="2796" spans="1:13" x14ac:dyDescent="0.2">
      <c r="A2796" s="84">
        <v>360</v>
      </c>
      <c r="B2796" s="85">
        <v>36119</v>
      </c>
      <c r="C2796" s="97">
        <v>36.090000000000003</v>
      </c>
      <c r="D2796" s="90">
        <v>8.5999999999999998E-4</v>
      </c>
      <c r="E2796" s="87">
        <v>82.221119999999999</v>
      </c>
      <c r="F2796" s="88">
        <v>12.43</v>
      </c>
      <c r="G2796" s="91">
        <v>24.26</v>
      </c>
      <c r="H2796" s="41">
        <v>6.0353193728568399E-4</v>
      </c>
      <c r="I2796" s="42">
        <v>12.518019878211433</v>
      </c>
      <c r="J2796" s="41">
        <v>6.7388888888888891E-4</v>
      </c>
      <c r="K2796" s="42">
        <v>2.65345931944444</v>
      </c>
      <c r="L2796" s="41">
        <v>6.0353193728568399E-4</v>
      </c>
      <c r="M2796" s="42">
        <v>2.5288972440406199</v>
      </c>
    </row>
    <row r="2797" spans="1:13" x14ac:dyDescent="0.2">
      <c r="A2797" s="84">
        <v>360</v>
      </c>
      <c r="B2797" s="85">
        <v>36120</v>
      </c>
      <c r="C2797" s="97">
        <v>36.090000000000003</v>
      </c>
      <c r="D2797" s="90">
        <v>8.5999999999999998E-4</v>
      </c>
      <c r="E2797" s="87">
        <v>82.291529999999995</v>
      </c>
      <c r="F2797" s="88">
        <v>12.43</v>
      </c>
      <c r="G2797" s="91">
        <v>24.26</v>
      </c>
      <c r="H2797" s="41">
        <v>6.0353193728568399E-4</v>
      </c>
      <c r="I2797" s="42">
        <v>12.52557490299951</v>
      </c>
      <c r="J2797" s="41">
        <v>6.7388888888888891E-4</v>
      </c>
      <c r="K2797" s="42">
        <v>2.6541332083333291</v>
      </c>
      <c r="L2797" s="41">
        <v>6.0353193728568399E-4</v>
      </c>
      <c r="M2797" s="42">
        <v>2.5295007759779056</v>
      </c>
    </row>
    <row r="2798" spans="1:13" x14ac:dyDescent="0.2">
      <c r="A2798" s="84">
        <v>360</v>
      </c>
      <c r="B2798" s="85">
        <v>36121</v>
      </c>
      <c r="C2798" s="97">
        <v>36.090000000000003</v>
      </c>
      <c r="D2798" s="90">
        <v>8.5999999999999998E-4</v>
      </c>
      <c r="E2798" s="87">
        <v>82.361990000000006</v>
      </c>
      <c r="F2798" s="88">
        <v>12.43</v>
      </c>
      <c r="G2798" s="91">
        <v>24.26</v>
      </c>
      <c r="H2798" s="41">
        <v>6.0353193728568399E-4</v>
      </c>
      <c r="I2798" s="42">
        <v>12.533134487486334</v>
      </c>
      <c r="J2798" s="41">
        <v>6.7388888888888891E-4</v>
      </c>
      <c r="K2798" s="42">
        <v>2.6548070972222182</v>
      </c>
      <c r="L2798" s="41">
        <v>6.0353193728568399E-4</v>
      </c>
      <c r="M2798" s="42">
        <v>2.5301043079151913</v>
      </c>
    </row>
    <row r="2799" spans="1:13" x14ac:dyDescent="0.2">
      <c r="A2799" s="84">
        <v>360</v>
      </c>
      <c r="B2799" s="85">
        <v>36122</v>
      </c>
      <c r="C2799" s="97">
        <v>36.42</v>
      </c>
      <c r="D2799" s="90">
        <v>8.5999999999999998E-4</v>
      </c>
      <c r="E2799" s="87">
        <v>82.433080000000004</v>
      </c>
      <c r="F2799" s="88">
        <v>12.38</v>
      </c>
      <c r="G2799" s="91">
        <v>24.400000000000002</v>
      </c>
      <c r="H2799" s="41">
        <v>6.0666170681389353E-4</v>
      </c>
      <c r="I2799" s="42">
        <v>12.54073786024624</v>
      </c>
      <c r="J2799" s="41">
        <v>6.777777777777778E-4</v>
      </c>
      <c r="K2799" s="42">
        <v>2.655484874999996</v>
      </c>
      <c r="L2799" s="41">
        <v>6.0666170681389353E-4</v>
      </c>
      <c r="M2799" s="42">
        <v>2.5307109696220049</v>
      </c>
    </row>
    <row r="2800" spans="1:13" x14ac:dyDescent="0.2">
      <c r="A2800" s="84">
        <v>360</v>
      </c>
      <c r="B2800" s="85">
        <v>36123</v>
      </c>
      <c r="C2800" s="97">
        <v>36.630000000000003</v>
      </c>
      <c r="D2800" s="90">
        <v>8.7000000000000001E-4</v>
      </c>
      <c r="E2800" s="87">
        <v>82.504580000000004</v>
      </c>
      <c r="F2800" s="88">
        <v>12.39</v>
      </c>
      <c r="G2800" s="91">
        <v>24.51</v>
      </c>
      <c r="H2800" s="41">
        <v>6.0911834832788614E-4</v>
      </c>
      <c r="I2800" s="42">
        <v>12.548376653778487</v>
      </c>
      <c r="J2800" s="41">
        <v>6.8083333333333342E-4</v>
      </c>
      <c r="K2800" s="42">
        <v>2.6561657083333294</v>
      </c>
      <c r="L2800" s="41">
        <v>6.0911834832788614E-4</v>
      </c>
      <c r="M2800" s="42">
        <v>2.5313200879703328</v>
      </c>
    </row>
    <row r="2801" spans="1:13" x14ac:dyDescent="0.2">
      <c r="A2801" s="84">
        <v>360</v>
      </c>
      <c r="B2801" s="85">
        <v>36124</v>
      </c>
      <c r="C2801" s="97">
        <v>36.47</v>
      </c>
      <c r="D2801" s="90">
        <v>8.5999999999999998E-4</v>
      </c>
      <c r="E2801" s="87">
        <v>82.575869999999995</v>
      </c>
      <c r="F2801" s="88">
        <v>12.32</v>
      </c>
      <c r="G2801" s="91">
        <v>24.395</v>
      </c>
      <c r="H2801" s="41">
        <v>6.0654998982623276E-4</v>
      </c>
      <c r="I2801" s="42">
        <v>12.555987871510172</v>
      </c>
      <c r="J2801" s="41">
        <v>6.7763888888888887E-4</v>
      </c>
      <c r="K2801" s="42">
        <v>2.6568433472222184</v>
      </c>
      <c r="L2801" s="41">
        <v>6.0654998982623276E-4</v>
      </c>
      <c r="M2801" s="42">
        <v>2.5319266379601588</v>
      </c>
    </row>
    <row r="2802" spans="1:13" x14ac:dyDescent="0.2">
      <c r="A2802" s="84">
        <v>360</v>
      </c>
      <c r="B2802" s="85">
        <v>36125</v>
      </c>
      <c r="C2802" s="97">
        <v>36.68</v>
      </c>
      <c r="D2802" s="90">
        <v>8.7000000000000001E-4</v>
      </c>
      <c r="E2802" s="87">
        <v>82.647570000000002</v>
      </c>
      <c r="F2802" s="88">
        <v>12.41</v>
      </c>
      <c r="G2802" s="91">
        <v>24.545000000000002</v>
      </c>
      <c r="H2802" s="41">
        <v>6.0989955312740207E-4</v>
      </c>
      <c r="I2802" s="42">
        <v>12.56364576290208</v>
      </c>
      <c r="J2802" s="41">
        <v>6.8180555555555562E-4</v>
      </c>
      <c r="K2802" s="42">
        <v>2.6575251527777741</v>
      </c>
      <c r="L2802" s="41">
        <v>6.0989955312740207E-4</v>
      </c>
      <c r="M2802" s="42">
        <v>2.5325365375132862</v>
      </c>
    </row>
    <row r="2803" spans="1:13" x14ac:dyDescent="0.2">
      <c r="A2803" s="84">
        <v>360</v>
      </c>
      <c r="B2803" s="85">
        <v>36126</v>
      </c>
      <c r="C2803" s="97">
        <v>36.4</v>
      </c>
      <c r="D2803" s="90">
        <v>8.5999999999999998E-4</v>
      </c>
      <c r="E2803" s="87">
        <v>82.718869999999995</v>
      </c>
      <c r="F2803" s="88">
        <v>12.34</v>
      </c>
      <c r="G2803" s="91">
        <v>24.369999999999997</v>
      </c>
      <c r="H2803" s="41">
        <v>6.0599133771033209E-4</v>
      </c>
      <c r="I2803" s="42">
        <v>12.571259223404461</v>
      </c>
      <c r="J2803" s="41">
        <v>6.7694444444444443E-4</v>
      </c>
      <c r="K2803" s="42">
        <v>2.6582020972222185</v>
      </c>
      <c r="L2803" s="41">
        <v>6.0599133771033209E-4</v>
      </c>
      <c r="M2803" s="42">
        <v>2.5331425288509966</v>
      </c>
    </row>
    <row r="2804" spans="1:13" x14ac:dyDescent="0.2">
      <c r="A2804" s="84">
        <v>360</v>
      </c>
      <c r="B2804" s="85">
        <v>36127</v>
      </c>
      <c r="C2804" s="97">
        <v>36.4</v>
      </c>
      <c r="D2804" s="90">
        <v>8.5999999999999998E-4</v>
      </c>
      <c r="E2804" s="87">
        <v>82.790220000000005</v>
      </c>
      <c r="F2804" s="88">
        <v>12.34</v>
      </c>
      <c r="G2804" s="91">
        <v>24.369999999999997</v>
      </c>
      <c r="H2804" s="41">
        <v>6.0599133771033209E-4</v>
      </c>
      <c r="I2804" s="42">
        <v>12.578877297597955</v>
      </c>
      <c r="J2804" s="41">
        <v>6.7694444444444443E-4</v>
      </c>
      <c r="K2804" s="42">
        <v>2.6588790416666628</v>
      </c>
      <c r="L2804" s="41">
        <v>6.0599133771033209E-4</v>
      </c>
      <c r="M2804" s="42">
        <v>2.5337485201887069</v>
      </c>
    </row>
    <row r="2805" spans="1:13" x14ac:dyDescent="0.2">
      <c r="A2805" s="84">
        <v>360</v>
      </c>
      <c r="B2805" s="85">
        <v>36128</v>
      </c>
      <c r="C2805" s="97">
        <v>36.4</v>
      </c>
      <c r="D2805" s="90">
        <v>8.5999999999999998E-4</v>
      </c>
      <c r="E2805" s="87">
        <v>82.861639999999994</v>
      </c>
      <c r="F2805" s="88">
        <v>12.34</v>
      </c>
      <c r="G2805" s="91">
        <v>24.369999999999997</v>
      </c>
      <c r="H2805" s="41">
        <v>6.0599133771033209E-4</v>
      </c>
      <c r="I2805" s="42">
        <v>12.586499988278421</v>
      </c>
      <c r="J2805" s="41">
        <v>6.7694444444444443E-4</v>
      </c>
      <c r="K2805" s="42">
        <v>2.6595559861111071</v>
      </c>
      <c r="L2805" s="41">
        <v>6.0599133771033209E-4</v>
      </c>
      <c r="M2805" s="42">
        <v>2.5343545115264172</v>
      </c>
    </row>
    <row r="2806" spans="1:13" x14ac:dyDescent="0.2">
      <c r="A2806" s="84">
        <v>360</v>
      </c>
      <c r="B2806" s="85">
        <v>36129</v>
      </c>
      <c r="C2806" s="97">
        <v>36.46</v>
      </c>
      <c r="D2806" s="90">
        <v>8.5999999999999998E-4</v>
      </c>
      <c r="E2806" s="87">
        <v>82.933220000000006</v>
      </c>
      <c r="F2806" s="88">
        <v>12.33</v>
      </c>
      <c r="G2806" s="91">
        <v>24.395</v>
      </c>
      <c r="H2806" s="41">
        <v>6.0654998982623276E-4</v>
      </c>
      <c r="I2806" s="42">
        <v>12.594134329718258</v>
      </c>
      <c r="J2806" s="41">
        <v>6.7763888888888887E-4</v>
      </c>
      <c r="K2806" s="42">
        <v>2.660233624999996</v>
      </c>
      <c r="L2806" s="41">
        <v>6.0654998982623276E-4</v>
      </c>
      <c r="M2806" s="42">
        <v>2.5349610615162437</v>
      </c>
    </row>
    <row r="2807" spans="1:13" x14ac:dyDescent="0.2">
      <c r="A2807" s="84">
        <v>360</v>
      </c>
      <c r="B2807" s="85">
        <v>36130</v>
      </c>
      <c r="C2807" s="97">
        <v>37.090000000000003</v>
      </c>
      <c r="D2807" s="90">
        <v>8.8000000000000003E-4</v>
      </c>
      <c r="E2807" s="87">
        <v>83.005930000000006</v>
      </c>
      <c r="F2807" s="88">
        <v>12.75</v>
      </c>
      <c r="G2807" s="91">
        <v>24.92</v>
      </c>
      <c r="H2807" s="41">
        <v>6.1825589262221037E-4</v>
      </c>
      <c r="I2807" s="42">
        <v>12.601920727480083</v>
      </c>
      <c r="J2807" s="41">
        <v>6.9222222222222222E-4</v>
      </c>
      <c r="K2807" s="42">
        <v>2.6609258472222184</v>
      </c>
      <c r="L2807" s="41">
        <v>6.1825589262221037E-4</v>
      </c>
      <c r="M2807" s="42">
        <v>2.5355793174088657</v>
      </c>
    </row>
    <row r="2808" spans="1:13" x14ac:dyDescent="0.2">
      <c r="A2808" s="84">
        <v>360</v>
      </c>
      <c r="B2808" s="85">
        <v>36131</v>
      </c>
      <c r="C2808" s="97">
        <v>36.96</v>
      </c>
      <c r="D2808" s="90">
        <v>8.7000000000000001E-4</v>
      </c>
      <c r="E2808" s="87">
        <v>83.078479999999999</v>
      </c>
      <c r="F2808" s="88">
        <v>12.62</v>
      </c>
      <c r="G2808" s="91">
        <v>24.79</v>
      </c>
      <c r="H2808" s="41">
        <v>6.1536186450728003E-4</v>
      </c>
      <c r="I2808" s="42">
        <v>12.609675468915318</v>
      </c>
      <c r="J2808" s="41">
        <v>6.8861111111111109E-4</v>
      </c>
      <c r="K2808" s="42">
        <v>2.6616144583333297</v>
      </c>
      <c r="L2808" s="41">
        <v>6.1536186450728003E-4</v>
      </c>
      <c r="M2808" s="42">
        <v>2.5361946792733727</v>
      </c>
    </row>
    <row r="2809" spans="1:13" x14ac:dyDescent="0.2">
      <c r="A2809" s="84">
        <v>360</v>
      </c>
      <c r="B2809" s="85">
        <v>36132</v>
      </c>
      <c r="C2809" s="97">
        <v>36.630000000000003</v>
      </c>
      <c r="D2809" s="90">
        <v>8.7000000000000001E-4</v>
      </c>
      <c r="E2809" s="87">
        <v>83.150540000000007</v>
      </c>
      <c r="F2809" s="88">
        <v>12.63</v>
      </c>
      <c r="G2809" s="91">
        <v>24.630000000000003</v>
      </c>
      <c r="H2809" s="41">
        <v>6.1179585370507716E-4</v>
      </c>
      <c r="I2809" s="42">
        <v>12.617390016083768</v>
      </c>
      <c r="J2809" s="41">
        <v>6.8416666666666669E-4</v>
      </c>
      <c r="K2809" s="42">
        <v>2.6622986249999965</v>
      </c>
      <c r="L2809" s="41">
        <v>6.1179585370507716E-4</v>
      </c>
      <c r="M2809" s="42">
        <v>2.5368064751270776</v>
      </c>
    </row>
    <row r="2810" spans="1:13" x14ac:dyDescent="0.2">
      <c r="A2810" s="84">
        <v>360</v>
      </c>
      <c r="B2810" s="85">
        <v>36133</v>
      </c>
      <c r="C2810" s="97">
        <v>36.880000000000003</v>
      </c>
      <c r="D2810" s="90">
        <v>8.7000000000000001E-4</v>
      </c>
      <c r="E2810" s="87">
        <v>83.223079999999996</v>
      </c>
      <c r="F2810" s="88">
        <v>12.69</v>
      </c>
      <c r="G2810" s="91">
        <v>24.785</v>
      </c>
      <c r="H2810" s="41">
        <v>6.1525049570176904E-4</v>
      </c>
      <c r="I2810" s="42">
        <v>12.625152871545625</v>
      </c>
      <c r="J2810" s="41">
        <v>6.8847222222222226E-4</v>
      </c>
      <c r="K2810" s="42">
        <v>2.6629870972222185</v>
      </c>
      <c r="L2810" s="41">
        <v>6.1525049570176904E-4</v>
      </c>
      <c r="M2810" s="42">
        <v>2.5374217256227793</v>
      </c>
    </row>
    <row r="2811" spans="1:13" x14ac:dyDescent="0.2">
      <c r="A2811" s="84">
        <v>360</v>
      </c>
      <c r="B2811" s="85">
        <v>36134</v>
      </c>
      <c r="C2811" s="97">
        <v>36.880000000000003</v>
      </c>
      <c r="D2811" s="90">
        <v>8.7000000000000001E-4</v>
      </c>
      <c r="E2811" s="87">
        <v>83.295689999999993</v>
      </c>
      <c r="F2811" s="88">
        <v>12.69</v>
      </c>
      <c r="G2811" s="91">
        <v>24.785</v>
      </c>
      <c r="H2811" s="41">
        <v>6.1525049570176904E-4</v>
      </c>
      <c r="I2811" s="42">
        <v>12.632920503108155</v>
      </c>
      <c r="J2811" s="41">
        <v>6.8847222222222226E-4</v>
      </c>
      <c r="K2811" s="42">
        <v>2.6636755694444405</v>
      </c>
      <c r="L2811" s="41">
        <v>6.1525049570176904E-4</v>
      </c>
      <c r="M2811" s="42">
        <v>2.5380369761184811</v>
      </c>
    </row>
    <row r="2812" spans="1:13" x14ac:dyDescent="0.2">
      <c r="A2812" s="84">
        <v>360</v>
      </c>
      <c r="B2812" s="85">
        <v>36135</v>
      </c>
      <c r="C2812" s="97">
        <v>36.880000000000003</v>
      </c>
      <c r="D2812" s="90">
        <v>8.7000000000000001E-4</v>
      </c>
      <c r="E2812" s="87">
        <v>83.368359999999996</v>
      </c>
      <c r="F2812" s="88">
        <v>12.69</v>
      </c>
      <c r="G2812" s="91">
        <v>24.785</v>
      </c>
      <c r="H2812" s="41">
        <v>6.1525049570176904E-4</v>
      </c>
      <c r="I2812" s="42">
        <v>12.640692913709852</v>
      </c>
      <c r="J2812" s="41">
        <v>6.8847222222222226E-4</v>
      </c>
      <c r="K2812" s="42">
        <v>2.6643640416666625</v>
      </c>
      <c r="L2812" s="41">
        <v>6.1525049570176904E-4</v>
      </c>
      <c r="M2812" s="42">
        <v>2.5386522266141829</v>
      </c>
    </row>
    <row r="2813" spans="1:13" x14ac:dyDescent="0.2">
      <c r="A2813" s="84">
        <v>360</v>
      </c>
      <c r="B2813" s="85">
        <v>36136</v>
      </c>
      <c r="C2813" s="97">
        <v>37.020000000000003</v>
      </c>
      <c r="D2813" s="90">
        <v>8.8000000000000003E-4</v>
      </c>
      <c r="E2813" s="87">
        <v>83.441320000000005</v>
      </c>
      <c r="F2813" s="88">
        <v>12.52</v>
      </c>
      <c r="G2813" s="91">
        <v>24.770000000000003</v>
      </c>
      <c r="H2813" s="41">
        <v>6.1491636258348414E-4</v>
      </c>
      <c r="I2813" s="42">
        <v>12.648465882616886</v>
      </c>
      <c r="J2813" s="41">
        <v>6.8805555555555569E-4</v>
      </c>
      <c r="K2813" s="42">
        <v>2.665052097222218</v>
      </c>
      <c r="L2813" s="41">
        <v>6.1491636258348414E-4</v>
      </c>
      <c r="M2813" s="42">
        <v>2.5392671429767661</v>
      </c>
    </row>
    <row r="2814" spans="1:13" x14ac:dyDescent="0.2">
      <c r="A2814" s="84">
        <v>360</v>
      </c>
      <c r="B2814" s="85">
        <v>36137</v>
      </c>
      <c r="C2814" s="97">
        <v>37.020000000000003</v>
      </c>
      <c r="D2814" s="90">
        <v>8.8000000000000003E-4</v>
      </c>
      <c r="E2814" s="87">
        <v>83.514359999999996</v>
      </c>
      <c r="F2814" s="88">
        <v>12.52</v>
      </c>
      <c r="G2814" s="91">
        <v>24.770000000000003</v>
      </c>
      <c r="H2814" s="41">
        <v>6.1491636258348414E-4</v>
      </c>
      <c r="I2814" s="42">
        <v>12.656243631249685</v>
      </c>
      <c r="J2814" s="41">
        <v>6.8805555555555569E-4</v>
      </c>
      <c r="K2814" s="42">
        <v>2.6657401527777735</v>
      </c>
      <c r="L2814" s="41">
        <v>6.1491636258348414E-4</v>
      </c>
      <c r="M2814" s="42">
        <v>2.5398820593393499</v>
      </c>
    </row>
    <row r="2815" spans="1:13" x14ac:dyDescent="0.2">
      <c r="A2815" s="84">
        <v>360</v>
      </c>
      <c r="B2815" s="85">
        <v>36138</v>
      </c>
      <c r="C2815" s="97">
        <v>36.75</v>
      </c>
      <c r="D2815" s="90">
        <v>8.7000000000000001E-4</v>
      </c>
      <c r="E2815" s="87">
        <v>83.587000000000003</v>
      </c>
      <c r="F2815" s="88">
        <v>12.61</v>
      </c>
      <c r="G2815" s="91">
        <v>24.68</v>
      </c>
      <c r="H2815" s="41">
        <v>6.1291072226077326E-4</v>
      </c>
      <c r="I2815" s="42">
        <v>12.664000778674822</v>
      </c>
      <c r="J2815" s="41">
        <v>6.8555555555555557E-4</v>
      </c>
      <c r="K2815" s="42">
        <v>2.6664257083333291</v>
      </c>
      <c r="L2815" s="41">
        <v>6.1291072226077326E-4</v>
      </c>
      <c r="M2815" s="42">
        <v>2.5404949700616104</v>
      </c>
    </row>
    <row r="2816" spans="1:13" x14ac:dyDescent="0.2">
      <c r="A2816" s="84">
        <v>360</v>
      </c>
      <c r="B2816" s="85">
        <v>36139</v>
      </c>
      <c r="C2816" s="97">
        <v>37.090000000000003</v>
      </c>
      <c r="D2816" s="90">
        <v>8.8000000000000003E-4</v>
      </c>
      <c r="E2816" s="87">
        <v>83.66028</v>
      </c>
      <c r="F2816" s="88">
        <v>12.6</v>
      </c>
      <c r="G2816" s="91">
        <v>24.845000000000002</v>
      </c>
      <c r="H2816" s="41">
        <v>6.1658662776120643E-4</v>
      </c>
      <c r="I2816" s="42">
        <v>12.671809232208911</v>
      </c>
      <c r="J2816" s="41">
        <v>6.9013888888888901E-4</v>
      </c>
      <c r="K2816" s="42">
        <v>2.6671158472222181</v>
      </c>
      <c r="L2816" s="41">
        <v>6.1658662776120643E-4</v>
      </c>
      <c r="M2816" s="42">
        <v>2.5411115566893718</v>
      </c>
    </row>
    <row r="2817" spans="1:13" x14ac:dyDescent="0.2">
      <c r="A2817" s="84">
        <v>360</v>
      </c>
      <c r="B2817" s="85">
        <v>36140</v>
      </c>
      <c r="C2817" s="97">
        <v>37.17</v>
      </c>
      <c r="D2817" s="90">
        <v>8.8000000000000003E-4</v>
      </c>
      <c r="E2817" s="87">
        <v>83.733750000000001</v>
      </c>
      <c r="F2817" s="88">
        <v>12.57</v>
      </c>
      <c r="G2817" s="91">
        <v>24.87</v>
      </c>
      <c r="H2817" s="41">
        <v>6.1714316046845852E-4</v>
      </c>
      <c r="I2817" s="42">
        <v>12.679629552607331</v>
      </c>
      <c r="J2817" s="41">
        <v>6.9083333333333334E-4</v>
      </c>
      <c r="K2817" s="42">
        <v>2.6678066805555516</v>
      </c>
      <c r="L2817" s="41">
        <v>6.1714316046845852E-4</v>
      </c>
      <c r="M2817" s="42">
        <v>2.5417286998498403</v>
      </c>
    </row>
    <row r="2818" spans="1:13" x14ac:dyDescent="0.2">
      <c r="A2818" s="84">
        <v>360</v>
      </c>
      <c r="B2818" s="85">
        <v>36141</v>
      </c>
      <c r="C2818" s="97">
        <v>37.17</v>
      </c>
      <c r="D2818" s="90">
        <v>8.8000000000000003E-4</v>
      </c>
      <c r="E2818" s="87">
        <v>83.807299999999998</v>
      </c>
      <c r="F2818" s="88">
        <v>12.57</v>
      </c>
      <c r="G2818" s="91">
        <v>24.87</v>
      </c>
      <c r="H2818" s="41">
        <v>6.1714316046845852E-4</v>
      </c>
      <c r="I2818" s="42">
        <v>12.687454699262997</v>
      </c>
      <c r="J2818" s="41">
        <v>6.9083333333333334E-4</v>
      </c>
      <c r="K2818" s="42">
        <v>2.6684975138888851</v>
      </c>
      <c r="L2818" s="41">
        <v>6.1714316046845852E-4</v>
      </c>
      <c r="M2818" s="42">
        <v>2.5423458430103087</v>
      </c>
    </row>
    <row r="2819" spans="1:13" x14ac:dyDescent="0.2">
      <c r="A2819" s="84">
        <v>360</v>
      </c>
      <c r="B2819" s="85">
        <v>36142</v>
      </c>
      <c r="C2819" s="97">
        <v>37.17</v>
      </c>
      <c r="D2819" s="90">
        <v>8.8000000000000003E-4</v>
      </c>
      <c r="E2819" s="87">
        <v>83.88091</v>
      </c>
      <c r="F2819" s="88">
        <v>12.57</v>
      </c>
      <c r="G2819" s="91">
        <v>24.87</v>
      </c>
      <c r="H2819" s="41">
        <v>6.1714316046845852E-4</v>
      </c>
      <c r="I2819" s="42">
        <v>12.695284675154401</v>
      </c>
      <c r="J2819" s="41">
        <v>6.9083333333333334E-4</v>
      </c>
      <c r="K2819" s="42">
        <v>2.6691883472222186</v>
      </c>
      <c r="L2819" s="41">
        <v>6.1714316046845852E-4</v>
      </c>
      <c r="M2819" s="42">
        <v>2.5429629861707772</v>
      </c>
    </row>
    <row r="2820" spans="1:13" x14ac:dyDescent="0.2">
      <c r="A2820" s="84">
        <v>360</v>
      </c>
      <c r="B2820" s="85">
        <v>36143</v>
      </c>
      <c r="C2820" s="97">
        <v>37.22</v>
      </c>
      <c r="D2820" s="90">
        <v>8.8000000000000003E-4</v>
      </c>
      <c r="E2820" s="87">
        <v>83.954660000000004</v>
      </c>
      <c r="F2820" s="88">
        <v>12.56</v>
      </c>
      <c r="G2820" s="91">
        <v>24.89</v>
      </c>
      <c r="H2820" s="41">
        <v>6.1758830663904973E-4</v>
      </c>
      <c r="I2820" s="42">
        <v>12.70312513451923</v>
      </c>
      <c r="J2820" s="41">
        <v>6.9138888888888896E-4</v>
      </c>
      <c r="K2820" s="42">
        <v>2.6698797361111075</v>
      </c>
      <c r="L2820" s="41">
        <v>6.1758830663904973E-4</v>
      </c>
      <c r="M2820" s="42">
        <v>2.5435805744774163</v>
      </c>
    </row>
    <row r="2821" spans="1:13" x14ac:dyDescent="0.2">
      <c r="A2821" s="84">
        <v>360</v>
      </c>
      <c r="B2821" s="85">
        <v>36144</v>
      </c>
      <c r="C2821" s="97">
        <v>37.32</v>
      </c>
      <c r="D2821" s="90">
        <v>8.8000000000000003E-4</v>
      </c>
      <c r="E2821" s="87">
        <v>84.028660000000002</v>
      </c>
      <c r="F2821" s="88">
        <v>12.51</v>
      </c>
      <c r="G2821" s="91">
        <v>24.914999999999999</v>
      </c>
      <c r="H2821" s="41">
        <v>6.1814463939513509E-4</v>
      </c>
      <c r="I2821" s="42">
        <v>12.710977503224699</v>
      </c>
      <c r="J2821" s="41">
        <v>6.9208333333333329E-4</v>
      </c>
      <c r="K2821" s="42">
        <v>2.670571819444441</v>
      </c>
      <c r="L2821" s="41">
        <v>6.1814463939513509E-4</v>
      </c>
      <c r="M2821" s="42">
        <v>2.5441987191168112</v>
      </c>
    </row>
    <row r="2822" spans="1:13" x14ac:dyDescent="0.2">
      <c r="A2822" s="84">
        <v>360</v>
      </c>
      <c r="B2822" s="85">
        <v>36145</v>
      </c>
      <c r="C2822" s="97">
        <v>37.549999999999997</v>
      </c>
      <c r="D2822" s="90">
        <v>8.8999999999999995E-4</v>
      </c>
      <c r="E2822" s="87">
        <v>84.103099999999998</v>
      </c>
      <c r="F2822" s="88">
        <v>12.53</v>
      </c>
      <c r="G2822" s="91">
        <v>25.04</v>
      </c>
      <c r="H2822" s="41">
        <v>6.2092463873408832E-4</v>
      </c>
      <c r="I2822" s="42">
        <v>12.718870062338846</v>
      </c>
      <c r="J2822" s="41">
        <v>6.9555555555555549E-4</v>
      </c>
      <c r="K2822" s="42">
        <v>2.6712673749999967</v>
      </c>
      <c r="L2822" s="41">
        <v>6.2092463873408832E-4</v>
      </c>
      <c r="M2822" s="42">
        <v>2.5448196437555453</v>
      </c>
    </row>
    <row r="2823" spans="1:13" x14ac:dyDescent="0.2">
      <c r="A2823" s="84">
        <v>360</v>
      </c>
      <c r="B2823" s="85">
        <v>36146</v>
      </c>
      <c r="C2823" s="97">
        <v>37.57</v>
      </c>
      <c r="D2823" s="90">
        <v>8.8999999999999995E-4</v>
      </c>
      <c r="E2823" s="87">
        <v>84.17765</v>
      </c>
      <c r="F2823" s="88">
        <v>12.6</v>
      </c>
      <c r="G2823" s="91">
        <v>25.085000000000001</v>
      </c>
      <c r="H2823" s="41">
        <v>6.2192476010891617E-4</v>
      </c>
      <c r="I2823" s="42">
        <v>12.726780242551223</v>
      </c>
      <c r="J2823" s="41">
        <v>6.9680555555555555E-4</v>
      </c>
      <c r="K2823" s="42">
        <v>2.6719641805555523</v>
      </c>
      <c r="L2823" s="41">
        <v>6.2192476010891617E-4</v>
      </c>
      <c r="M2823" s="42">
        <v>2.5454415685156544</v>
      </c>
    </row>
    <row r="2824" spans="1:13" x14ac:dyDescent="0.2">
      <c r="A2824" s="84">
        <v>360</v>
      </c>
      <c r="B2824" s="85">
        <v>36147</v>
      </c>
      <c r="C2824" s="97">
        <v>37.4</v>
      </c>
      <c r="D2824" s="90">
        <v>8.8000000000000003E-4</v>
      </c>
      <c r="E2824" s="87">
        <v>84.251980000000003</v>
      </c>
      <c r="F2824" s="88">
        <v>12.55</v>
      </c>
      <c r="G2824" s="91">
        <v>24.975000000000001</v>
      </c>
      <c r="H2824" s="41">
        <v>6.1947938512485479E-4</v>
      </c>
      <c r="I2824" s="42">
        <v>12.734664220550497</v>
      </c>
      <c r="J2824" s="41">
        <v>6.9375000000000003E-4</v>
      </c>
      <c r="K2824" s="42">
        <v>2.6726579305555522</v>
      </c>
      <c r="L2824" s="41">
        <v>6.1947938512485479E-4</v>
      </c>
      <c r="M2824" s="42">
        <v>2.5460610479007793</v>
      </c>
    </row>
    <row r="2825" spans="1:13" x14ac:dyDescent="0.2">
      <c r="A2825" s="84">
        <v>360</v>
      </c>
      <c r="B2825" s="85">
        <v>36148</v>
      </c>
      <c r="C2825" s="97">
        <v>37.4</v>
      </c>
      <c r="D2825" s="90">
        <v>8.8000000000000003E-4</v>
      </c>
      <c r="E2825" s="87">
        <v>84.326369999999997</v>
      </c>
      <c r="F2825" s="88">
        <v>12.55</v>
      </c>
      <c r="G2825" s="91">
        <v>24.975000000000001</v>
      </c>
      <c r="H2825" s="41">
        <v>6.1947938512485479E-4</v>
      </c>
      <c r="I2825" s="42">
        <v>12.742553082511616</v>
      </c>
      <c r="J2825" s="41">
        <v>6.9375000000000003E-4</v>
      </c>
      <c r="K2825" s="42">
        <v>2.6733516805555522</v>
      </c>
      <c r="L2825" s="41">
        <v>6.1947938512485479E-4</v>
      </c>
      <c r="M2825" s="42">
        <v>2.5466805272859041</v>
      </c>
    </row>
    <row r="2826" spans="1:13" x14ac:dyDescent="0.2">
      <c r="A2826" s="84">
        <v>360</v>
      </c>
      <c r="B2826" s="85">
        <v>36149</v>
      </c>
      <c r="C2826" s="97">
        <v>37.4</v>
      </c>
      <c r="D2826" s="90">
        <v>8.8000000000000003E-4</v>
      </c>
      <c r="E2826" s="87">
        <v>84.400829999999999</v>
      </c>
      <c r="F2826" s="88">
        <v>12.55</v>
      </c>
      <c r="G2826" s="91">
        <v>24.975000000000001</v>
      </c>
      <c r="H2826" s="41">
        <v>6.1947938512485479E-4</v>
      </c>
      <c r="I2826" s="42">
        <v>12.750446831460092</v>
      </c>
      <c r="J2826" s="41">
        <v>6.9375000000000003E-4</v>
      </c>
      <c r="K2826" s="42">
        <v>2.6740454305555521</v>
      </c>
      <c r="L2826" s="41">
        <v>6.1947938512485479E-4</v>
      </c>
      <c r="M2826" s="42">
        <v>2.547300006671029</v>
      </c>
    </row>
    <row r="2827" spans="1:13" x14ac:dyDescent="0.2">
      <c r="A2827" s="84">
        <v>360</v>
      </c>
      <c r="B2827" s="85">
        <v>36150</v>
      </c>
      <c r="C2827" s="97">
        <v>37.380000000000003</v>
      </c>
      <c r="D2827" s="90">
        <v>8.8000000000000003E-4</v>
      </c>
      <c r="E2827" s="87">
        <v>84.475319999999996</v>
      </c>
      <c r="F2827" s="88">
        <v>12.6</v>
      </c>
      <c r="G2827" s="91">
        <v>24.990000000000002</v>
      </c>
      <c r="H2827" s="41">
        <v>6.198129717094325E-4</v>
      </c>
      <c r="I2827" s="42">
        <v>12.758349723801322</v>
      </c>
      <c r="J2827" s="41">
        <v>6.9416666666666672E-4</v>
      </c>
      <c r="K2827" s="42">
        <v>2.674739597222219</v>
      </c>
      <c r="L2827" s="41">
        <v>6.198129717094325E-4</v>
      </c>
      <c r="M2827" s="42">
        <v>2.5479198196427384</v>
      </c>
    </row>
    <row r="2828" spans="1:13" x14ac:dyDescent="0.2">
      <c r="A2828" s="84">
        <v>360</v>
      </c>
      <c r="B2828" s="85">
        <v>36151</v>
      </c>
      <c r="C2828" s="97">
        <v>37.21</v>
      </c>
      <c r="D2828" s="90">
        <v>8.8000000000000003E-4</v>
      </c>
      <c r="E2828" s="87">
        <v>84.549580000000006</v>
      </c>
      <c r="F2828" s="88">
        <v>12.57</v>
      </c>
      <c r="G2828" s="91">
        <v>24.89</v>
      </c>
      <c r="H2828" s="41">
        <v>6.1758830663904973E-4</v>
      </c>
      <c r="I2828" s="42">
        <v>12.766229131402753</v>
      </c>
      <c r="J2828" s="41">
        <v>6.9138888888888896E-4</v>
      </c>
      <c r="K2828" s="42">
        <v>2.6754309861111079</v>
      </c>
      <c r="L2828" s="41">
        <v>6.1758830663904973E-4</v>
      </c>
      <c r="M2828" s="42">
        <v>2.5485374079493774</v>
      </c>
    </row>
    <row r="2829" spans="1:13" x14ac:dyDescent="0.2">
      <c r="A2829" s="84">
        <v>360</v>
      </c>
      <c r="B2829" s="85">
        <v>36152</v>
      </c>
      <c r="C2829" s="97">
        <v>37.32</v>
      </c>
      <c r="D2829" s="90">
        <v>8.8000000000000003E-4</v>
      </c>
      <c r="E2829" s="87">
        <v>84.624099999999999</v>
      </c>
      <c r="F2829" s="88">
        <v>12.6</v>
      </c>
      <c r="G2829" s="91">
        <v>24.96</v>
      </c>
      <c r="H2829" s="41">
        <v>6.191457586106619E-4</v>
      </c>
      <c r="I2829" s="42">
        <v>12.774133288022913</v>
      </c>
      <c r="J2829" s="41">
        <v>6.9333333333333334E-4</v>
      </c>
      <c r="K2829" s="42">
        <v>2.6761243194444413</v>
      </c>
      <c r="L2829" s="41">
        <v>6.191457586106619E-4</v>
      </c>
      <c r="M2829" s="42">
        <v>2.5491565537079879</v>
      </c>
    </row>
    <row r="2830" spans="1:13" x14ac:dyDescent="0.2">
      <c r="A2830" s="84">
        <v>360</v>
      </c>
      <c r="B2830" s="85">
        <v>36153</v>
      </c>
      <c r="C2830" s="97">
        <v>37.32</v>
      </c>
      <c r="D2830" s="90">
        <v>8.8000000000000003E-4</v>
      </c>
      <c r="E2830" s="87">
        <v>84.698679999999996</v>
      </c>
      <c r="F2830" s="88">
        <v>12.6</v>
      </c>
      <c r="G2830" s="91">
        <v>24.96</v>
      </c>
      <c r="H2830" s="41">
        <v>6.191457586106619E-4</v>
      </c>
      <c r="I2830" s="42">
        <v>12.78204233846812</v>
      </c>
      <c r="J2830" s="41">
        <v>6.9333333333333334E-4</v>
      </c>
      <c r="K2830" s="42">
        <v>2.6768176527777747</v>
      </c>
      <c r="L2830" s="41">
        <v>6.191457586106619E-4</v>
      </c>
      <c r="M2830" s="42">
        <v>2.5497756994665988</v>
      </c>
    </row>
    <row r="2831" spans="1:13" x14ac:dyDescent="0.2">
      <c r="A2831" s="84">
        <v>360</v>
      </c>
      <c r="B2831" s="85">
        <v>36154</v>
      </c>
      <c r="C2831" s="97">
        <v>37.32</v>
      </c>
      <c r="D2831" s="90">
        <v>8.8000000000000003E-4</v>
      </c>
      <c r="E2831" s="87">
        <v>84.773330000000001</v>
      </c>
      <c r="F2831" s="88">
        <v>12.6</v>
      </c>
      <c r="G2831" s="91">
        <v>24.96</v>
      </c>
      <c r="H2831" s="41">
        <v>6.191457586106619E-4</v>
      </c>
      <c r="I2831" s="42">
        <v>12.789956285768364</v>
      </c>
      <c r="J2831" s="41">
        <v>6.9333333333333334E-4</v>
      </c>
      <c r="K2831" s="42">
        <v>2.6775109861111082</v>
      </c>
      <c r="L2831" s="41">
        <v>6.191457586106619E-4</v>
      </c>
      <c r="M2831" s="42">
        <v>2.5503948452252097</v>
      </c>
    </row>
    <row r="2832" spans="1:13" x14ac:dyDescent="0.2">
      <c r="A2832" s="84">
        <v>360</v>
      </c>
      <c r="B2832" s="85">
        <v>36155</v>
      </c>
      <c r="C2832" s="97">
        <v>37.32</v>
      </c>
      <c r="D2832" s="90">
        <v>8.8000000000000003E-4</v>
      </c>
      <c r="E2832" s="87">
        <v>84.848039999999997</v>
      </c>
      <c r="F2832" s="88">
        <v>12.6</v>
      </c>
      <c r="G2832" s="91">
        <v>24.96</v>
      </c>
      <c r="H2832" s="41">
        <v>6.191457586106619E-4</v>
      </c>
      <c r="I2832" s="42">
        <v>12.797875132955513</v>
      </c>
      <c r="J2832" s="41">
        <v>6.9333333333333334E-4</v>
      </c>
      <c r="K2832" s="42">
        <v>2.6782043194444416</v>
      </c>
      <c r="L2832" s="41">
        <v>6.191457586106619E-4</v>
      </c>
      <c r="M2832" s="42">
        <v>2.5510139909838205</v>
      </c>
    </row>
    <row r="2833" spans="1:13" x14ac:dyDescent="0.2">
      <c r="A2833" s="84">
        <v>360</v>
      </c>
      <c r="B2833" s="85">
        <v>36156</v>
      </c>
      <c r="C2833" s="97">
        <v>37.32</v>
      </c>
      <c r="D2833" s="90">
        <v>8.8000000000000003E-4</v>
      </c>
      <c r="E2833" s="87">
        <v>84.922820000000002</v>
      </c>
      <c r="F2833" s="88">
        <v>12.6</v>
      </c>
      <c r="G2833" s="91">
        <v>24.96</v>
      </c>
      <c r="H2833" s="41">
        <v>6.191457586106619E-4</v>
      </c>
      <c r="I2833" s="42">
        <v>12.805798883063311</v>
      </c>
      <c r="J2833" s="41">
        <v>6.9333333333333334E-4</v>
      </c>
      <c r="K2833" s="42">
        <v>2.678897652777775</v>
      </c>
      <c r="L2833" s="41">
        <v>6.191457586106619E-4</v>
      </c>
      <c r="M2833" s="42">
        <v>2.5516331367424314</v>
      </c>
    </row>
    <row r="2834" spans="1:13" x14ac:dyDescent="0.2">
      <c r="A2834" s="84">
        <v>360</v>
      </c>
      <c r="B2834" s="85">
        <v>36157</v>
      </c>
      <c r="C2834" s="97">
        <v>37.18</v>
      </c>
      <c r="D2834" s="90">
        <v>8.8000000000000003E-4</v>
      </c>
      <c r="E2834" s="87">
        <v>84.997429999999994</v>
      </c>
      <c r="F2834" s="88">
        <v>12.6</v>
      </c>
      <c r="G2834" s="91">
        <v>24.89</v>
      </c>
      <c r="H2834" s="41">
        <v>6.1758830663904973E-4</v>
      </c>
      <c r="I2834" s="42">
        <v>12.813707594710662</v>
      </c>
      <c r="J2834" s="41">
        <v>6.9138888888888896E-4</v>
      </c>
      <c r="K2834" s="42">
        <v>2.6795890416666639</v>
      </c>
      <c r="L2834" s="41">
        <v>6.1758830663904973E-4</v>
      </c>
      <c r="M2834" s="42">
        <v>2.5522507250490705</v>
      </c>
    </row>
    <row r="2835" spans="1:13" x14ac:dyDescent="0.2">
      <c r="A2835" s="84">
        <v>360</v>
      </c>
      <c r="B2835" s="85">
        <v>36158</v>
      </c>
      <c r="C2835" s="97">
        <v>36.619999999999997</v>
      </c>
      <c r="D2835" s="90">
        <v>8.7000000000000001E-4</v>
      </c>
      <c r="E2835" s="87">
        <v>85.071129999999997</v>
      </c>
      <c r="F2835" s="88">
        <v>12.51</v>
      </c>
      <c r="G2835" s="91">
        <v>24.564999999999998</v>
      </c>
      <c r="H2835" s="41">
        <v>6.103458575823506E-4</v>
      </c>
      <c r="I2835" s="42">
        <v>12.821528388061365</v>
      </c>
      <c r="J2835" s="41">
        <v>6.8236111111111102E-4</v>
      </c>
      <c r="K2835" s="42">
        <v>2.680271402777775</v>
      </c>
      <c r="L2835" s="41">
        <v>6.103458575823506E-4</v>
      </c>
      <c r="M2835" s="42">
        <v>2.552861070906653</v>
      </c>
    </row>
    <row r="2836" spans="1:13" x14ac:dyDescent="0.2">
      <c r="A2836" s="84">
        <v>360</v>
      </c>
      <c r="B2836" s="85">
        <v>36159</v>
      </c>
      <c r="C2836" s="97">
        <v>36.450000000000003</v>
      </c>
      <c r="D2836" s="90">
        <v>8.5999999999999998E-4</v>
      </c>
      <c r="E2836" s="87">
        <v>85.144599999999997</v>
      </c>
      <c r="F2836" s="88">
        <v>12.55</v>
      </c>
      <c r="G2836" s="91">
        <v>24.5</v>
      </c>
      <c r="H2836" s="41">
        <v>6.0889510673400871E-4</v>
      </c>
      <c r="I2836" s="42">
        <v>12.829335353957706</v>
      </c>
      <c r="J2836" s="41">
        <v>6.8055555555555556E-4</v>
      </c>
      <c r="K2836" s="42">
        <v>2.6809519583333303</v>
      </c>
      <c r="L2836" s="41">
        <v>6.0889510673400871E-4</v>
      </c>
      <c r="M2836" s="42">
        <v>2.5534699660133873</v>
      </c>
    </row>
    <row r="2837" spans="1:13" x14ac:dyDescent="0.2">
      <c r="A2837" s="84">
        <v>360</v>
      </c>
      <c r="B2837" s="85">
        <v>36160</v>
      </c>
      <c r="C2837" s="97">
        <v>36.450000000000003</v>
      </c>
      <c r="D2837" s="90">
        <v>8.5999999999999998E-4</v>
      </c>
      <c r="E2837" s="87">
        <v>85.218140000000005</v>
      </c>
      <c r="F2837" s="88">
        <v>12.55</v>
      </c>
      <c r="G2837" s="91">
        <v>24.5</v>
      </c>
      <c r="H2837" s="41">
        <v>6.0889510673400871E-4</v>
      </c>
      <c r="I2837" s="42">
        <v>12.83714707347738</v>
      </c>
      <c r="J2837" s="41">
        <v>6.8055555555555556E-4</v>
      </c>
      <c r="K2837" s="42">
        <v>2.6816325138888857</v>
      </c>
      <c r="L2837" s="41">
        <v>6.0889510673400871E-4</v>
      </c>
      <c r="M2837" s="42">
        <v>2.5540788611201215</v>
      </c>
    </row>
    <row r="2838" spans="1:13" x14ac:dyDescent="0.2">
      <c r="A2838" s="84">
        <v>360</v>
      </c>
      <c r="B2838" s="85">
        <v>36161</v>
      </c>
      <c r="C2838" s="88">
        <v>36.450000000000003</v>
      </c>
      <c r="D2838" s="90">
        <v>8.5999999999999998E-4</v>
      </c>
      <c r="E2838" s="87">
        <v>85.291740000000004</v>
      </c>
      <c r="F2838" s="88">
        <v>12.55</v>
      </c>
      <c r="G2838" s="91">
        <v>24.5</v>
      </c>
      <c r="H2838" s="41">
        <v>6.0889510673400871E-4</v>
      </c>
      <c r="I2838" s="42">
        <v>12.844963549514846</v>
      </c>
      <c r="J2838" s="41">
        <v>6.8055555555555556E-4</v>
      </c>
      <c r="K2838" s="42">
        <v>2.682313069444441</v>
      </c>
      <c r="L2838" s="41">
        <v>6.0889510673400871E-4</v>
      </c>
      <c r="M2838" s="42">
        <v>2.5546877562268557</v>
      </c>
    </row>
    <row r="2839" spans="1:13" x14ac:dyDescent="0.2">
      <c r="A2839" s="84">
        <v>360</v>
      </c>
      <c r="B2839" s="85">
        <v>36162</v>
      </c>
      <c r="C2839" s="88">
        <v>36.450000000000003</v>
      </c>
      <c r="D2839" s="90">
        <v>8.5999999999999998E-4</v>
      </c>
      <c r="E2839" s="87">
        <v>85.365399999999994</v>
      </c>
      <c r="F2839" s="88">
        <v>12.55</v>
      </c>
      <c r="G2839" s="91">
        <v>24.5</v>
      </c>
      <c r="H2839" s="41">
        <v>6.0889510673400871E-4</v>
      </c>
      <c r="I2839" s="42">
        <v>12.852784784966323</v>
      </c>
      <c r="J2839" s="41">
        <v>6.8055555555555556E-4</v>
      </c>
      <c r="K2839" s="42">
        <v>2.6829936249999964</v>
      </c>
      <c r="L2839" s="41">
        <v>6.0889510673400871E-4</v>
      </c>
      <c r="M2839" s="42">
        <v>2.55529665133359</v>
      </c>
    </row>
    <row r="2840" spans="1:13" x14ac:dyDescent="0.2">
      <c r="A2840" s="84">
        <v>360</v>
      </c>
      <c r="B2840" s="85">
        <v>36163</v>
      </c>
      <c r="C2840" s="88">
        <v>36.450000000000003</v>
      </c>
      <c r="D2840" s="90">
        <v>8.5999999999999998E-4</v>
      </c>
      <c r="E2840" s="87">
        <v>85.439130000000006</v>
      </c>
      <c r="F2840" s="88">
        <v>12.55</v>
      </c>
      <c r="G2840" s="91">
        <v>24.5</v>
      </c>
      <c r="H2840" s="41">
        <v>6.0889510673400871E-4</v>
      </c>
      <c r="I2840" s="42">
        <v>12.860610782729793</v>
      </c>
      <c r="J2840" s="41">
        <v>6.8055555555555556E-4</v>
      </c>
      <c r="K2840" s="42">
        <v>2.6836741805555517</v>
      </c>
      <c r="L2840" s="41">
        <v>6.0889510673400871E-4</v>
      </c>
      <c r="M2840" s="42">
        <v>2.5559055464403242</v>
      </c>
    </row>
    <row r="2841" spans="1:13" x14ac:dyDescent="0.2">
      <c r="A2841" s="84">
        <v>360</v>
      </c>
      <c r="B2841" s="85">
        <v>36164</v>
      </c>
      <c r="C2841" s="88">
        <v>37.08</v>
      </c>
      <c r="D2841" s="90">
        <v>8.8000000000000003E-4</v>
      </c>
      <c r="E2841" s="87">
        <v>85.514020000000002</v>
      </c>
      <c r="F2841" s="88">
        <v>12.58</v>
      </c>
      <c r="G2841" s="91">
        <v>24.83</v>
      </c>
      <c r="H2841" s="41">
        <v>6.1625265478926217E-4</v>
      </c>
      <c r="I2841" s="42">
        <v>12.868536168266862</v>
      </c>
      <c r="J2841" s="41">
        <v>6.8972222222222221E-4</v>
      </c>
      <c r="K2841" s="42">
        <v>2.6843639027777741</v>
      </c>
      <c r="L2841" s="41">
        <v>6.1625265478926217E-4</v>
      </c>
      <c r="M2841" s="42">
        <v>2.5565217990951137</v>
      </c>
    </row>
    <row r="2842" spans="1:13" x14ac:dyDescent="0.2">
      <c r="A2842" s="84">
        <v>360</v>
      </c>
      <c r="B2842" s="85">
        <v>36165</v>
      </c>
      <c r="C2842" s="88">
        <v>36.130000000000003</v>
      </c>
      <c r="D2842" s="90">
        <v>8.5999999999999998E-4</v>
      </c>
      <c r="E2842" s="87">
        <v>85.587310000000002</v>
      </c>
      <c r="F2842" s="88">
        <v>12.7</v>
      </c>
      <c r="G2842" s="91">
        <v>24.414999999999999</v>
      </c>
      <c r="H2842" s="41">
        <v>6.0699683091214318E-4</v>
      </c>
      <c r="I2842" s="42">
        <v>12.876347328939479</v>
      </c>
      <c r="J2842" s="41">
        <v>6.7819444444444437E-4</v>
      </c>
      <c r="K2842" s="42">
        <v>2.6850420972222184</v>
      </c>
      <c r="L2842" s="41">
        <v>6.0699683091214318E-4</v>
      </c>
      <c r="M2842" s="42">
        <v>2.557128795926026</v>
      </c>
    </row>
    <row r="2843" spans="1:13" x14ac:dyDescent="0.2">
      <c r="A2843" s="84">
        <v>360</v>
      </c>
      <c r="B2843" s="85">
        <v>36166</v>
      </c>
      <c r="C2843" s="88">
        <v>36.08</v>
      </c>
      <c r="D2843" s="90">
        <v>8.5999999999999998E-4</v>
      </c>
      <c r="E2843" s="87">
        <v>85.660589999999999</v>
      </c>
      <c r="F2843" s="88">
        <v>12.59</v>
      </c>
      <c r="G2843" s="91">
        <v>24.335000000000001</v>
      </c>
      <c r="H2843" s="41">
        <v>6.0520903658511926E-4</v>
      </c>
      <c r="I2843" s="42">
        <v>12.884140210701162</v>
      </c>
      <c r="J2843" s="41">
        <v>6.7597222222222223E-4</v>
      </c>
      <c r="K2843" s="42">
        <v>2.6857180694444405</v>
      </c>
      <c r="L2843" s="41">
        <v>6.0520903658511926E-4</v>
      </c>
      <c r="M2843" s="42">
        <v>2.5577340049626112</v>
      </c>
    </row>
    <row r="2844" spans="1:13" x14ac:dyDescent="0.2">
      <c r="A2844" s="84">
        <v>360</v>
      </c>
      <c r="B2844" s="85">
        <v>36167</v>
      </c>
      <c r="C2844" s="88">
        <v>36.07</v>
      </c>
      <c r="D2844" s="90">
        <v>8.5999999999999998E-4</v>
      </c>
      <c r="E2844" s="87">
        <v>85.733909999999995</v>
      </c>
      <c r="F2844" s="88">
        <v>12.53</v>
      </c>
      <c r="G2844" s="91">
        <v>24.3</v>
      </c>
      <c r="H2844" s="41">
        <v>6.0442651582492957E-4</v>
      </c>
      <c r="I2844" s="42">
        <v>12.891927726678116</v>
      </c>
      <c r="J2844" s="41">
        <v>6.7500000000000004E-4</v>
      </c>
      <c r="K2844" s="42">
        <v>2.6863930694444407</v>
      </c>
      <c r="L2844" s="41">
        <v>6.0442651582492957E-4</v>
      </c>
      <c r="M2844" s="42">
        <v>2.5583384314784361</v>
      </c>
    </row>
    <row r="2845" spans="1:13" x14ac:dyDescent="0.2">
      <c r="A2845" s="84">
        <v>360</v>
      </c>
      <c r="B2845" s="85">
        <v>36168</v>
      </c>
      <c r="C2845" s="88">
        <v>36.32</v>
      </c>
      <c r="D2845" s="90">
        <v>8.5999999999999998E-4</v>
      </c>
      <c r="E2845" s="87">
        <v>85.807720000000003</v>
      </c>
      <c r="F2845" s="88">
        <v>12.58</v>
      </c>
      <c r="G2845" s="91">
        <v>24.45</v>
      </c>
      <c r="H2845" s="41">
        <v>6.0777863047789538E-4</v>
      </c>
      <c r="I2845" s="42">
        <v>12.899763164856056</v>
      </c>
      <c r="J2845" s="41">
        <v>6.7916666666666668E-4</v>
      </c>
      <c r="K2845" s="42">
        <v>2.6870722361111072</v>
      </c>
      <c r="L2845" s="41">
        <v>6.0777863047789538E-4</v>
      </c>
      <c r="M2845" s="42">
        <v>2.558946210108914</v>
      </c>
    </row>
    <row r="2846" spans="1:13" x14ac:dyDescent="0.2">
      <c r="A2846" s="84">
        <v>360</v>
      </c>
      <c r="B2846" s="85">
        <v>36169</v>
      </c>
      <c r="C2846" s="88">
        <v>36.32</v>
      </c>
      <c r="D2846" s="90">
        <v>8.5999999999999998E-4</v>
      </c>
      <c r="E2846" s="87">
        <v>85.881609999999995</v>
      </c>
      <c r="F2846" s="88">
        <v>12.58</v>
      </c>
      <c r="G2846" s="91">
        <v>24.45</v>
      </c>
      <c r="H2846" s="41">
        <v>6.0777863047789538E-4</v>
      </c>
      <c r="I2846" s="42">
        <v>12.907603365245881</v>
      </c>
      <c r="J2846" s="41">
        <v>6.7916666666666668E-4</v>
      </c>
      <c r="K2846" s="42">
        <v>2.6877514027777738</v>
      </c>
      <c r="L2846" s="41">
        <v>6.0777863047789538E-4</v>
      </c>
      <c r="M2846" s="42">
        <v>2.5595539887393919</v>
      </c>
    </row>
    <row r="2847" spans="1:13" x14ac:dyDescent="0.2">
      <c r="A2847" s="84">
        <v>360</v>
      </c>
      <c r="B2847" s="85">
        <v>36170</v>
      </c>
      <c r="C2847" s="88">
        <v>36.32</v>
      </c>
      <c r="D2847" s="90">
        <v>8.5999999999999998E-4</v>
      </c>
      <c r="E2847" s="87">
        <v>85.955550000000002</v>
      </c>
      <c r="F2847" s="88">
        <v>12.58</v>
      </c>
      <c r="G2847" s="91">
        <v>24.45</v>
      </c>
      <c r="H2847" s="41">
        <v>6.0777863047789538E-4</v>
      </c>
      <c r="I2847" s="42">
        <v>12.915448330741963</v>
      </c>
      <c r="J2847" s="41">
        <v>6.7916666666666668E-4</v>
      </c>
      <c r="K2847" s="42">
        <v>2.6884305694444404</v>
      </c>
      <c r="L2847" s="41">
        <v>6.0777863047789538E-4</v>
      </c>
      <c r="M2847" s="42">
        <v>2.5601617673698698</v>
      </c>
    </row>
    <row r="2848" spans="1:13" x14ac:dyDescent="0.2">
      <c r="A2848" s="84">
        <v>360</v>
      </c>
      <c r="B2848" s="85">
        <v>36171</v>
      </c>
      <c r="C2848" s="88">
        <v>36.24</v>
      </c>
      <c r="D2848" s="90">
        <v>8.5999999999999998E-4</v>
      </c>
      <c r="E2848" s="87">
        <v>86.029420000000002</v>
      </c>
      <c r="F2848" s="88">
        <v>12.6</v>
      </c>
      <c r="G2848" s="91">
        <v>24.42</v>
      </c>
      <c r="H2848" s="41">
        <v>6.0710852999124043E-4</v>
      </c>
      <c r="I2848" s="42">
        <v>12.923289409592218</v>
      </c>
      <c r="J2848" s="41">
        <v>6.7833333333333341E-4</v>
      </c>
      <c r="K2848" s="42">
        <v>2.6891089027777735</v>
      </c>
      <c r="L2848" s="41">
        <v>6.0710852999124043E-4</v>
      </c>
      <c r="M2848" s="42">
        <v>2.560768875899861</v>
      </c>
    </row>
    <row r="2849" spans="1:13" x14ac:dyDescent="0.2">
      <c r="A2849" s="84">
        <v>360</v>
      </c>
      <c r="B2849" s="85">
        <v>36172</v>
      </c>
      <c r="C2849" s="88">
        <v>36.26</v>
      </c>
      <c r="D2849" s="90">
        <v>8.5999999999999998E-4</v>
      </c>
      <c r="E2849" s="87">
        <v>86.103390000000005</v>
      </c>
      <c r="F2849" s="88">
        <v>12.54</v>
      </c>
      <c r="G2849" s="91">
        <v>24.4</v>
      </c>
      <c r="H2849" s="41">
        <v>6.0666170681389353E-4</v>
      </c>
      <c r="I2849" s="42">
        <v>12.931129474403091</v>
      </c>
      <c r="J2849" s="41">
        <v>6.7777777777777769E-4</v>
      </c>
      <c r="K2849" s="42">
        <v>2.6897866805555513</v>
      </c>
      <c r="L2849" s="41">
        <v>6.0666170681389353E-4</v>
      </c>
      <c r="M2849" s="42">
        <v>2.5613755376066747</v>
      </c>
    </row>
    <row r="2850" spans="1:13" x14ac:dyDescent="0.2">
      <c r="A2850" s="84">
        <v>360</v>
      </c>
      <c r="B2850" s="85">
        <v>36173</v>
      </c>
      <c r="C2850" s="88">
        <v>35.78</v>
      </c>
      <c r="D2850" s="90">
        <v>8.4999999999999995E-4</v>
      </c>
      <c r="E2850" s="87">
        <v>86.176580000000001</v>
      </c>
      <c r="F2850" s="88">
        <v>12.63</v>
      </c>
      <c r="G2850" s="91">
        <v>24.205000000000002</v>
      </c>
      <c r="H2850" s="41">
        <v>6.0230142278627774E-4</v>
      </c>
      <c r="I2850" s="42">
        <v>12.938917912083758</v>
      </c>
      <c r="J2850" s="41">
        <v>6.7236111111111121E-4</v>
      </c>
      <c r="K2850" s="42">
        <v>2.6904590416666623</v>
      </c>
      <c r="L2850" s="41">
        <v>6.0230142278627774E-4</v>
      </c>
      <c r="M2850" s="42">
        <v>2.5619778390294607</v>
      </c>
    </row>
    <row r="2851" spans="1:13" x14ac:dyDescent="0.2">
      <c r="A2851" s="84">
        <v>360</v>
      </c>
      <c r="B2851" s="85">
        <v>36174</v>
      </c>
      <c r="C2851" s="88">
        <v>36.04</v>
      </c>
      <c r="D2851" s="90">
        <v>8.5999999999999998E-4</v>
      </c>
      <c r="E2851" s="87">
        <v>86.250280000000004</v>
      </c>
      <c r="F2851" s="88">
        <v>12.24</v>
      </c>
      <c r="G2851" s="91">
        <v>24.14</v>
      </c>
      <c r="H2851" s="41">
        <v>6.0084647763170018E-4</v>
      </c>
      <c r="I2851" s="42">
        <v>12.946692215335599</v>
      </c>
      <c r="J2851" s="41">
        <v>6.7055555555555553E-4</v>
      </c>
      <c r="K2851" s="42">
        <v>2.691129597222218</v>
      </c>
      <c r="L2851" s="41">
        <v>6.0084647763170018E-4</v>
      </c>
      <c r="M2851" s="42">
        <v>2.5625786855070922</v>
      </c>
    </row>
    <row r="2852" spans="1:13" x14ac:dyDescent="0.2">
      <c r="A2852" s="84">
        <v>360</v>
      </c>
      <c r="B2852" s="85">
        <v>36175</v>
      </c>
      <c r="C2852" s="88">
        <v>36.090000000000003</v>
      </c>
      <c r="D2852" s="90">
        <v>8.5999999999999998E-4</v>
      </c>
      <c r="E2852" s="87">
        <v>86.32414</v>
      </c>
      <c r="F2852" s="88">
        <v>12.58</v>
      </c>
      <c r="G2852" s="91">
        <v>24.335000000000001</v>
      </c>
      <c r="H2852" s="41">
        <v>6.0520903658511926E-4</v>
      </c>
      <c r="I2852" s="42">
        <v>12.954527670458207</v>
      </c>
      <c r="J2852" s="41">
        <v>6.7597222222222223E-4</v>
      </c>
      <c r="K2852" s="42">
        <v>2.69180556944444</v>
      </c>
      <c r="L2852" s="41">
        <v>6.0520903658511926E-4</v>
      </c>
      <c r="M2852" s="42">
        <v>2.5631838945436773</v>
      </c>
    </row>
    <row r="2853" spans="1:13" x14ac:dyDescent="0.2">
      <c r="A2853" s="84">
        <v>360</v>
      </c>
      <c r="B2853" s="85">
        <v>36176</v>
      </c>
      <c r="C2853" s="88">
        <v>36.090000000000003</v>
      </c>
      <c r="D2853" s="90">
        <v>8.5999999999999998E-4</v>
      </c>
      <c r="E2853" s="87">
        <v>86.398060000000001</v>
      </c>
      <c r="F2853" s="88">
        <v>12.58</v>
      </c>
      <c r="G2853" s="91">
        <v>24.335000000000001</v>
      </c>
      <c r="H2853" s="41">
        <v>6.0520903658511926E-4</v>
      </c>
      <c r="I2853" s="42">
        <v>12.962367867669061</v>
      </c>
      <c r="J2853" s="41">
        <v>6.7597222222222223E-4</v>
      </c>
      <c r="K2853" s="42">
        <v>2.6924815416666621</v>
      </c>
      <c r="L2853" s="41">
        <v>6.0520903658511926E-4</v>
      </c>
      <c r="M2853" s="42">
        <v>2.5637891035802625</v>
      </c>
    </row>
    <row r="2854" spans="1:13" x14ac:dyDescent="0.2">
      <c r="A2854" s="84">
        <v>360</v>
      </c>
      <c r="B2854" s="85">
        <v>36177</v>
      </c>
      <c r="C2854" s="88">
        <v>36.090000000000003</v>
      </c>
      <c r="D2854" s="90">
        <v>8.5999999999999998E-4</v>
      </c>
      <c r="E2854" s="87">
        <v>86.472049999999996</v>
      </c>
      <c r="F2854" s="88">
        <v>12.58</v>
      </c>
      <c r="G2854" s="91">
        <v>24.335000000000001</v>
      </c>
      <c r="H2854" s="41">
        <v>6.0520903658511926E-4</v>
      </c>
      <c r="I2854" s="42">
        <v>12.970212809838115</v>
      </c>
      <c r="J2854" s="41">
        <v>6.7597222222222223E-4</v>
      </c>
      <c r="K2854" s="42">
        <v>2.6931575138888841</v>
      </c>
      <c r="L2854" s="41">
        <v>6.0520903658511926E-4</v>
      </c>
      <c r="M2854" s="42">
        <v>2.5643943126168476</v>
      </c>
    </row>
    <row r="2855" spans="1:13" x14ac:dyDescent="0.2">
      <c r="A2855" s="84">
        <v>360</v>
      </c>
      <c r="B2855" s="85">
        <v>36178</v>
      </c>
      <c r="C2855" s="88">
        <v>36.82</v>
      </c>
      <c r="D2855" s="90">
        <v>8.7000000000000001E-4</v>
      </c>
      <c r="E2855" s="87">
        <v>86.547380000000004</v>
      </c>
      <c r="F2855" s="88">
        <v>12.55</v>
      </c>
      <c r="G2855" s="91">
        <v>24.685000000000002</v>
      </c>
      <c r="H2855" s="41">
        <v>6.1302218459369229E-4</v>
      </c>
      <c r="I2855" s="42">
        <v>12.978163838029447</v>
      </c>
      <c r="J2855" s="41">
        <v>6.856944444444445E-4</v>
      </c>
      <c r="K2855" s="42">
        <v>2.6938432083333286</v>
      </c>
      <c r="L2855" s="41">
        <v>6.1302218459369229E-4</v>
      </c>
      <c r="M2855" s="42">
        <v>2.5650073348014413</v>
      </c>
    </row>
    <row r="2856" spans="1:13" x14ac:dyDescent="0.2">
      <c r="A2856" s="84">
        <v>360</v>
      </c>
      <c r="B2856" s="85">
        <v>36179</v>
      </c>
      <c r="C2856" s="88">
        <v>36.72</v>
      </c>
      <c r="D2856" s="90">
        <v>8.7000000000000001E-4</v>
      </c>
      <c r="E2856" s="87">
        <v>86.622609999999995</v>
      </c>
      <c r="F2856" s="88">
        <v>12.52</v>
      </c>
      <c r="G2856" s="91">
        <v>24.619999999999997</v>
      </c>
      <c r="H2856" s="41">
        <v>6.1157282647106292E-4</v>
      </c>
      <c r="I2856" s="42">
        <v>12.986100930370275</v>
      </c>
      <c r="J2856" s="41">
        <v>6.8388888888888883E-4</v>
      </c>
      <c r="K2856" s="42">
        <v>2.6945270972222173</v>
      </c>
      <c r="L2856" s="41">
        <v>6.1157282647106292E-4</v>
      </c>
      <c r="M2856" s="42">
        <v>2.5656189076279121</v>
      </c>
    </row>
    <row r="2857" spans="1:13" x14ac:dyDescent="0.2">
      <c r="A2857" s="84">
        <v>360</v>
      </c>
      <c r="B2857" s="85">
        <v>36180</v>
      </c>
      <c r="C2857" s="88">
        <v>36.5</v>
      </c>
      <c r="D2857" s="90">
        <v>8.5999999999999998E-4</v>
      </c>
      <c r="E2857" s="87">
        <v>86.697509999999994</v>
      </c>
      <c r="F2857" s="88">
        <v>12.56</v>
      </c>
      <c r="G2857" s="91">
        <v>24.53</v>
      </c>
      <c r="H2857" s="41">
        <v>6.0956477788121077E-4</v>
      </c>
      <c r="I2857" s="42">
        <v>12.994016800099439</v>
      </c>
      <c r="J2857" s="41">
        <v>6.8138888888888893E-4</v>
      </c>
      <c r="K2857" s="42">
        <v>2.6952084861111061</v>
      </c>
      <c r="L2857" s="41">
        <v>6.0956477788121077E-4</v>
      </c>
      <c r="M2857" s="42">
        <v>2.5662284724057933</v>
      </c>
    </row>
    <row r="2858" spans="1:13" x14ac:dyDescent="0.2">
      <c r="A2858" s="84">
        <v>360</v>
      </c>
      <c r="B2858" s="85">
        <v>36181</v>
      </c>
      <c r="C2858" s="88">
        <v>36.700000000000003</v>
      </c>
      <c r="D2858" s="90">
        <v>8.7000000000000001E-4</v>
      </c>
      <c r="E2858" s="87">
        <v>86.772829999999999</v>
      </c>
      <c r="F2858" s="88">
        <v>12.56</v>
      </c>
      <c r="G2858" s="91">
        <v>24.630000000000003</v>
      </c>
      <c r="H2858" s="41">
        <v>6.1179585370507716E-4</v>
      </c>
      <c r="I2858" s="42">
        <v>13.001966485700715</v>
      </c>
      <c r="J2858" s="41">
        <v>6.8416666666666669E-4</v>
      </c>
      <c r="K2858" s="42">
        <v>2.6958926527777729</v>
      </c>
      <c r="L2858" s="41">
        <v>6.1179585370507716E-4</v>
      </c>
      <c r="M2858" s="42">
        <v>2.5668402682594982</v>
      </c>
    </row>
    <row r="2859" spans="1:13" x14ac:dyDescent="0.2">
      <c r="A2859" s="84">
        <v>360</v>
      </c>
      <c r="B2859" s="85">
        <v>36182</v>
      </c>
      <c r="C2859" s="88">
        <v>36.72</v>
      </c>
      <c r="D2859" s="90">
        <v>8.7000000000000001E-4</v>
      </c>
      <c r="E2859" s="87">
        <v>86.848249999999993</v>
      </c>
      <c r="F2859" s="88">
        <v>12.56</v>
      </c>
      <c r="G2859" s="91">
        <v>24.64</v>
      </c>
      <c r="H2859" s="41">
        <v>6.1201886309425468E-4</v>
      </c>
      <c r="I2859" s="42">
        <v>13.009923934447283</v>
      </c>
      <c r="J2859" s="41">
        <v>6.8444444444444444E-4</v>
      </c>
      <c r="K2859" s="42">
        <v>2.6965770972222174</v>
      </c>
      <c r="L2859" s="41">
        <v>6.1201886309425468E-4</v>
      </c>
      <c r="M2859" s="42">
        <v>2.5674522871225927</v>
      </c>
    </row>
    <row r="2860" spans="1:13" x14ac:dyDescent="0.2">
      <c r="A2860" s="84">
        <v>360</v>
      </c>
      <c r="B2860" s="85">
        <v>36183</v>
      </c>
      <c r="C2860" s="88">
        <v>36.72</v>
      </c>
      <c r="D2860" s="90">
        <v>8.7000000000000001E-4</v>
      </c>
      <c r="E2860" s="87">
        <v>86.923739999999995</v>
      </c>
      <c r="F2860" s="88">
        <v>12.56</v>
      </c>
      <c r="G2860" s="91">
        <v>24.64</v>
      </c>
      <c r="H2860" s="41">
        <v>6.1201886309425468E-4</v>
      </c>
      <c r="I2860" s="42">
        <v>13.017886253302587</v>
      </c>
      <c r="J2860" s="41">
        <v>6.8444444444444444E-4</v>
      </c>
      <c r="K2860" s="42">
        <v>2.6972615416666619</v>
      </c>
      <c r="L2860" s="41">
        <v>6.1201886309425468E-4</v>
      </c>
      <c r="M2860" s="42">
        <v>2.5680643059856871</v>
      </c>
    </row>
    <row r="2861" spans="1:13" x14ac:dyDescent="0.2">
      <c r="A2861" s="84">
        <v>360</v>
      </c>
      <c r="B2861" s="85">
        <v>36184</v>
      </c>
      <c r="C2861" s="88">
        <v>36.72</v>
      </c>
      <c r="D2861" s="90">
        <v>8.7000000000000001E-4</v>
      </c>
      <c r="E2861" s="87">
        <v>86.999290000000002</v>
      </c>
      <c r="F2861" s="88">
        <v>12.56</v>
      </c>
      <c r="G2861" s="91">
        <v>24.64</v>
      </c>
      <c r="H2861" s="41">
        <v>6.1201886309425468E-4</v>
      </c>
      <c r="I2861" s="42">
        <v>13.025853445247224</v>
      </c>
      <c r="J2861" s="41">
        <v>6.8444444444444444E-4</v>
      </c>
      <c r="K2861" s="42">
        <v>2.6979459861111064</v>
      </c>
      <c r="L2861" s="41">
        <v>6.1201886309425468E-4</v>
      </c>
      <c r="M2861" s="42">
        <v>2.5686763248487816</v>
      </c>
    </row>
    <row r="2862" spans="1:13" x14ac:dyDescent="0.2">
      <c r="A2862" s="84">
        <v>360</v>
      </c>
      <c r="B2862" s="85">
        <v>36185</v>
      </c>
      <c r="C2862" s="88">
        <v>36.76</v>
      </c>
      <c r="D2862" s="90">
        <v>8.7000000000000001E-4</v>
      </c>
      <c r="E2862" s="87">
        <v>87.074979999999996</v>
      </c>
      <c r="F2862" s="88">
        <v>12.53</v>
      </c>
      <c r="G2862" s="91">
        <v>24.645</v>
      </c>
      <c r="H2862" s="41">
        <v>6.1213036109775132E-4</v>
      </c>
      <c r="I2862" s="42">
        <v>13.033826965620269</v>
      </c>
      <c r="J2862" s="41">
        <v>6.8458333333333327E-4</v>
      </c>
      <c r="K2862" s="42">
        <v>2.6986305694444397</v>
      </c>
      <c r="L2862" s="41">
        <v>6.1213036109775132E-4</v>
      </c>
      <c r="M2862" s="42">
        <v>2.5692884552098794</v>
      </c>
    </row>
    <row r="2863" spans="1:13" x14ac:dyDescent="0.2">
      <c r="A2863" s="84">
        <v>360</v>
      </c>
      <c r="B2863" s="85">
        <v>36186</v>
      </c>
      <c r="C2863" s="88">
        <v>36.82</v>
      </c>
      <c r="D2863" s="90">
        <v>8.7000000000000001E-4</v>
      </c>
      <c r="E2863" s="87">
        <v>87.150829999999999</v>
      </c>
      <c r="F2863" s="88">
        <v>12.52</v>
      </c>
      <c r="G2863" s="91">
        <v>24.67</v>
      </c>
      <c r="H2863" s="41">
        <v>6.1268778422185477E-4</v>
      </c>
      <c r="I2863" s="42">
        <v>13.041812632183767</v>
      </c>
      <c r="J2863" s="41">
        <v>6.8527777777777782E-4</v>
      </c>
      <c r="K2863" s="42">
        <v>2.6993158472222176</v>
      </c>
      <c r="L2863" s="41">
        <v>6.1268778422185477E-4</v>
      </c>
      <c r="M2863" s="42">
        <v>2.5699011429941012</v>
      </c>
    </row>
    <row r="2864" spans="1:13" x14ac:dyDescent="0.2">
      <c r="A2864" s="84">
        <v>360</v>
      </c>
      <c r="B2864" s="85">
        <v>36187</v>
      </c>
      <c r="C2864" s="88">
        <v>36.76</v>
      </c>
      <c r="D2864" s="90">
        <v>8.7000000000000001E-4</v>
      </c>
      <c r="E2864" s="87">
        <v>87.226650000000006</v>
      </c>
      <c r="F2864" s="88">
        <v>12.49</v>
      </c>
      <c r="G2864" s="91">
        <v>24.625</v>
      </c>
      <c r="H2864" s="41">
        <v>6.1168434231873015E-4</v>
      </c>
      <c r="I2864" s="42">
        <v>13.049790104766329</v>
      </c>
      <c r="J2864" s="41">
        <v>6.8402777777777776E-4</v>
      </c>
      <c r="K2864" s="42">
        <v>2.6999998749999956</v>
      </c>
      <c r="L2864" s="41">
        <v>6.1168434231873015E-4</v>
      </c>
      <c r="M2864" s="42">
        <v>2.5705128273364197</v>
      </c>
    </row>
    <row r="2865" spans="1:13" x14ac:dyDescent="0.2">
      <c r="A2865" s="84">
        <v>360</v>
      </c>
      <c r="B2865" s="85">
        <v>36188</v>
      </c>
      <c r="C2865" s="88">
        <v>36.96</v>
      </c>
      <c r="D2865" s="90">
        <v>8.7000000000000001E-4</v>
      </c>
      <c r="E2865" s="87">
        <v>87.302890000000005</v>
      </c>
      <c r="F2865" s="88">
        <v>12.47</v>
      </c>
      <c r="G2865" s="91">
        <v>24.715</v>
      </c>
      <c r="H2865" s="41">
        <v>6.1369086500073777E-4</v>
      </c>
      <c r="I2865" s="42">
        <v>13.057798641743801</v>
      </c>
      <c r="J2865" s="41">
        <v>6.8652777777777777E-4</v>
      </c>
      <c r="K2865" s="42">
        <v>2.7006864027777735</v>
      </c>
      <c r="L2865" s="41">
        <v>6.1369086500073777E-4</v>
      </c>
      <c r="M2865" s="42">
        <v>2.5711265182014205</v>
      </c>
    </row>
    <row r="2866" spans="1:13" x14ac:dyDescent="0.2">
      <c r="A2866" s="84">
        <v>360</v>
      </c>
      <c r="B2866" s="85">
        <v>36189</v>
      </c>
      <c r="C2866" s="88">
        <v>36.78</v>
      </c>
      <c r="D2866" s="90">
        <v>8.7000000000000001E-4</v>
      </c>
      <c r="E2866" s="87">
        <v>87.378879999999995</v>
      </c>
      <c r="F2866" s="88">
        <v>12.48</v>
      </c>
      <c r="G2866" s="91">
        <v>24.630000000000003</v>
      </c>
      <c r="H2866" s="41">
        <v>6.1179585370507716E-4</v>
      </c>
      <c r="I2866" s="42">
        <v>13.065787348811336</v>
      </c>
      <c r="J2866" s="41">
        <v>6.8416666666666669E-4</v>
      </c>
      <c r="K2866" s="42">
        <v>2.7013705694444403</v>
      </c>
      <c r="L2866" s="41">
        <v>6.1179585370507716E-4</v>
      </c>
      <c r="M2866" s="42">
        <v>2.5717383140551258</v>
      </c>
    </row>
    <row r="2867" spans="1:13" x14ac:dyDescent="0.2">
      <c r="A2867" s="84">
        <v>360</v>
      </c>
      <c r="B2867" s="85">
        <v>36190</v>
      </c>
      <c r="C2867" s="88">
        <v>36.78</v>
      </c>
      <c r="D2867" s="90">
        <v>8.7000000000000001E-4</v>
      </c>
      <c r="E2867" s="87">
        <v>87.454939999999993</v>
      </c>
      <c r="F2867" s="88">
        <v>12.48</v>
      </c>
      <c r="G2867" s="91">
        <v>24.630000000000003</v>
      </c>
      <c r="H2867" s="41">
        <v>6.1179585370507716E-4</v>
      </c>
      <c r="I2867" s="42">
        <v>13.073780943336731</v>
      </c>
      <c r="J2867" s="41">
        <v>6.8416666666666669E-4</v>
      </c>
      <c r="K2867" s="42">
        <v>2.7020547361111071</v>
      </c>
      <c r="L2867" s="41">
        <v>6.1179585370507716E-4</v>
      </c>
      <c r="M2867" s="42">
        <v>2.5723501099088306</v>
      </c>
    </row>
    <row r="2868" spans="1:13" x14ac:dyDescent="0.2">
      <c r="A2868" s="84">
        <v>360</v>
      </c>
      <c r="B2868" s="85">
        <v>36191</v>
      </c>
      <c r="C2868" s="88">
        <v>36.78</v>
      </c>
      <c r="D2868" s="90">
        <v>8.7000000000000001E-4</v>
      </c>
      <c r="E2868" s="87">
        <v>87.531059999999997</v>
      </c>
      <c r="F2868" s="88">
        <v>12.48</v>
      </c>
      <c r="G2868" s="91">
        <v>24.630000000000003</v>
      </c>
      <c r="H2868" s="41">
        <v>6.1179585370507716E-4</v>
      </c>
      <c r="I2868" s="42">
        <v>13.081779428310112</v>
      </c>
      <c r="J2868" s="41">
        <v>6.8416666666666669E-4</v>
      </c>
      <c r="K2868" s="42">
        <v>2.702738902777774</v>
      </c>
      <c r="L2868" s="41">
        <v>6.1179585370507716E-4</v>
      </c>
      <c r="M2868" s="42">
        <v>2.5729619057625355</v>
      </c>
    </row>
    <row r="2869" spans="1:13" x14ac:dyDescent="0.2">
      <c r="A2869" s="84">
        <v>360</v>
      </c>
      <c r="B2869" s="85">
        <v>36192</v>
      </c>
      <c r="C2869" s="98">
        <v>36.880000000000003</v>
      </c>
      <c r="D2869" s="90">
        <v>8.7000000000000001E-4</v>
      </c>
      <c r="E2869" s="87">
        <v>87.607420000000005</v>
      </c>
      <c r="F2869" s="88">
        <v>12.41</v>
      </c>
      <c r="G2869" s="91">
        <v>24.645000000000003</v>
      </c>
      <c r="H2869" s="41">
        <v>6.1213036109775132E-4</v>
      </c>
      <c r="I2869" s="42">
        <v>13.089787182675364</v>
      </c>
      <c r="J2869" s="41">
        <v>6.8458333333333338E-4</v>
      </c>
      <c r="K2869" s="42">
        <v>2.7034234861111073</v>
      </c>
      <c r="L2869" s="41">
        <v>6.1213036109775132E-4</v>
      </c>
      <c r="M2869" s="42">
        <v>2.5735740361236332</v>
      </c>
    </row>
    <row r="2870" spans="1:13" x14ac:dyDescent="0.2">
      <c r="A2870" s="84">
        <v>360</v>
      </c>
      <c r="B2870" s="85">
        <v>36193</v>
      </c>
      <c r="C2870" s="98">
        <v>37.21</v>
      </c>
      <c r="D2870" s="90">
        <v>8.8000000000000003E-4</v>
      </c>
      <c r="E2870" s="87">
        <v>87.684439999999995</v>
      </c>
      <c r="F2870" s="88">
        <v>12.38</v>
      </c>
      <c r="G2870" s="91">
        <v>24.795000000000002</v>
      </c>
      <c r="H2870" s="41">
        <v>6.1547322886301714E-4</v>
      </c>
      <c r="I2870" s="42">
        <v>13.097843596257816</v>
      </c>
      <c r="J2870" s="41">
        <v>6.8875000000000002E-4</v>
      </c>
      <c r="K2870" s="42">
        <v>2.7041122361111074</v>
      </c>
      <c r="L2870" s="41">
        <v>6.1547322886301714E-4</v>
      </c>
      <c r="M2870" s="42">
        <v>2.5741895093524962</v>
      </c>
    </row>
    <row r="2871" spans="1:13" x14ac:dyDescent="0.2">
      <c r="A2871" s="84">
        <v>360</v>
      </c>
      <c r="B2871" s="85">
        <v>36194</v>
      </c>
      <c r="C2871" s="98">
        <v>36.979999999999997</v>
      </c>
      <c r="D2871" s="90">
        <v>8.7000000000000001E-4</v>
      </c>
      <c r="E2871" s="87">
        <v>87.761110000000002</v>
      </c>
      <c r="F2871" s="88">
        <v>12.39</v>
      </c>
      <c r="G2871" s="91">
        <v>24.684999999999999</v>
      </c>
      <c r="H2871" s="41">
        <v>6.1302218459369229E-4</v>
      </c>
      <c r="I2871" s="42">
        <v>13.10587286495266</v>
      </c>
      <c r="J2871" s="41">
        <v>6.8569444444444439E-4</v>
      </c>
      <c r="K2871" s="42">
        <v>2.7047979305555518</v>
      </c>
      <c r="L2871" s="41">
        <v>6.1302218459369229E-4</v>
      </c>
      <c r="M2871" s="42">
        <v>2.5748025315370899</v>
      </c>
    </row>
    <row r="2872" spans="1:13" x14ac:dyDescent="0.2">
      <c r="A2872" s="84">
        <v>360</v>
      </c>
      <c r="B2872" s="85">
        <v>36195</v>
      </c>
      <c r="C2872" s="98">
        <v>36.83</v>
      </c>
      <c r="D2872" s="90">
        <v>8.7000000000000001E-4</v>
      </c>
      <c r="E2872" s="87">
        <v>87.837590000000006</v>
      </c>
      <c r="F2872" s="88">
        <v>12.42</v>
      </c>
      <c r="G2872" s="91">
        <v>24.625</v>
      </c>
      <c r="H2872" s="41">
        <v>6.1168434231873015E-4</v>
      </c>
      <c r="I2872" s="42">
        <v>13.113889522176573</v>
      </c>
      <c r="J2872" s="41">
        <v>6.8402777777777776E-4</v>
      </c>
      <c r="K2872" s="42">
        <v>2.7054819583333298</v>
      </c>
      <c r="L2872" s="41">
        <v>6.1168434231873015E-4</v>
      </c>
      <c r="M2872" s="42">
        <v>2.5754142158794089</v>
      </c>
    </row>
    <row r="2873" spans="1:13" x14ac:dyDescent="0.2">
      <c r="A2873" s="84">
        <v>360</v>
      </c>
      <c r="B2873" s="85">
        <v>36196</v>
      </c>
      <c r="C2873" s="98">
        <v>35.119999999999997</v>
      </c>
      <c r="D2873" s="90">
        <v>8.4000000000000003E-4</v>
      </c>
      <c r="E2873" s="87">
        <v>87.911060000000006</v>
      </c>
      <c r="F2873" s="88">
        <v>12.57</v>
      </c>
      <c r="G2873" s="91">
        <v>23.844999999999999</v>
      </c>
      <c r="H2873" s="41">
        <v>5.942337028097544E-4</v>
      </c>
      <c r="I2873" s="42">
        <v>13.121682237305574</v>
      </c>
      <c r="J2873" s="41">
        <v>6.6236111111111107E-4</v>
      </c>
      <c r="K2873" s="42">
        <v>2.7061443194444408</v>
      </c>
      <c r="L2873" s="41">
        <v>5.942337028097544E-4</v>
      </c>
      <c r="M2873" s="42">
        <v>2.5760084495822184</v>
      </c>
    </row>
    <row r="2874" spans="1:13" x14ac:dyDescent="0.2">
      <c r="A2874" s="84">
        <v>360</v>
      </c>
      <c r="B2874" s="85">
        <v>36197</v>
      </c>
      <c r="C2874" s="98">
        <v>35.119999999999997</v>
      </c>
      <c r="D2874" s="90">
        <v>8.4000000000000003E-4</v>
      </c>
      <c r="E2874" s="87">
        <v>87.984589999999997</v>
      </c>
      <c r="F2874" s="88">
        <v>12.57</v>
      </c>
      <c r="G2874" s="91">
        <v>23.844999999999999</v>
      </c>
      <c r="H2874" s="41">
        <v>5.942337028097544E-4</v>
      </c>
      <c r="I2874" s="42">
        <v>13.129479583128541</v>
      </c>
      <c r="J2874" s="41">
        <v>6.6236111111111107E-4</v>
      </c>
      <c r="K2874" s="42">
        <v>2.7068066805555517</v>
      </c>
      <c r="L2874" s="41">
        <v>5.942337028097544E-4</v>
      </c>
      <c r="M2874" s="42">
        <v>2.576602683285028</v>
      </c>
    </row>
    <row r="2875" spans="1:13" x14ac:dyDescent="0.2">
      <c r="A2875" s="84">
        <v>360</v>
      </c>
      <c r="B2875" s="85">
        <v>36198</v>
      </c>
      <c r="C2875" s="98">
        <v>35.119999999999997</v>
      </c>
      <c r="D2875" s="90">
        <v>8.4000000000000003E-4</v>
      </c>
      <c r="E2875" s="87">
        <v>88.058179999999993</v>
      </c>
      <c r="F2875" s="88">
        <v>12.57</v>
      </c>
      <c r="G2875" s="91">
        <v>23.844999999999999</v>
      </c>
      <c r="H2875" s="41">
        <v>5.942337028097544E-4</v>
      </c>
      <c r="I2875" s="42">
        <v>13.137281562397188</v>
      </c>
      <c r="J2875" s="41">
        <v>6.6236111111111107E-4</v>
      </c>
      <c r="K2875" s="42">
        <v>2.7074690416666627</v>
      </c>
      <c r="L2875" s="41">
        <v>5.942337028097544E-4</v>
      </c>
      <c r="M2875" s="42">
        <v>2.5771969169878375</v>
      </c>
    </row>
    <row r="2876" spans="1:13" x14ac:dyDescent="0.2">
      <c r="A2876" s="84">
        <v>360</v>
      </c>
      <c r="B2876" s="85">
        <v>36199</v>
      </c>
      <c r="C2876" s="98">
        <v>35.29</v>
      </c>
      <c r="D2876" s="90">
        <v>8.4000000000000003E-4</v>
      </c>
      <c r="E2876" s="87">
        <v>88.132149999999996</v>
      </c>
      <c r="F2876" s="88">
        <v>12.54</v>
      </c>
      <c r="G2876" s="91">
        <v>23.914999999999999</v>
      </c>
      <c r="H2876" s="41">
        <v>5.9580425614980115E-4</v>
      </c>
      <c r="I2876" s="42">
        <v>13.145108810666303</v>
      </c>
      <c r="J2876" s="41">
        <v>6.6430555555555557E-4</v>
      </c>
      <c r="K2876" s="42">
        <v>2.7081333472222182</v>
      </c>
      <c r="L2876" s="41">
        <v>5.9580425614980115E-4</v>
      </c>
      <c r="M2876" s="42">
        <v>2.5777927212439873</v>
      </c>
    </row>
    <row r="2877" spans="1:13" x14ac:dyDescent="0.2">
      <c r="A2877" s="84">
        <v>360</v>
      </c>
      <c r="B2877" s="85">
        <v>36200</v>
      </c>
      <c r="C2877" s="98">
        <v>35.380000000000003</v>
      </c>
      <c r="D2877" s="90">
        <v>8.4000000000000003E-4</v>
      </c>
      <c r="E2877" s="87">
        <v>88.206329999999994</v>
      </c>
      <c r="F2877" s="88">
        <v>12.59</v>
      </c>
      <c r="G2877" s="91">
        <v>23.984999999999999</v>
      </c>
      <c r="H2877" s="41">
        <v>5.9737392499248365E-4</v>
      </c>
      <c r="I2877" s="42">
        <v>13.152961355910984</v>
      </c>
      <c r="J2877" s="41">
        <v>6.6624999999999996E-4</v>
      </c>
      <c r="K2877" s="42">
        <v>2.7087995972222183</v>
      </c>
      <c r="L2877" s="41">
        <v>5.9737392499248365E-4</v>
      </c>
      <c r="M2877" s="42">
        <v>2.57839009516898</v>
      </c>
    </row>
    <row r="2878" spans="1:13" x14ac:dyDescent="0.2">
      <c r="A2878" s="84">
        <v>360</v>
      </c>
      <c r="B2878" s="85">
        <v>36201</v>
      </c>
      <c r="C2878" s="98">
        <v>35.18</v>
      </c>
      <c r="D2878" s="90">
        <v>8.4000000000000003E-4</v>
      </c>
      <c r="E2878" s="87">
        <v>88.28022</v>
      </c>
      <c r="F2878" s="88">
        <v>13.12</v>
      </c>
      <c r="G2878" s="91">
        <v>24.15</v>
      </c>
      <c r="H2878" s="41">
        <v>6.0107036478851406E-4</v>
      </c>
      <c r="I2878" s="42">
        <v>13.160867211191229</v>
      </c>
      <c r="J2878" s="41">
        <v>6.7083333333333329E-4</v>
      </c>
      <c r="K2878" s="42">
        <v>2.7094704305555517</v>
      </c>
      <c r="L2878" s="41">
        <v>6.0107036478851406E-4</v>
      </c>
      <c r="M2878" s="42">
        <v>2.5789911655337683</v>
      </c>
    </row>
    <row r="2879" spans="1:13" x14ac:dyDescent="0.2">
      <c r="A2879" s="84">
        <v>360</v>
      </c>
      <c r="B2879" s="85">
        <v>36202</v>
      </c>
      <c r="C2879" s="98">
        <v>35.799999999999997</v>
      </c>
      <c r="D2879" s="90">
        <v>8.4999999999999995E-4</v>
      </c>
      <c r="E2879" s="87">
        <v>88.3553</v>
      </c>
      <c r="F2879" s="88">
        <v>12.69</v>
      </c>
      <c r="G2879" s="91">
        <v>24.244999999999997</v>
      </c>
      <c r="H2879" s="41">
        <v>6.0319639629535793E-4</v>
      </c>
      <c r="I2879" s="42">
        <v>13.168805798865142</v>
      </c>
      <c r="J2879" s="41">
        <v>6.7347222222222212E-4</v>
      </c>
      <c r="K2879" s="42">
        <v>2.7101439027777738</v>
      </c>
      <c r="L2879" s="41">
        <v>6.0319639629535793E-4</v>
      </c>
      <c r="M2879" s="42">
        <v>2.5795943619300639</v>
      </c>
    </row>
    <row r="2880" spans="1:13" x14ac:dyDescent="0.2">
      <c r="A2880" s="84">
        <v>360</v>
      </c>
      <c r="B2880" s="85">
        <v>36203</v>
      </c>
      <c r="C2880" s="98">
        <v>35.72</v>
      </c>
      <c r="D2880" s="90">
        <v>8.4999999999999995E-4</v>
      </c>
      <c r="E2880" s="87">
        <v>88.430289999999999</v>
      </c>
      <c r="F2880" s="88">
        <v>12.68</v>
      </c>
      <c r="G2880" s="91">
        <v>24.2</v>
      </c>
      <c r="H2880" s="41">
        <v>6.021895308887526E-4</v>
      </c>
      <c r="I2880" s="42">
        <v>13.176735915851525</v>
      </c>
      <c r="J2880" s="41">
        <v>6.7222222222222217E-4</v>
      </c>
      <c r="K2880" s="42">
        <v>2.710816124999996</v>
      </c>
      <c r="L2880" s="41">
        <v>6.021895308887526E-4</v>
      </c>
      <c r="M2880" s="42">
        <v>2.5801965514609524</v>
      </c>
    </row>
    <row r="2881" spans="1:13" x14ac:dyDescent="0.2">
      <c r="A2881" s="84">
        <v>360</v>
      </c>
      <c r="B2881" s="85">
        <v>36204</v>
      </c>
      <c r="C2881" s="98">
        <v>35.72</v>
      </c>
      <c r="D2881" s="90">
        <v>8.4999999999999995E-4</v>
      </c>
      <c r="E2881" s="87">
        <v>88.505340000000004</v>
      </c>
      <c r="F2881" s="88">
        <v>12.68</v>
      </c>
      <c r="G2881" s="91">
        <v>24.2</v>
      </c>
      <c r="H2881" s="41">
        <v>6.021895308887526E-4</v>
      </c>
      <c r="I2881" s="42">
        <v>13.184670808271337</v>
      </c>
      <c r="J2881" s="41">
        <v>6.7222222222222217E-4</v>
      </c>
      <c r="K2881" s="42">
        <v>2.7114883472222182</v>
      </c>
      <c r="L2881" s="41">
        <v>6.021895308887526E-4</v>
      </c>
      <c r="M2881" s="42">
        <v>2.5807987409918409</v>
      </c>
    </row>
    <row r="2882" spans="1:13" x14ac:dyDescent="0.2">
      <c r="A2882" s="84">
        <v>360</v>
      </c>
      <c r="B2882" s="85">
        <v>36205</v>
      </c>
      <c r="C2882" s="98">
        <v>35.72</v>
      </c>
      <c r="D2882" s="90">
        <v>8.4999999999999995E-4</v>
      </c>
      <c r="E2882" s="87">
        <v>88.580460000000002</v>
      </c>
      <c r="F2882" s="88">
        <v>12.68</v>
      </c>
      <c r="G2882" s="91">
        <v>24.2</v>
      </c>
      <c r="H2882" s="41">
        <v>6.021895308887526E-4</v>
      </c>
      <c r="I2882" s="42">
        <v>13.192610479000292</v>
      </c>
      <c r="J2882" s="41">
        <v>6.7222222222222217E-4</v>
      </c>
      <c r="K2882" s="42">
        <v>2.7121605694444404</v>
      </c>
      <c r="L2882" s="41">
        <v>6.021895308887526E-4</v>
      </c>
      <c r="M2882" s="42">
        <v>2.5814009305227295</v>
      </c>
    </row>
    <row r="2883" spans="1:13" x14ac:dyDescent="0.2">
      <c r="A2883" s="84">
        <v>360</v>
      </c>
      <c r="B2883" s="85">
        <v>36206</v>
      </c>
      <c r="C2883" s="98">
        <v>35.58</v>
      </c>
      <c r="D2883" s="90">
        <v>8.4999999999999995E-4</v>
      </c>
      <c r="E2883" s="87">
        <v>88.655389999999997</v>
      </c>
      <c r="F2883" s="88">
        <v>12.69</v>
      </c>
      <c r="G2883" s="91">
        <v>24.134999999999998</v>
      </c>
      <c r="H2883" s="41">
        <v>6.0073452730891042E-4</v>
      </c>
      <c r="I2883" s="42">
        <v>13.200535735620365</v>
      </c>
      <c r="J2883" s="41">
        <v>6.704166666666666E-4</v>
      </c>
      <c r="K2883" s="42">
        <v>2.7128309861111068</v>
      </c>
      <c r="L2883" s="41">
        <v>6.0073452730891042E-4</v>
      </c>
      <c r="M2883" s="42">
        <v>2.5820016650500381</v>
      </c>
    </row>
    <row r="2884" spans="1:13" x14ac:dyDescent="0.2">
      <c r="A2884" s="84">
        <v>360</v>
      </c>
      <c r="B2884" s="85">
        <v>36207</v>
      </c>
      <c r="C2884" s="98">
        <v>35.65</v>
      </c>
      <c r="D2884" s="90">
        <v>8.4999999999999995E-4</v>
      </c>
      <c r="E2884" s="87">
        <v>88.730509999999995</v>
      </c>
      <c r="F2884" s="88">
        <v>12.54</v>
      </c>
      <c r="G2884" s="91">
        <v>24.094999999999999</v>
      </c>
      <c r="H2884" s="41">
        <v>5.9983876281144433E-4</v>
      </c>
      <c r="I2884" s="42">
        <v>13.208453928644468</v>
      </c>
      <c r="J2884" s="41">
        <v>6.6930555555555547E-4</v>
      </c>
      <c r="K2884" s="42">
        <v>2.7135002916666626</v>
      </c>
      <c r="L2884" s="41">
        <v>5.9983876281144433E-4</v>
      </c>
      <c r="M2884" s="42">
        <v>2.5826015038128496</v>
      </c>
    </row>
    <row r="2885" spans="1:13" x14ac:dyDescent="0.2">
      <c r="A2885" s="84">
        <v>360</v>
      </c>
      <c r="B2885" s="85">
        <v>36208</v>
      </c>
      <c r="C2885" s="98">
        <v>35.89</v>
      </c>
      <c r="D2885" s="90">
        <v>8.4999999999999995E-4</v>
      </c>
      <c r="E2885" s="87">
        <v>88.806129999999996</v>
      </c>
      <c r="F2885" s="88">
        <v>12.75</v>
      </c>
      <c r="G2885" s="91">
        <v>24.32</v>
      </c>
      <c r="H2885" s="41">
        <v>6.0487369744643971E-4</v>
      </c>
      <c r="I2885" s="42">
        <v>13.216443375009838</v>
      </c>
      <c r="J2885" s="41">
        <v>6.7555555555555554E-4</v>
      </c>
      <c r="K2885" s="42">
        <v>2.7141758472222182</v>
      </c>
      <c r="L2885" s="41">
        <v>6.0487369744643971E-4</v>
      </c>
      <c r="M2885" s="42">
        <v>2.583206377510296</v>
      </c>
    </row>
    <row r="2886" spans="1:13" x14ac:dyDescent="0.2">
      <c r="A2886" s="84">
        <v>360</v>
      </c>
      <c r="B2886" s="85">
        <v>36209</v>
      </c>
      <c r="C2886" s="98">
        <v>35.99</v>
      </c>
      <c r="D2886" s="90">
        <v>8.4999999999999995E-4</v>
      </c>
      <c r="E2886" s="87">
        <v>88.882000000000005</v>
      </c>
      <c r="F2886" s="88">
        <v>12.68</v>
      </c>
      <c r="G2886" s="91">
        <v>24.335000000000001</v>
      </c>
      <c r="H2886" s="41">
        <v>6.0520903658511926E-4</v>
      </c>
      <c r="I2886" s="42">
        <v>13.22444208597191</v>
      </c>
      <c r="J2886" s="41">
        <v>6.7597222222222223E-4</v>
      </c>
      <c r="K2886" s="42">
        <v>2.7148518194444402</v>
      </c>
      <c r="L2886" s="41">
        <v>6.0520903658511926E-4</v>
      </c>
      <c r="M2886" s="42">
        <v>2.5838115865468811</v>
      </c>
    </row>
    <row r="2887" spans="1:13" x14ac:dyDescent="0.2">
      <c r="A2887" s="84">
        <v>360</v>
      </c>
      <c r="B2887" s="85">
        <v>36210</v>
      </c>
      <c r="C2887" s="98">
        <v>35.86</v>
      </c>
      <c r="D2887" s="90">
        <v>8.4999999999999995E-4</v>
      </c>
      <c r="E2887" s="87">
        <v>88.957689999999999</v>
      </c>
      <c r="F2887" s="88">
        <v>12.85</v>
      </c>
      <c r="G2887" s="91">
        <v>24.355</v>
      </c>
      <c r="H2887" s="41">
        <v>6.0565609268570242E-4</v>
      </c>
      <c r="I2887" s="42">
        <v>13.232451549893648</v>
      </c>
      <c r="J2887" s="41">
        <v>6.7652777777777774E-4</v>
      </c>
      <c r="K2887" s="42">
        <v>2.715528347222218</v>
      </c>
      <c r="L2887" s="41">
        <v>6.0565609268570242E-4</v>
      </c>
      <c r="M2887" s="42">
        <v>2.5844172426395668</v>
      </c>
    </row>
    <row r="2888" spans="1:13" x14ac:dyDescent="0.2">
      <c r="A2888" s="84">
        <v>360</v>
      </c>
      <c r="B2888" s="85">
        <v>36211</v>
      </c>
      <c r="C2888" s="98">
        <v>35.86</v>
      </c>
      <c r="D2888" s="90">
        <v>8.4999999999999995E-4</v>
      </c>
      <c r="E2888" s="87">
        <v>89.033450000000002</v>
      </c>
      <c r="F2888" s="88">
        <v>12.85</v>
      </c>
      <c r="G2888" s="91">
        <v>24.355</v>
      </c>
      <c r="H2888" s="41">
        <v>6.0565609268570242E-4</v>
      </c>
      <c r="I2888" s="42">
        <v>13.240465864796009</v>
      </c>
      <c r="J2888" s="41">
        <v>6.7652777777777774E-4</v>
      </c>
      <c r="K2888" s="42">
        <v>2.7162048749999959</v>
      </c>
      <c r="L2888" s="41">
        <v>6.0565609268570242E-4</v>
      </c>
      <c r="M2888" s="42">
        <v>2.5850228987322525</v>
      </c>
    </row>
    <row r="2889" spans="1:13" x14ac:dyDescent="0.2">
      <c r="A2889" s="84">
        <v>360</v>
      </c>
      <c r="B2889" s="85">
        <v>36212</v>
      </c>
      <c r="C2889" s="98">
        <v>35.86</v>
      </c>
      <c r="D2889" s="90">
        <v>8.4999999999999995E-4</v>
      </c>
      <c r="E2889" s="87">
        <v>89.109269999999995</v>
      </c>
      <c r="F2889" s="88">
        <v>12.85</v>
      </c>
      <c r="G2889" s="91">
        <v>24.355</v>
      </c>
      <c r="H2889" s="41">
        <v>6.0565609268570242E-4</v>
      </c>
      <c r="I2889" s="42">
        <v>13.248485033617021</v>
      </c>
      <c r="J2889" s="41">
        <v>6.7652777777777774E-4</v>
      </c>
      <c r="K2889" s="42">
        <v>2.7168814027777737</v>
      </c>
      <c r="L2889" s="41">
        <v>6.0565609268570242E-4</v>
      </c>
      <c r="M2889" s="42">
        <v>2.5856285548249383</v>
      </c>
    </row>
    <row r="2890" spans="1:13" x14ac:dyDescent="0.2">
      <c r="A2890" s="84">
        <v>360</v>
      </c>
      <c r="B2890" s="85">
        <v>36213</v>
      </c>
      <c r="C2890" s="98">
        <v>35.79</v>
      </c>
      <c r="D2890" s="90">
        <v>8.4999999999999995E-4</v>
      </c>
      <c r="E2890" s="87">
        <v>89.185029999999998</v>
      </c>
      <c r="F2890" s="88">
        <v>12.8</v>
      </c>
      <c r="G2890" s="91">
        <v>24.295000000000002</v>
      </c>
      <c r="H2890" s="41">
        <v>6.0431470920851993E-4</v>
      </c>
      <c r="I2890" s="42">
        <v>13.256491287997564</v>
      </c>
      <c r="J2890" s="41">
        <v>6.748611111111111E-4</v>
      </c>
      <c r="K2890" s="42">
        <v>2.7175562638888846</v>
      </c>
      <c r="L2890" s="41">
        <v>6.0431470920851993E-4</v>
      </c>
      <c r="M2890" s="42">
        <v>2.5862328695341468</v>
      </c>
    </row>
    <row r="2891" spans="1:13" x14ac:dyDescent="0.2">
      <c r="A2891" s="84">
        <v>360</v>
      </c>
      <c r="B2891" s="85">
        <v>36214</v>
      </c>
      <c r="C2891" s="98">
        <v>35.950000000000003</v>
      </c>
      <c r="D2891" s="90">
        <v>8.4999999999999995E-4</v>
      </c>
      <c r="E2891" s="87">
        <v>89.261150000000001</v>
      </c>
      <c r="F2891" s="88">
        <v>12.81</v>
      </c>
      <c r="G2891" s="91">
        <v>24.380000000000003</v>
      </c>
      <c r="H2891" s="41">
        <v>6.0621481199363281E-4</v>
      </c>
      <c r="I2891" s="42">
        <v>13.264527569371413</v>
      </c>
      <c r="J2891" s="41">
        <v>6.7722222222222229E-4</v>
      </c>
      <c r="K2891" s="42">
        <v>2.718233486111107</v>
      </c>
      <c r="L2891" s="41">
        <v>6.0621481199363281E-4</v>
      </c>
      <c r="M2891" s="42">
        <v>2.5868390843461402</v>
      </c>
    </row>
    <row r="2892" spans="1:13" x14ac:dyDescent="0.2">
      <c r="A2892" s="84">
        <v>360</v>
      </c>
      <c r="B2892" s="85">
        <v>36215</v>
      </c>
      <c r="C2892" s="98">
        <v>35.950000000000003</v>
      </c>
      <c r="D2892" s="90">
        <v>8.4999999999999995E-4</v>
      </c>
      <c r="E2892" s="87">
        <v>89.337329999999994</v>
      </c>
      <c r="F2892" s="88">
        <v>12.87</v>
      </c>
      <c r="G2892" s="91">
        <v>24.41</v>
      </c>
      <c r="H2892" s="41">
        <v>6.0688512735640465E-4</v>
      </c>
      <c r="I2892" s="42">
        <v>13.272577613874674</v>
      </c>
      <c r="J2892" s="41">
        <v>6.7805555555555555E-4</v>
      </c>
      <c r="K2892" s="42">
        <v>2.7189115416666625</v>
      </c>
      <c r="L2892" s="41">
        <v>6.0688512735640465E-4</v>
      </c>
      <c r="M2892" s="42">
        <v>2.5874459694734968</v>
      </c>
    </row>
    <row r="2893" spans="1:13" x14ac:dyDescent="0.2">
      <c r="A2893" s="84">
        <v>360</v>
      </c>
      <c r="B2893" s="85">
        <v>36216</v>
      </c>
      <c r="C2893" s="98">
        <v>35.950000000000003</v>
      </c>
      <c r="D2893" s="90">
        <v>8.4999999999999995E-4</v>
      </c>
      <c r="E2893" s="87">
        <v>89.413570000000007</v>
      </c>
      <c r="F2893" s="88">
        <v>12.87</v>
      </c>
      <c r="G2893" s="91">
        <v>24.41</v>
      </c>
      <c r="H2893" s="41">
        <v>6.0688512735640465E-4</v>
      </c>
      <c r="I2893" s="42">
        <v>13.280632543830217</v>
      </c>
      <c r="J2893" s="41">
        <v>6.7805555555555555E-4</v>
      </c>
      <c r="K2893" s="42">
        <v>2.7195895972222179</v>
      </c>
      <c r="L2893" s="41">
        <v>6.0688512735640465E-4</v>
      </c>
      <c r="M2893" s="42">
        <v>2.5880528546008534</v>
      </c>
    </row>
    <row r="2894" spans="1:13" x14ac:dyDescent="0.2">
      <c r="A2894" s="84">
        <v>360</v>
      </c>
      <c r="B2894" s="85">
        <v>36217</v>
      </c>
      <c r="C2894" s="98">
        <v>36.07</v>
      </c>
      <c r="D2894" s="90">
        <v>8.5999999999999998E-4</v>
      </c>
      <c r="E2894" s="87">
        <v>89.490099999999998</v>
      </c>
      <c r="F2894" s="88">
        <v>12.83</v>
      </c>
      <c r="G2894" s="91">
        <v>24.45</v>
      </c>
      <c r="H2894" s="41">
        <v>6.0777863047789538E-4</v>
      </c>
      <c r="I2894" s="42">
        <v>13.288704228489586</v>
      </c>
      <c r="J2894" s="41">
        <v>6.7916666666666668E-4</v>
      </c>
      <c r="K2894" s="42">
        <v>2.7202687638888845</v>
      </c>
      <c r="L2894" s="41">
        <v>6.0777863047789538E-4</v>
      </c>
      <c r="M2894" s="42">
        <v>2.5886606332313313</v>
      </c>
    </row>
    <row r="2895" spans="1:13" x14ac:dyDescent="0.2">
      <c r="A2895" s="84">
        <v>360</v>
      </c>
      <c r="B2895" s="85">
        <v>36218</v>
      </c>
      <c r="C2895" s="98">
        <v>36.07</v>
      </c>
      <c r="D2895" s="90">
        <v>8.5999999999999998E-4</v>
      </c>
      <c r="E2895" s="87">
        <v>89.566699999999997</v>
      </c>
      <c r="F2895" s="88">
        <v>12.83</v>
      </c>
      <c r="G2895" s="91">
        <v>24.45</v>
      </c>
      <c r="H2895" s="41">
        <v>6.0777863047789538E-4</v>
      </c>
      <c r="I2895" s="42">
        <v>13.296780818946402</v>
      </c>
      <c r="J2895" s="41">
        <v>6.7916666666666668E-4</v>
      </c>
      <c r="K2895" s="42">
        <v>2.7209479305555511</v>
      </c>
      <c r="L2895" s="41">
        <v>6.0777863047789538E-4</v>
      </c>
      <c r="M2895" s="42">
        <v>2.5892684118618092</v>
      </c>
    </row>
    <row r="2896" spans="1:13" x14ac:dyDescent="0.2">
      <c r="A2896" s="84">
        <v>360</v>
      </c>
      <c r="B2896" s="85">
        <v>36219</v>
      </c>
      <c r="C2896" s="98">
        <v>36.07</v>
      </c>
      <c r="D2896" s="90">
        <v>8.5999999999999998E-4</v>
      </c>
      <c r="E2896" s="87">
        <v>89.643360000000001</v>
      </c>
      <c r="F2896" s="88">
        <v>12.83</v>
      </c>
      <c r="G2896" s="91">
        <v>24.45</v>
      </c>
      <c r="H2896" s="41">
        <v>6.0777863047789538E-4</v>
      </c>
      <c r="I2896" s="42">
        <v>13.304862318182307</v>
      </c>
      <c r="J2896" s="41">
        <v>6.7916666666666668E-4</v>
      </c>
      <c r="K2896" s="42">
        <v>2.7216270972222176</v>
      </c>
      <c r="L2896" s="41">
        <v>6.0777863047789538E-4</v>
      </c>
      <c r="M2896" s="42">
        <v>2.5898761904922871</v>
      </c>
    </row>
    <row r="2897" spans="1:13" x14ac:dyDescent="0.2">
      <c r="A2897" s="84">
        <v>360</v>
      </c>
      <c r="B2897" s="85">
        <v>36220</v>
      </c>
      <c r="C2897" s="97">
        <v>36.04</v>
      </c>
      <c r="D2897" s="90">
        <v>8.5999999999999998E-4</v>
      </c>
      <c r="E2897" s="87">
        <v>89.720039999999997</v>
      </c>
      <c r="F2897" s="88">
        <v>12.82</v>
      </c>
      <c r="G2897" s="91">
        <v>24.43</v>
      </c>
      <c r="H2897" s="41">
        <v>6.0733191472128745E-4</v>
      </c>
      <c r="I2897" s="42">
        <v>13.312942785689112</v>
      </c>
      <c r="J2897" s="41">
        <v>6.7861111111111106E-4</v>
      </c>
      <c r="K2897" s="42">
        <v>2.7223057083333289</v>
      </c>
      <c r="L2897" s="41">
        <v>6.0733191472128745E-4</v>
      </c>
      <c r="M2897" s="42">
        <v>2.5904835224070082</v>
      </c>
    </row>
    <row r="2898" spans="1:13" x14ac:dyDescent="0.2">
      <c r="A2898" s="84">
        <v>360</v>
      </c>
      <c r="B2898" s="85">
        <v>36221</v>
      </c>
      <c r="C2898" s="97">
        <v>36.08</v>
      </c>
      <c r="D2898" s="90">
        <v>8.5999999999999998E-4</v>
      </c>
      <c r="E2898" s="87">
        <v>89.796850000000006</v>
      </c>
      <c r="F2898" s="88">
        <v>12.77</v>
      </c>
      <c r="G2898" s="91">
        <v>24.424999999999997</v>
      </c>
      <c r="H2898" s="41">
        <v>6.0722022459414049E-4</v>
      </c>
      <c r="I2898" s="42">
        <v>13.321026673797446</v>
      </c>
      <c r="J2898" s="41">
        <v>6.7847222222222213E-4</v>
      </c>
      <c r="K2898" s="42">
        <v>2.7229841805555512</v>
      </c>
      <c r="L2898" s="41">
        <v>6.0722022459414049E-4</v>
      </c>
      <c r="M2898" s="42">
        <v>2.5910907426316023</v>
      </c>
    </row>
    <row r="2899" spans="1:13" x14ac:dyDescent="0.2">
      <c r="A2899" s="84">
        <v>360</v>
      </c>
      <c r="B2899" s="85">
        <v>36222</v>
      </c>
      <c r="C2899" s="97">
        <v>36.04</v>
      </c>
      <c r="D2899" s="90">
        <v>8.5999999999999998E-4</v>
      </c>
      <c r="E2899" s="87">
        <v>89.873649999999998</v>
      </c>
      <c r="F2899" s="88">
        <v>12.94</v>
      </c>
      <c r="G2899" s="91">
        <v>24.49</v>
      </c>
      <c r="H2899" s="41">
        <v>6.0867184725821311E-4</v>
      </c>
      <c r="I2899" s="42">
        <v>13.329134807710362</v>
      </c>
      <c r="J2899" s="41">
        <v>6.8027777777777769E-4</v>
      </c>
      <c r="K2899" s="42">
        <v>2.7236644583333289</v>
      </c>
      <c r="L2899" s="41">
        <v>6.0867184725821311E-4</v>
      </c>
      <c r="M2899" s="42">
        <v>2.5916994144788603</v>
      </c>
    </row>
    <row r="2900" spans="1:13" x14ac:dyDescent="0.2">
      <c r="A2900" s="84">
        <v>360</v>
      </c>
      <c r="B2900" s="85">
        <v>36223</v>
      </c>
      <c r="C2900" s="97">
        <v>36.229999999999997</v>
      </c>
      <c r="D2900" s="90">
        <v>8.5999999999999998E-4</v>
      </c>
      <c r="E2900" s="87">
        <v>89.950869999999995</v>
      </c>
      <c r="F2900" s="88">
        <v>13.34</v>
      </c>
      <c r="G2900" s="91">
        <v>24.784999999999997</v>
      </c>
      <c r="H2900" s="41">
        <v>6.1525049570176904E-4</v>
      </c>
      <c r="I2900" s="42">
        <v>13.337335564508082</v>
      </c>
      <c r="J2900" s="41">
        <v>6.8847222222222215E-4</v>
      </c>
      <c r="K2900" s="42">
        <v>2.7243529305555509</v>
      </c>
      <c r="L2900" s="41">
        <v>6.1525049570176904E-4</v>
      </c>
      <c r="M2900" s="42">
        <v>2.5923146649745621</v>
      </c>
    </row>
    <row r="2901" spans="1:13" x14ac:dyDescent="0.2">
      <c r="A2901" s="84">
        <v>360</v>
      </c>
      <c r="B2901" s="85">
        <v>36224</v>
      </c>
      <c r="C2901" s="97">
        <v>36.32</v>
      </c>
      <c r="D2901" s="90">
        <v>8.5999999999999998E-4</v>
      </c>
      <c r="E2901" s="87">
        <v>90.028319999999994</v>
      </c>
      <c r="F2901" s="88">
        <v>13.33</v>
      </c>
      <c r="G2901" s="91">
        <v>24.824999999999999</v>
      </c>
      <c r="H2901" s="41">
        <v>6.1614132157195023E-4</v>
      </c>
      <c r="I2901" s="42">
        <v>13.345553248069047</v>
      </c>
      <c r="J2901" s="41">
        <v>6.8958333333333328E-4</v>
      </c>
      <c r="K2901" s="42">
        <v>2.7250425138888841</v>
      </c>
      <c r="L2901" s="41">
        <v>6.1614132157195023E-4</v>
      </c>
      <c r="M2901" s="42">
        <v>2.5929308062961338</v>
      </c>
    </row>
    <row r="2902" spans="1:13" x14ac:dyDescent="0.2">
      <c r="A2902" s="84">
        <v>360</v>
      </c>
      <c r="B2902" s="85">
        <v>36225</v>
      </c>
      <c r="C2902" s="97">
        <v>36.32</v>
      </c>
      <c r="D2902" s="90">
        <v>8.5999999999999998E-4</v>
      </c>
      <c r="E2902" s="87">
        <v>90.105829999999997</v>
      </c>
      <c r="F2902" s="88">
        <v>13.33</v>
      </c>
      <c r="G2902" s="91">
        <v>24.824999999999999</v>
      </c>
      <c r="H2902" s="41">
        <v>6.1614132157195023E-4</v>
      </c>
      <c r="I2902" s="42">
        <v>13.353775994884421</v>
      </c>
      <c r="J2902" s="41">
        <v>6.8958333333333328E-4</v>
      </c>
      <c r="K2902" s="42">
        <v>2.7257320972222172</v>
      </c>
      <c r="L2902" s="41">
        <v>6.1614132157195023E-4</v>
      </c>
      <c r="M2902" s="42">
        <v>2.593546947617706</v>
      </c>
    </row>
    <row r="2903" spans="1:13" x14ac:dyDescent="0.2">
      <c r="A2903" s="84">
        <v>360</v>
      </c>
      <c r="B2903" s="85">
        <v>36226</v>
      </c>
      <c r="C2903" s="97">
        <v>36.32</v>
      </c>
      <c r="D2903" s="90">
        <v>8.5999999999999998E-4</v>
      </c>
      <c r="E2903" s="87">
        <v>90.183419999999998</v>
      </c>
      <c r="F2903" s="88">
        <v>13.33</v>
      </c>
      <c r="G2903" s="91">
        <v>24.824999999999999</v>
      </c>
      <c r="H2903" s="41">
        <v>6.1614132157195023E-4</v>
      </c>
      <c r="I2903" s="42">
        <v>13.362003808073885</v>
      </c>
      <c r="J2903" s="41">
        <v>6.8958333333333328E-4</v>
      </c>
      <c r="K2903" s="42">
        <v>2.7264216805555503</v>
      </c>
      <c r="L2903" s="41">
        <v>6.1614132157195023E-4</v>
      </c>
      <c r="M2903" s="42">
        <v>2.5941630889392782</v>
      </c>
    </row>
    <row r="2904" spans="1:13" x14ac:dyDescent="0.2">
      <c r="A2904" s="84">
        <v>360</v>
      </c>
      <c r="B2904" s="85">
        <v>36227</v>
      </c>
      <c r="C2904" s="97">
        <v>35.92</v>
      </c>
      <c r="D2904" s="90">
        <v>8.4999999999999995E-4</v>
      </c>
      <c r="E2904" s="87">
        <v>90.260329999999996</v>
      </c>
      <c r="F2904" s="88">
        <v>13.48</v>
      </c>
      <c r="G2904" s="91">
        <v>24.700000000000003</v>
      </c>
      <c r="H2904" s="41">
        <v>6.133565448500633E-4</v>
      </c>
      <c r="I2904" s="42">
        <v>13.370199480561878</v>
      </c>
      <c r="J2904" s="41">
        <v>6.8611111111111119E-4</v>
      </c>
      <c r="K2904" s="42">
        <v>2.7271077916666613</v>
      </c>
      <c r="L2904" s="41">
        <v>6.133565448500633E-4</v>
      </c>
      <c r="M2904" s="42">
        <v>2.5947764454841282</v>
      </c>
    </row>
    <row r="2905" spans="1:13" x14ac:dyDescent="0.2">
      <c r="A2905" s="84">
        <v>360</v>
      </c>
      <c r="B2905" s="85">
        <v>36228</v>
      </c>
      <c r="C2905" s="97">
        <v>35.770000000000003</v>
      </c>
      <c r="D2905" s="90">
        <v>8.4999999999999995E-4</v>
      </c>
      <c r="E2905" s="87">
        <v>90.337029999999999</v>
      </c>
      <c r="F2905" s="88">
        <v>13.47</v>
      </c>
      <c r="G2905" s="91">
        <v>24.62</v>
      </c>
      <c r="H2905" s="41">
        <v>6.1157282647106292E-4</v>
      </c>
      <c r="I2905" s="42">
        <v>13.378376331248687</v>
      </c>
      <c r="J2905" s="41">
        <v>6.8388888888888894E-4</v>
      </c>
      <c r="K2905" s="42">
        <v>2.72779168055555</v>
      </c>
      <c r="L2905" s="41">
        <v>6.1157282647106292E-4</v>
      </c>
      <c r="M2905" s="42">
        <v>2.5953880183105991</v>
      </c>
    </row>
    <row r="2906" spans="1:13" x14ac:dyDescent="0.2">
      <c r="A2906" s="84">
        <v>360</v>
      </c>
      <c r="B2906" s="85">
        <v>36229</v>
      </c>
      <c r="C2906" s="97">
        <v>35.909999999999997</v>
      </c>
      <c r="D2906" s="90">
        <v>8.4999999999999995E-4</v>
      </c>
      <c r="E2906" s="87">
        <v>90.414060000000006</v>
      </c>
      <c r="F2906" s="88">
        <v>13.4</v>
      </c>
      <c r="G2906" s="91">
        <v>24.654999999999998</v>
      </c>
      <c r="H2906" s="41">
        <v>6.1235334372522487E-4</v>
      </c>
      <c r="I2906" s="42">
        <v>13.38656862472874</v>
      </c>
      <c r="J2906" s="41">
        <v>6.8486111111111102E-4</v>
      </c>
      <c r="K2906" s="42">
        <v>2.728476541666661</v>
      </c>
      <c r="L2906" s="41">
        <v>6.1235334372522487E-4</v>
      </c>
      <c r="M2906" s="42">
        <v>2.5960003716543243</v>
      </c>
    </row>
    <row r="2907" spans="1:13" x14ac:dyDescent="0.2">
      <c r="A2907" s="84">
        <v>360</v>
      </c>
      <c r="B2907" s="85">
        <v>36230</v>
      </c>
      <c r="C2907" s="97">
        <v>35.9</v>
      </c>
      <c r="D2907" s="90">
        <v>8.4999999999999995E-4</v>
      </c>
      <c r="E2907" s="87">
        <v>90.491129999999998</v>
      </c>
      <c r="F2907" s="88">
        <v>13.47</v>
      </c>
      <c r="G2907" s="91">
        <v>24.684999999999999</v>
      </c>
      <c r="H2907" s="41">
        <v>6.1302218459369229E-4</v>
      </c>
      <c r="I2907" s="42">
        <v>13.394774888271284</v>
      </c>
      <c r="J2907" s="41">
        <v>6.8569444444444439E-4</v>
      </c>
      <c r="K2907" s="42">
        <v>2.7291622361111054</v>
      </c>
      <c r="L2907" s="41">
        <v>6.1302218459369229E-4</v>
      </c>
      <c r="M2907" s="42">
        <v>2.596613393838918</v>
      </c>
    </row>
    <row r="2908" spans="1:13" x14ac:dyDescent="0.2">
      <c r="A2908" s="84">
        <v>360</v>
      </c>
      <c r="B2908" s="85">
        <v>36231</v>
      </c>
      <c r="C2908" s="97">
        <v>35.89</v>
      </c>
      <c r="D2908" s="90">
        <v>8.4999999999999995E-4</v>
      </c>
      <c r="E2908" s="87">
        <v>90.568250000000006</v>
      </c>
      <c r="F2908" s="88">
        <v>13.44</v>
      </c>
      <c r="G2908" s="91">
        <v>24.664999999999999</v>
      </c>
      <c r="H2908" s="41">
        <v>6.1257630851518918E-4</v>
      </c>
      <c r="I2908" s="42">
        <v>13.402980210025733</v>
      </c>
      <c r="J2908" s="41">
        <v>6.8513888888888888E-4</v>
      </c>
      <c r="K2908" s="42">
        <v>2.7298473749999945</v>
      </c>
      <c r="L2908" s="41">
        <v>6.1257630851518918E-4</v>
      </c>
      <c r="M2908" s="42">
        <v>2.5972259701474334</v>
      </c>
    </row>
    <row r="2909" spans="1:13" x14ac:dyDescent="0.2">
      <c r="A2909" s="84">
        <v>360</v>
      </c>
      <c r="B2909" s="85">
        <v>36232</v>
      </c>
      <c r="C2909" s="97">
        <v>35.89</v>
      </c>
      <c r="D2909" s="90">
        <v>8.4999999999999995E-4</v>
      </c>
      <c r="E2909" s="87">
        <v>90.645430000000005</v>
      </c>
      <c r="F2909" s="88">
        <v>13.44</v>
      </c>
      <c r="G2909" s="91">
        <v>24.664999999999999</v>
      </c>
      <c r="H2909" s="41">
        <v>6.1257630851518918E-4</v>
      </c>
      <c r="I2909" s="42">
        <v>13.411190558165893</v>
      </c>
      <c r="J2909" s="41">
        <v>6.8513888888888888E-4</v>
      </c>
      <c r="K2909" s="42">
        <v>2.7305325138888836</v>
      </c>
      <c r="L2909" s="41">
        <v>6.1257630851518918E-4</v>
      </c>
      <c r="M2909" s="42">
        <v>2.5978385464559484</v>
      </c>
    </row>
    <row r="2910" spans="1:13" x14ac:dyDescent="0.2">
      <c r="A2910" s="84">
        <v>360</v>
      </c>
      <c r="B2910" s="85">
        <v>36233</v>
      </c>
      <c r="C2910" s="97">
        <v>35.89</v>
      </c>
      <c r="D2910" s="90">
        <v>8.4999999999999995E-4</v>
      </c>
      <c r="E2910" s="87">
        <v>90.72269</v>
      </c>
      <c r="F2910" s="88">
        <v>13.44</v>
      </c>
      <c r="G2910" s="91">
        <v>24.664999999999999</v>
      </c>
      <c r="H2910" s="41">
        <v>6.1257630851518918E-4</v>
      </c>
      <c r="I2910" s="42">
        <v>13.419405935770808</v>
      </c>
      <c r="J2910" s="41">
        <v>6.8513888888888888E-4</v>
      </c>
      <c r="K2910" s="42">
        <v>2.7312176527777727</v>
      </c>
      <c r="L2910" s="41">
        <v>6.1257630851518918E-4</v>
      </c>
      <c r="M2910" s="42">
        <v>2.5984511227644633</v>
      </c>
    </row>
    <row r="2911" spans="1:13" x14ac:dyDescent="0.2">
      <c r="A2911" s="84">
        <v>360</v>
      </c>
      <c r="B2911" s="85">
        <v>36234</v>
      </c>
      <c r="C2911" s="97">
        <v>35.880000000000003</v>
      </c>
      <c r="D2911" s="90">
        <v>8.4999999999999995E-4</v>
      </c>
      <c r="E2911" s="87">
        <v>90.799980000000005</v>
      </c>
      <c r="F2911" s="88">
        <v>13.53</v>
      </c>
      <c r="G2911" s="91">
        <v>24.705000000000002</v>
      </c>
      <c r="H2911" s="41">
        <v>6.1346798935590918E-4</v>
      </c>
      <c r="I2911" s="42">
        <v>13.427638311748575</v>
      </c>
      <c r="J2911" s="41">
        <v>6.8625000000000001E-4</v>
      </c>
      <c r="K2911" s="42">
        <v>2.731903902777773</v>
      </c>
      <c r="L2911" s="41">
        <v>6.1346798935590918E-4</v>
      </c>
      <c r="M2911" s="42">
        <v>2.5990645907538195</v>
      </c>
    </row>
    <row r="2912" spans="1:13" x14ac:dyDescent="0.2">
      <c r="A2912" s="84">
        <v>360</v>
      </c>
      <c r="B2912" s="85">
        <v>36235</v>
      </c>
      <c r="C2912" s="97">
        <v>36.31</v>
      </c>
      <c r="D2912" s="90">
        <v>8.5999999999999998E-4</v>
      </c>
      <c r="E2912" s="87">
        <v>90.878150000000005</v>
      </c>
      <c r="F2912" s="88">
        <v>13.42</v>
      </c>
      <c r="G2912" s="91">
        <v>24.865000000000002</v>
      </c>
      <c r="H2912" s="41">
        <v>6.1703186281669709E-4</v>
      </c>
      <c r="I2912" s="42">
        <v>13.435923592429303</v>
      </c>
      <c r="J2912" s="41">
        <v>6.9069444444444452E-4</v>
      </c>
      <c r="K2912" s="42">
        <v>2.7325945972222172</v>
      </c>
      <c r="L2912" s="41">
        <v>6.1703186281669709E-4</v>
      </c>
      <c r="M2912" s="42">
        <v>2.5996816226166359</v>
      </c>
    </row>
    <row r="2913" spans="1:13" x14ac:dyDescent="0.2">
      <c r="A2913" s="84">
        <v>360</v>
      </c>
      <c r="B2913" s="85">
        <v>36236</v>
      </c>
      <c r="C2913" s="97">
        <v>35.85</v>
      </c>
      <c r="D2913" s="90">
        <v>8.4999999999999995E-4</v>
      </c>
      <c r="E2913" s="87">
        <v>90.955520000000007</v>
      </c>
      <c r="F2913" s="88">
        <v>13.55</v>
      </c>
      <c r="G2913" s="91">
        <v>24.700000000000003</v>
      </c>
      <c r="H2913" s="41">
        <v>6.133565448500633E-4</v>
      </c>
      <c r="I2913" s="42">
        <v>13.444164604100825</v>
      </c>
      <c r="J2913" s="41">
        <v>6.8611111111111119E-4</v>
      </c>
      <c r="K2913" s="42">
        <v>2.7332807083333281</v>
      </c>
      <c r="L2913" s="41">
        <v>6.133565448500633E-4</v>
      </c>
      <c r="M2913" s="42">
        <v>2.600294979161486</v>
      </c>
    </row>
    <row r="2914" spans="1:13" x14ac:dyDescent="0.2">
      <c r="A2914" s="84">
        <v>360</v>
      </c>
      <c r="B2914" s="85">
        <v>36237</v>
      </c>
      <c r="C2914" s="97">
        <v>36.020000000000003</v>
      </c>
      <c r="D2914" s="90">
        <v>8.4999999999999995E-4</v>
      </c>
      <c r="E2914" s="87">
        <v>91.033280000000005</v>
      </c>
      <c r="F2914" s="88">
        <v>13.39</v>
      </c>
      <c r="G2914" s="91">
        <v>24.705000000000002</v>
      </c>
      <c r="H2914" s="41">
        <v>6.1346798935590918E-4</v>
      </c>
      <c r="I2914" s="42">
        <v>13.452412168729072</v>
      </c>
      <c r="J2914" s="41">
        <v>6.8625000000000001E-4</v>
      </c>
      <c r="K2914" s="42">
        <v>2.7339669583333284</v>
      </c>
      <c r="L2914" s="41">
        <v>6.1346798935590918E-4</v>
      </c>
      <c r="M2914" s="42">
        <v>2.6009084471508421</v>
      </c>
    </row>
    <row r="2915" spans="1:13" x14ac:dyDescent="0.2">
      <c r="A2915" s="84">
        <v>360</v>
      </c>
      <c r="B2915" s="85">
        <v>36238</v>
      </c>
      <c r="C2915" s="97">
        <v>36.049999999999997</v>
      </c>
      <c r="D2915" s="90">
        <v>8.5999999999999998E-4</v>
      </c>
      <c r="E2915" s="87">
        <v>91.111159999999998</v>
      </c>
      <c r="F2915" s="88">
        <v>13.39</v>
      </c>
      <c r="G2915" s="91">
        <v>24.72</v>
      </c>
      <c r="H2915" s="41">
        <v>6.1380229614038662E-4</v>
      </c>
      <c r="I2915" s="42">
        <v>13.460669290206866</v>
      </c>
      <c r="J2915" s="41">
        <v>6.8666666666666659E-4</v>
      </c>
      <c r="K2915" s="42">
        <v>2.7346536249999951</v>
      </c>
      <c r="L2915" s="41">
        <v>6.1380229614038662E-4</v>
      </c>
      <c r="M2915" s="42">
        <v>2.6015222494469823</v>
      </c>
    </row>
    <row r="2916" spans="1:13" x14ac:dyDescent="0.2">
      <c r="A2916" s="84">
        <v>360</v>
      </c>
      <c r="B2916" s="85">
        <v>36239</v>
      </c>
      <c r="C2916" s="97">
        <v>36.049999999999997</v>
      </c>
      <c r="D2916" s="90">
        <v>8.5999999999999998E-4</v>
      </c>
      <c r="E2916" s="87">
        <v>91.189109999999999</v>
      </c>
      <c r="F2916" s="88">
        <v>13.39</v>
      </c>
      <c r="G2916" s="91">
        <v>24.72</v>
      </c>
      <c r="H2916" s="41">
        <v>6.1380229614038662E-4</v>
      </c>
      <c r="I2916" s="42">
        <v>13.46893147992478</v>
      </c>
      <c r="J2916" s="41">
        <v>6.8666666666666659E-4</v>
      </c>
      <c r="K2916" s="42">
        <v>2.7353402916666618</v>
      </c>
      <c r="L2916" s="41">
        <v>6.1380229614038662E-4</v>
      </c>
      <c r="M2916" s="42">
        <v>2.6021360517431225</v>
      </c>
    </row>
    <row r="2917" spans="1:13" x14ac:dyDescent="0.2">
      <c r="A2917" s="84">
        <v>360</v>
      </c>
      <c r="B2917" s="85">
        <v>36240</v>
      </c>
      <c r="C2917" s="97">
        <v>36.049999999999997</v>
      </c>
      <c r="D2917" s="90">
        <v>8.5999999999999998E-4</v>
      </c>
      <c r="E2917" s="87">
        <v>91.267120000000006</v>
      </c>
      <c r="F2917" s="88">
        <v>13.39</v>
      </c>
      <c r="G2917" s="91">
        <v>24.72</v>
      </c>
      <c r="H2917" s="41">
        <v>6.1380229614038662E-4</v>
      </c>
      <c r="I2917" s="42">
        <v>13.477198740993716</v>
      </c>
      <c r="J2917" s="41">
        <v>6.8666666666666659E-4</v>
      </c>
      <c r="K2917" s="42">
        <v>2.7360269583333285</v>
      </c>
      <c r="L2917" s="41">
        <v>6.1380229614038662E-4</v>
      </c>
      <c r="M2917" s="42">
        <v>2.6027498540392626</v>
      </c>
    </row>
    <row r="2918" spans="1:13" x14ac:dyDescent="0.2">
      <c r="A2918" s="84">
        <v>360</v>
      </c>
      <c r="B2918" s="85">
        <v>36241</v>
      </c>
      <c r="C2918" s="97">
        <v>36.159999999999997</v>
      </c>
      <c r="D2918" s="90">
        <v>8.5999999999999998E-4</v>
      </c>
      <c r="E2918" s="87">
        <v>91.345410000000001</v>
      </c>
      <c r="F2918" s="88">
        <v>13.46</v>
      </c>
      <c r="G2918" s="91">
        <v>24.81</v>
      </c>
      <c r="H2918" s="41">
        <v>6.1580729523513789E-4</v>
      </c>
      <c r="I2918" s="42">
        <v>13.485498098297754</v>
      </c>
      <c r="J2918" s="41">
        <v>6.8916666666666659E-4</v>
      </c>
      <c r="K2918" s="42">
        <v>2.7367161249999952</v>
      </c>
      <c r="L2918" s="41">
        <v>6.1580729523513789E-4</v>
      </c>
      <c r="M2918" s="42">
        <v>2.6033656613344975</v>
      </c>
    </row>
    <row r="2919" spans="1:13" x14ac:dyDescent="0.2">
      <c r="A2919" s="84">
        <v>360</v>
      </c>
      <c r="B2919" s="85">
        <v>36242</v>
      </c>
      <c r="C2919" s="97">
        <v>36.25</v>
      </c>
      <c r="D2919" s="90">
        <v>8.5999999999999998E-4</v>
      </c>
      <c r="E2919" s="87">
        <v>91.423919999999995</v>
      </c>
      <c r="F2919" s="88">
        <v>13.55</v>
      </c>
      <c r="G2919" s="91">
        <v>24.9</v>
      </c>
      <c r="H2919" s="41">
        <v>6.1781085306700234E-4</v>
      </c>
      <c r="I2919" s="42">
        <v>13.493829585381896</v>
      </c>
      <c r="J2919" s="41">
        <v>6.916666666666666E-4</v>
      </c>
      <c r="K2919" s="42">
        <v>2.7374077916666617</v>
      </c>
      <c r="L2919" s="41">
        <v>6.1781085306700234E-4</v>
      </c>
      <c r="M2919" s="42">
        <v>2.6039834721875645</v>
      </c>
    </row>
    <row r="2920" spans="1:13" x14ac:dyDescent="0.2">
      <c r="A2920" s="84">
        <v>360</v>
      </c>
      <c r="B2920" s="85">
        <v>36243</v>
      </c>
      <c r="C2920" s="97">
        <v>36.32</v>
      </c>
      <c r="D2920" s="90">
        <v>8.5999999999999998E-4</v>
      </c>
      <c r="E2920" s="87">
        <v>91.50264</v>
      </c>
      <c r="F2920" s="88">
        <v>13.56</v>
      </c>
      <c r="G2920" s="91">
        <v>24.94</v>
      </c>
      <c r="H2920" s="41">
        <v>6.1870086112936207E-4</v>
      </c>
      <c r="I2920" s="42">
        <v>13.502178229366304</v>
      </c>
      <c r="J2920" s="41">
        <v>6.9277777777777784E-4</v>
      </c>
      <c r="K2920" s="42">
        <v>2.7381005694444394</v>
      </c>
      <c r="L2920" s="41">
        <v>6.1870086112936207E-4</v>
      </c>
      <c r="M2920" s="42">
        <v>2.6046021730486939</v>
      </c>
    </row>
    <row r="2921" spans="1:13" x14ac:dyDescent="0.2">
      <c r="A2921" s="84">
        <v>360</v>
      </c>
      <c r="B2921" s="85">
        <v>36244</v>
      </c>
      <c r="C2921" s="97">
        <v>36.21</v>
      </c>
      <c r="D2921" s="90">
        <v>8.5999999999999998E-4</v>
      </c>
      <c r="E2921" s="87">
        <v>91.581220000000002</v>
      </c>
      <c r="F2921" s="88">
        <v>13.52</v>
      </c>
      <c r="G2921" s="91">
        <v>24.865000000000002</v>
      </c>
      <c r="H2921" s="41">
        <v>6.1703186281669709E-4</v>
      </c>
      <c r="I2921" s="42">
        <v>13.510509503551253</v>
      </c>
      <c r="J2921" s="41">
        <v>6.9069444444444452E-4</v>
      </c>
      <c r="K2921" s="42">
        <v>2.7387912638888836</v>
      </c>
      <c r="L2921" s="41">
        <v>6.1703186281669709E-4</v>
      </c>
      <c r="M2921" s="42">
        <v>2.6052192049115108</v>
      </c>
    </row>
    <row r="2922" spans="1:13" x14ac:dyDescent="0.2">
      <c r="A2922" s="84">
        <v>360</v>
      </c>
      <c r="B2922" s="85">
        <v>36245</v>
      </c>
      <c r="C2922" s="97">
        <v>36.31</v>
      </c>
      <c r="D2922" s="90">
        <v>8.5999999999999998E-4</v>
      </c>
      <c r="E2922" s="87">
        <v>91.660060000000001</v>
      </c>
      <c r="F2922" s="88">
        <v>13.54</v>
      </c>
      <c r="G2922" s="91">
        <v>24.925000000000001</v>
      </c>
      <c r="H2922" s="41">
        <v>6.1836714140883764E-4</v>
      </c>
      <c r="I2922" s="42">
        <v>13.518863958691941</v>
      </c>
      <c r="J2922" s="41">
        <v>6.9236111111111115E-4</v>
      </c>
      <c r="K2922" s="42">
        <v>2.7394836249999948</v>
      </c>
      <c r="L2922" s="41">
        <v>6.1836714140883764E-4</v>
      </c>
      <c r="M2922" s="42">
        <v>2.6058375720529199</v>
      </c>
    </row>
    <row r="2923" spans="1:13" x14ac:dyDescent="0.2">
      <c r="A2923" s="84">
        <v>360</v>
      </c>
      <c r="B2923" s="85">
        <v>36246</v>
      </c>
      <c r="C2923" s="97">
        <v>36.31</v>
      </c>
      <c r="D2923" s="90">
        <v>8.5999999999999998E-4</v>
      </c>
      <c r="E2923" s="87">
        <v>91.738960000000006</v>
      </c>
      <c r="F2923" s="88">
        <v>13.54</v>
      </c>
      <c r="G2923" s="91">
        <v>24.925000000000001</v>
      </c>
      <c r="H2923" s="41">
        <v>6.1836714140883764E-4</v>
      </c>
      <c r="I2923" s="42">
        <v>13.527223579953173</v>
      </c>
      <c r="J2923" s="41">
        <v>6.9236111111111115E-4</v>
      </c>
      <c r="K2923" s="42">
        <v>2.7401759861111059</v>
      </c>
      <c r="L2923" s="41">
        <v>6.1836714140883764E-4</v>
      </c>
      <c r="M2923" s="42">
        <v>2.6064559391943289</v>
      </c>
    </row>
    <row r="2924" spans="1:13" x14ac:dyDescent="0.2">
      <c r="A2924" s="84">
        <v>360</v>
      </c>
      <c r="B2924" s="85">
        <v>36247</v>
      </c>
      <c r="C2924" s="97">
        <v>36.31</v>
      </c>
      <c r="D2924" s="90">
        <v>8.5999999999999998E-4</v>
      </c>
      <c r="E2924" s="87">
        <v>91.817930000000004</v>
      </c>
      <c r="F2924" s="88">
        <v>13.54</v>
      </c>
      <c r="G2924" s="91">
        <v>24.925000000000001</v>
      </c>
      <c r="H2924" s="41">
        <v>6.1836714140883764E-4</v>
      </c>
      <c r="I2924" s="42">
        <v>13.535588370529506</v>
      </c>
      <c r="J2924" s="41">
        <v>6.9236111111111115E-4</v>
      </c>
      <c r="K2924" s="42">
        <v>2.7408683472222171</v>
      </c>
      <c r="L2924" s="41">
        <v>6.1836714140883764E-4</v>
      </c>
      <c r="M2924" s="42">
        <v>2.607074306335738</v>
      </c>
    </row>
    <row r="2925" spans="1:13" x14ac:dyDescent="0.2">
      <c r="A2925" s="84">
        <v>360</v>
      </c>
      <c r="B2925" s="85">
        <v>36248</v>
      </c>
      <c r="C2925" s="97">
        <v>36.29</v>
      </c>
      <c r="D2925" s="90">
        <v>8.5999999999999998E-4</v>
      </c>
      <c r="E2925" s="87">
        <v>91.896929999999998</v>
      </c>
      <c r="F2925" s="88">
        <v>13.58</v>
      </c>
      <c r="G2925" s="91">
        <v>24.934999999999999</v>
      </c>
      <c r="H2925" s="41">
        <v>6.1858962566208042E-4</v>
      </c>
      <c r="I2925" s="42">
        <v>13.543961345072749</v>
      </c>
      <c r="J2925" s="41">
        <v>6.926388888888889E-4</v>
      </c>
      <c r="K2925" s="42">
        <v>2.7415609861111059</v>
      </c>
      <c r="L2925" s="41">
        <v>6.1858962566208042E-4</v>
      </c>
      <c r="M2925" s="42">
        <v>2.6076928959614003</v>
      </c>
    </row>
    <row r="2926" spans="1:13" x14ac:dyDescent="0.2">
      <c r="A2926" s="84">
        <v>360</v>
      </c>
      <c r="B2926" s="85">
        <v>36249</v>
      </c>
      <c r="C2926" s="97">
        <v>36.17</v>
      </c>
      <c r="D2926" s="90">
        <v>8.5999999999999998E-4</v>
      </c>
      <c r="E2926" s="87">
        <v>91.97578</v>
      </c>
      <c r="F2926" s="88">
        <v>13.52</v>
      </c>
      <c r="G2926" s="91">
        <v>24.844999999999999</v>
      </c>
      <c r="H2926" s="41">
        <v>6.1658662776120643E-4</v>
      </c>
      <c r="I2926" s="42">
        <v>13.552312370525035</v>
      </c>
      <c r="J2926" s="41">
        <v>6.901388888888889E-4</v>
      </c>
      <c r="K2926" s="42">
        <v>2.7422511249999948</v>
      </c>
      <c r="L2926" s="41">
        <v>6.1658662776120643E-4</v>
      </c>
      <c r="M2926" s="42">
        <v>2.6083094825891617</v>
      </c>
    </row>
    <row r="2927" spans="1:13" x14ac:dyDescent="0.2">
      <c r="A2927" s="84">
        <v>360</v>
      </c>
      <c r="B2927" s="85">
        <v>36250</v>
      </c>
      <c r="C2927" s="97">
        <v>36.28</v>
      </c>
      <c r="D2927" s="90">
        <v>8.5999999999999998E-4</v>
      </c>
      <c r="E2927" s="87">
        <v>92.05489</v>
      </c>
      <c r="F2927" s="88">
        <v>12.83</v>
      </c>
      <c r="G2927" s="91">
        <v>24.555</v>
      </c>
      <c r="H2927" s="41">
        <v>6.1012271428806386E-4</v>
      </c>
      <c r="I2927" s="42">
        <v>13.56058094413342</v>
      </c>
      <c r="J2927" s="41">
        <v>6.8208333333333337E-4</v>
      </c>
      <c r="K2927" s="42">
        <v>2.7429332083333282</v>
      </c>
      <c r="L2927" s="41">
        <v>6.1012271428806386E-4</v>
      </c>
      <c r="M2927" s="42">
        <v>2.6089196053034498</v>
      </c>
    </row>
    <row r="2928" spans="1:13" x14ac:dyDescent="0.2">
      <c r="A2928" s="84">
        <v>360</v>
      </c>
      <c r="B2928" s="85">
        <v>36251</v>
      </c>
      <c r="C2928" s="97">
        <v>36.28</v>
      </c>
      <c r="D2928" s="90">
        <v>8.5999999999999998E-4</v>
      </c>
      <c r="E2928" s="87">
        <v>92.134079999999997</v>
      </c>
      <c r="F2928" s="88">
        <v>12.83</v>
      </c>
      <c r="G2928" s="91">
        <v>24.555</v>
      </c>
      <c r="H2928" s="41">
        <v>6.1012271428806386E-4</v>
      </c>
      <c r="I2928" s="42">
        <v>13.568854562586377</v>
      </c>
      <c r="J2928" s="41">
        <v>6.8208333333333337E-4</v>
      </c>
      <c r="K2928" s="42">
        <v>2.7436152916666616</v>
      </c>
      <c r="L2928" s="41">
        <v>6.1012271428806386E-4</v>
      </c>
      <c r="M2928" s="42">
        <v>2.6095297280177379</v>
      </c>
    </row>
    <row r="2929" spans="1:13" x14ac:dyDescent="0.2">
      <c r="A2929" s="84">
        <v>360</v>
      </c>
      <c r="B2929" s="85">
        <v>36252</v>
      </c>
      <c r="C2929" s="97">
        <v>36.28</v>
      </c>
      <c r="D2929" s="90">
        <v>8.5999999999999998E-4</v>
      </c>
      <c r="E2929" s="87">
        <v>92.213329999999999</v>
      </c>
      <c r="F2929" s="88">
        <v>12.83</v>
      </c>
      <c r="G2929" s="91">
        <v>24.555</v>
      </c>
      <c r="H2929" s="41">
        <v>6.1012271428806386E-4</v>
      </c>
      <c r="I2929" s="42">
        <v>13.577133228961882</v>
      </c>
      <c r="J2929" s="41">
        <v>6.8208333333333337E-4</v>
      </c>
      <c r="K2929" s="42">
        <v>2.744297374999995</v>
      </c>
      <c r="L2929" s="41">
        <v>6.1012271428806386E-4</v>
      </c>
      <c r="M2929" s="42">
        <v>2.6101398507320259</v>
      </c>
    </row>
    <row r="2930" spans="1:13" x14ac:dyDescent="0.2">
      <c r="A2930" s="84">
        <v>360</v>
      </c>
      <c r="B2930" s="85">
        <v>36253</v>
      </c>
      <c r="C2930" s="97">
        <v>36.28</v>
      </c>
      <c r="D2930" s="90">
        <v>8.5999999999999998E-4</v>
      </c>
      <c r="E2930" s="87">
        <v>92.292659999999998</v>
      </c>
      <c r="F2930" s="88">
        <v>12.83</v>
      </c>
      <c r="G2930" s="91">
        <v>24.555</v>
      </c>
      <c r="H2930" s="41">
        <v>6.1012271428806386E-4</v>
      </c>
      <c r="I2930" s="42">
        <v>13.585416946339787</v>
      </c>
      <c r="J2930" s="41">
        <v>6.8208333333333337E-4</v>
      </c>
      <c r="K2930" s="42">
        <v>2.7449794583333285</v>
      </c>
      <c r="L2930" s="41">
        <v>6.1012271428806386E-4</v>
      </c>
      <c r="M2930" s="42">
        <v>2.610749973446314</v>
      </c>
    </row>
    <row r="2931" spans="1:13" x14ac:dyDescent="0.2">
      <c r="A2931" s="84">
        <v>360</v>
      </c>
      <c r="B2931" s="85">
        <v>36254</v>
      </c>
      <c r="C2931" s="97">
        <v>36.28</v>
      </c>
      <c r="D2931" s="90">
        <v>8.5999999999999998E-4</v>
      </c>
      <c r="E2931" s="87">
        <v>92.372050000000002</v>
      </c>
      <c r="F2931" s="88">
        <v>12.83</v>
      </c>
      <c r="G2931" s="91">
        <v>24.555</v>
      </c>
      <c r="H2931" s="41">
        <v>6.1012271428806386E-4</v>
      </c>
      <c r="I2931" s="42">
        <v>13.593705717801823</v>
      </c>
      <c r="J2931" s="41">
        <v>6.8208333333333337E-4</v>
      </c>
      <c r="K2931" s="42">
        <v>2.7456615416666619</v>
      </c>
      <c r="L2931" s="41">
        <v>6.1012271428806386E-4</v>
      </c>
      <c r="M2931" s="42">
        <v>2.6113600961606021</v>
      </c>
    </row>
    <row r="2932" spans="1:13" x14ac:dyDescent="0.2">
      <c r="A2932" s="84">
        <v>360</v>
      </c>
      <c r="B2932" s="85">
        <v>36255</v>
      </c>
      <c r="C2932" s="97">
        <v>36.54</v>
      </c>
      <c r="D2932" s="90">
        <v>8.7000000000000001E-4</v>
      </c>
      <c r="E2932" s="87">
        <v>92.451989999999995</v>
      </c>
      <c r="F2932" s="88">
        <v>13.76</v>
      </c>
      <c r="G2932" s="91">
        <v>25.15</v>
      </c>
      <c r="H2932" s="41">
        <v>6.2336874661705899E-4</v>
      </c>
      <c r="I2932" s="42">
        <v>13.602179609097011</v>
      </c>
      <c r="J2932" s="41">
        <v>6.9861111111111111E-4</v>
      </c>
      <c r="K2932" s="42">
        <v>2.7463601527777728</v>
      </c>
      <c r="L2932" s="41">
        <v>6.2336874661705899E-4</v>
      </c>
      <c r="M2932" s="42">
        <v>2.6119834649072189</v>
      </c>
    </row>
    <row r="2933" spans="1:13" x14ac:dyDescent="0.2">
      <c r="A2933" s="84">
        <v>360</v>
      </c>
      <c r="B2933" s="85">
        <v>36256</v>
      </c>
      <c r="C2933" s="97">
        <v>37</v>
      </c>
      <c r="D2933" s="90">
        <v>8.7000000000000001E-4</v>
      </c>
      <c r="E2933" s="87">
        <v>92.532880000000006</v>
      </c>
      <c r="F2933" s="88">
        <v>13.86</v>
      </c>
      <c r="G2933" s="91">
        <v>25.43</v>
      </c>
      <c r="H2933" s="41">
        <v>6.2958045832361975E-4</v>
      </c>
      <c r="I2933" s="42">
        <v>13.610743275569506</v>
      </c>
      <c r="J2933" s="41">
        <v>7.0638888888888889E-4</v>
      </c>
      <c r="K2933" s="42">
        <v>2.7470665416666615</v>
      </c>
      <c r="L2933" s="41">
        <v>6.2958045832361975E-4</v>
      </c>
      <c r="M2933" s="42">
        <v>2.6126130453655425</v>
      </c>
    </row>
    <row r="2934" spans="1:13" x14ac:dyDescent="0.2">
      <c r="A2934" s="84">
        <v>360</v>
      </c>
      <c r="B2934" s="85">
        <v>36257</v>
      </c>
      <c r="C2934" s="97">
        <v>37.1</v>
      </c>
      <c r="D2934" s="90">
        <v>8.8000000000000003E-4</v>
      </c>
      <c r="E2934" s="87">
        <v>92.614019999999996</v>
      </c>
      <c r="F2934" s="88">
        <v>13.91</v>
      </c>
      <c r="G2934" s="91">
        <v>25.505000000000003</v>
      </c>
      <c r="H2934" s="41">
        <v>6.3124196170272207E-4</v>
      </c>
      <c r="I2934" s="42">
        <v>13.619334947855009</v>
      </c>
      <c r="J2934" s="41">
        <v>7.0847222222222232E-4</v>
      </c>
      <c r="K2934" s="42">
        <v>2.7477750138888837</v>
      </c>
      <c r="L2934" s="41">
        <v>6.3124196170272207E-4</v>
      </c>
      <c r="M2934" s="42">
        <v>2.6132442873272455</v>
      </c>
    </row>
    <row r="2935" spans="1:13" x14ac:dyDescent="0.2">
      <c r="A2935" s="84">
        <v>360</v>
      </c>
      <c r="B2935" s="85">
        <v>36258</v>
      </c>
      <c r="C2935" s="97">
        <v>37.299999999999997</v>
      </c>
      <c r="D2935" s="90">
        <v>8.8000000000000003E-4</v>
      </c>
      <c r="E2935" s="87">
        <v>92.695599999999999</v>
      </c>
      <c r="F2935" s="88">
        <v>13.64</v>
      </c>
      <c r="G2935" s="91">
        <v>25.47</v>
      </c>
      <c r="H2935" s="41">
        <v>6.3046671671096455E-4</v>
      </c>
      <c r="I2935" s="42">
        <v>13.62792148524337</v>
      </c>
      <c r="J2935" s="41">
        <v>7.0750000000000001E-4</v>
      </c>
      <c r="K2935" s="42">
        <v>2.7484825138888835</v>
      </c>
      <c r="L2935" s="41">
        <v>6.3046671671096455E-4</v>
      </c>
      <c r="M2935" s="42">
        <v>2.6138747540439562</v>
      </c>
    </row>
    <row r="2936" spans="1:13" x14ac:dyDescent="0.2">
      <c r="A2936" s="84">
        <v>360</v>
      </c>
      <c r="B2936" s="85">
        <v>36259</v>
      </c>
      <c r="C2936" s="97">
        <v>37.380000000000003</v>
      </c>
      <c r="D2936" s="90">
        <v>8.8000000000000003E-4</v>
      </c>
      <c r="E2936" s="87">
        <v>92.776939999999996</v>
      </c>
      <c r="F2936" s="88">
        <v>13.76</v>
      </c>
      <c r="G2936" s="91">
        <v>25.57</v>
      </c>
      <c r="H2936" s="41">
        <v>6.3268113058656539E-4</v>
      </c>
      <c r="I2936" s="42">
        <v>13.636543614016198</v>
      </c>
      <c r="J2936" s="41">
        <v>7.1027777777777777E-4</v>
      </c>
      <c r="K2936" s="42">
        <v>2.7491927916666614</v>
      </c>
      <c r="L2936" s="41">
        <v>6.3268113058656539E-4</v>
      </c>
      <c r="M2936" s="42">
        <v>2.6145074351745428</v>
      </c>
    </row>
    <row r="2937" spans="1:13" x14ac:dyDescent="0.2">
      <c r="A2937" s="84">
        <v>360</v>
      </c>
      <c r="B2937" s="85">
        <v>36260</v>
      </c>
      <c r="C2937" s="97">
        <v>37.380000000000003</v>
      </c>
      <c r="D2937" s="90">
        <v>8.8000000000000003E-4</v>
      </c>
      <c r="E2937" s="87">
        <v>92.858819999999994</v>
      </c>
      <c r="F2937" s="88">
        <v>13.76</v>
      </c>
      <c r="G2937" s="91">
        <v>25.57</v>
      </c>
      <c r="H2937" s="41">
        <v>6.3268113058656539E-4</v>
      </c>
      <c r="I2937" s="42">
        <v>13.645171197847207</v>
      </c>
      <c r="J2937" s="41">
        <v>7.1027777777777777E-4</v>
      </c>
      <c r="K2937" s="42">
        <v>2.7499030694444393</v>
      </c>
      <c r="L2937" s="41">
        <v>6.3268113058656539E-4</v>
      </c>
      <c r="M2937" s="42">
        <v>2.6151401163051293</v>
      </c>
    </row>
    <row r="2938" spans="1:13" x14ac:dyDescent="0.2">
      <c r="A2938" s="84">
        <v>360</v>
      </c>
      <c r="B2938" s="85">
        <v>36261</v>
      </c>
      <c r="C2938" s="97">
        <v>37.380000000000003</v>
      </c>
      <c r="D2938" s="90">
        <v>8.8000000000000003E-4</v>
      </c>
      <c r="E2938" s="87">
        <v>92.940780000000004</v>
      </c>
      <c r="F2938" s="88">
        <v>13.76</v>
      </c>
      <c r="G2938" s="91">
        <v>25.57</v>
      </c>
      <c r="H2938" s="41">
        <v>6.3268113058656539E-4</v>
      </c>
      <c r="I2938" s="42">
        <v>13.653804240187707</v>
      </c>
      <c r="J2938" s="41">
        <v>7.1027777777777777E-4</v>
      </c>
      <c r="K2938" s="42">
        <v>2.7506133472222172</v>
      </c>
      <c r="L2938" s="41">
        <v>6.3268113058656539E-4</v>
      </c>
      <c r="M2938" s="42">
        <v>2.6157727974357159</v>
      </c>
    </row>
    <row r="2939" spans="1:13" x14ac:dyDescent="0.2">
      <c r="A2939" s="84">
        <v>360</v>
      </c>
      <c r="B2939" s="85">
        <v>36262</v>
      </c>
      <c r="C2939" s="97">
        <v>37.31</v>
      </c>
      <c r="D2939" s="90">
        <v>8.8000000000000003E-4</v>
      </c>
      <c r="E2939" s="87">
        <v>93.022670000000005</v>
      </c>
      <c r="F2939" s="88">
        <v>13.79</v>
      </c>
      <c r="G2939" s="91">
        <v>25.55</v>
      </c>
      <c r="H2939" s="41">
        <v>6.3223838853243564E-4</v>
      </c>
      <c r="I2939" s="42">
        <v>13.66243669937786</v>
      </c>
      <c r="J2939" s="41">
        <v>7.0972222222222226E-4</v>
      </c>
      <c r="K2939" s="42">
        <v>2.7513230694444393</v>
      </c>
      <c r="L2939" s="41">
        <v>6.3223838853243564E-4</v>
      </c>
      <c r="M2939" s="42">
        <v>2.6164050358242483</v>
      </c>
    </row>
    <row r="2940" spans="1:13" x14ac:dyDescent="0.2">
      <c r="A2940" s="84">
        <v>360</v>
      </c>
      <c r="B2940" s="85">
        <v>36263</v>
      </c>
      <c r="C2940" s="97">
        <v>37.36</v>
      </c>
      <c r="D2940" s="90">
        <v>8.8000000000000003E-4</v>
      </c>
      <c r="E2940" s="87">
        <v>93.104730000000004</v>
      </c>
      <c r="F2940" s="88">
        <v>13.81</v>
      </c>
      <c r="G2940" s="91">
        <v>25.585000000000001</v>
      </c>
      <c r="H2940" s="41">
        <v>6.3301314098129779E-4</v>
      </c>
      <c r="I2940" s="42">
        <v>13.671085201346392</v>
      </c>
      <c r="J2940" s="41">
        <v>7.1069444444444446E-4</v>
      </c>
      <c r="K2940" s="42">
        <v>2.7520337638888837</v>
      </c>
      <c r="L2940" s="41">
        <v>6.3301314098129779E-4</v>
      </c>
      <c r="M2940" s="42">
        <v>2.6170380489652296</v>
      </c>
    </row>
    <row r="2941" spans="1:13" x14ac:dyDescent="0.2">
      <c r="A2941" s="84">
        <v>360</v>
      </c>
      <c r="B2941" s="85">
        <v>36264</v>
      </c>
      <c r="C2941" s="97">
        <v>37.32</v>
      </c>
      <c r="D2941" s="90">
        <v>8.8000000000000003E-4</v>
      </c>
      <c r="E2941" s="87">
        <v>93.186790000000002</v>
      </c>
      <c r="F2941" s="88">
        <v>13.81</v>
      </c>
      <c r="G2941" s="91">
        <v>25.565000000000001</v>
      </c>
      <c r="H2941" s="41">
        <v>6.3257045166609238E-4</v>
      </c>
      <c r="I2941" s="42">
        <v>13.679733125886973</v>
      </c>
      <c r="J2941" s="41">
        <v>7.1013888888888895E-4</v>
      </c>
      <c r="K2941" s="42">
        <v>2.7527439027777727</v>
      </c>
      <c r="L2941" s="41">
        <v>6.3257045166609238E-4</v>
      </c>
      <c r="M2941" s="42">
        <v>2.6176706194168959</v>
      </c>
    </row>
    <row r="2942" spans="1:13" x14ac:dyDescent="0.2">
      <c r="A2942" s="84">
        <v>360</v>
      </c>
      <c r="B2942" s="85">
        <v>36265</v>
      </c>
      <c r="C2942" s="97">
        <v>37.18</v>
      </c>
      <c r="D2942" s="90">
        <v>8.8000000000000003E-4</v>
      </c>
      <c r="E2942" s="87">
        <v>93.268649999999994</v>
      </c>
      <c r="F2942" s="88">
        <v>13.77</v>
      </c>
      <c r="G2942" s="91">
        <v>25.475000000000001</v>
      </c>
      <c r="H2942" s="41">
        <v>6.3057747919770257E-4</v>
      </c>
      <c r="I2942" s="42">
        <v>13.688359257517591</v>
      </c>
      <c r="J2942" s="41">
        <v>7.0763888888888894E-4</v>
      </c>
      <c r="K2942" s="42">
        <v>2.7534515416666614</v>
      </c>
      <c r="L2942" s="41">
        <v>6.3057747919770257E-4</v>
      </c>
      <c r="M2942" s="42">
        <v>2.6183011968960939</v>
      </c>
    </row>
    <row r="2943" spans="1:13" x14ac:dyDescent="0.2">
      <c r="A2943" s="84">
        <v>360</v>
      </c>
      <c r="B2943" s="85">
        <v>36266</v>
      </c>
      <c r="C2943" s="97">
        <v>37.32</v>
      </c>
      <c r="D2943" s="90">
        <v>8.8000000000000003E-4</v>
      </c>
      <c r="E2943" s="87">
        <v>93.350849999999994</v>
      </c>
      <c r="F2943" s="88">
        <v>13.82</v>
      </c>
      <c r="G2943" s="91">
        <v>25.57</v>
      </c>
      <c r="H2943" s="41">
        <v>6.3268113058656539E-4</v>
      </c>
      <c r="I2943" s="42">
        <v>13.697019624128513</v>
      </c>
      <c r="J2943" s="41">
        <v>7.1027777777777777E-4</v>
      </c>
      <c r="K2943" s="42">
        <v>2.7541618194444393</v>
      </c>
      <c r="L2943" s="41">
        <v>6.3268113058656539E-4</v>
      </c>
      <c r="M2943" s="42">
        <v>2.6189338780266804</v>
      </c>
    </row>
    <row r="2944" spans="1:13" x14ac:dyDescent="0.2">
      <c r="A2944" s="84">
        <v>360</v>
      </c>
      <c r="B2944" s="85">
        <v>36267</v>
      </c>
      <c r="C2944" s="97">
        <v>37.32</v>
      </c>
      <c r="D2944" s="90">
        <v>8.8000000000000003E-4</v>
      </c>
      <c r="E2944" s="87">
        <v>93.433130000000006</v>
      </c>
      <c r="F2944" s="88">
        <v>13.82</v>
      </c>
      <c r="G2944" s="91">
        <v>25.57</v>
      </c>
      <c r="H2944" s="41">
        <v>6.3268113058656539E-4</v>
      </c>
      <c r="I2944" s="42">
        <v>13.705685469989973</v>
      </c>
      <c r="J2944" s="41">
        <v>7.1027777777777777E-4</v>
      </c>
      <c r="K2944" s="42">
        <v>2.7548720972222172</v>
      </c>
      <c r="L2944" s="41">
        <v>6.3268113058656539E-4</v>
      </c>
      <c r="M2944" s="42">
        <v>2.619566559157267</v>
      </c>
    </row>
    <row r="2945" spans="1:13" x14ac:dyDescent="0.2">
      <c r="A2945" s="84">
        <v>360</v>
      </c>
      <c r="B2945" s="85">
        <v>36268</v>
      </c>
      <c r="C2945" s="97">
        <v>37.32</v>
      </c>
      <c r="D2945" s="90">
        <v>8.8000000000000003E-4</v>
      </c>
      <c r="E2945" s="87">
        <v>93.515469999999993</v>
      </c>
      <c r="F2945" s="88">
        <v>13.82</v>
      </c>
      <c r="G2945" s="91">
        <v>25.57</v>
      </c>
      <c r="H2945" s="41">
        <v>6.3268113058656539E-4</v>
      </c>
      <c r="I2945" s="42">
        <v>13.714356798568589</v>
      </c>
      <c r="J2945" s="41">
        <v>7.1027777777777777E-4</v>
      </c>
      <c r="K2945" s="42">
        <v>2.755582374999995</v>
      </c>
      <c r="L2945" s="41">
        <v>6.3268113058656539E-4</v>
      </c>
      <c r="M2945" s="42">
        <v>2.6201992402878536</v>
      </c>
    </row>
    <row r="2946" spans="1:13" x14ac:dyDescent="0.2">
      <c r="A2946" s="84">
        <v>360</v>
      </c>
      <c r="B2946" s="85">
        <v>36269</v>
      </c>
      <c r="C2946" s="97">
        <v>37.36</v>
      </c>
      <c r="D2946" s="90">
        <v>8.8000000000000003E-4</v>
      </c>
      <c r="E2946" s="87">
        <v>93.597970000000004</v>
      </c>
      <c r="F2946" s="88">
        <v>13.84</v>
      </c>
      <c r="G2946" s="91">
        <v>25.6</v>
      </c>
      <c r="H2946" s="41">
        <v>6.3334511183299469E-4</v>
      </c>
      <c r="I2946" s="42">
        <v>13.723042719408896</v>
      </c>
      <c r="J2946" s="41">
        <v>7.1111111111111115E-4</v>
      </c>
      <c r="K2946" s="42">
        <v>2.7562934861111064</v>
      </c>
      <c r="L2946" s="41">
        <v>6.3334511183299469E-4</v>
      </c>
      <c r="M2946" s="42">
        <v>2.6208325853996866</v>
      </c>
    </row>
    <row r="2947" spans="1:13" x14ac:dyDescent="0.2">
      <c r="A2947" s="84">
        <v>360</v>
      </c>
      <c r="B2947" s="85">
        <v>36270</v>
      </c>
      <c r="C2947" s="97">
        <v>37.32</v>
      </c>
      <c r="D2947" s="90">
        <v>8.8000000000000003E-4</v>
      </c>
      <c r="E2947" s="87">
        <v>93.680459999999997</v>
      </c>
      <c r="F2947" s="88">
        <v>13.77</v>
      </c>
      <c r="G2947" s="91">
        <v>25.545000000000002</v>
      </c>
      <c r="H2947" s="41">
        <v>6.3212769202936059E-4</v>
      </c>
      <c r="I2947" s="42">
        <v>13.731717434730736</v>
      </c>
      <c r="J2947" s="41">
        <v>7.0958333333333333E-4</v>
      </c>
      <c r="K2947" s="42">
        <v>2.7570030694444396</v>
      </c>
      <c r="L2947" s="41">
        <v>6.3212769202936059E-4</v>
      </c>
      <c r="M2947" s="42">
        <v>2.6214647130917159</v>
      </c>
    </row>
    <row r="2948" spans="1:13" x14ac:dyDescent="0.2">
      <c r="A2948" s="84">
        <v>360</v>
      </c>
      <c r="B2948" s="85">
        <v>36271</v>
      </c>
      <c r="C2948" s="97">
        <v>37.369999999999997</v>
      </c>
      <c r="D2948" s="90">
        <v>8.8000000000000003E-4</v>
      </c>
      <c r="E2948" s="87">
        <v>93.763120000000001</v>
      </c>
      <c r="F2948" s="88">
        <v>13.78</v>
      </c>
      <c r="G2948" s="91">
        <v>25.574999999999999</v>
      </c>
      <c r="H2948" s="41">
        <v>6.3279180511233157E-4</v>
      </c>
      <c r="I2948" s="42">
        <v>13.740406752993552</v>
      </c>
      <c r="J2948" s="41">
        <v>7.104166666666666E-4</v>
      </c>
      <c r="K2948" s="42">
        <v>2.7577134861111063</v>
      </c>
      <c r="L2948" s="41">
        <v>6.3279180511233157E-4</v>
      </c>
      <c r="M2948" s="42">
        <v>2.6220975048968285</v>
      </c>
    </row>
    <row r="2949" spans="1:13" x14ac:dyDescent="0.2">
      <c r="A2949" s="84">
        <v>360</v>
      </c>
      <c r="B2949" s="85">
        <v>36272</v>
      </c>
      <c r="C2949" s="97">
        <v>37.380000000000003</v>
      </c>
      <c r="D2949" s="90">
        <v>8.8000000000000003E-4</v>
      </c>
      <c r="E2949" s="87">
        <v>93.845870000000005</v>
      </c>
      <c r="F2949" s="88">
        <v>13.8</v>
      </c>
      <c r="G2949" s="91">
        <v>25.590000000000003</v>
      </c>
      <c r="H2949" s="41">
        <v>6.3312380232516396E-4</v>
      </c>
      <c r="I2949" s="42">
        <v>13.749106131562502</v>
      </c>
      <c r="J2949" s="41">
        <v>7.1083333333333339E-4</v>
      </c>
      <c r="K2949" s="42">
        <v>2.7584243194444396</v>
      </c>
      <c r="L2949" s="41">
        <v>6.3312380232516396E-4</v>
      </c>
      <c r="M2949" s="42">
        <v>2.6227306286991539</v>
      </c>
    </row>
    <row r="2950" spans="1:13" x14ac:dyDescent="0.2">
      <c r="A2950" s="84">
        <v>360</v>
      </c>
      <c r="B2950" s="85">
        <v>36273</v>
      </c>
      <c r="C2950" s="97">
        <v>37.57</v>
      </c>
      <c r="D2950" s="90">
        <v>8.8999999999999995E-4</v>
      </c>
      <c r="E2950" s="87">
        <v>93.929060000000007</v>
      </c>
      <c r="F2950" s="88">
        <v>13.73</v>
      </c>
      <c r="G2950" s="91">
        <v>25.65</v>
      </c>
      <c r="H2950" s="41">
        <v>6.3445139587003929E-4</v>
      </c>
      <c r="I2950" s="42">
        <v>13.757829271139638</v>
      </c>
      <c r="J2950" s="41">
        <v>7.1249999999999992E-4</v>
      </c>
      <c r="K2950" s="42">
        <v>2.7591368194444397</v>
      </c>
      <c r="L2950" s="41">
        <v>6.3445139587003929E-4</v>
      </c>
      <c r="M2950" s="42">
        <v>2.6233650800950237</v>
      </c>
    </row>
    <row r="2951" spans="1:13" x14ac:dyDescent="0.2">
      <c r="A2951" s="84">
        <v>360</v>
      </c>
      <c r="B2951" s="85">
        <v>36274</v>
      </c>
      <c r="C2951" s="97">
        <v>37.57</v>
      </c>
      <c r="D2951" s="90">
        <v>8.8999999999999995E-4</v>
      </c>
      <c r="E2951" s="87">
        <v>94.012309999999999</v>
      </c>
      <c r="F2951" s="88">
        <v>13.73</v>
      </c>
      <c r="G2951" s="91">
        <v>25.65</v>
      </c>
      <c r="H2951" s="41">
        <v>6.3445139587003929E-4</v>
      </c>
      <c r="I2951" s="42">
        <v>13.766557945124854</v>
      </c>
      <c r="J2951" s="41">
        <v>7.1249999999999992E-4</v>
      </c>
      <c r="K2951" s="42">
        <v>2.7598493194444398</v>
      </c>
      <c r="L2951" s="41">
        <v>6.3445139587003929E-4</v>
      </c>
      <c r="M2951" s="42">
        <v>2.6239995314908935</v>
      </c>
    </row>
    <row r="2952" spans="1:13" x14ac:dyDescent="0.2">
      <c r="A2952" s="84">
        <v>360</v>
      </c>
      <c r="B2952" s="85">
        <v>36275</v>
      </c>
      <c r="C2952" s="97">
        <v>37.57</v>
      </c>
      <c r="D2952" s="90">
        <v>8.8999999999999995E-4</v>
      </c>
      <c r="E2952" s="87">
        <v>94.095650000000006</v>
      </c>
      <c r="F2952" s="88">
        <v>13.73</v>
      </c>
      <c r="G2952" s="91">
        <v>25.65</v>
      </c>
      <c r="H2952" s="41">
        <v>6.3445139587003929E-4</v>
      </c>
      <c r="I2952" s="42">
        <v>13.775292157029464</v>
      </c>
      <c r="J2952" s="41">
        <v>7.1249999999999992E-4</v>
      </c>
      <c r="K2952" s="42">
        <v>2.7605618194444399</v>
      </c>
      <c r="L2952" s="41">
        <v>6.3445139587003929E-4</v>
      </c>
      <c r="M2952" s="42">
        <v>2.6246339828867633</v>
      </c>
    </row>
    <row r="2953" spans="1:13" x14ac:dyDescent="0.2">
      <c r="A2953" s="84">
        <v>360</v>
      </c>
      <c r="B2953" s="85">
        <v>36276</v>
      </c>
      <c r="C2953" s="97">
        <v>37.15</v>
      </c>
      <c r="D2953" s="90">
        <v>8.8000000000000003E-4</v>
      </c>
      <c r="E2953" s="87">
        <v>94.178250000000006</v>
      </c>
      <c r="F2953" s="88">
        <v>13.64</v>
      </c>
      <c r="G2953" s="91">
        <v>25.395</v>
      </c>
      <c r="H2953" s="41">
        <v>6.2880475100302036E-4</v>
      </c>
      <c r="I2953" s="42">
        <v>13.783954126184259</v>
      </c>
      <c r="J2953" s="41">
        <v>7.0541666666666669E-4</v>
      </c>
      <c r="K2953" s="42">
        <v>2.7612672361111064</v>
      </c>
      <c r="L2953" s="41">
        <v>6.2880475100302036E-4</v>
      </c>
      <c r="M2953" s="42">
        <v>2.6252627876377663</v>
      </c>
    </row>
    <row r="2954" spans="1:13" x14ac:dyDescent="0.2">
      <c r="A2954" s="84">
        <v>360</v>
      </c>
      <c r="B2954" s="85">
        <v>36277</v>
      </c>
      <c r="C2954" s="97">
        <v>37.25</v>
      </c>
      <c r="D2954" s="90">
        <v>8.8000000000000003E-4</v>
      </c>
      <c r="E2954" s="87">
        <v>94.261120000000005</v>
      </c>
      <c r="F2954" s="88">
        <v>13.61</v>
      </c>
      <c r="G2954" s="91">
        <v>25.43</v>
      </c>
      <c r="H2954" s="41">
        <v>6.2958045832361975E-4</v>
      </c>
      <c r="I2954" s="42">
        <v>13.792632234340534</v>
      </c>
      <c r="J2954" s="41">
        <v>7.0638888888888889E-4</v>
      </c>
      <c r="K2954" s="42">
        <v>2.7619736249999951</v>
      </c>
      <c r="L2954" s="41">
        <v>6.2958045832361975E-4</v>
      </c>
      <c r="M2954" s="42">
        <v>2.6258923680960899</v>
      </c>
    </row>
    <row r="2955" spans="1:13" x14ac:dyDescent="0.2">
      <c r="A2955" s="84">
        <v>360</v>
      </c>
      <c r="B2955" s="85">
        <v>36278</v>
      </c>
      <c r="C2955" s="97">
        <v>37.19</v>
      </c>
      <c r="D2955" s="90">
        <v>8.8000000000000003E-4</v>
      </c>
      <c r="E2955" s="87">
        <v>94.343950000000007</v>
      </c>
      <c r="F2955" s="88">
        <v>13.59</v>
      </c>
      <c r="G2955" s="91">
        <v>25.39</v>
      </c>
      <c r="H2955" s="41">
        <v>6.2869391804620811E-4</v>
      </c>
      <c r="I2955" s="42">
        <v>13.801303578340113</v>
      </c>
      <c r="J2955" s="41">
        <v>7.0527777777777776E-4</v>
      </c>
      <c r="K2955" s="42">
        <v>2.7626789027777727</v>
      </c>
      <c r="L2955" s="41">
        <v>6.2869391804620811E-4</v>
      </c>
      <c r="M2955" s="42">
        <v>2.6265210620141364</v>
      </c>
    </row>
    <row r="2956" spans="1:13" x14ac:dyDescent="0.2">
      <c r="A2956" s="84">
        <v>360</v>
      </c>
      <c r="B2956" s="85">
        <v>36279</v>
      </c>
      <c r="C2956" s="97">
        <v>36.729999999999997</v>
      </c>
      <c r="D2956" s="90">
        <v>8.7000000000000001E-4</v>
      </c>
      <c r="E2956" s="87">
        <v>94.425970000000007</v>
      </c>
      <c r="F2956" s="88">
        <v>13.62</v>
      </c>
      <c r="G2956" s="91">
        <v>25.174999999999997</v>
      </c>
      <c r="H2956" s="41">
        <v>6.2392392691035248E-4</v>
      </c>
      <c r="I2956" s="42">
        <v>13.809914541865192</v>
      </c>
      <c r="J2956" s="41">
        <v>6.9930555555555544E-4</v>
      </c>
      <c r="K2956" s="42">
        <v>2.7633782083333283</v>
      </c>
      <c r="L2956" s="41">
        <v>6.2392392691035248E-4</v>
      </c>
      <c r="M2956" s="42">
        <v>2.6271449859410465</v>
      </c>
    </row>
    <row r="2957" spans="1:13" x14ac:dyDescent="0.2">
      <c r="A2957" s="84">
        <v>360</v>
      </c>
      <c r="B2957" s="85">
        <v>36280</v>
      </c>
      <c r="C2957" s="97">
        <v>37.21</v>
      </c>
      <c r="D2957" s="90">
        <v>8.8000000000000003E-4</v>
      </c>
      <c r="E2957" s="87">
        <v>94.508979999999994</v>
      </c>
      <c r="F2957" s="88">
        <v>13.57</v>
      </c>
      <c r="G2957" s="91">
        <v>25.39</v>
      </c>
      <c r="H2957" s="41">
        <v>6.2869391804620811E-4</v>
      </c>
      <c r="I2957" s="42">
        <v>13.8185967511464</v>
      </c>
      <c r="J2957" s="41">
        <v>7.0527777777777776E-4</v>
      </c>
      <c r="K2957" s="42">
        <v>2.7640834861111059</v>
      </c>
      <c r="L2957" s="41">
        <v>6.2869391804620811E-4</v>
      </c>
      <c r="M2957" s="42">
        <v>2.6277736798590929</v>
      </c>
    </row>
    <row r="2958" spans="1:13" x14ac:dyDescent="0.2">
      <c r="A2958" s="84">
        <v>360</v>
      </c>
      <c r="B2958" s="85">
        <v>36281</v>
      </c>
      <c r="C2958" s="97">
        <v>37.21</v>
      </c>
      <c r="D2958" s="90">
        <v>8.8000000000000003E-4</v>
      </c>
      <c r="E2958" s="87">
        <v>94.592070000000007</v>
      </c>
      <c r="F2958" s="88">
        <v>12.83</v>
      </c>
      <c r="G2958" s="91">
        <v>25.02</v>
      </c>
      <c r="H2958" s="41">
        <v>6.2048002512815614E-4</v>
      </c>
      <c r="I2958" s="42">
        <v>13.827170914405787</v>
      </c>
      <c r="J2958" s="41">
        <v>6.9499999999999998E-4</v>
      </c>
      <c r="K2958" s="42">
        <v>2.7647784861111058</v>
      </c>
      <c r="L2958" s="41">
        <v>6.2048002512815614E-4</v>
      </c>
      <c r="M2958" s="42">
        <v>2.6283941598842211</v>
      </c>
    </row>
    <row r="2959" spans="1:13" x14ac:dyDescent="0.2">
      <c r="A2959" s="84">
        <v>360</v>
      </c>
      <c r="B2959" s="85">
        <v>36282</v>
      </c>
      <c r="C2959" s="97">
        <v>37.21</v>
      </c>
      <c r="D2959" s="90">
        <v>8.8000000000000003E-4</v>
      </c>
      <c r="E2959" s="87">
        <v>94.675219999999996</v>
      </c>
      <c r="F2959" s="88">
        <v>12.83</v>
      </c>
      <c r="G2959" s="91">
        <v>25.02</v>
      </c>
      <c r="H2959" s="41">
        <v>6.2048002512815614E-4</v>
      </c>
      <c r="I2959" s="42">
        <v>13.83575039776221</v>
      </c>
      <c r="J2959" s="41">
        <v>6.9499999999999998E-4</v>
      </c>
      <c r="K2959" s="42">
        <v>2.7654734861111057</v>
      </c>
      <c r="L2959" s="41">
        <v>6.2048002512815614E-4</v>
      </c>
      <c r="M2959" s="42">
        <v>2.6290146399093492</v>
      </c>
    </row>
    <row r="2960" spans="1:13" x14ac:dyDescent="0.2">
      <c r="A2960" s="84">
        <v>360</v>
      </c>
      <c r="B2960" s="85">
        <v>36283</v>
      </c>
      <c r="C2960" s="97">
        <v>37.44</v>
      </c>
      <c r="D2960" s="90">
        <v>8.8000000000000003E-4</v>
      </c>
      <c r="E2960" s="87">
        <v>94.758889999999994</v>
      </c>
      <c r="F2960" s="88">
        <v>12.83</v>
      </c>
      <c r="G2960" s="91">
        <v>25.134999999999998</v>
      </c>
      <c r="H2960" s="41">
        <v>6.2303558535314885E-4</v>
      </c>
      <c r="I2960" s="42">
        <v>13.844370562610079</v>
      </c>
      <c r="J2960" s="41">
        <v>6.9819444444444443E-4</v>
      </c>
      <c r="K2960" s="42">
        <v>2.7661716805555501</v>
      </c>
      <c r="L2960" s="41">
        <v>6.2303558535314885E-4</v>
      </c>
      <c r="M2960" s="42">
        <v>2.6296376754947026</v>
      </c>
    </row>
    <row r="2961" spans="1:13" x14ac:dyDescent="0.2">
      <c r="A2961" s="84">
        <v>360</v>
      </c>
      <c r="B2961" s="85">
        <v>36284</v>
      </c>
      <c r="C2961" s="97">
        <v>37.450000000000003</v>
      </c>
      <c r="D2961" s="90">
        <v>8.8000000000000003E-4</v>
      </c>
      <c r="E2961" s="87">
        <v>94.842659999999995</v>
      </c>
      <c r="F2961" s="88">
        <v>12.83</v>
      </c>
      <c r="G2961" s="91">
        <v>25.14</v>
      </c>
      <c r="H2961" s="41">
        <v>6.2314664353269045E-4</v>
      </c>
      <c r="I2961" s="42">
        <v>13.852997635657992</v>
      </c>
      <c r="J2961" s="41">
        <v>6.9833333333333336E-4</v>
      </c>
      <c r="K2961" s="42">
        <v>2.7668700138888833</v>
      </c>
      <c r="L2961" s="41">
        <v>6.2314664353269045E-4</v>
      </c>
      <c r="M2961" s="42">
        <v>2.6302608221382355</v>
      </c>
    </row>
    <row r="2962" spans="1:13" x14ac:dyDescent="0.2">
      <c r="A2962" s="84">
        <v>360</v>
      </c>
      <c r="B2962" s="85">
        <v>36285</v>
      </c>
      <c r="C2962" s="97">
        <v>37.619999999999997</v>
      </c>
      <c r="D2962" s="90">
        <v>8.8999999999999995E-4</v>
      </c>
      <c r="E2962" s="87">
        <v>94.926820000000006</v>
      </c>
      <c r="F2962" s="88">
        <v>13.76</v>
      </c>
      <c r="G2962" s="91">
        <v>25.689999999999998</v>
      </c>
      <c r="H2962" s="41">
        <v>6.3533610706434374E-4</v>
      </c>
      <c r="I2962" s="42">
        <v>13.861798945247003</v>
      </c>
      <c r="J2962" s="41">
        <v>7.1361111111111104E-4</v>
      </c>
      <c r="K2962" s="42">
        <v>2.7675836249999946</v>
      </c>
      <c r="L2962" s="41">
        <v>6.3533610706434374E-4</v>
      </c>
      <c r="M2962" s="42">
        <v>2.6308961582452999</v>
      </c>
    </row>
    <row r="2963" spans="1:13" x14ac:dyDescent="0.2">
      <c r="A2963" s="84">
        <v>360</v>
      </c>
      <c r="B2963" s="85">
        <v>36286</v>
      </c>
      <c r="C2963" s="97">
        <v>37.549999999999997</v>
      </c>
      <c r="D2963" s="90">
        <v>8.8999999999999995E-4</v>
      </c>
      <c r="E2963" s="87">
        <v>95.010930000000002</v>
      </c>
      <c r="F2963" s="88">
        <v>13.86</v>
      </c>
      <c r="G2963" s="91">
        <v>25.704999999999998</v>
      </c>
      <c r="H2963" s="41">
        <v>6.3566780137769285E-4</v>
      </c>
      <c r="I2963" s="42">
        <v>13.870610444505667</v>
      </c>
      <c r="J2963" s="41">
        <v>7.1402777777777773E-4</v>
      </c>
      <c r="K2963" s="42">
        <v>2.7682976527777723</v>
      </c>
      <c r="L2963" s="41">
        <v>6.3566780137769285E-4</v>
      </c>
      <c r="M2963" s="42">
        <v>2.6315318260466776</v>
      </c>
    </row>
    <row r="2964" spans="1:13" x14ac:dyDescent="0.2">
      <c r="A2964" s="84">
        <v>360</v>
      </c>
      <c r="B2964" s="85">
        <v>36287</v>
      </c>
      <c r="C2964" s="97">
        <v>37.44</v>
      </c>
      <c r="D2964" s="90">
        <v>8.8000000000000003E-4</v>
      </c>
      <c r="E2964" s="87">
        <v>95.094890000000007</v>
      </c>
      <c r="F2964" s="88">
        <v>13.91</v>
      </c>
      <c r="G2964" s="91">
        <v>25.674999999999997</v>
      </c>
      <c r="H2964" s="41">
        <v>6.3500437327368431E-4</v>
      </c>
      <c r="I2964" s="42">
        <v>13.879418342797903</v>
      </c>
      <c r="J2964" s="41">
        <v>7.1319444444444436E-4</v>
      </c>
      <c r="K2964" s="42">
        <v>2.7690108472222166</v>
      </c>
      <c r="L2964" s="41">
        <v>6.3500437327368431E-4</v>
      </c>
      <c r="M2964" s="42">
        <v>2.6321668304199513</v>
      </c>
    </row>
    <row r="2965" spans="1:13" x14ac:dyDescent="0.2">
      <c r="A2965" s="84">
        <v>360</v>
      </c>
      <c r="B2965" s="85">
        <v>36288</v>
      </c>
      <c r="C2965" s="97">
        <v>37.44</v>
      </c>
      <c r="D2965" s="90">
        <v>8.8000000000000003E-4</v>
      </c>
      <c r="E2965" s="87">
        <v>95.178939999999997</v>
      </c>
      <c r="F2965" s="88">
        <v>13.64</v>
      </c>
      <c r="G2965" s="91">
        <v>25.54</v>
      </c>
      <c r="H2965" s="41">
        <v>6.3201699112980236E-4</v>
      </c>
      <c r="I2965" s="42">
        <v>13.888190371017551</v>
      </c>
      <c r="J2965" s="41">
        <v>7.094444444444444E-4</v>
      </c>
      <c r="K2965" s="42">
        <v>2.769720291666661</v>
      </c>
      <c r="L2965" s="41">
        <v>6.3201699112980236E-4</v>
      </c>
      <c r="M2965" s="42">
        <v>2.6327988474110811</v>
      </c>
    </row>
    <row r="2966" spans="1:13" x14ac:dyDescent="0.2">
      <c r="A2966" s="84">
        <v>360</v>
      </c>
      <c r="B2966" s="85">
        <v>36289</v>
      </c>
      <c r="C2966" s="97">
        <v>37.44</v>
      </c>
      <c r="D2966" s="90">
        <v>8.8000000000000003E-4</v>
      </c>
      <c r="E2966" s="87">
        <v>95.263050000000007</v>
      </c>
      <c r="F2966" s="88">
        <v>13.76</v>
      </c>
      <c r="G2966" s="91">
        <v>25.599999999999998</v>
      </c>
      <c r="H2966" s="41">
        <v>6.3334511183299469E-4</v>
      </c>
      <c r="I2966" s="42">
        <v>13.89698638850124</v>
      </c>
      <c r="J2966" s="41">
        <v>7.1111111111111104E-4</v>
      </c>
      <c r="K2966" s="42">
        <v>2.7704314027777723</v>
      </c>
      <c r="L2966" s="41">
        <v>6.3334511183299469E-4</v>
      </c>
      <c r="M2966" s="42">
        <v>2.6334321925229141</v>
      </c>
    </row>
    <row r="2967" spans="1:13" x14ac:dyDescent="0.2">
      <c r="A2967" s="84">
        <v>360</v>
      </c>
      <c r="B2967" s="85">
        <v>36290</v>
      </c>
      <c r="C2967" s="97">
        <v>37.520000000000003</v>
      </c>
      <c r="D2967" s="90">
        <v>8.8999999999999995E-4</v>
      </c>
      <c r="E2967" s="87">
        <v>95.347399999999993</v>
      </c>
      <c r="F2967" s="88">
        <v>13.76</v>
      </c>
      <c r="G2967" s="91">
        <v>25.64</v>
      </c>
      <c r="H2967" s="41">
        <v>6.3423017418684502E-4</v>
      </c>
      <c r="I2967" s="42">
        <v>13.905800276599091</v>
      </c>
      <c r="J2967" s="41">
        <v>7.1222222222222227E-4</v>
      </c>
      <c r="K2967" s="42">
        <v>2.7711436249999943</v>
      </c>
      <c r="L2967" s="41">
        <v>6.3423017418684502E-4</v>
      </c>
      <c r="M2967" s="42">
        <v>2.6340664226971011</v>
      </c>
    </row>
    <row r="2968" spans="1:13" x14ac:dyDescent="0.2">
      <c r="A2968" s="84">
        <v>360</v>
      </c>
      <c r="B2968" s="85">
        <v>36291</v>
      </c>
      <c r="C2968" s="97">
        <v>37.67</v>
      </c>
      <c r="D2968" s="90">
        <v>8.8999999999999995E-4</v>
      </c>
      <c r="E2968" s="87">
        <v>95.432109999999994</v>
      </c>
      <c r="F2968" s="88">
        <v>13.76</v>
      </c>
      <c r="G2968" s="91">
        <v>25.715</v>
      </c>
      <c r="H2968" s="41">
        <v>6.3588890899302086E-4</v>
      </c>
      <c r="I2968" s="42">
        <v>13.914642820765653</v>
      </c>
      <c r="J2968" s="41">
        <v>7.1430555555555559E-4</v>
      </c>
      <c r="K2968" s="42">
        <v>2.7718579305555497</v>
      </c>
      <c r="L2968" s="41">
        <v>6.3588890899302086E-4</v>
      </c>
      <c r="M2968" s="42">
        <v>2.6347023116060941</v>
      </c>
    </row>
    <row r="2969" spans="1:13" x14ac:dyDescent="0.2">
      <c r="A2969" s="84">
        <v>360</v>
      </c>
      <c r="B2969" s="85">
        <v>36292</v>
      </c>
      <c r="C2969" s="97">
        <v>37.71</v>
      </c>
      <c r="D2969" s="90">
        <v>8.8999999999999995E-4</v>
      </c>
      <c r="E2969" s="87">
        <v>95.516970000000001</v>
      </c>
      <c r="F2969" s="88">
        <v>13.79</v>
      </c>
      <c r="G2969" s="91">
        <v>25.75</v>
      </c>
      <c r="H2969" s="41">
        <v>6.3666264754891344E-4</v>
      </c>
      <c r="I2969" s="42">
        <v>13.92350175410362</v>
      </c>
      <c r="J2969" s="41">
        <v>7.1527777777777779E-4</v>
      </c>
      <c r="K2969" s="42">
        <v>2.7725732083333274</v>
      </c>
      <c r="L2969" s="41">
        <v>6.3666264754891344E-4</v>
      </c>
      <c r="M2969" s="42">
        <v>2.6353389742536431</v>
      </c>
    </row>
    <row r="2970" spans="1:13" x14ac:dyDescent="0.2">
      <c r="A2970" s="84">
        <v>360</v>
      </c>
      <c r="B2970" s="85">
        <v>36293</v>
      </c>
      <c r="C2970" s="97">
        <v>37.47</v>
      </c>
      <c r="D2970" s="90">
        <v>8.8000000000000003E-4</v>
      </c>
      <c r="E2970" s="87">
        <v>95.601439999999997</v>
      </c>
      <c r="F2970" s="88">
        <v>13.81</v>
      </c>
      <c r="G2970" s="91">
        <v>25.64</v>
      </c>
      <c r="H2970" s="41">
        <v>6.3423017418684502E-4</v>
      </c>
      <c r="I2970" s="42">
        <v>13.932332459046416</v>
      </c>
      <c r="J2970" s="41">
        <v>7.1222222222222227E-4</v>
      </c>
      <c r="K2970" s="42">
        <v>2.7732854305555494</v>
      </c>
      <c r="L2970" s="41">
        <v>6.3423017418684502E-4</v>
      </c>
      <c r="M2970" s="42">
        <v>2.6359732044278301</v>
      </c>
    </row>
    <row r="2971" spans="1:13" x14ac:dyDescent="0.2">
      <c r="A2971" s="84">
        <v>360</v>
      </c>
      <c r="B2971" s="85">
        <v>36294</v>
      </c>
      <c r="C2971" s="97">
        <v>37.479999999999997</v>
      </c>
      <c r="D2971" s="90">
        <v>8.8000000000000003E-4</v>
      </c>
      <c r="E2971" s="87">
        <v>95.686009999999996</v>
      </c>
      <c r="F2971" s="88">
        <v>13.81</v>
      </c>
      <c r="G2971" s="91">
        <v>25.645</v>
      </c>
      <c r="H2971" s="41">
        <v>6.3434078722313103E-4</v>
      </c>
      <c r="I2971" s="42">
        <v>13.941170305786342</v>
      </c>
      <c r="J2971" s="41">
        <v>7.1236111111111109E-4</v>
      </c>
      <c r="K2971" s="42">
        <v>2.7739977916666607</v>
      </c>
      <c r="L2971" s="41">
        <v>6.3434078722313103E-4</v>
      </c>
      <c r="M2971" s="42">
        <v>2.6366075452150532</v>
      </c>
    </row>
    <row r="2972" spans="1:13" x14ac:dyDescent="0.2">
      <c r="A2972" s="84">
        <v>360</v>
      </c>
      <c r="B2972" s="85">
        <v>36295</v>
      </c>
      <c r="C2972" s="97">
        <v>37.479999999999997</v>
      </c>
      <c r="D2972" s="90">
        <v>8.8000000000000003E-4</v>
      </c>
      <c r="E2972" s="87">
        <v>95.770650000000003</v>
      </c>
      <c r="F2972" s="88">
        <v>13.77</v>
      </c>
      <c r="G2972" s="91">
        <v>25.625</v>
      </c>
      <c r="H2972" s="41">
        <v>6.3389830873750164E-4</v>
      </c>
      <c r="I2972" s="42">
        <v>13.950007590065001</v>
      </c>
      <c r="J2972" s="41">
        <v>7.1180555555555559E-4</v>
      </c>
      <c r="K2972" s="42">
        <v>2.7747095972222162</v>
      </c>
      <c r="L2972" s="41">
        <v>6.3389830873750164E-4</v>
      </c>
      <c r="M2972" s="42">
        <v>2.6372414435237905</v>
      </c>
    </row>
    <row r="2973" spans="1:13" x14ac:dyDescent="0.2">
      <c r="A2973" s="84">
        <v>360</v>
      </c>
      <c r="B2973" s="85">
        <v>36296</v>
      </c>
      <c r="C2973" s="97">
        <v>37.479999999999997</v>
      </c>
      <c r="D2973" s="90">
        <v>8.8000000000000003E-4</v>
      </c>
      <c r="E2973" s="87">
        <v>95.855369999999994</v>
      </c>
      <c r="F2973" s="88">
        <v>13.82</v>
      </c>
      <c r="G2973" s="91">
        <v>25.65</v>
      </c>
      <c r="H2973" s="41">
        <v>6.3445139587003929E-4</v>
      </c>
      <c r="I2973" s="42">
        <v>13.958858191852915</v>
      </c>
      <c r="J2973" s="41">
        <v>7.1249999999999992E-4</v>
      </c>
      <c r="K2973" s="42">
        <v>2.7754220972222163</v>
      </c>
      <c r="L2973" s="41">
        <v>6.3445139587003929E-4</v>
      </c>
      <c r="M2973" s="42">
        <v>2.6378758949196603</v>
      </c>
    </row>
    <row r="2974" spans="1:13" x14ac:dyDescent="0.2">
      <c r="A2974" s="84">
        <v>360</v>
      </c>
      <c r="B2974" s="85">
        <v>36297</v>
      </c>
      <c r="C2974" s="97">
        <v>37.46</v>
      </c>
      <c r="D2974" s="90">
        <v>8.8000000000000003E-4</v>
      </c>
      <c r="E2974" s="87">
        <v>95.940119999999993</v>
      </c>
      <c r="F2974" s="88">
        <v>13.82</v>
      </c>
      <c r="G2974" s="91">
        <v>25.64</v>
      </c>
      <c r="H2974" s="41">
        <v>6.3423017418684502E-4</v>
      </c>
      <c r="I2974" s="42">
        <v>13.967711320915383</v>
      </c>
      <c r="J2974" s="41">
        <v>7.1222222222222227E-4</v>
      </c>
      <c r="K2974" s="42">
        <v>2.7761343194444383</v>
      </c>
      <c r="L2974" s="41">
        <v>6.3423017418684502E-4</v>
      </c>
      <c r="M2974" s="42">
        <v>2.6385101250938474</v>
      </c>
    </row>
    <row r="2975" spans="1:13" x14ac:dyDescent="0.2">
      <c r="A2975" s="84">
        <v>360</v>
      </c>
      <c r="B2975" s="85">
        <v>36298</v>
      </c>
      <c r="C2975" s="97">
        <v>37.5</v>
      </c>
      <c r="D2975" s="90">
        <v>8.8000000000000003E-4</v>
      </c>
      <c r="E2975" s="87">
        <v>96.025019999999998</v>
      </c>
      <c r="F2975" s="88">
        <v>13.82</v>
      </c>
      <c r="G2975" s="91">
        <v>25.66</v>
      </c>
      <c r="H2975" s="41">
        <v>6.346725999963887E-4</v>
      </c>
      <c r="I2975" s="42">
        <v>13.976576244575426</v>
      </c>
      <c r="J2975" s="41">
        <v>7.1277777777777778E-4</v>
      </c>
      <c r="K2975" s="42">
        <v>2.7768470972222161</v>
      </c>
      <c r="L2975" s="41">
        <v>6.346725999963887E-4</v>
      </c>
      <c r="M2975" s="42">
        <v>2.6391447976938438</v>
      </c>
    </row>
    <row r="2976" spans="1:13" x14ac:dyDescent="0.2">
      <c r="A2976" s="84">
        <v>360</v>
      </c>
      <c r="B2976" s="85">
        <v>36299</v>
      </c>
      <c r="C2976" s="97">
        <v>37.24</v>
      </c>
      <c r="D2976" s="90">
        <v>8.8000000000000003E-4</v>
      </c>
      <c r="E2976" s="87">
        <v>96.109499999999997</v>
      </c>
      <c r="F2976" s="88">
        <v>13.84</v>
      </c>
      <c r="G2976" s="91">
        <v>25.54</v>
      </c>
      <c r="H2976" s="41">
        <v>6.3201699112980236E-4</v>
      </c>
      <c r="I2976" s="42">
        <v>13.985409678239819</v>
      </c>
      <c r="J2976" s="41">
        <v>7.094444444444444E-4</v>
      </c>
      <c r="K2976" s="42">
        <v>2.7775565416666606</v>
      </c>
      <c r="L2976" s="41">
        <v>6.3201699112980236E-4</v>
      </c>
      <c r="M2976" s="42">
        <v>2.6397768146849736</v>
      </c>
    </row>
    <row r="2977" spans="1:13" x14ac:dyDescent="0.2">
      <c r="A2977" s="84">
        <v>360</v>
      </c>
      <c r="B2977" s="85">
        <v>36300</v>
      </c>
      <c r="C2977" s="97">
        <v>36.78</v>
      </c>
      <c r="D2977" s="90">
        <v>8.7000000000000001E-4</v>
      </c>
      <c r="E2977" s="87">
        <v>96.193150000000003</v>
      </c>
      <c r="F2977" s="88">
        <v>13.77</v>
      </c>
      <c r="G2977" s="91">
        <v>25.274999999999999</v>
      </c>
      <c r="H2977" s="41">
        <v>6.2614354290579932E-4</v>
      </c>
      <c r="I2977" s="42">
        <v>13.99416655220474</v>
      </c>
      <c r="J2977" s="41">
        <v>7.0208333333333331E-4</v>
      </c>
      <c r="K2977" s="42">
        <v>2.7782586249999941</v>
      </c>
      <c r="L2977" s="41">
        <v>6.2614354290579932E-4</v>
      </c>
      <c r="M2977" s="42">
        <v>2.6404029582278792</v>
      </c>
    </row>
    <row r="2978" spans="1:13" x14ac:dyDescent="0.2">
      <c r="A2978" s="84">
        <v>360</v>
      </c>
      <c r="B2978" s="85">
        <v>36301</v>
      </c>
      <c r="C2978" s="97">
        <v>36.65</v>
      </c>
      <c r="D2978" s="90">
        <v>8.7000000000000001E-4</v>
      </c>
      <c r="E2978" s="87">
        <v>96.276619999999994</v>
      </c>
      <c r="F2978" s="88">
        <v>13.78</v>
      </c>
      <c r="G2978" s="91">
        <v>25.215</v>
      </c>
      <c r="H2978" s="41">
        <v>6.2481198542929661E-4</v>
      </c>
      <c r="I2978" s="42">
        <v>14.002910275192653</v>
      </c>
      <c r="J2978" s="41">
        <v>7.0041666666666668E-4</v>
      </c>
      <c r="K2978" s="42">
        <v>2.7789590416666607</v>
      </c>
      <c r="L2978" s="41">
        <v>6.2481198542929661E-4</v>
      </c>
      <c r="M2978" s="42">
        <v>2.6410277702133085</v>
      </c>
    </row>
    <row r="2979" spans="1:13" x14ac:dyDescent="0.2">
      <c r="A2979" s="84">
        <v>360</v>
      </c>
      <c r="B2979" s="85">
        <v>36302</v>
      </c>
      <c r="C2979" s="97">
        <v>36.65</v>
      </c>
      <c r="D2979" s="90">
        <v>8.7000000000000001E-4</v>
      </c>
      <c r="E2979" s="87">
        <v>96.360169999999997</v>
      </c>
      <c r="F2979" s="88">
        <v>13.8</v>
      </c>
      <c r="G2979" s="91">
        <v>25.225000000000001</v>
      </c>
      <c r="H2979" s="41">
        <v>6.2503395585533639E-4</v>
      </c>
      <c r="I2979" s="42">
        <v>14.011662569595444</v>
      </c>
      <c r="J2979" s="41">
        <v>7.0069444444444443E-4</v>
      </c>
      <c r="K2979" s="42">
        <v>2.7796597361111051</v>
      </c>
      <c r="L2979" s="41">
        <v>6.2503395585533639E-4</v>
      </c>
      <c r="M2979" s="42">
        <v>2.6416528041691638</v>
      </c>
    </row>
    <row r="2980" spans="1:13" x14ac:dyDescent="0.2">
      <c r="A2980" s="84">
        <v>360</v>
      </c>
      <c r="B2980" s="85">
        <v>36303</v>
      </c>
      <c r="C2980" s="97">
        <v>36.65</v>
      </c>
      <c r="D2980" s="90">
        <v>8.7000000000000001E-4</v>
      </c>
      <c r="E2980" s="87">
        <v>96.443780000000004</v>
      </c>
      <c r="F2980" s="88">
        <v>13.73</v>
      </c>
      <c r="G2980" s="91">
        <v>25.189999999999998</v>
      </c>
      <c r="H2980" s="41">
        <v>6.2425698201384883E-4</v>
      </c>
      <c r="I2980" s="42">
        <v>14.020409447784136</v>
      </c>
      <c r="J2980" s="41">
        <v>6.9972222222222213E-4</v>
      </c>
      <c r="K2980" s="42">
        <v>2.7803594583333271</v>
      </c>
      <c r="L2980" s="41">
        <v>6.2425698201384883E-4</v>
      </c>
      <c r="M2980" s="42">
        <v>2.6422770611511774</v>
      </c>
    </row>
    <row r="2981" spans="1:13" x14ac:dyDescent="0.2">
      <c r="A2981" s="84">
        <v>360</v>
      </c>
      <c r="B2981" s="85">
        <v>36304</v>
      </c>
      <c r="C2981" s="97">
        <v>36.61</v>
      </c>
      <c r="D2981" s="90">
        <v>8.7000000000000001E-4</v>
      </c>
      <c r="E2981" s="87">
        <v>96.527389999999997</v>
      </c>
      <c r="F2981" s="88">
        <v>13.73</v>
      </c>
      <c r="G2981" s="91">
        <v>25.17</v>
      </c>
      <c r="H2981" s="41">
        <v>6.2381289969803966E-4</v>
      </c>
      <c r="I2981" s="42">
        <v>14.029155560056711</v>
      </c>
      <c r="J2981" s="41">
        <v>6.9916666666666673E-4</v>
      </c>
      <c r="K2981" s="42">
        <v>2.7810586249999938</v>
      </c>
      <c r="L2981" s="41">
        <v>6.2381289969803966E-4</v>
      </c>
      <c r="M2981" s="42">
        <v>2.6429008740508753</v>
      </c>
    </row>
    <row r="2982" spans="1:13" x14ac:dyDescent="0.2">
      <c r="A2982" s="84">
        <v>360</v>
      </c>
      <c r="B2982" s="85">
        <v>36305</v>
      </c>
      <c r="C2982" s="97">
        <v>36.590000000000003</v>
      </c>
      <c r="D2982" s="90">
        <v>8.7000000000000001E-4</v>
      </c>
      <c r="E2982" s="87">
        <v>96.61103</v>
      </c>
      <c r="F2982" s="88">
        <v>13.73</v>
      </c>
      <c r="G2982" s="91">
        <v>25.160000000000004</v>
      </c>
      <c r="H2982" s="41">
        <v>6.2359083200469456E-4</v>
      </c>
      <c r="I2982" s="42">
        <v>14.037904012844731</v>
      </c>
      <c r="J2982" s="41">
        <v>6.9888888888888898E-4</v>
      </c>
      <c r="K2982" s="42">
        <v>2.7817575138888828</v>
      </c>
      <c r="L2982" s="41">
        <v>6.2359083200469456E-4</v>
      </c>
      <c r="M2982" s="42">
        <v>2.64352446488288</v>
      </c>
    </row>
    <row r="2983" spans="1:13" x14ac:dyDescent="0.2">
      <c r="A2983" s="84">
        <v>360</v>
      </c>
      <c r="B2983" s="85">
        <v>36306</v>
      </c>
      <c r="C2983" s="97">
        <v>36.32</v>
      </c>
      <c r="D2983" s="90">
        <v>8.5999999999999998E-4</v>
      </c>
      <c r="E2983" s="87">
        <v>96.694220000000001</v>
      </c>
      <c r="F2983" s="88">
        <v>13.64</v>
      </c>
      <c r="G2983" s="91">
        <v>24.98</v>
      </c>
      <c r="H2983" s="41">
        <v>6.1959058508920251E-4</v>
      </c>
      <c r="I2983" s="42">
        <v>14.046601766005475</v>
      </c>
      <c r="J2983" s="41">
        <v>6.9388888888888885E-4</v>
      </c>
      <c r="K2983" s="42">
        <v>2.7824514027777716</v>
      </c>
      <c r="L2983" s="41">
        <v>6.1959058508920251E-4</v>
      </c>
      <c r="M2983" s="42">
        <v>2.6441440554679692</v>
      </c>
    </row>
    <row r="2984" spans="1:13" x14ac:dyDescent="0.2">
      <c r="A2984" s="84">
        <v>360</v>
      </c>
      <c r="B2984" s="85">
        <v>36307</v>
      </c>
      <c r="C2984" s="97">
        <v>36.56</v>
      </c>
      <c r="D2984" s="90">
        <v>8.7000000000000001E-4</v>
      </c>
      <c r="E2984" s="87">
        <v>96.777950000000004</v>
      </c>
      <c r="F2984" s="88">
        <v>13.61</v>
      </c>
      <c r="G2984" s="91">
        <v>25.085000000000001</v>
      </c>
      <c r="H2984" s="41">
        <v>6.2192476010891617E-4</v>
      </c>
      <c r="I2984" s="42">
        <v>14.055337695439144</v>
      </c>
      <c r="J2984" s="41">
        <v>6.9680555555555555E-4</v>
      </c>
      <c r="K2984" s="42">
        <v>2.7831482083333272</v>
      </c>
      <c r="L2984" s="41">
        <v>6.2192476010891617E-4</v>
      </c>
      <c r="M2984" s="42">
        <v>2.6447659802280779</v>
      </c>
    </row>
    <row r="2985" spans="1:13" x14ac:dyDescent="0.2">
      <c r="A2985" s="84">
        <v>360</v>
      </c>
      <c r="B2985" s="85">
        <v>36308</v>
      </c>
      <c r="C2985" s="97">
        <v>36.49</v>
      </c>
      <c r="D2985" s="90">
        <v>8.5999999999999998E-4</v>
      </c>
      <c r="E2985" s="87">
        <v>96.861609999999999</v>
      </c>
      <c r="F2985" s="88">
        <v>13.59</v>
      </c>
      <c r="G2985" s="91">
        <v>25.04</v>
      </c>
      <c r="H2985" s="41">
        <v>6.2092463873408832E-4</v>
      </c>
      <c r="I2985" s="42">
        <v>14.064065000919971</v>
      </c>
      <c r="J2985" s="41">
        <v>6.9555555555555549E-4</v>
      </c>
      <c r="K2985" s="42">
        <v>2.7838437638888829</v>
      </c>
      <c r="L2985" s="41">
        <v>6.2092463873408832E-4</v>
      </c>
      <c r="M2985" s="42">
        <v>2.6453869048668119</v>
      </c>
    </row>
    <row r="2986" spans="1:13" x14ac:dyDescent="0.2">
      <c r="A2986" s="84">
        <v>360</v>
      </c>
      <c r="B2986" s="85">
        <v>36309</v>
      </c>
      <c r="C2986" s="97">
        <v>36.49</v>
      </c>
      <c r="D2986" s="90">
        <v>8.5999999999999998E-4</v>
      </c>
      <c r="E2986" s="87">
        <v>96.945350000000005</v>
      </c>
      <c r="F2986" s="88">
        <v>13.62</v>
      </c>
      <c r="G2986" s="91">
        <v>25.055</v>
      </c>
      <c r="H2986" s="41">
        <v>6.2125805240098586E-4</v>
      </c>
      <c r="I2986" s="42">
        <v>14.072802414551283</v>
      </c>
      <c r="J2986" s="41">
        <v>6.9597222222222217E-4</v>
      </c>
      <c r="K2986" s="42">
        <v>2.7845397361111051</v>
      </c>
      <c r="L2986" s="41">
        <v>6.2125805240098586E-4</v>
      </c>
      <c r="M2986" s="42">
        <v>2.6460081629192129</v>
      </c>
    </row>
    <row r="2987" spans="1:13" x14ac:dyDescent="0.2">
      <c r="A2987" s="84">
        <v>360</v>
      </c>
      <c r="B2987" s="85">
        <v>36310</v>
      </c>
      <c r="C2987" s="97">
        <v>36.49</v>
      </c>
      <c r="D2987" s="90">
        <v>8.5999999999999998E-4</v>
      </c>
      <c r="E2987" s="87">
        <v>97.029150000000001</v>
      </c>
      <c r="F2987" s="88">
        <v>13.57</v>
      </c>
      <c r="G2987" s="91">
        <v>25.03</v>
      </c>
      <c r="H2987" s="41">
        <v>6.2070234079647513E-4</v>
      </c>
      <c r="I2987" s="42">
        <v>14.081537435951562</v>
      </c>
      <c r="J2987" s="41">
        <v>6.9527777777777784E-4</v>
      </c>
      <c r="K2987" s="42">
        <v>2.7852350138888826</v>
      </c>
      <c r="L2987" s="41">
        <v>6.2070234079647513E-4</v>
      </c>
      <c r="M2987" s="42">
        <v>2.6466288652600092</v>
      </c>
    </row>
    <row r="2988" spans="1:13" x14ac:dyDescent="0.2">
      <c r="A2988" s="84">
        <v>360</v>
      </c>
      <c r="B2988" s="85">
        <v>36311</v>
      </c>
      <c r="C2988" s="97">
        <v>36.79</v>
      </c>
      <c r="D2988" s="90">
        <v>8.7000000000000001E-4</v>
      </c>
      <c r="E2988" s="87">
        <v>97.113630000000001</v>
      </c>
      <c r="F2988" s="88">
        <v>13.57</v>
      </c>
      <c r="G2988" s="91">
        <v>25.18</v>
      </c>
      <c r="H2988" s="41">
        <v>6.240349497002029E-4</v>
      </c>
      <c r="I2988" s="42">
        <v>14.090324807457108</v>
      </c>
      <c r="J2988" s="41">
        <v>6.9944444444444448E-4</v>
      </c>
      <c r="K2988" s="42">
        <v>2.785934458333327</v>
      </c>
      <c r="L2988" s="41">
        <v>6.240349497002029E-4</v>
      </c>
      <c r="M2988" s="42">
        <v>2.6472529002097094</v>
      </c>
    </row>
    <row r="2989" spans="1:13" x14ac:dyDescent="0.2">
      <c r="A2989" s="84">
        <v>360</v>
      </c>
      <c r="B2989" s="85">
        <v>36312</v>
      </c>
      <c r="C2989" s="97">
        <v>36.799999999999997</v>
      </c>
      <c r="D2989" s="90">
        <v>8.7000000000000001E-4</v>
      </c>
      <c r="E2989" s="87">
        <v>97.198189999999997</v>
      </c>
      <c r="F2989" s="88">
        <v>12.97</v>
      </c>
      <c r="G2989" s="91">
        <v>24.884999999999998</v>
      </c>
      <c r="H2989" s="41">
        <v>6.1747702676129279E-4</v>
      </c>
      <c r="I2989" s="42">
        <v>14.099025259325318</v>
      </c>
      <c r="J2989" s="41">
        <v>6.9124999999999992E-4</v>
      </c>
      <c r="K2989" s="42">
        <v>2.786625708333327</v>
      </c>
      <c r="L2989" s="41">
        <v>6.1747702676129279E-4</v>
      </c>
      <c r="M2989" s="42">
        <v>2.6478703772364707</v>
      </c>
    </row>
    <row r="2990" spans="1:13" x14ac:dyDescent="0.2">
      <c r="A2990" s="84">
        <v>360</v>
      </c>
      <c r="B2990" s="85">
        <v>36313</v>
      </c>
      <c r="C2990" s="97">
        <v>36.94</v>
      </c>
      <c r="D2990" s="90">
        <v>8.7000000000000001E-4</v>
      </c>
      <c r="E2990" s="87">
        <v>97.283109999999994</v>
      </c>
      <c r="F2990" s="88">
        <v>12.93</v>
      </c>
      <c r="G2990" s="91">
        <v>24.934999999999999</v>
      </c>
      <c r="H2990" s="41">
        <v>6.1858962566208042E-4</v>
      </c>
      <c r="I2990" s="42">
        <v>14.107746770082684</v>
      </c>
      <c r="J2990" s="41">
        <v>6.926388888888889E-4</v>
      </c>
      <c r="K2990" s="42">
        <v>2.7873183472222158</v>
      </c>
      <c r="L2990" s="41">
        <v>6.1858962566208042E-4</v>
      </c>
      <c r="M2990" s="42">
        <v>2.648488966862133</v>
      </c>
    </row>
    <row r="2991" spans="1:13" x14ac:dyDescent="0.2">
      <c r="A2991" s="84">
        <v>360</v>
      </c>
      <c r="B2991" s="85">
        <v>36314</v>
      </c>
      <c r="C2991" s="97">
        <v>36.950000000000003</v>
      </c>
      <c r="D2991" s="90">
        <v>8.7000000000000001E-4</v>
      </c>
      <c r="E2991" s="87">
        <v>97.368120000000005</v>
      </c>
      <c r="F2991" s="88">
        <v>12.9</v>
      </c>
      <c r="G2991" s="91">
        <v>24.925000000000001</v>
      </c>
      <c r="H2991" s="41">
        <v>6.1836714140883764E-4</v>
      </c>
      <c r="I2991" s="42">
        <v>14.11647053712462</v>
      </c>
      <c r="J2991" s="41">
        <v>6.9236111111111115E-4</v>
      </c>
      <c r="K2991" s="42">
        <v>2.788010708333327</v>
      </c>
      <c r="L2991" s="41">
        <v>6.1836714140883764E-4</v>
      </c>
      <c r="M2991" s="42">
        <v>2.649107334003542</v>
      </c>
    </row>
    <row r="2992" spans="1:13" x14ac:dyDescent="0.2">
      <c r="A2992" s="84">
        <v>360</v>
      </c>
      <c r="B2992" s="85">
        <v>36315</v>
      </c>
      <c r="C2992" s="97">
        <v>36.68</v>
      </c>
      <c r="D2992" s="90">
        <v>8.7000000000000001E-4</v>
      </c>
      <c r="E2992" s="87">
        <v>97.452669999999998</v>
      </c>
      <c r="F2992" s="88">
        <v>12.9</v>
      </c>
      <c r="G2992" s="91">
        <v>24.79</v>
      </c>
      <c r="H2992" s="41">
        <v>6.1536186450728003E-4</v>
      </c>
      <c r="I2992" s="42">
        <v>14.125157274754606</v>
      </c>
      <c r="J2992" s="41">
        <v>6.8861111111111109E-4</v>
      </c>
      <c r="K2992" s="42">
        <v>2.7886993194444383</v>
      </c>
      <c r="L2992" s="41">
        <v>6.1536186450728003E-4</v>
      </c>
      <c r="M2992" s="42">
        <v>2.6497226958680491</v>
      </c>
    </row>
    <row r="2993" spans="1:13" x14ac:dyDescent="0.2">
      <c r="A2993" s="84">
        <v>360</v>
      </c>
      <c r="B2993" s="85">
        <v>36316</v>
      </c>
      <c r="C2993" s="97">
        <v>36.68</v>
      </c>
      <c r="D2993" s="90">
        <v>8.7000000000000001E-4</v>
      </c>
      <c r="E2993" s="87">
        <v>97.537289999999999</v>
      </c>
      <c r="F2993" s="88">
        <v>12.9</v>
      </c>
      <c r="G2993" s="91">
        <v>24.79</v>
      </c>
      <c r="H2993" s="41">
        <v>6.1536186450728003E-4</v>
      </c>
      <c r="I2993" s="42">
        <v>14.133849357871657</v>
      </c>
      <c r="J2993" s="41">
        <v>6.8861111111111109E-4</v>
      </c>
      <c r="K2993" s="42">
        <v>2.7893879305555496</v>
      </c>
      <c r="L2993" s="41">
        <v>6.1536186450728003E-4</v>
      </c>
      <c r="M2993" s="42">
        <v>2.6503380577325562</v>
      </c>
    </row>
    <row r="2994" spans="1:13" x14ac:dyDescent="0.2">
      <c r="A2994" s="84">
        <v>360</v>
      </c>
      <c r="B2994" s="85">
        <v>36317</v>
      </c>
      <c r="C2994" s="97">
        <v>36.68</v>
      </c>
      <c r="D2994" s="90">
        <v>8.7000000000000001E-4</v>
      </c>
      <c r="E2994" s="87">
        <v>97.621989999999997</v>
      </c>
      <c r="F2994" s="88">
        <v>12.9</v>
      </c>
      <c r="G2994" s="91">
        <v>24.79</v>
      </c>
      <c r="H2994" s="41">
        <v>6.1536186450728003E-4</v>
      </c>
      <c r="I2994" s="42">
        <v>14.142546789765182</v>
      </c>
      <c r="J2994" s="41">
        <v>6.8861111111111109E-4</v>
      </c>
      <c r="K2994" s="42">
        <v>2.7900765416666609</v>
      </c>
      <c r="L2994" s="41">
        <v>6.1536186450728003E-4</v>
      </c>
      <c r="M2994" s="42">
        <v>2.6509534195970632</v>
      </c>
    </row>
    <row r="2995" spans="1:13" x14ac:dyDescent="0.2">
      <c r="A2995" s="84">
        <v>360</v>
      </c>
      <c r="B2995" s="85">
        <v>36318</v>
      </c>
      <c r="C2995" s="97">
        <v>37.020000000000003</v>
      </c>
      <c r="D2995" s="90">
        <v>8.8000000000000003E-4</v>
      </c>
      <c r="E2995" s="87">
        <v>97.707430000000002</v>
      </c>
      <c r="F2995" s="88">
        <v>12.89</v>
      </c>
      <c r="G2995" s="91">
        <v>24.955000000000002</v>
      </c>
      <c r="H2995" s="41">
        <v>6.1903454089784482E-4</v>
      </c>
      <c r="I2995" s="42">
        <v>14.151301514724311</v>
      </c>
      <c r="J2995" s="41">
        <v>6.9319444444444452E-4</v>
      </c>
      <c r="K2995" s="42">
        <v>2.7907697361111055</v>
      </c>
      <c r="L2995" s="41">
        <v>6.1903454089784482E-4</v>
      </c>
      <c r="M2995" s="42">
        <v>2.6515724541379608</v>
      </c>
    </row>
    <row r="2996" spans="1:13" x14ac:dyDescent="0.2">
      <c r="A2996" s="84">
        <v>360</v>
      </c>
      <c r="B2996" s="85">
        <v>36319</v>
      </c>
      <c r="C2996" s="97">
        <v>36.76</v>
      </c>
      <c r="D2996" s="90">
        <v>8.7000000000000001E-4</v>
      </c>
      <c r="E2996" s="87">
        <v>97.792439999999999</v>
      </c>
      <c r="F2996" s="88">
        <v>12.84</v>
      </c>
      <c r="G2996" s="91">
        <v>24.799999999999997</v>
      </c>
      <c r="H2996" s="41">
        <v>6.1558458876920241E-4</v>
      </c>
      <c r="I2996" s="42">
        <v>14.160012837847802</v>
      </c>
      <c r="J2996" s="41">
        <v>6.8888888888888884E-4</v>
      </c>
      <c r="K2996" s="42">
        <v>2.7914586249999944</v>
      </c>
      <c r="L2996" s="41">
        <v>6.1558458876920241E-4</v>
      </c>
      <c r="M2996" s="42">
        <v>2.65218803872673</v>
      </c>
    </row>
    <row r="2997" spans="1:13" x14ac:dyDescent="0.2">
      <c r="A2997" s="84">
        <v>360</v>
      </c>
      <c r="B2997" s="85">
        <v>36320</v>
      </c>
      <c r="C2997" s="97">
        <v>36.64</v>
      </c>
      <c r="D2997" s="90">
        <v>8.7000000000000001E-4</v>
      </c>
      <c r="E2997" s="87">
        <v>97.877269999999996</v>
      </c>
      <c r="F2997" s="88">
        <v>12.86</v>
      </c>
      <c r="G2997" s="91">
        <v>24.75</v>
      </c>
      <c r="H2997" s="41">
        <v>6.1447078944043554E-4</v>
      </c>
      <c r="I2997" s="42">
        <v>14.16871375211476</v>
      </c>
      <c r="J2997" s="41">
        <v>6.8749999999999996E-4</v>
      </c>
      <c r="K2997" s="42">
        <v>2.7921461249999946</v>
      </c>
      <c r="L2997" s="41">
        <v>6.1447078944043554E-4</v>
      </c>
      <c r="M2997" s="42">
        <v>2.6528025095161705</v>
      </c>
    </row>
    <row r="2998" spans="1:13" x14ac:dyDescent="0.2">
      <c r="A2998" s="84">
        <v>360</v>
      </c>
      <c r="B2998" s="85">
        <v>36321</v>
      </c>
      <c r="C2998" s="97">
        <v>36.450000000000003</v>
      </c>
      <c r="D2998" s="90">
        <v>8.5999999999999998E-4</v>
      </c>
      <c r="E2998" s="87">
        <v>97.96181</v>
      </c>
      <c r="F2998" s="88">
        <v>12.83</v>
      </c>
      <c r="G2998" s="91">
        <v>24.64</v>
      </c>
      <c r="H2998" s="41">
        <v>6.1201886309425468E-4</v>
      </c>
      <c r="I2998" s="42">
        <v>14.177385272196837</v>
      </c>
      <c r="J2998" s="41">
        <v>6.8444444444444444E-4</v>
      </c>
      <c r="K2998" s="42">
        <v>2.7928305694444391</v>
      </c>
      <c r="L2998" s="41">
        <v>6.1201886309425468E-4</v>
      </c>
      <c r="M2998" s="42">
        <v>2.6534145283792645</v>
      </c>
    </row>
    <row r="2999" spans="1:13" x14ac:dyDescent="0.2">
      <c r="A2999" s="84">
        <v>360</v>
      </c>
      <c r="B2999" s="85">
        <v>36322</v>
      </c>
      <c r="C2999" s="97">
        <v>36.33</v>
      </c>
      <c r="D2999" s="90">
        <v>8.5999999999999998E-4</v>
      </c>
      <c r="E2999" s="87">
        <v>98.046170000000004</v>
      </c>
      <c r="F2999" s="88">
        <v>12.83</v>
      </c>
      <c r="G2999" s="91">
        <v>24.58</v>
      </c>
      <c r="H2999" s="41">
        <v>6.1068053903112762E-4</v>
      </c>
      <c r="I2999" s="42">
        <v>14.186043125476914</v>
      </c>
      <c r="J2999" s="41">
        <v>6.827777777777777E-4</v>
      </c>
      <c r="K2999" s="42">
        <v>2.7935133472222167</v>
      </c>
      <c r="L2999" s="41">
        <v>6.1068053903112762E-4</v>
      </c>
      <c r="M2999" s="42">
        <v>2.6540252089182959</v>
      </c>
    </row>
    <row r="3000" spans="1:13" x14ac:dyDescent="0.2">
      <c r="A3000" s="84">
        <v>360</v>
      </c>
      <c r="B3000" s="85">
        <v>36323</v>
      </c>
      <c r="C3000" s="97">
        <v>36.33</v>
      </c>
      <c r="D3000" s="90">
        <v>8.5999999999999998E-4</v>
      </c>
      <c r="E3000" s="87">
        <v>98.130610000000004</v>
      </c>
      <c r="F3000" s="88">
        <v>12.83</v>
      </c>
      <c r="G3000" s="91">
        <v>24.58</v>
      </c>
      <c r="H3000" s="41">
        <v>6.1068053903112762E-4</v>
      </c>
      <c r="I3000" s="42">
        <v>14.1947062659395</v>
      </c>
      <c r="J3000" s="41">
        <v>6.827777777777777E-4</v>
      </c>
      <c r="K3000" s="42">
        <v>2.7941961249999943</v>
      </c>
      <c r="L3000" s="41">
        <v>6.1068053903112762E-4</v>
      </c>
      <c r="M3000" s="42">
        <v>2.6546358894573272</v>
      </c>
    </row>
    <row r="3001" spans="1:13" x14ac:dyDescent="0.2">
      <c r="A3001" s="84">
        <v>360</v>
      </c>
      <c r="B3001" s="85">
        <v>36324</v>
      </c>
      <c r="C3001" s="97">
        <v>36.33</v>
      </c>
      <c r="D3001" s="90">
        <v>8.5999999999999998E-4</v>
      </c>
      <c r="E3001" s="87">
        <v>98.215130000000002</v>
      </c>
      <c r="F3001" s="88">
        <v>12.83</v>
      </c>
      <c r="G3001" s="91">
        <v>24.58</v>
      </c>
      <c r="H3001" s="41">
        <v>6.1068053903112762E-4</v>
      </c>
      <c r="I3001" s="42">
        <v>14.203374696813372</v>
      </c>
      <c r="J3001" s="41">
        <v>6.827777777777777E-4</v>
      </c>
      <c r="K3001" s="42">
        <v>2.7948789027777718</v>
      </c>
      <c r="L3001" s="41">
        <v>6.1068053903112762E-4</v>
      </c>
      <c r="M3001" s="42">
        <v>2.6552465699963586</v>
      </c>
    </row>
    <row r="3002" spans="1:13" x14ac:dyDescent="0.2">
      <c r="A3002" s="84">
        <v>360</v>
      </c>
      <c r="B3002" s="85">
        <v>36325</v>
      </c>
      <c r="C3002" s="97">
        <v>36.79</v>
      </c>
      <c r="D3002" s="90">
        <v>8.7000000000000001E-4</v>
      </c>
      <c r="E3002" s="87">
        <v>98.300629999999998</v>
      </c>
      <c r="F3002" s="88">
        <v>12.81</v>
      </c>
      <c r="G3002" s="91">
        <v>24.8</v>
      </c>
      <c r="H3002" s="41">
        <v>6.1558458876920241E-4</v>
      </c>
      <c r="I3002" s="42">
        <v>14.212118075385245</v>
      </c>
      <c r="J3002" s="41">
        <v>6.8888888888888895E-4</v>
      </c>
      <c r="K3002" s="42">
        <v>2.7955677916666608</v>
      </c>
      <c r="L3002" s="41">
        <v>6.1558458876920241E-4</v>
      </c>
      <c r="M3002" s="42">
        <v>2.6558621545851278</v>
      </c>
    </row>
    <row r="3003" spans="1:13" x14ac:dyDescent="0.2">
      <c r="A3003" s="84">
        <v>360</v>
      </c>
      <c r="B3003" s="85">
        <v>36326</v>
      </c>
      <c r="C3003" s="97">
        <v>36.64</v>
      </c>
      <c r="D3003" s="90">
        <v>8.7000000000000001E-4</v>
      </c>
      <c r="E3003" s="87">
        <v>98.385909999999996</v>
      </c>
      <c r="F3003" s="88">
        <v>12.79</v>
      </c>
      <c r="G3003" s="91">
        <v>24.715</v>
      </c>
      <c r="H3003" s="41">
        <v>6.1369086500073777E-4</v>
      </c>
      <c r="I3003" s="42">
        <v>14.220839922420421</v>
      </c>
      <c r="J3003" s="41">
        <v>6.8652777777777777E-4</v>
      </c>
      <c r="K3003" s="42">
        <v>2.7962543194444387</v>
      </c>
      <c r="L3003" s="41">
        <v>6.1369086500073777E-4</v>
      </c>
      <c r="M3003" s="42">
        <v>2.6564758454501285</v>
      </c>
    </row>
    <row r="3004" spans="1:13" x14ac:dyDescent="0.2">
      <c r="A3004" s="84">
        <v>360</v>
      </c>
      <c r="B3004" s="85">
        <v>36327</v>
      </c>
      <c r="C3004" s="97">
        <v>36.67</v>
      </c>
      <c r="D3004" s="90">
        <v>8.7000000000000001E-4</v>
      </c>
      <c r="E3004" s="87">
        <v>98.471320000000006</v>
      </c>
      <c r="F3004" s="88">
        <v>12.69</v>
      </c>
      <c r="G3004" s="91">
        <v>24.68</v>
      </c>
      <c r="H3004" s="41">
        <v>6.1291072226077326E-4</v>
      </c>
      <c r="I3004" s="42">
        <v>14.229556027688426</v>
      </c>
      <c r="J3004" s="41">
        <v>6.8555555555555557E-4</v>
      </c>
      <c r="K3004" s="42">
        <v>2.7969398749999943</v>
      </c>
      <c r="L3004" s="41">
        <v>6.1291072226077326E-4</v>
      </c>
      <c r="M3004" s="42">
        <v>2.6570887561723895</v>
      </c>
    </row>
    <row r="3005" spans="1:13" x14ac:dyDescent="0.2">
      <c r="A3005" s="84">
        <v>360</v>
      </c>
      <c r="B3005" s="85">
        <v>36328</v>
      </c>
      <c r="C3005" s="97">
        <v>36.299999999999997</v>
      </c>
      <c r="D3005" s="90">
        <v>8.5999999999999998E-4</v>
      </c>
      <c r="E3005" s="87">
        <v>98.556070000000005</v>
      </c>
      <c r="F3005" s="88">
        <v>12.68</v>
      </c>
      <c r="G3005" s="91">
        <v>24.49</v>
      </c>
      <c r="H3005" s="41">
        <v>6.0867184725821311E-4</v>
      </c>
      <c r="I3005" s="42">
        <v>14.238217157841463</v>
      </c>
      <c r="J3005" s="41">
        <v>6.8027777777777769E-4</v>
      </c>
      <c r="K3005" s="42">
        <v>2.797620152777772</v>
      </c>
      <c r="L3005" s="41">
        <v>6.0867184725821311E-4</v>
      </c>
      <c r="M3005" s="42">
        <v>2.6576974280196479</v>
      </c>
    </row>
    <row r="3006" spans="1:13" x14ac:dyDescent="0.2">
      <c r="A3006" s="84">
        <v>360</v>
      </c>
      <c r="B3006" s="85">
        <v>36329</v>
      </c>
      <c r="C3006" s="97">
        <v>36.29</v>
      </c>
      <c r="D3006" s="90">
        <v>8.5999999999999998E-4</v>
      </c>
      <c r="E3006" s="87">
        <v>98.640870000000007</v>
      </c>
      <c r="F3006" s="88">
        <v>12.71</v>
      </c>
      <c r="G3006" s="91">
        <v>24.5</v>
      </c>
      <c r="H3006" s="41">
        <v>6.0889510673400871E-4</v>
      </c>
      <c r="I3006" s="42">
        <v>14.246886738597489</v>
      </c>
      <c r="J3006" s="41">
        <v>6.8055555555555556E-4</v>
      </c>
      <c r="K3006" s="42">
        <v>2.7983007083333273</v>
      </c>
      <c r="L3006" s="41">
        <v>6.0889510673400871E-4</v>
      </c>
      <c r="M3006" s="42">
        <v>2.6583063231263822</v>
      </c>
    </row>
    <row r="3007" spans="1:13" x14ac:dyDescent="0.2">
      <c r="A3007" s="84">
        <v>360</v>
      </c>
      <c r="B3007" s="85">
        <v>36330</v>
      </c>
      <c r="C3007" s="97">
        <v>36.29</v>
      </c>
      <c r="D3007" s="90">
        <v>8.5999999999999998E-4</v>
      </c>
      <c r="E3007" s="87">
        <v>98.725740000000002</v>
      </c>
      <c r="F3007" s="88">
        <v>12.71</v>
      </c>
      <c r="G3007" s="91">
        <v>24.5</v>
      </c>
      <c r="H3007" s="41">
        <v>6.0889510673400871E-4</v>
      </c>
      <c r="I3007" s="42">
        <v>14.255561598218815</v>
      </c>
      <c r="J3007" s="41">
        <v>6.8055555555555556E-4</v>
      </c>
      <c r="K3007" s="42">
        <v>2.7989812638888827</v>
      </c>
      <c r="L3007" s="41">
        <v>6.0889510673400871E-4</v>
      </c>
      <c r="M3007" s="42">
        <v>2.6589152182331164</v>
      </c>
    </row>
    <row r="3008" spans="1:13" x14ac:dyDescent="0.2">
      <c r="A3008" s="84">
        <v>360</v>
      </c>
      <c r="B3008" s="85">
        <v>36331</v>
      </c>
      <c r="C3008" s="97">
        <v>36.29</v>
      </c>
      <c r="D3008" s="90">
        <v>8.5999999999999998E-4</v>
      </c>
      <c r="E3008" s="87">
        <v>98.810680000000005</v>
      </c>
      <c r="F3008" s="88">
        <v>12.71</v>
      </c>
      <c r="G3008" s="91">
        <v>24.5</v>
      </c>
      <c r="H3008" s="41">
        <v>6.0889510673400871E-4</v>
      </c>
      <c r="I3008" s="42">
        <v>14.264241739919715</v>
      </c>
      <c r="J3008" s="41">
        <v>6.8055555555555556E-4</v>
      </c>
      <c r="K3008" s="42">
        <v>2.799661819444438</v>
      </c>
      <c r="L3008" s="41">
        <v>6.0889510673400871E-4</v>
      </c>
      <c r="M3008" s="42">
        <v>2.6595241133398506</v>
      </c>
    </row>
    <row r="3009" spans="1:13" x14ac:dyDescent="0.2">
      <c r="A3009" s="84">
        <v>360</v>
      </c>
      <c r="B3009" s="85">
        <v>36332</v>
      </c>
      <c r="C3009" s="97">
        <v>36.44</v>
      </c>
      <c r="D3009" s="90">
        <v>8.5999999999999998E-4</v>
      </c>
      <c r="E3009" s="87">
        <v>98.896000000000001</v>
      </c>
      <c r="F3009" s="88">
        <v>12.68</v>
      </c>
      <c r="G3009" s="91">
        <v>24.56</v>
      </c>
      <c r="H3009" s="41">
        <v>6.102342881681988E-4</v>
      </c>
      <c r="I3009" s="42">
        <v>14.272946269324134</v>
      </c>
      <c r="J3009" s="41">
        <v>6.8222222222222219E-4</v>
      </c>
      <c r="K3009" s="42">
        <v>2.8003440416666603</v>
      </c>
      <c r="L3009" s="41">
        <v>6.102342881681988E-4</v>
      </c>
      <c r="M3009" s="42">
        <v>2.660134347628019</v>
      </c>
    </row>
    <row r="3010" spans="1:13" x14ac:dyDescent="0.2">
      <c r="A3010" s="84">
        <v>360</v>
      </c>
      <c r="B3010" s="85">
        <v>36333</v>
      </c>
      <c r="C3010" s="97">
        <v>36.69</v>
      </c>
      <c r="D3010" s="90">
        <v>8.7000000000000001E-4</v>
      </c>
      <c r="E3010" s="87">
        <v>98.981899999999996</v>
      </c>
      <c r="F3010" s="88">
        <v>12.61</v>
      </c>
      <c r="G3010" s="91">
        <v>24.65</v>
      </c>
      <c r="H3010" s="41">
        <v>6.1224185464148206E-4</v>
      </c>
      <c r="I3010" s="42">
        <v>14.281684764419262</v>
      </c>
      <c r="J3010" s="41">
        <v>6.847222222222222E-4</v>
      </c>
      <c r="K3010" s="42">
        <v>2.8010287638888824</v>
      </c>
      <c r="L3010" s="41">
        <v>6.1224185464148206E-4</v>
      </c>
      <c r="M3010" s="42">
        <v>2.6607465894826605</v>
      </c>
    </row>
    <row r="3011" spans="1:13" x14ac:dyDescent="0.2">
      <c r="A3011" s="84">
        <v>360</v>
      </c>
      <c r="B3011" s="85">
        <v>36334</v>
      </c>
      <c r="C3011" s="97">
        <v>36.340000000000003</v>
      </c>
      <c r="D3011" s="90">
        <v>8.5999999999999998E-4</v>
      </c>
      <c r="E3011" s="87">
        <v>99.067170000000004</v>
      </c>
      <c r="F3011" s="88">
        <v>12.55</v>
      </c>
      <c r="G3011" s="91">
        <v>24.445</v>
      </c>
      <c r="H3011" s="41">
        <v>6.076669582506522E-4</v>
      </c>
      <c r="I3011" s="42">
        <v>14.290363272358752</v>
      </c>
      <c r="J3011" s="41">
        <v>6.7902777777777775E-4</v>
      </c>
      <c r="K3011" s="42">
        <v>2.8017077916666602</v>
      </c>
      <c r="L3011" s="41">
        <v>6.076669582506522E-4</v>
      </c>
      <c r="M3011" s="42">
        <v>2.6613542564409114</v>
      </c>
    </row>
    <row r="3012" spans="1:13" x14ac:dyDescent="0.2">
      <c r="A3012" s="84">
        <v>360</v>
      </c>
      <c r="B3012" s="85">
        <v>36335</v>
      </c>
      <c r="C3012" s="97">
        <v>36.5</v>
      </c>
      <c r="D3012" s="90">
        <v>8.5999999999999998E-4</v>
      </c>
      <c r="E3012" s="87">
        <v>99.152829999999994</v>
      </c>
      <c r="F3012" s="88">
        <v>12.52</v>
      </c>
      <c r="G3012" s="91">
        <v>24.509999999999998</v>
      </c>
      <c r="H3012" s="41">
        <v>6.0911834832788614E-4</v>
      </c>
      <c r="I3012" s="42">
        <v>14.299067794832217</v>
      </c>
      <c r="J3012" s="41">
        <v>6.8083333333333331E-4</v>
      </c>
      <c r="K3012" s="42">
        <v>2.8023886249999936</v>
      </c>
      <c r="L3012" s="41">
        <v>6.0911834832788614E-4</v>
      </c>
      <c r="M3012" s="42">
        <v>2.6619633747892393</v>
      </c>
    </row>
    <row r="3013" spans="1:13" x14ac:dyDescent="0.2">
      <c r="A3013" s="84">
        <v>360</v>
      </c>
      <c r="B3013" s="85">
        <v>36336</v>
      </c>
      <c r="C3013" s="97">
        <v>36.47</v>
      </c>
      <c r="D3013" s="90">
        <v>8.5999999999999998E-4</v>
      </c>
      <c r="E3013" s="87">
        <v>99.238510000000005</v>
      </c>
      <c r="F3013" s="88">
        <v>12.5</v>
      </c>
      <c r="G3013" s="91">
        <v>24.484999999999999</v>
      </c>
      <c r="H3013" s="41">
        <v>6.0856021081368006E-4</v>
      </c>
      <c r="I3013" s="42">
        <v>14.30776963854388</v>
      </c>
      <c r="J3013" s="41">
        <v>6.8013888888888887E-4</v>
      </c>
      <c r="K3013" s="42">
        <v>2.8030687638888825</v>
      </c>
      <c r="L3013" s="41">
        <v>6.0856021081368006E-4</v>
      </c>
      <c r="M3013" s="42">
        <v>2.6625719350000532</v>
      </c>
    </row>
    <row r="3014" spans="1:13" x14ac:dyDescent="0.2">
      <c r="A3014" s="84">
        <v>360</v>
      </c>
      <c r="B3014" s="85">
        <v>36337</v>
      </c>
      <c r="C3014" s="97">
        <v>36.47</v>
      </c>
      <c r="D3014" s="90">
        <v>8.5999999999999998E-4</v>
      </c>
      <c r="E3014" s="87">
        <v>99.324259999999995</v>
      </c>
      <c r="F3014" s="88">
        <v>12.5</v>
      </c>
      <c r="G3014" s="91">
        <v>24.484999999999999</v>
      </c>
      <c r="H3014" s="41">
        <v>6.0856021081368006E-4</v>
      </c>
      <c r="I3014" s="42">
        <v>14.316476777851385</v>
      </c>
      <c r="J3014" s="41">
        <v>6.8013888888888887E-4</v>
      </c>
      <c r="K3014" s="42">
        <v>2.8037489027777713</v>
      </c>
      <c r="L3014" s="41">
        <v>6.0856021081368006E-4</v>
      </c>
      <c r="M3014" s="42">
        <v>2.6631804952108666</v>
      </c>
    </row>
    <row r="3015" spans="1:13" x14ac:dyDescent="0.2">
      <c r="A3015" s="84">
        <v>360</v>
      </c>
      <c r="B3015" s="85">
        <v>36338</v>
      </c>
      <c r="C3015" s="97">
        <v>36.47</v>
      </c>
      <c r="D3015" s="90">
        <v>8.5999999999999998E-4</v>
      </c>
      <c r="E3015" s="87">
        <v>99.410079999999994</v>
      </c>
      <c r="F3015" s="88">
        <v>12.5</v>
      </c>
      <c r="G3015" s="91">
        <v>24.484999999999999</v>
      </c>
      <c r="H3015" s="41">
        <v>6.0856021081368006E-4</v>
      </c>
      <c r="I3015" s="42">
        <v>14.325189215977423</v>
      </c>
      <c r="J3015" s="41">
        <v>6.8013888888888887E-4</v>
      </c>
      <c r="K3015" s="42">
        <v>2.8044290416666602</v>
      </c>
      <c r="L3015" s="41">
        <v>6.0856021081368006E-4</v>
      </c>
      <c r="M3015" s="42">
        <v>2.6637890554216801</v>
      </c>
    </row>
    <row r="3016" spans="1:13" x14ac:dyDescent="0.2">
      <c r="A3016" s="84">
        <v>360</v>
      </c>
      <c r="B3016" s="85">
        <v>36339</v>
      </c>
      <c r="C3016" s="97">
        <v>36.35</v>
      </c>
      <c r="D3016" s="90">
        <v>8.5999999999999998E-4</v>
      </c>
      <c r="E3016" s="87">
        <v>99.495739999999998</v>
      </c>
      <c r="F3016" s="88">
        <v>12.49</v>
      </c>
      <c r="G3016" s="91">
        <v>24.42</v>
      </c>
      <c r="H3016" s="41">
        <v>6.0710852999124043E-4</v>
      </c>
      <c r="I3016" s="42">
        <v>14.33388616054418</v>
      </c>
      <c r="J3016" s="41">
        <v>6.7833333333333341E-4</v>
      </c>
      <c r="K3016" s="42">
        <v>2.8051073749999933</v>
      </c>
      <c r="L3016" s="41">
        <v>6.0710852999124043E-4</v>
      </c>
      <c r="M3016" s="42">
        <v>2.6643961639516713</v>
      </c>
    </row>
    <row r="3017" spans="1:13" x14ac:dyDescent="0.2">
      <c r="A3017" s="84">
        <v>360</v>
      </c>
      <c r="B3017" s="85">
        <v>36340</v>
      </c>
      <c r="C3017" s="97">
        <v>36.35</v>
      </c>
      <c r="D3017" s="90">
        <v>8.5999999999999998E-4</v>
      </c>
      <c r="E3017" s="87">
        <v>99.581460000000007</v>
      </c>
      <c r="F3017" s="88">
        <v>12.49</v>
      </c>
      <c r="G3017" s="91">
        <v>24.42</v>
      </c>
      <c r="H3017" s="41">
        <v>6.0710852999124043E-4</v>
      </c>
      <c r="I3017" s="42">
        <v>14.34258838510017</v>
      </c>
      <c r="J3017" s="41">
        <v>6.7833333333333341E-4</v>
      </c>
      <c r="K3017" s="42">
        <v>2.8057857083333264</v>
      </c>
      <c r="L3017" s="41">
        <v>6.0710852999124043E-4</v>
      </c>
      <c r="M3017" s="42">
        <v>2.6650032724816626</v>
      </c>
    </row>
    <row r="3018" spans="1:13" x14ac:dyDescent="0.2">
      <c r="A3018" s="84">
        <v>360</v>
      </c>
      <c r="B3018" s="85">
        <v>36341</v>
      </c>
      <c r="C3018" s="97">
        <v>36.25</v>
      </c>
      <c r="D3018" s="90">
        <v>8.5999999999999998E-4</v>
      </c>
      <c r="E3018" s="87">
        <v>99.667060000000006</v>
      </c>
      <c r="F3018" s="88">
        <v>12.46</v>
      </c>
      <c r="G3018" s="91">
        <v>24.355</v>
      </c>
      <c r="H3018" s="41">
        <v>6.0565609268570242E-4</v>
      </c>
      <c r="I3018" s="42">
        <v>14.351275061140489</v>
      </c>
      <c r="J3018" s="41">
        <v>6.7652777777777774E-4</v>
      </c>
      <c r="K3018" s="42">
        <v>2.8064622361111042</v>
      </c>
      <c r="L3018" s="41">
        <v>6.0565609268570242E-4</v>
      </c>
      <c r="M3018" s="42">
        <v>2.6656089285743483</v>
      </c>
    </row>
    <row r="3019" spans="1:13" x14ac:dyDescent="0.2">
      <c r="A3019" s="84">
        <v>360</v>
      </c>
      <c r="B3019" s="85">
        <v>36342</v>
      </c>
      <c r="C3019" s="97">
        <v>36.17</v>
      </c>
      <c r="D3019" s="90">
        <v>8.5999999999999998E-4</v>
      </c>
      <c r="E3019" s="87">
        <v>99.752570000000006</v>
      </c>
      <c r="F3019" s="96">
        <v>12.27</v>
      </c>
      <c r="G3019" s="91">
        <v>24.22</v>
      </c>
      <c r="H3019" s="41">
        <v>6.0263707153018764E-4</v>
      </c>
      <c r="I3019" s="42">
        <v>14.359923671516059</v>
      </c>
      <c r="J3019" s="41">
        <v>6.7277777777777778E-4</v>
      </c>
      <c r="K3019" s="42">
        <v>2.8071350138888822</v>
      </c>
      <c r="L3019" s="41">
        <v>6.0263707153018764E-4</v>
      </c>
      <c r="M3019" s="42">
        <v>2.6662115656458782</v>
      </c>
    </row>
    <row r="3020" spans="1:13" x14ac:dyDescent="0.2">
      <c r="A3020" s="84">
        <v>360</v>
      </c>
      <c r="B3020" s="85">
        <v>36343</v>
      </c>
      <c r="C3020" s="97">
        <v>36.130000000000003</v>
      </c>
      <c r="D3020" s="90">
        <v>8.5999999999999998E-4</v>
      </c>
      <c r="E3020" s="87">
        <v>99.838080000000005</v>
      </c>
      <c r="F3020" s="96">
        <v>12.12</v>
      </c>
      <c r="G3020" s="91">
        <v>24.125</v>
      </c>
      <c r="H3020" s="41">
        <v>6.0051061317256682E-4</v>
      </c>
      <c r="I3020" s="42">
        <v>14.368546958085153</v>
      </c>
      <c r="J3020" s="41">
        <v>6.7013888888888885E-4</v>
      </c>
      <c r="K3020" s="42">
        <v>2.807805152777771</v>
      </c>
      <c r="L3020" s="41">
        <v>6.0051061317256682E-4</v>
      </c>
      <c r="M3020" s="42">
        <v>2.6668120762590508</v>
      </c>
    </row>
    <row r="3021" spans="1:13" x14ac:dyDescent="0.2">
      <c r="A3021" s="84">
        <v>360</v>
      </c>
      <c r="B3021" s="85">
        <v>36344</v>
      </c>
      <c r="C3021" s="97">
        <v>36.130000000000003</v>
      </c>
      <c r="D3021" s="90">
        <v>8.5999999999999998E-4</v>
      </c>
      <c r="E3021" s="87">
        <v>99.923649999999995</v>
      </c>
      <c r="F3021" s="96">
        <v>12.12</v>
      </c>
      <c r="G3021" s="91">
        <v>24.125</v>
      </c>
      <c r="H3021" s="41">
        <v>6.0051061317256682E-4</v>
      </c>
      <c r="I3021" s="42">
        <v>14.377175423029351</v>
      </c>
      <c r="J3021" s="41">
        <v>6.7013888888888885E-4</v>
      </c>
      <c r="K3021" s="42">
        <v>2.8084752916666598</v>
      </c>
      <c r="L3021" s="41">
        <v>6.0051061317256682E-4</v>
      </c>
      <c r="M3021" s="42">
        <v>2.6674125868722234</v>
      </c>
    </row>
    <row r="3022" spans="1:13" x14ac:dyDescent="0.2">
      <c r="A3022" s="84">
        <v>360</v>
      </c>
      <c r="B3022" s="85">
        <v>36345</v>
      </c>
      <c r="C3022" s="97">
        <v>36.130000000000003</v>
      </c>
      <c r="D3022" s="90">
        <v>8.5999999999999998E-4</v>
      </c>
      <c r="E3022" s="87">
        <v>100.0093</v>
      </c>
      <c r="F3022" s="96">
        <v>12.12</v>
      </c>
      <c r="G3022" s="91">
        <v>24.125</v>
      </c>
      <c r="H3022" s="41">
        <v>6.0051061317256682E-4</v>
      </c>
      <c r="I3022" s="42">
        <v>14.385809069458324</v>
      </c>
      <c r="J3022" s="41">
        <v>6.7013888888888885E-4</v>
      </c>
      <c r="K3022" s="42">
        <v>2.8091454305555486</v>
      </c>
      <c r="L3022" s="41">
        <v>6.0051061317256682E-4</v>
      </c>
      <c r="M3022" s="42">
        <v>2.6680130974853959</v>
      </c>
    </row>
    <row r="3023" spans="1:13" x14ac:dyDescent="0.2">
      <c r="A3023" s="84">
        <v>360</v>
      </c>
      <c r="B3023" s="85">
        <v>36346</v>
      </c>
      <c r="C3023" s="97">
        <v>36.08</v>
      </c>
      <c r="D3023" s="90">
        <v>8.5999999999999998E-4</v>
      </c>
      <c r="E3023" s="87">
        <v>100.09492</v>
      </c>
      <c r="F3023" s="96">
        <v>12.08</v>
      </c>
      <c r="G3023" s="91">
        <v>24.08</v>
      </c>
      <c r="H3023" s="41">
        <v>5.9950277689035936E-4</v>
      </c>
      <c r="I3023" s="42">
        <v>14.394433401943278</v>
      </c>
      <c r="J3023" s="41">
        <v>6.6888888888888879E-4</v>
      </c>
      <c r="K3023" s="42">
        <v>2.8098143194444374</v>
      </c>
      <c r="L3023" s="41">
        <v>5.9950277689035936E-4</v>
      </c>
      <c r="M3023" s="42">
        <v>2.6686126002622865</v>
      </c>
    </row>
    <row r="3024" spans="1:13" x14ac:dyDescent="0.2">
      <c r="A3024" s="84">
        <v>360</v>
      </c>
      <c r="B3024" s="85">
        <v>36347</v>
      </c>
      <c r="C3024" s="97">
        <v>35.89</v>
      </c>
      <c r="D3024" s="90">
        <v>8.4999999999999995E-4</v>
      </c>
      <c r="E3024" s="87">
        <v>100.18022000000001</v>
      </c>
      <c r="F3024" s="96">
        <v>12.1</v>
      </c>
      <c r="G3024" s="91">
        <v>23.995000000000001</v>
      </c>
      <c r="H3024" s="41">
        <v>5.9759809125270458E-4</v>
      </c>
      <c r="I3024" s="42">
        <v>14.403035487868944</v>
      </c>
      <c r="J3024" s="41">
        <v>6.6652777777777782E-4</v>
      </c>
      <c r="K3024" s="42">
        <v>2.8104808472222151</v>
      </c>
      <c r="L3024" s="41">
        <v>5.9759809125270458E-4</v>
      </c>
      <c r="M3024" s="42">
        <v>2.6692101983535395</v>
      </c>
    </row>
    <row r="3025" spans="1:13" x14ac:dyDescent="0.2">
      <c r="A3025" s="84">
        <v>360</v>
      </c>
      <c r="B3025" s="85">
        <v>36348</v>
      </c>
      <c r="C3025" s="97">
        <v>35.44</v>
      </c>
      <c r="D3025" s="90">
        <v>8.4000000000000003E-4</v>
      </c>
      <c r="E3025" s="87">
        <v>100.26468</v>
      </c>
      <c r="F3025" s="96">
        <v>11.99</v>
      </c>
      <c r="G3025" s="91">
        <v>23.715</v>
      </c>
      <c r="H3025" s="41">
        <v>5.9131461085892845E-4</v>
      </c>
      <c r="I3025" s="42">
        <v>14.411552213193641</v>
      </c>
      <c r="J3025" s="41">
        <v>6.5875000000000005E-4</v>
      </c>
      <c r="K3025" s="42">
        <v>2.8111395972222151</v>
      </c>
      <c r="L3025" s="41">
        <v>5.9131461085892845E-4</v>
      </c>
      <c r="M3025" s="42">
        <v>2.6698015129643986</v>
      </c>
    </row>
    <row r="3026" spans="1:13" x14ac:dyDescent="0.2">
      <c r="A3026" s="84">
        <v>360</v>
      </c>
      <c r="B3026" s="85">
        <v>36349</v>
      </c>
      <c r="C3026" s="97">
        <v>35.51</v>
      </c>
      <c r="D3026" s="90">
        <v>8.4000000000000003E-4</v>
      </c>
      <c r="E3026" s="87">
        <v>100.34935</v>
      </c>
      <c r="F3026" s="96">
        <v>11.96</v>
      </c>
      <c r="G3026" s="91">
        <v>23.734999999999999</v>
      </c>
      <c r="H3026" s="41">
        <v>5.9176390096982168E-4</v>
      </c>
      <c r="I3026" s="42">
        <v>14.420080449550351</v>
      </c>
      <c r="J3026" s="41">
        <v>6.5930555555555556E-4</v>
      </c>
      <c r="K3026" s="42">
        <v>2.8117989027777708</v>
      </c>
      <c r="L3026" s="41">
        <v>5.9176390096982168E-4</v>
      </c>
      <c r="M3026" s="42">
        <v>2.6703932768653686</v>
      </c>
    </row>
    <row r="3027" spans="1:13" x14ac:dyDescent="0.2">
      <c r="A3027" s="84">
        <v>360</v>
      </c>
      <c r="B3027" s="85">
        <v>36350</v>
      </c>
      <c r="C3027" s="97">
        <v>35.549999999999997</v>
      </c>
      <c r="D3027" s="90">
        <v>8.4999999999999995E-4</v>
      </c>
      <c r="E3027" s="87">
        <v>100.43416999999999</v>
      </c>
      <c r="F3027" s="96">
        <v>11.94</v>
      </c>
      <c r="G3027" s="91">
        <v>23.744999999999997</v>
      </c>
      <c r="H3027" s="41">
        <v>5.9198851886876902E-4</v>
      </c>
      <c r="I3027" s="42">
        <v>14.428616971617648</v>
      </c>
      <c r="J3027" s="41">
        <v>6.5958333333333331E-4</v>
      </c>
      <c r="K3027" s="42">
        <v>2.8124584861111042</v>
      </c>
      <c r="L3027" s="41">
        <v>5.9198851886876902E-4</v>
      </c>
      <c r="M3027" s="42">
        <v>2.6709852653842372</v>
      </c>
    </row>
    <row r="3028" spans="1:13" x14ac:dyDescent="0.2">
      <c r="A3028" s="84">
        <v>360</v>
      </c>
      <c r="B3028" s="85">
        <v>36351</v>
      </c>
      <c r="C3028" s="97">
        <v>35.549999999999997</v>
      </c>
      <c r="D3028" s="90">
        <v>8.4999999999999995E-4</v>
      </c>
      <c r="E3028" s="87">
        <v>100.51906</v>
      </c>
      <c r="F3028" s="96">
        <v>11.94</v>
      </c>
      <c r="G3028" s="91">
        <v>23.744999999999997</v>
      </c>
      <c r="H3028" s="41">
        <v>5.9198851886876902E-4</v>
      </c>
      <c r="I3028" s="42">
        <v>14.437158547208002</v>
      </c>
      <c r="J3028" s="41">
        <v>6.5958333333333331E-4</v>
      </c>
      <c r="K3028" s="42">
        <v>2.8131180694444375</v>
      </c>
      <c r="L3028" s="41">
        <v>5.9198851886876902E-4</v>
      </c>
      <c r="M3028" s="42">
        <v>2.6715772539031057</v>
      </c>
    </row>
    <row r="3029" spans="1:13" x14ac:dyDescent="0.2">
      <c r="A3029" s="84">
        <v>360</v>
      </c>
      <c r="B3029" s="85">
        <v>36352</v>
      </c>
      <c r="C3029" s="97">
        <v>35.549999999999997</v>
      </c>
      <c r="D3029" s="90">
        <v>8.4999999999999995E-4</v>
      </c>
      <c r="E3029" s="87">
        <v>100.60402999999999</v>
      </c>
      <c r="F3029" s="96">
        <v>11.94</v>
      </c>
      <c r="G3029" s="91">
        <v>23.744999999999997</v>
      </c>
      <c r="H3029" s="41">
        <v>5.9198851886876902E-4</v>
      </c>
      <c r="I3029" s="42">
        <v>14.445705179313038</v>
      </c>
      <c r="J3029" s="41">
        <v>6.5958333333333331E-4</v>
      </c>
      <c r="K3029" s="42">
        <v>2.8137776527777709</v>
      </c>
      <c r="L3029" s="41">
        <v>5.9198851886876902E-4</v>
      </c>
      <c r="M3029" s="42">
        <v>2.6721692424219743</v>
      </c>
    </row>
    <row r="3030" spans="1:13" x14ac:dyDescent="0.2">
      <c r="A3030" s="84">
        <v>360</v>
      </c>
      <c r="B3030" s="85">
        <v>36353</v>
      </c>
      <c r="C3030" s="97">
        <v>35.11</v>
      </c>
      <c r="D3030" s="90">
        <v>8.4000000000000003E-4</v>
      </c>
      <c r="E3030" s="87">
        <v>100.68816</v>
      </c>
      <c r="F3030" s="96">
        <v>11.89</v>
      </c>
      <c r="G3030" s="91">
        <v>23.5</v>
      </c>
      <c r="H3030" s="41">
        <v>5.8648016250040236E-4</v>
      </c>
      <c r="I3030" s="42">
        <v>14.454177298834034</v>
      </c>
      <c r="J3030" s="41">
        <v>6.5277777777777773E-4</v>
      </c>
      <c r="K3030" s="42">
        <v>2.8144304305555488</v>
      </c>
      <c r="L3030" s="41">
        <v>5.8648016250040236E-4</v>
      </c>
      <c r="M3030" s="42">
        <v>2.6727557225844745</v>
      </c>
    </row>
    <row r="3031" spans="1:13" x14ac:dyDescent="0.2">
      <c r="A3031" s="84">
        <v>360</v>
      </c>
      <c r="B3031" s="85">
        <v>36354</v>
      </c>
      <c r="C3031" s="97">
        <v>34.99</v>
      </c>
      <c r="D3031" s="90">
        <v>8.3000000000000001E-4</v>
      </c>
      <c r="E3031" s="87">
        <v>100.77211</v>
      </c>
      <c r="F3031" s="96">
        <v>11.83</v>
      </c>
      <c r="G3031" s="91">
        <v>23.41</v>
      </c>
      <c r="H3031" s="41">
        <v>5.8445394745976209E-4</v>
      </c>
      <c r="I3031" s="42">
        <v>14.462625099813621</v>
      </c>
      <c r="J3031" s="41">
        <v>6.5027777777777783E-4</v>
      </c>
      <c r="K3031" s="42">
        <v>2.8150807083333267</v>
      </c>
      <c r="L3031" s="41">
        <v>5.8445394745976209E-4</v>
      </c>
      <c r="M3031" s="42">
        <v>2.6733401765319345</v>
      </c>
    </row>
    <row r="3032" spans="1:13" x14ac:dyDescent="0.2">
      <c r="A3032" s="84">
        <v>360</v>
      </c>
      <c r="B3032" s="85">
        <v>36355</v>
      </c>
      <c r="C3032" s="97">
        <v>35.04</v>
      </c>
      <c r="D3032" s="90">
        <v>8.3000000000000001E-4</v>
      </c>
      <c r="E3032" s="87">
        <v>100.85623</v>
      </c>
      <c r="F3032" s="96">
        <v>11.81</v>
      </c>
      <c r="G3032" s="91">
        <v>23.425000000000001</v>
      </c>
      <c r="H3032" s="41">
        <v>5.8479175227676983E-4</v>
      </c>
      <c r="I3032" s="42">
        <v>14.471082723688264</v>
      </c>
      <c r="J3032" s="41">
        <v>6.5069444444444441E-4</v>
      </c>
      <c r="K3032" s="42">
        <v>2.8157314027777711</v>
      </c>
      <c r="L3032" s="41">
        <v>5.8479175227676983E-4</v>
      </c>
      <c r="M3032" s="42">
        <v>2.6739249682842114</v>
      </c>
    </row>
    <row r="3033" spans="1:13" x14ac:dyDescent="0.2">
      <c r="A3033" s="84">
        <v>360</v>
      </c>
      <c r="B3033" s="85">
        <v>36356</v>
      </c>
      <c r="C3033" s="97">
        <v>34.979999999999997</v>
      </c>
      <c r="D3033" s="90">
        <v>8.3000000000000001E-4</v>
      </c>
      <c r="E3033" s="87">
        <v>100.94029999999999</v>
      </c>
      <c r="F3033" s="96">
        <v>11.81</v>
      </c>
      <c r="G3033" s="91">
        <v>23.395</v>
      </c>
      <c r="H3033" s="41">
        <v>5.8411610169550876E-4</v>
      </c>
      <c r="I3033" s="42">
        <v>14.479535516116139</v>
      </c>
      <c r="J3033" s="41">
        <v>6.4986111111111115E-4</v>
      </c>
      <c r="K3033" s="42">
        <v>2.8163812638888821</v>
      </c>
      <c r="L3033" s="41">
        <v>5.8411610169550876E-4</v>
      </c>
      <c r="M3033" s="42">
        <v>2.6745090843859067</v>
      </c>
    </row>
    <row r="3034" spans="1:13" x14ac:dyDescent="0.2">
      <c r="A3034" s="84">
        <v>360</v>
      </c>
      <c r="B3034" s="85">
        <v>36357</v>
      </c>
      <c r="C3034" s="97">
        <v>34.94</v>
      </c>
      <c r="D3034" s="90">
        <v>8.3000000000000001E-4</v>
      </c>
      <c r="E3034" s="87">
        <v>101.02436</v>
      </c>
      <c r="F3034" s="96">
        <v>11.79</v>
      </c>
      <c r="G3034" s="91">
        <v>23.364999999999998</v>
      </c>
      <c r="H3034" s="41">
        <v>5.8344028728529729E-4</v>
      </c>
      <c r="I3034" s="42">
        <v>14.48798346047742</v>
      </c>
      <c r="J3034" s="41">
        <v>6.4902777777777778E-4</v>
      </c>
      <c r="K3034" s="42">
        <v>2.8170302916666601</v>
      </c>
      <c r="L3034" s="41">
        <v>5.8344028728529729E-4</v>
      </c>
      <c r="M3034" s="42">
        <v>2.6750925246731923</v>
      </c>
    </row>
    <row r="3035" spans="1:13" x14ac:dyDescent="0.2">
      <c r="A3035" s="84">
        <v>360</v>
      </c>
      <c r="B3035" s="85">
        <v>36358</v>
      </c>
      <c r="C3035" s="97">
        <v>34.94</v>
      </c>
      <c r="D3035" s="90">
        <v>8.3000000000000001E-4</v>
      </c>
      <c r="E3035" s="87">
        <v>101.10848</v>
      </c>
      <c r="F3035" s="96">
        <v>11.79</v>
      </c>
      <c r="G3035" s="91">
        <v>23.364999999999998</v>
      </c>
      <c r="H3035" s="41">
        <v>5.8344028728529729E-4</v>
      </c>
      <c r="I3035" s="42">
        <v>14.496436333709784</v>
      </c>
      <c r="J3035" s="41">
        <v>6.4902777777777778E-4</v>
      </c>
      <c r="K3035" s="42">
        <v>2.8176793194444381</v>
      </c>
      <c r="L3035" s="41">
        <v>5.8344028728529729E-4</v>
      </c>
      <c r="M3035" s="42">
        <v>2.6756759649604778</v>
      </c>
    </row>
    <row r="3036" spans="1:13" x14ac:dyDescent="0.2">
      <c r="A3036" s="84">
        <v>360</v>
      </c>
      <c r="B3036" s="85">
        <v>36359</v>
      </c>
      <c r="C3036" s="97">
        <v>34.94</v>
      </c>
      <c r="D3036" s="90">
        <v>8.3000000000000001E-4</v>
      </c>
      <c r="E3036" s="87">
        <v>101.19268</v>
      </c>
      <c r="F3036" s="96">
        <v>11.79</v>
      </c>
      <c r="G3036" s="91">
        <v>23.364999999999998</v>
      </c>
      <c r="H3036" s="41">
        <v>5.8344028728529729E-4</v>
      </c>
      <c r="I3036" s="42">
        <v>14.504894138688938</v>
      </c>
      <c r="J3036" s="41">
        <v>6.4902777777777778E-4</v>
      </c>
      <c r="K3036" s="42">
        <v>2.818328347222216</v>
      </c>
      <c r="L3036" s="41">
        <v>5.8344028728529729E-4</v>
      </c>
      <c r="M3036" s="42">
        <v>2.6762594052477633</v>
      </c>
    </row>
    <row r="3037" spans="1:13" x14ac:dyDescent="0.2">
      <c r="A3037" s="84">
        <v>360</v>
      </c>
      <c r="B3037" s="85">
        <v>36360</v>
      </c>
      <c r="C3037" s="97">
        <v>35.46</v>
      </c>
      <c r="D3037" s="90">
        <v>8.4000000000000003E-4</v>
      </c>
      <c r="E3037" s="87">
        <v>101.27803</v>
      </c>
      <c r="F3037" s="96">
        <v>11.77</v>
      </c>
      <c r="G3037" s="91">
        <v>23.615000000000002</v>
      </c>
      <c r="H3037" s="41">
        <v>5.8906707327910368E-4</v>
      </c>
      <c r="I3037" s="42">
        <v>14.513438494227438</v>
      </c>
      <c r="J3037" s="41">
        <v>6.5597222222222229E-4</v>
      </c>
      <c r="K3037" s="42">
        <v>2.8189843194444384</v>
      </c>
      <c r="L3037" s="41">
        <v>5.8906707327910368E-4</v>
      </c>
      <c r="M3037" s="42">
        <v>2.6768484723210424</v>
      </c>
    </row>
    <row r="3038" spans="1:13" x14ac:dyDescent="0.2">
      <c r="A3038" s="84">
        <v>360</v>
      </c>
      <c r="B3038" s="85">
        <v>36361</v>
      </c>
      <c r="C3038" s="97">
        <v>35.4</v>
      </c>
      <c r="D3038" s="90">
        <v>8.4000000000000003E-4</v>
      </c>
      <c r="E3038" s="87">
        <v>101.36332</v>
      </c>
      <c r="F3038" s="96">
        <v>11.69</v>
      </c>
      <c r="G3038" s="91">
        <v>23.544999999999998</v>
      </c>
      <c r="H3038" s="41">
        <v>5.8749271790281554E-4</v>
      </c>
      <c r="I3038" s="42">
        <v>14.521965033654528</v>
      </c>
      <c r="J3038" s="41">
        <v>6.5402777777777768E-4</v>
      </c>
      <c r="K3038" s="42">
        <v>2.8196383472222162</v>
      </c>
      <c r="L3038" s="41">
        <v>5.8749271790281554E-4</v>
      </c>
      <c r="M3038" s="42">
        <v>2.6774359650389452</v>
      </c>
    </row>
    <row r="3039" spans="1:13" x14ac:dyDescent="0.2">
      <c r="A3039" s="84">
        <v>360</v>
      </c>
      <c r="B3039" s="85">
        <v>36362</v>
      </c>
      <c r="C3039" s="97">
        <v>35.450000000000003</v>
      </c>
      <c r="D3039" s="90">
        <v>8.4000000000000003E-4</v>
      </c>
      <c r="E3039" s="87">
        <v>101.44879</v>
      </c>
      <c r="F3039" s="96">
        <v>11.65</v>
      </c>
      <c r="G3039" s="91">
        <v>23.55</v>
      </c>
      <c r="H3039" s="41">
        <v>5.8760520135492378E-4</v>
      </c>
      <c r="I3039" s="42">
        <v>14.530498215842197</v>
      </c>
      <c r="J3039" s="41">
        <v>6.5416666666666672E-4</v>
      </c>
      <c r="K3039" s="42">
        <v>2.8202925138888828</v>
      </c>
      <c r="L3039" s="41">
        <v>5.8760520135492378E-4</v>
      </c>
      <c r="M3039" s="42">
        <v>2.6780235702402999</v>
      </c>
    </row>
    <row r="3040" spans="1:13" x14ac:dyDescent="0.2">
      <c r="A3040" s="84">
        <v>360</v>
      </c>
      <c r="B3040" s="85">
        <v>36363</v>
      </c>
      <c r="C3040" s="97">
        <v>35.49</v>
      </c>
      <c r="D3040" s="90">
        <v>8.4000000000000003E-4</v>
      </c>
      <c r="E3040" s="87">
        <v>101.53442</v>
      </c>
      <c r="F3040" s="96">
        <v>11.59</v>
      </c>
      <c r="G3040" s="91">
        <v>23.54</v>
      </c>
      <c r="H3040" s="41">
        <v>5.8738022991100536E-4</v>
      </c>
      <c r="I3040" s="42">
        <v>14.539033143224939</v>
      </c>
      <c r="J3040" s="41">
        <v>6.5388888888888886E-4</v>
      </c>
      <c r="K3040" s="42">
        <v>2.8209464027777718</v>
      </c>
      <c r="L3040" s="41">
        <v>5.8738022991100536E-4</v>
      </c>
      <c r="M3040" s="42">
        <v>2.6786109504702109</v>
      </c>
    </row>
    <row r="3041" spans="1:13" x14ac:dyDescent="0.2">
      <c r="A3041" s="84">
        <v>360</v>
      </c>
      <c r="B3041" s="85">
        <v>36364</v>
      </c>
      <c r="C3041" s="97">
        <v>36.15</v>
      </c>
      <c r="D3041" s="90">
        <v>8.5999999999999998E-4</v>
      </c>
      <c r="E3041" s="87">
        <v>101.62148999999999</v>
      </c>
      <c r="F3041" s="96">
        <v>11.59</v>
      </c>
      <c r="G3041" s="91">
        <v>23.869999999999997</v>
      </c>
      <c r="H3041" s="41">
        <v>5.9479471631629366E-4</v>
      </c>
      <c r="I3041" s="42">
        <v>14.547680883318877</v>
      </c>
      <c r="J3041" s="41">
        <v>6.6305555555555551E-4</v>
      </c>
      <c r="K3041" s="42">
        <v>2.8216094583333273</v>
      </c>
      <c r="L3041" s="41">
        <v>5.9479471631629366E-4</v>
      </c>
      <c r="M3041" s="42">
        <v>2.6792057451865272</v>
      </c>
    </row>
    <row r="3042" spans="1:13" x14ac:dyDescent="0.2">
      <c r="A3042" s="84">
        <v>360</v>
      </c>
      <c r="B3042" s="85">
        <v>36365</v>
      </c>
      <c r="C3042" s="97">
        <v>36.15</v>
      </c>
      <c r="D3042" s="90">
        <v>8.5999999999999998E-4</v>
      </c>
      <c r="E3042" s="87">
        <v>101.70864</v>
      </c>
      <c r="F3042" s="96">
        <v>11.59</v>
      </c>
      <c r="G3042" s="91">
        <v>23.869999999999997</v>
      </c>
      <c r="H3042" s="41">
        <v>5.9479471631629366E-4</v>
      </c>
      <c r="I3042" s="42">
        <v>14.556333767042931</v>
      </c>
      <c r="J3042" s="41">
        <v>6.6305555555555551E-4</v>
      </c>
      <c r="K3042" s="42">
        <v>2.8222725138888829</v>
      </c>
      <c r="L3042" s="41">
        <v>5.9479471631629366E-4</v>
      </c>
      <c r="M3042" s="42">
        <v>2.6798005399028435</v>
      </c>
    </row>
    <row r="3043" spans="1:13" x14ac:dyDescent="0.2">
      <c r="A3043" s="84">
        <v>360</v>
      </c>
      <c r="B3043" s="85">
        <v>36366</v>
      </c>
      <c r="C3043" s="97">
        <v>36.15</v>
      </c>
      <c r="D3043" s="90">
        <v>8.5999999999999998E-4</v>
      </c>
      <c r="E3043" s="87">
        <v>101.79586</v>
      </c>
      <c r="F3043" s="96">
        <v>11.59</v>
      </c>
      <c r="G3043" s="91">
        <v>23.869999999999997</v>
      </c>
      <c r="H3043" s="41">
        <v>5.9479471631629366E-4</v>
      </c>
      <c r="I3043" s="42">
        <v>14.564991797456505</v>
      </c>
      <c r="J3043" s="41">
        <v>6.6305555555555551E-4</v>
      </c>
      <c r="K3043" s="42">
        <v>2.8229355694444385</v>
      </c>
      <c r="L3043" s="41">
        <v>5.9479471631629366E-4</v>
      </c>
      <c r="M3043" s="42">
        <v>2.6803953346191598</v>
      </c>
    </row>
    <row r="3044" spans="1:13" x14ac:dyDescent="0.2">
      <c r="A3044" s="84">
        <v>360</v>
      </c>
      <c r="B3044" s="85">
        <v>36367</v>
      </c>
      <c r="C3044" s="97">
        <v>36.24</v>
      </c>
      <c r="D3044" s="90">
        <v>8.5999999999999998E-4</v>
      </c>
      <c r="E3044" s="87">
        <v>101.88334</v>
      </c>
      <c r="F3044" s="96">
        <v>11.5</v>
      </c>
      <c r="G3044" s="91">
        <v>23.87</v>
      </c>
      <c r="H3044" s="41">
        <v>5.9479471631629366E-4</v>
      </c>
      <c r="I3044" s="42">
        <v>14.573654977620823</v>
      </c>
      <c r="J3044" s="41">
        <v>6.6305555555555562E-4</v>
      </c>
      <c r="K3044" s="42">
        <v>2.823598624999994</v>
      </c>
      <c r="L3044" s="41">
        <v>5.9479471631629366E-4</v>
      </c>
      <c r="M3044" s="42">
        <v>2.6809901293354761</v>
      </c>
    </row>
    <row r="3045" spans="1:13" x14ac:dyDescent="0.2">
      <c r="A3045" s="84">
        <v>360</v>
      </c>
      <c r="B3045" s="85">
        <v>36368</v>
      </c>
      <c r="C3045" s="97">
        <v>35.950000000000003</v>
      </c>
      <c r="D3045" s="90">
        <v>8.4999999999999995E-4</v>
      </c>
      <c r="E3045" s="87">
        <v>101.97029000000001</v>
      </c>
      <c r="F3045" s="96">
        <v>11.49</v>
      </c>
      <c r="G3045" s="91">
        <v>23.720000000000002</v>
      </c>
      <c r="H3045" s="41">
        <v>5.9142694017677577E-4</v>
      </c>
      <c r="I3045" s="42">
        <v>14.582274229791429</v>
      </c>
      <c r="J3045" s="41">
        <v>6.5888888888888898E-4</v>
      </c>
      <c r="K3045" s="42">
        <v>2.8242575138888828</v>
      </c>
      <c r="L3045" s="41">
        <v>5.9142694017677577E-4</v>
      </c>
      <c r="M3045" s="42">
        <v>2.6815815562756526</v>
      </c>
    </row>
    <row r="3046" spans="1:13" x14ac:dyDescent="0.2">
      <c r="A3046" s="84">
        <v>360</v>
      </c>
      <c r="B3046" s="85">
        <v>36369</v>
      </c>
      <c r="C3046" s="97">
        <v>35.950000000000003</v>
      </c>
      <c r="D3046" s="90">
        <v>8.4999999999999995E-4</v>
      </c>
      <c r="E3046" s="87">
        <v>102.05732</v>
      </c>
      <c r="F3046" s="96">
        <v>11.49</v>
      </c>
      <c r="G3046" s="91">
        <v>23.720000000000002</v>
      </c>
      <c r="H3046" s="41">
        <v>5.9142694017677577E-4</v>
      </c>
      <c r="I3046" s="42">
        <v>14.590898579619973</v>
      </c>
      <c r="J3046" s="41">
        <v>6.5888888888888898E-4</v>
      </c>
      <c r="K3046" s="42">
        <v>2.8249164027777716</v>
      </c>
      <c r="L3046" s="41">
        <v>5.9142694017677577E-4</v>
      </c>
      <c r="M3046" s="42">
        <v>2.6821729832158292</v>
      </c>
    </row>
    <row r="3047" spans="1:13" x14ac:dyDescent="0.2">
      <c r="A3047" s="84">
        <v>360</v>
      </c>
      <c r="B3047" s="85">
        <v>36370</v>
      </c>
      <c r="C3047" s="97">
        <v>35.950000000000003</v>
      </c>
      <c r="D3047" s="90">
        <v>8.4999999999999995E-4</v>
      </c>
      <c r="E3047" s="87">
        <v>102.14442</v>
      </c>
      <c r="F3047" s="96">
        <v>11.49</v>
      </c>
      <c r="G3047" s="91">
        <v>23.720000000000002</v>
      </c>
      <c r="H3047" s="41">
        <v>5.9142694017677577E-4</v>
      </c>
      <c r="I3047" s="42">
        <v>14.599528030121347</v>
      </c>
      <c r="J3047" s="41">
        <v>6.5888888888888898E-4</v>
      </c>
      <c r="K3047" s="42">
        <v>2.8255752916666603</v>
      </c>
      <c r="L3047" s="41">
        <v>5.9142694017677577E-4</v>
      </c>
      <c r="M3047" s="42">
        <v>2.6827644101560058</v>
      </c>
    </row>
    <row r="3048" spans="1:13" x14ac:dyDescent="0.2">
      <c r="A3048" s="84">
        <v>360</v>
      </c>
      <c r="B3048" s="85">
        <v>36371</v>
      </c>
      <c r="C3048" s="97">
        <v>35.85</v>
      </c>
      <c r="D3048" s="90">
        <v>8.4999999999999995E-4</v>
      </c>
      <c r="E3048" s="87">
        <v>102.23139</v>
      </c>
      <c r="F3048" s="96">
        <v>11.44</v>
      </c>
      <c r="G3048" s="91">
        <v>23.645</v>
      </c>
      <c r="H3048" s="41">
        <v>5.8974152487478726E-4</v>
      </c>
      <c r="I3048" s="42">
        <v>14.608137978044283</v>
      </c>
      <c r="J3048" s="41">
        <v>6.5680555555555555E-4</v>
      </c>
      <c r="K3048" s="42">
        <v>2.8262320972222157</v>
      </c>
      <c r="L3048" s="41">
        <v>5.8974152487478726E-4</v>
      </c>
      <c r="M3048" s="42">
        <v>2.6833541516808808</v>
      </c>
    </row>
    <row r="3049" spans="1:13" x14ac:dyDescent="0.2">
      <c r="A3049" s="84">
        <v>360</v>
      </c>
      <c r="B3049" s="85">
        <v>36372</v>
      </c>
      <c r="C3049" s="97">
        <v>35.85</v>
      </c>
      <c r="D3049" s="90">
        <v>8.4999999999999995E-4</v>
      </c>
      <c r="E3049" s="87">
        <v>102.31843000000001</v>
      </c>
      <c r="F3049" s="96">
        <v>11.44</v>
      </c>
      <c r="G3049" s="91">
        <v>23.645</v>
      </c>
      <c r="H3049" s="41">
        <v>5.8974152487478726E-4</v>
      </c>
      <c r="I3049" s="42">
        <v>14.616753003611036</v>
      </c>
      <c r="J3049" s="41">
        <v>6.5680555555555555E-4</v>
      </c>
      <c r="K3049" s="42">
        <v>2.8268889027777711</v>
      </c>
      <c r="L3049" s="41">
        <v>5.8974152487478726E-4</v>
      </c>
      <c r="M3049" s="42">
        <v>2.6839438932057558</v>
      </c>
    </row>
    <row r="3050" spans="1:13" x14ac:dyDescent="0.2">
      <c r="A3050" s="84">
        <v>360</v>
      </c>
      <c r="B3050" s="85">
        <v>36373</v>
      </c>
      <c r="C3050" s="97">
        <v>35.851290650000003</v>
      </c>
      <c r="D3050" s="90">
        <v>8.5141999999999998E-4</v>
      </c>
      <c r="E3050" s="87">
        <v>102.40554757</v>
      </c>
      <c r="F3050" s="88">
        <v>11.44</v>
      </c>
      <c r="G3050" s="91">
        <v>23.645645325</v>
      </c>
      <c r="H3050" s="41">
        <v>5.8975603109767682E-4</v>
      </c>
      <c r="I3050" s="42">
        <v>14.625373321849981</v>
      </c>
      <c r="J3050" s="41">
        <v>6.5682348124999998E-4</v>
      </c>
      <c r="K3050" s="42">
        <v>2.8275457262590211</v>
      </c>
      <c r="L3050" s="41">
        <v>5.8975603109767682E-4</v>
      </c>
      <c r="M3050" s="42">
        <v>2.6845336492368537</v>
      </c>
    </row>
    <row r="3051" spans="1:13" x14ac:dyDescent="0.2">
      <c r="A3051" s="84">
        <v>360</v>
      </c>
      <c r="B3051" s="85">
        <v>36374</v>
      </c>
      <c r="C3051" s="97">
        <v>35.897427290000003</v>
      </c>
      <c r="D3051" s="90">
        <v>8.5243999999999999E-4</v>
      </c>
      <c r="E3051" s="87">
        <v>102.49284215</v>
      </c>
      <c r="F3051" s="88">
        <v>11.44</v>
      </c>
      <c r="G3051" s="91">
        <v>23.668713645</v>
      </c>
      <c r="H3051" s="41">
        <v>5.9027453293070131E-4</v>
      </c>
      <c r="I3051" s="42">
        <v>14.634006307256474</v>
      </c>
      <c r="J3051" s="41">
        <v>6.5746426791666668E-4</v>
      </c>
      <c r="K3051" s="42">
        <v>2.8282031905269376</v>
      </c>
      <c r="L3051" s="41">
        <v>5.9027453293070131E-4</v>
      </c>
      <c r="M3051" s="42">
        <v>2.6851239237697841</v>
      </c>
    </row>
    <row r="3052" spans="1:13" x14ac:dyDescent="0.2">
      <c r="A3052" s="84">
        <v>360</v>
      </c>
      <c r="B3052" s="85">
        <v>36375</v>
      </c>
      <c r="C3052" s="97">
        <v>35.861644079999998</v>
      </c>
      <c r="D3052" s="90">
        <v>8.5163000000000003E-4</v>
      </c>
      <c r="E3052" s="87">
        <v>102.5801271</v>
      </c>
      <c r="F3052" s="88">
        <v>11.29</v>
      </c>
      <c r="G3052" s="91">
        <v>23.575822039999998</v>
      </c>
      <c r="H3052" s="41">
        <v>5.8818603954535753E-4</v>
      </c>
      <c r="I3052" s="42">
        <v>14.64261382546902</v>
      </c>
      <c r="J3052" s="41">
        <v>6.548839455555555E-4</v>
      </c>
      <c r="K3052" s="42">
        <v>2.8288580744724929</v>
      </c>
      <c r="L3052" s="41">
        <v>5.8818603954535753E-4</v>
      </c>
      <c r="M3052" s="42">
        <v>2.6857121098093293</v>
      </c>
    </row>
    <row r="3053" spans="1:13" x14ac:dyDescent="0.2">
      <c r="A3053" s="84">
        <v>360</v>
      </c>
      <c r="B3053" s="85">
        <v>36376</v>
      </c>
      <c r="C3053" s="97">
        <v>35.608229530000003</v>
      </c>
      <c r="D3053" s="90">
        <v>8.4650999999999997E-4</v>
      </c>
      <c r="E3053" s="87">
        <v>102.66696118</v>
      </c>
      <c r="F3053" s="88">
        <v>11.19</v>
      </c>
      <c r="G3053" s="91">
        <v>23.399114765</v>
      </c>
      <c r="H3053" s="41">
        <v>5.8420878283338418E-4</v>
      </c>
      <c r="I3053" s="42">
        <v>14.651168169069496</v>
      </c>
      <c r="J3053" s="41">
        <v>6.499754101388889E-4</v>
      </c>
      <c r="K3053" s="42">
        <v>2.8295080498826319</v>
      </c>
      <c r="L3053" s="41">
        <v>5.8420878283338418E-4</v>
      </c>
      <c r="M3053" s="42">
        <v>2.6862963185921629</v>
      </c>
    </row>
    <row r="3054" spans="1:13" x14ac:dyDescent="0.2">
      <c r="A3054" s="84">
        <v>360</v>
      </c>
      <c r="B3054" s="85">
        <v>36377</v>
      </c>
      <c r="C3054" s="97">
        <v>35.562878099999999</v>
      </c>
      <c r="D3054" s="90">
        <v>8.4548000000000002E-4</v>
      </c>
      <c r="E3054" s="87">
        <v>102.75376403999999</v>
      </c>
      <c r="F3054" s="88">
        <v>11.19</v>
      </c>
      <c r="G3054" s="91">
        <v>23.376439049999998</v>
      </c>
      <c r="H3054" s="41">
        <v>5.836979957758448E-4</v>
      </c>
      <c r="I3054" s="42">
        <v>14.659720026565557</v>
      </c>
      <c r="J3054" s="41">
        <v>6.4934552916666661E-4</v>
      </c>
      <c r="K3054" s="42">
        <v>2.8301573954117987</v>
      </c>
      <c r="L3054" s="41">
        <v>5.836979957758448E-4</v>
      </c>
      <c r="M3054" s="42">
        <v>2.6868800165879385</v>
      </c>
    </row>
    <row r="3055" spans="1:13" x14ac:dyDescent="0.2">
      <c r="A3055" s="84">
        <v>360</v>
      </c>
      <c r="B3055" s="85">
        <v>36378</v>
      </c>
      <c r="C3055" s="97">
        <v>35.806597379999999</v>
      </c>
      <c r="D3055" s="90">
        <v>8.5059999999999997E-4</v>
      </c>
      <c r="E3055" s="87">
        <v>102.84116639</v>
      </c>
      <c r="F3055" s="88">
        <v>10.98</v>
      </c>
      <c r="G3055" s="91">
        <v>23.393298690000002</v>
      </c>
      <c r="H3055" s="41">
        <v>5.8407778041780212E-4</v>
      </c>
      <c r="I3055" s="42">
        <v>14.668282443300219</v>
      </c>
      <c r="J3055" s="41">
        <v>6.4981385250000002E-4</v>
      </c>
      <c r="K3055" s="42">
        <v>2.8308072092642989</v>
      </c>
      <c r="L3055" s="41">
        <v>5.8407778041780212E-4</v>
      </c>
      <c r="M3055" s="42">
        <v>2.6874640943683561</v>
      </c>
    </row>
    <row r="3056" spans="1:13" x14ac:dyDescent="0.2">
      <c r="A3056" s="84">
        <v>360</v>
      </c>
      <c r="B3056" s="85">
        <v>36379</v>
      </c>
      <c r="C3056" s="97">
        <v>35.806597379999999</v>
      </c>
      <c r="D3056" s="90">
        <v>8.5059999999999997E-4</v>
      </c>
      <c r="E3056" s="87">
        <v>102.92864308999999</v>
      </c>
      <c r="F3056" s="88">
        <v>10.98</v>
      </c>
      <c r="G3056" s="91">
        <v>23.393298690000002</v>
      </c>
      <c r="H3056" s="41">
        <v>5.8407778041780212E-4</v>
      </c>
      <c r="I3056" s="42">
        <v>14.676849861152244</v>
      </c>
      <c r="J3056" s="41">
        <v>6.4981385250000002E-4</v>
      </c>
      <c r="K3056" s="42">
        <v>2.831457023116799</v>
      </c>
      <c r="L3056" s="41">
        <v>5.8407778041780212E-4</v>
      </c>
      <c r="M3056" s="42">
        <v>2.6880481721487737</v>
      </c>
    </row>
    <row r="3057" spans="1:13" x14ac:dyDescent="0.2">
      <c r="A3057" s="84">
        <v>360</v>
      </c>
      <c r="B3057" s="85">
        <v>36380</v>
      </c>
      <c r="C3057" s="97">
        <v>35.806597379999999</v>
      </c>
      <c r="D3057" s="90">
        <v>8.5059999999999997E-4</v>
      </c>
      <c r="E3057" s="87">
        <v>103.01619418999999</v>
      </c>
      <c r="F3057" s="88">
        <v>10.98</v>
      </c>
      <c r="G3057" s="91">
        <v>23.393298690000002</v>
      </c>
      <c r="H3057" s="41">
        <v>5.8407778041780212E-4</v>
      </c>
      <c r="I3057" s="42">
        <v>14.685422283042671</v>
      </c>
      <c r="J3057" s="41">
        <v>6.4981385250000002E-4</v>
      </c>
      <c r="K3057" s="42">
        <v>2.8321068369692992</v>
      </c>
      <c r="L3057" s="41">
        <v>5.8407778041780212E-4</v>
      </c>
      <c r="M3057" s="42">
        <v>2.6886322499291913</v>
      </c>
    </row>
    <row r="3058" spans="1:13" x14ac:dyDescent="0.2">
      <c r="A3058" s="84">
        <v>360</v>
      </c>
      <c r="B3058" s="85">
        <v>36381</v>
      </c>
      <c r="C3058" s="97">
        <v>35.4135864</v>
      </c>
      <c r="D3058" s="90">
        <v>8.4239999999999998E-4</v>
      </c>
      <c r="E3058" s="87">
        <v>103.10297503</v>
      </c>
      <c r="F3058" s="88">
        <v>10.83</v>
      </c>
      <c r="G3058" s="91">
        <v>23.121793199999999</v>
      </c>
      <c r="H3058" s="41">
        <v>5.7795547441008566E-4</v>
      </c>
      <c r="I3058" s="42">
        <v>14.69390980324518</v>
      </c>
      <c r="J3058" s="41">
        <v>6.4227203333333332E-4</v>
      </c>
      <c r="K3058" s="42">
        <v>2.8327491090026324</v>
      </c>
      <c r="L3058" s="41">
        <v>5.7795547441008566E-4</v>
      </c>
      <c r="M3058" s="42">
        <v>2.6892102054036013</v>
      </c>
    </row>
    <row r="3059" spans="1:13" x14ac:dyDescent="0.2">
      <c r="A3059" s="84">
        <v>360</v>
      </c>
      <c r="B3059" s="85">
        <v>36382</v>
      </c>
      <c r="C3059" s="97">
        <v>35.954576869999997</v>
      </c>
      <c r="D3059" s="90">
        <v>8.5347000000000005E-4</v>
      </c>
      <c r="E3059" s="87">
        <v>103.19096930000001</v>
      </c>
      <c r="F3059" s="88">
        <v>10.91</v>
      </c>
      <c r="G3059" s="91">
        <v>23.432288434999997</v>
      </c>
      <c r="H3059" s="41">
        <v>5.849558753947548E-4</v>
      </c>
      <c r="I3059" s="42">
        <v>14.702505092117109</v>
      </c>
      <c r="J3059" s="41">
        <v>6.5089690097222216E-4</v>
      </c>
      <c r="K3059" s="42">
        <v>2.8334000059036049</v>
      </c>
      <c r="L3059" s="41">
        <v>5.849558753947548E-4</v>
      </c>
      <c r="M3059" s="42">
        <v>2.6897951612789961</v>
      </c>
    </row>
    <row r="3060" spans="1:13" x14ac:dyDescent="0.2">
      <c r="A3060" s="84">
        <v>360</v>
      </c>
      <c r="B3060" s="85">
        <v>36383</v>
      </c>
      <c r="C3060" s="97">
        <v>35.963530830000003</v>
      </c>
      <c r="D3060" s="90">
        <v>8.5366999999999995E-4</v>
      </c>
      <c r="E3060" s="87">
        <v>103.27906032999999</v>
      </c>
      <c r="F3060" s="88">
        <v>10.83</v>
      </c>
      <c r="G3060" s="91">
        <v>23.396765415000001</v>
      </c>
      <c r="H3060" s="41">
        <v>5.8415586635374162E-4</v>
      </c>
      <c r="I3060" s="42">
        <v>14.711093646716765</v>
      </c>
      <c r="J3060" s="41">
        <v>6.4991015041666671E-4</v>
      </c>
      <c r="K3060" s="42">
        <v>2.8340499160540213</v>
      </c>
      <c r="L3060" s="41">
        <v>5.8415586635374162E-4</v>
      </c>
      <c r="M3060" s="42">
        <v>2.6903793171453501</v>
      </c>
    </row>
    <row r="3061" spans="1:13" x14ac:dyDescent="0.2">
      <c r="A3061" s="84">
        <v>360</v>
      </c>
      <c r="B3061" s="85">
        <v>36384</v>
      </c>
      <c r="C3061" s="97">
        <v>35.636139870000001</v>
      </c>
      <c r="D3061" s="90">
        <v>8.4712000000000003E-4</v>
      </c>
      <c r="E3061" s="87">
        <v>103.36655009</v>
      </c>
      <c r="F3061" s="88">
        <v>10.79</v>
      </c>
      <c r="G3061" s="91">
        <v>23.213069935</v>
      </c>
      <c r="H3061" s="41">
        <v>5.8001521775463694E-4</v>
      </c>
      <c r="I3061" s="42">
        <v>14.719626304901675</v>
      </c>
      <c r="J3061" s="41">
        <v>6.4480749819444442E-4</v>
      </c>
      <c r="K3061" s="42">
        <v>2.8346947235522157</v>
      </c>
      <c r="L3061" s="41">
        <v>5.8001521775463694E-4</v>
      </c>
      <c r="M3061" s="42">
        <v>2.6909593323631045</v>
      </c>
    </row>
    <row r="3062" spans="1:13" x14ac:dyDescent="0.2">
      <c r="A3062" s="84">
        <v>360</v>
      </c>
      <c r="B3062" s="85">
        <v>36385</v>
      </c>
      <c r="C3062" s="97">
        <v>34.92887838</v>
      </c>
      <c r="D3062" s="90">
        <v>8.3253000000000005E-4</v>
      </c>
      <c r="E3062" s="87">
        <v>103.45260584</v>
      </c>
      <c r="F3062" s="88">
        <v>10.78</v>
      </c>
      <c r="G3062" s="91">
        <v>22.854439190000001</v>
      </c>
      <c r="H3062" s="41">
        <v>5.7191361184205647E-4</v>
      </c>
      <c r="I3062" s="42">
        <v>14.728044659546677</v>
      </c>
      <c r="J3062" s="41">
        <v>6.3484553305555563E-4</v>
      </c>
      <c r="K3062" s="42">
        <v>2.8353295690852711</v>
      </c>
      <c r="L3062" s="41">
        <v>5.7191361184205647E-4</v>
      </c>
      <c r="M3062" s="42">
        <v>2.6915312459749465</v>
      </c>
    </row>
    <row r="3063" spans="1:13" x14ac:dyDescent="0.2">
      <c r="A3063" s="84">
        <v>360</v>
      </c>
      <c r="B3063" s="85">
        <v>36386</v>
      </c>
      <c r="C3063" s="97">
        <v>34.92887838</v>
      </c>
      <c r="D3063" s="90">
        <v>8.3253000000000005E-4</v>
      </c>
      <c r="E3063" s="87">
        <v>103.53873324</v>
      </c>
      <c r="F3063" s="88">
        <v>10.78</v>
      </c>
      <c r="G3063" s="91">
        <v>22.854439190000001</v>
      </c>
      <c r="H3063" s="41">
        <v>5.7191361184205647E-4</v>
      </c>
      <c r="I3063" s="42">
        <v>14.73646782876329</v>
      </c>
      <c r="J3063" s="41">
        <v>6.3484553305555563E-4</v>
      </c>
      <c r="K3063" s="42">
        <v>2.8359644146183265</v>
      </c>
      <c r="L3063" s="41">
        <v>5.7191361184205647E-4</v>
      </c>
      <c r="M3063" s="42">
        <v>2.6921031595867886</v>
      </c>
    </row>
    <row r="3064" spans="1:13" x14ac:dyDescent="0.2">
      <c r="A3064" s="84">
        <v>360</v>
      </c>
      <c r="B3064" s="85">
        <v>36387</v>
      </c>
      <c r="C3064" s="97">
        <v>34.92887838</v>
      </c>
      <c r="D3064" s="90">
        <v>8.3253000000000005E-4</v>
      </c>
      <c r="E3064" s="87">
        <v>103.62493234</v>
      </c>
      <c r="F3064" s="88">
        <v>10.78</v>
      </c>
      <c r="G3064" s="91">
        <v>22.854439190000001</v>
      </c>
      <c r="H3064" s="41">
        <v>5.7191361184205647E-4</v>
      </c>
      <c r="I3064" s="42">
        <v>14.744895815305032</v>
      </c>
      <c r="J3064" s="41">
        <v>6.3484553305555563E-4</v>
      </c>
      <c r="K3064" s="42">
        <v>2.8365992601513819</v>
      </c>
      <c r="L3064" s="41">
        <v>5.7191361184205647E-4</v>
      </c>
      <c r="M3064" s="42">
        <v>2.6926750731986306</v>
      </c>
    </row>
    <row r="3065" spans="1:13" x14ac:dyDescent="0.2">
      <c r="A3065" s="84">
        <v>360</v>
      </c>
      <c r="B3065" s="85">
        <v>36388</v>
      </c>
      <c r="C3065" s="97">
        <v>35.140708510000003</v>
      </c>
      <c r="D3065" s="90">
        <v>8.3684999999999999E-4</v>
      </c>
      <c r="E3065" s="87">
        <v>103.71165086000001</v>
      </c>
      <c r="F3065" s="88">
        <v>10.75</v>
      </c>
      <c r="G3065" s="91">
        <v>22.945354255000002</v>
      </c>
      <c r="H3065" s="41">
        <v>5.7396964734102163E-4</v>
      </c>
      <c r="I3065" s="42">
        <v>14.753358937956223</v>
      </c>
      <c r="J3065" s="41">
        <v>6.3737095152777785E-4</v>
      </c>
      <c r="K3065" s="42">
        <v>2.8372366311029098</v>
      </c>
      <c r="L3065" s="41">
        <v>5.7396964734102163E-4</v>
      </c>
      <c r="M3065" s="42">
        <v>2.6932490428459719</v>
      </c>
    </row>
    <row r="3066" spans="1:13" x14ac:dyDescent="0.2">
      <c r="A3066" s="84">
        <v>360</v>
      </c>
      <c r="B3066" s="85">
        <v>36389</v>
      </c>
      <c r="C3066" s="97">
        <v>35.181959480000003</v>
      </c>
      <c r="D3066" s="90">
        <v>8.3768000000000004E-4</v>
      </c>
      <c r="E3066" s="87">
        <v>103.79852700000001</v>
      </c>
      <c r="F3066" s="88">
        <v>10.67</v>
      </c>
      <c r="G3066" s="91">
        <v>22.925979740000002</v>
      </c>
      <c r="H3066" s="41">
        <v>5.735316216906039E-4</v>
      </c>
      <c r="I3066" s="42">
        <v>14.761820455833293</v>
      </c>
      <c r="J3066" s="41">
        <v>6.3683277055555561E-4</v>
      </c>
      <c r="K3066" s="42">
        <v>2.8378734638734655</v>
      </c>
      <c r="L3066" s="41">
        <v>5.735316216906039E-4</v>
      </c>
      <c r="M3066" s="42">
        <v>2.6938225744676627</v>
      </c>
    </row>
    <row r="3067" spans="1:13" x14ac:dyDescent="0.2">
      <c r="A3067" s="84">
        <v>360</v>
      </c>
      <c r="B3067" s="85">
        <v>36390</v>
      </c>
      <c r="C3067" s="97">
        <v>35.232882529999998</v>
      </c>
      <c r="D3067" s="90">
        <v>8.3869999999999995E-4</v>
      </c>
      <c r="E3067" s="87">
        <v>103.88558282</v>
      </c>
      <c r="F3067" s="88">
        <v>10.7</v>
      </c>
      <c r="G3067" s="91">
        <v>22.966441265</v>
      </c>
      <c r="H3067" s="41">
        <v>5.7444631143965807E-4</v>
      </c>
      <c r="I3067" s="42">
        <v>14.77030032914428</v>
      </c>
      <c r="J3067" s="41">
        <v>6.3795670180555558E-4</v>
      </c>
      <c r="K3067" s="42">
        <v>2.8385114205752711</v>
      </c>
      <c r="L3067" s="41">
        <v>5.7444631143965807E-4</v>
      </c>
      <c r="M3067" s="42">
        <v>2.6943970207791024</v>
      </c>
    </row>
    <row r="3068" spans="1:13" x14ac:dyDescent="0.2">
      <c r="A3068" s="84">
        <v>360</v>
      </c>
      <c r="B3068" s="85">
        <v>36391</v>
      </c>
      <c r="C3068" s="97">
        <v>34.773653009999997</v>
      </c>
      <c r="D3068" s="90">
        <v>8.2923000000000003E-4</v>
      </c>
      <c r="E3068" s="87">
        <v>103.97172786</v>
      </c>
      <c r="F3068" s="88">
        <v>10.62</v>
      </c>
      <c r="G3068" s="91">
        <v>22.696826504999997</v>
      </c>
      <c r="H3068" s="41">
        <v>5.6834561814445017E-4</v>
      </c>
      <c r="I3068" s="42">
        <v>14.778694964615028</v>
      </c>
      <c r="J3068" s="41">
        <v>6.3046740291666662E-4</v>
      </c>
      <c r="K3068" s="42">
        <v>2.8391418879781876</v>
      </c>
      <c r="L3068" s="41">
        <v>5.6834561814445017E-4</v>
      </c>
      <c r="M3068" s="42">
        <v>2.6949653663972466</v>
      </c>
    </row>
    <row r="3069" spans="1:13" x14ac:dyDescent="0.2">
      <c r="A3069" s="84">
        <v>360</v>
      </c>
      <c r="B3069" s="85">
        <v>36392</v>
      </c>
      <c r="C3069" s="97">
        <v>34.82837679</v>
      </c>
      <c r="D3069" s="90">
        <v>8.3047000000000004E-4</v>
      </c>
      <c r="E3069" s="87">
        <v>104.05807326</v>
      </c>
      <c r="F3069" s="88">
        <v>10.63</v>
      </c>
      <c r="G3069" s="91">
        <v>22.729188395000001</v>
      </c>
      <c r="H3069" s="41">
        <v>5.6907859067267808E-4</v>
      </c>
      <c r="I3069" s="42">
        <v>14.787105203517472</v>
      </c>
      <c r="J3069" s="41">
        <v>6.313663443055556E-4</v>
      </c>
      <c r="K3069" s="42">
        <v>2.8397732543224929</v>
      </c>
      <c r="L3069" s="41">
        <v>5.6907859067267808E-4</v>
      </c>
      <c r="M3069" s="42">
        <v>2.6955344449879193</v>
      </c>
    </row>
    <row r="3070" spans="1:13" x14ac:dyDescent="0.2">
      <c r="A3070" s="84">
        <v>360</v>
      </c>
      <c r="B3070" s="85">
        <v>36393</v>
      </c>
      <c r="C3070" s="97">
        <v>34.82837679</v>
      </c>
      <c r="D3070" s="90">
        <v>8.3047000000000004E-4</v>
      </c>
      <c r="E3070" s="87">
        <v>104.14449037</v>
      </c>
      <c r="F3070" s="88">
        <v>10.63</v>
      </c>
      <c r="G3070" s="91">
        <v>22.729188395000001</v>
      </c>
      <c r="H3070" s="41">
        <v>5.6907859067267808E-4</v>
      </c>
      <c r="I3070" s="42">
        <v>14.795520228506819</v>
      </c>
      <c r="J3070" s="41">
        <v>6.313663443055556E-4</v>
      </c>
      <c r="K3070" s="42">
        <v>2.8404046206667983</v>
      </c>
      <c r="L3070" s="41">
        <v>5.6907859067267808E-4</v>
      </c>
      <c r="M3070" s="42">
        <v>2.696103523578592</v>
      </c>
    </row>
    <row r="3071" spans="1:13" x14ac:dyDescent="0.2">
      <c r="A3071" s="84">
        <v>360</v>
      </c>
      <c r="B3071" s="85">
        <v>36394</v>
      </c>
      <c r="C3071" s="97">
        <v>34.82837679</v>
      </c>
      <c r="D3071" s="90">
        <v>8.3047000000000004E-4</v>
      </c>
      <c r="E3071" s="87">
        <v>104.23097924</v>
      </c>
      <c r="F3071" s="88">
        <v>10.63</v>
      </c>
      <c r="G3071" s="91">
        <v>22.729188395000001</v>
      </c>
      <c r="H3071" s="41">
        <v>5.6907859067267808E-4</v>
      </c>
      <c r="I3071" s="42">
        <v>14.803940042306726</v>
      </c>
      <c r="J3071" s="41">
        <v>6.313663443055556E-4</v>
      </c>
      <c r="K3071" s="42">
        <v>2.8410359870111037</v>
      </c>
      <c r="L3071" s="41">
        <v>5.6907859067267808E-4</v>
      </c>
      <c r="M3071" s="42">
        <v>2.6966726021692646</v>
      </c>
    </row>
    <row r="3072" spans="1:13" x14ac:dyDescent="0.2">
      <c r="A3072" s="84">
        <v>360</v>
      </c>
      <c r="B3072" s="85">
        <v>36395</v>
      </c>
      <c r="C3072" s="97">
        <v>34.933560700000001</v>
      </c>
      <c r="D3072" s="90">
        <v>8.3253000000000005E-4</v>
      </c>
      <c r="E3072" s="87">
        <v>104.31775466000001</v>
      </c>
      <c r="F3072" s="88">
        <v>10.59</v>
      </c>
      <c r="G3072" s="91">
        <v>22.761780350000002</v>
      </c>
      <c r="H3072" s="41">
        <v>5.6981657922872131E-4</v>
      </c>
      <c r="I3072" s="42">
        <v>14.81237557278074</v>
      </c>
      <c r="J3072" s="41">
        <v>6.3227167638888891E-4</v>
      </c>
      <c r="K3072" s="42">
        <v>2.8416682586874926</v>
      </c>
      <c r="L3072" s="41">
        <v>5.6981657922872131E-4</v>
      </c>
      <c r="M3072" s="42">
        <v>2.6972424187484934</v>
      </c>
    </row>
    <row r="3073" spans="1:13" x14ac:dyDescent="0.2">
      <c r="A3073" s="84">
        <v>360</v>
      </c>
      <c r="B3073" s="85">
        <v>36396</v>
      </c>
      <c r="C3073" s="97">
        <v>34.935337590000003</v>
      </c>
      <c r="D3073" s="90">
        <v>8.3274E-4</v>
      </c>
      <c r="E3073" s="87">
        <v>104.40462318</v>
      </c>
      <c r="F3073" s="88">
        <v>10.57</v>
      </c>
      <c r="G3073" s="91">
        <v>22.752668795000002</v>
      </c>
      <c r="H3073" s="41">
        <v>5.6961028347313203E-4</v>
      </c>
      <c r="I3073" s="42">
        <v>14.820812854229661</v>
      </c>
      <c r="J3073" s="41">
        <v>6.320185776388889E-4</v>
      </c>
      <c r="K3073" s="42">
        <v>2.8423002772651316</v>
      </c>
      <c r="L3073" s="41">
        <v>5.6961028347313203E-4</v>
      </c>
      <c r="M3073" s="42">
        <v>2.6978120290319665</v>
      </c>
    </row>
    <row r="3074" spans="1:13" x14ac:dyDescent="0.2">
      <c r="A3074" s="84">
        <v>360</v>
      </c>
      <c r="B3074" s="85">
        <v>36397</v>
      </c>
      <c r="C3074" s="97">
        <v>35.184838020000001</v>
      </c>
      <c r="D3074" s="90">
        <v>8.3768000000000004E-4</v>
      </c>
      <c r="E3074" s="87">
        <v>104.4920798</v>
      </c>
      <c r="F3074" s="88">
        <v>10.52</v>
      </c>
      <c r="G3074" s="91">
        <v>22.852419009999998</v>
      </c>
      <c r="H3074" s="41">
        <v>5.7186790843455348E-4</v>
      </c>
      <c r="I3074" s="42">
        <v>14.829288401477909</v>
      </c>
      <c r="J3074" s="41">
        <v>6.3478941694444443E-4</v>
      </c>
      <c r="K3074" s="42">
        <v>2.8429350666820761</v>
      </c>
      <c r="L3074" s="41">
        <v>5.7186790843455348E-4</v>
      </c>
      <c r="M3074" s="42">
        <v>2.6983838969404008</v>
      </c>
    </row>
    <row r="3075" spans="1:13" x14ac:dyDescent="0.2">
      <c r="A3075" s="84">
        <v>360</v>
      </c>
      <c r="B3075" s="85">
        <v>36398</v>
      </c>
      <c r="C3075" s="97">
        <v>34.799351979999997</v>
      </c>
      <c r="D3075" s="90">
        <v>8.2985000000000003E-4</v>
      </c>
      <c r="E3075" s="87">
        <v>104.57879255</v>
      </c>
      <c r="F3075" s="88">
        <v>10.44</v>
      </c>
      <c r="G3075" s="91">
        <v>22.619675989999998</v>
      </c>
      <c r="H3075" s="41">
        <v>5.665974389221784E-4</v>
      </c>
      <c r="I3075" s="42">
        <v>14.837690638307224</v>
      </c>
      <c r="J3075" s="41">
        <v>6.2832433305555545E-4</v>
      </c>
      <c r="K3075" s="42">
        <v>2.8435633910151314</v>
      </c>
      <c r="L3075" s="41">
        <v>5.665974389221784E-4</v>
      </c>
      <c r="M3075" s="42">
        <v>2.6989504943793232</v>
      </c>
    </row>
    <row r="3076" spans="1:13" x14ac:dyDescent="0.2">
      <c r="A3076" s="84">
        <v>360</v>
      </c>
      <c r="B3076" s="85">
        <v>36399</v>
      </c>
      <c r="C3076" s="97">
        <v>34.569355139999999</v>
      </c>
      <c r="D3076" s="90">
        <v>8.2510000000000005E-4</v>
      </c>
      <c r="E3076" s="87">
        <v>104.66508051</v>
      </c>
      <c r="F3076" s="88">
        <v>10.42</v>
      </c>
      <c r="G3076" s="91">
        <v>22.49467757</v>
      </c>
      <c r="H3076" s="41">
        <v>5.6376272851843545E-4</v>
      </c>
      <c r="I3076" s="42">
        <v>14.846055575266389</v>
      </c>
      <c r="J3076" s="41">
        <v>6.2485215472222219E-4</v>
      </c>
      <c r="K3076" s="42">
        <v>2.8441882431698535</v>
      </c>
      <c r="L3076" s="41">
        <v>5.6376272851843545E-4</v>
      </c>
      <c r="M3076" s="42">
        <v>2.6995142571078414</v>
      </c>
    </row>
    <row r="3077" spans="1:13" x14ac:dyDescent="0.2">
      <c r="A3077" s="84">
        <v>360</v>
      </c>
      <c r="B3077" s="85">
        <v>36400</v>
      </c>
      <c r="C3077" s="97">
        <v>34.569355139999999</v>
      </c>
      <c r="D3077" s="90">
        <v>8.2510000000000005E-4</v>
      </c>
      <c r="E3077" s="87">
        <v>104.75143967</v>
      </c>
      <c r="F3077" s="88">
        <v>10.42</v>
      </c>
      <c r="G3077" s="91">
        <v>22.49467757</v>
      </c>
      <c r="H3077" s="41">
        <v>5.6376272851843545E-4</v>
      </c>
      <c r="I3077" s="42">
        <v>14.854425228065237</v>
      </c>
      <c r="J3077" s="41">
        <v>6.2485215472222219E-4</v>
      </c>
      <c r="K3077" s="42">
        <v>2.8448130953245756</v>
      </c>
      <c r="L3077" s="41">
        <v>5.6376272851843545E-4</v>
      </c>
      <c r="M3077" s="42">
        <v>2.7000780198363596</v>
      </c>
    </row>
    <row r="3078" spans="1:13" x14ac:dyDescent="0.2">
      <c r="A3078" s="84">
        <v>360</v>
      </c>
      <c r="B3078" s="85">
        <v>36401</v>
      </c>
      <c r="C3078" s="97">
        <v>34.569355139999999</v>
      </c>
      <c r="D3078" s="90">
        <v>8.2510000000000005E-4</v>
      </c>
      <c r="E3078" s="87">
        <v>104.83787008</v>
      </c>
      <c r="F3078" s="88">
        <v>10.42</v>
      </c>
      <c r="G3078" s="91">
        <v>22.49467757</v>
      </c>
      <c r="H3078" s="41">
        <v>5.6376272851843545E-4</v>
      </c>
      <c r="I3078" s="42">
        <v>14.862799599362384</v>
      </c>
      <c r="J3078" s="41">
        <v>6.2485215472222219E-4</v>
      </c>
      <c r="K3078" s="42">
        <v>2.8454379474792977</v>
      </c>
      <c r="L3078" s="41">
        <v>5.6376272851843545E-4</v>
      </c>
      <c r="M3078" s="42">
        <v>2.7006417825648779</v>
      </c>
    </row>
    <row r="3079" spans="1:13" x14ac:dyDescent="0.2">
      <c r="A3079" s="84">
        <v>360</v>
      </c>
      <c r="B3079" s="85">
        <v>36402</v>
      </c>
      <c r="C3079" s="97">
        <v>34.569355139999999</v>
      </c>
      <c r="D3079" s="90">
        <v>8.2510000000000005E-4</v>
      </c>
      <c r="E3079" s="87">
        <v>104.92437181</v>
      </c>
      <c r="F3079" s="88">
        <v>10.42</v>
      </c>
      <c r="G3079" s="91">
        <v>22.49467757</v>
      </c>
      <c r="H3079" s="41">
        <v>5.6376272851843545E-4</v>
      </c>
      <c r="I3079" s="42">
        <v>14.871178691817944</v>
      </c>
      <c r="J3079" s="41">
        <v>6.2485215472222219E-4</v>
      </c>
      <c r="K3079" s="42">
        <v>2.8460627996340198</v>
      </c>
      <c r="L3079" s="41">
        <v>5.6376272851843545E-4</v>
      </c>
      <c r="M3079" s="42">
        <v>2.7012055452933961</v>
      </c>
    </row>
    <row r="3080" spans="1:13" x14ac:dyDescent="0.2">
      <c r="A3080" s="84">
        <v>360</v>
      </c>
      <c r="B3080" s="85">
        <v>36403</v>
      </c>
      <c r="C3080" s="97">
        <v>34.724457209999997</v>
      </c>
      <c r="D3080" s="90">
        <v>8.2819999999999996E-4</v>
      </c>
      <c r="E3080" s="87">
        <v>105.01127017</v>
      </c>
      <c r="F3080" s="88">
        <v>10.38</v>
      </c>
      <c r="G3080" s="91">
        <v>22.552228605</v>
      </c>
      <c r="H3080" s="41">
        <v>5.6506822730040263E-4</v>
      </c>
      <c r="I3080" s="42">
        <v>14.879581922399197</v>
      </c>
      <c r="J3080" s="41">
        <v>6.2645079458333334E-4</v>
      </c>
      <c r="K3080" s="42">
        <v>2.8466892504286032</v>
      </c>
      <c r="L3080" s="41">
        <v>5.6506822730040263E-4</v>
      </c>
      <c r="M3080" s="42">
        <v>2.7017706135206963</v>
      </c>
    </row>
    <row r="3081" spans="1:13" x14ac:dyDescent="0.2">
      <c r="A3081" s="84">
        <v>360</v>
      </c>
      <c r="B3081" s="85">
        <v>36404</v>
      </c>
      <c r="C3081" s="97">
        <v>34.749185730000001</v>
      </c>
      <c r="D3081" s="90">
        <v>8.2881999999999997E-4</v>
      </c>
      <c r="E3081" s="87">
        <v>105.09830561</v>
      </c>
      <c r="F3081" s="88">
        <v>10.32</v>
      </c>
      <c r="G3081" s="91">
        <v>22.534592865</v>
      </c>
      <c r="H3081" s="41">
        <v>5.6466823975065417E-4</v>
      </c>
      <c r="I3081" s="42">
        <v>14.887983949731543</v>
      </c>
      <c r="J3081" s="41">
        <v>6.2596091291666669E-4</v>
      </c>
      <c r="K3081" s="42">
        <v>2.8473152113415199</v>
      </c>
      <c r="L3081" s="41">
        <v>5.6466823975065417E-4</v>
      </c>
      <c r="M3081" s="42">
        <v>2.7023352817604467</v>
      </c>
    </row>
    <row r="3082" spans="1:13" x14ac:dyDescent="0.2">
      <c r="A3082" s="84">
        <v>360</v>
      </c>
      <c r="B3082" s="85">
        <v>36405</v>
      </c>
      <c r="C3082" s="97">
        <v>34.640501370000003</v>
      </c>
      <c r="D3082" s="90">
        <v>8.2655000000000001E-4</v>
      </c>
      <c r="E3082" s="87">
        <v>105.18517461</v>
      </c>
      <c r="F3082" s="88">
        <v>10.07</v>
      </c>
      <c r="G3082" s="91">
        <v>22.355250685000001</v>
      </c>
      <c r="H3082" s="41">
        <v>5.605974045339579E-4</v>
      </c>
      <c r="I3082" s="42">
        <v>14.896330114892507</v>
      </c>
      <c r="J3082" s="41">
        <v>6.2097918569444443E-4</v>
      </c>
      <c r="K3082" s="42">
        <v>2.8479361905272143</v>
      </c>
      <c r="L3082" s="41">
        <v>5.605974045339579E-4</v>
      </c>
      <c r="M3082" s="42">
        <v>2.7028958791649806</v>
      </c>
    </row>
    <row r="3083" spans="1:13" x14ac:dyDescent="0.2">
      <c r="A3083" s="84">
        <v>360</v>
      </c>
      <c r="B3083" s="85">
        <v>36406</v>
      </c>
      <c r="C3083" s="97">
        <v>34.98377516</v>
      </c>
      <c r="D3083" s="90">
        <v>8.3356000000000001E-4</v>
      </c>
      <c r="E3083" s="87">
        <v>105.27285276000001</v>
      </c>
      <c r="F3083" s="88">
        <v>10.050000000000001</v>
      </c>
      <c r="G3083" s="91">
        <v>22.516887580000002</v>
      </c>
      <c r="H3083" s="41">
        <v>5.6426661713238069E-4</v>
      </c>
      <c r="I3083" s="42">
        <v>14.904735616694124</v>
      </c>
      <c r="J3083" s="41">
        <v>6.2546909944444446E-4</v>
      </c>
      <c r="K3083" s="42">
        <v>2.8485616596266587</v>
      </c>
      <c r="L3083" s="41">
        <v>5.6426661713238069E-4</v>
      </c>
      <c r="M3083" s="42">
        <v>2.7034601457821132</v>
      </c>
    </row>
    <row r="3084" spans="1:13" x14ac:dyDescent="0.2">
      <c r="A3084" s="84">
        <v>360</v>
      </c>
      <c r="B3084" s="85">
        <v>36407</v>
      </c>
      <c r="C3084" s="97">
        <v>34.98377516</v>
      </c>
      <c r="D3084" s="90">
        <v>8.3356000000000001E-4</v>
      </c>
      <c r="E3084" s="87">
        <v>105.360604</v>
      </c>
      <c r="F3084" s="88">
        <v>10.050000000000001</v>
      </c>
      <c r="G3084" s="91">
        <v>22.516887580000002</v>
      </c>
      <c r="H3084" s="41">
        <v>5.6426661713238069E-4</v>
      </c>
      <c r="I3084" s="42">
        <v>14.913145861439808</v>
      </c>
      <c r="J3084" s="41">
        <v>6.2546909944444446E-4</v>
      </c>
      <c r="K3084" s="42">
        <v>2.8491871287261032</v>
      </c>
      <c r="L3084" s="41">
        <v>5.6426661713238069E-4</v>
      </c>
      <c r="M3084" s="42">
        <v>2.7040244123992458</v>
      </c>
    </row>
    <row r="3085" spans="1:13" x14ac:dyDescent="0.2">
      <c r="A3085" s="84">
        <v>360</v>
      </c>
      <c r="B3085" s="85">
        <v>36408</v>
      </c>
      <c r="C3085" s="97">
        <v>34.98377516</v>
      </c>
      <c r="D3085" s="90">
        <v>8.3356000000000001E-4</v>
      </c>
      <c r="E3085" s="87">
        <v>105.44842839</v>
      </c>
      <c r="F3085" s="88">
        <v>10.050000000000001</v>
      </c>
      <c r="G3085" s="91">
        <v>22.516887580000002</v>
      </c>
      <c r="H3085" s="41">
        <v>5.6426661713238069E-4</v>
      </c>
      <c r="I3085" s="42">
        <v>14.921560851805845</v>
      </c>
      <c r="J3085" s="41">
        <v>6.2546909944444446E-4</v>
      </c>
      <c r="K3085" s="42">
        <v>2.8498125978255477</v>
      </c>
      <c r="L3085" s="41">
        <v>5.6426661713238069E-4</v>
      </c>
      <c r="M3085" s="42">
        <v>2.7045886790163784</v>
      </c>
    </row>
    <row r="3086" spans="1:13" x14ac:dyDescent="0.2">
      <c r="A3086" s="84">
        <v>360</v>
      </c>
      <c r="B3086" s="85">
        <v>36409</v>
      </c>
      <c r="C3086" s="97">
        <v>34.795765019999997</v>
      </c>
      <c r="D3086" s="90">
        <v>8.2985000000000003E-4</v>
      </c>
      <c r="E3086" s="87">
        <v>105.53593477</v>
      </c>
      <c r="F3086" s="88">
        <v>10.029999999999999</v>
      </c>
      <c r="G3086" s="91">
        <v>22.412882509999999</v>
      </c>
      <c r="H3086" s="41">
        <v>5.6190622078844399E-4</v>
      </c>
      <c r="I3086" s="42">
        <v>14.929945369672348</v>
      </c>
      <c r="J3086" s="41">
        <v>6.2258006972222221E-4</v>
      </c>
      <c r="K3086" s="42">
        <v>2.8504351778952701</v>
      </c>
      <c r="L3086" s="41">
        <v>5.6190622078844399E-4</v>
      </c>
      <c r="M3086" s="42">
        <v>2.7051505852371669</v>
      </c>
    </row>
    <row r="3087" spans="1:13" x14ac:dyDescent="0.2">
      <c r="A3087" s="84">
        <v>360</v>
      </c>
      <c r="B3087" s="85">
        <v>36410</v>
      </c>
      <c r="C3087" s="97">
        <v>34.908425049999998</v>
      </c>
      <c r="D3087" s="90">
        <v>8.3212E-4</v>
      </c>
      <c r="E3087" s="87">
        <v>105.62375333</v>
      </c>
      <c r="F3087" s="88">
        <v>10.09</v>
      </c>
      <c r="G3087" s="91">
        <v>22.499212524999997</v>
      </c>
      <c r="H3087" s="41">
        <v>5.6386562251020678E-4</v>
      </c>
      <c r="I3087" s="42">
        <v>14.938363852612262</v>
      </c>
      <c r="J3087" s="41">
        <v>6.2497812569444432E-4</v>
      </c>
      <c r="K3087" s="42">
        <v>2.8510601560209645</v>
      </c>
      <c r="L3087" s="41">
        <v>5.6386562251020678E-4</v>
      </c>
      <c r="M3087" s="42">
        <v>2.7057144508596771</v>
      </c>
    </row>
    <row r="3088" spans="1:13" x14ac:dyDescent="0.2">
      <c r="A3088" s="84">
        <v>360</v>
      </c>
      <c r="B3088" s="85">
        <v>36411</v>
      </c>
      <c r="C3088" s="97">
        <v>34.75156587</v>
      </c>
      <c r="D3088" s="90">
        <v>8.2881999999999997E-4</v>
      </c>
      <c r="E3088" s="87">
        <v>105.71129641</v>
      </c>
      <c r="F3088" s="88">
        <v>9.98</v>
      </c>
      <c r="G3088" s="91">
        <v>22.365782934999999</v>
      </c>
      <c r="H3088" s="41">
        <v>5.608366373783813E-4</v>
      </c>
      <c r="I3088" s="42">
        <v>14.946741834363296</v>
      </c>
      <c r="J3088" s="41">
        <v>6.212717481944444E-4</v>
      </c>
      <c r="K3088" s="42">
        <v>2.8516814277691589</v>
      </c>
      <c r="L3088" s="41">
        <v>5.608366373783813E-4</v>
      </c>
      <c r="M3088" s="42">
        <v>2.7062752874970553</v>
      </c>
    </row>
    <row r="3089" spans="1:13" x14ac:dyDescent="0.2">
      <c r="A3089" s="84">
        <v>360</v>
      </c>
      <c r="B3089" s="85">
        <v>36412</v>
      </c>
      <c r="C3089" s="97">
        <v>34.820273229999998</v>
      </c>
      <c r="D3089" s="90">
        <v>8.3025999999999998E-4</v>
      </c>
      <c r="E3089" s="87">
        <v>105.79906427</v>
      </c>
      <c r="F3089" s="88">
        <v>10.01</v>
      </c>
      <c r="G3089" s="91">
        <v>22.415136614999998</v>
      </c>
      <c r="H3089" s="41">
        <v>5.6195739892794805E-4</v>
      </c>
      <c r="I3089" s="42">
        <v>14.955141266526983</v>
      </c>
      <c r="J3089" s="41">
        <v>6.2264268374999994E-4</v>
      </c>
      <c r="K3089" s="42">
        <v>2.852304070452909</v>
      </c>
      <c r="L3089" s="41">
        <v>5.6195739892794805E-4</v>
      </c>
      <c r="M3089" s="42">
        <v>2.7068372448959832</v>
      </c>
    </row>
    <row r="3090" spans="1:13" x14ac:dyDescent="0.2">
      <c r="A3090" s="84">
        <v>360</v>
      </c>
      <c r="B3090" s="85">
        <v>36413</v>
      </c>
      <c r="C3090" s="97">
        <v>34.347892549999997</v>
      </c>
      <c r="D3090" s="90">
        <v>8.2054999999999997E-4</v>
      </c>
      <c r="E3090" s="87">
        <v>105.88587769</v>
      </c>
      <c r="F3090" s="88">
        <v>10.01</v>
      </c>
      <c r="G3090" s="91">
        <v>22.178946274999998</v>
      </c>
      <c r="H3090" s="41">
        <v>5.5658971869099183E-4</v>
      </c>
      <c r="I3090" s="42">
        <v>14.963465144397503</v>
      </c>
      <c r="J3090" s="41">
        <v>6.1608184097222218E-4</v>
      </c>
      <c r="K3090" s="42">
        <v>2.8529201522938812</v>
      </c>
      <c r="L3090" s="41">
        <v>5.5658971869099183E-4</v>
      </c>
      <c r="M3090" s="42">
        <v>2.707393834614674</v>
      </c>
    </row>
    <row r="3091" spans="1:13" x14ac:dyDescent="0.2">
      <c r="A3091" s="84">
        <v>360</v>
      </c>
      <c r="B3091" s="85">
        <v>36414</v>
      </c>
      <c r="C3091" s="97">
        <v>34.347892549999997</v>
      </c>
      <c r="D3091" s="90">
        <v>8.2054999999999997E-4</v>
      </c>
      <c r="E3091" s="87">
        <v>105.97276235</v>
      </c>
      <c r="F3091" s="88">
        <v>10.01</v>
      </c>
      <c r="G3091" s="91">
        <v>22.178946274999998</v>
      </c>
      <c r="H3091" s="41">
        <v>5.5658971869099183E-4</v>
      </c>
      <c r="I3091" s="42">
        <v>14.971793655252865</v>
      </c>
      <c r="J3091" s="41">
        <v>6.1608184097222218E-4</v>
      </c>
      <c r="K3091" s="42">
        <v>2.8535362341348534</v>
      </c>
      <c r="L3091" s="41">
        <v>5.5658971869099183E-4</v>
      </c>
      <c r="M3091" s="42">
        <v>2.7079504243333652</v>
      </c>
    </row>
    <row r="3092" spans="1:13" x14ac:dyDescent="0.2">
      <c r="A3092" s="84">
        <v>360</v>
      </c>
      <c r="B3092" s="85">
        <v>36415</v>
      </c>
      <c r="C3092" s="97">
        <v>34.347892549999997</v>
      </c>
      <c r="D3092" s="90">
        <v>8.2054999999999997E-4</v>
      </c>
      <c r="E3092" s="87">
        <v>106.0597183</v>
      </c>
      <c r="F3092" s="88">
        <v>10.01</v>
      </c>
      <c r="G3092" s="91">
        <v>22.178946274999998</v>
      </c>
      <c r="H3092" s="41">
        <v>5.5658971869099183E-4</v>
      </c>
      <c r="I3092" s="42">
        <v>14.980126801671743</v>
      </c>
      <c r="J3092" s="41">
        <v>6.1608184097222218E-4</v>
      </c>
      <c r="K3092" s="42">
        <v>2.8541523159758255</v>
      </c>
      <c r="L3092" s="41">
        <v>5.5658971869099183E-4</v>
      </c>
      <c r="M3092" s="42">
        <v>2.7085070140520564</v>
      </c>
    </row>
    <row r="3093" spans="1:13" x14ac:dyDescent="0.2">
      <c r="A3093" s="84">
        <v>360</v>
      </c>
      <c r="B3093" s="85">
        <v>36416</v>
      </c>
      <c r="C3093" s="97">
        <v>34.150807749999998</v>
      </c>
      <c r="D3093" s="90">
        <v>8.1641000000000005E-4</v>
      </c>
      <c r="E3093" s="87">
        <v>106.14630651</v>
      </c>
      <c r="F3093" s="88">
        <v>10.01</v>
      </c>
      <c r="G3093" s="91">
        <v>22.080403874999998</v>
      </c>
      <c r="H3093" s="41">
        <v>5.5434717648039644E-4</v>
      </c>
      <c r="I3093" s="42">
        <v>14.988430992667567</v>
      </c>
      <c r="J3093" s="41">
        <v>6.133445520833333E-4</v>
      </c>
      <c r="K3093" s="42">
        <v>2.8547656605279088</v>
      </c>
      <c r="L3093" s="41">
        <v>5.5434717648039644E-4</v>
      </c>
      <c r="M3093" s="42">
        <v>2.709061361228537</v>
      </c>
    </row>
    <row r="3094" spans="1:13" x14ac:dyDescent="0.2">
      <c r="A3094" s="84">
        <v>360</v>
      </c>
      <c r="B3094" s="85">
        <v>36417</v>
      </c>
      <c r="C3094" s="97">
        <v>34.47874118</v>
      </c>
      <c r="D3094" s="90">
        <v>8.2324000000000004E-4</v>
      </c>
      <c r="E3094" s="87">
        <v>106.2336904</v>
      </c>
      <c r="F3094" s="88">
        <v>9.9700000000000006</v>
      </c>
      <c r="G3094" s="91">
        <v>22.224370589999999</v>
      </c>
      <c r="H3094" s="41">
        <v>5.57622838460059E-4</v>
      </c>
      <c r="I3094" s="42">
        <v>14.996788884101761</v>
      </c>
      <c r="J3094" s="41">
        <v>6.173436275E-4</v>
      </c>
      <c r="K3094" s="42">
        <v>2.8553830041554087</v>
      </c>
      <c r="L3094" s="41">
        <v>5.57622838460059E-4</v>
      </c>
      <c r="M3094" s="42">
        <v>2.7096189840669971</v>
      </c>
    </row>
    <row r="3095" spans="1:13" x14ac:dyDescent="0.2">
      <c r="A3095" s="84">
        <v>360</v>
      </c>
      <c r="B3095" s="85">
        <v>36418</v>
      </c>
      <c r="C3095" s="97">
        <v>34.403514739999999</v>
      </c>
      <c r="D3095" s="90">
        <v>8.2158999999999997E-4</v>
      </c>
      <c r="E3095" s="87">
        <v>106.32097094</v>
      </c>
      <c r="F3095" s="88">
        <v>9.99</v>
      </c>
      <c r="G3095" s="91">
        <v>22.19675737</v>
      </c>
      <c r="H3095" s="41">
        <v>5.5699485562299422E-4</v>
      </c>
      <c r="I3095" s="42">
        <v>15.00514201836107</v>
      </c>
      <c r="J3095" s="41">
        <v>6.1657659361111109E-4</v>
      </c>
      <c r="K3095" s="42">
        <v>2.8559995807490197</v>
      </c>
      <c r="L3095" s="41">
        <v>5.5699485562299422E-4</v>
      </c>
      <c r="M3095" s="42">
        <v>2.7101759789226199</v>
      </c>
    </row>
    <row r="3096" spans="1:13" x14ac:dyDescent="0.2">
      <c r="A3096" s="84">
        <v>360</v>
      </c>
      <c r="B3096" s="85">
        <v>36419</v>
      </c>
      <c r="C3096" s="97">
        <v>34.527111410000003</v>
      </c>
      <c r="D3096" s="90">
        <v>8.2428000000000004E-4</v>
      </c>
      <c r="E3096" s="87">
        <v>106.40860813</v>
      </c>
      <c r="F3096" s="88">
        <v>9.83</v>
      </c>
      <c r="G3096" s="91">
        <v>22.178555705000001</v>
      </c>
      <c r="H3096" s="41">
        <v>5.5658083399934277E-4</v>
      </c>
      <c r="I3096" s="42">
        <v>15.013493592819929</v>
      </c>
      <c r="J3096" s="41">
        <v>6.1607099180555557E-4</v>
      </c>
      <c r="K3096" s="42">
        <v>2.8566156517408254</v>
      </c>
      <c r="L3096" s="41">
        <v>5.5658083399934277E-4</v>
      </c>
      <c r="M3096" s="42">
        <v>2.710732559756619</v>
      </c>
    </row>
    <row r="3097" spans="1:13" x14ac:dyDescent="0.2">
      <c r="A3097" s="84">
        <v>360</v>
      </c>
      <c r="B3097" s="85">
        <v>36420</v>
      </c>
      <c r="C3097" s="97">
        <v>34.621052159999998</v>
      </c>
      <c r="D3097" s="90">
        <v>8.2613000000000001E-4</v>
      </c>
      <c r="E3097" s="87">
        <v>106.49651547000001</v>
      </c>
      <c r="F3097" s="88">
        <v>9.81</v>
      </c>
      <c r="G3097" s="91">
        <v>22.21552608</v>
      </c>
      <c r="H3097" s="41">
        <v>5.5742171105865879E-4</v>
      </c>
      <c r="I3097" s="42">
        <v>15.021862440107407</v>
      </c>
      <c r="J3097" s="41">
        <v>6.1709794666666665E-4</v>
      </c>
      <c r="K3097" s="42">
        <v>2.8572327496874923</v>
      </c>
      <c r="L3097" s="41">
        <v>5.5742171105865879E-4</v>
      </c>
      <c r="M3097" s="42">
        <v>2.7112899814676776</v>
      </c>
    </row>
    <row r="3098" spans="1:13" x14ac:dyDescent="0.2">
      <c r="A3098" s="84">
        <v>360</v>
      </c>
      <c r="B3098" s="85">
        <v>36421</v>
      </c>
      <c r="C3098" s="97">
        <v>34.621052159999998</v>
      </c>
      <c r="D3098" s="90">
        <v>8.2613000000000001E-4</v>
      </c>
      <c r="E3098" s="87">
        <v>106.58449544</v>
      </c>
      <c r="F3098" s="88">
        <v>9.81</v>
      </c>
      <c r="G3098" s="91">
        <v>22.21552608</v>
      </c>
      <c r="H3098" s="41">
        <v>5.5742171105865879E-4</v>
      </c>
      <c r="I3098" s="42">
        <v>15.03023595237206</v>
      </c>
      <c r="J3098" s="41">
        <v>6.1709794666666665E-4</v>
      </c>
      <c r="K3098" s="42">
        <v>2.8578498476341592</v>
      </c>
      <c r="L3098" s="41">
        <v>5.5742171105865879E-4</v>
      </c>
      <c r="M3098" s="42">
        <v>2.7118474031787363</v>
      </c>
    </row>
    <row r="3099" spans="1:13" x14ac:dyDescent="0.2">
      <c r="A3099" s="84">
        <v>360</v>
      </c>
      <c r="B3099" s="85">
        <v>36422</v>
      </c>
      <c r="C3099" s="97">
        <v>34.621052159999998</v>
      </c>
      <c r="D3099" s="90">
        <v>8.2613000000000001E-4</v>
      </c>
      <c r="E3099" s="87">
        <v>106.67254809000001</v>
      </c>
      <c r="F3099" s="88">
        <v>9.81</v>
      </c>
      <c r="G3099" s="91">
        <v>22.21552608</v>
      </c>
      <c r="H3099" s="41">
        <v>5.5742171105865879E-4</v>
      </c>
      <c r="I3099" s="42">
        <v>15.038614132214246</v>
      </c>
      <c r="J3099" s="41">
        <v>6.1709794666666665E-4</v>
      </c>
      <c r="K3099" s="42">
        <v>2.858466945580826</v>
      </c>
      <c r="L3099" s="41">
        <v>5.5742171105865879E-4</v>
      </c>
      <c r="M3099" s="42">
        <v>2.712404824889795</v>
      </c>
    </row>
    <row r="3100" spans="1:13" x14ac:dyDescent="0.2">
      <c r="A3100" s="84">
        <v>360</v>
      </c>
      <c r="B3100" s="85">
        <v>36423</v>
      </c>
      <c r="C3100" s="97">
        <v>33.895002130000002</v>
      </c>
      <c r="D3100" s="90">
        <v>8.1123000000000002E-4</v>
      </c>
      <c r="E3100" s="87">
        <v>106.75908299</v>
      </c>
      <c r="F3100" s="88">
        <v>9.83</v>
      </c>
      <c r="G3100" s="91">
        <v>21.862501065</v>
      </c>
      <c r="H3100" s="41">
        <v>5.4938191807107906E-4</v>
      </c>
      <c r="I3100" s="42">
        <v>15.046876074891333</v>
      </c>
      <c r="J3100" s="41">
        <v>6.0729169624999997E-4</v>
      </c>
      <c r="K3100" s="42">
        <v>2.8590742372770759</v>
      </c>
      <c r="L3100" s="41">
        <v>5.4938191807107906E-4</v>
      </c>
      <c r="M3100" s="42">
        <v>2.7129542068078658</v>
      </c>
    </row>
    <row r="3101" spans="1:13" x14ac:dyDescent="0.2">
      <c r="A3101" s="84">
        <v>360</v>
      </c>
      <c r="B3101" s="85">
        <v>36424</v>
      </c>
      <c r="C3101" s="97">
        <v>34.139297050000003</v>
      </c>
      <c r="D3101" s="90">
        <v>8.162E-4</v>
      </c>
      <c r="E3101" s="87">
        <v>106.84621975</v>
      </c>
      <c r="F3101" s="88">
        <v>9.7799999999999994</v>
      </c>
      <c r="G3101" s="91">
        <v>21.959648525000002</v>
      </c>
      <c r="H3101" s="41">
        <v>5.515966686346907E-4</v>
      </c>
      <c r="I3101" s="42">
        <v>15.055175881607603</v>
      </c>
      <c r="J3101" s="41">
        <v>6.0999023680555567E-4</v>
      </c>
      <c r="K3101" s="42">
        <v>2.8596842275138816</v>
      </c>
      <c r="L3101" s="41">
        <v>5.515966686346907E-4</v>
      </c>
      <c r="M3101" s="42">
        <v>2.7135058034765005</v>
      </c>
    </row>
    <row r="3102" spans="1:13" x14ac:dyDescent="0.2">
      <c r="A3102" s="84">
        <v>360</v>
      </c>
      <c r="B3102" s="85">
        <v>36425</v>
      </c>
      <c r="C3102" s="97">
        <v>34.02782775</v>
      </c>
      <c r="D3102" s="90">
        <v>8.1391999999999999E-4</v>
      </c>
      <c r="E3102" s="87">
        <v>106.93318403000001</v>
      </c>
      <c r="F3102" s="88">
        <v>9.81</v>
      </c>
      <c r="G3102" s="91">
        <v>21.918913875000001</v>
      </c>
      <c r="H3102" s="41">
        <v>5.5066822156568662E-4</v>
      </c>
      <c r="I3102" s="42">
        <v>15.063466288535686</v>
      </c>
      <c r="J3102" s="41">
        <v>6.0885871875000005E-4</v>
      </c>
      <c r="K3102" s="42">
        <v>2.8602930862326317</v>
      </c>
      <c r="L3102" s="41">
        <v>5.5066822156568662E-4</v>
      </c>
      <c r="M3102" s="42">
        <v>2.7140564716980662</v>
      </c>
    </row>
    <row r="3103" spans="1:13" x14ac:dyDescent="0.2">
      <c r="A3103" s="84">
        <v>360</v>
      </c>
      <c r="B3103" s="85">
        <v>36426</v>
      </c>
      <c r="C3103" s="97">
        <v>33.395653199999998</v>
      </c>
      <c r="D3103" s="90">
        <v>8.0082999999999999E-4</v>
      </c>
      <c r="E3103" s="87">
        <v>107.01881826</v>
      </c>
      <c r="F3103" s="88">
        <v>9.84</v>
      </c>
      <c r="G3103" s="91">
        <v>21.617826600000001</v>
      </c>
      <c r="H3103" s="41">
        <v>5.4379606218701859E-4</v>
      </c>
      <c r="I3103" s="42">
        <v>15.071657742186279</v>
      </c>
      <c r="J3103" s="41">
        <v>6.0049518333333337E-4</v>
      </c>
      <c r="K3103" s="42">
        <v>2.8608935814159651</v>
      </c>
      <c r="L3103" s="41">
        <v>5.4379606218701859E-4</v>
      </c>
      <c r="M3103" s="42">
        <v>2.714600267760253</v>
      </c>
    </row>
    <row r="3104" spans="1:13" x14ac:dyDescent="0.2">
      <c r="A3104" s="84">
        <v>360</v>
      </c>
      <c r="B3104" s="85">
        <v>36427</v>
      </c>
      <c r="C3104" s="97">
        <v>33.411939349999997</v>
      </c>
      <c r="D3104" s="90">
        <v>8.0102999999999999E-4</v>
      </c>
      <c r="E3104" s="87">
        <v>107.10454353999999</v>
      </c>
      <c r="F3104" s="88">
        <v>9.8699999999999992</v>
      </c>
      <c r="G3104" s="91">
        <v>21.640969674999997</v>
      </c>
      <c r="H3104" s="41">
        <v>5.4432489235689552E-4</v>
      </c>
      <c r="I3104" s="42">
        <v>15.079861620664435</v>
      </c>
      <c r="J3104" s="41">
        <v>6.011380465277777E-4</v>
      </c>
      <c r="K3104" s="42">
        <v>2.8614947194624927</v>
      </c>
      <c r="L3104" s="41">
        <v>5.4432489235689552E-4</v>
      </c>
      <c r="M3104" s="42">
        <v>2.7151445926526101</v>
      </c>
    </row>
    <row r="3105" spans="1:13" x14ac:dyDescent="0.2">
      <c r="A3105" s="84">
        <v>360</v>
      </c>
      <c r="B3105" s="85">
        <v>36428</v>
      </c>
      <c r="C3105" s="97">
        <v>33.411939349999997</v>
      </c>
      <c r="D3105" s="90">
        <v>8.0102999999999999E-4</v>
      </c>
      <c r="E3105" s="87">
        <v>107.19033749</v>
      </c>
      <c r="F3105" s="88">
        <v>9.8699999999999992</v>
      </c>
      <c r="G3105" s="91">
        <v>21.640969674999997</v>
      </c>
      <c r="H3105" s="41">
        <v>5.4432489235689552E-4</v>
      </c>
      <c r="I3105" s="42">
        <v>15.08806996471786</v>
      </c>
      <c r="J3105" s="41">
        <v>6.011380465277777E-4</v>
      </c>
      <c r="K3105" s="42">
        <v>2.8620958575090203</v>
      </c>
      <c r="L3105" s="41">
        <v>5.4432489235689552E-4</v>
      </c>
      <c r="M3105" s="42">
        <v>2.7156889175449672</v>
      </c>
    </row>
    <row r="3106" spans="1:13" x14ac:dyDescent="0.2">
      <c r="A3106" s="84">
        <v>360</v>
      </c>
      <c r="B3106" s="85">
        <v>36429</v>
      </c>
      <c r="C3106" s="97">
        <v>33.411939349999997</v>
      </c>
      <c r="D3106" s="90">
        <v>8.0102999999999999E-4</v>
      </c>
      <c r="E3106" s="87">
        <v>107.27620017</v>
      </c>
      <c r="F3106" s="88">
        <v>9.8699999999999992</v>
      </c>
      <c r="G3106" s="91">
        <v>21.640969674999997</v>
      </c>
      <c r="H3106" s="41">
        <v>5.4432489235689552E-4</v>
      </c>
      <c r="I3106" s="42">
        <v>15.096282776777279</v>
      </c>
      <c r="J3106" s="41">
        <v>6.011380465277777E-4</v>
      </c>
      <c r="K3106" s="42">
        <v>2.8626969955555479</v>
      </c>
      <c r="L3106" s="41">
        <v>5.4432489235689552E-4</v>
      </c>
      <c r="M3106" s="42">
        <v>2.7162332424373243</v>
      </c>
    </row>
    <row r="3107" spans="1:13" x14ac:dyDescent="0.2">
      <c r="A3107" s="84">
        <v>360</v>
      </c>
      <c r="B3107" s="85">
        <v>36430</v>
      </c>
      <c r="C3107" s="97">
        <v>32.95006987</v>
      </c>
      <c r="D3107" s="90">
        <v>7.9142999999999998E-4</v>
      </c>
      <c r="E3107" s="87">
        <v>107.36110177</v>
      </c>
      <c r="F3107" s="88">
        <v>9.93</v>
      </c>
      <c r="G3107" s="91">
        <v>21.440034935</v>
      </c>
      <c r="H3107" s="41">
        <v>5.3973008893004604E-4</v>
      </c>
      <c r="I3107" s="42">
        <v>15.104430694822902</v>
      </c>
      <c r="J3107" s="41">
        <v>5.9555652597222217E-4</v>
      </c>
      <c r="K3107" s="42">
        <v>2.86329255208152</v>
      </c>
      <c r="L3107" s="41">
        <v>5.3973008893004604E-4</v>
      </c>
      <c r="M3107" s="42">
        <v>2.7167729725262544</v>
      </c>
    </row>
    <row r="3108" spans="1:13" x14ac:dyDescent="0.2">
      <c r="A3108" s="84">
        <v>360</v>
      </c>
      <c r="B3108" s="85">
        <v>36431</v>
      </c>
      <c r="C3108" s="97">
        <v>33.092219219999997</v>
      </c>
      <c r="D3108" s="90">
        <v>7.9436000000000003E-4</v>
      </c>
      <c r="E3108" s="87">
        <v>107.44638513</v>
      </c>
      <c r="F3108" s="88">
        <v>9.93</v>
      </c>
      <c r="G3108" s="91">
        <v>21.511109609999998</v>
      </c>
      <c r="H3108" s="41">
        <v>5.4135622967543817E-4</v>
      </c>
      <c r="I3108" s="42">
        <v>15.112607572475245</v>
      </c>
      <c r="J3108" s="41">
        <v>5.9753082249999995E-4</v>
      </c>
      <c r="K3108" s="42">
        <v>2.8638900829040201</v>
      </c>
      <c r="L3108" s="41">
        <v>5.4135622967543817E-4</v>
      </c>
      <c r="M3108" s="42">
        <v>2.71731432875593</v>
      </c>
    </row>
    <row r="3109" spans="1:13" x14ac:dyDescent="0.2">
      <c r="A3109" s="84">
        <v>360</v>
      </c>
      <c r="B3109" s="85">
        <v>36432</v>
      </c>
      <c r="C3109" s="97">
        <v>32.516771210000002</v>
      </c>
      <c r="D3109" s="90">
        <v>7.8242999999999997E-4</v>
      </c>
      <c r="E3109" s="87">
        <v>107.53045333</v>
      </c>
      <c r="F3109" s="88">
        <v>9.89</v>
      </c>
      <c r="G3109" s="91">
        <v>21.203385605000001</v>
      </c>
      <c r="H3109" s="41">
        <v>5.3430886240923847E-4</v>
      </c>
      <c r="I3109" s="42">
        <v>15.120682372635331</v>
      </c>
      <c r="J3109" s="41">
        <v>5.889829334722222E-4</v>
      </c>
      <c r="K3109" s="42">
        <v>2.8644790658374926</v>
      </c>
      <c r="L3109" s="41">
        <v>5.3430886240923847E-4</v>
      </c>
      <c r="M3109" s="42">
        <v>2.7178486376183395</v>
      </c>
    </row>
    <row r="3110" spans="1:13" x14ac:dyDescent="0.2">
      <c r="A3110" s="84">
        <v>360</v>
      </c>
      <c r="B3110" s="85">
        <v>36433</v>
      </c>
      <c r="C3110" s="97">
        <v>32.973196219999998</v>
      </c>
      <c r="D3110" s="90">
        <v>7.9184999999999998E-4</v>
      </c>
      <c r="E3110" s="87">
        <v>107.61560132</v>
      </c>
      <c r="F3110" s="88">
        <v>9.8800000000000008</v>
      </c>
      <c r="G3110" s="91">
        <v>21.42659811</v>
      </c>
      <c r="H3110" s="41">
        <v>5.3942255674344075E-4</v>
      </c>
      <c r="I3110" s="42">
        <v>15.128838809780483</v>
      </c>
      <c r="J3110" s="41">
        <v>5.9518328083333336E-4</v>
      </c>
      <c r="K3110" s="42">
        <v>2.8650742491183259</v>
      </c>
      <c r="L3110" s="41">
        <v>5.3942255674344075E-4</v>
      </c>
      <c r="M3110" s="42">
        <v>2.7183880601750827</v>
      </c>
    </row>
    <row r="3111" spans="1:13" x14ac:dyDescent="0.2">
      <c r="A3111" s="84">
        <v>360</v>
      </c>
      <c r="B3111" s="85">
        <v>36434</v>
      </c>
      <c r="C3111" s="97">
        <v>32.69657067</v>
      </c>
      <c r="D3111" s="90">
        <v>7.8620000000000003E-4</v>
      </c>
      <c r="E3111" s="87">
        <v>107.70020871</v>
      </c>
      <c r="F3111" s="88">
        <v>9.8800000000000008</v>
      </c>
      <c r="G3111" s="91">
        <v>21.288285335000001</v>
      </c>
      <c r="H3111" s="41">
        <v>5.3625498145715156E-4</v>
      </c>
      <c r="I3111" s="42">
        <v>15.136951724955889</v>
      </c>
      <c r="J3111" s="41">
        <v>5.9134125930555555E-4</v>
      </c>
      <c r="K3111" s="42">
        <v>2.8656655903776316</v>
      </c>
      <c r="L3111" s="41">
        <v>5.3625498145715156E-4</v>
      </c>
      <c r="M3111" s="42">
        <v>2.7189243151565399</v>
      </c>
    </row>
    <row r="3112" spans="1:13" x14ac:dyDescent="0.2">
      <c r="A3112" s="84">
        <v>360</v>
      </c>
      <c r="B3112" s="85">
        <v>36435</v>
      </c>
      <c r="C3112" s="97">
        <v>32.69657067</v>
      </c>
      <c r="D3112" s="90">
        <v>7.8620000000000003E-4</v>
      </c>
      <c r="E3112" s="87">
        <v>107.78488261</v>
      </c>
      <c r="F3112" s="88">
        <v>9.8800000000000008</v>
      </c>
      <c r="G3112" s="91">
        <v>21.288285335000001</v>
      </c>
      <c r="H3112" s="41">
        <v>5.3625498145715156E-4</v>
      </c>
      <c r="I3112" s="42">
        <v>15.145068990722473</v>
      </c>
      <c r="J3112" s="41">
        <v>5.9134125930555555E-4</v>
      </c>
      <c r="K3112" s="42">
        <v>2.8662569316369373</v>
      </c>
      <c r="L3112" s="41">
        <v>5.3625498145715156E-4</v>
      </c>
      <c r="M3112" s="42">
        <v>2.719460570137997</v>
      </c>
    </row>
    <row r="3113" spans="1:13" x14ac:dyDescent="0.2">
      <c r="A3113" s="84">
        <v>360</v>
      </c>
      <c r="B3113" s="85">
        <v>36436</v>
      </c>
      <c r="C3113" s="97">
        <v>32.69657067</v>
      </c>
      <c r="D3113" s="90">
        <v>7.8620000000000003E-4</v>
      </c>
      <c r="E3113" s="87">
        <v>107.86962308</v>
      </c>
      <c r="F3113" s="88">
        <v>9.8800000000000008</v>
      </c>
      <c r="G3113" s="91">
        <v>21.288285335000001</v>
      </c>
      <c r="H3113" s="41">
        <v>5.3625498145715156E-4</v>
      </c>
      <c r="I3113" s="42">
        <v>15.15319060941326</v>
      </c>
      <c r="J3113" s="41">
        <v>5.9134125930555555E-4</v>
      </c>
      <c r="K3113" s="42">
        <v>2.866848272896243</v>
      </c>
      <c r="L3113" s="41">
        <v>5.3625498145715156E-4</v>
      </c>
      <c r="M3113" s="42">
        <v>2.7199968251194542</v>
      </c>
    </row>
    <row r="3114" spans="1:13" x14ac:dyDescent="0.2">
      <c r="A3114" s="84">
        <v>360</v>
      </c>
      <c r="B3114" s="85">
        <v>36437</v>
      </c>
      <c r="C3114" s="97">
        <v>33.243025119999999</v>
      </c>
      <c r="D3114" s="90">
        <v>7.9748999999999998E-4</v>
      </c>
      <c r="E3114" s="87">
        <v>107.95564803000001</v>
      </c>
      <c r="F3114" s="88">
        <v>9.9</v>
      </c>
      <c r="G3114" s="91">
        <v>21.571512559999999</v>
      </c>
      <c r="H3114" s="41">
        <v>5.4273746311817028E-4</v>
      </c>
      <c r="I3114" s="42">
        <v>15.161414813642759</v>
      </c>
      <c r="J3114" s="41">
        <v>5.9920868222222224E-4</v>
      </c>
      <c r="K3114" s="42">
        <v>2.8674474815784654</v>
      </c>
      <c r="L3114" s="41">
        <v>5.4273746311817028E-4</v>
      </c>
      <c r="M3114" s="42">
        <v>2.7205395625825721</v>
      </c>
    </row>
    <row r="3115" spans="1:13" x14ac:dyDescent="0.2">
      <c r="A3115" s="84">
        <v>360</v>
      </c>
      <c r="B3115" s="85">
        <v>36438</v>
      </c>
      <c r="C3115" s="97">
        <v>33.252618669999997</v>
      </c>
      <c r="D3115" s="90">
        <v>7.9770000000000004E-4</v>
      </c>
      <c r="E3115" s="87">
        <v>108.04176425</v>
      </c>
      <c r="F3115" s="88">
        <v>9.9499999999999993</v>
      </c>
      <c r="G3115" s="91">
        <v>21.601309334999996</v>
      </c>
      <c r="H3115" s="41">
        <v>5.4341857352468992E-4</v>
      </c>
      <c r="I3115" s="42">
        <v>15.169653808053406</v>
      </c>
      <c r="J3115" s="41">
        <v>6.000363704166666E-4</v>
      </c>
      <c r="K3115" s="42">
        <v>2.8680475179488822</v>
      </c>
      <c r="L3115" s="41">
        <v>5.4341857352468992E-4</v>
      </c>
      <c r="M3115" s="42">
        <v>2.7210829811560968</v>
      </c>
    </row>
    <row r="3116" spans="1:13" x14ac:dyDescent="0.2">
      <c r="A3116" s="84">
        <v>360</v>
      </c>
      <c r="B3116" s="85">
        <v>36439</v>
      </c>
      <c r="C3116" s="97">
        <v>33.055184650000001</v>
      </c>
      <c r="D3116" s="90">
        <v>7.9372999999999998E-4</v>
      </c>
      <c r="E3116" s="87">
        <v>108.12752024</v>
      </c>
      <c r="F3116" s="88">
        <v>9.9499999999999993</v>
      </c>
      <c r="G3116" s="91">
        <v>21.502592325000002</v>
      </c>
      <c r="H3116" s="41">
        <v>5.4116140995530415E-4</v>
      </c>
      <c r="I3116" s="42">
        <v>15.177863039296707</v>
      </c>
      <c r="J3116" s="41">
        <v>5.9729423125E-4</v>
      </c>
      <c r="K3116" s="42">
        <v>2.8686448121801322</v>
      </c>
      <c r="L3116" s="41">
        <v>5.4116140995530415E-4</v>
      </c>
      <c r="M3116" s="42">
        <v>2.7216241425660521</v>
      </c>
    </row>
    <row r="3117" spans="1:13" x14ac:dyDescent="0.2">
      <c r="A3117" s="84">
        <v>360</v>
      </c>
      <c r="B3117" s="85">
        <v>36440</v>
      </c>
      <c r="C3117" s="97">
        <v>32.874400459999997</v>
      </c>
      <c r="D3117" s="90">
        <v>7.8976000000000003E-4</v>
      </c>
      <c r="E3117" s="87">
        <v>108.21291503</v>
      </c>
      <c r="F3117" s="88">
        <v>9.9499999999999993</v>
      </c>
      <c r="G3117" s="91">
        <v>21.412200229999996</v>
      </c>
      <c r="H3117" s="41">
        <v>5.3909299096921437E-4</v>
      </c>
      <c r="I3117" s="42">
        <v>15.186045318879081</v>
      </c>
      <c r="J3117" s="41">
        <v>5.9478333972222213E-4</v>
      </c>
      <c r="K3117" s="42">
        <v>2.8692395955198546</v>
      </c>
      <c r="L3117" s="41">
        <v>5.3909299096921437E-4</v>
      </c>
      <c r="M3117" s="42">
        <v>2.7221632355570211</v>
      </c>
    </row>
    <row r="3118" spans="1:13" x14ac:dyDescent="0.2">
      <c r="A3118" s="84">
        <v>360</v>
      </c>
      <c r="B3118" s="85">
        <v>36441</v>
      </c>
      <c r="C3118" s="97">
        <v>32.874400459999997</v>
      </c>
      <c r="D3118" s="90">
        <v>7.8976000000000003E-4</v>
      </c>
      <c r="E3118" s="87">
        <v>108.29837726</v>
      </c>
      <c r="F3118" s="88">
        <v>9.9499999999999993</v>
      </c>
      <c r="G3118" s="91">
        <v>21.412200229999996</v>
      </c>
      <c r="H3118" s="41">
        <v>5.3909299096921437E-4</v>
      </c>
      <c r="I3118" s="42">
        <v>15.19423200947103</v>
      </c>
      <c r="J3118" s="41">
        <v>5.9478333972222213E-4</v>
      </c>
      <c r="K3118" s="42">
        <v>2.869834378859577</v>
      </c>
      <c r="L3118" s="41">
        <v>5.3909299096921437E-4</v>
      </c>
      <c r="M3118" s="42">
        <v>2.7227023285479905</v>
      </c>
    </row>
    <row r="3119" spans="1:13" x14ac:dyDescent="0.2">
      <c r="A3119" s="84">
        <v>360</v>
      </c>
      <c r="B3119" s="85">
        <v>36442</v>
      </c>
      <c r="C3119" s="97">
        <v>32.874400459999997</v>
      </c>
      <c r="D3119" s="90">
        <v>7.8976000000000003E-4</v>
      </c>
      <c r="E3119" s="87">
        <v>108.38390699</v>
      </c>
      <c r="F3119" s="88">
        <v>9.9499999999999993</v>
      </c>
      <c r="G3119" s="91">
        <v>21.412200229999996</v>
      </c>
      <c r="H3119" s="41">
        <v>5.3909299096921437E-4</v>
      </c>
      <c r="I3119" s="42">
        <v>15.202423113450495</v>
      </c>
      <c r="J3119" s="41">
        <v>5.9478333972222213E-4</v>
      </c>
      <c r="K3119" s="42">
        <v>2.8704291621992994</v>
      </c>
      <c r="L3119" s="41">
        <v>5.3909299096921437E-4</v>
      </c>
      <c r="M3119" s="42">
        <v>2.72324142153896</v>
      </c>
    </row>
    <row r="3120" spans="1:13" x14ac:dyDescent="0.2">
      <c r="A3120" s="84">
        <v>360</v>
      </c>
      <c r="B3120" s="85">
        <v>36443</v>
      </c>
      <c r="C3120" s="97">
        <v>32.874400459999997</v>
      </c>
      <c r="D3120" s="90">
        <v>7.8976000000000003E-4</v>
      </c>
      <c r="E3120" s="87">
        <v>108.46950425999999</v>
      </c>
      <c r="F3120" s="88">
        <v>9.9499999999999993</v>
      </c>
      <c r="G3120" s="91">
        <v>21.412200229999996</v>
      </c>
      <c r="H3120" s="41">
        <v>5.3909299096921437E-4</v>
      </c>
      <c r="I3120" s="42">
        <v>15.210618633196704</v>
      </c>
      <c r="J3120" s="41">
        <v>5.9478333972222213E-4</v>
      </c>
      <c r="K3120" s="42">
        <v>2.8710239455390218</v>
      </c>
      <c r="L3120" s="41">
        <v>5.3909299096921437E-4</v>
      </c>
      <c r="M3120" s="42">
        <v>2.7237805145299294</v>
      </c>
    </row>
    <row r="3121" spans="1:13" x14ac:dyDescent="0.2">
      <c r="A3121" s="84">
        <v>360</v>
      </c>
      <c r="B3121" s="85">
        <v>36444</v>
      </c>
      <c r="C3121" s="97">
        <v>33.604803320000002</v>
      </c>
      <c r="D3121" s="90">
        <v>8.0499E-4</v>
      </c>
      <c r="E3121" s="87">
        <v>108.55682113</v>
      </c>
      <c r="F3121" s="88">
        <v>9.49</v>
      </c>
      <c r="G3121" s="91">
        <v>21.547401660000002</v>
      </c>
      <c r="H3121" s="41">
        <v>5.4218620157708841E-4</v>
      </c>
      <c r="I3121" s="42">
        <v>15.218865620737075</v>
      </c>
      <c r="J3121" s="41">
        <v>5.9853893500000008E-4</v>
      </c>
      <c r="K3121" s="42">
        <v>2.8716224844740217</v>
      </c>
      <c r="L3121" s="41">
        <v>5.4218620157708841E-4</v>
      </c>
      <c r="M3121" s="42">
        <v>2.7243227007315065</v>
      </c>
    </row>
    <row r="3122" spans="1:13" x14ac:dyDescent="0.2">
      <c r="A3122" s="84">
        <v>360</v>
      </c>
      <c r="B3122" s="85">
        <v>36445</v>
      </c>
      <c r="C3122" s="97">
        <v>33.521796270000003</v>
      </c>
      <c r="D3122" s="90">
        <v>8.0332999999999999E-4</v>
      </c>
      <c r="E3122" s="87">
        <v>108.64402699999999</v>
      </c>
      <c r="F3122" s="88">
        <v>9.51</v>
      </c>
      <c r="G3122" s="91">
        <v>21.515898135</v>
      </c>
      <c r="H3122" s="41">
        <v>5.4146575379809825E-4</v>
      </c>
      <c r="I3122" s="42">
        <v>15.227106115282359</v>
      </c>
      <c r="J3122" s="41">
        <v>5.9766383708333333E-4</v>
      </c>
      <c r="K3122" s="42">
        <v>2.8722201483111052</v>
      </c>
      <c r="L3122" s="41">
        <v>5.4146575379809825E-4</v>
      </c>
      <c r="M3122" s="42">
        <v>2.7248641664853048</v>
      </c>
    </row>
    <row r="3123" spans="1:13" x14ac:dyDescent="0.2">
      <c r="A3123" s="84">
        <v>360</v>
      </c>
      <c r="B3123" s="85">
        <v>36446</v>
      </c>
      <c r="C3123" s="97">
        <v>31.81236303</v>
      </c>
      <c r="D3123" s="90">
        <v>7.6749000000000001E-4</v>
      </c>
      <c r="E3123" s="87">
        <v>108.72741019999999</v>
      </c>
      <c r="F3123" s="88">
        <v>9.73</v>
      </c>
      <c r="G3123" s="91">
        <v>20.771181515000002</v>
      </c>
      <c r="H3123" s="41">
        <v>5.2438051562386789E-4</v>
      </c>
      <c r="I3123" s="42">
        <v>15.235090913038549</v>
      </c>
      <c r="J3123" s="41">
        <v>5.7697726430555563E-4</v>
      </c>
      <c r="K3123" s="42">
        <v>2.8727971255754108</v>
      </c>
      <c r="L3123" s="41">
        <v>5.2438051562386789E-4</v>
      </c>
      <c r="M3123" s="42">
        <v>2.7253885470009287</v>
      </c>
    </row>
    <row r="3124" spans="1:13" x14ac:dyDescent="0.2">
      <c r="A3124" s="84">
        <v>360</v>
      </c>
      <c r="B3124" s="85">
        <v>36447</v>
      </c>
      <c r="C3124" s="97">
        <v>31.705767699999999</v>
      </c>
      <c r="D3124" s="90">
        <v>7.6537999999999997E-4</v>
      </c>
      <c r="E3124" s="87">
        <v>108.81062799</v>
      </c>
      <c r="F3124" s="88">
        <v>9.6999999999999993</v>
      </c>
      <c r="G3124" s="91">
        <v>20.702883849999999</v>
      </c>
      <c r="H3124" s="41">
        <v>5.2280837929541413E-4</v>
      </c>
      <c r="I3124" s="42">
        <v>15.243055946227214</v>
      </c>
      <c r="J3124" s="41">
        <v>5.7508010694444446E-4</v>
      </c>
      <c r="K3124" s="42">
        <v>2.8733722056823554</v>
      </c>
      <c r="L3124" s="41">
        <v>5.2280837929541413E-4</v>
      </c>
      <c r="M3124" s="42">
        <v>2.7259113553802239</v>
      </c>
    </row>
    <row r="3125" spans="1:13" x14ac:dyDescent="0.2">
      <c r="A3125" s="84">
        <v>360</v>
      </c>
      <c r="B3125" s="85">
        <v>36448</v>
      </c>
      <c r="C3125" s="97">
        <v>32.088168039999999</v>
      </c>
      <c r="D3125" s="90">
        <v>7.7338999999999999E-4</v>
      </c>
      <c r="E3125" s="87">
        <v>108.89478104</v>
      </c>
      <c r="F3125" s="88">
        <v>9.74</v>
      </c>
      <c r="G3125" s="91">
        <v>20.914084020000001</v>
      </c>
      <c r="H3125" s="41">
        <v>5.2766710617446755E-4</v>
      </c>
      <c r="I3125" s="42">
        <v>15.251099205447614</v>
      </c>
      <c r="J3125" s="41">
        <v>5.8094677833333338E-4</v>
      </c>
      <c r="K3125" s="42">
        <v>2.8739531524606887</v>
      </c>
      <c r="L3125" s="41">
        <v>5.2766710617446755E-4</v>
      </c>
      <c r="M3125" s="42">
        <v>2.7264390224863986</v>
      </c>
    </row>
    <row r="3126" spans="1:13" x14ac:dyDescent="0.2">
      <c r="A3126" s="84">
        <v>360</v>
      </c>
      <c r="B3126" s="85">
        <v>36449</v>
      </c>
      <c r="C3126" s="97">
        <v>32.088168039999999</v>
      </c>
      <c r="D3126" s="90">
        <v>7.7338999999999999E-4</v>
      </c>
      <c r="E3126" s="87">
        <v>108.97899916999999</v>
      </c>
      <c r="F3126" s="88">
        <v>9.74</v>
      </c>
      <c r="G3126" s="91">
        <v>20.914084020000001</v>
      </c>
      <c r="H3126" s="41">
        <v>5.2766710617446755E-4</v>
      </c>
      <c r="I3126" s="42">
        <v>15.259146708831333</v>
      </c>
      <c r="J3126" s="41">
        <v>5.8094677833333338E-4</v>
      </c>
      <c r="K3126" s="42">
        <v>2.874534099239022</v>
      </c>
      <c r="L3126" s="41">
        <v>5.2766710617446755E-4</v>
      </c>
      <c r="M3126" s="42">
        <v>2.7269666895925733</v>
      </c>
    </row>
    <row r="3127" spans="1:13" x14ac:dyDescent="0.2">
      <c r="A3127" s="84">
        <v>360</v>
      </c>
      <c r="B3127" s="85">
        <v>36450</v>
      </c>
      <c r="C3127" s="97">
        <v>32.088168039999999</v>
      </c>
      <c r="D3127" s="90">
        <v>7.7338999999999999E-4</v>
      </c>
      <c r="E3127" s="87">
        <v>109.06328243999999</v>
      </c>
      <c r="F3127" s="88">
        <v>9.74</v>
      </c>
      <c r="G3127" s="91">
        <v>20.914084020000001</v>
      </c>
      <c r="H3127" s="41">
        <v>5.2766710617446755E-4</v>
      </c>
      <c r="I3127" s="42">
        <v>15.267198458617873</v>
      </c>
      <c r="J3127" s="41">
        <v>5.8094677833333338E-4</v>
      </c>
      <c r="K3127" s="42">
        <v>2.8751150460173553</v>
      </c>
      <c r="L3127" s="41">
        <v>5.2766710617446755E-4</v>
      </c>
      <c r="M3127" s="42">
        <v>2.727494356698748</v>
      </c>
    </row>
    <row r="3128" spans="1:13" x14ac:dyDescent="0.2">
      <c r="A3128" s="84">
        <v>360</v>
      </c>
      <c r="B3128" s="85">
        <v>36451</v>
      </c>
      <c r="C3128" s="97">
        <v>32.145027519999999</v>
      </c>
      <c r="D3128" s="90">
        <v>7.7464999999999999E-4</v>
      </c>
      <c r="E3128" s="87">
        <v>109.14776831</v>
      </c>
      <c r="F3128" s="88">
        <v>9.6999999999999993</v>
      </c>
      <c r="G3128" s="91">
        <v>20.922513760000001</v>
      </c>
      <c r="H3128" s="41">
        <v>5.278608593346501E-4</v>
      </c>
      <c r="I3128" s="42">
        <v>15.275257415115872</v>
      </c>
      <c r="J3128" s="41">
        <v>5.8118093777777778E-4</v>
      </c>
      <c r="K3128" s="42">
        <v>2.8756962269551329</v>
      </c>
      <c r="L3128" s="41">
        <v>5.278608593346501E-4</v>
      </c>
      <c r="M3128" s="42">
        <v>2.7280222175580828</v>
      </c>
    </row>
    <row r="3129" spans="1:13" x14ac:dyDescent="0.2">
      <c r="A3129" s="84">
        <v>360</v>
      </c>
      <c r="B3129" s="85">
        <v>36452</v>
      </c>
      <c r="C3129" s="97">
        <v>31.849338189999997</v>
      </c>
      <c r="D3129" s="90">
        <v>7.6833999999999995E-4</v>
      </c>
      <c r="E3129" s="87">
        <v>109.23162981</v>
      </c>
      <c r="F3129" s="88">
        <v>9.6999999999999993</v>
      </c>
      <c r="G3129" s="91">
        <v>20.774669095</v>
      </c>
      <c r="H3129" s="41">
        <v>5.2446077204426622E-4</v>
      </c>
      <c r="I3129" s="42">
        <v>15.28326868841298</v>
      </c>
      <c r="J3129" s="41">
        <v>5.7707414152777779E-4</v>
      </c>
      <c r="K3129" s="42">
        <v>2.8762733010966608</v>
      </c>
      <c r="L3129" s="41">
        <v>5.2446077204426622E-4</v>
      </c>
      <c r="M3129" s="42">
        <v>2.7285466783301269</v>
      </c>
    </row>
    <row r="3130" spans="1:13" x14ac:dyDescent="0.2">
      <c r="A3130" s="84">
        <v>360</v>
      </c>
      <c r="B3130" s="85">
        <v>36453</v>
      </c>
      <c r="C3130" s="97">
        <v>31.92005048</v>
      </c>
      <c r="D3130" s="90">
        <v>7.6981E-4</v>
      </c>
      <c r="E3130" s="87">
        <v>109.31571741</v>
      </c>
      <c r="F3130" s="88">
        <v>9.6199999999999992</v>
      </c>
      <c r="G3130" s="91">
        <v>20.770025239999999</v>
      </c>
      <c r="H3130" s="41">
        <v>5.2435390683736038E-4</v>
      </c>
      <c r="I3130" s="42">
        <v>15.291282530058995</v>
      </c>
      <c r="J3130" s="41">
        <v>5.769451455555555E-4</v>
      </c>
      <c r="K3130" s="42">
        <v>2.8768502462422165</v>
      </c>
      <c r="L3130" s="41">
        <v>5.2435390683736038E-4</v>
      </c>
      <c r="M3130" s="42">
        <v>2.7290710322369645</v>
      </c>
    </row>
    <row r="3131" spans="1:13" x14ac:dyDescent="0.2">
      <c r="A3131" s="84">
        <v>360</v>
      </c>
      <c r="B3131" s="85">
        <v>36454</v>
      </c>
      <c r="C3131" s="97">
        <v>31.88642329</v>
      </c>
      <c r="D3131" s="90">
        <v>7.6917999999999995E-4</v>
      </c>
      <c r="E3131" s="87">
        <v>109.39980087000001</v>
      </c>
      <c r="F3131" s="88">
        <v>9.6199999999999992</v>
      </c>
      <c r="G3131" s="91">
        <v>20.753211645</v>
      </c>
      <c r="H3131" s="41">
        <v>5.2396695515644076E-4</v>
      </c>
      <c r="I3131" s="42">
        <v>15.299294656806707</v>
      </c>
      <c r="J3131" s="41">
        <v>5.7647810124999998E-4</v>
      </c>
      <c r="K3131" s="42">
        <v>2.8774267243434664</v>
      </c>
      <c r="L3131" s="41">
        <v>5.2396695515644076E-4</v>
      </c>
      <c r="M3131" s="42">
        <v>2.7295949991921207</v>
      </c>
    </row>
    <row r="3132" spans="1:13" x14ac:dyDescent="0.2">
      <c r="A3132" s="84">
        <v>360</v>
      </c>
      <c r="B3132" s="85">
        <v>36455</v>
      </c>
      <c r="C3132" s="97">
        <v>31.603204789999999</v>
      </c>
      <c r="D3132" s="90">
        <v>7.6305999999999998E-4</v>
      </c>
      <c r="E3132" s="87">
        <v>109.48327947999999</v>
      </c>
      <c r="F3132" s="88">
        <v>9.6300000000000008</v>
      </c>
      <c r="G3132" s="91">
        <v>20.616602395000001</v>
      </c>
      <c r="H3132" s="41">
        <v>5.2082100740102888E-4</v>
      </c>
      <c r="I3132" s="42">
        <v>15.30726285086239</v>
      </c>
      <c r="J3132" s="41">
        <v>5.7268339986111117E-4</v>
      </c>
      <c r="K3132" s="42">
        <v>2.8779994077433275</v>
      </c>
      <c r="L3132" s="41">
        <v>5.2082100740102888E-4</v>
      </c>
      <c r="M3132" s="42">
        <v>2.7301158201995217</v>
      </c>
    </row>
    <row r="3133" spans="1:13" x14ac:dyDescent="0.2">
      <c r="A3133" s="84">
        <v>360</v>
      </c>
      <c r="B3133" s="85">
        <v>36456</v>
      </c>
      <c r="C3133" s="97">
        <v>31.603204789999999</v>
      </c>
      <c r="D3133" s="90">
        <v>7.6305999999999998E-4</v>
      </c>
      <c r="E3133" s="87">
        <v>109.56682179000001</v>
      </c>
      <c r="F3133" s="88">
        <v>9.6300000000000008</v>
      </c>
      <c r="G3133" s="91">
        <v>20.616602395000001</v>
      </c>
      <c r="H3133" s="41">
        <v>5.2082100740102888E-4</v>
      </c>
      <c r="I3133" s="42">
        <v>15.315235194920929</v>
      </c>
      <c r="J3133" s="41">
        <v>5.7268339986111117E-4</v>
      </c>
      <c r="K3133" s="42">
        <v>2.8785720911431887</v>
      </c>
      <c r="L3133" s="41">
        <v>5.2082100740102888E-4</v>
      </c>
      <c r="M3133" s="42">
        <v>2.7306366412069227</v>
      </c>
    </row>
    <row r="3134" spans="1:13" x14ac:dyDescent="0.2">
      <c r="A3134" s="84">
        <v>360</v>
      </c>
      <c r="B3134" s="85">
        <v>36457</v>
      </c>
      <c r="C3134" s="97">
        <v>31.603204789999999</v>
      </c>
      <c r="D3134" s="90">
        <v>7.6305999999999998E-4</v>
      </c>
      <c r="E3134" s="87">
        <v>109.65042785</v>
      </c>
      <c r="F3134" s="88">
        <v>9.6300000000000008</v>
      </c>
      <c r="G3134" s="91">
        <v>20.616602395000001</v>
      </c>
      <c r="H3134" s="41">
        <v>5.2082100740102888E-4</v>
      </c>
      <c r="I3134" s="42">
        <v>15.323211691143731</v>
      </c>
      <c r="J3134" s="41">
        <v>5.7268339986111117E-4</v>
      </c>
      <c r="K3134" s="42">
        <v>2.8791447745430498</v>
      </c>
      <c r="L3134" s="41">
        <v>5.2082100740102888E-4</v>
      </c>
      <c r="M3134" s="42">
        <v>2.7311574622143238</v>
      </c>
    </row>
    <row r="3135" spans="1:13" x14ac:dyDescent="0.2">
      <c r="A3135" s="84">
        <v>360</v>
      </c>
      <c r="B3135" s="85">
        <v>36458</v>
      </c>
      <c r="C3135" s="97">
        <v>31.616303169999998</v>
      </c>
      <c r="D3135" s="90">
        <v>7.6347999999999997E-4</v>
      </c>
      <c r="E3135" s="87">
        <v>109.73414375999999</v>
      </c>
      <c r="F3135" s="88">
        <v>9.67</v>
      </c>
      <c r="G3135" s="91">
        <v>20.643151584999998</v>
      </c>
      <c r="H3135" s="41">
        <v>5.2143268159055012E-4</v>
      </c>
      <c r="I3135" s="42">
        <v>15.331201714506424</v>
      </c>
      <c r="J3135" s="41">
        <v>5.7342087736111111E-4</v>
      </c>
      <c r="K3135" s="42">
        <v>2.879718195420411</v>
      </c>
      <c r="L3135" s="41">
        <v>5.2143268159055012E-4</v>
      </c>
      <c r="M3135" s="42">
        <v>2.7316788948959143</v>
      </c>
    </row>
    <row r="3136" spans="1:13" x14ac:dyDescent="0.2">
      <c r="A3136" s="84">
        <v>360</v>
      </c>
      <c r="B3136" s="85">
        <v>36459</v>
      </c>
      <c r="C3136" s="97">
        <v>31.61134912</v>
      </c>
      <c r="D3136" s="90">
        <v>7.6327000000000003E-4</v>
      </c>
      <c r="E3136" s="87">
        <v>109.81790054</v>
      </c>
      <c r="F3136" s="88">
        <v>9.73</v>
      </c>
      <c r="G3136" s="91">
        <v>20.670674560000002</v>
      </c>
      <c r="H3136" s="41">
        <v>5.2206664939147274E-4</v>
      </c>
      <c r="I3136" s="42">
        <v>15.33920562361666</v>
      </c>
      <c r="J3136" s="41">
        <v>5.7418540444444447E-4</v>
      </c>
      <c r="K3136" s="42">
        <v>2.8802923808248555</v>
      </c>
      <c r="L3136" s="41">
        <v>5.2206664939147274E-4</v>
      </c>
      <c r="M3136" s="42">
        <v>2.7322009615453058</v>
      </c>
    </row>
    <row r="3137" spans="1:13" x14ac:dyDescent="0.2">
      <c r="A3137" s="84">
        <v>360</v>
      </c>
      <c r="B3137" s="85">
        <v>36460</v>
      </c>
      <c r="C3137" s="97">
        <v>32.225455609999997</v>
      </c>
      <c r="D3137" s="90">
        <v>7.7634000000000004E-4</v>
      </c>
      <c r="E3137" s="87">
        <v>109.90315547</v>
      </c>
      <c r="F3137" s="88">
        <v>10.07</v>
      </c>
      <c r="G3137" s="91">
        <v>21.147727804999999</v>
      </c>
      <c r="H3137" s="41">
        <v>5.3303230536205781E-4</v>
      </c>
      <c r="I3137" s="42">
        <v>15.347381915752639</v>
      </c>
      <c r="J3137" s="41">
        <v>5.8743688347222224E-4</v>
      </c>
      <c r="K3137" s="42">
        <v>2.8808798177083279</v>
      </c>
      <c r="L3137" s="41">
        <v>5.3303230536205781E-4</v>
      </c>
      <c r="M3137" s="42">
        <v>2.7327339938506681</v>
      </c>
    </row>
    <row r="3138" spans="1:13" x14ac:dyDescent="0.2">
      <c r="A3138" s="84">
        <v>360</v>
      </c>
      <c r="B3138" s="85">
        <v>36461</v>
      </c>
      <c r="C3138" s="97">
        <v>31.591785229999996</v>
      </c>
      <c r="D3138" s="90">
        <v>7.6285000000000003E-4</v>
      </c>
      <c r="E3138" s="87">
        <v>109.98699508999999</v>
      </c>
      <c r="F3138" s="88">
        <v>10.23</v>
      </c>
      <c r="G3138" s="91">
        <v>20.910892614999998</v>
      </c>
      <c r="H3138" s="41">
        <v>5.2759374988609054E-4</v>
      </c>
      <c r="I3138" s="42">
        <v>15.355479098528505</v>
      </c>
      <c r="J3138" s="41">
        <v>5.8085812819444439E-4</v>
      </c>
      <c r="K3138" s="42">
        <v>2.8814606758365224</v>
      </c>
      <c r="L3138" s="41">
        <v>5.2759374988609054E-4</v>
      </c>
      <c r="M3138" s="42">
        <v>2.7332615876005542</v>
      </c>
    </row>
    <row r="3139" spans="1:13" x14ac:dyDescent="0.2">
      <c r="A3139" s="84">
        <v>360</v>
      </c>
      <c r="B3139" s="85">
        <v>36462</v>
      </c>
      <c r="C3139" s="97">
        <v>31.901648789999999</v>
      </c>
      <c r="D3139" s="90">
        <v>7.6939E-4</v>
      </c>
      <c r="E3139" s="87">
        <v>110.07161798</v>
      </c>
      <c r="F3139" s="88">
        <v>10.119999999999999</v>
      </c>
      <c r="G3139" s="91">
        <v>21.010824395</v>
      </c>
      <c r="H3139" s="41">
        <v>5.2988982375268279E-4</v>
      </c>
      <c r="I3139" s="42">
        <v>15.363615810641663</v>
      </c>
      <c r="J3139" s="41">
        <v>5.8363401097222224E-4</v>
      </c>
      <c r="K3139" s="42">
        <v>2.8820443098474948</v>
      </c>
      <c r="L3139" s="41">
        <v>5.2988982375268279E-4</v>
      </c>
      <c r="M3139" s="42">
        <v>2.7337914774243068</v>
      </c>
    </row>
    <row r="3140" spans="1:13" x14ac:dyDescent="0.2">
      <c r="A3140" s="84">
        <v>360</v>
      </c>
      <c r="B3140" s="85">
        <v>36463</v>
      </c>
      <c r="C3140" s="97">
        <v>31.901648789999999</v>
      </c>
      <c r="D3140" s="90">
        <v>7.6939E-4</v>
      </c>
      <c r="E3140" s="87">
        <v>110.15630598</v>
      </c>
      <c r="F3140" s="88">
        <v>10.119999999999999</v>
      </c>
      <c r="G3140" s="91">
        <v>21.010824395</v>
      </c>
      <c r="H3140" s="41">
        <v>5.2988982375268279E-4</v>
      </c>
      <c r="I3140" s="42">
        <v>15.371756834315768</v>
      </c>
      <c r="J3140" s="41">
        <v>5.8363401097222224E-4</v>
      </c>
      <c r="K3140" s="42">
        <v>2.8826279438584672</v>
      </c>
      <c r="L3140" s="41">
        <v>5.2988982375268279E-4</v>
      </c>
      <c r="M3140" s="42">
        <v>2.7343213672480595</v>
      </c>
    </row>
    <row r="3141" spans="1:13" x14ac:dyDescent="0.2">
      <c r="A3141" s="84">
        <v>360</v>
      </c>
      <c r="B3141" s="85">
        <v>36464</v>
      </c>
      <c r="C3141" s="97">
        <v>31.901648789999999</v>
      </c>
      <c r="D3141" s="90">
        <v>7.6939E-4</v>
      </c>
      <c r="E3141" s="87">
        <v>110.24105914</v>
      </c>
      <c r="F3141" s="88">
        <v>10.119999999999999</v>
      </c>
      <c r="G3141" s="91">
        <v>21.010824395</v>
      </c>
      <c r="H3141" s="41">
        <v>5.2988982375268279E-4</v>
      </c>
      <c r="I3141" s="42">
        <v>15.379902171835473</v>
      </c>
      <c r="J3141" s="41">
        <v>5.8363401097222224E-4</v>
      </c>
      <c r="K3141" s="42">
        <v>2.8832115778694396</v>
      </c>
      <c r="L3141" s="41">
        <v>5.2988982375268279E-4</v>
      </c>
      <c r="M3141" s="42">
        <v>2.7348512570718122</v>
      </c>
    </row>
    <row r="3142" spans="1:13" x14ac:dyDescent="0.2">
      <c r="A3142" s="84">
        <v>360</v>
      </c>
      <c r="B3142" s="85">
        <v>36465</v>
      </c>
      <c r="C3142" s="97">
        <v>31.901648789999999</v>
      </c>
      <c r="D3142" s="90">
        <v>7.6939E-4</v>
      </c>
      <c r="E3142" s="87">
        <v>110.32587751</v>
      </c>
      <c r="F3142" s="88">
        <v>10.119999999999999</v>
      </c>
      <c r="G3142" s="91">
        <v>21.010824395</v>
      </c>
      <c r="H3142" s="41">
        <v>5.2988982375268279E-4</v>
      </c>
      <c r="I3142" s="42">
        <v>15.388051825486642</v>
      </c>
      <c r="J3142" s="41">
        <v>5.8363401097222224E-4</v>
      </c>
      <c r="K3142" s="42">
        <v>2.883795211880412</v>
      </c>
      <c r="L3142" s="41">
        <v>5.2988982375268279E-4</v>
      </c>
      <c r="M3142" s="42">
        <v>2.7353811468955649</v>
      </c>
    </row>
    <row r="3143" spans="1:13" x14ac:dyDescent="0.2">
      <c r="A3143" s="84">
        <v>360</v>
      </c>
      <c r="B3143" s="85">
        <v>36466</v>
      </c>
      <c r="C3143" s="97">
        <v>31.824147310000001</v>
      </c>
      <c r="D3143" s="90">
        <v>7.6769999999999996E-4</v>
      </c>
      <c r="E3143" s="87">
        <v>110.41057469</v>
      </c>
      <c r="F3143" s="88">
        <v>10.119999999999999</v>
      </c>
      <c r="G3143" s="91">
        <v>20.972073654999999</v>
      </c>
      <c r="H3143" s="41">
        <v>5.2899969526709612E-4</v>
      </c>
      <c r="I3143" s="42">
        <v>15.396192100213078</v>
      </c>
      <c r="J3143" s="41">
        <v>5.8255760152777772E-4</v>
      </c>
      <c r="K3143" s="42">
        <v>2.8843777694819397</v>
      </c>
      <c r="L3143" s="41">
        <v>5.2899969526709612E-4</v>
      </c>
      <c r="M3143" s="42">
        <v>2.735910146590832</v>
      </c>
    </row>
    <row r="3144" spans="1:13" x14ac:dyDescent="0.2">
      <c r="A3144" s="84">
        <v>360</v>
      </c>
      <c r="B3144" s="85">
        <v>36467</v>
      </c>
      <c r="C3144" s="97">
        <v>32.075629569999997</v>
      </c>
      <c r="D3144" s="90">
        <v>7.7318000000000005E-4</v>
      </c>
      <c r="E3144" s="87">
        <v>110.49594193999999</v>
      </c>
      <c r="F3144" s="88">
        <v>10.17</v>
      </c>
      <c r="G3144" s="91">
        <v>21.122814784999999</v>
      </c>
      <c r="H3144" s="41">
        <v>5.3246071543289197E-4</v>
      </c>
      <c r="I3144" s="42">
        <v>15.4043899676737</v>
      </c>
      <c r="J3144" s="41">
        <v>5.8674485513888889E-4</v>
      </c>
      <c r="K3144" s="42">
        <v>2.8849645143370788</v>
      </c>
      <c r="L3144" s="41">
        <v>5.3246071543289197E-4</v>
      </c>
      <c r="M3144" s="42">
        <v>2.7364426073062651</v>
      </c>
    </row>
    <row r="3145" spans="1:13" x14ac:dyDescent="0.2">
      <c r="A3145" s="84">
        <v>360</v>
      </c>
      <c r="B3145" s="85">
        <v>36468</v>
      </c>
      <c r="C3145" s="97">
        <v>32.044987849999998</v>
      </c>
      <c r="D3145" s="90">
        <v>7.7234000000000005E-4</v>
      </c>
      <c r="E3145" s="87">
        <v>110.58128238</v>
      </c>
      <c r="F3145" s="88">
        <v>10.36</v>
      </c>
      <c r="G3145" s="91">
        <v>21.202493924999999</v>
      </c>
      <c r="H3145" s="41">
        <v>5.3428841560898555E-4</v>
      </c>
      <c r="I3145" s="42">
        <v>15.41262035478295</v>
      </c>
      <c r="J3145" s="41">
        <v>5.8895816458333328E-4</v>
      </c>
      <c r="K3145" s="42">
        <v>2.8855534725016621</v>
      </c>
      <c r="L3145" s="41">
        <v>5.3428841560898555E-4</v>
      </c>
      <c r="M3145" s="42">
        <v>2.7369768957218739</v>
      </c>
    </row>
    <row r="3146" spans="1:13" x14ac:dyDescent="0.2">
      <c r="A3146" s="84">
        <v>360</v>
      </c>
      <c r="B3146" s="85">
        <v>36469</v>
      </c>
      <c r="C3146" s="97">
        <v>32.199426080000002</v>
      </c>
      <c r="D3146" s="90">
        <v>7.7570999999999998E-4</v>
      </c>
      <c r="E3146" s="87">
        <v>110.66706028</v>
      </c>
      <c r="F3146" s="88">
        <v>10.36</v>
      </c>
      <c r="G3146" s="91">
        <v>21.279713040000001</v>
      </c>
      <c r="H3146" s="41">
        <v>5.3605854418892207E-4</v>
      </c>
      <c r="I3146" s="42">
        <v>15.420882421612472</v>
      </c>
      <c r="J3146" s="41">
        <v>5.9110314000000003E-4</v>
      </c>
      <c r="K3146" s="42">
        <v>2.8861445756416622</v>
      </c>
      <c r="L3146" s="41">
        <v>5.3605854418892207E-4</v>
      </c>
      <c r="M3146" s="42">
        <v>2.7375129542660628</v>
      </c>
    </row>
    <row r="3147" spans="1:13" x14ac:dyDescent="0.2">
      <c r="A3147" s="84">
        <v>360</v>
      </c>
      <c r="B3147" s="85">
        <v>36470</v>
      </c>
      <c r="C3147" s="97">
        <v>32.199426080000002</v>
      </c>
      <c r="D3147" s="90">
        <v>7.7570999999999998E-4</v>
      </c>
      <c r="E3147" s="87">
        <v>110.75290472</v>
      </c>
      <c r="F3147" s="88">
        <v>10.36</v>
      </c>
      <c r="G3147" s="91">
        <v>21.279713040000001</v>
      </c>
      <c r="H3147" s="41">
        <v>5.3605854418892207E-4</v>
      </c>
      <c r="I3147" s="42">
        <v>15.42914891739351</v>
      </c>
      <c r="J3147" s="41">
        <v>5.9110314000000003E-4</v>
      </c>
      <c r="K3147" s="42">
        <v>2.8867356787816623</v>
      </c>
      <c r="L3147" s="41">
        <v>5.3605854418892207E-4</v>
      </c>
      <c r="M3147" s="42">
        <v>2.7380490128102517</v>
      </c>
    </row>
    <row r="3148" spans="1:13" x14ac:dyDescent="0.2">
      <c r="A3148" s="84">
        <v>360</v>
      </c>
      <c r="B3148" s="85">
        <v>36471</v>
      </c>
      <c r="C3148" s="97">
        <v>32.199426080000002</v>
      </c>
      <c r="D3148" s="90">
        <v>7.7570999999999998E-4</v>
      </c>
      <c r="E3148" s="87">
        <v>110.83881574999999</v>
      </c>
      <c r="F3148" s="88">
        <v>10.36</v>
      </c>
      <c r="G3148" s="91">
        <v>21.279713040000001</v>
      </c>
      <c r="H3148" s="41">
        <v>5.3605854418892207E-4</v>
      </c>
      <c r="I3148" s="42">
        <v>15.437419844500242</v>
      </c>
      <c r="J3148" s="41">
        <v>5.9110314000000003E-4</v>
      </c>
      <c r="K3148" s="42">
        <v>2.8873267819216624</v>
      </c>
      <c r="L3148" s="41">
        <v>5.3605854418892207E-4</v>
      </c>
      <c r="M3148" s="42">
        <v>2.7385850713544406</v>
      </c>
    </row>
    <row r="3149" spans="1:13" x14ac:dyDescent="0.2">
      <c r="A3149" s="84">
        <v>360</v>
      </c>
      <c r="B3149" s="85">
        <v>36472</v>
      </c>
      <c r="C3149" s="97">
        <v>32.171983189999999</v>
      </c>
      <c r="D3149" s="90">
        <v>7.7506999999999999E-4</v>
      </c>
      <c r="E3149" s="87">
        <v>110.92472359</v>
      </c>
      <c r="F3149" s="88">
        <v>10.35</v>
      </c>
      <c r="G3149" s="91">
        <v>21.260991595</v>
      </c>
      <c r="H3149" s="41">
        <v>5.3562948730023763E-4</v>
      </c>
      <c r="I3149" s="42">
        <v>15.445688581776791</v>
      </c>
      <c r="J3149" s="41">
        <v>5.9058309986111113E-4</v>
      </c>
      <c r="K3149" s="42">
        <v>2.8879173650215235</v>
      </c>
      <c r="L3149" s="41">
        <v>5.3562948730023763E-4</v>
      </c>
      <c r="M3149" s="42">
        <v>2.7391207008417409</v>
      </c>
    </row>
    <row r="3150" spans="1:13" x14ac:dyDescent="0.2">
      <c r="A3150" s="84">
        <v>360</v>
      </c>
      <c r="B3150" s="85">
        <v>36473</v>
      </c>
      <c r="C3150" s="97">
        <v>32.103051129999997</v>
      </c>
      <c r="D3150" s="90">
        <v>7.7360000000000005E-4</v>
      </c>
      <c r="E3150" s="87">
        <v>111.01053496</v>
      </c>
      <c r="F3150" s="88">
        <v>10.34</v>
      </c>
      <c r="G3150" s="91">
        <v>21.221525565</v>
      </c>
      <c r="H3150" s="41">
        <v>5.3472479088201297E-4</v>
      </c>
      <c r="I3150" s="42">
        <v>15.453947774373709</v>
      </c>
      <c r="J3150" s="41">
        <v>5.8948682125000004E-4</v>
      </c>
      <c r="K3150" s="42">
        <v>2.8885068518427737</v>
      </c>
      <c r="L3150" s="41">
        <v>5.3472479088201297E-4</v>
      </c>
      <c r="M3150" s="42">
        <v>2.7396554256326229</v>
      </c>
    </row>
    <row r="3151" spans="1:13" x14ac:dyDescent="0.2">
      <c r="A3151" s="84">
        <v>360</v>
      </c>
      <c r="B3151" s="85">
        <v>36474</v>
      </c>
      <c r="C3151" s="97">
        <v>31.45120064</v>
      </c>
      <c r="D3151" s="90">
        <v>7.5989000000000004E-4</v>
      </c>
      <c r="E3151" s="87">
        <v>111.09489076</v>
      </c>
      <c r="F3151" s="88">
        <v>10.37</v>
      </c>
      <c r="G3151" s="91">
        <v>20.91060032</v>
      </c>
      <c r="H3151" s="41">
        <v>5.2758703122024464E-4</v>
      </c>
      <c r="I3151" s="42">
        <v>15.462101076800623</v>
      </c>
      <c r="J3151" s="41">
        <v>5.8085000888888892E-4</v>
      </c>
      <c r="K3151" s="42">
        <v>2.8890877018516625</v>
      </c>
      <c r="L3151" s="41">
        <v>5.2758703122024464E-4</v>
      </c>
      <c r="M3151" s="42">
        <v>2.7401830126638433</v>
      </c>
    </row>
    <row r="3152" spans="1:13" x14ac:dyDescent="0.2">
      <c r="A3152" s="84">
        <v>360</v>
      </c>
      <c r="B3152" s="85">
        <v>36475</v>
      </c>
      <c r="C3152" s="97">
        <v>32.053570639999997</v>
      </c>
      <c r="D3152" s="90">
        <v>7.7254999999999999E-4</v>
      </c>
      <c r="E3152" s="87">
        <v>111.18071712</v>
      </c>
      <c r="F3152" s="88">
        <v>10.38</v>
      </c>
      <c r="G3152" s="91">
        <v>21.21678532</v>
      </c>
      <c r="H3152" s="41">
        <v>5.3461610849292462E-4</v>
      </c>
      <c r="I3152" s="42">
        <v>15.470367365107426</v>
      </c>
      <c r="J3152" s="41">
        <v>5.8935514777777782E-4</v>
      </c>
      <c r="K3152" s="42">
        <v>2.8896770569994401</v>
      </c>
      <c r="L3152" s="41">
        <v>5.3461610849292462E-4</v>
      </c>
      <c r="M3152" s="42">
        <v>2.7407176287723365</v>
      </c>
    </row>
    <row r="3153" spans="1:13" x14ac:dyDescent="0.2">
      <c r="A3153" s="84">
        <v>360</v>
      </c>
      <c r="B3153" s="85">
        <v>36476</v>
      </c>
      <c r="C3153" s="97">
        <v>32.045844870000003</v>
      </c>
      <c r="D3153" s="90">
        <v>7.7254999999999999E-4</v>
      </c>
      <c r="E3153" s="87">
        <v>111.26660978</v>
      </c>
      <c r="F3153" s="88">
        <v>10.36</v>
      </c>
      <c r="G3153" s="91">
        <v>21.202922435000001</v>
      </c>
      <c r="H3153" s="41">
        <v>5.3429824163964135E-4</v>
      </c>
      <c r="I3153" s="42">
        <v>15.478633155188122</v>
      </c>
      <c r="J3153" s="41">
        <v>5.8897006763888892E-4</v>
      </c>
      <c r="K3153" s="42">
        <v>2.8902660270670788</v>
      </c>
      <c r="L3153" s="41">
        <v>5.3429824163964135E-4</v>
      </c>
      <c r="M3153" s="42">
        <v>2.7412519270139759</v>
      </c>
    </row>
    <row r="3154" spans="1:13" x14ac:dyDescent="0.2">
      <c r="A3154" s="84">
        <v>360</v>
      </c>
      <c r="B3154" s="85">
        <v>36477</v>
      </c>
      <c r="C3154" s="97">
        <v>32.045844870000003</v>
      </c>
      <c r="D3154" s="90">
        <v>7.7254999999999999E-4</v>
      </c>
      <c r="E3154" s="87">
        <v>111.3525688</v>
      </c>
      <c r="F3154" s="88">
        <v>10.36</v>
      </c>
      <c r="G3154" s="91">
        <v>21.202922435000001</v>
      </c>
      <c r="H3154" s="41">
        <v>5.3429824163964135E-4</v>
      </c>
      <c r="I3154" s="42">
        <v>15.486903361665924</v>
      </c>
      <c r="J3154" s="41">
        <v>5.8897006763888892E-4</v>
      </c>
      <c r="K3154" s="42">
        <v>2.8908549971347175</v>
      </c>
      <c r="L3154" s="41">
        <v>5.3429824163964135E-4</v>
      </c>
      <c r="M3154" s="42">
        <v>2.7417862252556153</v>
      </c>
    </row>
    <row r="3155" spans="1:13" x14ac:dyDescent="0.2">
      <c r="A3155" s="84">
        <v>360</v>
      </c>
      <c r="B3155" s="85">
        <v>36478</v>
      </c>
      <c r="C3155" s="97">
        <v>32.045844870000003</v>
      </c>
      <c r="D3155" s="90">
        <v>7.7254999999999999E-4</v>
      </c>
      <c r="E3155" s="87">
        <v>111.43859423000001</v>
      </c>
      <c r="F3155" s="88">
        <v>10.36</v>
      </c>
      <c r="G3155" s="91">
        <v>21.202922435000001</v>
      </c>
      <c r="H3155" s="41">
        <v>5.3429824163964135E-4</v>
      </c>
      <c r="I3155" s="42">
        <v>15.495177986900504</v>
      </c>
      <c r="J3155" s="41">
        <v>5.8897006763888892E-4</v>
      </c>
      <c r="K3155" s="42">
        <v>2.8914439672023562</v>
      </c>
      <c r="L3155" s="41">
        <v>5.3429824163964135E-4</v>
      </c>
      <c r="M3155" s="42">
        <v>2.7423205234972547</v>
      </c>
    </row>
    <row r="3156" spans="1:13" x14ac:dyDescent="0.2">
      <c r="A3156" s="84">
        <v>360</v>
      </c>
      <c r="B3156" s="85">
        <v>36479</v>
      </c>
      <c r="C3156" s="97">
        <v>32.258898479999999</v>
      </c>
      <c r="D3156" s="90">
        <v>7.7696999999999998E-4</v>
      </c>
      <c r="E3156" s="87">
        <v>111.52517756</v>
      </c>
      <c r="F3156" s="88">
        <v>10.37</v>
      </c>
      <c r="G3156" s="91">
        <v>21.314449239999998</v>
      </c>
      <c r="H3156" s="41">
        <v>5.3685445128404119E-4</v>
      </c>
      <c r="I3156" s="42">
        <v>15.503496642176211</v>
      </c>
      <c r="J3156" s="41">
        <v>5.9206803444444443E-4</v>
      </c>
      <c r="K3156" s="42">
        <v>2.8920360352368006</v>
      </c>
      <c r="L3156" s="41">
        <v>5.3685445128404119E-4</v>
      </c>
      <c r="M3156" s="42">
        <v>2.742857377948539</v>
      </c>
    </row>
    <row r="3157" spans="1:13" x14ac:dyDescent="0.2">
      <c r="A3157" s="84">
        <v>360</v>
      </c>
      <c r="B3157" s="85">
        <v>36480</v>
      </c>
      <c r="C3157" s="97">
        <v>32.251036429999999</v>
      </c>
      <c r="D3157" s="90">
        <v>7.7676000000000004E-4</v>
      </c>
      <c r="E3157" s="87">
        <v>111.61180474</v>
      </c>
      <c r="F3157" s="88">
        <v>10.38</v>
      </c>
      <c r="G3157" s="91">
        <v>21.315518215000001</v>
      </c>
      <c r="H3157" s="41">
        <v>5.3687894099718747E-4</v>
      </c>
      <c r="I3157" s="42">
        <v>15.511820143035216</v>
      </c>
      <c r="J3157" s="41">
        <v>5.920977281944445E-4</v>
      </c>
      <c r="K3157" s="42">
        <v>2.8926281329649952</v>
      </c>
      <c r="L3157" s="41">
        <v>5.3687894099718747E-4</v>
      </c>
      <c r="M3157" s="42">
        <v>2.7433942568895362</v>
      </c>
    </row>
    <row r="3158" spans="1:13" x14ac:dyDescent="0.2">
      <c r="A3158" s="84">
        <v>360</v>
      </c>
      <c r="B3158" s="85">
        <v>36481</v>
      </c>
      <c r="C3158" s="97">
        <v>32.214632620000003</v>
      </c>
      <c r="D3158" s="90">
        <v>7.7592000000000004E-4</v>
      </c>
      <c r="E3158" s="87">
        <v>111.69840546</v>
      </c>
      <c r="F3158" s="88">
        <v>10.36</v>
      </c>
      <c r="G3158" s="91">
        <v>21.287316310000001</v>
      </c>
      <c r="H3158" s="41">
        <v>5.3623277658965129E-4</v>
      </c>
      <c r="I3158" s="42">
        <v>15.520138089420476</v>
      </c>
      <c r="J3158" s="41">
        <v>5.9131434194444445E-4</v>
      </c>
      <c r="K3158" s="42">
        <v>2.8932194473069397</v>
      </c>
      <c r="L3158" s="41">
        <v>5.3623277658965129E-4</v>
      </c>
      <c r="M3158" s="42">
        <v>2.7439304896661261</v>
      </c>
    </row>
    <row r="3159" spans="1:13" x14ac:dyDescent="0.2">
      <c r="A3159" s="84">
        <v>360</v>
      </c>
      <c r="B3159" s="85">
        <v>36482</v>
      </c>
      <c r="C3159" s="97">
        <v>31.92030617</v>
      </c>
      <c r="D3159" s="90">
        <v>7.6981E-4</v>
      </c>
      <c r="E3159" s="87">
        <v>111.78439201</v>
      </c>
      <c r="F3159" s="88">
        <v>10.38</v>
      </c>
      <c r="G3159" s="91">
        <v>21.150153084999999</v>
      </c>
      <c r="H3159" s="41">
        <v>5.3308794332318499E-4</v>
      </c>
      <c r="I3159" s="42">
        <v>15.528411687914657</v>
      </c>
      <c r="J3159" s="41">
        <v>5.8750425236111104E-4</v>
      </c>
      <c r="K3159" s="42">
        <v>2.8938069515593008</v>
      </c>
      <c r="L3159" s="41">
        <v>5.3308794332318499E-4</v>
      </c>
      <c r="M3159" s="42">
        <v>2.7444635776094493</v>
      </c>
    </row>
    <row r="3160" spans="1:13" x14ac:dyDescent="0.2">
      <c r="A3160" s="84">
        <v>360</v>
      </c>
      <c r="B3160" s="85">
        <v>36483</v>
      </c>
      <c r="C3160" s="97">
        <v>32.130478449999998</v>
      </c>
      <c r="D3160" s="90">
        <v>7.7422999999999999E-4</v>
      </c>
      <c r="E3160" s="87">
        <v>111.87093883999999</v>
      </c>
      <c r="F3160" s="88">
        <v>10.39</v>
      </c>
      <c r="G3160" s="91">
        <v>21.260239224999999</v>
      </c>
      <c r="H3160" s="41">
        <v>5.356122431516841E-4</v>
      </c>
      <c r="I3160" s="42">
        <v>15.536728895331404</v>
      </c>
      <c r="J3160" s="41">
        <v>5.9056220069444445E-4</v>
      </c>
      <c r="K3160" s="42">
        <v>2.8943975137599951</v>
      </c>
      <c r="L3160" s="41">
        <v>5.356122431516841E-4</v>
      </c>
      <c r="M3160" s="42">
        <v>2.7449991898526012</v>
      </c>
    </row>
    <row r="3161" spans="1:13" x14ac:dyDescent="0.2">
      <c r="A3161" s="84">
        <v>360</v>
      </c>
      <c r="B3161" s="85">
        <v>36484</v>
      </c>
      <c r="C3161" s="97">
        <v>32.130478449999998</v>
      </c>
      <c r="D3161" s="90">
        <v>7.7422999999999999E-4</v>
      </c>
      <c r="E3161" s="87">
        <v>111.95755268000001</v>
      </c>
      <c r="F3161" s="88">
        <v>10.39</v>
      </c>
      <c r="G3161" s="91">
        <v>21.260239224999999</v>
      </c>
      <c r="H3161" s="41">
        <v>5.356122431516841E-4</v>
      </c>
      <c r="I3161" s="42">
        <v>15.545050557546272</v>
      </c>
      <c r="J3161" s="41">
        <v>5.9056220069444445E-4</v>
      </c>
      <c r="K3161" s="42">
        <v>2.8949880759606894</v>
      </c>
      <c r="L3161" s="41">
        <v>5.356122431516841E-4</v>
      </c>
      <c r="M3161" s="42">
        <v>2.7455348020957526</v>
      </c>
    </row>
    <row r="3162" spans="1:13" x14ac:dyDescent="0.2">
      <c r="A3162" s="84">
        <v>360</v>
      </c>
      <c r="B3162" s="85">
        <v>36485</v>
      </c>
      <c r="C3162" s="97">
        <v>32.130478449999998</v>
      </c>
      <c r="D3162" s="90">
        <v>7.7422999999999999E-4</v>
      </c>
      <c r="E3162" s="87">
        <v>112.04423358</v>
      </c>
      <c r="F3162" s="88">
        <v>10.39</v>
      </c>
      <c r="G3162" s="91">
        <v>21.260239224999999</v>
      </c>
      <c r="H3162" s="41">
        <v>5.356122431516841E-4</v>
      </c>
      <c r="I3162" s="42">
        <v>15.553376676945305</v>
      </c>
      <c r="J3162" s="41">
        <v>5.9056220069444445E-4</v>
      </c>
      <c r="K3162" s="42">
        <v>2.8955786381613837</v>
      </c>
      <c r="L3162" s="41">
        <v>5.356122431516841E-4</v>
      </c>
      <c r="M3162" s="42">
        <v>2.7460704143389041</v>
      </c>
    </row>
    <row r="3163" spans="1:13" x14ac:dyDescent="0.2">
      <c r="A3163" s="84">
        <v>360</v>
      </c>
      <c r="B3163" s="85">
        <v>36486</v>
      </c>
      <c r="C3163" s="97">
        <v>32.099037459999998</v>
      </c>
      <c r="D3163" s="90">
        <v>7.7360000000000005E-4</v>
      </c>
      <c r="E3163" s="87">
        <v>112.130911</v>
      </c>
      <c r="F3163" s="88">
        <v>10.31</v>
      </c>
      <c r="G3163" s="91">
        <v>21.20451873</v>
      </c>
      <c r="H3163" s="41">
        <v>5.3433484548315313E-4</v>
      </c>
      <c r="I3163" s="42">
        <v>15.561687388068721</v>
      </c>
      <c r="J3163" s="41">
        <v>5.890144091666667E-4</v>
      </c>
      <c r="K3163" s="42">
        <v>2.8961676525705502</v>
      </c>
      <c r="L3163" s="41">
        <v>5.3433484548315313E-4</v>
      </c>
      <c r="M3163" s="42">
        <v>2.746604749184387</v>
      </c>
    </row>
    <row r="3164" spans="1:13" x14ac:dyDescent="0.2">
      <c r="A3164" s="84">
        <v>360</v>
      </c>
      <c r="B3164" s="85">
        <v>36487</v>
      </c>
      <c r="C3164" s="97">
        <v>32.103703729999999</v>
      </c>
      <c r="D3164" s="90">
        <v>7.7360000000000005E-4</v>
      </c>
      <c r="E3164" s="87">
        <v>112.21765547</v>
      </c>
      <c r="F3164" s="88">
        <v>10.32</v>
      </c>
      <c r="G3164" s="91">
        <v>21.211851865</v>
      </c>
      <c r="H3164" s="41">
        <v>5.3450299176316385E-4</v>
      </c>
      <c r="I3164" s="42">
        <v>15.570005156534528</v>
      </c>
      <c r="J3164" s="41">
        <v>5.8921810736111107E-4</v>
      </c>
      <c r="K3164" s="42">
        <v>2.8967568706779114</v>
      </c>
      <c r="L3164" s="41">
        <v>5.3450299176316385E-4</v>
      </c>
      <c r="M3164" s="42">
        <v>2.74713925217615</v>
      </c>
    </row>
    <row r="3165" spans="1:13" x14ac:dyDescent="0.2">
      <c r="A3165" s="84">
        <v>360</v>
      </c>
      <c r="B3165" s="85">
        <v>36488</v>
      </c>
      <c r="C3165" s="97">
        <v>32.29435591</v>
      </c>
      <c r="D3165" s="90">
        <v>7.7760000000000004E-4</v>
      </c>
      <c r="E3165" s="87">
        <v>112.30491592</v>
      </c>
      <c r="F3165" s="88">
        <v>10.35</v>
      </c>
      <c r="G3165" s="91">
        <v>21.322177955000001</v>
      </c>
      <c r="H3165" s="41">
        <v>5.3703150765405105E-4</v>
      </c>
      <c r="I3165" s="42">
        <v>15.578366739877923</v>
      </c>
      <c r="J3165" s="41">
        <v>5.9228272097222221E-4</v>
      </c>
      <c r="K3165" s="42">
        <v>2.8973491533988835</v>
      </c>
      <c r="L3165" s="41">
        <v>5.3703150765405105E-4</v>
      </c>
      <c r="M3165" s="42">
        <v>2.7476762836838038</v>
      </c>
    </row>
    <row r="3166" spans="1:13" x14ac:dyDescent="0.2">
      <c r="A3166" s="84">
        <v>360</v>
      </c>
      <c r="B3166" s="85">
        <v>36489</v>
      </c>
      <c r="C3166" s="97">
        <v>32.30909218</v>
      </c>
      <c r="D3166" s="90">
        <v>7.7802000000000004E-4</v>
      </c>
      <c r="E3166" s="87">
        <v>112.39229139</v>
      </c>
      <c r="F3166" s="88">
        <v>10.33</v>
      </c>
      <c r="G3166" s="91">
        <v>21.319546089999999</v>
      </c>
      <c r="H3166" s="41">
        <v>5.3697121578122342E-4</v>
      </c>
      <c r="I3166" s="42">
        <v>15.586731874406121</v>
      </c>
      <c r="J3166" s="41">
        <v>5.9220961361111104E-4</v>
      </c>
      <c r="K3166" s="42">
        <v>2.8979413630124946</v>
      </c>
      <c r="L3166" s="41">
        <v>5.3697121578122342E-4</v>
      </c>
      <c r="M3166" s="42">
        <v>2.7482132548995848</v>
      </c>
    </row>
    <row r="3167" spans="1:13" x14ac:dyDescent="0.2">
      <c r="A3167" s="84">
        <v>360</v>
      </c>
      <c r="B3167" s="85">
        <v>36490</v>
      </c>
      <c r="C3167" s="97">
        <v>32.258914079999997</v>
      </c>
      <c r="D3167" s="90">
        <v>7.7696999999999998E-4</v>
      </c>
      <c r="E3167" s="87">
        <v>112.4796157</v>
      </c>
      <c r="F3167" s="88">
        <v>10.52</v>
      </c>
      <c r="G3167" s="91">
        <v>21.389457039999996</v>
      </c>
      <c r="H3167" s="41">
        <v>5.3857232262033428E-4</v>
      </c>
      <c r="I3167" s="42">
        <v>15.59512645679378</v>
      </c>
      <c r="J3167" s="41">
        <v>5.9415158444444435E-4</v>
      </c>
      <c r="K3167" s="42">
        <v>2.8985355145969391</v>
      </c>
      <c r="L3167" s="41">
        <v>5.3857232262033428E-4</v>
      </c>
      <c r="M3167" s="42">
        <v>2.7487518272222049</v>
      </c>
    </row>
    <row r="3168" spans="1:13" x14ac:dyDescent="0.2">
      <c r="A3168" s="84">
        <v>360</v>
      </c>
      <c r="B3168" s="85">
        <v>36491</v>
      </c>
      <c r="C3168" s="97">
        <v>32.258914079999997</v>
      </c>
      <c r="D3168" s="90">
        <v>7.7696999999999998E-4</v>
      </c>
      <c r="E3168" s="87">
        <v>112.56700786</v>
      </c>
      <c r="F3168" s="88">
        <v>10.52</v>
      </c>
      <c r="G3168" s="91">
        <v>21.389457039999996</v>
      </c>
      <c r="H3168" s="41">
        <v>5.3857232262033428E-4</v>
      </c>
      <c r="I3168" s="42">
        <v>15.603525560271173</v>
      </c>
      <c r="J3168" s="41">
        <v>5.9415158444444435E-4</v>
      </c>
      <c r="K3168" s="42">
        <v>2.8991296661813837</v>
      </c>
      <c r="L3168" s="41">
        <v>5.3857232262033428E-4</v>
      </c>
      <c r="M3168" s="42">
        <v>2.749290399544825</v>
      </c>
    </row>
    <row r="3169" spans="1:13" x14ac:dyDescent="0.2">
      <c r="A3169" s="84">
        <v>360</v>
      </c>
      <c r="B3169" s="85">
        <v>36492</v>
      </c>
      <c r="C3169" s="97">
        <v>32.258914079999997</v>
      </c>
      <c r="D3169" s="90">
        <v>7.7696999999999998E-4</v>
      </c>
      <c r="E3169" s="87">
        <v>112.65446792</v>
      </c>
      <c r="F3169" s="88">
        <v>10.52</v>
      </c>
      <c r="G3169" s="91">
        <v>21.389457039999996</v>
      </c>
      <c r="H3169" s="41">
        <v>5.3857232262033428E-4</v>
      </c>
      <c r="I3169" s="42">
        <v>15.611929187273233</v>
      </c>
      <c r="J3169" s="41">
        <v>5.9415158444444435E-4</v>
      </c>
      <c r="K3169" s="42">
        <v>2.8997238177658282</v>
      </c>
      <c r="L3169" s="41">
        <v>5.3857232262033428E-4</v>
      </c>
      <c r="M3169" s="42">
        <v>2.7498289718674451</v>
      </c>
    </row>
    <row r="3170" spans="1:13" x14ac:dyDescent="0.2">
      <c r="A3170" s="84">
        <v>360</v>
      </c>
      <c r="B3170" s="85">
        <v>36493</v>
      </c>
      <c r="C3170" s="97">
        <v>32.253418480000001</v>
      </c>
      <c r="D3170" s="90">
        <v>7.7676000000000004E-4</v>
      </c>
      <c r="E3170" s="87">
        <v>112.74197228</v>
      </c>
      <c r="F3170" s="88">
        <v>10.56</v>
      </c>
      <c r="G3170" s="91">
        <v>21.406709240000001</v>
      </c>
      <c r="H3170" s="41">
        <v>5.3896729258995357E-4</v>
      </c>
      <c r="I3170" s="42">
        <v>15.620343506479404</v>
      </c>
      <c r="J3170" s="41">
        <v>5.9463081222222228E-4</v>
      </c>
      <c r="K3170" s="42">
        <v>2.9003184485780507</v>
      </c>
      <c r="L3170" s="41">
        <v>5.3896729258995357E-4</v>
      </c>
      <c r="M3170" s="42">
        <v>2.7503679391600349</v>
      </c>
    </row>
    <row r="3171" spans="1:13" x14ac:dyDescent="0.2">
      <c r="A3171" s="84">
        <v>360</v>
      </c>
      <c r="B3171" s="85">
        <v>36494</v>
      </c>
      <c r="C3171" s="97">
        <v>32.227332369999999</v>
      </c>
      <c r="D3171" s="90">
        <v>7.7634000000000004E-4</v>
      </c>
      <c r="E3171" s="87">
        <v>112.82949726</v>
      </c>
      <c r="F3171" s="88">
        <v>10.53</v>
      </c>
      <c r="G3171" s="91">
        <v>21.378666185</v>
      </c>
      <c r="H3171" s="41">
        <v>5.3832524951502592E-4</v>
      </c>
      <c r="I3171" s="42">
        <v>15.62875233179504</v>
      </c>
      <c r="J3171" s="41">
        <v>5.9385183847222227E-4</v>
      </c>
      <c r="K3171" s="42">
        <v>2.9009123004165227</v>
      </c>
      <c r="L3171" s="41">
        <v>5.3832524951502592E-4</v>
      </c>
      <c r="M3171" s="42">
        <v>2.7509062644095499</v>
      </c>
    </row>
    <row r="3172" spans="1:13" x14ac:dyDescent="0.2">
      <c r="A3172" s="84">
        <v>360</v>
      </c>
      <c r="B3172" s="85">
        <v>36495</v>
      </c>
      <c r="C3172" s="97">
        <v>32.39</v>
      </c>
      <c r="D3172" s="90">
        <v>7.7970000000000003E-4</v>
      </c>
      <c r="E3172" s="87">
        <v>112.91747042</v>
      </c>
      <c r="F3172" s="88">
        <v>10.5</v>
      </c>
      <c r="G3172" s="91">
        <v>21.445</v>
      </c>
      <c r="H3172" s="41">
        <v>5.3984371710713575E-4</v>
      </c>
      <c r="I3172" s="42">
        <v>15.637189415547583</v>
      </c>
      <c r="J3172" s="41">
        <v>5.9569444444444448E-4</v>
      </c>
      <c r="K3172" s="42">
        <v>2.901507994860967</v>
      </c>
      <c r="L3172" s="41">
        <v>5.3984371710713575E-4</v>
      </c>
      <c r="M3172" s="42">
        <v>2.751446108126657</v>
      </c>
    </row>
    <row r="3173" spans="1:13" x14ac:dyDescent="0.2">
      <c r="A3173" s="84">
        <v>360</v>
      </c>
      <c r="B3173" s="85">
        <v>36496</v>
      </c>
      <c r="C3173" s="97">
        <v>32.119999999999997</v>
      </c>
      <c r="D3173" s="90">
        <v>7.7402000000000005E-4</v>
      </c>
      <c r="E3173" s="87">
        <v>113.00487080000001</v>
      </c>
      <c r="F3173" s="88">
        <v>10.54</v>
      </c>
      <c r="G3173" s="91">
        <v>21.33</v>
      </c>
      <c r="H3173" s="41">
        <v>5.372106906598173E-4</v>
      </c>
      <c r="I3173" s="42">
        <v>15.645589880873487</v>
      </c>
      <c r="J3173" s="41">
        <v>5.9249999999999993E-4</v>
      </c>
      <c r="K3173" s="42">
        <v>2.9021004948609672</v>
      </c>
      <c r="L3173" s="41">
        <v>5.372106906598173E-4</v>
      </c>
      <c r="M3173" s="42">
        <v>2.7519833188173166</v>
      </c>
    </row>
    <row r="3174" spans="1:13" x14ac:dyDescent="0.2">
      <c r="A3174" s="84">
        <v>360</v>
      </c>
      <c r="B3174" s="85">
        <v>36497</v>
      </c>
      <c r="C3174" s="97">
        <v>32.020000000000003</v>
      </c>
      <c r="D3174" s="90">
        <v>7.7192000000000005E-4</v>
      </c>
      <c r="E3174" s="87">
        <v>113.09210152</v>
      </c>
      <c r="F3174" s="88">
        <v>10.56</v>
      </c>
      <c r="G3174" s="91">
        <v>21.290000000000003</v>
      </c>
      <c r="H3174" s="41">
        <v>5.3629427196977275E-4</v>
      </c>
      <c r="I3174" s="42">
        <v>15.653980521108188</v>
      </c>
      <c r="J3174" s="41">
        <v>5.9138888888888891E-4</v>
      </c>
      <c r="K3174" s="42">
        <v>2.9026918837498563</v>
      </c>
      <c r="L3174" s="41">
        <v>5.3629427196977275E-4</v>
      </c>
      <c r="M3174" s="42">
        <v>2.7525196130892864</v>
      </c>
    </row>
    <row r="3175" spans="1:13" x14ac:dyDescent="0.2">
      <c r="A3175" s="84">
        <v>360</v>
      </c>
      <c r="B3175" s="85">
        <v>36498</v>
      </c>
      <c r="C3175" s="97">
        <v>32.020000000000003</v>
      </c>
      <c r="D3175" s="90">
        <v>7.7192000000000005E-4</v>
      </c>
      <c r="E3175" s="87">
        <v>113.17939957999999</v>
      </c>
      <c r="F3175" s="88">
        <v>10.56</v>
      </c>
      <c r="G3175" s="91">
        <v>21.290000000000003</v>
      </c>
      <c r="H3175" s="41">
        <v>5.3629427196977275E-4</v>
      </c>
      <c r="I3175" s="42">
        <v>15.662375661195185</v>
      </c>
      <c r="J3175" s="41">
        <v>5.9138888888888891E-4</v>
      </c>
      <c r="K3175" s="42">
        <v>2.9032832726387454</v>
      </c>
      <c r="L3175" s="41">
        <v>5.3629427196977275E-4</v>
      </c>
      <c r="M3175" s="42">
        <v>2.7530559073612562</v>
      </c>
    </row>
    <row r="3176" spans="1:13" x14ac:dyDescent="0.2">
      <c r="A3176" s="84">
        <v>360</v>
      </c>
      <c r="B3176" s="85">
        <v>36499</v>
      </c>
      <c r="C3176" s="97">
        <v>32.020000000000003</v>
      </c>
      <c r="D3176" s="90">
        <v>7.7192000000000005E-4</v>
      </c>
      <c r="E3176" s="87">
        <v>113.26676501999999</v>
      </c>
      <c r="F3176" s="88">
        <v>10.56</v>
      </c>
      <c r="G3176" s="91">
        <v>21.290000000000003</v>
      </c>
      <c r="H3176" s="41">
        <v>5.3629427196977275E-4</v>
      </c>
      <c r="I3176" s="42">
        <v>15.670775303547723</v>
      </c>
      <c r="J3176" s="41">
        <v>5.9138888888888891E-4</v>
      </c>
      <c r="K3176" s="42">
        <v>2.9038746615276345</v>
      </c>
      <c r="L3176" s="41">
        <v>5.3629427196977275E-4</v>
      </c>
      <c r="M3176" s="42">
        <v>2.7535922016332259</v>
      </c>
    </row>
    <row r="3177" spans="1:13" x14ac:dyDescent="0.2">
      <c r="A3177" s="84">
        <v>360</v>
      </c>
      <c r="B3177" s="85">
        <v>36500</v>
      </c>
      <c r="C3177" s="97">
        <v>32.130000000000003</v>
      </c>
      <c r="D3177" s="90">
        <v>7.7422999999999999E-4</v>
      </c>
      <c r="E3177" s="87">
        <v>113.35445955</v>
      </c>
      <c r="F3177" s="88">
        <v>10.56</v>
      </c>
      <c r="G3177" s="91">
        <v>21.345000000000002</v>
      </c>
      <c r="H3177" s="41">
        <v>5.3755426999546607E-4</v>
      </c>
      <c r="I3177" s="42">
        <v>15.679199195726284</v>
      </c>
      <c r="J3177" s="41">
        <v>5.9291666666666672E-4</v>
      </c>
      <c r="K3177" s="42">
        <v>2.9044675781943012</v>
      </c>
      <c r="L3177" s="41">
        <v>5.3755426999546607E-4</v>
      </c>
      <c r="M3177" s="42">
        <v>2.7541297559032216</v>
      </c>
    </row>
    <row r="3178" spans="1:13" x14ac:dyDescent="0.2">
      <c r="A3178" s="84">
        <v>360</v>
      </c>
      <c r="B3178" s="85">
        <v>36501</v>
      </c>
      <c r="C3178" s="97">
        <v>32.119999999999997</v>
      </c>
      <c r="D3178" s="90">
        <v>7.7402000000000005E-4</v>
      </c>
      <c r="E3178" s="87">
        <v>113.44219817</v>
      </c>
      <c r="F3178" s="88">
        <v>10.65</v>
      </c>
      <c r="G3178" s="91">
        <v>21.384999999999998</v>
      </c>
      <c r="H3178" s="41">
        <v>5.3847027453768348E-4</v>
      </c>
      <c r="I3178" s="42">
        <v>15.687641978421738</v>
      </c>
      <c r="J3178" s="41">
        <v>5.9402777777777774E-4</v>
      </c>
      <c r="K3178" s="42">
        <v>2.9050616059720791</v>
      </c>
      <c r="L3178" s="41">
        <v>5.3847027453768348E-4</v>
      </c>
      <c r="M3178" s="42">
        <v>2.7546682261777593</v>
      </c>
    </row>
    <row r="3179" spans="1:13" x14ac:dyDescent="0.2">
      <c r="A3179" s="84">
        <v>360</v>
      </c>
      <c r="B3179" s="85">
        <v>36502</v>
      </c>
      <c r="C3179" s="97">
        <v>32.119999999999997</v>
      </c>
      <c r="D3179" s="90">
        <v>7.7402000000000005E-4</v>
      </c>
      <c r="E3179" s="87">
        <v>113.53000470000001</v>
      </c>
      <c r="F3179" s="88">
        <v>10.65</v>
      </c>
      <c r="G3179" s="91">
        <v>21.384999999999998</v>
      </c>
      <c r="H3179" s="41">
        <v>5.3847027453768348E-4</v>
      </c>
      <c r="I3179" s="42">
        <v>15.696089307304707</v>
      </c>
      <c r="J3179" s="41">
        <v>5.9402777777777774E-4</v>
      </c>
      <c r="K3179" s="42">
        <v>2.9056556337498569</v>
      </c>
      <c r="L3179" s="41">
        <v>5.3847027453768348E-4</v>
      </c>
      <c r="M3179" s="42">
        <v>2.755206696452297</v>
      </c>
    </row>
    <row r="3180" spans="1:13" x14ac:dyDescent="0.2">
      <c r="A3180" s="84">
        <v>360</v>
      </c>
      <c r="B3180" s="85">
        <v>36503</v>
      </c>
      <c r="C3180" s="97">
        <v>33.35</v>
      </c>
      <c r="D3180" s="90">
        <v>7.9978000000000004E-4</v>
      </c>
      <c r="E3180" s="87">
        <v>113.62080373000001</v>
      </c>
      <c r="F3180" s="88">
        <v>10.51</v>
      </c>
      <c r="G3180" s="91">
        <v>21.93</v>
      </c>
      <c r="H3180" s="41">
        <v>5.5092093340114445E-4</v>
      </c>
      <c r="I3180" s="42">
        <v>15.704736611476635</v>
      </c>
      <c r="J3180" s="41">
        <v>6.0916666666666671E-4</v>
      </c>
      <c r="K3180" s="42">
        <v>2.9062648004165235</v>
      </c>
      <c r="L3180" s="41">
        <v>5.5092093340114445E-4</v>
      </c>
      <c r="M3180" s="42">
        <v>2.7557576173856981</v>
      </c>
    </row>
    <row r="3181" spans="1:13" x14ac:dyDescent="0.2">
      <c r="A3181" s="84">
        <v>360</v>
      </c>
      <c r="B3181" s="85">
        <v>36504</v>
      </c>
      <c r="C3181" s="97">
        <v>32.020000000000003</v>
      </c>
      <c r="D3181" s="90">
        <v>7.7192000000000005E-4</v>
      </c>
      <c r="E3181" s="87">
        <v>113.7085099</v>
      </c>
      <c r="F3181" s="88">
        <v>10.46</v>
      </c>
      <c r="G3181" s="91">
        <v>21.240000000000002</v>
      </c>
      <c r="H3181" s="41">
        <v>5.3514832469225837E-4</v>
      </c>
      <c r="I3181" s="42">
        <v>15.713140974964</v>
      </c>
      <c r="J3181" s="41">
        <v>5.9000000000000003E-4</v>
      </c>
      <c r="K3181" s="42">
        <v>2.9068548004165233</v>
      </c>
      <c r="L3181" s="41">
        <v>5.3514832469225837E-4</v>
      </c>
      <c r="M3181" s="42">
        <v>2.7562927657103904</v>
      </c>
    </row>
    <row r="3182" spans="1:13" x14ac:dyDescent="0.2">
      <c r="A3182" s="84">
        <v>360</v>
      </c>
      <c r="B3182" s="85">
        <v>36505</v>
      </c>
      <c r="C3182" s="97">
        <v>32.020000000000003</v>
      </c>
      <c r="D3182" s="90">
        <v>7.7192000000000005E-4</v>
      </c>
      <c r="E3182" s="87">
        <v>113.79628377</v>
      </c>
      <c r="F3182" s="88">
        <v>10.46</v>
      </c>
      <c r="G3182" s="91">
        <v>21.240000000000002</v>
      </c>
      <c r="H3182" s="41">
        <v>5.3514832469225837E-4</v>
      </c>
      <c r="I3182" s="42">
        <v>15.721549836032406</v>
      </c>
      <c r="J3182" s="41">
        <v>5.9000000000000003E-4</v>
      </c>
      <c r="K3182" s="42">
        <v>2.9074448004165232</v>
      </c>
      <c r="L3182" s="41">
        <v>5.3514832469225837E-4</v>
      </c>
      <c r="M3182" s="42">
        <v>2.7568279140350826</v>
      </c>
    </row>
    <row r="3183" spans="1:13" x14ac:dyDescent="0.2">
      <c r="A3183" s="84">
        <v>360</v>
      </c>
      <c r="B3183" s="85">
        <v>36506</v>
      </c>
      <c r="C3183" s="97">
        <v>32.020000000000003</v>
      </c>
      <c r="D3183" s="90">
        <v>7.7192000000000005E-4</v>
      </c>
      <c r="E3183" s="87">
        <v>113.8841254</v>
      </c>
      <c r="F3183" s="88">
        <v>10.46</v>
      </c>
      <c r="G3183" s="91">
        <v>21.240000000000002</v>
      </c>
      <c r="H3183" s="41">
        <v>5.3514832469225837E-4</v>
      </c>
      <c r="I3183" s="42">
        <v>15.729963197088724</v>
      </c>
      <c r="J3183" s="41">
        <v>5.9000000000000003E-4</v>
      </c>
      <c r="K3183" s="42">
        <v>2.9080348004165231</v>
      </c>
      <c r="L3183" s="41">
        <v>5.3514832469225837E-4</v>
      </c>
      <c r="M3183" s="42">
        <v>2.7573630623597749</v>
      </c>
    </row>
    <row r="3184" spans="1:13" x14ac:dyDescent="0.2">
      <c r="A3184" s="84">
        <v>360</v>
      </c>
      <c r="B3184" s="85">
        <v>36507</v>
      </c>
      <c r="C3184" s="97">
        <v>31.84</v>
      </c>
      <c r="D3184" s="90">
        <v>7.6813000000000001E-4</v>
      </c>
      <c r="E3184" s="87">
        <v>113.97160207</v>
      </c>
      <c r="F3184" s="88">
        <v>10.44</v>
      </c>
      <c r="G3184" s="91">
        <v>21.14</v>
      </c>
      <c r="H3184" s="41">
        <v>5.3285501561295412E-4</v>
      </c>
      <c r="I3184" s="42">
        <v>15.738344986873699</v>
      </c>
      <c r="J3184" s="41">
        <v>5.8722222222222227E-4</v>
      </c>
      <c r="K3184" s="42">
        <v>2.9086220226387454</v>
      </c>
      <c r="L3184" s="41">
        <v>5.3285501561295412E-4</v>
      </c>
      <c r="M3184" s="42">
        <v>2.7578959173753876</v>
      </c>
    </row>
    <row r="3185" spans="1:13" x14ac:dyDescent="0.2">
      <c r="A3185" s="84">
        <v>360</v>
      </c>
      <c r="B3185" s="85">
        <v>36508</v>
      </c>
      <c r="C3185" s="97">
        <v>31.44</v>
      </c>
      <c r="D3185" s="90">
        <v>7.5967999999999999E-4</v>
      </c>
      <c r="E3185" s="87">
        <v>114.05818402</v>
      </c>
      <c r="F3185" s="88">
        <v>10.44</v>
      </c>
      <c r="G3185" s="91">
        <v>20.94</v>
      </c>
      <c r="H3185" s="41">
        <v>5.2826272846018263E-4</v>
      </c>
      <c r="I3185" s="42">
        <v>15.746658967937913</v>
      </c>
      <c r="J3185" s="41">
        <v>5.8166666666666675E-4</v>
      </c>
      <c r="K3185" s="42">
        <v>2.9092036893054121</v>
      </c>
      <c r="L3185" s="41">
        <v>5.2826272846018263E-4</v>
      </c>
      <c r="M3185" s="42">
        <v>2.758424180103848</v>
      </c>
    </row>
    <row r="3186" spans="1:13" x14ac:dyDescent="0.2">
      <c r="A3186" s="84">
        <v>360</v>
      </c>
      <c r="B3186" s="85">
        <v>36509</v>
      </c>
      <c r="C3186" s="97">
        <v>32.64</v>
      </c>
      <c r="D3186" s="90">
        <v>7.8494000000000003E-4</v>
      </c>
      <c r="E3186" s="87">
        <v>114.14771285</v>
      </c>
      <c r="F3186" s="88">
        <v>10.59</v>
      </c>
      <c r="G3186" s="91">
        <v>21.615000000000002</v>
      </c>
      <c r="H3186" s="41">
        <v>5.437314661682624E-4</v>
      </c>
      <c r="I3186" s="42">
        <v>15.755220921905801</v>
      </c>
      <c r="J3186" s="41">
        <v>6.0041666666666674E-4</v>
      </c>
      <c r="K3186" s="42">
        <v>2.9098041059720789</v>
      </c>
      <c r="L3186" s="41">
        <v>5.437314661682624E-4</v>
      </c>
      <c r="M3186" s="42">
        <v>2.7589679115700161</v>
      </c>
    </row>
    <row r="3187" spans="1:13" x14ac:dyDescent="0.2">
      <c r="A3187" s="84">
        <v>360</v>
      </c>
      <c r="B3187" s="85">
        <v>36510</v>
      </c>
      <c r="C3187" s="97">
        <v>32.159999999999997</v>
      </c>
      <c r="D3187" s="90">
        <v>7.7486000000000005E-4</v>
      </c>
      <c r="E3187" s="87">
        <v>114.23616135</v>
      </c>
      <c r="F3187" s="88">
        <v>10.61</v>
      </c>
      <c r="G3187" s="91">
        <v>21.384999999999998</v>
      </c>
      <c r="H3187" s="41">
        <v>5.3847027453768348E-4</v>
      </c>
      <c r="I3187" s="42">
        <v>15.763704640041022</v>
      </c>
      <c r="J3187" s="41">
        <v>5.9402777777777774E-4</v>
      </c>
      <c r="K3187" s="42">
        <v>2.9103981337498568</v>
      </c>
      <c r="L3187" s="41">
        <v>5.3847027453768348E-4</v>
      </c>
      <c r="M3187" s="42">
        <v>2.7595063818445538</v>
      </c>
    </row>
    <row r="3188" spans="1:13" x14ac:dyDescent="0.2">
      <c r="A3188" s="84">
        <v>360</v>
      </c>
      <c r="B3188" s="85">
        <v>36511</v>
      </c>
      <c r="C3188" s="97">
        <v>32.25</v>
      </c>
      <c r="D3188" s="90">
        <v>7.7676000000000004E-4</v>
      </c>
      <c r="E3188" s="87">
        <v>114.32489429</v>
      </c>
      <c r="F3188" s="88">
        <v>10.6</v>
      </c>
      <c r="G3188" s="91">
        <v>21.425000000000001</v>
      </c>
      <c r="H3188" s="41">
        <v>5.3938597811686861E-4</v>
      </c>
      <c r="I3188" s="42">
        <v>15.772207361287036</v>
      </c>
      <c r="J3188" s="41">
        <v>5.9513888888888887E-4</v>
      </c>
      <c r="K3188" s="42">
        <v>2.9109932726387457</v>
      </c>
      <c r="L3188" s="41">
        <v>5.3938597811686861E-4</v>
      </c>
      <c r="M3188" s="42">
        <v>2.7600457678226706</v>
      </c>
    </row>
    <row r="3189" spans="1:13" x14ac:dyDescent="0.2">
      <c r="A3189" s="84">
        <v>360</v>
      </c>
      <c r="B3189" s="85">
        <v>36512</v>
      </c>
      <c r="C3189" s="97">
        <v>32.25</v>
      </c>
      <c r="D3189" s="90">
        <v>7.7676000000000004E-4</v>
      </c>
      <c r="E3189" s="87">
        <v>114.41369615000001</v>
      </c>
      <c r="F3189" s="88">
        <v>10.6</v>
      </c>
      <c r="G3189" s="91">
        <v>21.425000000000001</v>
      </c>
      <c r="H3189" s="41">
        <v>5.3938597811686861E-4</v>
      </c>
      <c r="I3189" s="42">
        <v>15.780714668781666</v>
      </c>
      <c r="J3189" s="41">
        <v>5.9513888888888887E-4</v>
      </c>
      <c r="K3189" s="42">
        <v>2.9115884115276347</v>
      </c>
      <c r="L3189" s="41">
        <v>5.3938597811686861E-4</v>
      </c>
      <c r="M3189" s="42">
        <v>2.7605851538007875</v>
      </c>
    </row>
    <row r="3190" spans="1:13" x14ac:dyDescent="0.2">
      <c r="A3190" s="84">
        <v>360</v>
      </c>
      <c r="B3190" s="85">
        <v>36513</v>
      </c>
      <c r="C3190" s="97">
        <v>32.25</v>
      </c>
      <c r="D3190" s="90">
        <v>7.7676000000000004E-4</v>
      </c>
      <c r="E3190" s="87">
        <v>114.50256699000001</v>
      </c>
      <c r="F3190" s="88">
        <v>10.6</v>
      </c>
      <c r="G3190" s="91">
        <v>21.425000000000001</v>
      </c>
      <c r="H3190" s="41">
        <v>5.3938597811686861E-4</v>
      </c>
      <c r="I3190" s="42">
        <v>15.789226564998669</v>
      </c>
      <c r="J3190" s="41">
        <v>5.9513888888888887E-4</v>
      </c>
      <c r="K3190" s="42">
        <v>2.9121835504165237</v>
      </c>
      <c r="L3190" s="41">
        <v>5.3938597811686861E-4</v>
      </c>
      <c r="M3190" s="42">
        <v>2.7611245397789044</v>
      </c>
    </row>
    <row r="3191" spans="1:13" x14ac:dyDescent="0.2">
      <c r="A3191" s="84">
        <v>360</v>
      </c>
      <c r="B3191" s="85">
        <v>36514</v>
      </c>
      <c r="C3191" s="97">
        <v>32.26</v>
      </c>
      <c r="D3191" s="90">
        <v>7.7696999999999998E-4</v>
      </c>
      <c r="E3191" s="87">
        <v>114.5915309</v>
      </c>
      <c r="F3191" s="88">
        <v>10.58</v>
      </c>
      <c r="G3191" s="91">
        <v>21.419999999999998</v>
      </c>
      <c r="H3191" s="41">
        <v>5.392715316214769E-4</v>
      </c>
      <c r="I3191" s="42">
        <v>15.797741245391494</v>
      </c>
      <c r="J3191" s="41">
        <v>5.9499999999999993E-4</v>
      </c>
      <c r="K3191" s="42">
        <v>2.9127785504165238</v>
      </c>
      <c r="L3191" s="41">
        <v>5.392715316214769E-4</v>
      </c>
      <c r="M3191" s="42">
        <v>2.7616638113105259</v>
      </c>
    </row>
    <row r="3192" spans="1:13" x14ac:dyDescent="0.2">
      <c r="A3192" s="84">
        <v>360</v>
      </c>
      <c r="B3192" s="85">
        <v>36515</v>
      </c>
      <c r="C3192" s="97">
        <v>32.340000000000003</v>
      </c>
      <c r="D3192" s="90">
        <v>7.7864999999999998E-4</v>
      </c>
      <c r="E3192" s="87">
        <v>114.68075760000001</v>
      </c>
      <c r="F3192" s="88">
        <v>10.61</v>
      </c>
      <c r="G3192" s="91">
        <v>21.475000000000001</v>
      </c>
      <c r="H3192" s="41">
        <v>5.4053018466304614E-4</v>
      </c>
      <c r="I3192" s="42">
        <v>15.806280401384125</v>
      </c>
      <c r="J3192" s="41">
        <v>5.9652777777777785E-4</v>
      </c>
      <c r="K3192" s="42">
        <v>2.9133750781943015</v>
      </c>
      <c r="L3192" s="41">
        <v>5.4053018466304614E-4</v>
      </c>
      <c r="M3192" s="42">
        <v>2.7622043414951891</v>
      </c>
    </row>
    <row r="3193" spans="1:13" x14ac:dyDescent="0.2">
      <c r="A3193" s="84">
        <v>360</v>
      </c>
      <c r="B3193" s="85">
        <v>36516</v>
      </c>
      <c r="C3193" s="97">
        <v>31.98</v>
      </c>
      <c r="D3193" s="90">
        <v>7.7108000000000005E-4</v>
      </c>
      <c r="E3193" s="87">
        <v>114.76918449</v>
      </c>
      <c r="F3193" s="88">
        <v>10.62</v>
      </c>
      <c r="G3193" s="91">
        <v>21.3</v>
      </c>
      <c r="H3193" s="41">
        <v>5.3652340489396266E-4</v>
      </c>
      <c r="I3193" s="42">
        <v>15.814760840763784</v>
      </c>
      <c r="J3193" s="41">
        <v>5.9166666666666666E-4</v>
      </c>
      <c r="K3193" s="42">
        <v>2.9139667448609683</v>
      </c>
      <c r="L3193" s="41">
        <v>5.3652340489396266E-4</v>
      </c>
      <c r="M3193" s="42">
        <v>2.7627408649000831</v>
      </c>
    </row>
    <row r="3194" spans="1:13" x14ac:dyDescent="0.2">
      <c r="A3194" s="84">
        <v>360</v>
      </c>
      <c r="B3194" s="85">
        <v>36517</v>
      </c>
      <c r="C3194" s="97">
        <v>31.4</v>
      </c>
      <c r="D3194" s="90">
        <v>7.5883000000000005E-4</v>
      </c>
      <c r="E3194" s="87">
        <v>114.85627479</v>
      </c>
      <c r="F3194" s="88">
        <v>10.63</v>
      </c>
      <c r="G3194" s="91">
        <v>21.015000000000001</v>
      </c>
      <c r="H3194" s="41">
        <v>5.2998572301898861E-4</v>
      </c>
      <c r="I3194" s="42">
        <v>15.823142438222348</v>
      </c>
      <c r="J3194" s="41">
        <v>5.8375000000000007E-4</v>
      </c>
      <c r="K3194" s="42">
        <v>2.9145504948609684</v>
      </c>
      <c r="L3194" s="41">
        <v>5.2998572301898861E-4</v>
      </c>
      <c r="M3194" s="42">
        <v>2.7632708506231021</v>
      </c>
    </row>
    <row r="3195" spans="1:13" x14ac:dyDescent="0.2">
      <c r="A3195" s="84">
        <v>360</v>
      </c>
      <c r="B3195" s="85">
        <v>36518</v>
      </c>
      <c r="C3195" s="97">
        <v>31.12</v>
      </c>
      <c r="D3195" s="90">
        <v>7.5290000000000003E-4</v>
      </c>
      <c r="E3195" s="87">
        <v>114.94275008</v>
      </c>
      <c r="F3195" s="88">
        <v>10.6</v>
      </c>
      <c r="G3195" s="91">
        <v>20.86</v>
      </c>
      <c r="H3195" s="41">
        <v>5.2642369274713552E-4</v>
      </c>
      <c r="I3195" s="42">
        <v>15.831472115295542</v>
      </c>
      <c r="J3195" s="41">
        <v>5.7944444444444439E-4</v>
      </c>
      <c r="K3195" s="42">
        <v>2.9151299393054129</v>
      </c>
      <c r="L3195" s="41">
        <v>5.2642369274713552E-4</v>
      </c>
      <c r="M3195" s="42">
        <v>2.7637972743158494</v>
      </c>
    </row>
    <row r="3196" spans="1:13" x14ac:dyDescent="0.2">
      <c r="A3196" s="84">
        <v>360</v>
      </c>
      <c r="B3196" s="85">
        <v>36519</v>
      </c>
      <c r="C3196" s="97">
        <v>31.12</v>
      </c>
      <c r="D3196" s="90">
        <v>7.5290000000000003E-4</v>
      </c>
      <c r="E3196" s="87">
        <v>115.02929048</v>
      </c>
      <c r="F3196" s="88">
        <v>10.6</v>
      </c>
      <c r="G3196" s="91">
        <v>20.86</v>
      </c>
      <c r="H3196" s="41">
        <v>5.2642369274713552E-4</v>
      </c>
      <c r="I3196" s="42">
        <v>15.839806177308098</v>
      </c>
      <c r="J3196" s="41">
        <v>5.7944444444444439E-4</v>
      </c>
      <c r="K3196" s="42">
        <v>2.9157093837498573</v>
      </c>
      <c r="L3196" s="41">
        <v>5.2642369274713552E-4</v>
      </c>
      <c r="M3196" s="42">
        <v>2.7643236980085968</v>
      </c>
    </row>
    <row r="3197" spans="1:13" x14ac:dyDescent="0.2">
      <c r="A3197" s="84">
        <v>360</v>
      </c>
      <c r="B3197" s="85">
        <v>36520</v>
      </c>
      <c r="C3197" s="97">
        <v>31.12</v>
      </c>
      <c r="D3197" s="90">
        <v>7.5290000000000003E-4</v>
      </c>
      <c r="E3197" s="87">
        <v>115.11589603</v>
      </c>
      <c r="F3197" s="88">
        <v>10.6</v>
      </c>
      <c r="G3197" s="91">
        <v>20.86</v>
      </c>
      <c r="H3197" s="41">
        <v>5.2642369274713552E-4</v>
      </c>
      <c r="I3197" s="42">
        <v>15.848144626568356</v>
      </c>
      <c r="J3197" s="41">
        <v>5.7944444444444439E-4</v>
      </c>
      <c r="K3197" s="42">
        <v>2.9162888281943018</v>
      </c>
      <c r="L3197" s="41">
        <v>5.2642369274713552E-4</v>
      </c>
      <c r="M3197" s="42">
        <v>2.7648501217013441</v>
      </c>
    </row>
    <row r="3198" spans="1:13" x14ac:dyDescent="0.2">
      <c r="A3198" s="84">
        <v>360</v>
      </c>
      <c r="B3198" s="85">
        <v>36521</v>
      </c>
      <c r="C3198" s="97">
        <v>31.6</v>
      </c>
      <c r="D3198" s="90">
        <v>7.6305999999999998E-4</v>
      </c>
      <c r="E3198" s="87">
        <v>115.20373637</v>
      </c>
      <c r="F3198" s="88">
        <v>10.61</v>
      </c>
      <c r="G3198" s="91">
        <v>21.105</v>
      </c>
      <c r="H3198" s="41">
        <v>5.3205191140670571E-4</v>
      </c>
      <c r="I3198" s="42">
        <v>15.856576662209172</v>
      </c>
      <c r="J3198" s="41">
        <v>5.8624999999999997E-4</v>
      </c>
      <c r="K3198" s="42">
        <v>2.9168750781943018</v>
      </c>
      <c r="L3198" s="41">
        <v>5.3205191140670571E-4</v>
      </c>
      <c r="M3198" s="42">
        <v>2.7653821736127506</v>
      </c>
    </row>
    <row r="3199" spans="1:13" x14ac:dyDescent="0.2">
      <c r="A3199" s="84">
        <v>360</v>
      </c>
      <c r="B3199" s="85">
        <v>36522</v>
      </c>
      <c r="C3199" s="97">
        <v>31.79</v>
      </c>
      <c r="D3199" s="90">
        <v>7.6707000000000001E-4</v>
      </c>
      <c r="E3199" s="87">
        <v>115.29210569999999</v>
      </c>
      <c r="F3199" s="88">
        <v>10.64</v>
      </c>
      <c r="G3199" s="91">
        <v>21.215</v>
      </c>
      <c r="H3199" s="41">
        <v>5.3457517431088064E-4</v>
      </c>
      <c r="I3199" s="42">
        <v>15.865053194442346</v>
      </c>
      <c r="J3199" s="41">
        <v>5.8930555555555559E-4</v>
      </c>
      <c r="K3199" s="42">
        <v>2.9174643837498575</v>
      </c>
      <c r="L3199" s="41">
        <v>5.3457517431088064E-4</v>
      </c>
      <c r="M3199" s="42">
        <v>2.7659167487870615</v>
      </c>
    </row>
    <row r="3200" spans="1:13" x14ac:dyDescent="0.2">
      <c r="A3200" s="84">
        <v>360</v>
      </c>
      <c r="B3200" s="85">
        <v>36523</v>
      </c>
      <c r="C3200" s="97">
        <v>32.06</v>
      </c>
      <c r="D3200" s="90">
        <v>7.7276000000000005E-4</v>
      </c>
      <c r="E3200" s="87">
        <v>115.38119883</v>
      </c>
      <c r="F3200" s="88">
        <v>10.46</v>
      </c>
      <c r="G3200" s="91">
        <v>21.26</v>
      </c>
      <c r="H3200" s="41">
        <v>5.3560676014696718E-4</v>
      </c>
      <c r="I3200" s="42">
        <v>15.87355062418338</v>
      </c>
      <c r="J3200" s="41">
        <v>5.9055555555555565E-4</v>
      </c>
      <c r="K3200" s="42">
        <v>2.9180549393054132</v>
      </c>
      <c r="L3200" s="41">
        <v>5.3560676014696718E-4</v>
      </c>
      <c r="M3200" s="42">
        <v>2.7664523555472087</v>
      </c>
    </row>
    <row r="3201" spans="1:13" x14ac:dyDescent="0.2">
      <c r="A3201" s="84">
        <v>360</v>
      </c>
      <c r="B3201" s="85">
        <v>36524</v>
      </c>
      <c r="C3201" s="97">
        <v>32.33</v>
      </c>
      <c r="D3201" s="90">
        <v>7.7844000000000003E-4</v>
      </c>
      <c r="E3201" s="87">
        <v>115.47101617</v>
      </c>
      <c r="F3201" s="88">
        <v>10.49</v>
      </c>
      <c r="G3201" s="91">
        <v>21.41</v>
      </c>
      <c r="H3201" s="41">
        <v>5.3904262453108309E-4</v>
      </c>
      <c r="I3201" s="42">
        <v>15.882107144572467</v>
      </c>
      <c r="J3201" s="41">
        <v>5.9472222222222218E-4</v>
      </c>
      <c r="K3201" s="42">
        <v>2.9186496615276352</v>
      </c>
      <c r="L3201" s="41">
        <v>5.3904262453108309E-4</v>
      </c>
      <c r="M3201" s="42">
        <v>2.76699139817174</v>
      </c>
    </row>
    <row r="3202" spans="1:13" x14ac:dyDescent="0.2">
      <c r="A3202" s="84">
        <v>360</v>
      </c>
      <c r="B3202" s="85">
        <v>36525</v>
      </c>
      <c r="C3202" s="97">
        <v>32.33</v>
      </c>
      <c r="D3202" s="90">
        <v>7.7844000000000003E-4</v>
      </c>
      <c r="E3202" s="87">
        <v>115.56090343</v>
      </c>
      <c r="F3202" s="88">
        <v>10.49</v>
      </c>
      <c r="G3202" s="91">
        <v>21.41</v>
      </c>
      <c r="H3202" s="41">
        <v>5.3904262453108309E-4</v>
      </c>
      <c r="I3202" s="42">
        <v>15.890668277290761</v>
      </c>
      <c r="J3202" s="41">
        <v>5.9472222222222218E-4</v>
      </c>
      <c r="K3202" s="42">
        <v>2.9192443837498572</v>
      </c>
      <c r="L3202" s="41">
        <v>5.3904262453108309E-4</v>
      </c>
      <c r="M3202" s="42">
        <v>2.7675304407962713</v>
      </c>
    </row>
    <row r="3203" spans="1:13" x14ac:dyDescent="0.2">
      <c r="A3203" s="84">
        <v>360</v>
      </c>
      <c r="B3203" s="85">
        <v>36526</v>
      </c>
      <c r="C3203" s="88">
        <v>32.33</v>
      </c>
      <c r="D3203" s="90">
        <v>7.7999999999999999E-4</v>
      </c>
      <c r="E3203" s="87">
        <v>115.65085999999999</v>
      </c>
      <c r="F3203" s="88">
        <v>10.49</v>
      </c>
      <c r="G3203" s="91">
        <v>21.41</v>
      </c>
      <c r="H3203" s="41">
        <v>5.3904262453108309E-4</v>
      </c>
      <c r="I3203" s="42">
        <v>15.899234024824505</v>
      </c>
      <c r="J3203" s="41">
        <v>5.9472222222222218E-4</v>
      </c>
      <c r="K3203" s="42">
        <v>2.9198391059720792</v>
      </c>
      <c r="L3203" s="41">
        <v>5.3904262453108309E-4</v>
      </c>
      <c r="M3203" s="42">
        <v>2.7680694834208026</v>
      </c>
    </row>
    <row r="3204" spans="1:13" x14ac:dyDescent="0.2">
      <c r="A3204" s="84">
        <v>360</v>
      </c>
      <c r="B3204" s="85">
        <v>36527</v>
      </c>
      <c r="C3204" s="88">
        <v>32.33</v>
      </c>
      <c r="D3204" s="90">
        <v>7.7999999999999999E-4</v>
      </c>
      <c r="E3204" s="87">
        <v>115.74088999999999</v>
      </c>
      <c r="F3204" s="88">
        <v>10.49</v>
      </c>
      <c r="G3204" s="91">
        <v>21.41</v>
      </c>
      <c r="H3204" s="41">
        <v>5.3904262453108309E-4</v>
      </c>
      <c r="I3204" s="42">
        <v>15.90780438966128</v>
      </c>
      <c r="J3204" s="41">
        <v>5.9472222222222218E-4</v>
      </c>
      <c r="K3204" s="42">
        <v>2.9204338281943012</v>
      </c>
      <c r="L3204" s="41">
        <v>5.3904262453108309E-4</v>
      </c>
      <c r="M3204" s="42">
        <v>2.7686085260453339</v>
      </c>
    </row>
    <row r="3205" spans="1:13" x14ac:dyDescent="0.2">
      <c r="A3205" s="84">
        <v>360</v>
      </c>
      <c r="B3205" s="85">
        <v>36528</v>
      </c>
      <c r="C3205" s="88">
        <v>32.47</v>
      </c>
      <c r="D3205" s="90">
        <v>7.7999999999999999E-4</v>
      </c>
      <c r="E3205" s="87">
        <v>115.83132999999999</v>
      </c>
      <c r="F3205" s="88">
        <v>10.5</v>
      </c>
      <c r="G3205" s="91">
        <v>21.484999999999999</v>
      </c>
      <c r="H3205" s="41">
        <v>5.4075896961269798E-4</v>
      </c>
      <c r="I3205" s="42">
        <v>15.916406677571834</v>
      </c>
      <c r="J3205" s="41">
        <v>5.968055555555555E-4</v>
      </c>
      <c r="K3205" s="42">
        <v>2.9210306337498566</v>
      </c>
      <c r="L3205" s="41">
        <v>5.4075896961269798E-4</v>
      </c>
      <c r="M3205" s="42">
        <v>2.7691492850149464</v>
      </c>
    </row>
    <row r="3206" spans="1:13" x14ac:dyDescent="0.2">
      <c r="A3206" s="84">
        <v>360</v>
      </c>
      <c r="B3206" s="85">
        <v>36529</v>
      </c>
      <c r="C3206" s="88">
        <v>32.42</v>
      </c>
      <c r="D3206" s="90">
        <v>7.7999999999999999E-4</v>
      </c>
      <c r="E3206" s="87">
        <v>115.92171</v>
      </c>
      <c r="F3206" s="88">
        <v>10.5</v>
      </c>
      <c r="G3206" s="91">
        <v>21.46</v>
      </c>
      <c r="H3206" s="41">
        <v>5.4018697202029564E-4</v>
      </c>
      <c r="I3206" s="42">
        <v>15.925004513100435</v>
      </c>
      <c r="J3206" s="41">
        <v>5.9611111111111117E-4</v>
      </c>
      <c r="K3206" s="42">
        <v>2.9216267448609679</v>
      </c>
      <c r="L3206" s="41">
        <v>5.4018697202029564E-4</v>
      </c>
      <c r="M3206" s="42">
        <v>2.7696894719869665</v>
      </c>
    </row>
    <row r="3207" spans="1:13" x14ac:dyDescent="0.2">
      <c r="A3207" s="84">
        <v>360</v>
      </c>
      <c r="B3207" s="85">
        <v>36530</v>
      </c>
      <c r="C3207" s="88">
        <v>32.46</v>
      </c>
      <c r="D3207" s="90">
        <v>7.7999999999999999E-4</v>
      </c>
      <c r="E3207" s="87">
        <v>116.01227</v>
      </c>
      <c r="F3207" s="88">
        <v>10.51</v>
      </c>
      <c r="G3207" s="91">
        <v>21.484999999999999</v>
      </c>
      <c r="H3207" s="41">
        <v>5.4075896961269798E-4</v>
      </c>
      <c r="I3207" s="42">
        <v>15.933616102132016</v>
      </c>
      <c r="J3207" s="41">
        <v>5.968055555555555E-4</v>
      </c>
      <c r="K3207" s="42">
        <v>2.9222235504165233</v>
      </c>
      <c r="L3207" s="41">
        <v>5.4075896961269798E-4</v>
      </c>
      <c r="M3207" s="42">
        <v>2.7702302309565789</v>
      </c>
    </row>
    <row r="3208" spans="1:13" x14ac:dyDescent="0.2">
      <c r="A3208" s="84">
        <v>360</v>
      </c>
      <c r="B3208" s="85">
        <v>36531</v>
      </c>
      <c r="C3208" s="88">
        <v>31.81</v>
      </c>
      <c r="D3208" s="90">
        <v>7.6999999999999996E-4</v>
      </c>
      <c r="E3208" s="87">
        <v>116.10131</v>
      </c>
      <c r="F3208" s="88">
        <v>10.51</v>
      </c>
      <c r="G3208" s="91">
        <v>21.16</v>
      </c>
      <c r="H3208" s="41">
        <v>5.3331382841914632E-4</v>
      </c>
      <c r="I3208" s="42">
        <v>15.942113719936005</v>
      </c>
      <c r="J3208" s="41">
        <v>5.8777777777777778E-4</v>
      </c>
      <c r="K3208" s="42">
        <v>2.9228113281943009</v>
      </c>
      <c r="L3208" s="41">
        <v>5.3331382841914632E-4</v>
      </c>
      <c r="M3208" s="42">
        <v>2.7707635447849981</v>
      </c>
    </row>
    <row r="3209" spans="1:13" x14ac:dyDescent="0.2">
      <c r="A3209" s="84">
        <v>360</v>
      </c>
      <c r="B3209" s="85">
        <v>36532</v>
      </c>
      <c r="C3209" s="88">
        <v>31.77</v>
      </c>
      <c r="D3209" s="90">
        <v>7.6999999999999996E-4</v>
      </c>
      <c r="E3209" s="87">
        <v>116.19031</v>
      </c>
      <c r="F3209" s="88">
        <v>10.51</v>
      </c>
      <c r="G3209" s="91">
        <v>21.14</v>
      </c>
      <c r="H3209" s="41">
        <v>5.3285501561295412E-4</v>
      </c>
      <c r="I3209" s="42">
        <v>15.950608555191145</v>
      </c>
      <c r="J3209" s="41">
        <v>5.8722222222222227E-4</v>
      </c>
      <c r="K3209" s="42">
        <v>2.9233985504165232</v>
      </c>
      <c r="L3209" s="41">
        <v>5.3285501561295412E-4</v>
      </c>
      <c r="M3209" s="42">
        <v>2.7712963998006108</v>
      </c>
    </row>
    <row r="3210" spans="1:13" x14ac:dyDescent="0.2">
      <c r="A3210" s="84">
        <v>360</v>
      </c>
      <c r="B3210" s="85">
        <v>36533</v>
      </c>
      <c r="C3210" s="88">
        <v>31.77</v>
      </c>
      <c r="D3210" s="90">
        <v>7.6999999999999996E-4</v>
      </c>
      <c r="E3210" s="87">
        <v>116.27939000000001</v>
      </c>
      <c r="F3210" s="88">
        <v>10.51</v>
      </c>
      <c r="G3210" s="91">
        <v>21.14</v>
      </c>
      <c r="H3210" s="41">
        <v>5.3285501561295412E-4</v>
      </c>
      <c r="I3210" s="42">
        <v>15.959107916961857</v>
      </c>
      <c r="J3210" s="41">
        <v>5.8722222222222227E-4</v>
      </c>
      <c r="K3210" s="42">
        <v>2.9239857726387455</v>
      </c>
      <c r="L3210" s="41">
        <v>5.3285501561295412E-4</v>
      </c>
      <c r="M3210" s="42">
        <v>2.7718292548162236</v>
      </c>
    </row>
    <row r="3211" spans="1:13" x14ac:dyDescent="0.2">
      <c r="A3211" s="84">
        <v>360</v>
      </c>
      <c r="B3211" s="85">
        <v>36534</v>
      </c>
      <c r="C3211" s="88">
        <v>31.77</v>
      </c>
      <c r="D3211" s="90">
        <v>7.6999999999999996E-4</v>
      </c>
      <c r="E3211" s="87">
        <v>116.36854</v>
      </c>
      <c r="F3211" s="88">
        <v>10.51</v>
      </c>
      <c r="G3211" s="91">
        <v>21.14</v>
      </c>
      <c r="H3211" s="41">
        <v>5.3285501561295412E-4</v>
      </c>
      <c r="I3211" s="42">
        <v>15.967611807660118</v>
      </c>
      <c r="J3211" s="41">
        <v>5.8722222222222227E-4</v>
      </c>
      <c r="K3211" s="42">
        <v>2.9245729948609678</v>
      </c>
      <c r="L3211" s="41">
        <v>5.3285501561295412E-4</v>
      </c>
      <c r="M3211" s="42">
        <v>2.7723621098318363</v>
      </c>
    </row>
    <row r="3212" spans="1:13" x14ac:dyDescent="0.2">
      <c r="A3212" s="84">
        <v>360</v>
      </c>
      <c r="B3212" s="85">
        <v>36535</v>
      </c>
      <c r="C3212" s="88">
        <v>31.68</v>
      </c>
      <c r="D3212" s="90">
        <v>7.6000000000000004E-4</v>
      </c>
      <c r="E3212" s="87">
        <v>116.45753000000001</v>
      </c>
      <c r="F3212" s="88">
        <v>10.5</v>
      </c>
      <c r="G3212" s="91">
        <v>21.09</v>
      </c>
      <c r="H3212" s="41">
        <v>5.31707653033342E-4</v>
      </c>
      <c r="I3212" s="42">
        <v>15.976101909058917</v>
      </c>
      <c r="J3212" s="41">
        <v>5.8583333333333328E-4</v>
      </c>
      <c r="K3212" s="42">
        <v>2.9251588281943013</v>
      </c>
      <c r="L3212" s="41">
        <v>5.31707653033342E-4</v>
      </c>
      <c r="M3212" s="42">
        <v>2.7728938174848698</v>
      </c>
    </row>
    <row r="3213" spans="1:13" x14ac:dyDescent="0.2">
      <c r="A3213" s="84">
        <v>360</v>
      </c>
      <c r="B3213" s="85">
        <v>36536</v>
      </c>
      <c r="C3213" s="88">
        <v>31.64</v>
      </c>
      <c r="D3213" s="90">
        <v>7.6000000000000004E-4</v>
      </c>
      <c r="E3213" s="87">
        <v>116.54649000000001</v>
      </c>
      <c r="F3213" s="88">
        <v>10.49</v>
      </c>
      <c r="G3213" s="91">
        <v>21.065000000000001</v>
      </c>
      <c r="H3213" s="41">
        <v>5.3113379456326548E-4</v>
      </c>
      <c r="I3213" s="42">
        <v>15.984587356688206</v>
      </c>
      <c r="J3213" s="41">
        <v>5.8513888888888895E-4</v>
      </c>
      <c r="K3213" s="42">
        <v>2.9257439670831902</v>
      </c>
      <c r="L3213" s="41">
        <v>5.3113379456326548E-4</v>
      </c>
      <c r="M3213" s="42">
        <v>2.7734249512794333</v>
      </c>
    </row>
    <row r="3214" spans="1:13" x14ac:dyDescent="0.2">
      <c r="A3214" s="84">
        <v>360</v>
      </c>
      <c r="B3214" s="85">
        <v>36537</v>
      </c>
      <c r="C3214" s="88">
        <v>31.51</v>
      </c>
      <c r="D3214" s="90">
        <v>7.6000000000000004E-4</v>
      </c>
      <c r="E3214" s="87">
        <v>116.6352</v>
      </c>
      <c r="F3214" s="88">
        <v>10.47</v>
      </c>
      <c r="G3214" s="91">
        <v>20.990000000000002</v>
      </c>
      <c r="H3214" s="41">
        <v>5.2941150984708862E-4</v>
      </c>
      <c r="I3214" s="42">
        <v>15.993049781214992</v>
      </c>
      <c r="J3214" s="41">
        <v>5.8305555555555563E-4</v>
      </c>
      <c r="K3214" s="42">
        <v>2.9263270226387457</v>
      </c>
      <c r="L3214" s="41">
        <v>5.2941150984708862E-4</v>
      </c>
      <c r="M3214" s="42">
        <v>2.7739543627892802</v>
      </c>
    </row>
    <row r="3215" spans="1:13" x14ac:dyDescent="0.2">
      <c r="A3215" s="84">
        <v>360</v>
      </c>
      <c r="B3215" s="85">
        <v>36538</v>
      </c>
      <c r="C3215" s="88">
        <v>31.93</v>
      </c>
      <c r="D3215" s="90">
        <v>7.6999999999999996E-4</v>
      </c>
      <c r="E3215" s="87">
        <v>116.72501</v>
      </c>
      <c r="F3215" s="88">
        <v>10.56</v>
      </c>
      <c r="G3215" s="91">
        <v>21.245000000000001</v>
      </c>
      <c r="H3215" s="41">
        <v>5.3526294062566926E-4</v>
      </c>
      <c r="I3215" s="42">
        <v>16.001610268070458</v>
      </c>
      <c r="J3215" s="41">
        <v>5.9013888888888896E-4</v>
      </c>
      <c r="K3215" s="42">
        <v>2.9269171615276344</v>
      </c>
      <c r="L3215" s="41">
        <v>5.3526294062566926E-4</v>
      </c>
      <c r="M3215" s="42">
        <v>2.7744896257299061</v>
      </c>
    </row>
    <row r="3216" spans="1:13" x14ac:dyDescent="0.2">
      <c r="A3216" s="84">
        <v>360</v>
      </c>
      <c r="B3216" s="85">
        <v>36539</v>
      </c>
      <c r="C3216" s="88">
        <v>32.159999999999997</v>
      </c>
      <c r="D3216" s="90">
        <v>7.6999999999999996E-4</v>
      </c>
      <c r="E3216" s="87">
        <v>116.81546</v>
      </c>
      <c r="F3216" s="88">
        <v>10.5</v>
      </c>
      <c r="G3216" s="91">
        <v>21.33</v>
      </c>
      <c r="H3216" s="41">
        <v>5.372106906598173E-4</v>
      </c>
      <c r="I3216" s="42">
        <v>16.010206504174239</v>
      </c>
      <c r="J3216" s="41">
        <v>5.9249999999999993E-4</v>
      </c>
      <c r="K3216" s="42">
        <v>2.9275096615276346</v>
      </c>
      <c r="L3216" s="41">
        <v>5.372106906598173E-4</v>
      </c>
      <c r="M3216" s="42">
        <v>2.7750268364205661</v>
      </c>
    </row>
    <row r="3217" spans="1:13" x14ac:dyDescent="0.2">
      <c r="A3217" s="84">
        <v>360</v>
      </c>
      <c r="B3217" s="85">
        <v>36540</v>
      </c>
      <c r="C3217" s="88">
        <v>32.159999999999997</v>
      </c>
      <c r="D3217" s="90">
        <v>7.6999999999999996E-4</v>
      </c>
      <c r="E3217" s="87">
        <v>116.90597</v>
      </c>
      <c r="F3217" s="88">
        <v>10.5</v>
      </c>
      <c r="G3217" s="91">
        <v>21.33</v>
      </c>
      <c r="H3217" s="41">
        <v>5.372106906598173E-4</v>
      </c>
      <c r="I3217" s="42">
        <v>16.018807358267953</v>
      </c>
      <c r="J3217" s="41">
        <v>5.9249999999999993E-4</v>
      </c>
      <c r="K3217" s="42">
        <v>2.9281021615276348</v>
      </c>
      <c r="L3217" s="41">
        <v>5.372106906598173E-4</v>
      </c>
      <c r="M3217" s="42">
        <v>2.7755640471112262</v>
      </c>
    </row>
    <row r="3218" spans="1:13" x14ac:dyDescent="0.2">
      <c r="A3218" s="84">
        <v>360</v>
      </c>
      <c r="B3218" s="85">
        <v>36541</v>
      </c>
      <c r="C3218" s="88">
        <v>32.159999999999997</v>
      </c>
      <c r="D3218" s="90">
        <v>7.6999999999999996E-4</v>
      </c>
      <c r="E3218" s="87">
        <v>116.99656</v>
      </c>
      <c r="F3218" s="88">
        <v>10.5</v>
      </c>
      <c r="G3218" s="91">
        <v>21.33</v>
      </c>
      <c r="H3218" s="41">
        <v>5.372106906598173E-4</v>
      </c>
      <c r="I3218" s="42">
        <v>16.027412832832436</v>
      </c>
      <c r="J3218" s="41">
        <v>5.9249999999999993E-4</v>
      </c>
      <c r="K3218" s="42">
        <v>2.928694661527635</v>
      </c>
      <c r="L3218" s="41">
        <v>5.372106906598173E-4</v>
      </c>
      <c r="M3218" s="42">
        <v>2.7761012578018862</v>
      </c>
    </row>
    <row r="3219" spans="1:13" x14ac:dyDescent="0.2">
      <c r="A3219" s="84">
        <v>360</v>
      </c>
      <c r="B3219" s="85">
        <v>36542</v>
      </c>
      <c r="C3219" s="88">
        <v>31.97</v>
      </c>
      <c r="D3219" s="90">
        <v>7.6999999999999996E-4</v>
      </c>
      <c r="E3219" s="87">
        <v>117.08674999999999</v>
      </c>
      <c r="F3219" s="88">
        <v>10.56</v>
      </c>
      <c r="G3219" s="91">
        <v>21.265000000000001</v>
      </c>
      <c r="H3219" s="41">
        <v>5.357213572292352E-4</v>
      </c>
      <c r="I3219" s="42">
        <v>16.035999060188114</v>
      </c>
      <c r="J3219" s="41">
        <v>5.9069444444444447E-4</v>
      </c>
      <c r="K3219" s="42">
        <v>2.9292853559720795</v>
      </c>
      <c r="L3219" s="41">
        <v>5.357213572292352E-4</v>
      </c>
      <c r="M3219" s="42">
        <v>2.7766369791591154</v>
      </c>
    </row>
    <row r="3220" spans="1:13" x14ac:dyDescent="0.2">
      <c r="A3220" s="84">
        <v>360</v>
      </c>
      <c r="B3220" s="85">
        <v>36543</v>
      </c>
      <c r="C3220" s="88">
        <v>32.19</v>
      </c>
      <c r="D3220" s="90">
        <v>7.7999999999999999E-4</v>
      </c>
      <c r="E3220" s="87">
        <v>117.17755</v>
      </c>
      <c r="F3220" s="88">
        <v>10.59</v>
      </c>
      <c r="G3220" s="91">
        <v>21.39</v>
      </c>
      <c r="H3220" s="41">
        <v>5.385847539398636E-4</v>
      </c>
      <c r="I3220" s="42">
        <v>16.044635804796126</v>
      </c>
      <c r="J3220" s="41">
        <v>5.9416666666666667E-4</v>
      </c>
      <c r="K3220" s="42">
        <v>2.9298795226387462</v>
      </c>
      <c r="L3220" s="41">
        <v>5.385847539398636E-4</v>
      </c>
      <c r="M3220" s="42">
        <v>2.7771755639130555</v>
      </c>
    </row>
    <row r="3221" spans="1:13" x14ac:dyDescent="0.2">
      <c r="A3221" s="84">
        <v>360</v>
      </c>
      <c r="B3221" s="85">
        <v>36544</v>
      </c>
      <c r="C3221" s="88">
        <v>32.51</v>
      </c>
      <c r="D3221" s="90">
        <v>7.7999999999999999E-4</v>
      </c>
      <c r="E3221" s="87">
        <v>117.26921</v>
      </c>
      <c r="F3221" s="88">
        <v>10.65</v>
      </c>
      <c r="G3221" s="91">
        <v>21.58</v>
      </c>
      <c r="H3221" s="41">
        <v>5.4293149045503419E-4</v>
      </c>
      <c r="I3221" s="42">
        <v>16.053346942827432</v>
      </c>
      <c r="J3221" s="41">
        <v>5.9944444444444444E-4</v>
      </c>
      <c r="K3221" s="42">
        <v>2.9304789670831908</v>
      </c>
      <c r="L3221" s="41">
        <v>5.4293149045503419E-4</v>
      </c>
      <c r="M3221" s="42">
        <v>2.7777184954035103</v>
      </c>
    </row>
    <row r="3222" spans="1:13" x14ac:dyDescent="0.2">
      <c r="A3222" s="84">
        <v>360</v>
      </c>
      <c r="B3222" s="85">
        <v>36545</v>
      </c>
      <c r="C3222" s="88">
        <v>32.299999999999997</v>
      </c>
      <c r="D3222" s="90">
        <v>7.7999999999999999E-4</v>
      </c>
      <c r="E3222" s="87">
        <v>117.36042</v>
      </c>
      <c r="F3222" s="88">
        <v>10.66</v>
      </c>
      <c r="G3222" s="91">
        <v>21.479999999999997</v>
      </c>
      <c r="H3222" s="41">
        <v>5.4064457948532763E-4</v>
      </c>
      <c r="I3222" s="42">
        <v>16.062026097834668</v>
      </c>
      <c r="J3222" s="41">
        <v>5.9666666666666657E-4</v>
      </c>
      <c r="K3222" s="42">
        <v>2.9310756337498574</v>
      </c>
      <c r="L3222" s="41">
        <v>5.4064457948532763E-4</v>
      </c>
      <c r="M3222" s="42">
        <v>2.7782591399829957</v>
      </c>
    </row>
    <row r="3223" spans="1:13" x14ac:dyDescent="0.2">
      <c r="A3223" s="84">
        <v>360</v>
      </c>
      <c r="B3223" s="85">
        <v>36546</v>
      </c>
      <c r="C3223" s="88">
        <v>32.31</v>
      </c>
      <c r="D3223" s="90">
        <v>7.7999999999999999E-4</v>
      </c>
      <c r="E3223" s="87">
        <v>117.45173</v>
      </c>
      <c r="F3223" s="88">
        <v>10.65</v>
      </c>
      <c r="G3223" s="91">
        <v>21.48</v>
      </c>
      <c r="H3223" s="41">
        <v>5.4064457948532763E-4</v>
      </c>
      <c r="I3223" s="42">
        <v>16.070709945180013</v>
      </c>
      <c r="J3223" s="41">
        <v>5.9666666666666668E-4</v>
      </c>
      <c r="K3223" s="42">
        <v>2.9316723004165239</v>
      </c>
      <c r="L3223" s="41">
        <v>5.4064457948532763E-4</v>
      </c>
      <c r="M3223" s="42">
        <v>2.778799784562481</v>
      </c>
    </row>
    <row r="3224" spans="1:13" x14ac:dyDescent="0.2">
      <c r="A3224" s="84">
        <v>360</v>
      </c>
      <c r="B3224" s="85">
        <v>36547</v>
      </c>
      <c r="C3224" s="88">
        <v>32.31</v>
      </c>
      <c r="D3224" s="90">
        <v>7.7999999999999999E-4</v>
      </c>
      <c r="E3224" s="87">
        <v>117.54311</v>
      </c>
      <c r="F3224" s="88">
        <v>10.65</v>
      </c>
      <c r="G3224" s="91">
        <v>21.48</v>
      </c>
      <c r="H3224" s="41">
        <v>5.4064457948532763E-4</v>
      </c>
      <c r="I3224" s="42">
        <v>16.079398487400354</v>
      </c>
      <c r="J3224" s="41">
        <v>5.9666666666666668E-4</v>
      </c>
      <c r="K3224" s="42">
        <v>2.9322689670831905</v>
      </c>
      <c r="L3224" s="41">
        <v>5.4064457948532763E-4</v>
      </c>
      <c r="M3224" s="42">
        <v>2.7793404291419663</v>
      </c>
    </row>
    <row r="3225" spans="1:13" x14ac:dyDescent="0.2">
      <c r="A3225" s="84">
        <v>360</v>
      </c>
      <c r="B3225" s="85">
        <v>36548</v>
      </c>
      <c r="C3225" s="88">
        <v>32.31</v>
      </c>
      <c r="D3225" s="90">
        <v>7.7999999999999999E-4</v>
      </c>
      <c r="E3225" s="87">
        <v>117.63455999999999</v>
      </c>
      <c r="F3225" s="88">
        <v>10.65</v>
      </c>
      <c r="G3225" s="91">
        <v>21.48</v>
      </c>
      <c r="H3225" s="41">
        <v>5.4064457948532763E-4</v>
      </c>
      <c r="I3225" s="42">
        <v>16.088091727033952</v>
      </c>
      <c r="J3225" s="41">
        <v>5.9666666666666668E-4</v>
      </c>
      <c r="K3225" s="42">
        <v>2.9328656337498571</v>
      </c>
      <c r="L3225" s="41">
        <v>5.4064457948532763E-4</v>
      </c>
      <c r="M3225" s="42">
        <v>2.7798810737214517</v>
      </c>
    </row>
    <row r="3226" spans="1:13" x14ac:dyDescent="0.2">
      <c r="A3226" s="84">
        <v>360</v>
      </c>
      <c r="B3226" s="85">
        <v>36549</v>
      </c>
      <c r="C3226" s="88">
        <v>32.29</v>
      </c>
      <c r="D3226" s="90">
        <v>7.7999999999999999E-4</v>
      </c>
      <c r="E3226" s="87">
        <v>117.72602999999999</v>
      </c>
      <c r="F3226" s="88">
        <v>10.65</v>
      </c>
      <c r="G3226" s="91">
        <v>21.47</v>
      </c>
      <c r="H3226" s="41">
        <v>5.4041578514496535E-4</v>
      </c>
      <c r="I3226" s="42">
        <v>16.0967859857561</v>
      </c>
      <c r="J3226" s="41">
        <v>5.9638888888888881E-4</v>
      </c>
      <c r="K3226" s="42">
        <v>2.933462022638746</v>
      </c>
      <c r="L3226" s="41">
        <v>5.4041578514496535E-4</v>
      </c>
      <c r="M3226" s="42">
        <v>2.7804214895065966</v>
      </c>
    </row>
    <row r="3227" spans="1:13" x14ac:dyDescent="0.2">
      <c r="A3227" s="84">
        <v>360</v>
      </c>
      <c r="B3227" s="85">
        <v>36550</v>
      </c>
      <c r="C3227" s="88">
        <v>32.56</v>
      </c>
      <c r="D3227" s="90">
        <v>7.7999999999999999E-4</v>
      </c>
      <c r="E3227" s="87">
        <v>117.81824</v>
      </c>
      <c r="F3227" s="88">
        <v>10.71</v>
      </c>
      <c r="G3227" s="91">
        <v>21.635000000000002</v>
      </c>
      <c r="H3227" s="41">
        <v>5.44188492073161E-4</v>
      </c>
      <c r="I3227" s="42">
        <v>16.105545671448912</v>
      </c>
      <c r="J3227" s="41">
        <v>6.0097222222222225E-4</v>
      </c>
      <c r="K3227" s="42">
        <v>2.9340629948609682</v>
      </c>
      <c r="L3227" s="41">
        <v>5.44188492073161E-4</v>
      </c>
      <c r="M3227" s="42">
        <v>2.7809656779986698</v>
      </c>
    </row>
    <row r="3228" spans="1:13" x14ac:dyDescent="0.2">
      <c r="A3228" s="84">
        <v>360</v>
      </c>
      <c r="B3228" s="85">
        <v>36551</v>
      </c>
      <c r="C3228" s="88">
        <v>32.56</v>
      </c>
      <c r="D3228" s="90">
        <v>7.7999999999999999E-4</v>
      </c>
      <c r="E3228" s="87">
        <v>117.91052999999999</v>
      </c>
      <c r="F3228" s="88">
        <v>10.73</v>
      </c>
      <c r="G3228" s="91">
        <v>21.645000000000003</v>
      </c>
      <c r="H3228" s="41">
        <v>5.4441697692442226E-4</v>
      </c>
      <c r="I3228" s="42">
        <v>16.11431380393508</v>
      </c>
      <c r="J3228" s="41">
        <v>6.0125000000000011E-4</v>
      </c>
      <c r="K3228" s="42">
        <v>2.9346642448609681</v>
      </c>
      <c r="L3228" s="41">
        <v>5.4441697692442226E-4</v>
      </c>
      <c r="M3228" s="42">
        <v>2.7815100949755944</v>
      </c>
    </row>
    <row r="3229" spans="1:13" x14ac:dyDescent="0.2">
      <c r="A3229" s="84">
        <v>360</v>
      </c>
      <c r="B3229" s="85">
        <v>36552</v>
      </c>
      <c r="C3229" s="88">
        <v>32.35</v>
      </c>
      <c r="D3229" s="90">
        <v>7.7999999999999999E-4</v>
      </c>
      <c r="E3229" s="87">
        <v>118.00236</v>
      </c>
      <c r="F3229" s="88">
        <v>10.7</v>
      </c>
      <c r="G3229" s="91">
        <v>21.524999999999999</v>
      </c>
      <c r="H3229" s="41">
        <v>5.4167392164994332E-4</v>
      </c>
      <c r="I3229" s="42">
        <v>16.123042507487956</v>
      </c>
      <c r="J3229" s="41">
        <v>5.9791666666666663E-4</v>
      </c>
      <c r="K3229" s="42">
        <v>2.9352621615276346</v>
      </c>
      <c r="L3229" s="41">
        <v>5.4167392164994332E-4</v>
      </c>
      <c r="M3229" s="42">
        <v>2.7820517688972446</v>
      </c>
    </row>
    <row r="3230" spans="1:13" x14ac:dyDescent="0.2">
      <c r="A3230" s="84">
        <v>360</v>
      </c>
      <c r="B3230" s="85">
        <v>36553</v>
      </c>
      <c r="C3230" s="88">
        <v>32.049999999999997</v>
      </c>
      <c r="D3230" s="90">
        <v>7.6999999999999996E-4</v>
      </c>
      <c r="E3230" s="87">
        <v>118.09353</v>
      </c>
      <c r="F3230" s="88">
        <v>10.68</v>
      </c>
      <c r="G3230" s="91">
        <v>21.364999999999998</v>
      </c>
      <c r="H3230" s="41">
        <v>5.3801230989947157E-4</v>
      </c>
      <c r="I3230" s="42">
        <v>16.131716902830018</v>
      </c>
      <c r="J3230" s="41">
        <v>5.9347222222222223E-4</v>
      </c>
      <c r="K3230" s="42">
        <v>2.9358556337498567</v>
      </c>
      <c r="L3230" s="41">
        <v>5.3801230989947157E-4</v>
      </c>
      <c r="M3230" s="42">
        <v>2.7825897812071441</v>
      </c>
    </row>
    <row r="3231" spans="1:13" x14ac:dyDescent="0.2">
      <c r="A3231" s="84">
        <v>360</v>
      </c>
      <c r="B3231" s="85">
        <v>36554</v>
      </c>
      <c r="C3231" s="88">
        <v>32.049999999999997</v>
      </c>
      <c r="D3231" s="90">
        <v>7.6999999999999996E-4</v>
      </c>
      <c r="E3231" s="87">
        <v>118.18476</v>
      </c>
      <c r="F3231" s="88">
        <v>10.68</v>
      </c>
      <c r="G3231" s="91">
        <v>21.364999999999998</v>
      </c>
      <c r="H3231" s="41">
        <v>5.3801230989947157E-4</v>
      </c>
      <c r="I3231" s="42">
        <v>16.140395965103554</v>
      </c>
      <c r="J3231" s="41">
        <v>5.9347222222222223E-4</v>
      </c>
      <c r="K3231" s="42">
        <v>2.9364491059720788</v>
      </c>
      <c r="L3231" s="41">
        <v>5.3801230989947157E-4</v>
      </c>
      <c r="M3231" s="42">
        <v>2.7831277935170435</v>
      </c>
    </row>
    <row r="3232" spans="1:13" x14ac:dyDescent="0.2">
      <c r="A3232" s="84">
        <v>360</v>
      </c>
      <c r="B3232" s="85">
        <v>36555</v>
      </c>
      <c r="C3232" s="88">
        <v>32.049999999999997</v>
      </c>
      <c r="D3232" s="90">
        <v>7.6999999999999996E-4</v>
      </c>
      <c r="E3232" s="87">
        <v>118.27606</v>
      </c>
      <c r="F3232" s="88">
        <v>10.68</v>
      </c>
      <c r="G3232" s="91">
        <v>21.364999999999998</v>
      </c>
      <c r="H3232" s="41">
        <v>5.3801230989947157E-4</v>
      </c>
      <c r="I3232" s="42">
        <v>16.149079696819431</v>
      </c>
      <c r="J3232" s="41">
        <v>5.9347222222222223E-4</v>
      </c>
      <c r="K3232" s="42">
        <v>2.9370425781943008</v>
      </c>
      <c r="L3232" s="41">
        <v>5.3801230989947157E-4</v>
      </c>
      <c r="M3232" s="42">
        <v>2.783665805826943</v>
      </c>
    </row>
    <row r="3233" spans="1:13" x14ac:dyDescent="0.2">
      <c r="A3233" s="84">
        <v>360</v>
      </c>
      <c r="B3233" s="85">
        <v>36556</v>
      </c>
      <c r="C3233" s="88">
        <v>32.409999999999997</v>
      </c>
      <c r="D3233" s="90">
        <v>7.7999999999999999E-4</v>
      </c>
      <c r="E3233" s="87">
        <v>118.36833</v>
      </c>
      <c r="F3233" s="88">
        <v>10.68</v>
      </c>
      <c r="G3233" s="91">
        <v>21.544999999999998</v>
      </c>
      <c r="H3233" s="41">
        <v>5.4213128505442576E-4</v>
      </c>
      <c r="I3233" s="42">
        <v>16.157834618147913</v>
      </c>
      <c r="J3233" s="41">
        <v>5.9847222222222214E-4</v>
      </c>
      <c r="K3233" s="42">
        <v>2.9376410504165231</v>
      </c>
      <c r="L3233" s="41">
        <v>5.4213128505442576E-4</v>
      </c>
      <c r="M3233" s="42">
        <v>2.7842079371119972</v>
      </c>
    </row>
    <row r="3234" spans="1:13" x14ac:dyDescent="0.2">
      <c r="A3234" s="84">
        <v>360</v>
      </c>
      <c r="B3234" s="85">
        <v>36557</v>
      </c>
      <c r="C3234" s="98">
        <v>32.421238899999999</v>
      </c>
      <c r="D3234" s="90">
        <v>7.8032999999999998E-4</v>
      </c>
      <c r="E3234" s="87">
        <v>118.46069917</v>
      </c>
      <c r="F3234" s="88">
        <v>10.68</v>
      </c>
      <c r="G3234" s="91">
        <v>21.550619449999999</v>
      </c>
      <c r="H3234" s="41">
        <v>5.4225977808797232E-4</v>
      </c>
      <c r="I3234" s="42">
        <v>16.166596361962331</v>
      </c>
      <c r="J3234" s="41">
        <v>5.9862831805555555E-4</v>
      </c>
      <c r="K3234" s="42">
        <v>2.9382396787345786</v>
      </c>
      <c r="L3234" s="41">
        <v>5.4225977808797232E-4</v>
      </c>
      <c r="M3234" s="42">
        <v>2.7847501968900854</v>
      </c>
    </row>
    <row r="3235" spans="1:13" x14ac:dyDescent="0.2">
      <c r="A3235" s="84">
        <v>360</v>
      </c>
      <c r="B3235" s="85">
        <v>36558</v>
      </c>
      <c r="C3235" s="98">
        <v>32.106590439999998</v>
      </c>
      <c r="D3235" s="90">
        <v>7.7380999999999999E-4</v>
      </c>
      <c r="E3235" s="87">
        <v>118.55236524</v>
      </c>
      <c r="F3235" s="88">
        <v>10.71</v>
      </c>
      <c r="G3235" s="91">
        <v>21.408295219999999</v>
      </c>
      <c r="H3235" s="41">
        <v>5.3900359903247264E-4</v>
      </c>
      <c r="I3235" s="42">
        <v>16.175310215585533</v>
      </c>
      <c r="J3235" s="41">
        <v>5.9467486722222221E-4</v>
      </c>
      <c r="K3235" s="42">
        <v>2.9388343536018007</v>
      </c>
      <c r="L3235" s="41">
        <v>5.3900359903247264E-4</v>
      </c>
      <c r="M3235" s="42">
        <v>2.7852892004891179</v>
      </c>
    </row>
    <row r="3236" spans="1:13" x14ac:dyDescent="0.2">
      <c r="A3236" s="84">
        <v>360</v>
      </c>
      <c r="B3236" s="85">
        <v>36559</v>
      </c>
      <c r="C3236" s="98">
        <v>32.312734579999997</v>
      </c>
      <c r="D3236" s="90">
        <v>7.7802000000000004E-4</v>
      </c>
      <c r="E3236" s="87">
        <v>118.64460135</v>
      </c>
      <c r="F3236" s="88">
        <v>10.72</v>
      </c>
      <c r="G3236" s="91">
        <v>21.516367289999998</v>
      </c>
      <c r="H3236" s="41">
        <v>5.414764841755737E-4</v>
      </c>
      <c r="I3236" s="42">
        <v>16.184068765691517</v>
      </c>
      <c r="J3236" s="41">
        <v>5.9767686916666659E-4</v>
      </c>
      <c r="K3236" s="42">
        <v>2.9394320304709671</v>
      </c>
      <c r="L3236" s="41">
        <v>5.414764841755737E-4</v>
      </c>
      <c r="M3236" s="42">
        <v>2.7858306769732932</v>
      </c>
    </row>
    <row r="3237" spans="1:13" x14ac:dyDescent="0.2">
      <c r="A3237" s="84">
        <v>360</v>
      </c>
      <c r="B3237" s="85">
        <v>36560</v>
      </c>
      <c r="C3237" s="98">
        <v>32.313412</v>
      </c>
      <c r="D3237" s="90">
        <v>7.7802000000000004E-4</v>
      </c>
      <c r="E3237" s="87">
        <v>118.73690922</v>
      </c>
      <c r="F3237" s="88">
        <v>10.71</v>
      </c>
      <c r="G3237" s="91">
        <v>21.511706</v>
      </c>
      <c r="H3237" s="41">
        <v>5.4136987066422115E-4</v>
      </c>
      <c r="I3237" s="42">
        <v>16.19283033290602</v>
      </c>
      <c r="J3237" s="41">
        <v>5.975473888888889E-4</v>
      </c>
      <c r="K3237" s="42">
        <v>2.940029577859856</v>
      </c>
      <c r="L3237" s="41">
        <v>5.4136987066422115E-4</v>
      </c>
      <c r="M3237" s="42">
        <v>2.7863720468439572</v>
      </c>
    </row>
    <row r="3238" spans="1:13" x14ac:dyDescent="0.2">
      <c r="A3238" s="84">
        <v>360</v>
      </c>
      <c r="B3238" s="85">
        <v>36561</v>
      </c>
      <c r="C3238" s="98">
        <v>32.313412</v>
      </c>
      <c r="D3238" s="90">
        <v>7.7802000000000004E-4</v>
      </c>
      <c r="E3238" s="87">
        <v>118.82928891</v>
      </c>
      <c r="F3238" s="88">
        <v>10.71</v>
      </c>
      <c r="G3238" s="91">
        <v>21.511706</v>
      </c>
      <c r="H3238" s="41">
        <v>5.4136987066422115E-4</v>
      </c>
      <c r="I3238" s="42">
        <v>16.201596643369033</v>
      </c>
      <c r="J3238" s="41">
        <v>5.975473888888889E-4</v>
      </c>
      <c r="K3238" s="42">
        <v>2.9406271252487448</v>
      </c>
      <c r="L3238" s="41">
        <v>5.4136987066422115E-4</v>
      </c>
      <c r="M3238" s="42">
        <v>2.7869134167146212</v>
      </c>
    </row>
    <row r="3239" spans="1:13" x14ac:dyDescent="0.2">
      <c r="A3239" s="84">
        <v>360</v>
      </c>
      <c r="B3239" s="85">
        <v>36562</v>
      </c>
      <c r="C3239" s="98">
        <v>32.313412</v>
      </c>
      <c r="D3239" s="90">
        <v>7.7802000000000004E-4</v>
      </c>
      <c r="E3239" s="87">
        <v>118.92174047</v>
      </c>
      <c r="F3239" s="88">
        <v>10.71</v>
      </c>
      <c r="G3239" s="91">
        <v>21.511706</v>
      </c>
      <c r="H3239" s="41">
        <v>5.4136987066422115E-4</v>
      </c>
      <c r="I3239" s="42">
        <v>16.210367699648408</v>
      </c>
      <c r="J3239" s="41">
        <v>5.975473888888889E-4</v>
      </c>
      <c r="K3239" s="42">
        <v>2.9412246726376337</v>
      </c>
      <c r="L3239" s="41">
        <v>5.4136987066422115E-4</v>
      </c>
      <c r="M3239" s="42">
        <v>2.7874547865852852</v>
      </c>
    </row>
    <row r="3240" spans="1:13" x14ac:dyDescent="0.2">
      <c r="A3240" s="84">
        <v>360</v>
      </c>
      <c r="B3240" s="85">
        <v>36563</v>
      </c>
      <c r="C3240" s="98">
        <v>32.652103400000001</v>
      </c>
      <c r="D3240" s="90">
        <v>7.8514999999999998E-4</v>
      </c>
      <c r="E3240" s="87">
        <v>119.01511187</v>
      </c>
      <c r="F3240" s="88">
        <v>10.71</v>
      </c>
      <c r="G3240" s="91">
        <v>21.681051700000001</v>
      </c>
      <c r="H3240" s="41">
        <v>5.4524054819649059E-4</v>
      </c>
      <c r="I3240" s="42">
        <v>16.219206249419432</v>
      </c>
      <c r="J3240" s="41">
        <v>6.0225143611111114E-4</v>
      </c>
      <c r="K3240" s="42">
        <v>2.9418269240737449</v>
      </c>
      <c r="L3240" s="41">
        <v>5.4524054819649059E-4</v>
      </c>
      <c r="M3240" s="42">
        <v>2.7880000271334815</v>
      </c>
    </row>
    <row r="3241" spans="1:13" x14ac:dyDescent="0.2">
      <c r="A3241" s="84">
        <v>360</v>
      </c>
      <c r="B3241" s="85">
        <v>36564</v>
      </c>
      <c r="C3241" s="98">
        <v>32.806178080000002</v>
      </c>
      <c r="D3241" s="90">
        <v>7.8850000000000003E-4</v>
      </c>
      <c r="E3241" s="87">
        <v>119.10895529</v>
      </c>
      <c r="F3241" s="88">
        <v>10.67</v>
      </c>
      <c r="G3241" s="91">
        <v>21.738089040000002</v>
      </c>
      <c r="H3241" s="41">
        <v>5.4654302217183037E-4</v>
      </c>
      <c r="I3241" s="42">
        <v>16.228070743420218</v>
      </c>
      <c r="J3241" s="41">
        <v>6.0383580666666667E-4</v>
      </c>
      <c r="K3241" s="42">
        <v>2.9424307598804114</v>
      </c>
      <c r="L3241" s="41">
        <v>5.4654302217183037E-4</v>
      </c>
      <c r="M3241" s="42">
        <v>2.7885465701556535</v>
      </c>
    </row>
    <row r="3242" spans="1:13" x14ac:dyDescent="0.2">
      <c r="A3242" s="84">
        <v>360</v>
      </c>
      <c r="B3242" s="85">
        <v>36565</v>
      </c>
      <c r="C3242" s="98">
        <v>32.768519820000002</v>
      </c>
      <c r="D3242" s="90">
        <v>7.8766999999999997E-4</v>
      </c>
      <c r="E3242" s="87">
        <v>119.20277384000001</v>
      </c>
      <c r="F3242" s="88">
        <v>10.86</v>
      </c>
      <c r="G3242" s="91">
        <v>21.814259910000001</v>
      </c>
      <c r="H3242" s="41">
        <v>5.4828147045560272E-4</v>
      </c>
      <c r="I3242" s="42">
        <v>16.236968293910078</v>
      </c>
      <c r="J3242" s="41">
        <v>6.0595166416666673E-4</v>
      </c>
      <c r="K3242" s="42">
        <v>2.9430367115445781</v>
      </c>
      <c r="L3242" s="41">
        <v>5.4828147045560272E-4</v>
      </c>
      <c r="M3242" s="42">
        <v>2.7890948516261092</v>
      </c>
    </row>
    <row r="3243" spans="1:13" x14ac:dyDescent="0.2">
      <c r="A3243" s="84">
        <v>360</v>
      </c>
      <c r="B3243" s="85">
        <v>36566</v>
      </c>
      <c r="C3243" s="98">
        <v>32.506873839999997</v>
      </c>
      <c r="D3243" s="90">
        <v>7.8222000000000003E-4</v>
      </c>
      <c r="E3243" s="87">
        <v>119.29601663</v>
      </c>
      <c r="F3243" s="88">
        <v>10.85</v>
      </c>
      <c r="G3243" s="91">
        <v>21.678436919999999</v>
      </c>
      <c r="H3243" s="41">
        <v>5.4518082389454214E-4</v>
      </c>
      <c r="I3243" s="42">
        <v>16.245820377662103</v>
      </c>
      <c r="J3243" s="41">
        <v>6.0217880333333332E-4</v>
      </c>
      <c r="K3243" s="42">
        <v>2.9436388903479114</v>
      </c>
      <c r="L3243" s="41">
        <v>5.4518082389454214E-4</v>
      </c>
      <c r="M3243" s="42">
        <v>2.7896400324500039</v>
      </c>
    </row>
    <row r="3244" spans="1:13" x14ac:dyDescent="0.2">
      <c r="A3244" s="84">
        <v>360</v>
      </c>
      <c r="B3244" s="85">
        <v>36567</v>
      </c>
      <c r="C3244" s="98">
        <v>32.786497660000002</v>
      </c>
      <c r="D3244" s="90">
        <v>7.8808000000000003E-4</v>
      </c>
      <c r="E3244" s="87">
        <v>119.39003142999999</v>
      </c>
      <c r="F3244" s="88">
        <v>10.83</v>
      </c>
      <c r="G3244" s="91">
        <v>21.80824883</v>
      </c>
      <c r="H3244" s="41">
        <v>5.4814431893968063E-4</v>
      </c>
      <c r="I3244" s="42">
        <v>16.254725431808634</v>
      </c>
      <c r="J3244" s="41">
        <v>6.0578468972222221E-4</v>
      </c>
      <c r="K3244" s="42">
        <v>2.9442446750376337</v>
      </c>
      <c r="L3244" s="41">
        <v>5.4814431893968063E-4</v>
      </c>
      <c r="M3244" s="42">
        <v>2.7901881767689436</v>
      </c>
    </row>
    <row r="3245" spans="1:13" x14ac:dyDescent="0.2">
      <c r="A3245" s="84">
        <v>360</v>
      </c>
      <c r="B3245" s="85">
        <v>36568</v>
      </c>
      <c r="C3245" s="98">
        <v>32.786497660000002</v>
      </c>
      <c r="D3245" s="90">
        <v>7.8808000000000003E-4</v>
      </c>
      <c r="E3245" s="87">
        <v>119.48412033</v>
      </c>
      <c r="F3245" s="88">
        <v>10.83</v>
      </c>
      <c r="G3245" s="91">
        <v>21.80824883</v>
      </c>
      <c r="H3245" s="41">
        <v>5.4814431893968063E-4</v>
      </c>
      <c r="I3245" s="42">
        <v>16.263635367210004</v>
      </c>
      <c r="J3245" s="41">
        <v>6.0578468972222221E-4</v>
      </c>
      <c r="K3245" s="42">
        <v>2.9448504597273559</v>
      </c>
      <c r="L3245" s="41">
        <v>5.4814431893968063E-4</v>
      </c>
      <c r="M3245" s="42">
        <v>2.7907363210878833</v>
      </c>
    </row>
    <row r="3246" spans="1:13" x14ac:dyDescent="0.2">
      <c r="A3246" s="84">
        <v>360</v>
      </c>
      <c r="B3246" s="85">
        <v>36569</v>
      </c>
      <c r="C3246" s="98">
        <v>32.786497660000002</v>
      </c>
      <c r="D3246" s="90">
        <v>7.8808000000000003E-4</v>
      </c>
      <c r="E3246" s="87">
        <v>119.57828338</v>
      </c>
      <c r="F3246" s="88">
        <v>10.83</v>
      </c>
      <c r="G3246" s="91">
        <v>21.80824883</v>
      </c>
      <c r="H3246" s="41">
        <v>5.4814431893968063E-4</v>
      </c>
      <c r="I3246" s="42">
        <v>16.272550186541846</v>
      </c>
      <c r="J3246" s="41">
        <v>6.0578468972222221E-4</v>
      </c>
      <c r="K3246" s="42">
        <v>2.9454562444170782</v>
      </c>
      <c r="L3246" s="41">
        <v>5.4814431893968063E-4</v>
      </c>
      <c r="M3246" s="42">
        <v>2.791284465406823</v>
      </c>
    </row>
    <row r="3247" spans="1:13" x14ac:dyDescent="0.2">
      <c r="A3247" s="84">
        <v>360</v>
      </c>
      <c r="B3247" s="85">
        <v>36570</v>
      </c>
      <c r="C3247" s="98">
        <v>32.476389439999998</v>
      </c>
      <c r="D3247" s="90">
        <v>7.8158999999999998E-4</v>
      </c>
      <c r="E3247" s="87">
        <v>119.67174457</v>
      </c>
      <c r="F3247" s="88">
        <v>10.84</v>
      </c>
      <c r="G3247" s="91">
        <v>21.658194719999997</v>
      </c>
      <c r="H3247" s="41">
        <v>5.4471842762726652E-4</v>
      </c>
      <c r="I3247" s="42">
        <v>16.281414144492945</v>
      </c>
      <c r="J3247" s="41">
        <v>6.016165199999999E-4</v>
      </c>
      <c r="K3247" s="42">
        <v>2.9460578609370782</v>
      </c>
      <c r="L3247" s="41">
        <v>5.4471842762726652E-4</v>
      </c>
      <c r="M3247" s="42">
        <v>2.7918291838344502</v>
      </c>
    </row>
    <row r="3248" spans="1:13" x14ac:dyDescent="0.2">
      <c r="A3248" s="84">
        <v>360</v>
      </c>
      <c r="B3248" s="85">
        <v>36571</v>
      </c>
      <c r="C3248" s="98">
        <v>32.698285599999998</v>
      </c>
      <c r="D3248" s="90">
        <v>7.8620000000000003E-4</v>
      </c>
      <c r="E3248" s="87">
        <v>119.76583050000001</v>
      </c>
      <c r="F3248" s="88">
        <v>10.84</v>
      </c>
      <c r="G3248" s="91">
        <v>21.769142799999997</v>
      </c>
      <c r="H3248" s="41">
        <v>5.4725189327897716E-4</v>
      </c>
      <c r="I3248" s="42">
        <v>16.290324179208778</v>
      </c>
      <c r="J3248" s="41">
        <v>6.0469841111111106E-4</v>
      </c>
      <c r="K3248" s="42">
        <v>2.9466625593481894</v>
      </c>
      <c r="L3248" s="41">
        <v>5.4725189327897716E-4</v>
      </c>
      <c r="M3248" s="42">
        <v>2.7923764357277294</v>
      </c>
    </row>
    <row r="3249" spans="1:13" x14ac:dyDescent="0.2">
      <c r="A3249" s="84">
        <v>360</v>
      </c>
      <c r="B3249" s="85">
        <v>36572</v>
      </c>
      <c r="C3249" s="98">
        <v>31.925799510000001</v>
      </c>
      <c r="D3249" s="90">
        <v>7.7001999999999995E-4</v>
      </c>
      <c r="E3249" s="87">
        <v>119.85805258000001</v>
      </c>
      <c r="F3249" s="88">
        <v>10.8</v>
      </c>
      <c r="G3249" s="91">
        <v>21.362899755000001</v>
      </c>
      <c r="H3249" s="41">
        <v>5.3796421363583313E-4</v>
      </c>
      <c r="I3249" s="42">
        <v>16.299087790645718</v>
      </c>
      <c r="J3249" s="41">
        <v>5.9341388208333334E-4</v>
      </c>
      <c r="K3249" s="42">
        <v>2.9472559732302726</v>
      </c>
      <c r="L3249" s="41">
        <v>5.3796421363583313E-4</v>
      </c>
      <c r="M3249" s="42">
        <v>2.792914399941365</v>
      </c>
    </row>
    <row r="3250" spans="1:13" x14ac:dyDescent="0.2">
      <c r="A3250" s="84">
        <v>360</v>
      </c>
      <c r="B3250" s="85">
        <v>36573</v>
      </c>
      <c r="C3250" s="98">
        <v>31.83942596</v>
      </c>
      <c r="D3250" s="90">
        <v>7.6813000000000001E-4</v>
      </c>
      <c r="E3250" s="87">
        <v>119.95011915000001</v>
      </c>
      <c r="F3250" s="88">
        <v>10.79</v>
      </c>
      <c r="G3250" s="91">
        <v>21.314712979999999</v>
      </c>
      <c r="H3250" s="41">
        <v>5.3686049346302056E-4</v>
      </c>
      <c r="I3250" s="42">
        <v>16.30783812696</v>
      </c>
      <c r="J3250" s="41">
        <v>5.9207536055555553E-4</v>
      </c>
      <c r="K3250" s="42">
        <v>2.9478480485908283</v>
      </c>
      <c r="L3250" s="41">
        <v>5.3686049346302056E-4</v>
      </c>
      <c r="M3250" s="42">
        <v>2.7934512604348281</v>
      </c>
    </row>
    <row r="3251" spans="1:13" x14ac:dyDescent="0.2">
      <c r="A3251" s="84">
        <v>360</v>
      </c>
      <c r="B3251" s="85">
        <v>36574</v>
      </c>
      <c r="C3251" s="98">
        <v>32.163703519999999</v>
      </c>
      <c r="D3251" s="90">
        <v>7.7486000000000005E-4</v>
      </c>
      <c r="E3251" s="87">
        <v>120.0430637</v>
      </c>
      <c r="F3251" s="88">
        <v>10.72</v>
      </c>
      <c r="G3251" s="91">
        <v>21.441851759999999</v>
      </c>
      <c r="H3251" s="41">
        <v>5.3977166848251379E-4</v>
      </c>
      <c r="I3251" s="42">
        <v>16.316640635955132</v>
      </c>
      <c r="J3251" s="41">
        <v>5.9560699333333327E-4</v>
      </c>
      <c r="K3251" s="42">
        <v>2.9484436555841618</v>
      </c>
      <c r="L3251" s="41">
        <v>5.3977166848251379E-4</v>
      </c>
      <c r="M3251" s="42">
        <v>2.7939910321033103</v>
      </c>
    </row>
    <row r="3252" spans="1:13" x14ac:dyDescent="0.2">
      <c r="A3252" s="84">
        <v>360</v>
      </c>
      <c r="B3252" s="85">
        <v>36575</v>
      </c>
      <c r="C3252" s="98">
        <v>32.163703519999999</v>
      </c>
      <c r="D3252" s="90">
        <v>7.7486000000000005E-4</v>
      </c>
      <c r="E3252" s="87">
        <v>120.13608026999999</v>
      </c>
      <c r="F3252" s="88">
        <v>10.72</v>
      </c>
      <c r="G3252" s="91">
        <v>21.441851759999999</v>
      </c>
      <c r="H3252" s="41">
        <v>5.3977166848251379E-4</v>
      </c>
      <c r="I3252" s="42">
        <v>16.325447896295231</v>
      </c>
      <c r="J3252" s="41">
        <v>5.9560699333333327E-4</v>
      </c>
      <c r="K3252" s="42">
        <v>2.9490392625774953</v>
      </c>
      <c r="L3252" s="41">
        <v>5.3977166848251379E-4</v>
      </c>
      <c r="M3252" s="42">
        <v>2.7945308037717931</v>
      </c>
    </row>
    <row r="3253" spans="1:13" x14ac:dyDescent="0.2">
      <c r="A3253" s="84">
        <v>360</v>
      </c>
      <c r="B3253" s="85">
        <v>36576</v>
      </c>
      <c r="C3253" s="98">
        <v>32.163703519999999</v>
      </c>
      <c r="D3253" s="90">
        <v>7.7486000000000005E-4</v>
      </c>
      <c r="E3253" s="87">
        <v>120.22916891</v>
      </c>
      <c r="F3253" s="88">
        <v>10.72</v>
      </c>
      <c r="G3253" s="91">
        <v>21.441851759999999</v>
      </c>
      <c r="H3253" s="41">
        <v>5.3977166848251379E-4</v>
      </c>
      <c r="I3253" s="42">
        <v>16.334259910544937</v>
      </c>
      <c r="J3253" s="41">
        <v>5.9560699333333327E-4</v>
      </c>
      <c r="K3253" s="42">
        <v>2.9496348695708288</v>
      </c>
      <c r="L3253" s="41">
        <v>5.3977166848251379E-4</v>
      </c>
      <c r="M3253" s="42">
        <v>2.7950705754402758</v>
      </c>
    </row>
    <row r="3254" spans="1:13" x14ac:dyDescent="0.2">
      <c r="A3254" s="84">
        <v>360</v>
      </c>
      <c r="B3254" s="85">
        <v>36577</v>
      </c>
      <c r="C3254" s="98">
        <v>32.223090319999997</v>
      </c>
      <c r="D3254" s="90">
        <v>7.7612999999999998E-4</v>
      </c>
      <c r="E3254" s="87">
        <v>120.32248237</v>
      </c>
      <c r="F3254" s="88">
        <v>10.72</v>
      </c>
      <c r="G3254" s="91">
        <v>21.471545159999998</v>
      </c>
      <c r="H3254" s="41">
        <v>5.4045113875811346E-4</v>
      </c>
      <c r="I3254" s="42">
        <v>16.343087779914363</v>
      </c>
      <c r="J3254" s="41">
        <v>5.9643180999999993E-4</v>
      </c>
      <c r="K3254" s="42">
        <v>2.9502313013808288</v>
      </c>
      <c r="L3254" s="41">
        <v>5.4045113875811346E-4</v>
      </c>
      <c r="M3254" s="42">
        <v>2.7956110265790342</v>
      </c>
    </row>
    <row r="3255" spans="1:13" x14ac:dyDescent="0.2">
      <c r="A3255" s="84">
        <v>360</v>
      </c>
      <c r="B3255" s="85">
        <v>36578</v>
      </c>
      <c r="C3255" s="98">
        <v>31.961657219999999</v>
      </c>
      <c r="D3255" s="90">
        <v>7.7065E-4</v>
      </c>
      <c r="E3255" s="87">
        <v>120.41520889</v>
      </c>
      <c r="F3255" s="88">
        <v>10.71</v>
      </c>
      <c r="G3255" s="91">
        <v>21.33582861</v>
      </c>
      <c r="H3255" s="41">
        <v>5.3734420168827235E-4</v>
      </c>
      <c r="I3255" s="42">
        <v>16.351869643370584</v>
      </c>
      <c r="J3255" s="41">
        <v>5.9266190583333333E-4</v>
      </c>
      <c r="K3255" s="42">
        <v>2.9508239632866622</v>
      </c>
      <c r="L3255" s="41">
        <v>5.3734420168827235E-4</v>
      </c>
      <c r="M3255" s="42">
        <v>2.7961483707807222</v>
      </c>
    </row>
    <row r="3256" spans="1:13" x14ac:dyDescent="0.2">
      <c r="A3256" s="84">
        <v>360</v>
      </c>
      <c r="B3256" s="85">
        <v>36579</v>
      </c>
      <c r="C3256" s="98">
        <v>31.734344360000001</v>
      </c>
      <c r="D3256" s="90">
        <v>7.6579999999999997E-4</v>
      </c>
      <c r="E3256" s="87">
        <v>120.50742286000001</v>
      </c>
      <c r="F3256" s="88">
        <v>10.67</v>
      </c>
      <c r="G3256" s="91">
        <v>21.202172180000002</v>
      </c>
      <c r="H3256" s="41">
        <v>5.3428103775088331E-4</v>
      </c>
      <c r="I3256" s="42">
        <v>16.360606137252812</v>
      </c>
      <c r="J3256" s="41">
        <v>5.8894922722222223E-4</v>
      </c>
      <c r="K3256" s="42">
        <v>2.9514129125138844</v>
      </c>
      <c r="L3256" s="41">
        <v>5.3428103775088331E-4</v>
      </c>
      <c r="M3256" s="42">
        <v>2.7966826518184731</v>
      </c>
    </row>
    <row r="3257" spans="1:13" x14ac:dyDescent="0.2">
      <c r="A3257" s="84">
        <v>360</v>
      </c>
      <c r="B3257" s="85">
        <v>36580</v>
      </c>
      <c r="C3257" s="98">
        <v>32.439672719999997</v>
      </c>
      <c r="D3257" s="90">
        <v>7.8074999999999998E-4</v>
      </c>
      <c r="E3257" s="87">
        <v>120.60150903</v>
      </c>
      <c r="F3257" s="88">
        <v>10.48</v>
      </c>
      <c r="G3257" s="91">
        <v>21.459836359999997</v>
      </c>
      <c r="H3257" s="41">
        <v>5.4018322756621551E-4</v>
      </c>
      <c r="I3257" s="42">
        <v>16.369443862280974</v>
      </c>
      <c r="J3257" s="41">
        <v>5.9610656555555551E-4</v>
      </c>
      <c r="K3257" s="42">
        <v>2.9520090190794401</v>
      </c>
      <c r="L3257" s="41">
        <v>5.4018322756621551E-4</v>
      </c>
      <c r="M3257" s="42">
        <v>2.7972228350460391</v>
      </c>
    </row>
    <row r="3258" spans="1:13" x14ac:dyDescent="0.2">
      <c r="A3258" s="84">
        <v>360</v>
      </c>
      <c r="B3258" s="85">
        <v>36581</v>
      </c>
      <c r="C3258" s="98">
        <v>32.139615849999998</v>
      </c>
      <c r="D3258" s="90">
        <v>7.7444000000000005E-4</v>
      </c>
      <c r="E3258" s="87">
        <v>120.69490766</v>
      </c>
      <c r="F3258" s="88">
        <v>10.36</v>
      </c>
      <c r="G3258" s="91">
        <v>21.249807924999999</v>
      </c>
      <c r="H3258" s="41">
        <v>5.3537314914264833E-4</v>
      </c>
      <c r="I3258" s="42">
        <v>16.378207622991237</v>
      </c>
      <c r="J3258" s="41">
        <v>5.9027244236111104E-4</v>
      </c>
      <c r="K3258" s="42">
        <v>2.9525992915218011</v>
      </c>
      <c r="L3258" s="41">
        <v>5.3537314914264833E-4</v>
      </c>
      <c r="M3258" s="42">
        <v>2.797758208195182</v>
      </c>
    </row>
    <row r="3259" spans="1:13" x14ac:dyDescent="0.2">
      <c r="A3259" s="84">
        <v>360</v>
      </c>
      <c r="B3259" s="85">
        <v>36582</v>
      </c>
      <c r="C3259" s="98">
        <v>32.139615849999998</v>
      </c>
      <c r="D3259" s="90">
        <v>7.7444000000000005E-4</v>
      </c>
      <c r="E3259" s="87">
        <v>120.78837862</v>
      </c>
      <c r="F3259" s="88">
        <v>10.36</v>
      </c>
      <c r="G3259" s="91">
        <v>21.249807924999999</v>
      </c>
      <c r="H3259" s="41">
        <v>5.3537314914264833E-4</v>
      </c>
      <c r="I3259" s="42">
        <v>16.386976075583672</v>
      </c>
      <c r="J3259" s="41">
        <v>5.9027244236111104E-4</v>
      </c>
      <c r="K3259" s="42">
        <v>2.9531895639641621</v>
      </c>
      <c r="L3259" s="41">
        <v>5.3537314914264833E-4</v>
      </c>
      <c r="M3259" s="42">
        <v>2.7982935813443248</v>
      </c>
    </row>
    <row r="3260" spans="1:13" x14ac:dyDescent="0.2">
      <c r="A3260" s="84">
        <v>360</v>
      </c>
      <c r="B3260" s="85">
        <v>36583</v>
      </c>
      <c r="C3260" s="98">
        <v>32.139615849999998</v>
      </c>
      <c r="D3260" s="90">
        <v>7.7444000000000005E-4</v>
      </c>
      <c r="E3260" s="87">
        <v>120.88192196999999</v>
      </c>
      <c r="F3260" s="88">
        <v>10.36</v>
      </c>
      <c r="G3260" s="91">
        <v>21.249807924999999</v>
      </c>
      <c r="H3260" s="41">
        <v>5.3537314914264833E-4</v>
      </c>
      <c r="I3260" s="42">
        <v>16.395749222570181</v>
      </c>
      <c r="J3260" s="41">
        <v>5.9027244236111104E-4</v>
      </c>
      <c r="K3260" s="42">
        <v>2.9537798364065231</v>
      </c>
      <c r="L3260" s="41">
        <v>5.3537314914264833E-4</v>
      </c>
      <c r="M3260" s="42">
        <v>2.7988289544934677</v>
      </c>
    </row>
    <row r="3261" spans="1:13" x14ac:dyDescent="0.2">
      <c r="A3261" s="84">
        <v>360</v>
      </c>
      <c r="B3261" s="85">
        <v>36584</v>
      </c>
      <c r="C3261" s="98">
        <v>32.316713030000003</v>
      </c>
      <c r="D3261" s="90">
        <v>7.7822999999999998E-4</v>
      </c>
      <c r="E3261" s="87">
        <v>120.97599590999999</v>
      </c>
      <c r="F3261" s="88">
        <v>10.33</v>
      </c>
      <c r="G3261" s="91">
        <v>21.323356515</v>
      </c>
      <c r="H3261" s="41">
        <v>5.370585061805766E-4</v>
      </c>
      <c r="I3261" s="42">
        <v>16.404554699155366</v>
      </c>
      <c r="J3261" s="41">
        <v>5.9231545875000006E-4</v>
      </c>
      <c r="K3261" s="42">
        <v>2.954372151865273</v>
      </c>
      <c r="L3261" s="41">
        <v>5.370585061805766E-4</v>
      </c>
      <c r="M3261" s="42">
        <v>2.7993660129996485</v>
      </c>
    </row>
    <row r="3262" spans="1:13" x14ac:dyDescent="0.2">
      <c r="A3262" s="84">
        <v>360</v>
      </c>
      <c r="B3262" s="85">
        <v>36585</v>
      </c>
      <c r="C3262" s="97">
        <v>33.381772439999999</v>
      </c>
      <c r="D3262" s="90">
        <v>8.0040999999999999E-4</v>
      </c>
      <c r="E3262" s="87">
        <v>121.07282631</v>
      </c>
      <c r="F3262" s="88">
        <v>10.35</v>
      </c>
      <c r="G3262" s="91">
        <v>21.86588622</v>
      </c>
      <c r="H3262" s="41">
        <v>5.4945912183690382E-4</v>
      </c>
      <c r="I3262" s="42">
        <v>16.413568331374488</v>
      </c>
      <c r="J3262" s="41">
        <v>6.0738572833333331E-4</v>
      </c>
      <c r="K3262" s="42">
        <v>2.9549795375936063</v>
      </c>
      <c r="L3262" s="41">
        <v>5.4945912183690382E-4</v>
      </c>
      <c r="M3262" s="42">
        <v>2.7999154721214854</v>
      </c>
    </row>
    <row r="3263" spans="1:13" x14ac:dyDescent="0.2">
      <c r="A3263" s="84">
        <v>360</v>
      </c>
      <c r="B3263" s="85">
        <v>36586</v>
      </c>
      <c r="C3263" s="97">
        <v>32.229757509999999</v>
      </c>
      <c r="D3263" s="90">
        <v>7.7634000000000004E-4</v>
      </c>
      <c r="E3263" s="87">
        <v>121.16681998999999</v>
      </c>
      <c r="F3263" s="88">
        <v>10.31</v>
      </c>
      <c r="G3263" s="91">
        <v>21.269878755000001</v>
      </c>
      <c r="H3263" s="41">
        <v>5.3583317090466487E-4</v>
      </c>
      <c r="I3263" s="42">
        <v>16.422363265739349</v>
      </c>
      <c r="J3263" s="41">
        <v>5.9082996541666671E-4</v>
      </c>
      <c r="K3263" s="42">
        <v>2.955570367559023</v>
      </c>
      <c r="L3263" s="41">
        <v>5.3583317090466487E-4</v>
      </c>
      <c r="M3263" s="42">
        <v>2.8004513052923903</v>
      </c>
    </row>
    <row r="3264" spans="1:13" x14ac:dyDescent="0.2">
      <c r="A3264" s="84">
        <v>360</v>
      </c>
      <c r="B3264" s="85">
        <v>36587</v>
      </c>
      <c r="C3264" s="97">
        <v>32.218517550000001</v>
      </c>
      <c r="D3264" s="90">
        <v>7.7612999999999998E-4</v>
      </c>
      <c r="E3264" s="87">
        <v>121.26086119</v>
      </c>
      <c r="F3264" s="88">
        <v>10.3</v>
      </c>
      <c r="G3264" s="91">
        <v>21.259258774999999</v>
      </c>
      <c r="H3264" s="41">
        <v>5.3558977130152563E-4</v>
      </c>
      <c r="I3264" s="42">
        <v>16.431158915525078</v>
      </c>
      <c r="J3264" s="41">
        <v>5.9053496597222222E-4</v>
      </c>
      <c r="K3264" s="42">
        <v>2.9561609025249953</v>
      </c>
      <c r="L3264" s="41">
        <v>5.3558977130152563E-4</v>
      </c>
      <c r="M3264" s="42">
        <v>2.8009868950636916</v>
      </c>
    </row>
    <row r="3265" spans="1:13" x14ac:dyDescent="0.2">
      <c r="A3265" s="84">
        <v>360</v>
      </c>
      <c r="B3265" s="85">
        <v>36588</v>
      </c>
      <c r="C3265" s="97">
        <v>32.218897040000002</v>
      </c>
      <c r="D3265" s="90">
        <v>7.7612999999999998E-4</v>
      </c>
      <c r="E3265" s="87">
        <v>121.35497538</v>
      </c>
      <c r="F3265" s="88">
        <v>10.3</v>
      </c>
      <c r="G3265" s="91">
        <v>21.259448519999999</v>
      </c>
      <c r="H3265" s="41">
        <v>5.3559412025872E-4</v>
      </c>
      <c r="I3265" s="42">
        <v>16.439959347629269</v>
      </c>
      <c r="J3265" s="41">
        <v>5.905402366666667E-4</v>
      </c>
      <c r="K3265" s="42">
        <v>2.9567514427616621</v>
      </c>
      <c r="L3265" s="41">
        <v>5.3559412025872E-4</v>
      </c>
      <c r="M3265" s="42">
        <v>2.8015224891839505</v>
      </c>
    </row>
    <row r="3266" spans="1:13" x14ac:dyDescent="0.2">
      <c r="A3266" s="84">
        <v>360</v>
      </c>
      <c r="B3266" s="85">
        <v>36589</v>
      </c>
      <c r="C3266" s="97">
        <v>32.218897040000002</v>
      </c>
      <c r="D3266" s="90">
        <v>7.7612999999999998E-4</v>
      </c>
      <c r="E3266" s="87">
        <v>121.44916262</v>
      </c>
      <c r="F3266" s="88">
        <v>10.3</v>
      </c>
      <c r="G3266" s="91">
        <v>21.259448519999999</v>
      </c>
      <c r="H3266" s="41">
        <v>5.3559412025872E-4</v>
      </c>
      <c r="I3266" s="42">
        <v>16.448764493193153</v>
      </c>
      <c r="J3266" s="41">
        <v>5.905402366666667E-4</v>
      </c>
      <c r="K3266" s="42">
        <v>2.957341982998329</v>
      </c>
      <c r="L3266" s="41">
        <v>5.3559412025872E-4</v>
      </c>
      <c r="M3266" s="42">
        <v>2.8020580833042095</v>
      </c>
    </row>
    <row r="3267" spans="1:13" x14ac:dyDescent="0.2">
      <c r="A3267" s="84">
        <v>360</v>
      </c>
      <c r="B3267" s="85">
        <v>36590</v>
      </c>
      <c r="C3267" s="97">
        <v>32.218897040000002</v>
      </c>
      <c r="D3267" s="90">
        <v>7.7612999999999998E-4</v>
      </c>
      <c r="E3267" s="87">
        <v>121.54342296</v>
      </c>
      <c r="F3267" s="88">
        <v>10.3</v>
      </c>
      <c r="G3267" s="91">
        <v>21.259448519999999</v>
      </c>
      <c r="H3267" s="41">
        <v>5.3559412025872E-4</v>
      </c>
      <c r="I3267" s="42">
        <v>16.457574354741226</v>
      </c>
      <c r="J3267" s="41">
        <v>5.905402366666667E-4</v>
      </c>
      <c r="K3267" s="42">
        <v>2.9579325232349958</v>
      </c>
      <c r="L3267" s="41">
        <v>5.3559412025872E-4</v>
      </c>
      <c r="M3267" s="42">
        <v>2.8025936774244684</v>
      </c>
    </row>
    <row r="3268" spans="1:13" x14ac:dyDescent="0.2">
      <c r="A3268" s="84">
        <v>360</v>
      </c>
      <c r="B3268" s="85">
        <v>36591</v>
      </c>
      <c r="C3268" s="97">
        <v>32.091082540000002</v>
      </c>
      <c r="D3268" s="90">
        <v>7.7338999999999999E-4</v>
      </c>
      <c r="E3268" s="87">
        <v>121.63742343</v>
      </c>
      <c r="F3268" s="88">
        <v>10.220000000000001</v>
      </c>
      <c r="G3268" s="91">
        <v>21.155541270000001</v>
      </c>
      <c r="H3268" s="41">
        <v>5.3321154884033994E-4</v>
      </c>
      <c r="I3268" s="42">
        <v>16.466349723453071</v>
      </c>
      <c r="J3268" s="41">
        <v>5.8765392416666663E-4</v>
      </c>
      <c r="K3268" s="42">
        <v>2.9585201771591625</v>
      </c>
      <c r="L3268" s="41">
        <v>5.3321154884033994E-4</v>
      </c>
      <c r="M3268" s="42">
        <v>2.803126888973309</v>
      </c>
    </row>
    <row r="3269" spans="1:13" x14ac:dyDescent="0.2">
      <c r="A3269" s="84">
        <v>360</v>
      </c>
      <c r="B3269" s="85">
        <v>36592</v>
      </c>
      <c r="C3269" s="97">
        <v>32.155409800000001</v>
      </c>
      <c r="D3269" s="90">
        <v>7.7486000000000005E-4</v>
      </c>
      <c r="E3269" s="87">
        <v>121.7316754</v>
      </c>
      <c r="F3269" s="88">
        <v>10.220000000000001</v>
      </c>
      <c r="G3269" s="91">
        <v>21.1877049</v>
      </c>
      <c r="H3269" s="41">
        <v>5.3394927180550056E-4</v>
      </c>
      <c r="I3269" s="42">
        <v>16.475141918897204</v>
      </c>
      <c r="J3269" s="41">
        <v>5.885473583333333E-4</v>
      </c>
      <c r="K3269" s="42">
        <v>2.9591087245174958</v>
      </c>
      <c r="L3269" s="41">
        <v>5.3394927180550056E-4</v>
      </c>
      <c r="M3269" s="42">
        <v>2.8036608382451145</v>
      </c>
    </row>
    <row r="3270" spans="1:13" x14ac:dyDescent="0.2">
      <c r="A3270" s="84">
        <v>360</v>
      </c>
      <c r="B3270" s="85">
        <v>36593</v>
      </c>
      <c r="C3270" s="97">
        <v>32.127454370000002</v>
      </c>
      <c r="D3270" s="90">
        <v>7.7422999999999999E-4</v>
      </c>
      <c r="E3270" s="87">
        <v>121.82592372000001</v>
      </c>
      <c r="F3270" s="88">
        <v>10.25</v>
      </c>
      <c r="G3270" s="91">
        <v>21.188727185000001</v>
      </c>
      <c r="H3270" s="41">
        <v>5.3397271630295506E-4</v>
      </c>
      <c r="I3270" s="42">
        <v>16.483939195179115</v>
      </c>
      <c r="J3270" s="41">
        <v>5.8857575513888895E-4</v>
      </c>
      <c r="K3270" s="42">
        <v>2.9596973002726346</v>
      </c>
      <c r="L3270" s="41">
        <v>5.3397271630295506E-4</v>
      </c>
      <c r="M3270" s="42">
        <v>2.8041948109614174</v>
      </c>
    </row>
    <row r="3271" spans="1:13" x14ac:dyDescent="0.2">
      <c r="A3271" s="84">
        <v>360</v>
      </c>
      <c r="B3271" s="85">
        <v>36594</v>
      </c>
      <c r="C3271" s="97">
        <v>32.146538630000002</v>
      </c>
      <c r="D3271" s="90">
        <v>7.7464999999999999E-4</v>
      </c>
      <c r="E3271" s="87">
        <v>121.92029617</v>
      </c>
      <c r="F3271" s="88">
        <v>10.23</v>
      </c>
      <c r="G3271" s="91">
        <v>21.188269314999999</v>
      </c>
      <c r="H3271" s="41">
        <v>5.3396221579959935E-4</v>
      </c>
      <c r="I3271" s="42">
        <v>16.492740995876879</v>
      </c>
      <c r="J3271" s="41">
        <v>5.8856303652777772E-4</v>
      </c>
      <c r="K3271" s="42">
        <v>2.9602858633091622</v>
      </c>
      <c r="L3271" s="41">
        <v>5.3396221579959935E-4</v>
      </c>
      <c r="M3271" s="42">
        <v>2.8047287731772172</v>
      </c>
    </row>
    <row r="3272" spans="1:13" x14ac:dyDescent="0.2">
      <c r="A3272" s="84">
        <v>360</v>
      </c>
      <c r="B3272" s="85">
        <v>36595</v>
      </c>
      <c r="C3272" s="97">
        <v>32.196277170000002</v>
      </c>
      <c r="D3272" s="90">
        <v>7.7570999999999998E-4</v>
      </c>
      <c r="E3272" s="87">
        <v>122.01487096</v>
      </c>
      <c r="F3272" s="88">
        <v>10.210000000000001</v>
      </c>
      <c r="G3272" s="91">
        <v>21.203138585000001</v>
      </c>
      <c r="H3272" s="41">
        <v>5.3430319809555371E-4</v>
      </c>
      <c r="I3272" s="42">
        <v>16.501553120136339</v>
      </c>
      <c r="J3272" s="41">
        <v>5.8897607180555559E-4</v>
      </c>
      <c r="K3272" s="42">
        <v>2.9608748393809678</v>
      </c>
      <c r="L3272" s="41">
        <v>5.3430319809555371E-4</v>
      </c>
      <c r="M3272" s="42">
        <v>2.8052630763753128</v>
      </c>
    </row>
    <row r="3273" spans="1:13" x14ac:dyDescent="0.2">
      <c r="A3273" s="84">
        <v>360</v>
      </c>
      <c r="B3273" s="85">
        <v>36596</v>
      </c>
      <c r="C3273" s="97">
        <v>32.196277170000002</v>
      </c>
      <c r="D3273" s="90">
        <v>7.7570999999999998E-4</v>
      </c>
      <c r="E3273" s="87">
        <v>122.10951912</v>
      </c>
      <c r="F3273" s="88">
        <v>10.210000000000001</v>
      </c>
      <c r="G3273" s="91">
        <v>21.203138585000001</v>
      </c>
      <c r="H3273" s="41">
        <v>5.3430319809555371E-4</v>
      </c>
      <c r="I3273" s="42">
        <v>16.510369952741971</v>
      </c>
      <c r="J3273" s="41">
        <v>5.8897607180555559E-4</v>
      </c>
      <c r="K3273" s="42">
        <v>2.9614638154527735</v>
      </c>
      <c r="L3273" s="41">
        <v>5.3430319809555371E-4</v>
      </c>
      <c r="M3273" s="42">
        <v>2.8057973795734084</v>
      </c>
    </row>
    <row r="3274" spans="1:13" x14ac:dyDescent="0.2">
      <c r="A3274" s="84">
        <v>360</v>
      </c>
      <c r="B3274" s="85">
        <v>36597</v>
      </c>
      <c r="C3274" s="97">
        <v>32.196277170000002</v>
      </c>
      <c r="D3274" s="90">
        <v>7.7570999999999998E-4</v>
      </c>
      <c r="E3274" s="87">
        <v>122.2042407</v>
      </c>
      <c r="F3274" s="88">
        <v>10.210000000000001</v>
      </c>
      <c r="G3274" s="91">
        <v>21.203138585000001</v>
      </c>
      <c r="H3274" s="41">
        <v>5.3430319809555371E-4</v>
      </c>
      <c r="I3274" s="42">
        <v>16.519191496209462</v>
      </c>
      <c r="J3274" s="41">
        <v>5.8897607180555559E-4</v>
      </c>
      <c r="K3274" s="42">
        <v>2.9620527915245791</v>
      </c>
      <c r="L3274" s="41">
        <v>5.3430319809555371E-4</v>
      </c>
      <c r="M3274" s="42">
        <v>2.8063316827715039</v>
      </c>
    </row>
    <row r="3275" spans="1:13" x14ac:dyDescent="0.2">
      <c r="A3275" s="84">
        <v>360</v>
      </c>
      <c r="B3275" s="85">
        <v>36598</v>
      </c>
      <c r="C3275" s="97">
        <v>31.955171999999997</v>
      </c>
      <c r="D3275" s="90">
        <v>7.7065E-4</v>
      </c>
      <c r="E3275" s="87">
        <v>122.29841740000001</v>
      </c>
      <c r="F3275" s="88">
        <v>10.210000000000001</v>
      </c>
      <c r="G3275" s="91">
        <v>21.082585999999999</v>
      </c>
      <c r="H3275" s="41">
        <v>5.3153748188994321E-4</v>
      </c>
      <c r="I3275" s="42">
        <v>16.527972065660215</v>
      </c>
      <c r="J3275" s="41">
        <v>5.8562738888888889E-4</v>
      </c>
      <c r="K3275" s="42">
        <v>2.962638418913468</v>
      </c>
      <c r="L3275" s="41">
        <v>5.3153748188994321E-4</v>
      </c>
      <c r="M3275" s="42">
        <v>2.8068632202533941</v>
      </c>
    </row>
    <row r="3276" spans="1:13" x14ac:dyDescent="0.2">
      <c r="A3276" s="84">
        <v>360</v>
      </c>
      <c r="B3276" s="85">
        <v>36599</v>
      </c>
      <c r="C3276" s="97">
        <v>32.395627879999999</v>
      </c>
      <c r="D3276" s="90">
        <v>7.7990999999999998E-4</v>
      </c>
      <c r="E3276" s="87">
        <v>122.39379916</v>
      </c>
      <c r="F3276" s="88">
        <v>10.27</v>
      </c>
      <c r="G3276" s="91">
        <v>21.332813940000001</v>
      </c>
      <c r="H3276" s="41">
        <v>5.3727514799661868E-4</v>
      </c>
      <c r="I3276" s="42">
        <v>16.536852134297877</v>
      </c>
      <c r="J3276" s="41">
        <v>5.9257816500000006E-4</v>
      </c>
      <c r="K3276" s="42">
        <v>2.963230997078468</v>
      </c>
      <c r="L3276" s="41">
        <v>5.3727514799661868E-4</v>
      </c>
      <c r="M3276" s="42">
        <v>2.8074004954013905</v>
      </c>
    </row>
    <row r="3277" spans="1:13" x14ac:dyDescent="0.2">
      <c r="A3277" s="84">
        <v>360</v>
      </c>
      <c r="B3277" s="85">
        <v>36600</v>
      </c>
      <c r="C3277" s="97">
        <v>32.486105790000003</v>
      </c>
      <c r="D3277" s="90">
        <v>7.8180000000000003E-4</v>
      </c>
      <c r="E3277" s="87">
        <v>122.48948663</v>
      </c>
      <c r="F3277" s="88">
        <v>10.210000000000001</v>
      </c>
      <c r="G3277" s="91">
        <v>21.348052895000002</v>
      </c>
      <c r="H3277" s="41">
        <v>5.3762419225078517E-4</v>
      </c>
      <c r="I3277" s="42">
        <v>16.545742746068949</v>
      </c>
      <c r="J3277" s="41">
        <v>5.9300146930555558E-4</v>
      </c>
      <c r="K3277" s="42">
        <v>2.9638239985477735</v>
      </c>
      <c r="L3277" s="41">
        <v>5.3762419225078517E-4</v>
      </c>
      <c r="M3277" s="42">
        <v>2.8079381195936413</v>
      </c>
    </row>
    <row r="3278" spans="1:13" x14ac:dyDescent="0.2">
      <c r="A3278" s="84">
        <v>360</v>
      </c>
      <c r="B3278" s="85">
        <v>36601</v>
      </c>
      <c r="C3278" s="97">
        <v>32.5124584</v>
      </c>
      <c r="D3278" s="90">
        <v>7.8222000000000003E-4</v>
      </c>
      <c r="E3278" s="87">
        <v>122.58530036000001</v>
      </c>
      <c r="F3278" s="88">
        <v>10.17</v>
      </c>
      <c r="G3278" s="91">
        <v>21.341229200000001</v>
      </c>
      <c r="H3278" s="41">
        <v>5.3746790271702594E-4</v>
      </c>
      <c r="I3278" s="42">
        <v>16.554635551721574</v>
      </c>
      <c r="J3278" s="41">
        <v>5.9281192222222225E-4</v>
      </c>
      <c r="K3278" s="42">
        <v>2.9644168104699955</v>
      </c>
      <c r="L3278" s="41">
        <v>5.3746790271702594E-4</v>
      </c>
      <c r="M3278" s="42">
        <v>2.8084755874963583</v>
      </c>
    </row>
    <row r="3279" spans="1:13" x14ac:dyDescent="0.2">
      <c r="A3279" s="84">
        <v>360</v>
      </c>
      <c r="B3279" s="85">
        <v>36602</v>
      </c>
      <c r="C3279" s="97">
        <v>32.449843129999998</v>
      </c>
      <c r="D3279" s="90">
        <v>7.8096000000000003E-4</v>
      </c>
      <c r="E3279" s="87">
        <v>122.68103458</v>
      </c>
      <c r="F3279" s="88">
        <v>10.15</v>
      </c>
      <c r="G3279" s="91">
        <v>21.299921564999998</v>
      </c>
      <c r="H3279" s="41">
        <v>5.3652160776307412E-4</v>
      </c>
      <c r="I3279" s="42">
        <v>16.563517471403717</v>
      </c>
      <c r="J3279" s="41">
        <v>5.9166448791666659E-4</v>
      </c>
      <c r="K3279" s="42">
        <v>2.9650084749579122</v>
      </c>
      <c r="L3279" s="41">
        <v>5.3652160776307412E-4</v>
      </c>
      <c r="M3279" s="42">
        <v>2.8090121091041214</v>
      </c>
    </row>
    <row r="3280" spans="1:13" x14ac:dyDescent="0.2">
      <c r="A3280" s="84">
        <v>360</v>
      </c>
      <c r="B3280" s="85">
        <v>36603</v>
      </c>
      <c r="C3280" s="97">
        <v>32.449843129999998</v>
      </c>
      <c r="D3280" s="90">
        <v>7.8096000000000003E-4</v>
      </c>
      <c r="E3280" s="87">
        <v>122.77684356</v>
      </c>
      <c r="F3280" s="88">
        <v>10.15</v>
      </c>
      <c r="G3280" s="91">
        <v>21.299921564999998</v>
      </c>
      <c r="H3280" s="41">
        <v>5.3652160776307412E-4</v>
      </c>
      <c r="I3280" s="42">
        <v>16.572404156427687</v>
      </c>
      <c r="J3280" s="41">
        <v>5.9166448791666659E-4</v>
      </c>
      <c r="K3280" s="42">
        <v>2.9656001394458289</v>
      </c>
      <c r="L3280" s="41">
        <v>5.3652160776307412E-4</v>
      </c>
      <c r="M3280" s="42">
        <v>2.8095486307118844</v>
      </c>
    </row>
    <row r="3281" spans="1:13" x14ac:dyDescent="0.2">
      <c r="A3281" s="84">
        <v>360</v>
      </c>
      <c r="B3281" s="85">
        <v>36604</v>
      </c>
      <c r="C3281" s="97">
        <v>32.449843129999998</v>
      </c>
      <c r="D3281" s="90">
        <v>7.8096000000000003E-4</v>
      </c>
      <c r="E3281" s="87">
        <v>122.87272736</v>
      </c>
      <c r="F3281" s="88">
        <v>10.15</v>
      </c>
      <c r="G3281" s="91">
        <v>21.299921564999998</v>
      </c>
      <c r="H3281" s="41">
        <v>5.3652160776307412E-4</v>
      </c>
      <c r="I3281" s="42">
        <v>16.581295609350192</v>
      </c>
      <c r="J3281" s="41">
        <v>5.9166448791666659E-4</v>
      </c>
      <c r="K3281" s="42">
        <v>2.9661918039337456</v>
      </c>
      <c r="L3281" s="41">
        <v>5.3652160776307412E-4</v>
      </c>
      <c r="M3281" s="42">
        <v>2.8100851523196475</v>
      </c>
    </row>
    <row r="3282" spans="1:13" x14ac:dyDescent="0.2">
      <c r="A3282" s="84">
        <v>360</v>
      </c>
      <c r="B3282" s="85">
        <v>36605</v>
      </c>
      <c r="C3282" s="97">
        <v>31.986146449999996</v>
      </c>
      <c r="D3282" s="90">
        <v>7.7129E-4</v>
      </c>
      <c r="E3282" s="87">
        <v>122.96749787</v>
      </c>
      <c r="F3282" s="88">
        <v>10.15</v>
      </c>
      <c r="G3282" s="91">
        <v>21.068073224999999</v>
      </c>
      <c r="H3282" s="41">
        <v>5.3120434478137746E-4</v>
      </c>
      <c r="I3282" s="42">
        <v>16.590103665619985</v>
      </c>
      <c r="J3282" s="41">
        <v>5.8522425625000003E-4</v>
      </c>
      <c r="K3282" s="42">
        <v>2.9667770281899957</v>
      </c>
      <c r="L3282" s="41">
        <v>5.3120434478137746E-4</v>
      </c>
      <c r="M3282" s="42">
        <v>2.8106163566644291</v>
      </c>
    </row>
    <row r="3283" spans="1:13" x14ac:dyDescent="0.2">
      <c r="A3283" s="84">
        <v>360</v>
      </c>
      <c r="B3283" s="85">
        <v>36606</v>
      </c>
      <c r="C3283" s="97">
        <v>32.150114590000001</v>
      </c>
      <c r="D3283" s="90">
        <v>7.7464999999999999E-4</v>
      </c>
      <c r="E3283" s="87">
        <v>123.06275463999999</v>
      </c>
      <c r="F3283" s="88">
        <v>10.15</v>
      </c>
      <c r="G3283" s="91">
        <v>21.150057295</v>
      </c>
      <c r="H3283" s="41">
        <v>5.3308574584121082E-4</v>
      </c>
      <c r="I3283" s="42">
        <v>16.598947613406153</v>
      </c>
      <c r="J3283" s="41">
        <v>5.8750159152777775E-4</v>
      </c>
      <c r="K3283" s="42">
        <v>2.9673645297815234</v>
      </c>
      <c r="L3283" s="41">
        <v>5.3308574584121082E-4</v>
      </c>
      <c r="M3283" s="42">
        <v>2.8111494424102705</v>
      </c>
    </row>
    <row r="3284" spans="1:13" x14ac:dyDescent="0.2">
      <c r="A3284" s="84">
        <v>360</v>
      </c>
      <c r="B3284" s="85">
        <v>36607</v>
      </c>
      <c r="C3284" s="97">
        <v>32.337845049999999</v>
      </c>
      <c r="D3284" s="90">
        <v>7.7864999999999998E-4</v>
      </c>
      <c r="E3284" s="87">
        <v>123.15857745</v>
      </c>
      <c r="F3284" s="88">
        <v>10.17</v>
      </c>
      <c r="G3284" s="91">
        <v>21.253922525</v>
      </c>
      <c r="H3284" s="41">
        <v>5.3546746162180803E-4</v>
      </c>
      <c r="I3284" s="42">
        <v>16.607835809750298</v>
      </c>
      <c r="J3284" s="41">
        <v>5.9038673680555551E-4</v>
      </c>
      <c r="K3284" s="42">
        <v>2.967954916518329</v>
      </c>
      <c r="L3284" s="41">
        <v>5.3546746162180803E-4</v>
      </c>
      <c r="M3284" s="42">
        <v>2.8116849098718921</v>
      </c>
    </row>
    <row r="3285" spans="1:13" x14ac:dyDescent="0.2">
      <c r="A3285" s="84">
        <v>360</v>
      </c>
      <c r="B3285" s="85">
        <v>36608</v>
      </c>
      <c r="C3285" s="97">
        <v>32.481983870000001</v>
      </c>
      <c r="D3285" s="90">
        <v>7.8158999999999998E-4</v>
      </c>
      <c r="E3285" s="87">
        <v>123.25483696000001</v>
      </c>
      <c r="F3285" s="88">
        <v>10.15</v>
      </c>
      <c r="G3285" s="91">
        <v>21.315991935</v>
      </c>
      <c r="H3285" s="41">
        <v>5.3688979363020195E-4</v>
      </c>
      <c r="I3285" s="42">
        <v>16.616752387290841</v>
      </c>
      <c r="J3285" s="41">
        <v>5.921108870833333E-4</v>
      </c>
      <c r="K3285" s="42">
        <v>2.9685470274054122</v>
      </c>
      <c r="L3285" s="41">
        <v>5.3688979363020195E-4</v>
      </c>
      <c r="M3285" s="42">
        <v>2.8122217996655223</v>
      </c>
    </row>
    <row r="3286" spans="1:13" x14ac:dyDescent="0.2">
      <c r="A3286" s="84">
        <v>360</v>
      </c>
      <c r="B3286" s="85">
        <v>36609</v>
      </c>
      <c r="C3286" s="97">
        <v>32.471410030000001</v>
      </c>
      <c r="D3286" s="90">
        <v>7.8138000000000003E-4</v>
      </c>
      <c r="E3286" s="87">
        <v>123.35114582</v>
      </c>
      <c r="F3286" s="88">
        <v>10.199999999999999</v>
      </c>
      <c r="G3286" s="91">
        <v>21.335705015000002</v>
      </c>
      <c r="H3286" s="41">
        <v>5.3734137066863141E-4</v>
      </c>
      <c r="I3286" s="42">
        <v>16.625681255794689</v>
      </c>
      <c r="J3286" s="41">
        <v>5.9265847263888899E-4</v>
      </c>
      <c r="K3286" s="42">
        <v>2.969139685878051</v>
      </c>
      <c r="L3286" s="41">
        <v>5.3734137066863141E-4</v>
      </c>
      <c r="M3286" s="42">
        <v>2.812759141036191</v>
      </c>
    </row>
    <row r="3287" spans="1:13" x14ac:dyDescent="0.2">
      <c r="A3287" s="84">
        <v>360</v>
      </c>
      <c r="B3287" s="85">
        <v>36610</v>
      </c>
      <c r="C3287" s="97">
        <v>32.471410030000001</v>
      </c>
      <c r="D3287" s="90">
        <v>7.8138000000000003E-4</v>
      </c>
      <c r="E3287" s="87">
        <v>123.44752994</v>
      </c>
      <c r="F3287" s="88">
        <v>10.199999999999999</v>
      </c>
      <c r="G3287" s="91">
        <v>21.335705015000002</v>
      </c>
      <c r="H3287" s="41">
        <v>5.3734137066863141E-4</v>
      </c>
      <c r="I3287" s="42">
        <v>16.634614922148977</v>
      </c>
      <c r="J3287" s="41">
        <v>5.9265847263888899E-4</v>
      </c>
      <c r="K3287" s="42">
        <v>2.9697323443506898</v>
      </c>
      <c r="L3287" s="41">
        <v>5.3734137066863141E-4</v>
      </c>
      <c r="M3287" s="42">
        <v>2.8132964824068596</v>
      </c>
    </row>
    <row r="3288" spans="1:13" x14ac:dyDescent="0.2">
      <c r="A3288" s="84">
        <v>360</v>
      </c>
      <c r="B3288" s="85">
        <v>36611</v>
      </c>
      <c r="C3288" s="97">
        <v>32.471410030000001</v>
      </c>
      <c r="D3288" s="90">
        <v>7.8138000000000003E-4</v>
      </c>
      <c r="E3288" s="87">
        <v>123.54398937000001</v>
      </c>
      <c r="F3288" s="88">
        <v>10.33</v>
      </c>
      <c r="G3288" s="91">
        <v>21.400705015</v>
      </c>
      <c r="H3288" s="41">
        <v>5.3882983887332259E-4</v>
      </c>
      <c r="I3288" s="42">
        <v>16.643578149027199</v>
      </c>
      <c r="J3288" s="41">
        <v>5.9446402819444445E-4</v>
      </c>
      <c r="K3288" s="42">
        <v>2.9703268083788843</v>
      </c>
      <c r="L3288" s="41">
        <v>5.3882983887332259E-4</v>
      </c>
      <c r="M3288" s="42">
        <v>2.8138353122457329</v>
      </c>
    </row>
    <row r="3289" spans="1:13" x14ac:dyDescent="0.2">
      <c r="A3289" s="84">
        <v>360</v>
      </c>
      <c r="B3289" s="85">
        <v>36612</v>
      </c>
      <c r="C3289" s="97">
        <v>31.989591529999998</v>
      </c>
      <c r="D3289" s="90">
        <v>7.7129E-4</v>
      </c>
      <c r="E3289" s="87">
        <v>123.63927760999999</v>
      </c>
      <c r="F3289" s="88">
        <v>10.33</v>
      </c>
      <c r="G3289" s="91">
        <v>21.159795764999998</v>
      </c>
      <c r="H3289" s="41">
        <v>5.3330914351912284E-4</v>
      </c>
      <c r="I3289" s="42">
        <v>16.652454321434952</v>
      </c>
      <c r="J3289" s="41">
        <v>5.8777210458333328E-4</v>
      </c>
      <c r="K3289" s="42">
        <v>2.9709145804834676</v>
      </c>
      <c r="L3289" s="41">
        <v>5.3330914351912284E-4</v>
      </c>
      <c r="M3289" s="42">
        <v>2.814368621389252</v>
      </c>
    </row>
    <row r="3290" spans="1:13" x14ac:dyDescent="0.2">
      <c r="A3290" s="84">
        <v>360</v>
      </c>
      <c r="B3290" s="85">
        <v>36613</v>
      </c>
      <c r="C3290" s="97">
        <v>32.16604547</v>
      </c>
      <c r="D3290" s="90">
        <v>7.7506999999999999E-4</v>
      </c>
      <c r="E3290" s="87">
        <v>123.7351067</v>
      </c>
      <c r="F3290" s="88">
        <v>10.3</v>
      </c>
      <c r="G3290" s="91">
        <v>21.233022734999999</v>
      </c>
      <c r="H3290" s="41">
        <v>5.3498837566579027E-4</v>
      </c>
      <c r="I3290" s="42">
        <v>16.661363190923225</v>
      </c>
      <c r="J3290" s="41">
        <v>5.8980618708333332E-4</v>
      </c>
      <c r="K3290" s="42">
        <v>2.9715043866705511</v>
      </c>
      <c r="L3290" s="41">
        <v>5.3498837566579027E-4</v>
      </c>
      <c r="M3290" s="42">
        <v>2.8149036097649178</v>
      </c>
    </row>
    <row r="3291" spans="1:13" x14ac:dyDescent="0.2">
      <c r="A3291" s="84">
        <v>360</v>
      </c>
      <c r="B3291" s="85">
        <v>36614</v>
      </c>
      <c r="C3291" s="97">
        <v>32.039891070000003</v>
      </c>
      <c r="D3291" s="90">
        <v>7.7234000000000005E-4</v>
      </c>
      <c r="E3291" s="87">
        <v>123.83067226999999</v>
      </c>
      <c r="F3291" s="88">
        <v>10.14</v>
      </c>
      <c r="G3291" s="91">
        <v>21.089945535000002</v>
      </c>
      <c r="H3291" s="41">
        <v>5.317064029537466E-4</v>
      </c>
      <c r="I3291" s="42">
        <v>16.670222144413778</v>
      </c>
      <c r="J3291" s="41">
        <v>5.8583182041666677E-4</v>
      </c>
      <c r="K3291" s="42">
        <v>2.9720902184909677</v>
      </c>
      <c r="L3291" s="41">
        <v>5.317064029537466E-4</v>
      </c>
      <c r="M3291" s="42">
        <v>2.8154353161678713</v>
      </c>
    </row>
    <row r="3292" spans="1:13" x14ac:dyDescent="0.2">
      <c r="A3292" s="84">
        <v>360</v>
      </c>
      <c r="B3292" s="85">
        <v>36615</v>
      </c>
      <c r="C3292" s="97">
        <v>32.03035603</v>
      </c>
      <c r="D3292" s="90">
        <v>7.7213E-4</v>
      </c>
      <c r="E3292" s="87">
        <v>123.92628565</v>
      </c>
      <c r="F3292" s="88">
        <v>10.130000000000001</v>
      </c>
      <c r="G3292" s="91">
        <v>21.080178015000001</v>
      </c>
      <c r="H3292" s="41">
        <v>5.3148220995380413E-4</v>
      </c>
      <c r="I3292" s="42">
        <v>16.679082070919513</v>
      </c>
      <c r="J3292" s="41">
        <v>5.8556050041666671E-4</v>
      </c>
      <c r="K3292" s="42">
        <v>2.9726757789913845</v>
      </c>
      <c r="L3292" s="41">
        <v>5.3148220995380413E-4</v>
      </c>
      <c r="M3292" s="42">
        <v>2.8159667983778252</v>
      </c>
    </row>
    <row r="3293" spans="1:13" x14ac:dyDescent="0.2">
      <c r="A3293" s="84">
        <v>360</v>
      </c>
      <c r="B3293" s="85">
        <v>36616</v>
      </c>
      <c r="C3293" s="97">
        <v>32.015591630000003</v>
      </c>
      <c r="D3293" s="90">
        <v>7.7192000000000005E-4</v>
      </c>
      <c r="E3293" s="87">
        <v>124.02194683</v>
      </c>
      <c r="F3293" s="88">
        <v>10.14</v>
      </c>
      <c r="G3293" s="91">
        <v>21.077795815000002</v>
      </c>
      <c r="H3293" s="41">
        <v>5.3142752879775657E-4</v>
      </c>
      <c r="I3293" s="42">
        <v>16.687945794287078</v>
      </c>
      <c r="J3293" s="41">
        <v>5.8549432819444448E-4</v>
      </c>
      <c r="K3293" s="42">
        <v>2.9732612733195789</v>
      </c>
      <c r="L3293" s="41">
        <v>5.3142752879775657E-4</v>
      </c>
      <c r="M3293" s="42">
        <v>2.8164982259066229</v>
      </c>
    </row>
    <row r="3294" spans="1:13" x14ac:dyDescent="0.2">
      <c r="A3294" s="84">
        <v>360</v>
      </c>
      <c r="B3294" s="85">
        <v>36617</v>
      </c>
      <c r="C3294" s="97">
        <v>32.015591630000003</v>
      </c>
      <c r="D3294" s="90">
        <v>7.7192000000000005E-4</v>
      </c>
      <c r="E3294" s="87">
        <v>124.11768185</v>
      </c>
      <c r="F3294" s="88">
        <v>10.14</v>
      </c>
      <c r="G3294" s="91">
        <v>21.077795815000002</v>
      </c>
      <c r="H3294" s="41">
        <v>5.3142752879775657E-4</v>
      </c>
      <c r="I3294" s="42">
        <v>16.696814228081248</v>
      </c>
      <c r="J3294" s="41">
        <v>5.8549432819444448E-4</v>
      </c>
      <c r="K3294" s="42">
        <v>2.9738467676477733</v>
      </c>
      <c r="L3294" s="41">
        <v>5.3142752879775657E-4</v>
      </c>
      <c r="M3294" s="42">
        <v>2.8170296534354207</v>
      </c>
    </row>
    <row r="3295" spans="1:13" x14ac:dyDescent="0.2">
      <c r="A3295" s="84">
        <v>360</v>
      </c>
      <c r="B3295" s="85">
        <v>36618</v>
      </c>
      <c r="C3295" s="97">
        <v>32.015591630000003</v>
      </c>
      <c r="D3295" s="90">
        <v>7.7192000000000005E-4</v>
      </c>
      <c r="E3295" s="87">
        <v>124.21349077000001</v>
      </c>
      <c r="F3295" s="88">
        <v>10.14</v>
      </c>
      <c r="G3295" s="91">
        <v>21.077795815000002</v>
      </c>
      <c r="H3295" s="41">
        <v>5.3142752879775657E-4</v>
      </c>
      <c r="I3295" s="42">
        <v>16.705687374805272</v>
      </c>
      <c r="J3295" s="41">
        <v>5.8549432819444448E-4</v>
      </c>
      <c r="K3295" s="42">
        <v>2.9744322619759678</v>
      </c>
      <c r="L3295" s="41">
        <v>5.3142752879775657E-4</v>
      </c>
      <c r="M3295" s="42">
        <v>2.8175610809642184</v>
      </c>
    </row>
    <row r="3296" spans="1:13" x14ac:dyDescent="0.2">
      <c r="A3296" s="84">
        <v>360</v>
      </c>
      <c r="B3296" s="85">
        <v>36619</v>
      </c>
      <c r="C3296" s="97">
        <v>31.99251005</v>
      </c>
      <c r="D3296" s="90">
        <v>7.7129E-4</v>
      </c>
      <c r="E3296" s="87">
        <v>124.30929539</v>
      </c>
      <c r="F3296" s="88">
        <v>10.07</v>
      </c>
      <c r="G3296" s="91">
        <v>21.031255025</v>
      </c>
      <c r="H3296" s="41">
        <v>5.303590135379288E-4</v>
      </c>
      <c r="I3296" s="42">
        <v>16.714547386681847</v>
      </c>
      <c r="J3296" s="41">
        <v>5.8420152847222227E-4</v>
      </c>
      <c r="K3296" s="42">
        <v>2.9750164635044398</v>
      </c>
      <c r="L3296" s="41">
        <v>5.303590135379288E-4</v>
      </c>
      <c r="M3296" s="42">
        <v>2.8180914399777564</v>
      </c>
    </row>
    <row r="3297" spans="1:13" x14ac:dyDescent="0.2">
      <c r="A3297" s="84">
        <v>360</v>
      </c>
      <c r="B3297" s="85">
        <v>36620</v>
      </c>
      <c r="C3297" s="97">
        <v>31.973149729999999</v>
      </c>
      <c r="D3297" s="90">
        <v>7.7085999999999995E-4</v>
      </c>
      <c r="E3297" s="87">
        <v>124.40512045</v>
      </c>
      <c r="F3297" s="88">
        <v>10.11</v>
      </c>
      <c r="G3297" s="91">
        <v>21.041574865000001</v>
      </c>
      <c r="H3297" s="41">
        <v>5.3059597882687548E-4</v>
      </c>
      <c r="I3297" s="42">
        <v>16.723416058313131</v>
      </c>
      <c r="J3297" s="41">
        <v>5.8448819069444448E-4</v>
      </c>
      <c r="K3297" s="42">
        <v>2.9756009516951343</v>
      </c>
      <c r="L3297" s="41">
        <v>5.3059597882687548E-4</v>
      </c>
      <c r="M3297" s="42">
        <v>2.818622035956583</v>
      </c>
    </row>
    <row r="3298" spans="1:13" x14ac:dyDescent="0.2">
      <c r="A3298" s="84">
        <v>360</v>
      </c>
      <c r="B3298" s="85">
        <v>36621</v>
      </c>
      <c r="C3298" s="97">
        <v>31.582827680000001</v>
      </c>
      <c r="D3298" s="90">
        <v>7.6263999999999998E-4</v>
      </c>
      <c r="E3298" s="87">
        <v>124.49999677</v>
      </c>
      <c r="F3298" s="88">
        <v>10.050000000000001</v>
      </c>
      <c r="G3298" s="91">
        <v>20.816413840000003</v>
      </c>
      <c r="H3298" s="41">
        <v>5.2542122551502146E-4</v>
      </c>
      <c r="I3298" s="42">
        <v>16.732202896073286</v>
      </c>
      <c r="J3298" s="41">
        <v>5.7823371777777791E-4</v>
      </c>
      <c r="K3298" s="42">
        <v>2.9761791854129123</v>
      </c>
      <c r="L3298" s="41">
        <v>5.2542122551502146E-4</v>
      </c>
      <c r="M3298" s="42">
        <v>2.819147457182098</v>
      </c>
    </row>
    <row r="3299" spans="1:13" x14ac:dyDescent="0.2">
      <c r="A3299" s="84">
        <v>360</v>
      </c>
      <c r="B3299" s="85">
        <v>36622</v>
      </c>
      <c r="C3299" s="97">
        <v>31.463521400000001</v>
      </c>
      <c r="D3299" s="90">
        <v>7.6009999999999999E-4</v>
      </c>
      <c r="E3299" s="87">
        <v>124.59462922</v>
      </c>
      <c r="F3299" s="88">
        <v>10.029999999999999</v>
      </c>
      <c r="G3299" s="91">
        <v>20.746760699999999</v>
      </c>
      <c r="H3299" s="41">
        <v>5.2381847746274524E-4</v>
      </c>
      <c r="I3299" s="42">
        <v>16.740967533118905</v>
      </c>
      <c r="J3299" s="41">
        <v>5.7629890833333329E-4</v>
      </c>
      <c r="K3299" s="42">
        <v>2.9767554843212456</v>
      </c>
      <c r="L3299" s="41">
        <v>5.2381847746274524E-4</v>
      </c>
      <c r="M3299" s="42">
        <v>2.8196712756595605</v>
      </c>
    </row>
    <row r="3300" spans="1:13" x14ac:dyDescent="0.2">
      <c r="A3300" s="84">
        <v>360</v>
      </c>
      <c r="B3300" s="85">
        <v>36623</v>
      </c>
      <c r="C3300" s="97">
        <v>31.356104460000001</v>
      </c>
      <c r="D3300" s="90">
        <v>7.5799000000000005E-4</v>
      </c>
      <c r="E3300" s="87">
        <v>124.6890707</v>
      </c>
      <c r="F3300" s="88">
        <v>10.029999999999999</v>
      </c>
      <c r="G3300" s="91">
        <v>20.693052229999999</v>
      </c>
      <c r="H3300" s="41">
        <v>5.2258199329369148E-4</v>
      </c>
      <c r="I3300" s="42">
        <v>16.749716061302028</v>
      </c>
      <c r="J3300" s="41">
        <v>5.7480700638888886E-4</v>
      </c>
      <c r="K3300" s="42">
        <v>2.9773302913276343</v>
      </c>
      <c r="L3300" s="41">
        <v>5.2258199329369148E-4</v>
      </c>
      <c r="M3300" s="42">
        <v>2.8201938576528542</v>
      </c>
    </row>
    <row r="3301" spans="1:13" x14ac:dyDescent="0.2">
      <c r="A3301" s="84">
        <v>360</v>
      </c>
      <c r="B3301" s="85">
        <v>36624</v>
      </c>
      <c r="C3301" s="97">
        <v>31.356104460000001</v>
      </c>
      <c r="D3301" s="90">
        <v>7.5799000000000005E-4</v>
      </c>
      <c r="E3301" s="87">
        <v>124.78358377000001</v>
      </c>
      <c r="F3301" s="88">
        <v>10.029999999999999</v>
      </c>
      <c r="G3301" s="91">
        <v>20.693052229999999</v>
      </c>
      <c r="H3301" s="41">
        <v>5.2258199329369148E-4</v>
      </c>
      <c r="I3301" s="42">
        <v>16.758469161308447</v>
      </c>
      <c r="J3301" s="41">
        <v>5.7480700638888886E-4</v>
      </c>
      <c r="K3301" s="42">
        <v>2.9779050983340229</v>
      </c>
      <c r="L3301" s="41">
        <v>5.2258199329369148E-4</v>
      </c>
      <c r="M3301" s="42">
        <v>2.8207164396461479</v>
      </c>
    </row>
    <row r="3302" spans="1:13" x14ac:dyDescent="0.2">
      <c r="A3302" s="84">
        <v>360</v>
      </c>
      <c r="B3302" s="85">
        <v>36625</v>
      </c>
      <c r="C3302" s="97">
        <v>31.356104460000001</v>
      </c>
      <c r="D3302" s="90">
        <v>7.5799000000000005E-4</v>
      </c>
      <c r="E3302" s="87">
        <v>124.87816848</v>
      </c>
      <c r="F3302" s="88">
        <v>10.029999999999999</v>
      </c>
      <c r="G3302" s="91">
        <v>20.693052229999999</v>
      </c>
      <c r="H3302" s="41">
        <v>5.2258199329369148E-4</v>
      </c>
      <c r="I3302" s="42">
        <v>16.767226835527314</v>
      </c>
      <c r="J3302" s="41">
        <v>5.7480700638888886E-4</v>
      </c>
      <c r="K3302" s="42">
        <v>2.9784799053404116</v>
      </c>
      <c r="L3302" s="41">
        <v>5.2258199329369148E-4</v>
      </c>
      <c r="M3302" s="42">
        <v>2.8212390216394416</v>
      </c>
    </row>
    <row r="3303" spans="1:13" x14ac:dyDescent="0.2">
      <c r="A3303" s="84">
        <v>360</v>
      </c>
      <c r="B3303" s="85">
        <v>36626</v>
      </c>
      <c r="C3303" s="97">
        <v>31.339824480000001</v>
      </c>
      <c r="D3303" s="90">
        <v>7.5756E-4</v>
      </c>
      <c r="E3303" s="87">
        <v>124.97277119</v>
      </c>
      <c r="F3303" s="88">
        <v>10.119999999999999</v>
      </c>
      <c r="G3303" s="91">
        <v>20.729912240000001</v>
      </c>
      <c r="H3303" s="41">
        <v>5.2343064882842683E-4</v>
      </c>
      <c r="I3303" s="42">
        <v>16.776003315948888</v>
      </c>
      <c r="J3303" s="41">
        <v>5.7583089555555554E-4</v>
      </c>
      <c r="K3303" s="42">
        <v>2.9790557362359671</v>
      </c>
      <c r="L3303" s="41">
        <v>5.2343064882842683E-4</v>
      </c>
      <c r="M3303" s="42">
        <v>2.8217624522882701</v>
      </c>
    </row>
    <row r="3304" spans="1:13" x14ac:dyDescent="0.2">
      <c r="A3304" s="84">
        <v>360</v>
      </c>
      <c r="B3304" s="85">
        <v>36627</v>
      </c>
      <c r="C3304" s="97">
        <v>31.368000169999998</v>
      </c>
      <c r="D3304" s="90">
        <v>7.582E-4</v>
      </c>
      <c r="E3304" s="87">
        <v>125.06752555</v>
      </c>
      <c r="F3304" s="88">
        <v>10</v>
      </c>
      <c r="G3304" s="91">
        <v>20.684000085000001</v>
      </c>
      <c r="H3304" s="41">
        <v>5.2237353946904541E-4</v>
      </c>
      <c r="I3304" s="42">
        <v>16.784766656179183</v>
      </c>
      <c r="J3304" s="41">
        <v>5.7455555791666667E-4</v>
      </c>
      <c r="K3304" s="42">
        <v>2.9796302917938839</v>
      </c>
      <c r="L3304" s="41">
        <v>5.2237353946904541E-4</v>
      </c>
      <c r="M3304" s="42">
        <v>2.8222848258277393</v>
      </c>
    </row>
    <row r="3305" spans="1:13" x14ac:dyDescent="0.2">
      <c r="A3305" s="84">
        <v>360</v>
      </c>
      <c r="B3305" s="85">
        <v>36628</v>
      </c>
      <c r="C3305" s="97">
        <v>31.552005179999998</v>
      </c>
      <c r="D3305" s="90">
        <v>7.6199999999999998E-4</v>
      </c>
      <c r="E3305" s="87">
        <v>125.16282699999999</v>
      </c>
      <c r="F3305" s="88">
        <v>10</v>
      </c>
      <c r="G3305" s="91">
        <v>20.776002589999997</v>
      </c>
      <c r="H3305" s="41">
        <v>5.2449145790811613E-4</v>
      </c>
      <c r="I3305" s="42">
        <v>16.79357012291333</v>
      </c>
      <c r="J3305" s="41">
        <v>5.7711118305555547E-4</v>
      </c>
      <c r="K3305" s="42">
        <v>2.9802074029769394</v>
      </c>
      <c r="L3305" s="41">
        <v>5.2449145790811613E-4</v>
      </c>
      <c r="M3305" s="42">
        <v>2.8228093172856474</v>
      </c>
    </row>
    <row r="3306" spans="1:13" x14ac:dyDescent="0.2">
      <c r="A3306" s="84">
        <v>360</v>
      </c>
      <c r="B3306" s="85">
        <v>36629</v>
      </c>
      <c r="C3306" s="97">
        <v>31.267439230000001</v>
      </c>
      <c r="D3306" s="90">
        <v>7.5608000000000001E-4</v>
      </c>
      <c r="E3306" s="87">
        <v>125.25746011</v>
      </c>
      <c r="F3306" s="88">
        <v>10.06</v>
      </c>
      <c r="G3306" s="91">
        <v>20.663719615000002</v>
      </c>
      <c r="H3306" s="41">
        <v>5.2190646189598233E-4</v>
      </c>
      <c r="I3306" s="42">
        <v>16.802334795678782</v>
      </c>
      <c r="J3306" s="41">
        <v>5.7399221152777777E-4</v>
      </c>
      <c r="K3306" s="42">
        <v>2.9807813951884672</v>
      </c>
      <c r="L3306" s="41">
        <v>5.2190646189598233E-4</v>
      </c>
      <c r="M3306" s="42">
        <v>2.8233312237475436</v>
      </c>
    </row>
    <row r="3307" spans="1:13" x14ac:dyDescent="0.2">
      <c r="A3307" s="84">
        <v>360</v>
      </c>
      <c r="B3307" s="85">
        <v>36630</v>
      </c>
      <c r="C3307" s="97">
        <v>31.312856769999996</v>
      </c>
      <c r="D3307" s="90">
        <v>7.5692999999999995E-4</v>
      </c>
      <c r="E3307" s="87">
        <v>125.35227123999999</v>
      </c>
      <c r="F3307" s="88">
        <v>10.029999999999999</v>
      </c>
      <c r="G3307" s="91">
        <v>20.671428384999999</v>
      </c>
      <c r="H3307" s="41">
        <v>5.2208401106601521E-4</v>
      </c>
      <c r="I3307" s="42">
        <v>16.811107026024185</v>
      </c>
      <c r="J3307" s="41">
        <v>5.7420634402777779E-4</v>
      </c>
      <c r="K3307" s="42">
        <v>2.9813556015324951</v>
      </c>
      <c r="L3307" s="41">
        <v>5.2208401106601521E-4</v>
      </c>
      <c r="M3307" s="42">
        <v>2.8238533077586094</v>
      </c>
    </row>
    <row r="3308" spans="1:13" x14ac:dyDescent="0.2">
      <c r="A3308" s="84">
        <v>360</v>
      </c>
      <c r="B3308" s="85">
        <v>36631</v>
      </c>
      <c r="C3308" s="97">
        <v>31.312856769999996</v>
      </c>
      <c r="D3308" s="90">
        <v>7.5692999999999995E-4</v>
      </c>
      <c r="E3308" s="87">
        <v>125.44715413</v>
      </c>
      <c r="F3308" s="88">
        <v>10.029999999999999</v>
      </c>
      <c r="G3308" s="91">
        <v>20.671428384999999</v>
      </c>
      <c r="H3308" s="41">
        <v>5.2208401106601521E-4</v>
      </c>
      <c r="I3308" s="42">
        <v>16.819883836210792</v>
      </c>
      <c r="J3308" s="41">
        <v>5.7420634402777779E-4</v>
      </c>
      <c r="K3308" s="42">
        <v>2.9819298078765231</v>
      </c>
      <c r="L3308" s="41">
        <v>5.2208401106601521E-4</v>
      </c>
      <c r="M3308" s="42">
        <v>2.8243753917696752</v>
      </c>
    </row>
    <row r="3309" spans="1:13" x14ac:dyDescent="0.2">
      <c r="A3309" s="84">
        <v>360</v>
      </c>
      <c r="B3309" s="85">
        <v>36632</v>
      </c>
      <c r="C3309" s="97">
        <v>31.312856769999996</v>
      </c>
      <c r="D3309" s="90">
        <v>7.5692999999999995E-4</v>
      </c>
      <c r="E3309" s="87">
        <v>125.54210884</v>
      </c>
      <c r="F3309" s="88">
        <v>10.029999999999999</v>
      </c>
      <c r="G3309" s="91">
        <v>20.671428384999999</v>
      </c>
      <c r="H3309" s="41">
        <v>5.2208401106601521E-4</v>
      </c>
      <c r="I3309" s="42">
        <v>16.828665228629667</v>
      </c>
      <c r="J3309" s="41">
        <v>5.7420634402777779E-4</v>
      </c>
      <c r="K3309" s="42">
        <v>2.982504014220551</v>
      </c>
      <c r="L3309" s="41">
        <v>5.2208401106601521E-4</v>
      </c>
      <c r="M3309" s="42">
        <v>2.824897475780741</v>
      </c>
    </row>
    <row r="3310" spans="1:13" x14ac:dyDescent="0.2">
      <c r="A3310" s="84">
        <v>360</v>
      </c>
      <c r="B3310" s="85">
        <v>36633</v>
      </c>
      <c r="C3310" s="97">
        <v>31.439507599999999</v>
      </c>
      <c r="D3310" s="90">
        <v>7.5967999999999999E-4</v>
      </c>
      <c r="E3310" s="87">
        <v>125.63748067</v>
      </c>
      <c r="F3310" s="88">
        <v>9.9600000000000009</v>
      </c>
      <c r="G3310" s="91">
        <v>20.6997538</v>
      </c>
      <c r="H3310" s="41">
        <v>5.2273630776622504E-4</v>
      </c>
      <c r="I3310" s="42">
        <v>16.837462182955914</v>
      </c>
      <c r="J3310" s="41">
        <v>5.7499316111111109E-4</v>
      </c>
      <c r="K3310" s="42">
        <v>2.983079007381662</v>
      </c>
      <c r="L3310" s="41">
        <v>5.2273630776622504E-4</v>
      </c>
      <c r="M3310" s="42">
        <v>2.825420212088507</v>
      </c>
    </row>
    <row r="3311" spans="1:13" x14ac:dyDescent="0.2">
      <c r="A3311" s="84">
        <v>360</v>
      </c>
      <c r="B3311" s="85">
        <v>36634</v>
      </c>
      <c r="C3311" s="97">
        <v>31.388553850000001</v>
      </c>
      <c r="D3311" s="90">
        <v>7.5862E-4</v>
      </c>
      <c r="E3311" s="87">
        <v>125.73279178</v>
      </c>
      <c r="F3311" s="88">
        <v>10.029999999999999</v>
      </c>
      <c r="G3311" s="91">
        <v>20.709276925000001</v>
      </c>
      <c r="H3311" s="41">
        <v>5.2295557840276174E-4</v>
      </c>
      <c r="I3311" s="42">
        <v>16.846267427730638</v>
      </c>
      <c r="J3311" s="41">
        <v>5.7525769236111118E-4</v>
      </c>
      <c r="K3311" s="42">
        <v>2.9836542650740232</v>
      </c>
      <c r="L3311" s="41">
        <v>5.2295557840276174E-4</v>
      </c>
      <c r="M3311" s="42">
        <v>2.8259431676669098</v>
      </c>
    </row>
    <row r="3312" spans="1:13" x14ac:dyDescent="0.2">
      <c r="A3312" s="84">
        <v>360</v>
      </c>
      <c r="B3312" s="85">
        <v>36635</v>
      </c>
      <c r="C3312" s="97">
        <v>31.339721959999999</v>
      </c>
      <c r="D3312" s="90">
        <v>7.5756E-4</v>
      </c>
      <c r="E3312" s="87">
        <v>125.82804191</v>
      </c>
      <c r="F3312" s="88">
        <v>10.06</v>
      </c>
      <c r="G3312" s="91">
        <v>20.69986098</v>
      </c>
      <c r="H3312" s="41">
        <v>5.2273877568942417E-4</v>
      </c>
      <c r="I3312" s="42">
        <v>16.855073624940747</v>
      </c>
      <c r="J3312" s="41">
        <v>5.7499613833333332E-4</v>
      </c>
      <c r="K3312" s="42">
        <v>2.9842292612123567</v>
      </c>
      <c r="L3312" s="41">
        <v>5.2273877568942417E-4</v>
      </c>
      <c r="M3312" s="42">
        <v>2.826465906442599</v>
      </c>
    </row>
    <row r="3313" spans="1:13" x14ac:dyDescent="0.2">
      <c r="A3313" s="84">
        <v>360</v>
      </c>
      <c r="B3313" s="85">
        <v>36636</v>
      </c>
      <c r="C3313" s="97">
        <v>31.339721959999999</v>
      </c>
      <c r="D3313" s="90">
        <v>7.5756E-4</v>
      </c>
      <c r="E3313" s="87">
        <v>125.92336419999999</v>
      </c>
      <c r="F3313" s="88">
        <v>10.06</v>
      </c>
      <c r="G3313" s="91">
        <v>20.69986098</v>
      </c>
      <c r="H3313" s="41">
        <v>5.2273877568942417E-4</v>
      </c>
      <c r="I3313" s="42">
        <v>16.863884425491605</v>
      </c>
      <c r="J3313" s="41">
        <v>5.7499613833333332E-4</v>
      </c>
      <c r="K3313" s="42">
        <v>2.9848042573506901</v>
      </c>
      <c r="L3313" s="41">
        <v>5.2273877568942417E-4</v>
      </c>
      <c r="M3313" s="42">
        <v>2.8269886452182886</v>
      </c>
    </row>
    <row r="3314" spans="1:13" x14ac:dyDescent="0.2">
      <c r="A3314" s="84">
        <v>360</v>
      </c>
      <c r="B3314" s="85">
        <v>36637</v>
      </c>
      <c r="C3314" s="97">
        <v>31.339721959999999</v>
      </c>
      <c r="D3314" s="90">
        <v>7.5756E-4</v>
      </c>
      <c r="E3314" s="87">
        <v>126.01875870000001</v>
      </c>
      <c r="F3314" s="88">
        <v>10.06</v>
      </c>
      <c r="G3314" s="91">
        <v>20.69986098</v>
      </c>
      <c r="H3314" s="41">
        <v>5.2273877568942417E-4</v>
      </c>
      <c r="I3314" s="42">
        <v>16.872699831789554</v>
      </c>
      <c r="J3314" s="41">
        <v>5.7499613833333332E-4</v>
      </c>
      <c r="K3314" s="42">
        <v>2.9853792534890236</v>
      </c>
      <c r="L3314" s="41">
        <v>5.2273877568942417E-4</v>
      </c>
      <c r="M3314" s="42">
        <v>2.8275113839939783</v>
      </c>
    </row>
    <row r="3315" spans="1:13" x14ac:dyDescent="0.2">
      <c r="A3315" s="84">
        <v>360</v>
      </c>
      <c r="B3315" s="85">
        <v>36638</v>
      </c>
      <c r="C3315" s="97">
        <v>31.339721959999999</v>
      </c>
      <c r="D3315" s="90">
        <v>7.5756E-4</v>
      </c>
      <c r="E3315" s="87">
        <v>126.11422546999999</v>
      </c>
      <c r="F3315" s="88">
        <v>10.06</v>
      </c>
      <c r="G3315" s="91">
        <v>20.69986098</v>
      </c>
      <c r="H3315" s="41">
        <v>5.2273877568942417E-4</v>
      </c>
      <c r="I3315" s="42">
        <v>16.881519846242199</v>
      </c>
      <c r="J3315" s="41">
        <v>5.7499613833333332E-4</v>
      </c>
      <c r="K3315" s="42">
        <v>2.985954249627357</v>
      </c>
      <c r="L3315" s="41">
        <v>5.2273877568942417E-4</v>
      </c>
      <c r="M3315" s="42">
        <v>2.8280341227696679</v>
      </c>
    </row>
    <row r="3316" spans="1:13" x14ac:dyDescent="0.2">
      <c r="A3316" s="84">
        <v>360</v>
      </c>
      <c r="B3316" s="85">
        <v>36639</v>
      </c>
      <c r="C3316" s="97">
        <v>31.339721959999999</v>
      </c>
      <c r="D3316" s="90">
        <v>7.5756E-4</v>
      </c>
      <c r="E3316" s="87">
        <v>126.20976456</v>
      </c>
      <c r="F3316" s="88">
        <v>10.06</v>
      </c>
      <c r="G3316" s="91">
        <v>20.69986098</v>
      </c>
      <c r="H3316" s="41">
        <v>5.2273877568942417E-4</v>
      </c>
      <c r="I3316" s="42">
        <v>16.890344471258402</v>
      </c>
      <c r="J3316" s="41">
        <v>5.7499613833333332E-4</v>
      </c>
      <c r="K3316" s="42">
        <v>2.9865292457656905</v>
      </c>
      <c r="L3316" s="41">
        <v>5.2273877568942417E-4</v>
      </c>
      <c r="M3316" s="42">
        <v>2.8285568615453576</v>
      </c>
    </row>
    <row r="3317" spans="1:13" x14ac:dyDescent="0.2">
      <c r="A3317" s="84">
        <v>360</v>
      </c>
      <c r="B3317" s="85">
        <v>36640</v>
      </c>
      <c r="C3317" s="97">
        <v>30.930129890000003</v>
      </c>
      <c r="D3317" s="90">
        <v>7.4887E-4</v>
      </c>
      <c r="E3317" s="87">
        <v>126.30427926999999</v>
      </c>
      <c r="F3317" s="88">
        <v>10.07</v>
      </c>
      <c r="G3317" s="91">
        <v>20.500064945000002</v>
      </c>
      <c r="H3317" s="41">
        <v>5.18134479501553E-4</v>
      </c>
      <c r="I3317" s="42">
        <v>16.89909594109962</v>
      </c>
      <c r="J3317" s="41">
        <v>5.6944624847222233E-4</v>
      </c>
      <c r="K3317" s="42">
        <v>2.9870986920141629</v>
      </c>
      <c r="L3317" s="41">
        <v>5.18134479501553E-4</v>
      </c>
      <c r="M3317" s="42">
        <v>2.8290749960248593</v>
      </c>
    </row>
    <row r="3318" spans="1:13" x14ac:dyDescent="0.2">
      <c r="A3318" s="84">
        <v>360</v>
      </c>
      <c r="B3318" s="85">
        <v>36641</v>
      </c>
      <c r="C3318" s="97">
        <v>31.08676715</v>
      </c>
      <c r="D3318" s="90">
        <v>7.5226999999999998E-4</v>
      </c>
      <c r="E3318" s="87">
        <v>126.39929419000001</v>
      </c>
      <c r="F3318" s="88">
        <v>10.09</v>
      </c>
      <c r="G3318" s="91">
        <v>20.588383575000002</v>
      </c>
      <c r="H3318" s="41">
        <v>5.2017071892929145E-4</v>
      </c>
      <c r="I3318" s="42">
        <v>16.907886355984559</v>
      </c>
      <c r="J3318" s="41">
        <v>5.7189954375000006E-4</v>
      </c>
      <c r="K3318" s="42">
        <v>2.9876705915579129</v>
      </c>
      <c r="L3318" s="41">
        <v>5.2017071892929145E-4</v>
      </c>
      <c r="M3318" s="42">
        <v>2.8295951667437889</v>
      </c>
    </row>
    <row r="3319" spans="1:13" x14ac:dyDescent="0.2">
      <c r="A3319" s="84">
        <v>360</v>
      </c>
      <c r="B3319" s="85">
        <v>36642</v>
      </c>
      <c r="C3319" s="97">
        <v>30.88737983</v>
      </c>
      <c r="D3319" s="90">
        <v>7.4801999999999996E-4</v>
      </c>
      <c r="E3319" s="87">
        <v>126.49384338999999</v>
      </c>
      <c r="F3319" s="88">
        <v>10.07</v>
      </c>
      <c r="G3319" s="91">
        <v>20.478689915</v>
      </c>
      <c r="H3319" s="41">
        <v>5.1764144157262493E-4</v>
      </c>
      <c r="I3319" s="42">
        <v>16.916638578651817</v>
      </c>
      <c r="J3319" s="41">
        <v>5.6885249763888887E-4</v>
      </c>
      <c r="K3319" s="42">
        <v>2.988239444055552</v>
      </c>
      <c r="L3319" s="41">
        <v>5.1764144157262493E-4</v>
      </c>
      <c r="M3319" s="42">
        <v>2.8301128081853615</v>
      </c>
    </row>
    <row r="3320" spans="1:13" x14ac:dyDescent="0.2">
      <c r="A3320" s="84">
        <v>360</v>
      </c>
      <c r="B3320" s="85">
        <v>36643</v>
      </c>
      <c r="C3320" s="97">
        <v>30.87217738</v>
      </c>
      <c r="D3320" s="90">
        <v>7.4759999999999996E-4</v>
      </c>
      <c r="E3320" s="87">
        <v>126.58841019</v>
      </c>
      <c r="F3320" s="88">
        <v>10</v>
      </c>
      <c r="G3320" s="91">
        <v>20.436088689999998</v>
      </c>
      <c r="H3320" s="41">
        <v>5.1665853852389532E-4</v>
      </c>
      <c r="I3320" s="42">
        <v>16.925378704416602</v>
      </c>
      <c r="J3320" s="41">
        <v>5.6766913027777774E-4</v>
      </c>
      <c r="K3320" s="42">
        <v>2.9888071131858296</v>
      </c>
      <c r="L3320" s="41">
        <v>5.1665853852389532E-4</v>
      </c>
      <c r="M3320" s="42">
        <v>2.8306294667238854</v>
      </c>
    </row>
    <row r="3321" spans="1:13" x14ac:dyDescent="0.2">
      <c r="A3321" s="84">
        <v>360</v>
      </c>
      <c r="B3321" s="85">
        <v>36644</v>
      </c>
      <c r="C3321" s="97">
        <v>31.003580149999998</v>
      </c>
      <c r="D3321" s="90">
        <v>7.5036000000000005E-4</v>
      </c>
      <c r="E3321" s="87">
        <v>126.68339707</v>
      </c>
      <c r="F3321" s="88">
        <v>10.08</v>
      </c>
      <c r="G3321" s="91">
        <v>20.541790074999998</v>
      </c>
      <c r="H3321" s="41">
        <v>5.190966630128635E-4</v>
      </c>
      <c r="I3321" s="42">
        <v>16.934164612022293</v>
      </c>
      <c r="J3321" s="41">
        <v>5.7060527986111103E-4</v>
      </c>
      <c r="K3321" s="42">
        <v>2.9893777184656907</v>
      </c>
      <c r="L3321" s="41">
        <v>5.190966630128635E-4</v>
      </c>
      <c r="M3321" s="42">
        <v>2.8311485633868982</v>
      </c>
    </row>
    <row r="3322" spans="1:13" x14ac:dyDescent="0.2">
      <c r="A3322" s="84">
        <v>360</v>
      </c>
      <c r="B3322" s="85">
        <v>36645</v>
      </c>
      <c r="C3322" s="97">
        <v>31.003580149999998</v>
      </c>
      <c r="D3322" s="90">
        <v>7.5036000000000005E-4</v>
      </c>
      <c r="E3322" s="87">
        <v>126.77845522</v>
      </c>
      <c r="F3322" s="88">
        <v>10.08</v>
      </c>
      <c r="G3322" s="91">
        <v>20.541790074999998</v>
      </c>
      <c r="H3322" s="41">
        <v>5.190966630128635E-4</v>
      </c>
      <c r="I3322" s="42">
        <v>16.942955080363305</v>
      </c>
      <c r="J3322" s="41">
        <v>5.7060527986111103E-4</v>
      </c>
      <c r="K3322" s="42">
        <v>2.9899483237455518</v>
      </c>
      <c r="L3322" s="41">
        <v>5.190966630128635E-4</v>
      </c>
      <c r="M3322" s="42">
        <v>2.8316676600499111</v>
      </c>
    </row>
    <row r="3323" spans="1:13" x14ac:dyDescent="0.2">
      <c r="A3323" s="84">
        <v>360</v>
      </c>
      <c r="B3323" s="85">
        <v>36646</v>
      </c>
      <c r="C3323" s="97">
        <v>31.003580149999998</v>
      </c>
      <c r="D3323" s="90">
        <v>7.5036000000000005E-4</v>
      </c>
      <c r="E3323" s="87">
        <v>126.87358469999999</v>
      </c>
      <c r="F3323" s="88">
        <v>10.08</v>
      </c>
      <c r="G3323" s="91">
        <v>20.541790074999998</v>
      </c>
      <c r="H3323" s="41">
        <v>5.190966630128635E-4</v>
      </c>
      <c r="I3323" s="42">
        <v>16.951750111807097</v>
      </c>
      <c r="J3323" s="41">
        <v>5.7060527986111103E-4</v>
      </c>
      <c r="K3323" s="42">
        <v>2.9905189290254128</v>
      </c>
      <c r="L3323" s="41">
        <v>5.190966630128635E-4</v>
      </c>
      <c r="M3323" s="42">
        <v>2.832186756712924</v>
      </c>
    </row>
    <row r="3324" spans="1:13" x14ac:dyDescent="0.2">
      <c r="A3324" s="84">
        <v>360</v>
      </c>
      <c r="B3324" s="85">
        <v>36647</v>
      </c>
      <c r="C3324" s="97">
        <v>31.003580149999998</v>
      </c>
      <c r="D3324" s="90">
        <v>7.5036000000000005E-4</v>
      </c>
      <c r="E3324" s="87">
        <v>126.96878556</v>
      </c>
      <c r="F3324" s="88">
        <v>10.08</v>
      </c>
      <c r="G3324" s="91">
        <v>20.541790074999998</v>
      </c>
      <c r="H3324" s="41">
        <v>5.190966630128635E-4</v>
      </c>
      <c r="I3324" s="42">
        <v>16.960549708722365</v>
      </c>
      <c r="J3324" s="41">
        <v>5.7060527986111103E-4</v>
      </c>
      <c r="K3324" s="42">
        <v>2.9910895343052739</v>
      </c>
      <c r="L3324" s="41">
        <v>5.190966630128635E-4</v>
      </c>
      <c r="M3324" s="42">
        <v>2.8327058533759368</v>
      </c>
    </row>
    <row r="3325" spans="1:13" x14ac:dyDescent="0.2">
      <c r="A3325" s="84">
        <v>360</v>
      </c>
      <c r="B3325" s="85">
        <v>36648</v>
      </c>
      <c r="C3325" s="97">
        <v>31.069661790000001</v>
      </c>
      <c r="D3325" s="90">
        <v>7.5184000000000004E-4</v>
      </c>
      <c r="E3325" s="87">
        <v>127.06424577</v>
      </c>
      <c r="F3325" s="88">
        <v>10.039999999999999</v>
      </c>
      <c r="G3325" s="91">
        <v>20.554830895000002</v>
      </c>
      <c r="H3325" s="41">
        <v>5.1939731682848489E-4</v>
      </c>
      <c r="I3325" s="42">
        <v>16.969358972733012</v>
      </c>
      <c r="J3325" s="41">
        <v>5.7096752486111119E-4</v>
      </c>
      <c r="K3325" s="42">
        <v>2.9916605018301352</v>
      </c>
      <c r="L3325" s="41">
        <v>5.1939731682848489E-4</v>
      </c>
      <c r="M3325" s="42">
        <v>2.8332252506927653</v>
      </c>
    </row>
    <row r="3326" spans="1:13" x14ac:dyDescent="0.2">
      <c r="A3326" s="84">
        <v>360</v>
      </c>
      <c r="B3326" s="85">
        <v>36649</v>
      </c>
      <c r="C3326" s="97">
        <v>31.60685917</v>
      </c>
      <c r="D3326" s="90">
        <v>7.6327000000000003E-4</v>
      </c>
      <c r="E3326" s="87">
        <v>127.1612301</v>
      </c>
      <c r="F3326" s="88">
        <v>10.050000000000001</v>
      </c>
      <c r="G3326" s="91">
        <v>20.828429585000002</v>
      </c>
      <c r="H3326" s="41">
        <v>5.2569761966969608E-4</v>
      </c>
      <c r="I3326" s="42">
        <v>16.978279724352298</v>
      </c>
      <c r="J3326" s="41">
        <v>5.785674884722223E-4</v>
      </c>
      <c r="K3326" s="42">
        <v>2.9922390693186074</v>
      </c>
      <c r="L3326" s="41">
        <v>5.2569761966969608E-4</v>
      </c>
      <c r="M3326" s="42">
        <v>2.833750948312435</v>
      </c>
    </row>
    <row r="3327" spans="1:13" x14ac:dyDescent="0.2">
      <c r="A3327" s="84">
        <v>360</v>
      </c>
      <c r="B3327" s="85">
        <v>36650</v>
      </c>
      <c r="C3327" s="97">
        <v>30.747850389999996</v>
      </c>
      <c r="D3327" s="90">
        <v>7.4505000000000003E-4</v>
      </c>
      <c r="E3327" s="87">
        <v>127.25597157</v>
      </c>
      <c r="F3327" s="88">
        <v>9.77</v>
      </c>
      <c r="G3327" s="91">
        <v>20.258925194999996</v>
      </c>
      <c r="H3327" s="41">
        <v>5.1256726839610245E-4</v>
      </c>
      <c r="I3327" s="42">
        <v>16.986982234812675</v>
      </c>
      <c r="J3327" s="41">
        <v>5.6274792208333324E-4</v>
      </c>
      <c r="K3327" s="42">
        <v>2.9928018172406907</v>
      </c>
      <c r="L3327" s="41">
        <v>5.1256726839610245E-4</v>
      </c>
      <c r="M3327" s="42">
        <v>2.8342635155808313</v>
      </c>
    </row>
    <row r="3328" spans="1:13" x14ac:dyDescent="0.2">
      <c r="A3328" s="84">
        <v>360</v>
      </c>
      <c r="B3328" s="85">
        <v>36651</v>
      </c>
      <c r="C3328" s="97">
        <v>30.3236065</v>
      </c>
      <c r="D3328" s="90">
        <v>7.3589E-4</v>
      </c>
      <c r="E3328" s="87">
        <v>127.34961797</v>
      </c>
      <c r="F3328" s="88">
        <v>9.7100000000000009</v>
      </c>
      <c r="G3328" s="91">
        <v>20.016803250000002</v>
      </c>
      <c r="H3328" s="41">
        <v>5.0696616969481134E-4</v>
      </c>
      <c r="I3328" s="42">
        <v>16.995594060130934</v>
      </c>
      <c r="J3328" s="41">
        <v>5.5602231250000004E-4</v>
      </c>
      <c r="K3328" s="42">
        <v>2.9933578395531906</v>
      </c>
      <c r="L3328" s="41">
        <v>5.0696616969481134E-4</v>
      </c>
      <c r="M3328" s="42">
        <v>2.8347704817505264</v>
      </c>
    </row>
    <row r="3329" spans="1:13" x14ac:dyDescent="0.2">
      <c r="A3329" s="84">
        <v>360</v>
      </c>
      <c r="B3329" s="85">
        <v>36652</v>
      </c>
      <c r="C3329" s="97">
        <v>30.3236065</v>
      </c>
      <c r="D3329" s="90">
        <v>7.3589E-4</v>
      </c>
      <c r="E3329" s="87">
        <v>127.44333328</v>
      </c>
      <c r="F3329" s="88">
        <v>9.7100000000000009</v>
      </c>
      <c r="G3329" s="91">
        <v>20.016803250000002</v>
      </c>
      <c r="H3329" s="41">
        <v>5.0696616969481134E-4</v>
      </c>
      <c r="I3329" s="42">
        <v>17.004210251353285</v>
      </c>
      <c r="J3329" s="41">
        <v>5.5602231250000004E-4</v>
      </c>
      <c r="K3329" s="42">
        <v>2.9939138618656904</v>
      </c>
      <c r="L3329" s="41">
        <v>5.0696616969481134E-4</v>
      </c>
      <c r="M3329" s="42">
        <v>2.8352774479202214</v>
      </c>
    </row>
    <row r="3330" spans="1:13" x14ac:dyDescent="0.2">
      <c r="A3330" s="84">
        <v>360</v>
      </c>
      <c r="B3330" s="85">
        <v>36653</v>
      </c>
      <c r="C3330" s="97">
        <v>30.3236065</v>
      </c>
      <c r="D3330" s="90">
        <v>7.3589E-4</v>
      </c>
      <c r="E3330" s="87">
        <v>127.53711755</v>
      </c>
      <c r="F3330" s="88">
        <v>9.7100000000000009</v>
      </c>
      <c r="G3330" s="91">
        <v>20.016803250000002</v>
      </c>
      <c r="H3330" s="41">
        <v>5.0696616969481134E-4</v>
      </c>
      <c r="I3330" s="42">
        <v>17.012830810693099</v>
      </c>
      <c r="J3330" s="41">
        <v>5.5602231250000004E-4</v>
      </c>
      <c r="K3330" s="42">
        <v>2.9944698841781903</v>
      </c>
      <c r="L3330" s="41">
        <v>5.0696616969481134E-4</v>
      </c>
      <c r="M3330" s="42">
        <v>2.8357844140899164</v>
      </c>
    </row>
    <row r="3331" spans="1:13" x14ac:dyDescent="0.2">
      <c r="A3331" s="84">
        <v>360</v>
      </c>
      <c r="B3331" s="85">
        <v>36654</v>
      </c>
      <c r="C3331" s="97">
        <v>29.67993135</v>
      </c>
      <c r="D3331" s="90">
        <v>7.2219999999999999E-4</v>
      </c>
      <c r="E3331" s="87">
        <v>127.62922485999999</v>
      </c>
      <c r="F3331" s="88">
        <v>9.7200000000000006</v>
      </c>
      <c r="G3331" s="91">
        <v>19.699965675000001</v>
      </c>
      <c r="H3331" s="41">
        <v>4.9961960114242032E-4</v>
      </c>
      <c r="I3331" s="42">
        <v>17.021330754437042</v>
      </c>
      <c r="J3331" s="41">
        <v>5.4722126875000009E-4</v>
      </c>
      <c r="K3331" s="42">
        <v>2.9950171054469403</v>
      </c>
      <c r="L3331" s="41">
        <v>4.9961960114242032E-4</v>
      </c>
      <c r="M3331" s="42">
        <v>2.8362840336910589</v>
      </c>
    </row>
    <row r="3332" spans="1:13" x14ac:dyDescent="0.2">
      <c r="A3332" s="84">
        <v>360</v>
      </c>
      <c r="B3332" s="85">
        <v>36655</v>
      </c>
      <c r="C3332" s="97">
        <v>29.761961790000001</v>
      </c>
      <c r="D3332" s="90">
        <v>7.2391999999999997E-4</v>
      </c>
      <c r="E3332" s="87">
        <v>127.72161821</v>
      </c>
      <c r="F3332" s="88">
        <v>9.77</v>
      </c>
      <c r="G3332" s="91">
        <v>19.765980894999998</v>
      </c>
      <c r="H3332" s="41">
        <v>5.0115190564703482E-4</v>
      </c>
      <c r="I3332" s="42">
        <v>17.029861026781276</v>
      </c>
      <c r="J3332" s="41">
        <v>5.4905502486111112E-4</v>
      </c>
      <c r="K3332" s="42">
        <v>2.9955661604718014</v>
      </c>
      <c r="L3332" s="41">
        <v>5.0115190564703482E-4</v>
      </c>
      <c r="M3332" s="42">
        <v>2.8367851855967059</v>
      </c>
    </row>
    <row r="3333" spans="1:13" x14ac:dyDescent="0.2">
      <c r="A3333" s="84">
        <v>360</v>
      </c>
      <c r="B3333" s="85">
        <v>36656</v>
      </c>
      <c r="C3333" s="97">
        <v>29.90371549</v>
      </c>
      <c r="D3333" s="90">
        <v>7.2692000000000004E-4</v>
      </c>
      <c r="E3333" s="87">
        <v>127.81446161</v>
      </c>
      <c r="F3333" s="88">
        <v>9.7200000000000006</v>
      </c>
      <c r="G3333" s="91">
        <v>19.811857745000001</v>
      </c>
      <c r="H3333" s="41">
        <v>5.0221627478230779E-4</v>
      </c>
      <c r="I3333" s="42">
        <v>17.038413700146208</v>
      </c>
      <c r="J3333" s="41">
        <v>5.5032938180555561E-4</v>
      </c>
      <c r="K3333" s="42">
        <v>2.9961164898536068</v>
      </c>
      <c r="L3333" s="41">
        <v>5.0221627478230779E-4</v>
      </c>
      <c r="M3333" s="42">
        <v>2.837287401871488</v>
      </c>
    </row>
    <row r="3334" spans="1:13" x14ac:dyDescent="0.2">
      <c r="A3334" s="84">
        <v>360</v>
      </c>
      <c r="B3334" s="85">
        <v>36657</v>
      </c>
      <c r="C3334" s="97">
        <v>30.490781579999997</v>
      </c>
      <c r="D3334" s="90">
        <v>7.3950999999999997E-4</v>
      </c>
      <c r="E3334" s="87">
        <v>127.90898168</v>
      </c>
      <c r="F3334" s="88">
        <v>9.69</v>
      </c>
      <c r="G3334" s="91">
        <v>20.090390789999997</v>
      </c>
      <c r="H3334" s="41">
        <v>5.0866968918761302E-4</v>
      </c>
      <c r="I3334" s="42">
        <v>17.047080624747313</v>
      </c>
      <c r="J3334" s="41">
        <v>5.5806641083333325E-4</v>
      </c>
      <c r="K3334" s="42">
        <v>2.9966745562644399</v>
      </c>
      <c r="L3334" s="41">
        <v>5.0866968918761302E-4</v>
      </c>
      <c r="M3334" s="42">
        <v>2.8377960715606756</v>
      </c>
    </row>
    <row r="3335" spans="1:13" x14ac:dyDescent="0.2">
      <c r="A3335" s="84">
        <v>360</v>
      </c>
      <c r="B3335" s="85">
        <v>36658</v>
      </c>
      <c r="C3335" s="97">
        <v>30.839805510000001</v>
      </c>
      <c r="D3335" s="90">
        <v>7.4695999999999996E-4</v>
      </c>
      <c r="E3335" s="87">
        <v>128.00452457</v>
      </c>
      <c r="F3335" s="88">
        <v>9.68</v>
      </c>
      <c r="G3335" s="91">
        <v>20.259902754999999</v>
      </c>
      <c r="H3335" s="41">
        <v>5.1258985986102346E-4</v>
      </c>
      <c r="I3335" s="42">
        <v>17.055818785415791</v>
      </c>
      <c r="J3335" s="41">
        <v>5.6277507652777777E-4</v>
      </c>
      <c r="K3335" s="42">
        <v>2.9972373313409677</v>
      </c>
      <c r="L3335" s="41">
        <v>5.1258985986102346E-4</v>
      </c>
      <c r="M3335" s="42">
        <v>2.8383086614205366</v>
      </c>
    </row>
    <row r="3336" spans="1:13" x14ac:dyDescent="0.2">
      <c r="A3336" s="84">
        <v>360</v>
      </c>
      <c r="B3336" s="85">
        <v>36659</v>
      </c>
      <c r="C3336" s="97">
        <v>30.839805510000001</v>
      </c>
      <c r="D3336" s="90">
        <v>7.4695999999999996E-4</v>
      </c>
      <c r="E3336" s="87">
        <v>128.10013882999999</v>
      </c>
      <c r="F3336" s="88">
        <v>9.68</v>
      </c>
      <c r="G3336" s="91">
        <v>20.259902754999999</v>
      </c>
      <c r="H3336" s="41">
        <v>5.1258985986102346E-4</v>
      </c>
      <c r="I3336" s="42">
        <v>17.064561425176823</v>
      </c>
      <c r="J3336" s="41">
        <v>5.6277507652777777E-4</v>
      </c>
      <c r="K3336" s="42">
        <v>2.9978001064174955</v>
      </c>
      <c r="L3336" s="41">
        <v>5.1258985986102346E-4</v>
      </c>
      <c r="M3336" s="42">
        <v>2.8388212512803976</v>
      </c>
    </row>
    <row r="3337" spans="1:13" x14ac:dyDescent="0.2">
      <c r="A3337" s="84">
        <v>360</v>
      </c>
      <c r="B3337" s="85">
        <v>36660</v>
      </c>
      <c r="C3337" s="97">
        <v>30.839805510000001</v>
      </c>
      <c r="D3337" s="90">
        <v>7.4695999999999996E-4</v>
      </c>
      <c r="E3337" s="87">
        <v>128.19582450999999</v>
      </c>
      <c r="F3337" s="88">
        <v>9.68</v>
      </c>
      <c r="G3337" s="91">
        <v>20.259902754999999</v>
      </c>
      <c r="H3337" s="41">
        <v>5.1258985986102346E-4</v>
      </c>
      <c r="I3337" s="42">
        <v>17.073308546326345</v>
      </c>
      <c r="J3337" s="41">
        <v>5.6277507652777777E-4</v>
      </c>
      <c r="K3337" s="42">
        <v>2.9983628814940233</v>
      </c>
      <c r="L3337" s="41">
        <v>5.1258985986102346E-4</v>
      </c>
      <c r="M3337" s="42">
        <v>2.8393338411402587</v>
      </c>
    </row>
    <row r="3338" spans="1:13" x14ac:dyDescent="0.2">
      <c r="A3338" s="84">
        <v>360</v>
      </c>
      <c r="B3338" s="85">
        <v>36661</v>
      </c>
      <c r="C3338" s="97">
        <v>30.83022386</v>
      </c>
      <c r="D3338" s="90">
        <v>7.4675000000000002E-4</v>
      </c>
      <c r="E3338" s="87">
        <v>128.29155474000001</v>
      </c>
      <c r="F3338" s="88">
        <v>9.65</v>
      </c>
      <c r="G3338" s="91">
        <v>20.240111930000001</v>
      </c>
      <c r="H3338" s="41">
        <v>5.1213245713777056E-4</v>
      </c>
      <c r="I3338" s="42">
        <v>17.082052341783648</v>
      </c>
      <c r="J3338" s="41">
        <v>5.6222533138888895E-4</v>
      </c>
      <c r="K3338" s="42">
        <v>2.9989251068254124</v>
      </c>
      <c r="L3338" s="41">
        <v>5.1213245713777056E-4</v>
      </c>
      <c r="M3338" s="42">
        <v>2.8398459735973964</v>
      </c>
    </row>
    <row r="3339" spans="1:13" x14ac:dyDescent="0.2">
      <c r="A3339" s="84">
        <v>360</v>
      </c>
      <c r="B3339" s="85">
        <v>36662</v>
      </c>
      <c r="C3339" s="97">
        <v>30.880153490000001</v>
      </c>
      <c r="D3339" s="90">
        <v>7.4781000000000001E-4</v>
      </c>
      <c r="E3339" s="87">
        <v>128.38749245</v>
      </c>
      <c r="F3339" s="88">
        <v>9.64</v>
      </c>
      <c r="G3339" s="91">
        <v>20.260076744999999</v>
      </c>
      <c r="H3339" s="41">
        <v>5.1259388076019263E-4</v>
      </c>
      <c r="I3339" s="42">
        <v>17.090808497284872</v>
      </c>
      <c r="J3339" s="41">
        <v>5.6277990958333336E-4</v>
      </c>
      <c r="K3339" s="42">
        <v>2.9994878867349959</v>
      </c>
      <c r="L3339" s="41">
        <v>5.1259388076019263E-4</v>
      </c>
      <c r="M3339" s="42">
        <v>2.8403585674781566</v>
      </c>
    </row>
    <row r="3340" spans="1:13" x14ac:dyDescent="0.2">
      <c r="A3340" s="84">
        <v>360</v>
      </c>
      <c r="B3340" s="85">
        <v>36663</v>
      </c>
      <c r="C3340" s="97">
        <v>31.107012150000003</v>
      </c>
      <c r="D3340" s="90">
        <v>7.5268999999999998E-4</v>
      </c>
      <c r="E3340" s="87">
        <v>128.48412843</v>
      </c>
      <c r="F3340" s="88">
        <v>9.73</v>
      </c>
      <c r="G3340" s="91">
        <v>20.418506075000003</v>
      </c>
      <c r="H3340" s="41">
        <v>5.1625276821787303E-4</v>
      </c>
      <c r="I3340" s="42">
        <v>17.099631674482676</v>
      </c>
      <c r="J3340" s="41">
        <v>5.6718072430555566E-4</v>
      </c>
      <c r="K3340" s="42">
        <v>3.0000550674593014</v>
      </c>
      <c r="L3340" s="41">
        <v>5.1625276821787303E-4</v>
      </c>
      <c r="M3340" s="42">
        <v>2.8408748202463743</v>
      </c>
    </row>
    <row r="3341" spans="1:13" x14ac:dyDescent="0.2">
      <c r="A3341" s="84">
        <v>360</v>
      </c>
      <c r="B3341" s="85">
        <v>36664</v>
      </c>
      <c r="C3341" s="97">
        <v>31.073802750000002</v>
      </c>
      <c r="D3341" s="90">
        <v>7.5184000000000004E-4</v>
      </c>
      <c r="E3341" s="87">
        <v>128.58072794</v>
      </c>
      <c r="F3341" s="88">
        <v>9.6999999999999993</v>
      </c>
      <c r="G3341" s="91">
        <v>20.386901375000001</v>
      </c>
      <c r="H3341" s="41">
        <v>5.1552324868575639E-4</v>
      </c>
      <c r="I3341" s="42">
        <v>17.108446932154834</v>
      </c>
      <c r="J3341" s="41">
        <v>5.6630281597222227E-4</v>
      </c>
      <c r="K3341" s="42">
        <v>3.0006213702752738</v>
      </c>
      <c r="L3341" s="41">
        <v>5.1552324868575639E-4</v>
      </c>
      <c r="M3341" s="42">
        <v>2.84139034349506</v>
      </c>
    </row>
    <row r="3342" spans="1:13" x14ac:dyDescent="0.2">
      <c r="A3342" s="84">
        <v>360</v>
      </c>
      <c r="B3342" s="85">
        <v>36665</v>
      </c>
      <c r="C3342" s="97">
        <v>31.315102100000004</v>
      </c>
      <c r="D3342" s="90">
        <v>7.5714E-4</v>
      </c>
      <c r="E3342" s="87">
        <v>128.67808155</v>
      </c>
      <c r="F3342" s="88">
        <v>9.7200000000000006</v>
      </c>
      <c r="G3342" s="91">
        <v>20.517551050000002</v>
      </c>
      <c r="H3342" s="41">
        <v>5.1853775036359018E-4</v>
      </c>
      <c r="I3342" s="42">
        <v>17.11731830773925</v>
      </c>
      <c r="J3342" s="41">
        <v>5.699319736111112E-4</v>
      </c>
      <c r="K3342" s="42">
        <v>3.001191302248885</v>
      </c>
      <c r="L3342" s="41">
        <v>5.1853775036359018E-4</v>
      </c>
      <c r="M3342" s="42">
        <v>2.8419088812454234</v>
      </c>
    </row>
    <row r="3343" spans="1:13" x14ac:dyDescent="0.2">
      <c r="A3343" s="84">
        <v>360</v>
      </c>
      <c r="B3343" s="85">
        <v>36666</v>
      </c>
      <c r="C3343" s="97">
        <v>31.315102100000004</v>
      </c>
      <c r="D3343" s="90">
        <v>7.5714E-4</v>
      </c>
      <c r="E3343" s="87">
        <v>128.77550887000001</v>
      </c>
      <c r="F3343" s="88">
        <v>9.7200000000000006</v>
      </c>
      <c r="G3343" s="91">
        <v>20.517551050000002</v>
      </c>
      <c r="H3343" s="41">
        <v>5.1853775036359018E-4</v>
      </c>
      <c r="I3343" s="42">
        <v>17.126194283466802</v>
      </c>
      <c r="J3343" s="41">
        <v>5.699319736111112E-4</v>
      </c>
      <c r="K3343" s="42">
        <v>3.0017612342224962</v>
      </c>
      <c r="L3343" s="41">
        <v>5.1853775036359018E-4</v>
      </c>
      <c r="M3343" s="42">
        <v>2.8424274189957872</v>
      </c>
    </row>
    <row r="3344" spans="1:13" x14ac:dyDescent="0.2">
      <c r="A3344" s="84">
        <v>360</v>
      </c>
      <c r="B3344" s="85">
        <v>36667</v>
      </c>
      <c r="C3344" s="97">
        <v>31.315102100000004</v>
      </c>
      <c r="D3344" s="90">
        <v>7.5714E-4</v>
      </c>
      <c r="E3344" s="87">
        <v>128.87300995999999</v>
      </c>
      <c r="F3344" s="88">
        <v>9.7200000000000006</v>
      </c>
      <c r="G3344" s="91">
        <v>20.517551050000002</v>
      </c>
      <c r="H3344" s="41">
        <v>5.1853775036359018E-4</v>
      </c>
      <c r="I3344" s="42">
        <v>17.135074861722842</v>
      </c>
      <c r="J3344" s="41">
        <v>5.699319736111112E-4</v>
      </c>
      <c r="K3344" s="42">
        <v>3.0023311661961074</v>
      </c>
      <c r="L3344" s="41">
        <v>5.1853775036359018E-4</v>
      </c>
      <c r="M3344" s="42">
        <v>2.842945956746151</v>
      </c>
    </row>
    <row r="3345" spans="1:13" x14ac:dyDescent="0.2">
      <c r="A3345" s="84">
        <v>360</v>
      </c>
      <c r="B3345" s="85">
        <v>36668</v>
      </c>
      <c r="C3345" s="97">
        <v>31.324248539999999</v>
      </c>
      <c r="D3345" s="90">
        <v>7.5714E-4</v>
      </c>
      <c r="E3345" s="87">
        <v>128.97058487000001</v>
      </c>
      <c r="F3345" s="88">
        <v>9.77</v>
      </c>
      <c r="G3345" s="91">
        <v>20.547124269999998</v>
      </c>
      <c r="H3345" s="41">
        <v>5.1921964586232328E-4</v>
      </c>
      <c r="I3345" s="42">
        <v>17.143971729224369</v>
      </c>
      <c r="J3345" s="41">
        <v>5.7075345194444434E-4</v>
      </c>
      <c r="K3345" s="42">
        <v>3.002901919648052</v>
      </c>
      <c r="L3345" s="41">
        <v>5.1921964586232328E-4</v>
      </c>
      <c r="M3345" s="42">
        <v>2.8434651763920131</v>
      </c>
    </row>
    <row r="3346" spans="1:13" x14ac:dyDescent="0.2">
      <c r="A3346" s="84">
        <v>360</v>
      </c>
      <c r="B3346" s="85">
        <v>36669</v>
      </c>
      <c r="C3346" s="97">
        <v>30.660001950000005</v>
      </c>
      <c r="D3346" s="90">
        <v>7.4313000000000005E-4</v>
      </c>
      <c r="E3346" s="87">
        <v>129.06642678</v>
      </c>
      <c r="F3346" s="88">
        <v>9.75</v>
      </c>
      <c r="G3346" s="91">
        <v>20.205000975000004</v>
      </c>
      <c r="H3346" s="41">
        <v>5.1132079297899757E-4</v>
      </c>
      <c r="I3346" s="42">
        <v>17.152737798443766</v>
      </c>
      <c r="J3346" s="41">
        <v>5.6125002708333341E-4</v>
      </c>
      <c r="K3346" s="42">
        <v>3.0034631696751353</v>
      </c>
      <c r="L3346" s="41">
        <v>5.1132079297899757E-4</v>
      </c>
      <c r="M3346" s="42">
        <v>2.8439764971849923</v>
      </c>
    </row>
    <row r="3347" spans="1:13" x14ac:dyDescent="0.2">
      <c r="A3347" s="84">
        <v>360</v>
      </c>
      <c r="B3347" s="85">
        <v>36670</v>
      </c>
      <c r="C3347" s="97">
        <v>31.169440560000002</v>
      </c>
      <c r="D3347" s="90">
        <v>7.5396000000000003E-4</v>
      </c>
      <c r="E3347" s="87">
        <v>129.16373770000001</v>
      </c>
      <c r="F3347" s="88">
        <v>9.73</v>
      </c>
      <c r="G3347" s="91">
        <v>20.449720280000001</v>
      </c>
      <c r="H3347" s="41">
        <v>5.1697308671139197E-4</v>
      </c>
      <c r="I3347" s="42">
        <v>17.161605302248979</v>
      </c>
      <c r="J3347" s="41">
        <v>5.6804778555555563E-4</v>
      </c>
      <c r="K3347" s="42">
        <v>3.0040312174606907</v>
      </c>
      <c r="L3347" s="41">
        <v>5.1697308671139197E-4</v>
      </c>
      <c r="M3347" s="42">
        <v>2.8444934702717037</v>
      </c>
    </row>
    <row r="3348" spans="1:13" x14ac:dyDescent="0.2">
      <c r="A3348" s="84">
        <v>360</v>
      </c>
      <c r="B3348" s="85">
        <v>36671</v>
      </c>
      <c r="C3348" s="97">
        <v>30.801264439999997</v>
      </c>
      <c r="D3348" s="90">
        <v>7.4611000000000002E-4</v>
      </c>
      <c r="E3348" s="87">
        <v>129.26010805999999</v>
      </c>
      <c r="F3348" s="88">
        <v>9.75</v>
      </c>
      <c r="G3348" s="91">
        <v>20.275632219999999</v>
      </c>
      <c r="H3348" s="41">
        <v>5.1295334347600807E-4</v>
      </c>
      <c r="I3348" s="42">
        <v>17.170408405068184</v>
      </c>
      <c r="J3348" s="41">
        <v>5.6321200611111108E-4</v>
      </c>
      <c r="K3348" s="42">
        <v>3.0045944294668017</v>
      </c>
      <c r="L3348" s="41">
        <v>5.1295334347600807E-4</v>
      </c>
      <c r="M3348" s="42">
        <v>2.84500642361518</v>
      </c>
    </row>
    <row r="3349" spans="1:13" x14ac:dyDescent="0.2">
      <c r="A3349" s="84">
        <v>360</v>
      </c>
      <c r="B3349" s="85">
        <v>36672</v>
      </c>
      <c r="C3349" s="97">
        <v>31.217561199999999</v>
      </c>
      <c r="D3349" s="90">
        <v>7.5502000000000002E-4</v>
      </c>
      <c r="E3349" s="87">
        <v>129.35770203000001</v>
      </c>
      <c r="F3349" s="88">
        <v>9.7100000000000009</v>
      </c>
      <c r="G3349" s="91">
        <v>20.4637806</v>
      </c>
      <c r="H3349" s="41">
        <v>5.1729749063089692E-4</v>
      </c>
      <c r="I3349" s="42">
        <v>17.179290614249233</v>
      </c>
      <c r="J3349" s="41">
        <v>5.6843835000000001E-4</v>
      </c>
      <c r="K3349" s="42">
        <v>3.0051628678168019</v>
      </c>
      <c r="L3349" s="41">
        <v>5.1729749063089692E-4</v>
      </c>
      <c r="M3349" s="42">
        <v>2.8455237211058106</v>
      </c>
    </row>
    <row r="3350" spans="1:13" x14ac:dyDescent="0.2">
      <c r="A3350" s="84">
        <v>360</v>
      </c>
      <c r="B3350" s="85">
        <v>36673</v>
      </c>
      <c r="C3350" s="97">
        <v>31.217561199999999</v>
      </c>
      <c r="D3350" s="90">
        <v>7.5502000000000002E-4</v>
      </c>
      <c r="E3350" s="87">
        <v>129.45536967999999</v>
      </c>
      <c r="F3350" s="88">
        <v>9.7100000000000009</v>
      </c>
      <c r="G3350" s="91">
        <v>20.4637806</v>
      </c>
      <c r="H3350" s="41">
        <v>5.1729749063089692E-4</v>
      </c>
      <c r="I3350" s="42">
        <v>17.188177418174803</v>
      </c>
      <c r="J3350" s="41">
        <v>5.6843835000000001E-4</v>
      </c>
      <c r="K3350" s="42">
        <v>3.0057313061668021</v>
      </c>
      <c r="L3350" s="41">
        <v>5.1729749063089692E-4</v>
      </c>
      <c r="M3350" s="42">
        <v>2.8460410185964413</v>
      </c>
    </row>
    <row r="3351" spans="1:13" x14ac:dyDescent="0.2">
      <c r="A3351" s="84">
        <v>360</v>
      </c>
      <c r="B3351" s="85">
        <v>36674</v>
      </c>
      <c r="C3351" s="97">
        <v>31.217561199999999</v>
      </c>
      <c r="D3351" s="90">
        <v>7.5502000000000002E-4</v>
      </c>
      <c r="E3351" s="87">
        <v>129.55311107</v>
      </c>
      <c r="F3351" s="88">
        <v>9.7100000000000009</v>
      </c>
      <c r="G3351" s="91">
        <v>20.4637806</v>
      </c>
      <c r="H3351" s="41">
        <v>5.1729749063089692E-4</v>
      </c>
      <c r="I3351" s="42">
        <v>17.197068819221744</v>
      </c>
      <c r="J3351" s="41">
        <v>5.6843835000000001E-4</v>
      </c>
      <c r="K3351" s="42">
        <v>3.0062997445168023</v>
      </c>
      <c r="L3351" s="41">
        <v>5.1729749063089692E-4</v>
      </c>
      <c r="M3351" s="42">
        <v>2.846558316087072</v>
      </c>
    </row>
    <row r="3352" spans="1:13" x14ac:dyDescent="0.2">
      <c r="A3352" s="84">
        <v>360</v>
      </c>
      <c r="B3352" s="85">
        <v>36675</v>
      </c>
      <c r="C3352" s="97">
        <v>31.677167519999998</v>
      </c>
      <c r="D3352" s="90">
        <v>7.6475000000000002E-4</v>
      </c>
      <c r="E3352" s="87">
        <v>129.65218680999999</v>
      </c>
      <c r="F3352" s="88">
        <v>9.76</v>
      </c>
      <c r="G3352" s="91">
        <v>20.718583759999998</v>
      </c>
      <c r="H3352" s="41">
        <v>5.2316985227962576E-4</v>
      </c>
      <c r="I3352" s="42">
        <v>17.206065807175538</v>
      </c>
      <c r="J3352" s="41">
        <v>5.7551621555555548E-4</v>
      </c>
      <c r="K3352" s="42">
        <v>3.0068752607323579</v>
      </c>
      <c r="L3352" s="41">
        <v>5.2316985227962576E-4</v>
      </c>
      <c r="M3352" s="42">
        <v>2.8470814859393516</v>
      </c>
    </row>
    <row r="3353" spans="1:13" x14ac:dyDescent="0.2">
      <c r="A3353" s="84">
        <v>360</v>
      </c>
      <c r="B3353" s="85">
        <v>36676</v>
      </c>
      <c r="C3353" s="97">
        <v>30.829687769999996</v>
      </c>
      <c r="D3353" s="90">
        <v>7.4675000000000002E-4</v>
      </c>
      <c r="E3353" s="87">
        <v>129.74900457999999</v>
      </c>
      <c r="F3353" s="88">
        <v>9.77</v>
      </c>
      <c r="G3353" s="91">
        <v>20.299843884999998</v>
      </c>
      <c r="H3353" s="41">
        <v>5.1351274498800947E-4</v>
      </c>
      <c r="I3353" s="42">
        <v>17.214901341258624</v>
      </c>
      <c r="J3353" s="41">
        <v>5.6388455236111102E-4</v>
      </c>
      <c r="K3353" s="42">
        <v>3.0074391452847191</v>
      </c>
      <c r="L3353" s="41">
        <v>5.1351274498800947E-4</v>
      </c>
      <c r="M3353" s="42">
        <v>2.8475949986843396</v>
      </c>
    </row>
    <row r="3354" spans="1:13" x14ac:dyDescent="0.2">
      <c r="A3354" s="84">
        <v>360</v>
      </c>
      <c r="B3354" s="85">
        <v>36677</v>
      </c>
      <c r="C3354" s="97">
        <v>31.095612360000004</v>
      </c>
      <c r="D3354" s="90">
        <v>7.5248000000000003E-4</v>
      </c>
      <c r="E3354" s="87">
        <v>129.84663810999999</v>
      </c>
      <c r="F3354" s="88">
        <v>10.02</v>
      </c>
      <c r="G3354" s="91">
        <v>20.55780618</v>
      </c>
      <c r="H3354" s="41">
        <v>5.194659069578389E-4</v>
      </c>
      <c r="I3354" s="42">
        <v>17.223843895597049</v>
      </c>
      <c r="J3354" s="41">
        <v>5.710501716666667E-4</v>
      </c>
      <c r="K3354" s="42">
        <v>3.0080101954563858</v>
      </c>
      <c r="L3354" s="41">
        <v>5.194659069578389E-4</v>
      </c>
      <c r="M3354" s="42">
        <v>2.8481144645912977</v>
      </c>
    </row>
    <row r="3355" spans="1:13" x14ac:dyDescent="0.2">
      <c r="A3355" s="84">
        <v>360</v>
      </c>
      <c r="B3355" s="85">
        <v>36678</v>
      </c>
      <c r="C3355" s="97">
        <v>31.490375190000002</v>
      </c>
      <c r="D3355" s="90">
        <v>7.6073999999999998E-4</v>
      </c>
      <c r="E3355" s="87">
        <v>129.94541763999999</v>
      </c>
      <c r="F3355" s="88">
        <v>9.9</v>
      </c>
      <c r="G3355" s="91">
        <v>20.695187595</v>
      </c>
      <c r="H3355" s="41">
        <v>5.226311644490611E-4</v>
      </c>
      <c r="I3355" s="42">
        <v>17.232845613188495</v>
      </c>
      <c r="J3355" s="41">
        <v>5.7486632208333336E-4</v>
      </c>
      <c r="K3355" s="42">
        <v>3.0085850617784691</v>
      </c>
      <c r="L3355" s="41">
        <v>5.226311644490611E-4</v>
      </c>
      <c r="M3355" s="42">
        <v>2.8486370957557465</v>
      </c>
    </row>
    <row r="3356" spans="1:13" x14ac:dyDescent="0.2">
      <c r="A3356" s="84">
        <v>360</v>
      </c>
      <c r="B3356" s="85">
        <v>36679</v>
      </c>
      <c r="C3356" s="97">
        <v>31.558668569999998</v>
      </c>
      <c r="D3356" s="90">
        <v>7.6221000000000004E-4</v>
      </c>
      <c r="E3356" s="87">
        <v>130.04446333999999</v>
      </c>
      <c r="F3356" s="88">
        <v>9.9</v>
      </c>
      <c r="G3356" s="91">
        <v>20.729334285</v>
      </c>
      <c r="H3356" s="41">
        <v>5.2341734413285934E-4</v>
      </c>
      <c r="I3356" s="42">
        <v>17.241865583471203</v>
      </c>
      <c r="J3356" s="41">
        <v>5.7581484125000001E-4</v>
      </c>
      <c r="K3356" s="42">
        <v>3.0091608766197191</v>
      </c>
      <c r="L3356" s="41">
        <v>5.2341734413285934E-4</v>
      </c>
      <c r="M3356" s="42">
        <v>2.8491605130998794</v>
      </c>
    </row>
    <row r="3357" spans="1:13" x14ac:dyDescent="0.2">
      <c r="A3357" s="84">
        <v>360</v>
      </c>
      <c r="B3357" s="85">
        <v>36680</v>
      </c>
      <c r="C3357" s="97">
        <v>31.558668569999998</v>
      </c>
      <c r="D3357" s="90">
        <v>7.6221000000000004E-4</v>
      </c>
      <c r="E3357" s="87">
        <v>130.14358453</v>
      </c>
      <c r="F3357" s="88">
        <v>9.9</v>
      </c>
      <c r="G3357" s="91">
        <v>20.729334285</v>
      </c>
      <c r="H3357" s="41">
        <v>5.2341734413285934E-4</v>
      </c>
      <c r="I3357" s="42">
        <v>17.250890274962799</v>
      </c>
      <c r="J3357" s="41">
        <v>5.7581484125000001E-4</v>
      </c>
      <c r="K3357" s="42">
        <v>3.0097366914609691</v>
      </c>
      <c r="L3357" s="41">
        <v>5.2341734413285934E-4</v>
      </c>
      <c r="M3357" s="42">
        <v>2.8496839304440122</v>
      </c>
    </row>
    <row r="3358" spans="1:13" x14ac:dyDescent="0.2">
      <c r="A3358" s="84">
        <v>360</v>
      </c>
      <c r="B3358" s="85">
        <v>36681</v>
      </c>
      <c r="C3358" s="97">
        <v>31.558668569999998</v>
      </c>
      <c r="D3358" s="90">
        <v>7.6221000000000004E-4</v>
      </c>
      <c r="E3358" s="87">
        <v>130.24278126999999</v>
      </c>
      <c r="F3358" s="88">
        <v>9.9</v>
      </c>
      <c r="G3358" s="91">
        <v>20.729334285</v>
      </c>
      <c r="H3358" s="41">
        <v>5.2341734413285934E-4</v>
      </c>
      <c r="I3358" s="42">
        <v>17.259919690134449</v>
      </c>
      <c r="J3358" s="41">
        <v>5.7581484125000001E-4</v>
      </c>
      <c r="K3358" s="42">
        <v>3.0103125063022191</v>
      </c>
      <c r="L3358" s="41">
        <v>5.2341734413285934E-4</v>
      </c>
      <c r="M3358" s="42">
        <v>2.8502073477881451</v>
      </c>
    </row>
    <row r="3359" spans="1:13" x14ac:dyDescent="0.2">
      <c r="A3359" s="84">
        <v>360</v>
      </c>
      <c r="B3359" s="85">
        <v>36682</v>
      </c>
      <c r="C3359" s="97">
        <v>31.407891559999999</v>
      </c>
      <c r="D3359" s="90">
        <v>7.5904E-4</v>
      </c>
      <c r="E3359" s="87">
        <v>130.34164075000001</v>
      </c>
      <c r="F3359" s="88">
        <v>9.8800000000000008</v>
      </c>
      <c r="G3359" s="91">
        <v>20.643945779999999</v>
      </c>
      <c r="H3359" s="41">
        <v>5.2145097720268652E-4</v>
      </c>
      <c r="I3359" s="42">
        <v>17.268919892123311</v>
      </c>
      <c r="J3359" s="41">
        <v>5.734429383333333E-4</v>
      </c>
      <c r="K3359" s="42">
        <v>3.0108859492405524</v>
      </c>
      <c r="L3359" s="41">
        <v>5.2145097720268652E-4</v>
      </c>
      <c r="M3359" s="42">
        <v>2.8507287987653478</v>
      </c>
    </row>
    <row r="3360" spans="1:13" x14ac:dyDescent="0.2">
      <c r="A3360" s="84">
        <v>360</v>
      </c>
      <c r="B3360" s="85">
        <v>36683</v>
      </c>
      <c r="C3360" s="97">
        <v>31.161982799999997</v>
      </c>
      <c r="D3360" s="90">
        <v>7.5374999999999997E-4</v>
      </c>
      <c r="E3360" s="87">
        <v>130.43988576000001</v>
      </c>
      <c r="F3360" s="88">
        <v>9.8699999999999992</v>
      </c>
      <c r="G3360" s="91">
        <v>20.515991399999997</v>
      </c>
      <c r="H3360" s="41">
        <v>5.1850178352275123E-4</v>
      </c>
      <c r="I3360" s="42">
        <v>17.277873857886888</v>
      </c>
      <c r="J3360" s="41">
        <v>5.6988864999999995E-4</v>
      </c>
      <c r="K3360" s="42">
        <v>3.0114558378905523</v>
      </c>
      <c r="L3360" s="41">
        <v>5.1850178352275123E-4</v>
      </c>
      <c r="M3360" s="42">
        <v>2.8512473005488705</v>
      </c>
    </row>
    <row r="3361" spans="1:13" x14ac:dyDescent="0.2">
      <c r="A3361" s="84">
        <v>360</v>
      </c>
      <c r="B3361" s="85">
        <v>36684</v>
      </c>
      <c r="C3361" s="97">
        <v>31.339697050000005</v>
      </c>
      <c r="D3361" s="90">
        <v>7.5756E-4</v>
      </c>
      <c r="E3361" s="87">
        <v>130.53870180000001</v>
      </c>
      <c r="F3361" s="88">
        <v>9.8699999999999992</v>
      </c>
      <c r="G3361" s="91">
        <v>20.604848525000001</v>
      </c>
      <c r="H3361" s="41">
        <v>5.2055016383412145E-4</v>
      </c>
      <c r="I3361" s="42">
        <v>17.286867857954316</v>
      </c>
      <c r="J3361" s="41">
        <v>5.7235690347222227E-4</v>
      </c>
      <c r="K3361" s="42">
        <v>3.0120281947940244</v>
      </c>
      <c r="L3361" s="41">
        <v>5.2055016383412145E-4</v>
      </c>
      <c r="M3361" s="42">
        <v>2.8517678507127044</v>
      </c>
    </row>
    <row r="3362" spans="1:13" x14ac:dyDescent="0.2">
      <c r="A3362" s="84">
        <v>360</v>
      </c>
      <c r="B3362" s="85">
        <v>36685</v>
      </c>
      <c r="C3362" s="97">
        <v>31.212112600000001</v>
      </c>
      <c r="D3362" s="90">
        <v>7.5480999999999996E-4</v>
      </c>
      <c r="E3362" s="87">
        <v>130.63723372000001</v>
      </c>
      <c r="F3362" s="88">
        <v>9.89</v>
      </c>
      <c r="G3362" s="91">
        <v>20.551056299999999</v>
      </c>
      <c r="H3362" s="41">
        <v>5.1931029753871094E-4</v>
      </c>
      <c r="I3362" s="42">
        <v>17.295845106445142</v>
      </c>
      <c r="J3362" s="41">
        <v>5.7086267500000001E-4</v>
      </c>
      <c r="K3362" s="42">
        <v>3.0125990574690245</v>
      </c>
      <c r="L3362" s="41">
        <v>5.1931029753871094E-4</v>
      </c>
      <c r="M3362" s="42">
        <v>2.8522871610102429</v>
      </c>
    </row>
    <row r="3363" spans="1:13" x14ac:dyDescent="0.2">
      <c r="A3363" s="84">
        <v>360</v>
      </c>
      <c r="B3363" s="85">
        <v>36686</v>
      </c>
      <c r="C3363" s="97">
        <v>31.18796897</v>
      </c>
      <c r="D3363" s="90">
        <v>7.5438999999999997E-4</v>
      </c>
      <c r="E3363" s="87">
        <v>130.73578513999999</v>
      </c>
      <c r="F3363" s="88">
        <v>9.8800000000000008</v>
      </c>
      <c r="G3363" s="91">
        <v>20.533984485000001</v>
      </c>
      <c r="H3363" s="41">
        <v>5.1891669098802495E-4</v>
      </c>
      <c r="I3363" s="42">
        <v>17.304820209155622</v>
      </c>
      <c r="J3363" s="41">
        <v>5.7038845791666673E-4</v>
      </c>
      <c r="K3363" s="42">
        <v>3.0131694459269411</v>
      </c>
      <c r="L3363" s="41">
        <v>5.1891669098802495E-4</v>
      </c>
      <c r="M3363" s="42">
        <v>2.852806077701231</v>
      </c>
    </row>
    <row r="3364" spans="1:13" x14ac:dyDescent="0.2">
      <c r="A3364" s="84">
        <v>360</v>
      </c>
      <c r="B3364" s="85">
        <v>36687</v>
      </c>
      <c r="C3364" s="97">
        <v>31.18796897</v>
      </c>
      <c r="D3364" s="90">
        <v>7.5438999999999997E-4</v>
      </c>
      <c r="E3364" s="87">
        <v>130.83441091</v>
      </c>
      <c r="F3364" s="88">
        <v>9.8800000000000008</v>
      </c>
      <c r="G3364" s="91">
        <v>20.533984485000001</v>
      </c>
      <c r="H3364" s="41">
        <v>5.1891669098802495E-4</v>
      </c>
      <c r="I3364" s="42">
        <v>17.313799969196701</v>
      </c>
      <c r="J3364" s="41">
        <v>5.7038845791666673E-4</v>
      </c>
      <c r="K3364" s="42">
        <v>3.0137398343848578</v>
      </c>
      <c r="L3364" s="41">
        <v>5.1891669098802495E-4</v>
      </c>
      <c r="M3364" s="42">
        <v>2.853324994392219</v>
      </c>
    </row>
    <row r="3365" spans="1:13" x14ac:dyDescent="0.2">
      <c r="A3365" s="84">
        <v>360</v>
      </c>
      <c r="B3365" s="85">
        <v>36688</v>
      </c>
      <c r="C3365" s="97">
        <v>31.18796897</v>
      </c>
      <c r="D3365" s="90">
        <v>7.5438999999999997E-4</v>
      </c>
      <c r="E3365" s="87">
        <v>130.93311108</v>
      </c>
      <c r="F3365" s="88">
        <v>9.8800000000000008</v>
      </c>
      <c r="G3365" s="91">
        <v>20.533984485000001</v>
      </c>
      <c r="H3365" s="41">
        <v>5.1891669098802495E-4</v>
      </c>
      <c r="I3365" s="42">
        <v>17.322784388985145</v>
      </c>
      <c r="J3365" s="41">
        <v>5.7038845791666673E-4</v>
      </c>
      <c r="K3365" s="42">
        <v>3.0143102228427745</v>
      </c>
      <c r="L3365" s="41">
        <v>5.1891669098802495E-4</v>
      </c>
      <c r="M3365" s="42">
        <v>2.853843911083207</v>
      </c>
    </row>
    <row r="3366" spans="1:13" x14ac:dyDescent="0.2">
      <c r="A3366" s="84">
        <v>360</v>
      </c>
      <c r="B3366" s="85">
        <v>36689</v>
      </c>
      <c r="C3366" s="97">
        <v>31.078667999999997</v>
      </c>
      <c r="D3366" s="90">
        <v>7.5204999999999998E-4</v>
      </c>
      <c r="E3366" s="87">
        <v>131.03157933</v>
      </c>
      <c r="F3366" s="88">
        <v>9.8699999999999992</v>
      </c>
      <c r="G3366" s="91">
        <v>20.474333999999999</v>
      </c>
      <c r="H3366" s="41">
        <v>5.1754095703460123E-4</v>
      </c>
      <c r="I3366" s="42">
        <v>17.331749639396325</v>
      </c>
      <c r="J3366" s="41">
        <v>5.6873150000000001E-4</v>
      </c>
      <c r="K3366" s="42">
        <v>3.0148789543427745</v>
      </c>
      <c r="L3366" s="41">
        <v>5.1754095703460123E-4</v>
      </c>
      <c r="M3366" s="42">
        <v>2.8543614520402416</v>
      </c>
    </row>
    <row r="3367" spans="1:13" x14ac:dyDescent="0.2">
      <c r="A3367" s="84">
        <v>360</v>
      </c>
      <c r="B3367" s="85">
        <v>36690</v>
      </c>
      <c r="C3367" s="97">
        <v>31.116711200000001</v>
      </c>
      <c r="D3367" s="90">
        <v>7.5290000000000003E-4</v>
      </c>
      <c r="E3367" s="87">
        <v>131.13023301000001</v>
      </c>
      <c r="F3367" s="88">
        <v>9.92</v>
      </c>
      <c r="G3367" s="91">
        <v>20.5183556</v>
      </c>
      <c r="H3367" s="41">
        <v>5.1855630378172535E-4</v>
      </c>
      <c r="I3367" s="42">
        <v>17.340737127427399</v>
      </c>
      <c r="J3367" s="41">
        <v>5.6995432222222222E-4</v>
      </c>
      <c r="K3367" s="42">
        <v>3.0154489086649967</v>
      </c>
      <c r="L3367" s="41">
        <v>5.1855630378172535E-4</v>
      </c>
      <c r="M3367" s="42">
        <v>2.8548800083440233</v>
      </c>
    </row>
    <row r="3368" spans="1:13" x14ac:dyDescent="0.2">
      <c r="A3368" s="84">
        <v>360</v>
      </c>
      <c r="B3368" s="85">
        <v>36691</v>
      </c>
      <c r="C3368" s="97">
        <v>31.082770459999999</v>
      </c>
      <c r="D3368" s="90">
        <v>7.5204999999999998E-4</v>
      </c>
      <c r="E3368" s="87">
        <v>131.2288495</v>
      </c>
      <c r="F3368" s="88">
        <v>9.8800000000000008</v>
      </c>
      <c r="G3368" s="91">
        <v>20.481385230000001</v>
      </c>
      <c r="H3368" s="41">
        <v>5.1770361670189224E-4</v>
      </c>
      <c r="I3368" s="42">
        <v>17.349714489754547</v>
      </c>
      <c r="J3368" s="41">
        <v>5.6892736750000005E-4</v>
      </c>
      <c r="K3368" s="42">
        <v>3.0160178360324967</v>
      </c>
      <c r="L3368" s="41">
        <v>5.1770361670189224E-4</v>
      </c>
      <c r="M3368" s="42">
        <v>2.855397711960725</v>
      </c>
    </row>
    <row r="3369" spans="1:13" x14ac:dyDescent="0.2">
      <c r="A3369" s="84">
        <v>360</v>
      </c>
      <c r="B3369" s="85">
        <v>36692</v>
      </c>
      <c r="C3369" s="97">
        <v>30.728929900000001</v>
      </c>
      <c r="D3369" s="90">
        <v>7.4461999999999998E-4</v>
      </c>
      <c r="E3369" s="87">
        <v>131.32656513000001</v>
      </c>
      <c r="F3369" s="88">
        <v>9.91</v>
      </c>
      <c r="G3369" s="91">
        <v>20.31946495</v>
      </c>
      <c r="H3369" s="41">
        <v>5.1396600004083304E-4</v>
      </c>
      <c r="I3369" s="42">
        <v>17.358631653112695</v>
      </c>
      <c r="J3369" s="41">
        <v>5.6442958194444443E-4</v>
      </c>
      <c r="K3369" s="42">
        <v>3.0165822656144412</v>
      </c>
      <c r="L3369" s="41">
        <v>5.1396600004083304E-4</v>
      </c>
      <c r="M3369" s="42">
        <v>2.8559116779607656</v>
      </c>
    </row>
    <row r="3370" spans="1:13" x14ac:dyDescent="0.2">
      <c r="A3370" s="84">
        <v>360</v>
      </c>
      <c r="B3370" s="85">
        <v>36693</v>
      </c>
      <c r="C3370" s="97">
        <v>30.919482850000001</v>
      </c>
      <c r="D3370" s="90">
        <v>7.4865999999999995E-4</v>
      </c>
      <c r="E3370" s="87">
        <v>131.42488408</v>
      </c>
      <c r="F3370" s="88">
        <v>9.93</v>
      </c>
      <c r="G3370" s="91">
        <v>20.424741425000001</v>
      </c>
      <c r="H3370" s="41">
        <v>5.163966739307746E-4</v>
      </c>
      <c r="I3370" s="42">
        <v>17.367595592762353</v>
      </c>
      <c r="J3370" s="41">
        <v>5.6735392847222222E-4</v>
      </c>
      <c r="K3370" s="42">
        <v>3.0171496195429133</v>
      </c>
      <c r="L3370" s="41">
        <v>5.163966739307746E-4</v>
      </c>
      <c r="M3370" s="42">
        <v>2.8564280746346964</v>
      </c>
    </row>
    <row r="3371" spans="1:13" x14ac:dyDescent="0.2">
      <c r="A3371" s="84">
        <v>360</v>
      </c>
      <c r="B3371" s="85">
        <v>36694</v>
      </c>
      <c r="C3371" s="97">
        <v>30.919482850000001</v>
      </c>
      <c r="D3371" s="90">
        <v>7.4865999999999995E-4</v>
      </c>
      <c r="E3371" s="87">
        <v>131.52327663</v>
      </c>
      <c r="F3371" s="88">
        <v>9.93</v>
      </c>
      <c r="G3371" s="91">
        <v>20.424741425000001</v>
      </c>
      <c r="H3371" s="41">
        <v>5.163966739307746E-4</v>
      </c>
      <c r="I3371" s="42">
        <v>17.37656416136063</v>
      </c>
      <c r="J3371" s="41">
        <v>5.6735392847222222E-4</v>
      </c>
      <c r="K3371" s="42">
        <v>3.0177169734713853</v>
      </c>
      <c r="L3371" s="41">
        <v>5.163966739307746E-4</v>
      </c>
      <c r="M3371" s="42">
        <v>2.8569444713086272</v>
      </c>
    </row>
    <row r="3372" spans="1:13" x14ac:dyDescent="0.2">
      <c r="A3372" s="84">
        <v>360</v>
      </c>
      <c r="B3372" s="85">
        <v>36695</v>
      </c>
      <c r="C3372" s="97">
        <v>30.919482850000001</v>
      </c>
      <c r="D3372" s="90">
        <v>7.4865999999999995E-4</v>
      </c>
      <c r="E3372" s="87">
        <v>131.62174285</v>
      </c>
      <c r="F3372" s="88">
        <v>9.93</v>
      </c>
      <c r="G3372" s="91">
        <v>20.424741425000001</v>
      </c>
      <c r="H3372" s="41">
        <v>5.163966739307746E-4</v>
      </c>
      <c r="I3372" s="42">
        <v>17.385537361297903</v>
      </c>
      <c r="J3372" s="41">
        <v>5.6735392847222222E-4</v>
      </c>
      <c r="K3372" s="42">
        <v>3.0182843273998574</v>
      </c>
      <c r="L3372" s="41">
        <v>5.163966739307746E-4</v>
      </c>
      <c r="M3372" s="42">
        <v>2.8574608679825579</v>
      </c>
    </row>
    <row r="3373" spans="1:13" x14ac:dyDescent="0.2">
      <c r="A3373" s="84">
        <v>360</v>
      </c>
      <c r="B3373" s="85">
        <v>36696</v>
      </c>
      <c r="C3373" s="97">
        <v>31.040553360000001</v>
      </c>
      <c r="D3373" s="90">
        <v>7.5120999999999999E-4</v>
      </c>
      <c r="E3373" s="87">
        <v>131.72061841999999</v>
      </c>
      <c r="F3373" s="88">
        <v>9.93</v>
      </c>
      <c r="G3373" s="91">
        <v>20.485276679999998</v>
      </c>
      <c r="H3373" s="41">
        <v>5.1779338165025557E-4</v>
      </c>
      <c r="I3373" s="42">
        <v>17.394539477480016</v>
      </c>
      <c r="J3373" s="41">
        <v>5.6903546333333325E-4</v>
      </c>
      <c r="K3373" s="42">
        <v>3.0188533628631906</v>
      </c>
      <c r="L3373" s="41">
        <v>5.1779338165025557E-4</v>
      </c>
      <c r="M3373" s="42">
        <v>2.857978661364208</v>
      </c>
    </row>
    <row r="3374" spans="1:13" x14ac:dyDescent="0.2">
      <c r="A3374" s="84">
        <v>360</v>
      </c>
      <c r="B3374" s="85">
        <v>36697</v>
      </c>
      <c r="C3374" s="97">
        <v>30.951889230000003</v>
      </c>
      <c r="D3374" s="90">
        <v>7.4930000000000005E-4</v>
      </c>
      <c r="E3374" s="87">
        <v>131.81931667999999</v>
      </c>
      <c r="F3374" s="88">
        <v>9.8800000000000008</v>
      </c>
      <c r="G3374" s="91">
        <v>20.415944615000001</v>
      </c>
      <c r="H3374" s="41">
        <v>5.1619365010013851E-4</v>
      </c>
      <c r="I3374" s="42">
        <v>17.403518428304707</v>
      </c>
      <c r="J3374" s="41">
        <v>5.6710957263888888E-4</v>
      </c>
      <c r="K3374" s="42">
        <v>3.0194204724358293</v>
      </c>
      <c r="L3374" s="41">
        <v>5.1619365010013851E-4</v>
      </c>
      <c r="M3374" s="42">
        <v>2.8584948550143081</v>
      </c>
    </row>
    <row r="3375" spans="1:13" x14ac:dyDescent="0.2">
      <c r="A3375" s="84">
        <v>360</v>
      </c>
      <c r="B3375" s="85">
        <v>36698</v>
      </c>
      <c r="C3375" s="97">
        <v>30.965756429999995</v>
      </c>
      <c r="D3375" s="90">
        <v>7.4972000000000005E-4</v>
      </c>
      <c r="E3375" s="87">
        <v>131.91814425999999</v>
      </c>
      <c r="F3375" s="88">
        <v>9.92</v>
      </c>
      <c r="G3375" s="91">
        <v>20.442878214999997</v>
      </c>
      <c r="H3375" s="41">
        <v>5.1681521087632021E-4</v>
      </c>
      <c r="I3375" s="42">
        <v>17.412512831351222</v>
      </c>
      <c r="J3375" s="41">
        <v>5.6785772819444437E-4</v>
      </c>
      <c r="K3375" s="42">
        <v>3.0199883301640238</v>
      </c>
      <c r="L3375" s="41">
        <v>5.1681521087632021E-4</v>
      </c>
      <c r="M3375" s="42">
        <v>2.8590116702251844</v>
      </c>
    </row>
    <row r="3376" spans="1:13" x14ac:dyDescent="0.2">
      <c r="A3376" s="84">
        <v>360</v>
      </c>
      <c r="B3376" s="85">
        <v>36699</v>
      </c>
      <c r="C3376" s="97">
        <v>31.069278440000005</v>
      </c>
      <c r="D3376" s="90">
        <v>7.5184000000000004E-4</v>
      </c>
      <c r="E3376" s="87">
        <v>132.01732559999999</v>
      </c>
      <c r="F3376" s="88">
        <v>9.9700000000000006</v>
      </c>
      <c r="G3376" s="91">
        <v>20.519639220000002</v>
      </c>
      <c r="H3376" s="41">
        <v>5.18585904593305E-4</v>
      </c>
      <c r="I3376" s="42">
        <v>17.421542715069112</v>
      </c>
      <c r="J3376" s="41">
        <v>5.6998997833333342E-4</v>
      </c>
      <c r="K3376" s="42">
        <v>3.0205583201423569</v>
      </c>
      <c r="L3376" s="41">
        <v>5.18585904593305E-4</v>
      </c>
      <c r="M3376" s="42">
        <v>2.8595302561297777</v>
      </c>
    </row>
    <row r="3377" spans="1:13" x14ac:dyDescent="0.2">
      <c r="A3377" s="84">
        <v>360</v>
      </c>
      <c r="B3377" s="85">
        <v>36700</v>
      </c>
      <c r="C3377" s="97">
        <v>31.045186220000005</v>
      </c>
      <c r="D3377" s="90">
        <v>7.5142000000000004E-4</v>
      </c>
      <c r="E3377" s="87">
        <v>132.11652606000001</v>
      </c>
      <c r="F3377" s="88">
        <v>9.99</v>
      </c>
      <c r="G3377" s="91">
        <v>20.517593110000004</v>
      </c>
      <c r="H3377" s="41">
        <v>5.1853872029594683E-4</v>
      </c>
      <c r="I3377" s="42">
        <v>17.430576459534166</v>
      </c>
      <c r="J3377" s="41">
        <v>5.6993314194444459E-4</v>
      </c>
      <c r="K3377" s="42">
        <v>3.0211282532843016</v>
      </c>
      <c r="L3377" s="41">
        <v>5.1853872029594683E-4</v>
      </c>
      <c r="M3377" s="42">
        <v>2.8600487948500737</v>
      </c>
    </row>
    <row r="3378" spans="1:13" x14ac:dyDescent="0.2">
      <c r="A3378" s="84">
        <v>360</v>
      </c>
      <c r="B3378" s="85">
        <v>36701</v>
      </c>
      <c r="C3378" s="97">
        <v>31.045186220000005</v>
      </c>
      <c r="D3378" s="90">
        <v>7.5142000000000004E-4</v>
      </c>
      <c r="E3378" s="87">
        <v>132.21580105999999</v>
      </c>
      <c r="F3378" s="88">
        <v>9.99</v>
      </c>
      <c r="G3378" s="91">
        <v>20.517593110000004</v>
      </c>
      <c r="H3378" s="41">
        <v>5.1853872029594683E-4</v>
      </c>
      <c r="I3378" s="42">
        <v>17.439614888345513</v>
      </c>
      <c r="J3378" s="41">
        <v>5.6993314194444459E-4</v>
      </c>
      <c r="K3378" s="42">
        <v>3.0216981864262462</v>
      </c>
      <c r="L3378" s="41">
        <v>5.1853872029594683E-4</v>
      </c>
      <c r="M3378" s="42">
        <v>2.8605673335703696</v>
      </c>
    </row>
    <row r="3379" spans="1:13" x14ac:dyDescent="0.2">
      <c r="A3379" s="84">
        <v>360</v>
      </c>
      <c r="B3379" s="85">
        <v>36702</v>
      </c>
      <c r="C3379" s="97">
        <v>31.045186220000005</v>
      </c>
      <c r="D3379" s="90">
        <v>7.5142000000000004E-4</v>
      </c>
      <c r="E3379" s="87">
        <v>132.31515066</v>
      </c>
      <c r="F3379" s="88">
        <v>9.99</v>
      </c>
      <c r="G3379" s="91">
        <v>20.517593110000004</v>
      </c>
      <c r="H3379" s="41">
        <v>5.1853872029594683E-4</v>
      </c>
      <c r="I3379" s="42">
        <v>17.44865800393217</v>
      </c>
      <c r="J3379" s="41">
        <v>5.6993314194444459E-4</v>
      </c>
      <c r="K3379" s="42">
        <v>3.0222681195681909</v>
      </c>
      <c r="L3379" s="41">
        <v>5.1853872029594683E-4</v>
      </c>
      <c r="M3379" s="42">
        <v>2.8610858722906656</v>
      </c>
    </row>
    <row r="3380" spans="1:13" x14ac:dyDescent="0.2">
      <c r="A3380" s="84">
        <v>360</v>
      </c>
      <c r="B3380" s="85">
        <v>36703</v>
      </c>
      <c r="C3380" s="97">
        <v>31.067092120000002</v>
      </c>
      <c r="D3380" s="90">
        <v>7.5184000000000004E-4</v>
      </c>
      <c r="E3380" s="87">
        <v>132.41463048</v>
      </c>
      <c r="F3380" s="88">
        <v>9.99</v>
      </c>
      <c r="G3380" s="91">
        <v>20.52854606</v>
      </c>
      <c r="H3380" s="41">
        <v>5.1879129137266666E-4</v>
      </c>
      <c r="I3380" s="42">
        <v>17.457710215750751</v>
      </c>
      <c r="J3380" s="41">
        <v>5.7023739055555558E-4</v>
      </c>
      <c r="K3380" s="42">
        <v>3.0228383569587463</v>
      </c>
      <c r="L3380" s="41">
        <v>5.1879129137266666E-4</v>
      </c>
      <c r="M3380" s="42">
        <v>2.861604663582038</v>
      </c>
    </row>
    <row r="3381" spans="1:13" x14ac:dyDescent="0.2">
      <c r="A3381" s="84">
        <v>360</v>
      </c>
      <c r="B3381" s="85">
        <v>36704</v>
      </c>
      <c r="C3381" s="97">
        <v>31.060004620000004</v>
      </c>
      <c r="D3381" s="90">
        <v>7.5162999999999998E-4</v>
      </c>
      <c r="E3381" s="87">
        <v>132.51415729000001</v>
      </c>
      <c r="F3381" s="88">
        <v>9.93</v>
      </c>
      <c r="G3381" s="91">
        <v>20.495002310000004</v>
      </c>
      <c r="H3381" s="41">
        <v>5.180177122929841E-4</v>
      </c>
      <c r="I3381" s="42">
        <v>17.46675361885859</v>
      </c>
      <c r="J3381" s="41">
        <v>5.6930561972222231E-4</v>
      </c>
      <c r="K3381" s="42">
        <v>3.0234076625784683</v>
      </c>
      <c r="L3381" s="41">
        <v>5.180177122929841E-4</v>
      </c>
      <c r="M3381" s="42">
        <v>2.862122681294331</v>
      </c>
    </row>
    <row r="3382" spans="1:13" x14ac:dyDescent="0.2">
      <c r="A3382" s="84">
        <v>360</v>
      </c>
      <c r="B3382" s="85">
        <v>36705</v>
      </c>
      <c r="C3382" s="97">
        <v>31.0236211</v>
      </c>
      <c r="D3382" s="90">
        <v>7.5078000000000005E-4</v>
      </c>
      <c r="E3382" s="87">
        <v>132.61364627</v>
      </c>
      <c r="F3382" s="88">
        <v>9.8800000000000008</v>
      </c>
      <c r="G3382" s="91">
        <v>20.451810550000001</v>
      </c>
      <c r="H3382" s="41">
        <v>5.1702131643738269E-4</v>
      </c>
      <c r="I3382" s="42">
        <v>17.475784302808499</v>
      </c>
      <c r="J3382" s="41">
        <v>5.6810584861111113E-4</v>
      </c>
      <c r="K3382" s="42">
        <v>3.0239757684270794</v>
      </c>
      <c r="L3382" s="41">
        <v>5.1702131643738269E-4</v>
      </c>
      <c r="M3382" s="42">
        <v>2.8626397026107684</v>
      </c>
    </row>
    <row r="3383" spans="1:13" x14ac:dyDescent="0.2">
      <c r="A3383" s="84">
        <v>360</v>
      </c>
      <c r="B3383" s="85">
        <v>36706</v>
      </c>
      <c r="C3383" s="97">
        <v>31.0236211</v>
      </c>
      <c r="D3383" s="90">
        <v>7.5078000000000005E-4</v>
      </c>
      <c r="E3383" s="87">
        <v>132.71320994000001</v>
      </c>
      <c r="F3383" s="88">
        <v>9.8800000000000008</v>
      </c>
      <c r="G3383" s="91">
        <v>20.451810550000001</v>
      </c>
      <c r="H3383" s="41">
        <v>5.1702131643738269E-4</v>
      </c>
      <c r="I3383" s="42">
        <v>17.484819655814512</v>
      </c>
      <c r="J3383" s="41">
        <v>5.6810584861111113E-4</v>
      </c>
      <c r="K3383" s="42">
        <v>3.0245438742756905</v>
      </c>
      <c r="L3383" s="41">
        <v>5.1702131643738269E-4</v>
      </c>
      <c r="M3383" s="42">
        <v>2.8631567239272058</v>
      </c>
    </row>
    <row r="3384" spans="1:13" x14ac:dyDescent="0.2">
      <c r="A3384" s="84">
        <v>360</v>
      </c>
      <c r="B3384" s="85">
        <v>36707</v>
      </c>
      <c r="C3384" s="97">
        <v>31.510182759999999</v>
      </c>
      <c r="D3384" s="90">
        <v>7.6115999999999998E-4</v>
      </c>
      <c r="E3384" s="87">
        <v>132.81422592999999</v>
      </c>
      <c r="F3384" s="88">
        <v>9.8800000000000008</v>
      </c>
      <c r="G3384" s="91">
        <v>20.695091380000001</v>
      </c>
      <c r="H3384" s="41">
        <v>5.2262894891996758E-4</v>
      </c>
      <c r="I3384" s="42">
        <v>17.493957728733285</v>
      </c>
      <c r="J3384" s="41">
        <v>5.7486364944444451E-4</v>
      </c>
      <c r="K3384" s="42">
        <v>3.0251187379251347</v>
      </c>
      <c r="L3384" s="41">
        <v>5.2262894891996758E-4</v>
      </c>
      <c r="M3384" s="42">
        <v>2.863679352876126</v>
      </c>
    </row>
    <row r="3385" spans="1:13" x14ac:dyDescent="0.2">
      <c r="A3385" s="84">
        <v>360</v>
      </c>
      <c r="B3385" s="85">
        <v>36708</v>
      </c>
      <c r="C3385" s="97">
        <v>31.510182759999999</v>
      </c>
      <c r="D3385" s="90">
        <v>7.6115999999999998E-4</v>
      </c>
      <c r="E3385" s="87">
        <v>132.91531881</v>
      </c>
      <c r="F3385" s="96">
        <v>9.8800000000000008</v>
      </c>
      <c r="G3385" s="91">
        <v>20.695091380000001</v>
      </c>
      <c r="H3385" s="41">
        <v>5.2262894891996758E-4</v>
      </c>
      <c r="I3385" s="42">
        <v>17.503100577473504</v>
      </c>
      <c r="J3385" s="41">
        <v>5.7486364944444451E-4</v>
      </c>
      <c r="K3385" s="42">
        <v>3.025693601574579</v>
      </c>
      <c r="L3385" s="41">
        <v>5.2262894891996758E-4</v>
      </c>
      <c r="M3385" s="42">
        <v>2.8642019818250457</v>
      </c>
    </row>
    <row r="3386" spans="1:13" x14ac:dyDescent="0.2">
      <c r="A3386" s="84">
        <v>360</v>
      </c>
      <c r="B3386" s="85">
        <v>36709</v>
      </c>
      <c r="C3386" s="97">
        <v>31.510182759999999</v>
      </c>
      <c r="D3386" s="90">
        <v>7.6115999999999998E-4</v>
      </c>
      <c r="E3386" s="87">
        <v>133.01648863</v>
      </c>
      <c r="F3386" s="96">
        <v>9.8800000000000008</v>
      </c>
      <c r="G3386" s="91">
        <v>20.695091380000001</v>
      </c>
      <c r="H3386" s="41">
        <v>5.2262894891996758E-4</v>
      </c>
      <c r="I3386" s="42">
        <v>17.512248204531151</v>
      </c>
      <c r="J3386" s="41">
        <v>5.7486364944444451E-4</v>
      </c>
      <c r="K3386" s="42">
        <v>3.0262684652240233</v>
      </c>
      <c r="L3386" s="41">
        <v>5.2262894891996758E-4</v>
      </c>
      <c r="M3386" s="42">
        <v>2.8647246107739655</v>
      </c>
    </row>
    <row r="3387" spans="1:13" x14ac:dyDescent="0.2">
      <c r="A3387" s="84">
        <v>360</v>
      </c>
      <c r="B3387" s="85">
        <v>36710</v>
      </c>
      <c r="C3387" s="97">
        <v>30.894976509999999</v>
      </c>
      <c r="D3387" s="90">
        <v>7.4801999999999996E-4</v>
      </c>
      <c r="E3387" s="87">
        <v>133.11598762</v>
      </c>
      <c r="F3387" s="96">
        <v>9.7899999999999991</v>
      </c>
      <c r="G3387" s="91">
        <v>20.342488254999999</v>
      </c>
      <c r="H3387" s="41">
        <v>5.1449775432388378E-4</v>
      </c>
      <c r="I3387" s="42">
        <v>17.521258216905544</v>
      </c>
      <c r="J3387" s="41">
        <v>5.6506911819444443E-4</v>
      </c>
      <c r="K3387" s="42">
        <v>3.0268335343422179</v>
      </c>
      <c r="L3387" s="41">
        <v>5.1449775432388378E-4</v>
      </c>
      <c r="M3387" s="42">
        <v>2.8652391085282893</v>
      </c>
    </row>
    <row r="3388" spans="1:13" x14ac:dyDescent="0.2">
      <c r="A3388" s="84">
        <v>360</v>
      </c>
      <c r="B3388" s="85">
        <v>36711</v>
      </c>
      <c r="C3388" s="97">
        <v>30.759671150000003</v>
      </c>
      <c r="D3388" s="90">
        <v>7.4525999999999998E-4</v>
      </c>
      <c r="E3388" s="87">
        <v>133.21519364</v>
      </c>
      <c r="F3388" s="96">
        <v>9.81</v>
      </c>
      <c r="G3388" s="91">
        <v>20.284835575000002</v>
      </c>
      <c r="H3388" s="41">
        <v>5.1316599679829267E-4</v>
      </c>
      <c r="I3388" s="42">
        <v>17.530249530843584</v>
      </c>
      <c r="J3388" s="41">
        <v>5.634676548611112E-4</v>
      </c>
      <c r="K3388" s="42">
        <v>3.0273970019970791</v>
      </c>
      <c r="L3388" s="41">
        <v>5.1316599679829267E-4</v>
      </c>
      <c r="M3388" s="42">
        <v>2.8657522745250876</v>
      </c>
    </row>
    <row r="3389" spans="1:13" x14ac:dyDescent="0.2">
      <c r="A3389" s="84">
        <v>360</v>
      </c>
      <c r="B3389" s="85">
        <v>36712</v>
      </c>
      <c r="C3389" s="97">
        <v>30.897237950000001</v>
      </c>
      <c r="D3389" s="90">
        <v>7.4823000000000001E-4</v>
      </c>
      <c r="E3389" s="87">
        <v>133.31486924000001</v>
      </c>
      <c r="F3389" s="96">
        <v>9.75</v>
      </c>
      <c r="G3389" s="91">
        <v>20.323618975000002</v>
      </c>
      <c r="H3389" s="41">
        <v>5.1406195035297308E-4</v>
      </c>
      <c r="I3389" s="42">
        <v>17.539261165107582</v>
      </c>
      <c r="J3389" s="41">
        <v>5.6454497152777787E-4</v>
      </c>
      <c r="K3389" s="42">
        <v>3.0279615469686068</v>
      </c>
      <c r="L3389" s="41">
        <v>5.1406195035297308E-4</v>
      </c>
      <c r="M3389" s="42">
        <v>2.8662663364754408</v>
      </c>
    </row>
    <row r="3390" spans="1:13" x14ac:dyDescent="0.2">
      <c r="A3390" s="84">
        <v>360</v>
      </c>
      <c r="B3390" s="85">
        <v>36713</v>
      </c>
      <c r="C3390" s="97">
        <v>30.774740959999995</v>
      </c>
      <c r="D3390" s="90">
        <v>7.4547000000000003E-4</v>
      </c>
      <c r="E3390" s="87">
        <v>133.41425147999999</v>
      </c>
      <c r="F3390" s="96">
        <v>9.74</v>
      </c>
      <c r="G3390" s="91">
        <v>20.257370479999999</v>
      </c>
      <c r="H3390" s="41">
        <v>5.1253133847062315E-4</v>
      </c>
      <c r="I3390" s="42">
        <v>17.54825058610832</v>
      </c>
      <c r="J3390" s="41">
        <v>5.6270473555555551E-4</v>
      </c>
      <c r="K3390" s="42">
        <v>3.0285242517041624</v>
      </c>
      <c r="L3390" s="41">
        <v>5.1253133847062315E-4</v>
      </c>
      <c r="M3390" s="42">
        <v>2.8667788678139114</v>
      </c>
    </row>
    <row r="3391" spans="1:13" x14ac:dyDescent="0.2">
      <c r="A3391" s="84">
        <v>360</v>
      </c>
      <c r="B3391" s="85">
        <v>36714</v>
      </c>
      <c r="C3391" s="97">
        <v>30.962858690000001</v>
      </c>
      <c r="D3391" s="90">
        <v>7.4951E-4</v>
      </c>
      <c r="E3391" s="87">
        <v>133.5142468</v>
      </c>
      <c r="F3391" s="96">
        <v>9.73</v>
      </c>
      <c r="G3391" s="91">
        <v>20.346429345000001</v>
      </c>
      <c r="H3391" s="41">
        <v>5.1458876894372452E-4</v>
      </c>
      <c r="I3391" s="42">
        <v>17.557280718774543</v>
      </c>
      <c r="J3391" s="41">
        <v>5.6517859291666667E-4</v>
      </c>
      <c r="K3391" s="42">
        <v>3.0290894302970792</v>
      </c>
      <c r="L3391" s="41">
        <v>5.1458876894372452E-4</v>
      </c>
      <c r="M3391" s="42">
        <v>2.8672934565828552</v>
      </c>
    </row>
    <row r="3392" spans="1:13" x14ac:dyDescent="0.2">
      <c r="A3392" s="84">
        <v>360</v>
      </c>
      <c r="B3392" s="85">
        <v>36715</v>
      </c>
      <c r="C3392" s="97">
        <v>30.962858690000001</v>
      </c>
      <c r="D3392" s="90">
        <v>7.4951E-4</v>
      </c>
      <c r="E3392" s="87">
        <v>133.61431705999999</v>
      </c>
      <c r="F3392" s="96">
        <v>9.73</v>
      </c>
      <c r="G3392" s="91">
        <v>20.346429345000001</v>
      </c>
      <c r="H3392" s="41">
        <v>5.1458876894372452E-4</v>
      </c>
      <c r="I3392" s="42">
        <v>17.566315498245615</v>
      </c>
      <c r="J3392" s="41">
        <v>5.6517859291666667E-4</v>
      </c>
      <c r="K3392" s="42">
        <v>3.029654608889996</v>
      </c>
      <c r="L3392" s="41">
        <v>5.1458876894372452E-4</v>
      </c>
      <c r="M3392" s="42">
        <v>2.8678080453517989</v>
      </c>
    </row>
    <row r="3393" spans="1:13" x14ac:dyDescent="0.2">
      <c r="A3393" s="84">
        <v>360</v>
      </c>
      <c r="B3393" s="85">
        <v>36716</v>
      </c>
      <c r="C3393" s="97">
        <v>30.962858690000001</v>
      </c>
      <c r="D3393" s="90">
        <v>7.4951E-4</v>
      </c>
      <c r="E3393" s="87">
        <v>133.71446233</v>
      </c>
      <c r="F3393" s="96">
        <v>9.73</v>
      </c>
      <c r="G3393" s="91">
        <v>20.346429345000001</v>
      </c>
      <c r="H3393" s="41">
        <v>5.1458876894372452E-4</v>
      </c>
      <c r="I3393" s="42">
        <v>17.575354926912734</v>
      </c>
      <c r="J3393" s="41">
        <v>5.6517859291666667E-4</v>
      </c>
      <c r="K3393" s="42">
        <v>3.0302197874829129</v>
      </c>
      <c r="L3393" s="41">
        <v>5.1458876894372452E-4</v>
      </c>
      <c r="M3393" s="42">
        <v>2.8683226341207426</v>
      </c>
    </row>
    <row r="3394" spans="1:13" x14ac:dyDescent="0.2">
      <c r="A3394" s="84">
        <v>360</v>
      </c>
      <c r="B3394" s="85">
        <v>36717</v>
      </c>
      <c r="C3394" s="97">
        <v>30.959757010000001</v>
      </c>
      <c r="D3394" s="90">
        <v>7.4951E-4</v>
      </c>
      <c r="E3394" s="87">
        <v>133.81468265999999</v>
      </c>
      <c r="F3394" s="96">
        <v>9.74</v>
      </c>
      <c r="G3394" s="91">
        <v>20.349878505</v>
      </c>
      <c r="H3394" s="41">
        <v>5.1466842060721163E-4</v>
      </c>
      <c r="I3394" s="42">
        <v>17.584400407074579</v>
      </c>
      <c r="J3394" s="41">
        <v>5.6527440291666666E-4</v>
      </c>
      <c r="K3394" s="42">
        <v>3.0307850618858296</v>
      </c>
      <c r="L3394" s="41">
        <v>5.1466842060721163E-4</v>
      </c>
      <c r="M3394" s="42">
        <v>2.8688373025413498</v>
      </c>
    </row>
    <row r="3395" spans="1:13" x14ac:dyDescent="0.2">
      <c r="A3395" s="84">
        <v>360</v>
      </c>
      <c r="B3395" s="85">
        <v>36718</v>
      </c>
      <c r="C3395" s="97">
        <v>30.46833208</v>
      </c>
      <c r="D3395" s="90">
        <v>7.3908999999999997E-4</v>
      </c>
      <c r="E3395" s="87">
        <v>133.91358374999999</v>
      </c>
      <c r="F3395" s="96">
        <v>9.69</v>
      </c>
      <c r="G3395" s="91">
        <v>20.07916604</v>
      </c>
      <c r="H3395" s="41">
        <v>5.0840990840828049E-4</v>
      </c>
      <c r="I3395" s="42">
        <v>17.593340490474954</v>
      </c>
      <c r="J3395" s="41">
        <v>5.5775461222222229E-4</v>
      </c>
      <c r="K3395" s="42">
        <v>3.0313428164980518</v>
      </c>
      <c r="L3395" s="41">
        <v>5.0840990840828049E-4</v>
      </c>
      <c r="M3395" s="42">
        <v>2.8693457124497579</v>
      </c>
    </row>
    <row r="3396" spans="1:13" x14ac:dyDescent="0.2">
      <c r="A3396" s="84">
        <v>360</v>
      </c>
      <c r="B3396" s="85">
        <v>36719</v>
      </c>
      <c r="C3396" s="97">
        <v>29.825065680000002</v>
      </c>
      <c r="D3396" s="90">
        <v>7.2541999999999995E-4</v>
      </c>
      <c r="E3396" s="87">
        <v>134.01072733999999</v>
      </c>
      <c r="F3396" s="96">
        <v>9.69</v>
      </c>
      <c r="G3396" s="91">
        <v>19.75753284</v>
      </c>
      <c r="H3396" s="41">
        <v>5.0095586161580385E-4</v>
      </c>
      <c r="I3396" s="42">
        <v>17.602153977519059</v>
      </c>
      <c r="J3396" s="41">
        <v>5.4882035666666668E-4</v>
      </c>
      <c r="K3396" s="42">
        <v>3.0318916368547186</v>
      </c>
      <c r="L3396" s="41">
        <v>5.0095586161580385E-4</v>
      </c>
      <c r="M3396" s="42">
        <v>2.8698466683113737</v>
      </c>
    </row>
    <row r="3397" spans="1:13" x14ac:dyDescent="0.2">
      <c r="A3397" s="84">
        <v>360</v>
      </c>
      <c r="B3397" s="85">
        <v>36720</v>
      </c>
      <c r="C3397" s="97">
        <v>29.784343329999995</v>
      </c>
      <c r="D3397" s="90">
        <v>7.2435000000000002E-4</v>
      </c>
      <c r="E3397" s="87">
        <v>134.10779801000001</v>
      </c>
      <c r="F3397" s="96">
        <v>9.66</v>
      </c>
      <c r="G3397" s="91">
        <v>19.722171664999998</v>
      </c>
      <c r="H3397" s="41">
        <v>5.0013512690383344E-4</v>
      </c>
      <c r="I3397" s="42">
        <v>17.610957433032386</v>
      </c>
      <c r="J3397" s="41">
        <v>5.4783810180555545E-4</v>
      </c>
      <c r="K3397" s="42">
        <v>3.032439474956524</v>
      </c>
      <c r="L3397" s="41">
        <v>5.0013512690383344E-4</v>
      </c>
      <c r="M3397" s="42">
        <v>2.8703468034382773</v>
      </c>
    </row>
    <row r="3398" spans="1:13" x14ac:dyDescent="0.2">
      <c r="A3398" s="84">
        <v>360</v>
      </c>
      <c r="B3398" s="85">
        <v>36721</v>
      </c>
      <c r="C3398" s="97">
        <v>29.757617740000004</v>
      </c>
      <c r="D3398" s="90">
        <v>7.2391999999999997E-4</v>
      </c>
      <c r="E3398" s="87">
        <v>134.20488133000001</v>
      </c>
      <c r="F3398" s="96">
        <v>9.66</v>
      </c>
      <c r="G3398" s="91">
        <v>19.708808870000002</v>
      </c>
      <c r="H3398" s="41">
        <v>4.9982491279831898E-4</v>
      </c>
      <c r="I3398" s="42">
        <v>17.619759828295646</v>
      </c>
      <c r="J3398" s="41">
        <v>5.4746691305555557E-4</v>
      </c>
      <c r="K3398" s="42">
        <v>3.0329869418695794</v>
      </c>
      <c r="L3398" s="41">
        <v>4.9982491279831898E-4</v>
      </c>
      <c r="M3398" s="42">
        <v>2.8708466283510754</v>
      </c>
    </row>
    <row r="3399" spans="1:13" x14ac:dyDescent="0.2">
      <c r="A3399" s="84">
        <v>360</v>
      </c>
      <c r="B3399" s="85">
        <v>36722</v>
      </c>
      <c r="C3399" s="97">
        <v>29.757617740000004</v>
      </c>
      <c r="D3399" s="90">
        <v>7.2391999999999997E-4</v>
      </c>
      <c r="E3399" s="87">
        <v>134.30203492999999</v>
      </c>
      <c r="F3399" s="96">
        <v>9.66</v>
      </c>
      <c r="G3399" s="91">
        <v>19.708808870000002</v>
      </c>
      <c r="H3399" s="41">
        <v>4.9982491279831898E-4</v>
      </c>
      <c r="I3399" s="42">
        <v>17.628566623215352</v>
      </c>
      <c r="J3399" s="41">
        <v>5.4746691305555557E-4</v>
      </c>
      <c r="K3399" s="42">
        <v>3.0335344087826348</v>
      </c>
      <c r="L3399" s="41">
        <v>4.9982491279831898E-4</v>
      </c>
      <c r="M3399" s="42">
        <v>2.8713464532638735</v>
      </c>
    </row>
    <row r="3400" spans="1:13" x14ac:dyDescent="0.2">
      <c r="A3400" s="84">
        <v>360</v>
      </c>
      <c r="B3400" s="85">
        <v>36723</v>
      </c>
      <c r="C3400" s="97">
        <v>29.757617740000004</v>
      </c>
      <c r="D3400" s="90">
        <v>7.2391999999999997E-4</v>
      </c>
      <c r="E3400" s="87">
        <v>134.39925886</v>
      </c>
      <c r="F3400" s="96">
        <v>9.67</v>
      </c>
      <c r="G3400" s="91">
        <v>19.713808870000001</v>
      </c>
      <c r="H3400" s="41">
        <v>4.9994099065120423E-4</v>
      </c>
      <c r="I3400" s="42">
        <v>17.637379866276724</v>
      </c>
      <c r="J3400" s="41">
        <v>5.476058019444445E-4</v>
      </c>
      <c r="K3400" s="42">
        <v>3.034082014584579</v>
      </c>
      <c r="L3400" s="41">
        <v>4.9994099065120423E-4</v>
      </c>
      <c r="M3400" s="42">
        <v>2.8718463942545247</v>
      </c>
    </row>
    <row r="3401" spans="1:13" x14ac:dyDescent="0.2">
      <c r="A3401" s="84">
        <v>360</v>
      </c>
      <c r="B3401" s="85">
        <v>36724</v>
      </c>
      <c r="C3401" s="97">
        <v>29.834213330000004</v>
      </c>
      <c r="D3401" s="90">
        <v>7.2541999999999995E-4</v>
      </c>
      <c r="E3401" s="87">
        <v>134.49675477</v>
      </c>
      <c r="F3401" s="96">
        <v>9.67</v>
      </c>
      <c r="G3401" s="91">
        <v>19.752106665000003</v>
      </c>
      <c r="H3401" s="41">
        <v>5.0082993550959465E-4</v>
      </c>
      <c r="I3401" s="42">
        <v>17.646213194097712</v>
      </c>
      <c r="J3401" s="41">
        <v>5.4866962958333338E-4</v>
      </c>
      <c r="K3401" s="42">
        <v>3.0346306842141626</v>
      </c>
      <c r="L3401" s="41">
        <v>5.0082993550959465E-4</v>
      </c>
      <c r="M3401" s="42">
        <v>2.8723472241900341</v>
      </c>
    </row>
    <row r="3402" spans="1:13" x14ac:dyDescent="0.2">
      <c r="A3402" s="84">
        <v>360</v>
      </c>
      <c r="B3402" s="85">
        <v>36725</v>
      </c>
      <c r="C3402" s="97">
        <v>30.069990449999999</v>
      </c>
      <c r="D3402" s="90">
        <v>7.3054999999999995E-4</v>
      </c>
      <c r="E3402" s="87">
        <v>134.59501137000001</v>
      </c>
      <c r="F3402" s="96">
        <v>9.6199999999999992</v>
      </c>
      <c r="G3402" s="91">
        <v>19.844995224999998</v>
      </c>
      <c r="H3402" s="41">
        <v>5.0298483047894749E-4</v>
      </c>
      <c r="I3402" s="42">
        <v>17.655088971649739</v>
      </c>
      <c r="J3402" s="41">
        <v>5.5124986736111107E-4</v>
      </c>
      <c r="K3402" s="42">
        <v>3.0351819340815238</v>
      </c>
      <c r="L3402" s="41">
        <v>5.0298483047894749E-4</v>
      </c>
      <c r="M3402" s="42">
        <v>2.872850209020513</v>
      </c>
    </row>
    <row r="3403" spans="1:13" x14ac:dyDescent="0.2">
      <c r="A3403" s="84">
        <v>360</v>
      </c>
      <c r="B3403" s="85">
        <v>36726</v>
      </c>
      <c r="C3403" s="97">
        <v>30.704751600000002</v>
      </c>
      <c r="D3403" s="90">
        <v>7.4397999999999999E-4</v>
      </c>
      <c r="E3403" s="87">
        <v>134.69514737</v>
      </c>
      <c r="F3403" s="96">
        <v>9.64</v>
      </c>
      <c r="G3403" s="91">
        <v>20.172375800000001</v>
      </c>
      <c r="H3403" s="41">
        <v>5.1056638095903217E-4</v>
      </c>
      <c r="I3403" s="42">
        <v>17.664103066531503</v>
      </c>
      <c r="J3403" s="41">
        <v>5.603437722222223E-4</v>
      </c>
      <c r="K3403" s="42">
        <v>3.0357422778537462</v>
      </c>
      <c r="L3403" s="41">
        <v>5.1056638095903217E-4</v>
      </c>
      <c r="M3403" s="42">
        <v>2.8733607754014718</v>
      </c>
    </row>
    <row r="3404" spans="1:13" x14ac:dyDescent="0.2">
      <c r="A3404" s="84">
        <v>360</v>
      </c>
      <c r="B3404" s="85">
        <v>36727</v>
      </c>
      <c r="C3404" s="97">
        <v>30.804727929999999</v>
      </c>
      <c r="D3404" s="90">
        <v>7.4611000000000002E-4</v>
      </c>
      <c r="E3404" s="87">
        <v>134.79564477</v>
      </c>
      <c r="F3404" s="96">
        <v>9.64</v>
      </c>
      <c r="G3404" s="91">
        <v>20.222363965</v>
      </c>
      <c r="H3404" s="41">
        <v>5.1172220484674291E-4</v>
      </c>
      <c r="I3404" s="42">
        <v>17.673142180299347</v>
      </c>
      <c r="J3404" s="41">
        <v>5.6173233236111108E-4</v>
      </c>
      <c r="K3404" s="42">
        <v>3.0363040101861074</v>
      </c>
      <c r="L3404" s="41">
        <v>5.1172220484674291E-4</v>
      </c>
      <c r="M3404" s="42">
        <v>2.8738724976063184</v>
      </c>
    </row>
    <row r="3405" spans="1:13" x14ac:dyDescent="0.2">
      <c r="A3405" s="84">
        <v>360</v>
      </c>
      <c r="B3405" s="85">
        <v>36728</v>
      </c>
      <c r="C3405" s="97">
        <v>30.468835630000001</v>
      </c>
      <c r="D3405" s="90">
        <v>7.3908999999999997E-4</v>
      </c>
      <c r="E3405" s="87">
        <v>134.89527088</v>
      </c>
      <c r="F3405" s="96">
        <v>9.65</v>
      </c>
      <c r="G3405" s="91">
        <v>20.059417815</v>
      </c>
      <c r="H3405" s="41">
        <v>5.079528052081006E-4</v>
      </c>
      <c r="I3405" s="42">
        <v>17.682119302446672</v>
      </c>
      <c r="J3405" s="41">
        <v>5.572060504166667E-4</v>
      </c>
      <c r="K3405" s="42">
        <v>3.0368612162365243</v>
      </c>
      <c r="L3405" s="41">
        <v>5.079528052081006E-4</v>
      </c>
      <c r="M3405" s="42">
        <v>2.8743804504115262</v>
      </c>
    </row>
    <row r="3406" spans="1:13" x14ac:dyDescent="0.2">
      <c r="A3406" s="84">
        <v>360</v>
      </c>
      <c r="B3406" s="85">
        <v>36729</v>
      </c>
      <c r="C3406" s="97">
        <v>30.468835630000001</v>
      </c>
      <c r="D3406" s="90">
        <v>7.3908999999999997E-4</v>
      </c>
      <c r="E3406" s="87">
        <v>134.99497063000001</v>
      </c>
      <c r="F3406" s="96">
        <v>9.65</v>
      </c>
      <c r="G3406" s="91">
        <v>20.059417815</v>
      </c>
      <c r="H3406" s="41">
        <v>5.079528052081006E-4</v>
      </c>
      <c r="I3406" s="42">
        <v>17.691100984548374</v>
      </c>
      <c r="J3406" s="41">
        <v>5.572060504166667E-4</v>
      </c>
      <c r="K3406" s="42">
        <v>3.0374184222869411</v>
      </c>
      <c r="L3406" s="41">
        <v>5.079528052081006E-4</v>
      </c>
      <c r="M3406" s="42">
        <v>2.8748884032167341</v>
      </c>
    </row>
    <row r="3407" spans="1:13" x14ac:dyDescent="0.2">
      <c r="A3407" s="84">
        <v>360</v>
      </c>
      <c r="B3407" s="85">
        <v>36730</v>
      </c>
      <c r="C3407" s="97">
        <v>30.468835630000001</v>
      </c>
      <c r="D3407" s="90">
        <v>7.3908999999999997E-4</v>
      </c>
      <c r="E3407" s="87">
        <v>135.09474406000001</v>
      </c>
      <c r="F3407" s="96">
        <v>9.65</v>
      </c>
      <c r="G3407" s="91">
        <v>20.059417815</v>
      </c>
      <c r="H3407" s="41">
        <v>5.079528052081006E-4</v>
      </c>
      <c r="I3407" s="42">
        <v>17.700087228920694</v>
      </c>
      <c r="J3407" s="41">
        <v>5.572060504166667E-4</v>
      </c>
      <c r="K3407" s="42">
        <v>3.037975628337358</v>
      </c>
      <c r="L3407" s="41">
        <v>5.079528052081006E-4</v>
      </c>
      <c r="M3407" s="42">
        <v>2.875396356021942</v>
      </c>
    </row>
    <row r="3408" spans="1:13" x14ac:dyDescent="0.2">
      <c r="A3408" s="84">
        <v>360</v>
      </c>
      <c r="B3408" s="85">
        <v>36731</v>
      </c>
      <c r="C3408" s="97">
        <v>30.456804580000004</v>
      </c>
      <c r="D3408" s="90">
        <v>7.3886999999999998E-4</v>
      </c>
      <c r="E3408" s="87">
        <v>135.19456151</v>
      </c>
      <c r="F3408" s="96">
        <v>9.64</v>
      </c>
      <c r="G3408" s="91">
        <v>20.048402290000002</v>
      </c>
      <c r="H3408" s="41">
        <v>5.0769780127413178E-4</v>
      </c>
      <c r="I3408" s="42">
        <v>17.709073524289177</v>
      </c>
      <c r="J3408" s="41">
        <v>5.5690006361111121E-4</v>
      </c>
      <c r="K3408" s="42">
        <v>3.0385325284009692</v>
      </c>
      <c r="L3408" s="41">
        <v>5.0769780127413178E-4</v>
      </c>
      <c r="M3408" s="42">
        <v>2.8759040538232163</v>
      </c>
    </row>
    <row r="3409" spans="1:13" x14ac:dyDescent="0.2">
      <c r="A3409" s="84">
        <v>360</v>
      </c>
      <c r="B3409" s="85">
        <v>36732</v>
      </c>
      <c r="C3409" s="97">
        <v>30.379380620000003</v>
      </c>
      <c r="D3409" s="90">
        <v>7.3716999999999999E-4</v>
      </c>
      <c r="E3409" s="87">
        <v>135.29422288000001</v>
      </c>
      <c r="F3409" s="96">
        <v>9.66</v>
      </c>
      <c r="G3409" s="91">
        <v>20.019690310000001</v>
      </c>
      <c r="H3409" s="41">
        <v>5.0703302350463275E-4</v>
      </c>
      <c r="I3409" s="42">
        <v>17.718052609381665</v>
      </c>
      <c r="J3409" s="41">
        <v>5.5610250861111118E-4</v>
      </c>
      <c r="K3409" s="42">
        <v>3.0390886309095801</v>
      </c>
      <c r="L3409" s="41">
        <v>5.0703302350463275E-4</v>
      </c>
      <c r="M3409" s="42">
        <v>2.876411086846721</v>
      </c>
    </row>
    <row r="3410" spans="1:13" x14ac:dyDescent="0.2">
      <c r="A3410" s="84">
        <v>360</v>
      </c>
      <c r="B3410" s="85">
        <v>36733</v>
      </c>
      <c r="C3410" s="97">
        <v>30.579111339999997</v>
      </c>
      <c r="D3410" s="90">
        <v>7.4142999999999995E-4</v>
      </c>
      <c r="E3410" s="87">
        <v>135.39453408</v>
      </c>
      <c r="F3410" s="96">
        <v>9.64</v>
      </c>
      <c r="G3410" s="91">
        <v>20.109555669999999</v>
      </c>
      <c r="H3410" s="41">
        <v>5.091131769561219E-4</v>
      </c>
      <c r="I3410" s="42">
        <v>17.727073103435103</v>
      </c>
      <c r="J3410" s="41">
        <v>5.5859876861111106E-4</v>
      </c>
      <c r="K3410" s="42">
        <v>3.0396472296781911</v>
      </c>
      <c r="L3410" s="41">
        <v>5.091131769561219E-4</v>
      </c>
      <c r="M3410" s="42">
        <v>2.8769202000236769</v>
      </c>
    </row>
    <row r="3411" spans="1:13" x14ac:dyDescent="0.2">
      <c r="A3411" s="84">
        <v>360</v>
      </c>
      <c r="B3411" s="85">
        <v>36734</v>
      </c>
      <c r="C3411" s="97">
        <v>30.356367109999997</v>
      </c>
      <c r="D3411" s="90">
        <v>7.3674000000000005E-4</v>
      </c>
      <c r="E3411" s="87">
        <v>135.49428465</v>
      </c>
      <c r="F3411" s="96">
        <v>9.61</v>
      </c>
      <c r="G3411" s="91">
        <v>19.983183554999997</v>
      </c>
      <c r="H3411" s="41">
        <v>5.0618754173115121E-4</v>
      </c>
      <c r="I3411" s="42">
        <v>17.736046326991421</v>
      </c>
      <c r="J3411" s="41">
        <v>5.5508843208333322E-4</v>
      </c>
      <c r="K3411" s="42">
        <v>3.0402023181102744</v>
      </c>
      <c r="L3411" s="41">
        <v>5.0618754173115121E-4</v>
      </c>
      <c r="M3411" s="42">
        <v>2.877426387565408</v>
      </c>
    </row>
    <row r="3412" spans="1:13" x14ac:dyDescent="0.2">
      <c r="A3412" s="84">
        <v>360</v>
      </c>
      <c r="B3412" s="85">
        <v>36735</v>
      </c>
      <c r="C3412" s="97">
        <v>30.356367109999997</v>
      </c>
      <c r="D3412" s="90">
        <v>7.3674000000000005E-4</v>
      </c>
      <c r="E3412" s="87">
        <v>135.59410871</v>
      </c>
      <c r="F3412" s="96">
        <v>9.61</v>
      </c>
      <c r="G3412" s="91">
        <v>19.983183554999997</v>
      </c>
      <c r="H3412" s="41">
        <v>5.0618754173115121E-4</v>
      </c>
      <c r="I3412" s="42">
        <v>17.74502409268171</v>
      </c>
      <c r="J3412" s="41">
        <v>5.5508843208333322E-4</v>
      </c>
      <c r="K3412" s="42">
        <v>3.0407574065423577</v>
      </c>
      <c r="L3412" s="41">
        <v>5.0618754173115121E-4</v>
      </c>
      <c r="M3412" s="42">
        <v>2.8779325751071392</v>
      </c>
    </row>
    <row r="3413" spans="1:13" x14ac:dyDescent="0.2">
      <c r="A3413" s="84">
        <v>360</v>
      </c>
      <c r="B3413" s="85">
        <v>36736</v>
      </c>
      <c r="C3413" s="97">
        <v>30.356367109999997</v>
      </c>
      <c r="D3413" s="90">
        <v>7.3674000000000005E-4</v>
      </c>
      <c r="E3413" s="87">
        <v>135.69400630999999</v>
      </c>
      <c r="F3413" s="96">
        <v>9.61</v>
      </c>
      <c r="G3413" s="91">
        <v>19.983183554999997</v>
      </c>
      <c r="H3413" s="41">
        <v>5.0618754173115121E-4</v>
      </c>
      <c r="I3413" s="42">
        <v>17.754006402805146</v>
      </c>
      <c r="J3413" s="41">
        <v>5.5508843208333322E-4</v>
      </c>
      <c r="K3413" s="42">
        <v>3.041312494974441</v>
      </c>
      <c r="L3413" s="41">
        <v>5.0618754173115121E-4</v>
      </c>
      <c r="M3413" s="42">
        <v>2.8784387626488703</v>
      </c>
    </row>
    <row r="3414" spans="1:13" x14ac:dyDescent="0.2">
      <c r="A3414" s="84">
        <v>360</v>
      </c>
      <c r="B3414" s="85">
        <v>36737</v>
      </c>
      <c r="C3414" s="97">
        <v>30.356367109999997</v>
      </c>
      <c r="D3414" s="90">
        <v>7.3674000000000005E-4</v>
      </c>
      <c r="E3414" s="87">
        <v>135.79397750999999</v>
      </c>
      <c r="F3414" s="96">
        <v>9.61</v>
      </c>
      <c r="G3414" s="91">
        <v>19.983183554999997</v>
      </c>
      <c r="H3414" s="41">
        <v>5.0618754173115121E-4</v>
      </c>
      <c r="I3414" s="42">
        <v>17.762993259662061</v>
      </c>
      <c r="J3414" s="41">
        <v>5.5508843208333322E-4</v>
      </c>
      <c r="K3414" s="42">
        <v>3.0418675834065243</v>
      </c>
      <c r="L3414" s="41">
        <v>5.0618754173115121E-4</v>
      </c>
      <c r="M3414" s="42">
        <v>2.8789449501906015</v>
      </c>
    </row>
    <row r="3415" spans="1:13" x14ac:dyDescent="0.2">
      <c r="A3415" s="84">
        <v>360</v>
      </c>
      <c r="B3415" s="85">
        <v>36738</v>
      </c>
      <c r="C3415" s="97">
        <v>30.531431420000001</v>
      </c>
      <c r="D3415" s="90">
        <v>7.4036999999999996E-4</v>
      </c>
      <c r="E3415" s="87">
        <v>135.89451529999999</v>
      </c>
      <c r="F3415" s="96">
        <v>9.58</v>
      </c>
      <c r="G3415" s="91">
        <v>20.055715710000001</v>
      </c>
      <c r="H3415" s="41">
        <v>5.0786710591887996E-4</v>
      </c>
      <c r="I3415" s="42">
        <v>17.772014499641301</v>
      </c>
      <c r="J3415" s="41">
        <v>5.571032141666667E-4</v>
      </c>
      <c r="K3415" s="42">
        <v>3.042424686620691</v>
      </c>
      <c r="L3415" s="41">
        <v>5.0786710591887996E-4</v>
      </c>
      <c r="M3415" s="42">
        <v>2.8794528172965204</v>
      </c>
    </row>
    <row r="3416" spans="1:13" x14ac:dyDescent="0.2">
      <c r="A3416" s="84">
        <v>360</v>
      </c>
      <c r="B3416" s="85">
        <v>36739</v>
      </c>
      <c r="C3416" s="97">
        <v>30.133787730000002</v>
      </c>
      <c r="D3416" s="90">
        <v>7.3183000000000005E-4</v>
      </c>
      <c r="E3416" s="87">
        <v>135.99396698000001</v>
      </c>
      <c r="F3416" s="88">
        <v>9.58</v>
      </c>
      <c r="G3416" s="91">
        <v>19.856893865</v>
      </c>
      <c r="H3416" s="41">
        <v>5.0326074325557357E-4</v>
      </c>
      <c r="I3416" s="42">
        <v>17.780958456867541</v>
      </c>
      <c r="J3416" s="41">
        <v>5.5158038513888885E-4</v>
      </c>
      <c r="K3416" s="42">
        <v>3.0429762670058298</v>
      </c>
      <c r="L3416" s="41">
        <v>5.0326074325557357E-4</v>
      </c>
      <c r="M3416" s="42">
        <v>2.8799560780397759</v>
      </c>
    </row>
    <row r="3417" spans="1:13" x14ac:dyDescent="0.2">
      <c r="A3417" s="84">
        <v>360</v>
      </c>
      <c r="B3417" s="85">
        <v>36740</v>
      </c>
      <c r="C3417" s="97">
        <v>30.75020713</v>
      </c>
      <c r="D3417" s="90">
        <v>7.4505000000000003E-4</v>
      </c>
      <c r="E3417" s="87">
        <v>136.09528929000001</v>
      </c>
      <c r="F3417" s="88">
        <v>9.6</v>
      </c>
      <c r="G3417" s="91">
        <v>20.175103565000001</v>
      </c>
      <c r="H3417" s="41">
        <v>5.1062946457358649E-4</v>
      </c>
      <c r="I3417" s="42">
        <v>17.790037938163977</v>
      </c>
      <c r="J3417" s="41">
        <v>5.6041954347222224E-4</v>
      </c>
      <c r="K3417" s="42">
        <v>3.0435366865493019</v>
      </c>
      <c r="L3417" s="41">
        <v>5.1062946457358649E-4</v>
      </c>
      <c r="M3417" s="42">
        <v>2.8804667075043495</v>
      </c>
    </row>
    <row r="3418" spans="1:13" x14ac:dyDescent="0.2">
      <c r="A3418" s="84">
        <v>360</v>
      </c>
      <c r="B3418" s="85">
        <v>36741</v>
      </c>
      <c r="C3418" s="97">
        <v>30.365565700000001</v>
      </c>
      <c r="D3418" s="90">
        <v>7.3696000000000005E-4</v>
      </c>
      <c r="E3418" s="87">
        <v>136.19558606999999</v>
      </c>
      <c r="F3418" s="88">
        <v>9.58</v>
      </c>
      <c r="G3418" s="91">
        <v>19.972782850000002</v>
      </c>
      <c r="H3418" s="41">
        <v>5.0594661862857215E-4</v>
      </c>
      <c r="I3418" s="42">
        <v>17.799038747704063</v>
      </c>
      <c r="J3418" s="41">
        <v>5.547995236111112E-4</v>
      </c>
      <c r="K3418" s="42">
        <v>3.0440914860729129</v>
      </c>
      <c r="L3418" s="41">
        <v>5.0594661862857215E-4</v>
      </c>
      <c r="M3418" s="42">
        <v>2.8809726541229779</v>
      </c>
    </row>
    <row r="3419" spans="1:13" x14ac:dyDescent="0.2">
      <c r="A3419" s="84">
        <v>360</v>
      </c>
      <c r="B3419" s="85">
        <v>36742</v>
      </c>
      <c r="C3419" s="97">
        <v>30.341105219999996</v>
      </c>
      <c r="D3419" s="90">
        <v>7.3632000000000005E-4</v>
      </c>
      <c r="E3419" s="87">
        <v>136.2958696</v>
      </c>
      <c r="F3419" s="88">
        <v>9.6199999999999992</v>
      </c>
      <c r="G3419" s="91">
        <v>19.980552609999997</v>
      </c>
      <c r="H3419" s="41">
        <v>5.0612660019266897E-4</v>
      </c>
      <c r="I3419" s="42">
        <v>17.808047314672137</v>
      </c>
      <c r="J3419" s="41">
        <v>5.5501535027777766E-4</v>
      </c>
      <c r="K3419" s="42">
        <v>3.0446465014231907</v>
      </c>
      <c r="L3419" s="41">
        <v>5.0612660019266897E-4</v>
      </c>
      <c r="M3419" s="42">
        <v>2.8814787807231705</v>
      </c>
    </row>
    <row r="3420" spans="1:13" x14ac:dyDescent="0.2">
      <c r="A3420" s="84">
        <v>360</v>
      </c>
      <c r="B3420" s="85">
        <v>36743</v>
      </c>
      <c r="C3420" s="97">
        <v>30.341105219999996</v>
      </c>
      <c r="D3420" s="90">
        <v>7.3632000000000005E-4</v>
      </c>
      <c r="E3420" s="87">
        <v>136.39622696999999</v>
      </c>
      <c r="F3420" s="88">
        <v>9.6199999999999992</v>
      </c>
      <c r="G3420" s="91">
        <v>19.980552609999997</v>
      </c>
      <c r="H3420" s="41">
        <v>5.0612660019266897E-4</v>
      </c>
      <c r="I3420" s="42">
        <v>17.817060441115583</v>
      </c>
      <c r="J3420" s="41">
        <v>5.5501535027777766E-4</v>
      </c>
      <c r="K3420" s="42">
        <v>3.0452015167734685</v>
      </c>
      <c r="L3420" s="41">
        <v>5.0612660019266897E-4</v>
      </c>
      <c r="M3420" s="42">
        <v>2.8819849073233632</v>
      </c>
    </row>
    <row r="3421" spans="1:13" x14ac:dyDescent="0.2">
      <c r="A3421" s="84">
        <v>360</v>
      </c>
      <c r="B3421" s="85">
        <v>36744</v>
      </c>
      <c r="C3421" s="97">
        <v>30.341105219999996</v>
      </c>
      <c r="D3421" s="90">
        <v>7.3632000000000005E-4</v>
      </c>
      <c r="E3421" s="87">
        <v>136.49665823999999</v>
      </c>
      <c r="F3421" s="88">
        <v>9.6199999999999992</v>
      </c>
      <c r="G3421" s="91">
        <v>19.980552609999997</v>
      </c>
      <c r="H3421" s="41">
        <v>5.0612660019266897E-4</v>
      </c>
      <c r="I3421" s="42">
        <v>17.826078129342072</v>
      </c>
      <c r="J3421" s="41">
        <v>5.5501535027777766E-4</v>
      </c>
      <c r="K3421" s="42">
        <v>3.0457565321237463</v>
      </c>
      <c r="L3421" s="41">
        <v>5.0612660019266897E-4</v>
      </c>
      <c r="M3421" s="42">
        <v>2.8824910339235559</v>
      </c>
    </row>
    <row r="3422" spans="1:13" x14ac:dyDescent="0.2">
      <c r="A3422" s="84">
        <v>360</v>
      </c>
      <c r="B3422" s="85">
        <v>36745</v>
      </c>
      <c r="C3422" s="97">
        <v>30.244321590000002</v>
      </c>
      <c r="D3422" s="90">
        <v>7.3417999999999997E-4</v>
      </c>
      <c r="E3422" s="87">
        <v>136.59687135999999</v>
      </c>
      <c r="F3422" s="88">
        <v>9.5500000000000007</v>
      </c>
      <c r="G3422" s="91">
        <v>19.897160795000001</v>
      </c>
      <c r="H3422" s="41">
        <v>5.0419427430914432E-4</v>
      </c>
      <c r="I3422" s="42">
        <v>17.835065935868275</v>
      </c>
      <c r="J3422" s="41">
        <v>5.5269891097222226E-4</v>
      </c>
      <c r="K3422" s="42">
        <v>3.0463092310347184</v>
      </c>
      <c r="L3422" s="41">
        <v>5.0419427430914432E-4</v>
      </c>
      <c r="M3422" s="42">
        <v>2.8829952281978652</v>
      </c>
    </row>
    <row r="3423" spans="1:13" x14ac:dyDescent="0.2">
      <c r="A3423" s="84">
        <v>360</v>
      </c>
      <c r="B3423" s="85">
        <v>36746</v>
      </c>
      <c r="C3423" s="97">
        <v>30.156746489999996</v>
      </c>
      <c r="D3423" s="90">
        <v>7.3247000000000004E-4</v>
      </c>
      <c r="E3423" s="87">
        <v>136.69692447</v>
      </c>
      <c r="F3423" s="88">
        <v>9.5</v>
      </c>
      <c r="G3423" s="91">
        <v>19.828373244999998</v>
      </c>
      <c r="H3423" s="41">
        <v>5.0259934433127817E-4</v>
      </c>
      <c r="I3423" s="42">
        <v>17.844029828313747</v>
      </c>
      <c r="J3423" s="41">
        <v>5.5078814569444444E-4</v>
      </c>
      <c r="K3423" s="42">
        <v>3.0468600191804129</v>
      </c>
      <c r="L3423" s="41">
        <v>5.0259934433127817E-4</v>
      </c>
      <c r="M3423" s="42">
        <v>2.8834978275421967</v>
      </c>
    </row>
    <row r="3424" spans="1:13" x14ac:dyDescent="0.2">
      <c r="A3424" s="84">
        <v>360</v>
      </c>
      <c r="B3424" s="85">
        <v>36747</v>
      </c>
      <c r="C3424" s="97">
        <v>30.157258079999998</v>
      </c>
      <c r="D3424" s="90">
        <v>7.3247000000000004E-4</v>
      </c>
      <c r="E3424" s="87">
        <v>136.79705086999999</v>
      </c>
      <c r="F3424" s="88">
        <v>9.52</v>
      </c>
      <c r="G3424" s="91">
        <v>19.838629040000001</v>
      </c>
      <c r="H3424" s="41">
        <v>5.0283719635757507E-4</v>
      </c>
      <c r="I3424" s="42">
        <v>17.853002470244338</v>
      </c>
      <c r="J3424" s="41">
        <v>5.5107302888888891E-4</v>
      </c>
      <c r="K3424" s="42">
        <v>3.0474110922093018</v>
      </c>
      <c r="L3424" s="41">
        <v>5.0283719635757507E-4</v>
      </c>
      <c r="M3424" s="42">
        <v>2.8840006647385543</v>
      </c>
    </row>
    <row r="3425" spans="1:13" x14ac:dyDescent="0.2">
      <c r="A3425" s="84">
        <v>360</v>
      </c>
      <c r="B3425" s="85">
        <v>36748</v>
      </c>
      <c r="C3425" s="97">
        <v>30.103070519999996</v>
      </c>
      <c r="D3425" s="90">
        <v>7.3119000000000005E-4</v>
      </c>
      <c r="E3425" s="87">
        <v>136.89707551000001</v>
      </c>
      <c r="F3425" s="88">
        <v>9.5500000000000007</v>
      </c>
      <c r="G3425" s="91">
        <v>19.82653526</v>
      </c>
      <c r="H3425" s="41">
        <v>5.0255671570464955E-4</v>
      </c>
      <c r="I3425" s="42">
        <v>17.861974616531249</v>
      </c>
      <c r="J3425" s="41">
        <v>5.507370905555556E-4</v>
      </c>
      <c r="K3425" s="42">
        <v>3.0479618292998576</v>
      </c>
      <c r="L3425" s="41">
        <v>5.0255671570464955E-4</v>
      </c>
      <c r="M3425" s="42">
        <v>2.884503221454259</v>
      </c>
    </row>
    <row r="3426" spans="1:13" x14ac:dyDescent="0.2">
      <c r="A3426" s="84">
        <v>360</v>
      </c>
      <c r="B3426" s="85">
        <v>36749</v>
      </c>
      <c r="C3426" s="97">
        <v>30.223683019999996</v>
      </c>
      <c r="D3426" s="90">
        <v>7.3375999999999997E-4</v>
      </c>
      <c r="E3426" s="87">
        <v>136.99752511</v>
      </c>
      <c r="F3426" s="88">
        <v>9.52</v>
      </c>
      <c r="G3426" s="91">
        <v>19.871841509999996</v>
      </c>
      <c r="H3426" s="41">
        <v>5.0360731947485249E-4</v>
      </c>
      <c r="I3426" s="42">
        <v>17.870970037688409</v>
      </c>
      <c r="J3426" s="41">
        <v>5.5199559749999989E-4</v>
      </c>
      <c r="K3426" s="42">
        <v>3.0485138248973578</v>
      </c>
      <c r="L3426" s="41">
        <v>5.0360731947485249E-4</v>
      </c>
      <c r="M3426" s="42">
        <v>2.8850068287737338</v>
      </c>
    </row>
    <row r="3427" spans="1:13" x14ac:dyDescent="0.2">
      <c r="A3427" s="84">
        <v>360</v>
      </c>
      <c r="B3427" s="85">
        <v>36750</v>
      </c>
      <c r="C3427" s="97">
        <v>30.223683019999996</v>
      </c>
      <c r="D3427" s="90">
        <v>7.3375999999999997E-4</v>
      </c>
      <c r="E3427" s="87">
        <v>137.09804840999999</v>
      </c>
      <c r="F3427" s="88">
        <v>9.52</v>
      </c>
      <c r="G3427" s="91">
        <v>19.871841509999996</v>
      </c>
      <c r="H3427" s="41">
        <v>5.0360731947485249E-4</v>
      </c>
      <c r="I3427" s="42">
        <v>17.879969989005506</v>
      </c>
      <c r="J3427" s="41">
        <v>5.5199559749999989E-4</v>
      </c>
      <c r="K3427" s="42">
        <v>3.049065820494858</v>
      </c>
      <c r="L3427" s="41">
        <v>5.0360731947485249E-4</v>
      </c>
      <c r="M3427" s="42">
        <v>2.8855104360932087</v>
      </c>
    </row>
    <row r="3428" spans="1:13" x14ac:dyDescent="0.2">
      <c r="A3428" s="84">
        <v>360</v>
      </c>
      <c r="B3428" s="85">
        <v>36751</v>
      </c>
      <c r="C3428" s="97">
        <v>30.223683019999996</v>
      </c>
      <c r="D3428" s="90">
        <v>7.3375999999999997E-4</v>
      </c>
      <c r="E3428" s="87">
        <v>137.19864547</v>
      </c>
      <c r="F3428" s="88">
        <v>9.52</v>
      </c>
      <c r="G3428" s="91">
        <v>19.871841509999996</v>
      </c>
      <c r="H3428" s="41">
        <v>5.0360731947485249E-4</v>
      </c>
      <c r="I3428" s="42">
        <v>17.888974472763959</v>
      </c>
      <c r="J3428" s="41">
        <v>5.5199559749999989E-4</v>
      </c>
      <c r="K3428" s="42">
        <v>3.0496178160923582</v>
      </c>
      <c r="L3428" s="41">
        <v>5.0360731947485249E-4</v>
      </c>
      <c r="M3428" s="42">
        <v>2.8860140434126835</v>
      </c>
    </row>
    <row r="3429" spans="1:13" x14ac:dyDescent="0.2">
      <c r="A3429" s="84">
        <v>360</v>
      </c>
      <c r="B3429" s="85">
        <v>36752</v>
      </c>
      <c r="C3429" s="97">
        <v>29.891253490000004</v>
      </c>
      <c r="D3429" s="90">
        <v>7.2670000000000005E-4</v>
      </c>
      <c r="E3429" s="87">
        <v>137.29834772999999</v>
      </c>
      <c r="F3429" s="88">
        <v>9.51</v>
      </c>
      <c r="G3429" s="91">
        <v>19.700626745000001</v>
      </c>
      <c r="H3429" s="41">
        <v>4.996349496677599E-4</v>
      </c>
      <c r="I3429" s="42">
        <v>17.897912429624267</v>
      </c>
      <c r="J3429" s="41">
        <v>5.4723963180555561E-4</v>
      </c>
      <c r="K3429" s="42">
        <v>3.0501650557241637</v>
      </c>
      <c r="L3429" s="41">
        <v>4.996349496677599E-4</v>
      </c>
      <c r="M3429" s="42">
        <v>2.8865136783623511</v>
      </c>
    </row>
    <row r="3430" spans="1:13" x14ac:dyDescent="0.2">
      <c r="A3430" s="84">
        <v>360</v>
      </c>
      <c r="B3430" s="85">
        <v>36753</v>
      </c>
      <c r="C3430" s="97">
        <v>29.585541069999998</v>
      </c>
      <c r="D3430" s="90">
        <v>7.2026999999999996E-4</v>
      </c>
      <c r="E3430" s="87">
        <v>137.39723961000001</v>
      </c>
      <c r="F3430" s="88">
        <v>9.44</v>
      </c>
      <c r="G3430" s="91">
        <v>19.512770534999998</v>
      </c>
      <c r="H3430" s="41">
        <v>4.9526995589355138E-4</v>
      </c>
      <c r="I3430" s="42">
        <v>17.906776727923873</v>
      </c>
      <c r="J3430" s="41">
        <v>5.4202140374999997E-4</v>
      </c>
      <c r="K3430" s="42">
        <v>3.0507070771279139</v>
      </c>
      <c r="L3430" s="41">
        <v>4.9526995589355138E-4</v>
      </c>
      <c r="M3430" s="42">
        <v>2.8870089483182446</v>
      </c>
    </row>
    <row r="3431" spans="1:13" x14ac:dyDescent="0.2">
      <c r="A3431" s="84">
        <v>360</v>
      </c>
      <c r="B3431" s="85">
        <v>36754</v>
      </c>
      <c r="C3431" s="97">
        <v>29.67211824</v>
      </c>
      <c r="D3431" s="90">
        <v>7.2199000000000004E-4</v>
      </c>
      <c r="E3431" s="87">
        <v>137.49643904000001</v>
      </c>
      <c r="F3431" s="88">
        <v>9.4499999999999993</v>
      </c>
      <c r="G3431" s="91">
        <v>19.561059119999999</v>
      </c>
      <c r="H3431" s="41">
        <v>4.9639263392720068E-4</v>
      </c>
      <c r="I3431" s="42">
        <v>17.915665519988995</v>
      </c>
      <c r="J3431" s="41">
        <v>5.4336275333333336E-4</v>
      </c>
      <c r="K3431" s="42">
        <v>3.0512504398812474</v>
      </c>
      <c r="L3431" s="41">
        <v>4.9639263392720068E-4</v>
      </c>
      <c r="M3431" s="42">
        <v>2.8875053409521718</v>
      </c>
    </row>
    <row r="3432" spans="1:13" x14ac:dyDescent="0.2">
      <c r="A3432" s="84">
        <v>360</v>
      </c>
      <c r="B3432" s="85">
        <v>36755</v>
      </c>
      <c r="C3432" s="97">
        <v>29.711234679999997</v>
      </c>
      <c r="D3432" s="90">
        <v>7.2285000000000003E-4</v>
      </c>
      <c r="E3432" s="87">
        <v>137.59582834</v>
      </c>
      <c r="F3432" s="88">
        <v>9.43</v>
      </c>
      <c r="G3432" s="91">
        <v>19.570617339999998</v>
      </c>
      <c r="H3432" s="41">
        <v>4.9661480268370362E-4</v>
      </c>
      <c r="I3432" s="42">
        <v>17.924562704686153</v>
      </c>
      <c r="J3432" s="41">
        <v>5.4362825944444444E-4</v>
      </c>
      <c r="K3432" s="42">
        <v>3.0517940681406919</v>
      </c>
      <c r="L3432" s="41">
        <v>4.9661480268370362E-4</v>
      </c>
      <c r="M3432" s="42">
        <v>2.8880019557548557</v>
      </c>
    </row>
    <row r="3433" spans="1:13" x14ac:dyDescent="0.2">
      <c r="A3433" s="84">
        <v>360</v>
      </c>
      <c r="B3433" s="85">
        <v>36756</v>
      </c>
      <c r="C3433" s="97">
        <v>29.693141489999995</v>
      </c>
      <c r="D3433" s="90">
        <v>7.2241999999999998E-4</v>
      </c>
      <c r="E3433" s="87">
        <v>137.69523032000001</v>
      </c>
      <c r="F3433" s="88">
        <v>9.4</v>
      </c>
      <c r="G3433" s="91">
        <v>19.546570744999997</v>
      </c>
      <c r="H3433" s="41">
        <v>4.9605583616818549E-4</v>
      </c>
      <c r="I3433" s="42">
        <v>17.933454288626574</v>
      </c>
      <c r="J3433" s="41">
        <v>5.4296029847222208E-4</v>
      </c>
      <c r="K3433" s="42">
        <v>3.052337028439164</v>
      </c>
      <c r="L3433" s="41">
        <v>4.9605583616818549E-4</v>
      </c>
      <c r="M3433" s="42">
        <v>2.8884980115910239</v>
      </c>
    </row>
    <row r="3434" spans="1:13" x14ac:dyDescent="0.2">
      <c r="A3434" s="84">
        <v>360</v>
      </c>
      <c r="B3434" s="85">
        <v>36757</v>
      </c>
      <c r="C3434" s="97">
        <v>29.693141489999995</v>
      </c>
      <c r="D3434" s="90">
        <v>7.2241999999999998E-4</v>
      </c>
      <c r="E3434" s="87">
        <v>137.79470411</v>
      </c>
      <c r="F3434" s="88">
        <v>9.4</v>
      </c>
      <c r="G3434" s="91">
        <v>19.546570744999997</v>
      </c>
      <c r="H3434" s="41">
        <v>4.9605583616818549E-4</v>
      </c>
      <c r="I3434" s="42">
        <v>17.942350283289102</v>
      </c>
      <c r="J3434" s="41">
        <v>5.4296029847222208E-4</v>
      </c>
      <c r="K3434" s="42">
        <v>3.0528799887376361</v>
      </c>
      <c r="L3434" s="41">
        <v>4.9605583616818549E-4</v>
      </c>
      <c r="M3434" s="42">
        <v>2.8889940674271921</v>
      </c>
    </row>
    <row r="3435" spans="1:13" x14ac:dyDescent="0.2">
      <c r="A3435" s="84">
        <v>360</v>
      </c>
      <c r="B3435" s="85">
        <v>36758</v>
      </c>
      <c r="C3435" s="97">
        <v>29.693141489999995</v>
      </c>
      <c r="D3435" s="90">
        <v>7.2241999999999998E-4</v>
      </c>
      <c r="E3435" s="87">
        <v>137.89424976000001</v>
      </c>
      <c r="F3435" s="88">
        <v>9.4</v>
      </c>
      <c r="G3435" s="91">
        <v>19.546570744999997</v>
      </c>
      <c r="H3435" s="41">
        <v>4.9605583616818549E-4</v>
      </c>
      <c r="I3435" s="42">
        <v>17.951250690861702</v>
      </c>
      <c r="J3435" s="41">
        <v>5.4296029847222208E-4</v>
      </c>
      <c r="K3435" s="42">
        <v>3.0534229490361082</v>
      </c>
      <c r="L3435" s="41">
        <v>4.9605583616818549E-4</v>
      </c>
      <c r="M3435" s="42">
        <v>2.8894901232633603</v>
      </c>
    </row>
    <row r="3436" spans="1:13" x14ac:dyDescent="0.2">
      <c r="A3436" s="84">
        <v>360</v>
      </c>
      <c r="B3436" s="85">
        <v>36759</v>
      </c>
      <c r="C3436" s="97">
        <v>29.919803229999996</v>
      </c>
      <c r="D3436" s="90">
        <v>7.2734000000000004E-4</v>
      </c>
      <c r="E3436" s="87">
        <v>137.99454575999999</v>
      </c>
      <c r="F3436" s="88">
        <v>9.3699999999999992</v>
      </c>
      <c r="G3436" s="91">
        <v>19.644901614999998</v>
      </c>
      <c r="H3436" s="41">
        <v>4.983408434358072E-4</v>
      </c>
      <c r="I3436" s="42">
        <v>17.960196532271713</v>
      </c>
      <c r="J3436" s="41">
        <v>5.4569171152777773E-4</v>
      </c>
      <c r="K3436" s="42">
        <v>3.0539686407476361</v>
      </c>
      <c r="L3436" s="41">
        <v>4.983408434358072E-4</v>
      </c>
      <c r="M3436" s="42">
        <v>2.8899884641067963</v>
      </c>
    </row>
    <row r="3437" spans="1:13" x14ac:dyDescent="0.2">
      <c r="A3437" s="84">
        <v>360</v>
      </c>
      <c r="B3437" s="85">
        <v>36760</v>
      </c>
      <c r="C3437" s="97">
        <v>29.89727749</v>
      </c>
      <c r="D3437" s="90">
        <v>7.2692000000000004E-4</v>
      </c>
      <c r="E3437" s="87">
        <v>138.09485676</v>
      </c>
      <c r="F3437" s="88">
        <v>9.39</v>
      </c>
      <c r="G3437" s="91">
        <v>19.643638745000001</v>
      </c>
      <c r="H3437" s="41">
        <v>4.9831150880641495E-4</v>
      </c>
      <c r="I3437" s="42">
        <v>17.969146304904168</v>
      </c>
      <c r="J3437" s="41">
        <v>5.4565663180555562E-4</v>
      </c>
      <c r="K3437" s="42">
        <v>3.0545142973794417</v>
      </c>
      <c r="L3437" s="41">
        <v>4.9831150880641495E-4</v>
      </c>
      <c r="M3437" s="42">
        <v>2.890486775615603</v>
      </c>
    </row>
    <row r="3438" spans="1:13" x14ac:dyDescent="0.2">
      <c r="A3438" s="84">
        <v>360</v>
      </c>
      <c r="B3438" s="85">
        <v>36761</v>
      </c>
      <c r="C3438" s="97">
        <v>29.908831979999999</v>
      </c>
      <c r="D3438" s="90">
        <v>7.2712999999999999E-4</v>
      </c>
      <c r="E3438" s="87">
        <v>138.19526966999999</v>
      </c>
      <c r="F3438" s="88">
        <v>9.4</v>
      </c>
      <c r="G3438" s="91">
        <v>19.65441599</v>
      </c>
      <c r="H3438" s="41">
        <v>4.9856183857444059E-4</v>
      </c>
      <c r="I3438" s="42">
        <v>17.978105035523555</v>
      </c>
      <c r="J3438" s="41">
        <v>5.459559997222222E-4</v>
      </c>
      <c r="K3438" s="42">
        <v>3.055060253379164</v>
      </c>
      <c r="L3438" s="41">
        <v>4.9856183857444059E-4</v>
      </c>
      <c r="M3438" s="42">
        <v>2.8909853374541772</v>
      </c>
    </row>
    <row r="3439" spans="1:13" x14ac:dyDescent="0.2">
      <c r="A3439" s="84">
        <v>360</v>
      </c>
      <c r="B3439" s="85">
        <v>36762</v>
      </c>
      <c r="C3439" s="97">
        <v>29.876041749999999</v>
      </c>
      <c r="D3439" s="90">
        <v>7.2648999999999999E-4</v>
      </c>
      <c r="E3439" s="87">
        <v>138.29566715000001</v>
      </c>
      <c r="F3439" s="88">
        <v>9.42</v>
      </c>
      <c r="G3439" s="91">
        <v>19.648020875</v>
      </c>
      <c r="H3439" s="41">
        <v>4.9841329797617462E-4</v>
      </c>
      <c r="I3439" s="42">
        <v>17.987065562145673</v>
      </c>
      <c r="J3439" s="41">
        <v>5.457783576388889E-4</v>
      </c>
      <c r="K3439" s="42">
        <v>3.055606031736803</v>
      </c>
      <c r="L3439" s="41">
        <v>4.9841329797617462E-4</v>
      </c>
      <c r="M3439" s="42">
        <v>2.8914837507521534</v>
      </c>
    </row>
    <row r="3440" spans="1:13" x14ac:dyDescent="0.2">
      <c r="A3440" s="84">
        <v>360</v>
      </c>
      <c r="B3440" s="85">
        <v>36763</v>
      </c>
      <c r="C3440" s="97">
        <v>29.909130750000003</v>
      </c>
      <c r="D3440" s="90">
        <v>7.2712999999999999E-4</v>
      </c>
      <c r="E3440" s="87">
        <v>138.39622607999999</v>
      </c>
      <c r="F3440" s="88">
        <v>9.42</v>
      </c>
      <c r="G3440" s="91">
        <v>19.664565375000002</v>
      </c>
      <c r="H3440" s="41">
        <v>4.9879756409110243E-4</v>
      </c>
      <c r="I3440" s="42">
        <v>17.996037466633219</v>
      </c>
      <c r="J3440" s="41">
        <v>5.4623792708333337E-4</v>
      </c>
      <c r="K3440" s="42">
        <v>3.0561522696638863</v>
      </c>
      <c r="L3440" s="41">
        <v>4.9879756409110243E-4</v>
      </c>
      <c r="M3440" s="42">
        <v>2.8919825483162445</v>
      </c>
    </row>
    <row r="3441" spans="1:13" x14ac:dyDescent="0.2">
      <c r="A3441" s="84">
        <v>360</v>
      </c>
      <c r="B3441" s="85">
        <v>36764</v>
      </c>
      <c r="C3441" s="97">
        <v>29.909130750000003</v>
      </c>
      <c r="D3441" s="90">
        <v>7.2712999999999999E-4</v>
      </c>
      <c r="E3441" s="87">
        <v>138.49685812999999</v>
      </c>
      <c r="F3441" s="88">
        <v>9.42</v>
      </c>
      <c r="G3441" s="91">
        <v>19.664565375000002</v>
      </c>
      <c r="H3441" s="41">
        <v>4.9879756409110243E-4</v>
      </c>
      <c r="I3441" s="42">
        <v>18.005013846284868</v>
      </c>
      <c r="J3441" s="41">
        <v>5.4623792708333337E-4</v>
      </c>
      <c r="K3441" s="42">
        <v>3.0566985075909696</v>
      </c>
      <c r="L3441" s="41">
        <v>4.9879756409110243E-4</v>
      </c>
      <c r="M3441" s="42">
        <v>2.8924813458803356</v>
      </c>
    </row>
    <row r="3442" spans="1:13" x14ac:dyDescent="0.2">
      <c r="A3442" s="84">
        <v>360</v>
      </c>
      <c r="B3442" s="85">
        <v>36765</v>
      </c>
      <c r="C3442" s="97">
        <v>29.909130750000003</v>
      </c>
      <c r="D3442" s="90">
        <v>7.2712999999999999E-4</v>
      </c>
      <c r="E3442" s="87">
        <v>138.59756335</v>
      </c>
      <c r="F3442" s="88">
        <v>9.42</v>
      </c>
      <c r="G3442" s="91">
        <v>19.664565375000002</v>
      </c>
      <c r="H3442" s="41">
        <v>4.9879756409110243E-4</v>
      </c>
      <c r="I3442" s="42">
        <v>18.01399470333282</v>
      </c>
      <c r="J3442" s="41">
        <v>5.4623792708333337E-4</v>
      </c>
      <c r="K3442" s="42">
        <v>3.0572447455180529</v>
      </c>
      <c r="L3442" s="41">
        <v>4.9879756409110243E-4</v>
      </c>
      <c r="M3442" s="42">
        <v>2.8929801434444267</v>
      </c>
    </row>
    <row r="3443" spans="1:13" x14ac:dyDescent="0.2">
      <c r="A3443" s="84">
        <v>360</v>
      </c>
      <c r="B3443" s="85">
        <v>36766</v>
      </c>
      <c r="C3443" s="97">
        <v>29.945204270000005</v>
      </c>
      <c r="D3443" s="90">
        <v>7.2798999999999997E-4</v>
      </c>
      <c r="E3443" s="87">
        <v>138.69846099</v>
      </c>
      <c r="F3443" s="88">
        <v>9.44</v>
      </c>
      <c r="G3443" s="91">
        <v>19.692602135000001</v>
      </c>
      <c r="H3443" s="41">
        <v>4.9944863096085257E-4</v>
      </c>
      <c r="I3443" s="42">
        <v>18.022991768325536</v>
      </c>
      <c r="J3443" s="41">
        <v>5.4701672597222222E-4</v>
      </c>
      <c r="K3443" s="42">
        <v>3.0577917622440252</v>
      </c>
      <c r="L3443" s="41">
        <v>4.9944863096085257E-4</v>
      </c>
      <c r="M3443" s="42">
        <v>2.8934795920753875</v>
      </c>
    </row>
    <row r="3444" spans="1:13" x14ac:dyDescent="0.2">
      <c r="A3444" s="84">
        <v>360</v>
      </c>
      <c r="B3444" s="85">
        <v>36767</v>
      </c>
      <c r="C3444" s="97">
        <v>29.921315980000003</v>
      </c>
      <c r="D3444" s="90">
        <v>7.2734000000000004E-4</v>
      </c>
      <c r="E3444" s="87">
        <v>138.79934193</v>
      </c>
      <c r="F3444" s="88">
        <v>9.44</v>
      </c>
      <c r="G3444" s="91">
        <v>19.68065799</v>
      </c>
      <c r="H3444" s="41">
        <v>4.9917128380227993E-4</v>
      </c>
      <c r="I3444" s="42">
        <v>18.031988328264489</v>
      </c>
      <c r="J3444" s="41">
        <v>5.466849441666667E-4</v>
      </c>
      <c r="K3444" s="42">
        <v>3.0583384471881918</v>
      </c>
      <c r="L3444" s="41">
        <v>4.9917128380227993E-4</v>
      </c>
      <c r="M3444" s="42">
        <v>2.8939787633591898</v>
      </c>
    </row>
    <row r="3445" spans="1:13" x14ac:dyDescent="0.2">
      <c r="A3445" s="84">
        <v>360</v>
      </c>
      <c r="B3445" s="85">
        <v>36768</v>
      </c>
      <c r="C3445" s="97">
        <v>29.921315980000003</v>
      </c>
      <c r="D3445" s="90">
        <v>7.2734000000000004E-4</v>
      </c>
      <c r="E3445" s="87">
        <v>138.90029623999999</v>
      </c>
      <c r="F3445" s="88">
        <v>9.44</v>
      </c>
      <c r="G3445" s="91">
        <v>19.68065799</v>
      </c>
      <c r="H3445" s="41">
        <v>4.9917128380227993E-4</v>
      </c>
      <c r="I3445" s="42">
        <v>18.040989379027817</v>
      </c>
      <c r="J3445" s="41">
        <v>5.466849441666667E-4</v>
      </c>
      <c r="K3445" s="42">
        <v>3.0588851321323585</v>
      </c>
      <c r="L3445" s="41">
        <v>4.9917128380227993E-4</v>
      </c>
      <c r="M3445" s="42">
        <v>2.8944779346429921</v>
      </c>
    </row>
    <row r="3446" spans="1:13" x14ac:dyDescent="0.2">
      <c r="A3446" s="84">
        <v>360</v>
      </c>
      <c r="B3446" s="85">
        <v>36769</v>
      </c>
      <c r="C3446" s="97">
        <v>29.97553242</v>
      </c>
      <c r="D3446" s="90">
        <v>7.2862999999999997E-4</v>
      </c>
      <c r="E3446" s="87">
        <v>139.00150316</v>
      </c>
      <c r="F3446" s="88">
        <v>9.41</v>
      </c>
      <c r="G3446" s="91">
        <v>19.692766210000002</v>
      </c>
      <c r="H3446" s="41">
        <v>4.9945244064675265E-4</v>
      </c>
      <c r="I3446" s="42">
        <v>18.049999995204853</v>
      </c>
      <c r="J3446" s="41">
        <v>5.4702128361111112E-4</v>
      </c>
      <c r="K3446" s="42">
        <v>3.0594321534159694</v>
      </c>
      <c r="L3446" s="41">
        <v>4.9945244064675265E-4</v>
      </c>
      <c r="M3446" s="42">
        <v>2.8949773870836388</v>
      </c>
    </row>
    <row r="3447" spans="1:13" x14ac:dyDescent="0.2">
      <c r="A3447" s="84">
        <v>360</v>
      </c>
      <c r="B3447" s="85">
        <v>36770</v>
      </c>
      <c r="C3447" s="97">
        <v>29.748989209999998</v>
      </c>
      <c r="D3447" s="90">
        <v>7.2369999999999997E-4</v>
      </c>
      <c r="E3447" s="87">
        <v>139.10209854999999</v>
      </c>
      <c r="F3447" s="88">
        <v>9.3699999999999992</v>
      </c>
      <c r="G3447" s="91">
        <v>19.559494604999998</v>
      </c>
      <c r="H3447" s="41">
        <v>4.9635626706434621E-4</v>
      </c>
      <c r="I3447" s="42">
        <v>18.058959225822985</v>
      </c>
      <c r="J3447" s="41">
        <v>5.4331929458333332E-4</v>
      </c>
      <c r="K3447" s="42">
        <v>3.0599754727105526</v>
      </c>
      <c r="L3447" s="41">
        <v>4.9635626706434621E-4</v>
      </c>
      <c r="M3447" s="42">
        <v>2.8954737433507032</v>
      </c>
    </row>
    <row r="3448" spans="1:13" x14ac:dyDescent="0.2">
      <c r="A3448" s="84">
        <v>360</v>
      </c>
      <c r="B3448" s="85">
        <v>36771</v>
      </c>
      <c r="C3448" s="97">
        <v>29.748989209999998</v>
      </c>
      <c r="D3448" s="90">
        <v>7.2369999999999997E-4</v>
      </c>
      <c r="E3448" s="87">
        <v>139.20276673999999</v>
      </c>
      <c r="F3448" s="88">
        <v>9.3699999999999992</v>
      </c>
      <c r="G3448" s="91">
        <v>19.559494604999998</v>
      </c>
      <c r="H3448" s="41">
        <v>4.9635626706434621E-4</v>
      </c>
      <c r="I3448" s="42">
        <v>18.067922903411382</v>
      </c>
      <c r="J3448" s="41">
        <v>5.4331929458333332E-4</v>
      </c>
      <c r="K3448" s="42">
        <v>3.0605187920051358</v>
      </c>
      <c r="L3448" s="41">
        <v>4.9635626706434621E-4</v>
      </c>
      <c r="M3448" s="42">
        <v>2.8959700996177675</v>
      </c>
    </row>
    <row r="3449" spans="1:13" x14ac:dyDescent="0.2">
      <c r="A3449" s="84">
        <v>360</v>
      </c>
      <c r="B3449" s="85">
        <v>36772</v>
      </c>
      <c r="C3449" s="97">
        <v>29.748989209999998</v>
      </c>
      <c r="D3449" s="90">
        <v>7.2369999999999997E-4</v>
      </c>
      <c r="E3449" s="87">
        <v>139.30350777999999</v>
      </c>
      <c r="F3449" s="88">
        <v>9.3699999999999992</v>
      </c>
      <c r="G3449" s="91">
        <v>19.559494604999998</v>
      </c>
      <c r="H3449" s="41">
        <v>4.9635626706434621E-4</v>
      </c>
      <c r="I3449" s="42">
        <v>18.076891030177325</v>
      </c>
      <c r="J3449" s="41">
        <v>5.4331929458333332E-4</v>
      </c>
      <c r="K3449" s="42">
        <v>3.0610621112997189</v>
      </c>
      <c r="L3449" s="41">
        <v>4.9635626706434621E-4</v>
      </c>
      <c r="M3449" s="42">
        <v>2.8964664558848319</v>
      </c>
    </row>
    <row r="3450" spans="1:13" x14ac:dyDescent="0.2">
      <c r="A3450" s="84">
        <v>360</v>
      </c>
      <c r="B3450" s="85">
        <v>36773</v>
      </c>
      <c r="C3450" s="97">
        <v>30.17161209</v>
      </c>
      <c r="D3450" s="90">
        <v>7.3269000000000003E-4</v>
      </c>
      <c r="E3450" s="87">
        <v>139.40557407</v>
      </c>
      <c r="F3450" s="88">
        <v>9.39</v>
      </c>
      <c r="G3450" s="91">
        <v>19.780806044999999</v>
      </c>
      <c r="H3450" s="41">
        <v>5.0149590205617045E-4</v>
      </c>
      <c r="I3450" s="42">
        <v>18.085956516950876</v>
      </c>
      <c r="J3450" s="41">
        <v>5.494668345833333E-4</v>
      </c>
      <c r="K3450" s="42">
        <v>3.0616115781343023</v>
      </c>
      <c r="L3450" s="41">
        <v>5.0149590205617045E-4</v>
      </c>
      <c r="M3450" s="42">
        <v>2.896967951786888</v>
      </c>
    </row>
    <row r="3451" spans="1:13" x14ac:dyDescent="0.2">
      <c r="A3451" s="84">
        <v>360</v>
      </c>
      <c r="B3451" s="85">
        <v>36774</v>
      </c>
      <c r="C3451" s="97">
        <v>28.443080079999998</v>
      </c>
      <c r="D3451" s="90">
        <v>6.9550000000000005E-4</v>
      </c>
      <c r="E3451" s="87">
        <v>139.50253065000001</v>
      </c>
      <c r="F3451" s="88">
        <v>9.3800000000000008</v>
      </c>
      <c r="G3451" s="91">
        <v>18.911540039999998</v>
      </c>
      <c r="H3451" s="41">
        <v>4.8125373678731265E-4</v>
      </c>
      <c r="I3451" s="42">
        <v>18.09466045110803</v>
      </c>
      <c r="J3451" s="41">
        <v>5.2532055666666667E-4</v>
      </c>
      <c r="K3451" s="42">
        <v>3.0621368986909689</v>
      </c>
      <c r="L3451" s="41">
        <v>4.8125373678731265E-4</v>
      </c>
      <c r="M3451" s="42">
        <v>2.8974492055236754</v>
      </c>
    </row>
    <row r="3452" spans="1:13" x14ac:dyDescent="0.2">
      <c r="A3452" s="84">
        <v>360</v>
      </c>
      <c r="B3452" s="85">
        <v>36775</v>
      </c>
      <c r="C3452" s="97">
        <v>28.231664890000001</v>
      </c>
      <c r="D3452" s="90">
        <v>6.9094999999999996E-4</v>
      </c>
      <c r="E3452" s="87">
        <v>139.59891991999999</v>
      </c>
      <c r="F3452" s="88">
        <v>9.3699999999999992</v>
      </c>
      <c r="G3452" s="91">
        <v>18.800832445000001</v>
      </c>
      <c r="H3452" s="41">
        <v>4.786651570352074E-4</v>
      </c>
      <c r="I3452" s="42">
        <v>18.10332173459436</v>
      </c>
      <c r="J3452" s="41">
        <v>5.2224534569444449E-4</v>
      </c>
      <c r="K3452" s="42">
        <v>3.0626591440366635</v>
      </c>
      <c r="L3452" s="41">
        <v>4.786651570352074E-4</v>
      </c>
      <c r="M3452" s="42">
        <v>2.8979278706807108</v>
      </c>
    </row>
    <row r="3453" spans="1:13" x14ac:dyDescent="0.2">
      <c r="A3453" s="84">
        <v>360</v>
      </c>
      <c r="B3453" s="85">
        <v>36776</v>
      </c>
      <c r="C3453" s="97">
        <v>27.83740328</v>
      </c>
      <c r="D3453" s="90">
        <v>6.8247999999999996E-4</v>
      </c>
      <c r="E3453" s="87">
        <v>139.69419339000001</v>
      </c>
      <c r="F3453" s="88">
        <v>9.33</v>
      </c>
      <c r="G3453" s="91">
        <v>18.583701640000001</v>
      </c>
      <c r="H3453" s="41">
        <v>4.7358118250340198E-4</v>
      </c>
      <c r="I3453" s="42">
        <v>18.111895127108667</v>
      </c>
      <c r="J3453" s="41">
        <v>5.1621393444444452E-4</v>
      </c>
      <c r="K3453" s="42">
        <v>3.0631753579711081</v>
      </c>
      <c r="L3453" s="41">
        <v>4.7358118250340198E-4</v>
      </c>
      <c r="M3453" s="42">
        <v>2.8984014518632142</v>
      </c>
    </row>
    <row r="3454" spans="1:13" x14ac:dyDescent="0.2">
      <c r="A3454" s="84">
        <v>360</v>
      </c>
      <c r="B3454" s="85">
        <v>36777</v>
      </c>
      <c r="C3454" s="97">
        <v>27.211060310000001</v>
      </c>
      <c r="D3454" s="90">
        <v>6.6874999999999997E-4</v>
      </c>
      <c r="E3454" s="87">
        <v>139.78761388000001</v>
      </c>
      <c r="F3454" s="88">
        <v>9.31</v>
      </c>
      <c r="G3454" s="91">
        <v>18.260530155000001</v>
      </c>
      <c r="H3454" s="41">
        <v>4.659971189266976E-4</v>
      </c>
      <c r="I3454" s="42">
        <v>18.120335218056201</v>
      </c>
      <c r="J3454" s="41">
        <v>5.0723694875E-4</v>
      </c>
      <c r="K3454" s="42">
        <v>3.0636825949198583</v>
      </c>
      <c r="L3454" s="41">
        <v>4.659971189266976E-4</v>
      </c>
      <c r="M3454" s="42">
        <v>2.8988674489821409</v>
      </c>
    </row>
    <row r="3455" spans="1:13" x14ac:dyDescent="0.2">
      <c r="A3455" s="84">
        <v>360</v>
      </c>
      <c r="B3455" s="85">
        <v>36778</v>
      </c>
      <c r="C3455" s="97">
        <v>27.211060310000001</v>
      </c>
      <c r="D3455" s="90">
        <v>6.6874999999999997E-4</v>
      </c>
      <c r="E3455" s="87">
        <v>139.88109685000001</v>
      </c>
      <c r="F3455" s="88">
        <v>9.31</v>
      </c>
      <c r="G3455" s="91">
        <v>18.260530155000001</v>
      </c>
      <c r="H3455" s="41">
        <v>4.659971189266976E-4</v>
      </c>
      <c r="I3455" s="42">
        <v>18.128779242061803</v>
      </c>
      <c r="J3455" s="41">
        <v>5.0723694875E-4</v>
      </c>
      <c r="K3455" s="42">
        <v>3.0641898318686085</v>
      </c>
      <c r="L3455" s="41">
        <v>4.659971189266976E-4</v>
      </c>
      <c r="M3455" s="42">
        <v>2.8993334461010676</v>
      </c>
    </row>
    <row r="3456" spans="1:13" x14ac:dyDescent="0.2">
      <c r="A3456" s="84">
        <v>360</v>
      </c>
      <c r="B3456" s="85">
        <v>36779</v>
      </c>
      <c r="C3456" s="97">
        <v>27.211060310000001</v>
      </c>
      <c r="D3456" s="90">
        <v>6.6874999999999997E-4</v>
      </c>
      <c r="E3456" s="87">
        <v>139.97464232999999</v>
      </c>
      <c r="F3456" s="88">
        <v>9.31</v>
      </c>
      <c r="G3456" s="91">
        <v>18.260530155000001</v>
      </c>
      <c r="H3456" s="41">
        <v>4.659971189266976E-4</v>
      </c>
      <c r="I3456" s="42">
        <v>18.137227200958261</v>
      </c>
      <c r="J3456" s="41">
        <v>5.0723694875E-4</v>
      </c>
      <c r="K3456" s="42">
        <v>3.0646970688173587</v>
      </c>
      <c r="L3456" s="41">
        <v>4.659971189266976E-4</v>
      </c>
      <c r="M3456" s="42">
        <v>2.8997994432199943</v>
      </c>
    </row>
    <row r="3457" spans="1:13" x14ac:dyDescent="0.2">
      <c r="A3457" s="84">
        <v>360</v>
      </c>
      <c r="B3457" s="85">
        <v>36780</v>
      </c>
      <c r="C3457" s="97">
        <v>27.280049969999997</v>
      </c>
      <c r="D3457" s="90">
        <v>6.7027999999999999E-4</v>
      </c>
      <c r="E3457" s="87">
        <v>140.06846453</v>
      </c>
      <c r="F3457" s="88">
        <v>9.31</v>
      </c>
      <c r="G3457" s="91">
        <v>18.295024984999998</v>
      </c>
      <c r="H3457" s="41">
        <v>4.668076149054734E-4</v>
      </c>
      <c r="I3457" s="42">
        <v>18.145693796728938</v>
      </c>
      <c r="J3457" s="41">
        <v>5.0819513847222221E-4</v>
      </c>
      <c r="K3457" s="42">
        <v>3.0652052639558307</v>
      </c>
      <c r="L3457" s="41">
        <v>4.668076149054734E-4</v>
      </c>
      <c r="M3457" s="42">
        <v>2.9002662508348998</v>
      </c>
    </row>
    <row r="3458" spans="1:13" x14ac:dyDescent="0.2">
      <c r="A3458" s="84">
        <v>360</v>
      </c>
      <c r="B3458" s="85">
        <v>36781</v>
      </c>
      <c r="C3458" s="97">
        <v>27.211375390000004</v>
      </c>
      <c r="D3458" s="90">
        <v>6.6874999999999997E-4</v>
      </c>
      <c r="E3458" s="87">
        <v>140.16213532</v>
      </c>
      <c r="F3458" s="88">
        <v>9.31</v>
      </c>
      <c r="G3458" s="91">
        <v>18.260687695000001</v>
      </c>
      <c r="H3458" s="41">
        <v>4.6600082104730767E-4</v>
      </c>
      <c r="I3458" s="42">
        <v>18.154149704936689</v>
      </c>
      <c r="J3458" s="41">
        <v>5.0724132486111117E-4</v>
      </c>
      <c r="K3458" s="42">
        <v>3.0657125052806919</v>
      </c>
      <c r="L3458" s="41">
        <v>4.6600082104730767E-4</v>
      </c>
      <c r="M3458" s="42">
        <v>2.9007322516559473</v>
      </c>
    </row>
    <row r="3459" spans="1:13" x14ac:dyDescent="0.2">
      <c r="A3459" s="84">
        <v>360</v>
      </c>
      <c r="B3459" s="85">
        <v>36782</v>
      </c>
      <c r="C3459" s="97">
        <v>27.96448728</v>
      </c>
      <c r="D3459" s="90">
        <v>6.8508999999999996E-4</v>
      </c>
      <c r="E3459" s="87">
        <v>140.25815900000001</v>
      </c>
      <c r="F3459" s="88">
        <v>9.2799999999999994</v>
      </c>
      <c r="G3459" s="91">
        <v>18.622243640000001</v>
      </c>
      <c r="H3459" s="41">
        <v>4.744842953019468E-4</v>
      </c>
      <c r="I3459" s="42">
        <v>18.162763563866243</v>
      </c>
      <c r="J3459" s="41">
        <v>5.1728454555555561E-4</v>
      </c>
      <c r="K3459" s="42">
        <v>3.0662297898262474</v>
      </c>
      <c r="L3459" s="41">
        <v>4.744842953019468E-4</v>
      </c>
      <c r="M3459" s="42">
        <v>2.9012067359512494</v>
      </c>
    </row>
    <row r="3460" spans="1:13" x14ac:dyDescent="0.2">
      <c r="A3460" s="84">
        <v>360</v>
      </c>
      <c r="B3460" s="85">
        <v>36783</v>
      </c>
      <c r="C3460" s="97">
        <v>27.901942749999996</v>
      </c>
      <c r="D3460" s="90">
        <v>6.8378999999999998E-4</v>
      </c>
      <c r="E3460" s="87">
        <v>140.35406613000001</v>
      </c>
      <c r="F3460" s="88">
        <v>9.2899999999999991</v>
      </c>
      <c r="G3460" s="91">
        <v>18.595971374999998</v>
      </c>
      <c r="H3460" s="41">
        <v>4.7386871762489235E-4</v>
      </c>
      <c r="I3460" s="42">
        <v>18.171370329344775</v>
      </c>
      <c r="J3460" s="41">
        <v>5.1655476041666661E-4</v>
      </c>
      <c r="K3460" s="42">
        <v>3.0667463445866638</v>
      </c>
      <c r="L3460" s="41">
        <v>4.7386871762489235E-4</v>
      </c>
      <c r="M3460" s="42">
        <v>2.9016806046688743</v>
      </c>
    </row>
    <row r="3461" spans="1:13" x14ac:dyDescent="0.2">
      <c r="A3461" s="84">
        <v>360</v>
      </c>
      <c r="B3461" s="85">
        <v>36784</v>
      </c>
      <c r="C3461" s="97">
        <v>27.729958</v>
      </c>
      <c r="D3461" s="90">
        <v>6.8008999999999995E-4</v>
      </c>
      <c r="E3461" s="87">
        <v>140.44951953</v>
      </c>
      <c r="F3461" s="88">
        <v>9.27</v>
      </c>
      <c r="G3461" s="91">
        <v>18.499979</v>
      </c>
      <c r="H3461" s="41">
        <v>4.7161839192177979E-4</v>
      </c>
      <c r="I3461" s="42">
        <v>18.179940281798515</v>
      </c>
      <c r="J3461" s="41">
        <v>5.1388830555555557E-4</v>
      </c>
      <c r="K3461" s="42">
        <v>3.0672602328922194</v>
      </c>
      <c r="L3461" s="41">
        <v>4.7161839192177979E-4</v>
      </c>
      <c r="M3461" s="42">
        <v>2.9021522230607961</v>
      </c>
    </row>
    <row r="3462" spans="1:13" x14ac:dyDescent="0.2">
      <c r="A3462" s="84">
        <v>360</v>
      </c>
      <c r="B3462" s="85">
        <v>36785</v>
      </c>
      <c r="C3462" s="97">
        <v>27.729958</v>
      </c>
      <c r="D3462" s="90">
        <v>6.8008999999999995E-4</v>
      </c>
      <c r="E3462" s="87">
        <v>140.54503783999999</v>
      </c>
      <c r="F3462" s="88">
        <v>9.27</v>
      </c>
      <c r="G3462" s="91">
        <v>18.499979</v>
      </c>
      <c r="H3462" s="41">
        <v>4.7161839192177979E-4</v>
      </c>
      <c r="I3462" s="42">
        <v>18.188514275999452</v>
      </c>
      <c r="J3462" s="41">
        <v>5.1388830555555557E-4</v>
      </c>
      <c r="K3462" s="42">
        <v>3.0677741211977749</v>
      </c>
      <c r="L3462" s="41">
        <v>4.7161839192177979E-4</v>
      </c>
      <c r="M3462" s="42">
        <v>2.9026238414527179</v>
      </c>
    </row>
    <row r="3463" spans="1:13" x14ac:dyDescent="0.2">
      <c r="A3463" s="84">
        <v>360</v>
      </c>
      <c r="B3463" s="85">
        <v>36786</v>
      </c>
      <c r="C3463" s="97">
        <v>27.729958</v>
      </c>
      <c r="D3463" s="90">
        <v>6.8008999999999995E-4</v>
      </c>
      <c r="E3463" s="87">
        <v>140.64062111000001</v>
      </c>
      <c r="F3463" s="88">
        <v>9.27</v>
      </c>
      <c r="G3463" s="91">
        <v>18.499979</v>
      </c>
      <c r="H3463" s="41">
        <v>4.7161839192177979E-4</v>
      </c>
      <c r="I3463" s="42">
        <v>18.197092313853744</v>
      </c>
      <c r="J3463" s="41">
        <v>5.1388830555555557E-4</v>
      </c>
      <c r="K3463" s="42">
        <v>3.0682880095033305</v>
      </c>
      <c r="L3463" s="41">
        <v>4.7161839192177979E-4</v>
      </c>
      <c r="M3463" s="42">
        <v>2.9030954598446397</v>
      </c>
    </row>
    <row r="3464" spans="1:13" x14ac:dyDescent="0.2">
      <c r="A3464" s="84">
        <v>360</v>
      </c>
      <c r="B3464" s="85">
        <v>36787</v>
      </c>
      <c r="C3464" s="97">
        <v>27.645393750000004</v>
      </c>
      <c r="D3464" s="90">
        <v>6.7834999999999998E-4</v>
      </c>
      <c r="E3464" s="87">
        <v>140.73602468000001</v>
      </c>
      <c r="F3464" s="88">
        <v>9.23</v>
      </c>
      <c r="G3464" s="91">
        <v>18.437696875</v>
      </c>
      <c r="H3464" s="41">
        <v>4.7015735477340392E-4</v>
      </c>
      <c r="I3464" s="42">
        <v>18.205647810640592</v>
      </c>
      <c r="J3464" s="41">
        <v>5.1215824652777776E-4</v>
      </c>
      <c r="K3464" s="42">
        <v>3.0688001677498584</v>
      </c>
      <c r="L3464" s="41">
        <v>4.7015735477340392E-4</v>
      </c>
      <c r="M3464" s="42">
        <v>2.9035656171994129</v>
      </c>
    </row>
    <row r="3465" spans="1:13" x14ac:dyDescent="0.2">
      <c r="A3465" s="84">
        <v>360</v>
      </c>
      <c r="B3465" s="85">
        <v>36788</v>
      </c>
      <c r="C3465" s="97">
        <v>27.570774669999999</v>
      </c>
      <c r="D3465" s="90">
        <v>6.7659999999999997E-4</v>
      </c>
      <c r="E3465" s="87">
        <v>140.83124667000001</v>
      </c>
      <c r="F3465" s="88">
        <v>9.17</v>
      </c>
      <c r="G3465" s="91">
        <v>18.370387335</v>
      </c>
      <c r="H3465" s="41">
        <v>4.6857752097517746E-4</v>
      </c>
      <c r="I3465" s="42">
        <v>18.214178567959451</v>
      </c>
      <c r="J3465" s="41">
        <v>5.1028853708333334E-4</v>
      </c>
      <c r="K3465" s="42">
        <v>3.0693104562869418</v>
      </c>
      <c r="L3465" s="41">
        <v>4.6857752097517746E-4</v>
      </c>
      <c r="M3465" s="42">
        <v>2.904034194720388</v>
      </c>
    </row>
    <row r="3466" spans="1:13" x14ac:dyDescent="0.2">
      <c r="A3466" s="84">
        <v>360</v>
      </c>
      <c r="B3466" s="85">
        <v>36789</v>
      </c>
      <c r="C3466" s="97">
        <v>27.736119729999999</v>
      </c>
      <c r="D3466" s="90">
        <v>6.8031000000000005E-4</v>
      </c>
      <c r="E3466" s="87">
        <v>140.92705558</v>
      </c>
      <c r="F3466" s="88">
        <v>9.2100000000000009</v>
      </c>
      <c r="G3466" s="91">
        <v>18.473059865</v>
      </c>
      <c r="H3466" s="41">
        <v>4.7098700687020489E-4</v>
      </c>
      <c r="I3466" s="42">
        <v>18.222757209405774</v>
      </c>
      <c r="J3466" s="41">
        <v>5.131405518055555E-4</v>
      </c>
      <c r="K3466" s="42">
        <v>3.0698235968387473</v>
      </c>
      <c r="L3466" s="41">
        <v>4.7098700687020489E-4</v>
      </c>
      <c r="M3466" s="42">
        <v>2.9045051817272585</v>
      </c>
    </row>
    <row r="3467" spans="1:13" x14ac:dyDescent="0.2">
      <c r="A3467" s="84">
        <v>360</v>
      </c>
      <c r="B3467" s="85">
        <v>36790</v>
      </c>
      <c r="C3467" s="97">
        <v>27.43914685</v>
      </c>
      <c r="D3467" s="90">
        <v>6.7376999999999997E-4</v>
      </c>
      <c r="E3467" s="87">
        <v>141.022008</v>
      </c>
      <c r="F3467" s="88">
        <v>9.18</v>
      </c>
      <c r="G3467" s="91">
        <v>18.309573425</v>
      </c>
      <c r="H3467" s="41">
        <v>4.6714937669145584E-4</v>
      </c>
      <c r="I3467" s="42">
        <v>18.231269959077746</v>
      </c>
      <c r="J3467" s="41">
        <v>5.0859926180555552E-4</v>
      </c>
      <c r="K3467" s="42">
        <v>3.0703321961005527</v>
      </c>
      <c r="L3467" s="41">
        <v>4.6714937669145584E-4</v>
      </c>
      <c r="M3467" s="42">
        <v>2.9049723311039499</v>
      </c>
    </row>
    <row r="3468" spans="1:13" x14ac:dyDescent="0.2">
      <c r="A3468" s="84">
        <v>360</v>
      </c>
      <c r="B3468" s="85">
        <v>36791</v>
      </c>
      <c r="C3468" s="97">
        <v>27.458485310000004</v>
      </c>
      <c r="D3468" s="90">
        <v>6.7420999999999996E-4</v>
      </c>
      <c r="E3468" s="87">
        <v>141.11708644999999</v>
      </c>
      <c r="F3468" s="88">
        <v>9.17</v>
      </c>
      <c r="G3468" s="91">
        <v>18.314242655000001</v>
      </c>
      <c r="H3468" s="41">
        <v>4.6725905409616963E-4</v>
      </c>
      <c r="I3468" s="42">
        <v>18.239788685033798</v>
      </c>
      <c r="J3468" s="41">
        <v>5.0872896263888892E-4</v>
      </c>
      <c r="K3468" s="42">
        <v>3.0708409250631918</v>
      </c>
      <c r="L3468" s="41">
        <v>4.6725905409616963E-4</v>
      </c>
      <c r="M3468" s="42">
        <v>2.9054395901580463</v>
      </c>
    </row>
    <row r="3469" spans="1:13" x14ac:dyDescent="0.2">
      <c r="A3469" s="84">
        <v>360</v>
      </c>
      <c r="B3469" s="85">
        <v>36792</v>
      </c>
      <c r="C3469" s="97">
        <v>27.458485310000004</v>
      </c>
      <c r="D3469" s="90">
        <v>6.7420999999999996E-4</v>
      </c>
      <c r="E3469" s="87">
        <v>141.21222900000001</v>
      </c>
      <c r="F3469" s="88">
        <v>9.17</v>
      </c>
      <c r="G3469" s="91">
        <v>18.314242655000001</v>
      </c>
      <c r="H3469" s="41">
        <v>4.6725905409616963E-4</v>
      </c>
      <c r="I3469" s="42">
        <v>18.248311391441682</v>
      </c>
      <c r="J3469" s="41">
        <v>5.0872896263888892E-4</v>
      </c>
      <c r="K3469" s="42">
        <v>3.0713496540258309</v>
      </c>
      <c r="L3469" s="41">
        <v>4.6725905409616963E-4</v>
      </c>
      <c r="M3469" s="42">
        <v>2.9059068492121423</v>
      </c>
    </row>
    <row r="3470" spans="1:13" x14ac:dyDescent="0.2">
      <c r="A3470" s="84">
        <v>360</v>
      </c>
      <c r="B3470" s="85">
        <v>36793</v>
      </c>
      <c r="C3470" s="97">
        <v>27.458485310000004</v>
      </c>
      <c r="D3470" s="90">
        <v>6.7420999999999996E-4</v>
      </c>
      <c r="E3470" s="87">
        <v>141.30743570000001</v>
      </c>
      <c r="F3470" s="88">
        <v>9.17</v>
      </c>
      <c r="G3470" s="91">
        <v>18.314242655000001</v>
      </c>
      <c r="H3470" s="41">
        <v>4.6725905409616963E-4</v>
      </c>
      <c r="I3470" s="42">
        <v>18.256838080161298</v>
      </c>
      <c r="J3470" s="41">
        <v>5.0872896263888892E-4</v>
      </c>
      <c r="K3470" s="42">
        <v>3.07185838298847</v>
      </c>
      <c r="L3470" s="41">
        <v>4.6725905409616963E-4</v>
      </c>
      <c r="M3470" s="42">
        <v>2.9063741082662382</v>
      </c>
    </row>
    <row r="3471" spans="1:13" x14ac:dyDescent="0.2">
      <c r="A3471" s="84">
        <v>360</v>
      </c>
      <c r="B3471" s="85">
        <v>36794</v>
      </c>
      <c r="C3471" s="97">
        <v>27.640160790000003</v>
      </c>
      <c r="D3471" s="90">
        <v>6.7812999999999999E-4</v>
      </c>
      <c r="E3471" s="87">
        <v>141.40326051</v>
      </c>
      <c r="F3471" s="88">
        <v>9.2100000000000009</v>
      </c>
      <c r="G3471" s="91">
        <v>18.425080395000002</v>
      </c>
      <c r="H3471" s="41">
        <v>4.6986129939430299E-4</v>
      </c>
      <c r="I3471" s="42">
        <v>18.265416261824473</v>
      </c>
      <c r="J3471" s="41">
        <v>5.1180778875000007E-4</v>
      </c>
      <c r="K3471" s="42">
        <v>3.0723701907772201</v>
      </c>
      <c r="L3471" s="41">
        <v>4.6986129939430299E-4</v>
      </c>
      <c r="M3471" s="42">
        <v>2.9068439695656325</v>
      </c>
    </row>
    <row r="3472" spans="1:13" x14ac:dyDescent="0.2">
      <c r="A3472" s="84">
        <v>360</v>
      </c>
      <c r="B3472" s="85">
        <v>36795</v>
      </c>
      <c r="C3472" s="97">
        <v>27.63710305</v>
      </c>
      <c r="D3472" s="90">
        <v>6.7812999999999999E-4</v>
      </c>
      <c r="E3472" s="87">
        <v>141.4991503</v>
      </c>
      <c r="F3472" s="88">
        <v>9.1999999999999993</v>
      </c>
      <c r="G3472" s="91">
        <v>18.418551524999998</v>
      </c>
      <c r="H3472" s="41">
        <v>4.6970808210278214E-4</v>
      </c>
      <c r="I3472" s="42">
        <v>18.273995675465624</v>
      </c>
      <c r="J3472" s="41">
        <v>5.1162643124999995E-4</v>
      </c>
      <c r="K3472" s="42">
        <v>3.07288181720847</v>
      </c>
      <c r="L3472" s="41">
        <v>4.6970808210278214E-4</v>
      </c>
      <c r="M3472" s="42">
        <v>2.9073136776477355</v>
      </c>
    </row>
    <row r="3473" spans="1:13" x14ac:dyDescent="0.2">
      <c r="A3473" s="84">
        <v>360</v>
      </c>
      <c r="B3473" s="85">
        <v>36796</v>
      </c>
      <c r="C3473" s="97">
        <v>27.507354919999997</v>
      </c>
      <c r="D3473" s="90">
        <v>6.7529999999999999E-4</v>
      </c>
      <c r="E3473" s="87">
        <v>141.59470468000001</v>
      </c>
      <c r="F3473" s="88">
        <v>9.2100000000000009</v>
      </c>
      <c r="G3473" s="91">
        <v>18.358677459999999</v>
      </c>
      <c r="H3473" s="41">
        <v>4.683025850034106E-4</v>
      </c>
      <c r="I3473" s="42">
        <v>18.282553434878785</v>
      </c>
      <c r="J3473" s="41">
        <v>5.0996326277777772E-4</v>
      </c>
      <c r="K3473" s="42">
        <v>3.0733917804712476</v>
      </c>
      <c r="L3473" s="41">
        <v>4.683025850034106E-4</v>
      </c>
      <c r="M3473" s="42">
        <v>2.9077819802327389</v>
      </c>
    </row>
    <row r="3474" spans="1:13" x14ac:dyDescent="0.2">
      <c r="A3474" s="84">
        <v>360</v>
      </c>
      <c r="B3474" s="85">
        <v>36797</v>
      </c>
      <c r="C3474" s="97">
        <v>27.484206319999998</v>
      </c>
      <c r="D3474" s="90">
        <v>6.7464000000000001E-4</v>
      </c>
      <c r="E3474" s="87">
        <v>141.69023013</v>
      </c>
      <c r="F3474" s="88">
        <v>9.17</v>
      </c>
      <c r="G3474" s="91">
        <v>18.32710316</v>
      </c>
      <c r="H3474" s="41">
        <v>4.6756111730905658E-4</v>
      </c>
      <c r="I3474" s="42">
        <v>18.291101645990061</v>
      </c>
      <c r="J3474" s="41">
        <v>5.0908619888888893E-4</v>
      </c>
      <c r="K3474" s="42">
        <v>3.0739008666701366</v>
      </c>
      <c r="L3474" s="41">
        <v>4.6756111730905658E-4</v>
      </c>
      <c r="M3474" s="42">
        <v>2.908249541350048</v>
      </c>
    </row>
    <row r="3475" spans="1:13" x14ac:dyDescent="0.2">
      <c r="A3475" s="84">
        <v>360</v>
      </c>
      <c r="B3475" s="85">
        <v>36798</v>
      </c>
      <c r="C3475" s="97">
        <v>27.606250240000001</v>
      </c>
      <c r="D3475" s="90">
        <v>6.7748000000000005E-4</v>
      </c>
      <c r="E3475" s="87">
        <v>141.78622243000001</v>
      </c>
      <c r="F3475" s="88">
        <v>9.09</v>
      </c>
      <c r="G3475" s="91">
        <v>18.348125119999999</v>
      </c>
      <c r="H3475" s="41">
        <v>4.6805480354095153E-4</v>
      </c>
      <c r="I3475" s="42">
        <v>18.299662883977522</v>
      </c>
      <c r="J3475" s="41">
        <v>5.0967014222222222E-4</v>
      </c>
      <c r="K3475" s="42">
        <v>3.0744105368123589</v>
      </c>
      <c r="L3475" s="41">
        <v>4.6805480354095153E-4</v>
      </c>
      <c r="M3475" s="42">
        <v>2.9087175961535889</v>
      </c>
    </row>
    <row r="3476" spans="1:13" x14ac:dyDescent="0.2">
      <c r="A3476" s="84">
        <v>360</v>
      </c>
      <c r="B3476" s="85">
        <v>36799</v>
      </c>
      <c r="C3476" s="97">
        <v>27.606250240000001</v>
      </c>
      <c r="D3476" s="90">
        <v>6.7748000000000005E-4</v>
      </c>
      <c r="E3476" s="87">
        <v>141.88227975999999</v>
      </c>
      <c r="F3476" s="88">
        <v>9.09</v>
      </c>
      <c r="G3476" s="91">
        <v>18.348125119999999</v>
      </c>
      <c r="H3476" s="41">
        <v>4.6805480354095153E-4</v>
      </c>
      <c r="I3476" s="42">
        <v>18.308228129093546</v>
      </c>
      <c r="J3476" s="41">
        <v>5.0967014222222222E-4</v>
      </c>
      <c r="K3476" s="42">
        <v>3.0749202069545811</v>
      </c>
      <c r="L3476" s="41">
        <v>4.6805480354095153E-4</v>
      </c>
      <c r="M3476" s="42">
        <v>2.9091856509571299</v>
      </c>
    </row>
    <row r="3477" spans="1:13" x14ac:dyDescent="0.2">
      <c r="A3477" s="84">
        <v>360</v>
      </c>
      <c r="B3477" s="85">
        <v>36800</v>
      </c>
      <c r="C3477" s="97">
        <v>27.606250240000001</v>
      </c>
      <c r="D3477" s="90">
        <v>6.7748000000000005E-4</v>
      </c>
      <c r="E3477" s="87">
        <v>141.97840217000001</v>
      </c>
      <c r="F3477" s="88">
        <v>9.09</v>
      </c>
      <c r="G3477" s="91">
        <v>18.348125119999999</v>
      </c>
      <c r="H3477" s="41">
        <v>4.6805480354095153E-4</v>
      </c>
      <c r="I3477" s="42">
        <v>18.316797383213693</v>
      </c>
      <c r="J3477" s="41">
        <v>5.0967014222222222E-4</v>
      </c>
      <c r="K3477" s="42">
        <v>3.0754298770968034</v>
      </c>
      <c r="L3477" s="41">
        <v>4.6805480354095153E-4</v>
      </c>
      <c r="M3477" s="42">
        <v>2.9096537057606708</v>
      </c>
    </row>
    <row r="3478" spans="1:13" x14ac:dyDescent="0.2">
      <c r="A3478" s="84">
        <v>360</v>
      </c>
      <c r="B3478" s="85">
        <v>36801</v>
      </c>
      <c r="C3478" s="97">
        <v>27.64430338</v>
      </c>
      <c r="D3478" s="90">
        <v>6.7812999999999999E-4</v>
      </c>
      <c r="E3478" s="87">
        <v>142.07468198000001</v>
      </c>
      <c r="F3478" s="88">
        <v>9.1</v>
      </c>
      <c r="G3478" s="91">
        <v>18.372151689999999</v>
      </c>
      <c r="H3478" s="41">
        <v>4.6861894388738889E-4</v>
      </c>
      <c r="I3478" s="42">
        <v>18.325380981458814</v>
      </c>
      <c r="J3478" s="41">
        <v>5.1033754694444441E-4</v>
      </c>
      <c r="K3478" s="42">
        <v>3.0759402146437478</v>
      </c>
      <c r="L3478" s="41">
        <v>4.6861894388738889E-4</v>
      </c>
      <c r="M3478" s="42">
        <v>2.9101223247045582</v>
      </c>
    </row>
    <row r="3479" spans="1:13" x14ac:dyDescent="0.2">
      <c r="A3479" s="84">
        <v>360</v>
      </c>
      <c r="B3479" s="85">
        <v>36802</v>
      </c>
      <c r="C3479" s="97">
        <v>27.511987439999995</v>
      </c>
      <c r="D3479" s="90">
        <v>6.7529999999999999E-4</v>
      </c>
      <c r="E3479" s="87">
        <v>142.17062501000001</v>
      </c>
      <c r="F3479" s="88">
        <v>9.06</v>
      </c>
      <c r="G3479" s="91">
        <v>18.285993719999997</v>
      </c>
      <c r="H3479" s="41">
        <v>4.6659543765259492E-4</v>
      </c>
      <c r="I3479" s="42">
        <v>18.333931520618009</v>
      </c>
      <c r="J3479" s="41">
        <v>5.0794426999999987E-4</v>
      </c>
      <c r="K3479" s="42">
        <v>3.0764481589137476</v>
      </c>
      <c r="L3479" s="41">
        <v>4.6659543765259492E-4</v>
      </c>
      <c r="M3479" s="42">
        <v>2.910588920142211</v>
      </c>
    </row>
    <row r="3480" spans="1:13" x14ac:dyDescent="0.2">
      <c r="A3480" s="84">
        <v>360</v>
      </c>
      <c r="B3480" s="85">
        <v>36803</v>
      </c>
      <c r="C3480" s="97">
        <v>27.493001919999998</v>
      </c>
      <c r="D3480" s="90">
        <v>6.7486E-4</v>
      </c>
      <c r="E3480" s="87">
        <v>142.26657028</v>
      </c>
      <c r="F3480" s="88">
        <v>9.0299999999999994</v>
      </c>
      <c r="G3480" s="91">
        <v>18.261500959999999</v>
      </c>
      <c r="H3480" s="41">
        <v>4.6601993233830186E-4</v>
      </c>
      <c r="I3480" s="42">
        <v>18.342475498144744</v>
      </c>
      <c r="J3480" s="41">
        <v>5.0726391555555551E-4</v>
      </c>
      <c r="K3480" s="42">
        <v>3.076955422829303</v>
      </c>
      <c r="L3480" s="41">
        <v>4.6601993233830186E-4</v>
      </c>
      <c r="M3480" s="42">
        <v>2.9110549400745493</v>
      </c>
    </row>
    <row r="3481" spans="1:13" x14ac:dyDescent="0.2">
      <c r="A3481" s="84">
        <v>360</v>
      </c>
      <c r="B3481" s="85">
        <v>36804</v>
      </c>
      <c r="C3481" s="97">
        <v>27.409021259999999</v>
      </c>
      <c r="D3481" s="90">
        <v>6.7312000000000003E-4</v>
      </c>
      <c r="E3481" s="87">
        <v>142.36233275000001</v>
      </c>
      <c r="F3481" s="88">
        <v>9.0399999999999991</v>
      </c>
      <c r="G3481" s="91">
        <v>18.224510629999997</v>
      </c>
      <c r="H3481" s="41">
        <v>4.6515054682050305E-4</v>
      </c>
      <c r="I3481" s="42">
        <v>18.351007510652746</v>
      </c>
      <c r="J3481" s="41">
        <v>5.0623640638888887E-4</v>
      </c>
      <c r="K3481" s="42">
        <v>3.0774616592356918</v>
      </c>
      <c r="L3481" s="41">
        <v>4.6515054682050305E-4</v>
      </c>
      <c r="M3481" s="42">
        <v>2.9115200906213698</v>
      </c>
    </row>
    <row r="3482" spans="1:13" x14ac:dyDescent="0.2">
      <c r="A3482" s="84">
        <v>360</v>
      </c>
      <c r="B3482" s="85">
        <v>36805</v>
      </c>
      <c r="C3482" s="97">
        <v>27.6143657</v>
      </c>
      <c r="D3482" s="90">
        <v>6.7748000000000005E-4</v>
      </c>
      <c r="E3482" s="87">
        <v>142.45878038000001</v>
      </c>
      <c r="F3482" s="88">
        <v>9.0500000000000007</v>
      </c>
      <c r="G3482" s="91">
        <v>18.332182850000002</v>
      </c>
      <c r="H3482" s="41">
        <v>4.6768041833877838E-4</v>
      </c>
      <c r="I3482" s="42">
        <v>18.359589917522268</v>
      </c>
      <c r="J3482" s="41">
        <v>5.0922730138888901E-4</v>
      </c>
      <c r="K3482" s="42">
        <v>3.0779708865370807</v>
      </c>
      <c r="L3482" s="41">
        <v>4.6768041833877838E-4</v>
      </c>
      <c r="M3482" s="42">
        <v>2.9119877710397084</v>
      </c>
    </row>
    <row r="3483" spans="1:13" x14ac:dyDescent="0.2">
      <c r="A3483" s="84">
        <v>360</v>
      </c>
      <c r="B3483" s="85">
        <v>36806</v>
      </c>
      <c r="C3483" s="97">
        <v>27.6143657</v>
      </c>
      <c r="D3483" s="90">
        <v>6.7748000000000005E-4</v>
      </c>
      <c r="E3483" s="87">
        <v>142.55529335</v>
      </c>
      <c r="F3483" s="88">
        <v>9.0500000000000007</v>
      </c>
      <c r="G3483" s="91">
        <v>18.332182850000002</v>
      </c>
      <c r="H3483" s="41">
        <v>4.6768041833877838E-4</v>
      </c>
      <c r="I3483" s="42">
        <v>18.368176338215424</v>
      </c>
      <c r="J3483" s="41">
        <v>5.0922730138888901E-4</v>
      </c>
      <c r="K3483" s="42">
        <v>3.0784801138384696</v>
      </c>
      <c r="L3483" s="41">
        <v>4.6768041833877838E-4</v>
      </c>
      <c r="M3483" s="42">
        <v>2.9124554514580474</v>
      </c>
    </row>
    <row r="3484" spans="1:13" x14ac:dyDescent="0.2">
      <c r="A3484" s="84">
        <v>360</v>
      </c>
      <c r="B3484" s="85">
        <v>36807</v>
      </c>
      <c r="C3484" s="97">
        <v>27.6143657</v>
      </c>
      <c r="D3484" s="90">
        <v>6.7748000000000005E-4</v>
      </c>
      <c r="E3484" s="87">
        <v>142.65187170999999</v>
      </c>
      <c r="F3484" s="88">
        <v>9.0500000000000007</v>
      </c>
      <c r="G3484" s="91">
        <v>18.332182850000002</v>
      </c>
      <c r="H3484" s="41">
        <v>4.6768041833877838E-4</v>
      </c>
      <c r="I3484" s="42">
        <v>18.376766774609401</v>
      </c>
      <c r="J3484" s="41">
        <v>5.0922730138888901E-4</v>
      </c>
      <c r="K3484" s="42">
        <v>3.0789893411398586</v>
      </c>
      <c r="L3484" s="41">
        <v>4.6768041833877838E-4</v>
      </c>
      <c r="M3484" s="42">
        <v>2.9129231318763864</v>
      </c>
    </row>
    <row r="3485" spans="1:13" x14ac:dyDescent="0.2">
      <c r="A3485" s="84">
        <v>360</v>
      </c>
      <c r="B3485" s="85">
        <v>36808</v>
      </c>
      <c r="C3485" s="97">
        <v>27.449731809999999</v>
      </c>
      <c r="D3485" s="90">
        <v>6.7398999999999996E-4</v>
      </c>
      <c r="E3485" s="87">
        <v>142.74801765000001</v>
      </c>
      <c r="F3485" s="88">
        <v>9.01</v>
      </c>
      <c r="G3485" s="91">
        <v>18.229865905</v>
      </c>
      <c r="H3485" s="41">
        <v>4.6527642889993004E-4</v>
      </c>
      <c r="I3485" s="42">
        <v>18.385317051029016</v>
      </c>
      <c r="J3485" s="41">
        <v>5.0638516402777784E-4</v>
      </c>
      <c r="K3485" s="42">
        <v>3.0794957263038865</v>
      </c>
      <c r="L3485" s="41">
        <v>4.6527642889993004E-4</v>
      </c>
      <c r="M3485" s="42">
        <v>2.9133884083052863</v>
      </c>
    </row>
    <row r="3486" spans="1:13" x14ac:dyDescent="0.2">
      <c r="A3486" s="84">
        <v>360</v>
      </c>
      <c r="B3486" s="85">
        <v>36809</v>
      </c>
      <c r="C3486" s="97">
        <v>27.648982490000002</v>
      </c>
      <c r="D3486" s="90">
        <v>6.7834999999999998E-4</v>
      </c>
      <c r="E3486" s="87">
        <v>142.84485076999999</v>
      </c>
      <c r="F3486" s="88">
        <v>9.0500000000000007</v>
      </c>
      <c r="G3486" s="91">
        <v>18.349491245000003</v>
      </c>
      <c r="H3486" s="41">
        <v>4.680868830182483E-4</v>
      </c>
      <c r="I3486" s="42">
        <v>18.393922976780736</v>
      </c>
      <c r="J3486" s="41">
        <v>5.0970809013888897E-4</v>
      </c>
      <c r="K3486" s="42">
        <v>3.0800054343940255</v>
      </c>
      <c r="L3486" s="41">
        <v>4.680868830182483E-4</v>
      </c>
      <c r="M3486" s="42">
        <v>2.9138564951883046</v>
      </c>
    </row>
    <row r="3487" spans="1:13" x14ac:dyDescent="0.2">
      <c r="A3487" s="84">
        <v>360</v>
      </c>
      <c r="B3487" s="85">
        <v>36810</v>
      </c>
      <c r="C3487" s="97">
        <v>27.750596980000005</v>
      </c>
      <c r="D3487" s="90">
        <v>6.8052E-4</v>
      </c>
      <c r="E3487" s="87">
        <v>142.94205955000001</v>
      </c>
      <c r="F3487" s="88">
        <v>9.0500000000000007</v>
      </c>
      <c r="G3487" s="91">
        <v>18.400298490000004</v>
      </c>
      <c r="H3487" s="41">
        <v>4.6927968140919596E-4</v>
      </c>
      <c r="I3487" s="42">
        <v>18.402554871095145</v>
      </c>
      <c r="J3487" s="41">
        <v>5.1111940250000011E-4</v>
      </c>
      <c r="K3487" s="42">
        <v>3.0805165537965253</v>
      </c>
      <c r="L3487" s="41">
        <v>4.6927968140919596E-4</v>
      </c>
      <c r="M3487" s="42">
        <v>2.914325774869714</v>
      </c>
    </row>
    <row r="3488" spans="1:13" x14ac:dyDescent="0.2">
      <c r="A3488" s="84">
        <v>360</v>
      </c>
      <c r="B3488" s="85">
        <v>36811</v>
      </c>
      <c r="C3488" s="97">
        <v>27.863999490000001</v>
      </c>
      <c r="D3488" s="90">
        <v>6.8291999999999995E-4</v>
      </c>
      <c r="E3488" s="87">
        <v>143.03967754000001</v>
      </c>
      <c r="F3488" s="88">
        <v>9.06</v>
      </c>
      <c r="G3488" s="91">
        <v>18.461999745</v>
      </c>
      <c r="H3488" s="41">
        <v>4.7072755162913538E-4</v>
      </c>
      <c r="I3488" s="42">
        <v>18.411217460693337</v>
      </c>
      <c r="J3488" s="41">
        <v>5.1283332624999997E-4</v>
      </c>
      <c r="K3488" s="42">
        <v>3.0810293871227752</v>
      </c>
      <c r="L3488" s="41">
        <v>4.7072755162913538E-4</v>
      </c>
      <c r="M3488" s="42">
        <v>2.9147965024213431</v>
      </c>
    </row>
    <row r="3489" spans="1:13" x14ac:dyDescent="0.2">
      <c r="A3489" s="84">
        <v>360</v>
      </c>
      <c r="B3489" s="85">
        <v>36812</v>
      </c>
      <c r="C3489" s="97">
        <v>27.78204787</v>
      </c>
      <c r="D3489" s="90">
        <v>6.8117999999999998E-4</v>
      </c>
      <c r="E3489" s="87">
        <v>143.13711330999999</v>
      </c>
      <c r="F3489" s="88">
        <v>9.07</v>
      </c>
      <c r="G3489" s="91">
        <v>18.426023935</v>
      </c>
      <c r="H3489" s="41">
        <v>4.698834413721098E-4</v>
      </c>
      <c r="I3489" s="42">
        <v>18.419868586913619</v>
      </c>
      <c r="J3489" s="41">
        <v>5.1183399819444448E-4</v>
      </c>
      <c r="K3489" s="42">
        <v>3.0815412211209696</v>
      </c>
      <c r="L3489" s="41">
        <v>4.698834413721098E-4</v>
      </c>
      <c r="M3489" s="42">
        <v>2.915266385862715</v>
      </c>
    </row>
    <row r="3490" spans="1:13" x14ac:dyDescent="0.2">
      <c r="A3490" s="84">
        <v>360</v>
      </c>
      <c r="B3490" s="85">
        <v>36813</v>
      </c>
      <c r="C3490" s="97">
        <v>27.78204787</v>
      </c>
      <c r="D3490" s="90">
        <v>6.8117999999999998E-4</v>
      </c>
      <c r="E3490" s="87">
        <v>143.23461545000001</v>
      </c>
      <c r="F3490" s="88">
        <v>9.07</v>
      </c>
      <c r="G3490" s="91">
        <v>18.426023935</v>
      </c>
      <c r="H3490" s="41">
        <v>4.698834413721098E-4</v>
      </c>
      <c r="I3490" s="42">
        <v>18.428523778154862</v>
      </c>
      <c r="J3490" s="41">
        <v>5.1183399819444448E-4</v>
      </c>
      <c r="K3490" s="42">
        <v>3.0820530551191641</v>
      </c>
      <c r="L3490" s="41">
        <v>4.698834413721098E-4</v>
      </c>
      <c r="M3490" s="42">
        <v>2.9157362693040874</v>
      </c>
    </row>
    <row r="3491" spans="1:13" x14ac:dyDescent="0.2">
      <c r="A3491" s="84">
        <v>360</v>
      </c>
      <c r="B3491" s="85">
        <v>36814</v>
      </c>
      <c r="C3491" s="97">
        <v>27.78204787</v>
      </c>
      <c r="D3491" s="90">
        <v>6.8117999999999998E-4</v>
      </c>
      <c r="E3491" s="87">
        <v>143.33218400999999</v>
      </c>
      <c r="F3491" s="88">
        <v>9.07</v>
      </c>
      <c r="G3491" s="91">
        <v>18.426023935</v>
      </c>
      <c r="H3491" s="41">
        <v>4.698834413721098E-4</v>
      </c>
      <c r="I3491" s="42">
        <v>18.437183036327148</v>
      </c>
      <c r="J3491" s="41">
        <v>5.1183399819444448E-4</v>
      </c>
      <c r="K3491" s="42">
        <v>3.0825648891173585</v>
      </c>
      <c r="L3491" s="41">
        <v>4.698834413721098E-4</v>
      </c>
      <c r="M3491" s="42">
        <v>2.9162061527454597</v>
      </c>
    </row>
    <row r="3492" spans="1:13" x14ac:dyDescent="0.2">
      <c r="A3492" s="84">
        <v>360</v>
      </c>
      <c r="B3492" s="85">
        <v>36815</v>
      </c>
      <c r="C3492" s="97">
        <v>27.890946700000001</v>
      </c>
      <c r="D3492" s="90">
        <v>6.8356999999999999E-4</v>
      </c>
      <c r="E3492" s="87">
        <v>143.43016159000001</v>
      </c>
      <c r="F3492" s="88">
        <v>9.1300000000000008</v>
      </c>
      <c r="G3492" s="91">
        <v>18.510473350000002</v>
      </c>
      <c r="H3492" s="41">
        <v>4.7186449688174648E-4</v>
      </c>
      <c r="I3492" s="42">
        <v>18.445882888424503</v>
      </c>
      <c r="J3492" s="41">
        <v>5.1417981527777782E-4</v>
      </c>
      <c r="K3492" s="42">
        <v>3.0830790689326362</v>
      </c>
      <c r="L3492" s="41">
        <v>4.7186449688174648E-4</v>
      </c>
      <c r="M3492" s="42">
        <v>2.9166780172423414</v>
      </c>
    </row>
    <row r="3493" spans="1:13" x14ac:dyDescent="0.2">
      <c r="A3493" s="84">
        <v>360</v>
      </c>
      <c r="B3493" s="85">
        <v>36816</v>
      </c>
      <c r="C3493" s="97">
        <v>27.986718420000003</v>
      </c>
      <c r="D3493" s="90">
        <v>6.8574E-4</v>
      </c>
      <c r="E3493" s="87">
        <v>143.52851738999999</v>
      </c>
      <c r="F3493" s="88">
        <v>9.15</v>
      </c>
      <c r="G3493" s="91">
        <v>18.568359210000001</v>
      </c>
      <c r="H3493" s="41">
        <v>4.7322159856078017E-4</v>
      </c>
      <c r="I3493" s="42">
        <v>18.454611878611829</v>
      </c>
      <c r="J3493" s="41">
        <v>5.1578775583333339E-4</v>
      </c>
      <c r="K3493" s="42">
        <v>3.0835948566884697</v>
      </c>
      <c r="L3493" s="41">
        <v>4.7322159856078017E-4</v>
      </c>
      <c r="M3493" s="42">
        <v>2.9171512388409022</v>
      </c>
    </row>
    <row r="3494" spans="1:13" x14ac:dyDescent="0.2">
      <c r="A3494" s="84">
        <v>360</v>
      </c>
      <c r="B3494" s="85">
        <v>36817</v>
      </c>
      <c r="C3494" s="97">
        <v>27.775504890000001</v>
      </c>
      <c r="D3494" s="90">
        <v>6.8117999999999998E-4</v>
      </c>
      <c r="E3494" s="87">
        <v>143.62628615</v>
      </c>
      <c r="F3494" s="88">
        <v>9.1</v>
      </c>
      <c r="G3494" s="91">
        <v>18.437752445000001</v>
      </c>
      <c r="H3494" s="41">
        <v>4.7015865869637352E-4</v>
      </c>
      <c r="I3494" s="42">
        <v>18.463288474179439</v>
      </c>
      <c r="J3494" s="41">
        <v>5.1215979013888887E-4</v>
      </c>
      <c r="K3494" s="42">
        <v>3.0841070164786086</v>
      </c>
      <c r="L3494" s="41">
        <v>4.7015865869637352E-4</v>
      </c>
      <c r="M3494" s="42">
        <v>2.9176213974995986</v>
      </c>
    </row>
    <row r="3495" spans="1:13" x14ac:dyDescent="0.2">
      <c r="A3495" s="84">
        <v>360</v>
      </c>
      <c r="B3495" s="85">
        <v>36818</v>
      </c>
      <c r="C3495" s="97">
        <v>27.504104720000001</v>
      </c>
      <c r="D3495" s="90">
        <v>6.7507999999999999E-4</v>
      </c>
      <c r="E3495" s="87">
        <v>143.72324538000001</v>
      </c>
      <c r="F3495" s="88">
        <v>9.1199999999999992</v>
      </c>
      <c r="G3495" s="91">
        <v>18.312052359999999</v>
      </c>
      <c r="H3495" s="41">
        <v>4.6720760592133814E-4</v>
      </c>
      <c r="I3495" s="42">
        <v>18.471914662984897</v>
      </c>
      <c r="J3495" s="41">
        <v>5.0866812111111104E-4</v>
      </c>
      <c r="K3495" s="42">
        <v>3.0846156845997199</v>
      </c>
      <c r="L3495" s="41">
        <v>4.6720760592133814E-4</v>
      </c>
      <c r="M3495" s="42">
        <v>2.9180886051055199</v>
      </c>
    </row>
    <row r="3496" spans="1:13" x14ac:dyDescent="0.2">
      <c r="A3496" s="84">
        <v>360</v>
      </c>
      <c r="B3496" s="85">
        <v>36819</v>
      </c>
      <c r="C3496" s="97">
        <v>27.4623104</v>
      </c>
      <c r="D3496" s="90">
        <v>6.7420999999999996E-4</v>
      </c>
      <c r="E3496" s="87">
        <v>143.82014502999999</v>
      </c>
      <c r="F3496" s="88">
        <v>9.11</v>
      </c>
      <c r="G3496" s="91">
        <v>18.2861552</v>
      </c>
      <c r="H3496" s="41">
        <v>4.6659923154690475E-4</v>
      </c>
      <c r="I3496" s="42">
        <v>18.480533644171846</v>
      </c>
      <c r="J3496" s="41">
        <v>5.0794875555555555E-4</v>
      </c>
      <c r="K3496" s="42">
        <v>3.0851236333552756</v>
      </c>
      <c r="L3496" s="41">
        <v>4.6659923154690475E-4</v>
      </c>
      <c r="M3496" s="42">
        <v>2.9185552043370668</v>
      </c>
    </row>
    <row r="3497" spans="1:13" x14ac:dyDescent="0.2">
      <c r="A3497" s="84">
        <v>360</v>
      </c>
      <c r="B3497" s="85">
        <v>36820</v>
      </c>
      <c r="C3497" s="97">
        <v>27.4623104</v>
      </c>
      <c r="D3497" s="90">
        <v>6.7420999999999996E-4</v>
      </c>
      <c r="E3497" s="87">
        <v>143.91711000999999</v>
      </c>
      <c r="F3497" s="88">
        <v>9.11</v>
      </c>
      <c r="G3497" s="91">
        <v>18.2861552</v>
      </c>
      <c r="H3497" s="41">
        <v>4.6659923154690475E-4</v>
      </c>
      <c r="I3497" s="42">
        <v>18.489156646968794</v>
      </c>
      <c r="J3497" s="41">
        <v>5.0794875555555555E-4</v>
      </c>
      <c r="K3497" s="42">
        <v>3.0856315821108313</v>
      </c>
      <c r="L3497" s="41">
        <v>4.6659923154690475E-4</v>
      </c>
      <c r="M3497" s="42">
        <v>2.9190218035686137</v>
      </c>
    </row>
    <row r="3498" spans="1:13" x14ac:dyDescent="0.2">
      <c r="A3498" s="84">
        <v>360</v>
      </c>
      <c r="B3498" s="85">
        <v>36821</v>
      </c>
      <c r="C3498" s="97">
        <v>27.4623104</v>
      </c>
      <c r="D3498" s="90">
        <v>6.7420999999999996E-4</v>
      </c>
      <c r="E3498" s="87">
        <v>144.01414036</v>
      </c>
      <c r="F3498" s="88">
        <v>9.11</v>
      </c>
      <c r="G3498" s="91">
        <v>18.2861552</v>
      </c>
      <c r="H3498" s="41">
        <v>4.6659923154690475E-4</v>
      </c>
      <c r="I3498" s="42">
        <v>18.497783673252222</v>
      </c>
      <c r="J3498" s="41">
        <v>5.0794875555555555E-4</v>
      </c>
      <c r="K3498" s="42">
        <v>3.086139530866387</v>
      </c>
      <c r="L3498" s="41">
        <v>4.6659923154690475E-4</v>
      </c>
      <c r="M3498" s="42">
        <v>2.9194884028001606</v>
      </c>
    </row>
    <row r="3499" spans="1:13" x14ac:dyDescent="0.2">
      <c r="A3499" s="84">
        <v>360</v>
      </c>
      <c r="B3499" s="85">
        <v>36822</v>
      </c>
      <c r="C3499" s="97">
        <v>27.553724610000003</v>
      </c>
      <c r="D3499" s="90">
        <v>6.7617000000000003E-4</v>
      </c>
      <c r="E3499" s="87">
        <v>144.11151839999999</v>
      </c>
      <c r="F3499" s="88">
        <v>9.17</v>
      </c>
      <c r="G3499" s="91">
        <v>18.361862305000002</v>
      </c>
      <c r="H3499" s="41">
        <v>4.6837736461480262E-4</v>
      </c>
      <c r="I3499" s="42">
        <v>18.506447616420314</v>
      </c>
      <c r="J3499" s="41">
        <v>5.1005173069444448E-4</v>
      </c>
      <c r="K3499" s="42">
        <v>3.0866495825970817</v>
      </c>
      <c r="L3499" s="41">
        <v>4.6837736461480262E-4</v>
      </c>
      <c r="M3499" s="42">
        <v>2.9199567801647754</v>
      </c>
    </row>
    <row r="3500" spans="1:13" x14ac:dyDescent="0.2">
      <c r="A3500" s="84">
        <v>360</v>
      </c>
      <c r="B3500" s="85">
        <v>36823</v>
      </c>
      <c r="C3500" s="97">
        <v>27.542127640000004</v>
      </c>
      <c r="D3500" s="90">
        <v>6.7595000000000003E-4</v>
      </c>
      <c r="E3500" s="87">
        <v>144.20893057999999</v>
      </c>
      <c r="F3500" s="88">
        <v>9.09</v>
      </c>
      <c r="G3500" s="91">
        <v>18.316063820000004</v>
      </c>
      <c r="H3500" s="41">
        <v>4.6730183099663591E-4</v>
      </c>
      <c r="I3500" s="42">
        <v>18.515095713276711</v>
      </c>
      <c r="J3500" s="41">
        <v>5.0877955055555568E-4</v>
      </c>
      <c r="K3500" s="42">
        <v>3.0871583621476373</v>
      </c>
      <c r="L3500" s="41">
        <v>4.6730183099663591E-4</v>
      </c>
      <c r="M3500" s="42">
        <v>2.9204240819957721</v>
      </c>
    </row>
    <row r="3501" spans="1:13" x14ac:dyDescent="0.2">
      <c r="A3501" s="84">
        <v>360</v>
      </c>
      <c r="B3501" s="85">
        <v>36824</v>
      </c>
      <c r="C3501" s="97">
        <v>28.189749619999997</v>
      </c>
      <c r="D3501" s="90">
        <v>6.9008000000000003E-4</v>
      </c>
      <c r="E3501" s="87">
        <v>144.30844628</v>
      </c>
      <c r="F3501" s="88">
        <v>9.33</v>
      </c>
      <c r="G3501" s="91">
        <v>18.759874809999999</v>
      </c>
      <c r="H3501" s="41">
        <v>4.7770687050219252E-4</v>
      </c>
      <c r="I3501" s="42">
        <v>18.523940501706949</v>
      </c>
      <c r="J3501" s="41">
        <v>5.211076336111111E-4</v>
      </c>
      <c r="K3501" s="42">
        <v>3.0876794697812482</v>
      </c>
      <c r="L3501" s="41">
        <v>4.7770687050219252E-4</v>
      </c>
      <c r="M3501" s="42">
        <v>2.9209017888662743</v>
      </c>
    </row>
    <row r="3502" spans="1:13" x14ac:dyDescent="0.2">
      <c r="A3502" s="84">
        <v>360</v>
      </c>
      <c r="B3502" s="85">
        <v>36825</v>
      </c>
      <c r="C3502" s="97">
        <v>28.00144143</v>
      </c>
      <c r="D3502" s="90">
        <v>6.8596E-4</v>
      </c>
      <c r="E3502" s="87">
        <v>144.40743610000001</v>
      </c>
      <c r="F3502" s="88">
        <v>9.33</v>
      </c>
      <c r="G3502" s="91">
        <v>18.665720714999999</v>
      </c>
      <c r="H3502" s="41">
        <v>4.7550269519636146E-4</v>
      </c>
      <c r="I3502" s="42">
        <v>18.532748685341168</v>
      </c>
      <c r="J3502" s="41">
        <v>5.1849224208333326E-4</v>
      </c>
      <c r="K3502" s="42">
        <v>3.0881979620233313</v>
      </c>
      <c r="L3502" s="41">
        <v>4.7550269519636146E-4</v>
      </c>
      <c r="M3502" s="42">
        <v>2.9213772915614706</v>
      </c>
    </row>
    <row r="3503" spans="1:13" x14ac:dyDescent="0.2">
      <c r="A3503" s="84">
        <v>360</v>
      </c>
      <c r="B3503" s="85">
        <v>36826</v>
      </c>
      <c r="C3503" s="97">
        <v>28.15079171</v>
      </c>
      <c r="D3503" s="90">
        <v>6.8921E-4</v>
      </c>
      <c r="E3503" s="87">
        <v>144.50696314999999</v>
      </c>
      <c r="F3503" s="88">
        <v>9.35</v>
      </c>
      <c r="G3503" s="91">
        <v>18.750395855000001</v>
      </c>
      <c r="H3503" s="41">
        <v>4.7748504425615401E-4</v>
      </c>
      <c r="I3503" s="42">
        <v>18.541597795667379</v>
      </c>
      <c r="J3503" s="41">
        <v>5.2084432930555561E-4</v>
      </c>
      <c r="K3503" s="42">
        <v>3.0887188063526367</v>
      </c>
      <c r="L3503" s="41">
        <v>4.7748504425615401E-4</v>
      </c>
      <c r="M3503" s="42">
        <v>2.921854776605727</v>
      </c>
    </row>
    <row r="3504" spans="1:13" x14ac:dyDescent="0.2">
      <c r="A3504" s="84">
        <v>360</v>
      </c>
      <c r="B3504" s="85">
        <v>36827</v>
      </c>
      <c r="C3504" s="97">
        <v>28.15079171</v>
      </c>
      <c r="D3504" s="90">
        <v>6.8921E-4</v>
      </c>
      <c r="E3504" s="87">
        <v>144.60655879000001</v>
      </c>
      <c r="F3504" s="88">
        <v>9.35</v>
      </c>
      <c r="G3504" s="91">
        <v>18.750395855000001</v>
      </c>
      <c r="H3504" s="41">
        <v>4.7748504425615401E-4</v>
      </c>
      <c r="I3504" s="42">
        <v>18.550451131311423</v>
      </c>
      <c r="J3504" s="41">
        <v>5.2084432930555561E-4</v>
      </c>
      <c r="K3504" s="42">
        <v>3.0892396506819422</v>
      </c>
      <c r="L3504" s="41">
        <v>4.7748504425615401E-4</v>
      </c>
      <c r="M3504" s="42">
        <v>2.9223322616499834</v>
      </c>
    </row>
    <row r="3505" spans="1:13" x14ac:dyDescent="0.2">
      <c r="A3505" s="84">
        <v>360</v>
      </c>
      <c r="B3505" s="85">
        <v>36828</v>
      </c>
      <c r="C3505" s="97">
        <v>28.15079171</v>
      </c>
      <c r="D3505" s="90">
        <v>6.8921E-4</v>
      </c>
      <c r="E3505" s="87">
        <v>144.70622308</v>
      </c>
      <c r="F3505" s="88">
        <v>9.35</v>
      </c>
      <c r="G3505" s="91">
        <v>18.750395855000001</v>
      </c>
      <c r="H3505" s="41">
        <v>4.7748504425615401E-4</v>
      </c>
      <c r="I3505" s="42">
        <v>18.559308694290827</v>
      </c>
      <c r="J3505" s="41">
        <v>5.2084432930555561E-4</v>
      </c>
      <c r="K3505" s="42">
        <v>3.0897604950112476</v>
      </c>
      <c r="L3505" s="41">
        <v>4.7748504425615401E-4</v>
      </c>
      <c r="M3505" s="42">
        <v>2.9228097466942398</v>
      </c>
    </row>
    <row r="3506" spans="1:13" x14ac:dyDescent="0.2">
      <c r="A3506" s="84">
        <v>360</v>
      </c>
      <c r="B3506" s="85">
        <v>36829</v>
      </c>
      <c r="C3506" s="97">
        <v>28.035587309999997</v>
      </c>
      <c r="D3506" s="90">
        <v>6.8683000000000004E-4</v>
      </c>
      <c r="E3506" s="87">
        <v>144.80561166000001</v>
      </c>
      <c r="F3506" s="88">
        <v>9.31</v>
      </c>
      <c r="G3506" s="91">
        <v>18.672793655</v>
      </c>
      <c r="H3506" s="41">
        <v>4.7566833539569586E-4</v>
      </c>
      <c r="I3506" s="42">
        <v>18.568136769763534</v>
      </c>
      <c r="J3506" s="41">
        <v>5.1868871263888888E-4</v>
      </c>
      <c r="K3506" s="42">
        <v>3.0902791837238865</v>
      </c>
      <c r="L3506" s="41">
        <v>4.7566833539569586E-4</v>
      </c>
      <c r="M3506" s="42">
        <v>2.9232854150296355</v>
      </c>
    </row>
    <row r="3507" spans="1:13" x14ac:dyDescent="0.2">
      <c r="A3507" s="84">
        <v>360</v>
      </c>
      <c r="B3507" s="85">
        <v>36830</v>
      </c>
      <c r="C3507" s="97">
        <v>28.238772959999999</v>
      </c>
      <c r="D3507" s="90">
        <v>6.9116000000000002E-4</v>
      </c>
      <c r="E3507" s="87">
        <v>144.90569550999999</v>
      </c>
      <c r="F3507" s="88">
        <v>9.31</v>
      </c>
      <c r="G3507" s="91">
        <v>18.77438648</v>
      </c>
      <c r="H3507" s="41">
        <v>4.7804643800342106E-4</v>
      </c>
      <c r="I3507" s="42">
        <v>18.577013201406679</v>
      </c>
      <c r="J3507" s="41">
        <v>5.2151073555555558E-4</v>
      </c>
      <c r="K3507" s="42">
        <v>3.0908006944594422</v>
      </c>
      <c r="L3507" s="41">
        <v>4.7804643800342106E-4</v>
      </c>
      <c r="M3507" s="42">
        <v>2.9237634614676389</v>
      </c>
    </row>
    <row r="3508" spans="1:13" x14ac:dyDescent="0.2">
      <c r="A3508" s="84">
        <v>360</v>
      </c>
      <c r="B3508" s="85">
        <v>36831</v>
      </c>
      <c r="C3508" s="97">
        <v>28.238772959999999</v>
      </c>
      <c r="D3508" s="90">
        <v>6.9116000000000002E-4</v>
      </c>
      <c r="E3508" s="87">
        <v>145.00584853000001</v>
      </c>
      <c r="F3508" s="88">
        <v>9.31</v>
      </c>
      <c r="G3508" s="91">
        <v>18.77438648</v>
      </c>
      <c r="H3508" s="41">
        <v>4.7804643800342106E-4</v>
      </c>
      <c r="I3508" s="42">
        <v>18.585893876396355</v>
      </c>
      <c r="J3508" s="41">
        <v>5.2151073555555558E-4</v>
      </c>
      <c r="K3508" s="42">
        <v>3.0913222051949978</v>
      </c>
      <c r="L3508" s="41">
        <v>4.7804643800342106E-4</v>
      </c>
      <c r="M3508" s="42">
        <v>2.9242415079056423</v>
      </c>
    </row>
    <row r="3509" spans="1:13" x14ac:dyDescent="0.2">
      <c r="A3509" s="84">
        <v>360</v>
      </c>
      <c r="B3509" s="85">
        <v>36832</v>
      </c>
      <c r="C3509" s="97">
        <v>27.517456249999999</v>
      </c>
      <c r="D3509" s="90">
        <v>6.7551000000000004E-4</v>
      </c>
      <c r="E3509" s="87">
        <v>145.10380143</v>
      </c>
      <c r="F3509" s="88">
        <v>9.36</v>
      </c>
      <c r="G3509" s="91">
        <v>18.438728124999997</v>
      </c>
      <c r="H3509" s="41">
        <v>4.7018155245504012E-4</v>
      </c>
      <c r="I3509" s="42">
        <v>18.594632620832925</v>
      </c>
      <c r="J3509" s="41">
        <v>5.1218689236111098E-4</v>
      </c>
      <c r="K3509" s="42">
        <v>3.091834392087359</v>
      </c>
      <c r="L3509" s="41">
        <v>4.7018155245504012E-4</v>
      </c>
      <c r="M3509" s="42">
        <v>2.9247116894580971</v>
      </c>
    </row>
    <row r="3510" spans="1:13" x14ac:dyDescent="0.2">
      <c r="A3510" s="84">
        <v>360</v>
      </c>
      <c r="B3510" s="85">
        <v>36833</v>
      </c>
      <c r="C3510" s="97">
        <v>27.463859150000005</v>
      </c>
      <c r="D3510" s="90">
        <v>6.7420999999999996E-4</v>
      </c>
      <c r="E3510" s="87">
        <v>145.20163185999999</v>
      </c>
      <c r="F3510" s="88">
        <v>9.34</v>
      </c>
      <c r="G3510" s="91">
        <v>18.401929575000004</v>
      </c>
      <c r="H3510" s="41">
        <v>4.693179658290525E-4</v>
      </c>
      <c r="I3510" s="42">
        <v>18.603359415989875</v>
      </c>
      <c r="J3510" s="41">
        <v>5.1116471041666683E-4</v>
      </c>
      <c r="K3510" s="42">
        <v>3.0923455567977758</v>
      </c>
      <c r="L3510" s="41">
        <v>4.693179658290525E-4</v>
      </c>
      <c r="M3510" s="42">
        <v>2.9251810074239262</v>
      </c>
    </row>
    <row r="3511" spans="1:13" x14ac:dyDescent="0.2">
      <c r="A3511" s="84">
        <v>360</v>
      </c>
      <c r="B3511" s="85">
        <v>36834</v>
      </c>
      <c r="C3511" s="97">
        <v>27.463859150000005</v>
      </c>
      <c r="D3511" s="90">
        <v>6.7420999999999996E-4</v>
      </c>
      <c r="E3511" s="87">
        <v>145.29952825000001</v>
      </c>
      <c r="F3511" s="88">
        <v>9.34</v>
      </c>
      <c r="G3511" s="91">
        <v>18.401929575000004</v>
      </c>
      <c r="H3511" s="41">
        <v>4.693179658290525E-4</v>
      </c>
      <c r="I3511" s="42">
        <v>18.612090306788573</v>
      </c>
      <c r="J3511" s="41">
        <v>5.1116471041666683E-4</v>
      </c>
      <c r="K3511" s="42">
        <v>3.0928567215081926</v>
      </c>
      <c r="L3511" s="41">
        <v>4.693179658290525E-4</v>
      </c>
      <c r="M3511" s="42">
        <v>2.9256503253897552</v>
      </c>
    </row>
    <row r="3512" spans="1:13" x14ac:dyDescent="0.2">
      <c r="A3512" s="84">
        <v>360</v>
      </c>
      <c r="B3512" s="85">
        <v>36835</v>
      </c>
      <c r="C3512" s="97">
        <v>27.463859150000005</v>
      </c>
      <c r="D3512" s="90">
        <v>6.7420999999999996E-4</v>
      </c>
      <c r="E3512" s="87">
        <v>145.39749064</v>
      </c>
      <c r="F3512" s="88">
        <v>9.34</v>
      </c>
      <c r="G3512" s="91">
        <v>18.401929575000004</v>
      </c>
      <c r="H3512" s="41">
        <v>4.693179658290525E-4</v>
      </c>
      <c r="I3512" s="42">
        <v>18.620825295151182</v>
      </c>
      <c r="J3512" s="41">
        <v>5.1116471041666683E-4</v>
      </c>
      <c r="K3512" s="42">
        <v>3.0933678862186094</v>
      </c>
      <c r="L3512" s="41">
        <v>4.693179658290525E-4</v>
      </c>
      <c r="M3512" s="42">
        <v>2.9261196433555843</v>
      </c>
    </row>
    <row r="3513" spans="1:13" x14ac:dyDescent="0.2">
      <c r="A3513" s="84">
        <v>360</v>
      </c>
      <c r="B3513" s="85">
        <v>36836</v>
      </c>
      <c r="C3513" s="97">
        <v>27.530431839999999</v>
      </c>
      <c r="D3513" s="90">
        <v>6.7573000000000004E-4</v>
      </c>
      <c r="E3513" s="87">
        <v>145.49574009</v>
      </c>
      <c r="F3513" s="88">
        <v>9.33</v>
      </c>
      <c r="G3513" s="91">
        <v>18.430215919999998</v>
      </c>
      <c r="H3513" s="41">
        <v>4.6998181222246416E-4</v>
      </c>
      <c r="I3513" s="42">
        <v>18.629576744368475</v>
      </c>
      <c r="J3513" s="41">
        <v>5.1195044222222222E-4</v>
      </c>
      <c r="K3513" s="42">
        <v>3.0938798366608316</v>
      </c>
      <c r="L3513" s="41">
        <v>4.6998181222246416E-4</v>
      </c>
      <c r="M3513" s="42">
        <v>2.9265896251678067</v>
      </c>
    </row>
    <row r="3514" spans="1:13" x14ac:dyDescent="0.2">
      <c r="A3514" s="84">
        <v>360</v>
      </c>
      <c r="B3514" s="85">
        <v>36837</v>
      </c>
      <c r="C3514" s="97">
        <v>27.432197309999999</v>
      </c>
      <c r="D3514" s="90">
        <v>6.7354999999999997E-4</v>
      </c>
      <c r="E3514" s="87">
        <v>145.59373875</v>
      </c>
      <c r="F3514" s="88">
        <v>9.33</v>
      </c>
      <c r="G3514" s="91">
        <v>18.381098654999999</v>
      </c>
      <c r="H3514" s="41">
        <v>4.6882898813871421E-4</v>
      </c>
      <c r="I3514" s="42">
        <v>18.638310829982988</v>
      </c>
      <c r="J3514" s="41">
        <v>5.1058607374999997E-4</v>
      </c>
      <c r="K3514" s="42">
        <v>3.0943904227345818</v>
      </c>
      <c r="L3514" s="41">
        <v>4.6882898813871421E-4</v>
      </c>
      <c r="M3514" s="42">
        <v>2.9270584541559455</v>
      </c>
    </row>
    <row r="3515" spans="1:13" x14ac:dyDescent="0.2">
      <c r="A3515" s="84">
        <v>360</v>
      </c>
      <c r="B3515" s="85">
        <v>36838</v>
      </c>
      <c r="C3515" s="97">
        <v>27.192773780000003</v>
      </c>
      <c r="D3515" s="90">
        <v>6.6830999999999998E-4</v>
      </c>
      <c r="E3515" s="87">
        <v>145.69104050000001</v>
      </c>
      <c r="F3515" s="88">
        <v>9.35</v>
      </c>
      <c r="G3515" s="91">
        <v>18.271386890000002</v>
      </c>
      <c r="H3515" s="41">
        <v>4.6625223590890386E-4</v>
      </c>
      <c r="I3515" s="42">
        <v>18.647000984081032</v>
      </c>
      <c r="J3515" s="41">
        <v>5.0753852472222225E-4</v>
      </c>
      <c r="K3515" s="42">
        <v>3.0948979612593042</v>
      </c>
      <c r="L3515" s="41">
        <v>4.6625223590890386E-4</v>
      </c>
      <c r="M3515" s="42">
        <v>2.9275247063918544</v>
      </c>
    </row>
    <row r="3516" spans="1:13" x14ac:dyDescent="0.2">
      <c r="A3516" s="84">
        <v>360</v>
      </c>
      <c r="B3516" s="85">
        <v>36839</v>
      </c>
      <c r="C3516" s="97">
        <v>27.220124890000001</v>
      </c>
      <c r="D3516" s="90">
        <v>6.6896999999999996E-4</v>
      </c>
      <c r="E3516" s="87">
        <v>145.78850344</v>
      </c>
      <c r="F3516" s="88">
        <v>9.32</v>
      </c>
      <c r="G3516" s="91">
        <v>18.270062445000001</v>
      </c>
      <c r="H3516" s="41">
        <v>4.6622111468952454E-4</v>
      </c>
      <c r="I3516" s="42">
        <v>18.655694609665446</v>
      </c>
      <c r="J3516" s="41">
        <v>5.0750173458333334E-4</v>
      </c>
      <c r="K3516" s="42">
        <v>3.0954054629938876</v>
      </c>
      <c r="L3516" s="41">
        <v>4.6622111468952454E-4</v>
      </c>
      <c r="M3516" s="42">
        <v>2.9279909275065439</v>
      </c>
    </row>
    <row r="3517" spans="1:13" x14ac:dyDescent="0.2">
      <c r="A3517" s="84">
        <v>360</v>
      </c>
      <c r="B3517" s="85">
        <v>36840</v>
      </c>
      <c r="C3517" s="97">
        <v>27.162032010000004</v>
      </c>
      <c r="D3517" s="90">
        <v>6.6766000000000004E-4</v>
      </c>
      <c r="E3517" s="87">
        <v>145.88584058999999</v>
      </c>
      <c r="F3517" s="88">
        <v>9.39</v>
      </c>
      <c r="G3517" s="91">
        <v>18.276016005000002</v>
      </c>
      <c r="H3517" s="41">
        <v>4.6636100606400888E-4</v>
      </c>
      <c r="I3517" s="42">
        <v>18.664394898172432</v>
      </c>
      <c r="J3517" s="41">
        <v>5.0766711125000005E-4</v>
      </c>
      <c r="K3517" s="42">
        <v>3.0959131301051377</v>
      </c>
      <c r="L3517" s="41">
        <v>4.6636100606400888E-4</v>
      </c>
      <c r="M3517" s="42">
        <v>2.9284572885126079</v>
      </c>
    </row>
    <row r="3518" spans="1:13" x14ac:dyDescent="0.2">
      <c r="A3518" s="84">
        <v>360</v>
      </c>
      <c r="B3518" s="85">
        <v>36841</v>
      </c>
      <c r="C3518" s="97">
        <v>27.162032010000004</v>
      </c>
      <c r="D3518" s="90">
        <v>6.6766000000000004E-4</v>
      </c>
      <c r="E3518" s="87">
        <v>145.98324273</v>
      </c>
      <c r="F3518" s="88">
        <v>9.39</v>
      </c>
      <c r="G3518" s="91">
        <v>18.276016005000002</v>
      </c>
      <c r="H3518" s="41">
        <v>4.6636100606400888E-4</v>
      </c>
      <c r="I3518" s="42">
        <v>18.67309924415472</v>
      </c>
      <c r="J3518" s="41">
        <v>5.0766711125000005E-4</v>
      </c>
      <c r="K3518" s="42">
        <v>3.0964207972163877</v>
      </c>
      <c r="L3518" s="41">
        <v>4.6636100606400888E-4</v>
      </c>
      <c r="M3518" s="42">
        <v>2.9289236495186719</v>
      </c>
    </row>
    <row r="3519" spans="1:13" x14ac:dyDescent="0.2">
      <c r="A3519" s="84">
        <v>360</v>
      </c>
      <c r="B3519" s="85">
        <v>36842</v>
      </c>
      <c r="C3519" s="97">
        <v>27.162032010000004</v>
      </c>
      <c r="D3519" s="90">
        <v>6.6766000000000004E-4</v>
      </c>
      <c r="E3519" s="87">
        <v>146.08070989999999</v>
      </c>
      <c r="F3519" s="88">
        <v>9.39</v>
      </c>
      <c r="G3519" s="91">
        <v>18.276016005000002</v>
      </c>
      <c r="H3519" s="41">
        <v>4.6636100606400888E-4</v>
      </c>
      <c r="I3519" s="42">
        <v>18.681807649504556</v>
      </c>
      <c r="J3519" s="41">
        <v>5.0766711125000005E-4</v>
      </c>
      <c r="K3519" s="42">
        <v>3.0969284643276378</v>
      </c>
      <c r="L3519" s="41">
        <v>4.6636100606400888E-4</v>
      </c>
      <c r="M3519" s="42">
        <v>2.9293900105247359</v>
      </c>
    </row>
    <row r="3520" spans="1:13" x14ac:dyDescent="0.2">
      <c r="A3520" s="84">
        <v>360</v>
      </c>
      <c r="B3520" s="85">
        <v>36843</v>
      </c>
      <c r="C3520" s="97">
        <v>27.274267880000004</v>
      </c>
      <c r="D3520" s="90">
        <v>6.7005999999999999E-4</v>
      </c>
      <c r="E3520" s="87">
        <v>146.17859274</v>
      </c>
      <c r="F3520" s="88">
        <v>9.36</v>
      </c>
      <c r="G3520" s="91">
        <v>18.317133940000002</v>
      </c>
      <c r="H3520" s="41">
        <v>4.673269664781099E-4</v>
      </c>
      <c r="I3520" s="42">
        <v>18.690538162001726</v>
      </c>
      <c r="J3520" s="41">
        <v>5.0880927611111112E-4</v>
      </c>
      <c r="K3520" s="42">
        <v>3.0974372736037488</v>
      </c>
      <c r="L3520" s="41">
        <v>4.673269664781099E-4</v>
      </c>
      <c r="M3520" s="42">
        <v>2.9298573374912138</v>
      </c>
    </row>
    <row r="3521" spans="1:13" x14ac:dyDescent="0.2">
      <c r="A3521" s="84">
        <v>360</v>
      </c>
      <c r="B3521" s="85">
        <v>36844</v>
      </c>
      <c r="C3521" s="97">
        <v>27.040754319999998</v>
      </c>
      <c r="D3521" s="90">
        <v>6.6503000000000005E-4</v>
      </c>
      <c r="E3521" s="87">
        <v>146.27580588999999</v>
      </c>
      <c r="F3521" s="88">
        <v>9.41</v>
      </c>
      <c r="G3521" s="91">
        <v>18.225377160000001</v>
      </c>
      <c r="H3521" s="41">
        <v>4.6517091601971927E-4</v>
      </c>
      <c r="I3521" s="42">
        <v>18.699232456759447</v>
      </c>
      <c r="J3521" s="41">
        <v>5.0626047666666666E-4</v>
      </c>
      <c r="K3521" s="42">
        <v>3.0979435340804153</v>
      </c>
      <c r="L3521" s="41">
        <v>4.6517091601971927E-4</v>
      </c>
      <c r="M3521" s="42">
        <v>2.9303225084072335</v>
      </c>
    </row>
    <row r="3522" spans="1:13" x14ac:dyDescent="0.2">
      <c r="A3522" s="84">
        <v>360</v>
      </c>
      <c r="B3522" s="85">
        <v>36845</v>
      </c>
      <c r="C3522" s="97">
        <v>27.036148149999999</v>
      </c>
      <c r="D3522" s="90">
        <v>6.6503000000000005E-4</v>
      </c>
      <c r="E3522" s="87">
        <v>146.37308368999999</v>
      </c>
      <c r="F3522" s="88">
        <v>9.39</v>
      </c>
      <c r="G3522" s="91">
        <v>18.213074075000002</v>
      </c>
      <c r="H3522" s="41">
        <v>4.6488169801528478E-4</v>
      </c>
      <c r="I3522" s="42">
        <v>18.707925387695528</v>
      </c>
      <c r="J3522" s="41">
        <v>5.0591872430555559E-4</v>
      </c>
      <c r="K3522" s="42">
        <v>3.0984494528047208</v>
      </c>
      <c r="L3522" s="41">
        <v>4.6488169801528478E-4</v>
      </c>
      <c r="M3522" s="42">
        <v>2.930787390105249</v>
      </c>
    </row>
    <row r="3523" spans="1:13" x14ac:dyDescent="0.2">
      <c r="A3523" s="84">
        <v>360</v>
      </c>
      <c r="B3523" s="85">
        <v>36846</v>
      </c>
      <c r="C3523" s="97">
        <v>26.730522199999999</v>
      </c>
      <c r="D3523" s="90">
        <v>6.5824000000000004E-4</v>
      </c>
      <c r="E3523" s="87">
        <v>146.46943231</v>
      </c>
      <c r="F3523" s="88">
        <v>9.4600000000000009</v>
      </c>
      <c r="G3523" s="91">
        <v>18.095261100000002</v>
      </c>
      <c r="H3523" s="41">
        <v>4.6211065759704795E-4</v>
      </c>
      <c r="I3523" s="42">
        <v>18.716570519398712</v>
      </c>
      <c r="J3523" s="41">
        <v>5.0264614166666672E-4</v>
      </c>
      <c r="K3523" s="42">
        <v>3.0989520989463877</v>
      </c>
      <c r="L3523" s="41">
        <v>4.6211065759704795E-4</v>
      </c>
      <c r="M3523" s="42">
        <v>2.9312495007628461</v>
      </c>
    </row>
    <row r="3524" spans="1:13" x14ac:dyDescent="0.2">
      <c r="A3524" s="84">
        <v>360</v>
      </c>
      <c r="B3524" s="85">
        <v>36847</v>
      </c>
      <c r="C3524" s="97">
        <v>26.917335209999997</v>
      </c>
      <c r="D3524" s="90">
        <v>6.6239999999999995E-4</v>
      </c>
      <c r="E3524" s="87">
        <v>146.56645366000001</v>
      </c>
      <c r="F3524" s="88">
        <v>9.5</v>
      </c>
      <c r="G3524" s="91">
        <v>18.208667604999999</v>
      </c>
      <c r="H3524" s="41">
        <v>4.6477810446265977E-4</v>
      </c>
      <c r="I3524" s="42">
        <v>18.725269571566759</v>
      </c>
      <c r="J3524" s="41">
        <v>5.0579632236111109E-4</v>
      </c>
      <c r="K3524" s="42">
        <v>3.0994578952687486</v>
      </c>
      <c r="L3524" s="41">
        <v>4.6477810446265977E-4</v>
      </c>
      <c r="M3524" s="42">
        <v>2.9317142788673087</v>
      </c>
    </row>
    <row r="3525" spans="1:13" x14ac:dyDescent="0.2">
      <c r="A3525" s="84">
        <v>360</v>
      </c>
      <c r="B3525" s="85">
        <v>36848</v>
      </c>
      <c r="C3525" s="97">
        <v>26.917335209999997</v>
      </c>
      <c r="D3525" s="90">
        <v>6.6239999999999995E-4</v>
      </c>
      <c r="E3525" s="87">
        <v>146.66353928000001</v>
      </c>
      <c r="F3525" s="88">
        <v>9.5</v>
      </c>
      <c r="G3525" s="91">
        <v>18.208667604999999</v>
      </c>
      <c r="H3525" s="41">
        <v>4.6477810446265977E-4</v>
      </c>
      <c r="I3525" s="42">
        <v>18.733972666863785</v>
      </c>
      <c r="J3525" s="41">
        <v>5.0579632236111109E-4</v>
      </c>
      <c r="K3525" s="42">
        <v>3.0999636915911095</v>
      </c>
      <c r="L3525" s="41">
        <v>4.6477810446265977E-4</v>
      </c>
      <c r="M3525" s="42">
        <v>2.9321790569717714</v>
      </c>
    </row>
    <row r="3526" spans="1:13" x14ac:dyDescent="0.2">
      <c r="A3526" s="84">
        <v>360</v>
      </c>
      <c r="B3526" s="85">
        <v>36849</v>
      </c>
      <c r="C3526" s="97">
        <v>26.917335209999997</v>
      </c>
      <c r="D3526" s="90">
        <v>6.6239999999999995E-4</v>
      </c>
      <c r="E3526" s="87">
        <v>146.76068921000001</v>
      </c>
      <c r="F3526" s="88">
        <v>9.5</v>
      </c>
      <c r="G3526" s="91">
        <v>18.208667604999999</v>
      </c>
      <c r="H3526" s="41">
        <v>4.6477810446265977E-4</v>
      </c>
      <c r="I3526" s="42">
        <v>18.742679807168944</v>
      </c>
      <c r="J3526" s="41">
        <v>5.0579632236111109E-4</v>
      </c>
      <c r="K3526" s="42">
        <v>3.1004694879134704</v>
      </c>
      <c r="L3526" s="41">
        <v>4.6477810446265977E-4</v>
      </c>
      <c r="M3526" s="42">
        <v>2.9326438350762341</v>
      </c>
    </row>
    <row r="3527" spans="1:13" x14ac:dyDescent="0.2">
      <c r="A3527" s="84">
        <v>360</v>
      </c>
      <c r="B3527" s="85">
        <v>36850</v>
      </c>
      <c r="C3527" s="97">
        <v>26.974837950000001</v>
      </c>
      <c r="D3527" s="90">
        <v>6.6350000000000003E-4</v>
      </c>
      <c r="E3527" s="87">
        <v>146.85806493000001</v>
      </c>
      <c r="F3527" s="88">
        <v>9.44</v>
      </c>
      <c r="G3527" s="91">
        <v>18.207418975</v>
      </c>
      <c r="H3527" s="41">
        <v>4.647487491957758E-4</v>
      </c>
      <c r="I3527" s="42">
        <v>18.751390444165903</v>
      </c>
      <c r="J3527" s="41">
        <v>5.0576163819444442E-4</v>
      </c>
      <c r="K3527" s="42">
        <v>3.1009752495516647</v>
      </c>
      <c r="L3527" s="41">
        <v>4.647487491957758E-4</v>
      </c>
      <c r="M3527" s="42">
        <v>2.9331085838254296</v>
      </c>
    </row>
    <row r="3528" spans="1:13" x14ac:dyDescent="0.2">
      <c r="A3528" s="84">
        <v>360</v>
      </c>
      <c r="B3528" s="85">
        <v>36851</v>
      </c>
      <c r="C3528" s="97">
        <v>26.898057190000003</v>
      </c>
      <c r="D3528" s="90">
        <v>6.6197000000000001E-4</v>
      </c>
      <c r="E3528" s="87">
        <v>146.95528056000001</v>
      </c>
      <c r="F3528" s="88">
        <v>9.4499999999999993</v>
      </c>
      <c r="G3528" s="91">
        <v>18.174028595000003</v>
      </c>
      <c r="H3528" s="41">
        <v>4.6396362729517193E-4</v>
      </c>
      <c r="I3528" s="42">
        <v>18.760090407293205</v>
      </c>
      <c r="J3528" s="41">
        <v>5.0483412763888894E-4</v>
      </c>
      <c r="K3528" s="42">
        <v>3.1014800836793035</v>
      </c>
      <c r="L3528" s="41">
        <v>4.6396362729517193E-4</v>
      </c>
      <c r="M3528" s="42">
        <v>2.9335725474527248</v>
      </c>
    </row>
    <row r="3529" spans="1:13" x14ac:dyDescent="0.2">
      <c r="A3529" s="84">
        <v>360</v>
      </c>
      <c r="B3529" s="85">
        <v>36852</v>
      </c>
      <c r="C3529" s="97">
        <v>26.906055760000001</v>
      </c>
      <c r="D3529" s="90">
        <v>6.6219E-4</v>
      </c>
      <c r="E3529" s="87">
        <v>147.05259287999999</v>
      </c>
      <c r="F3529" s="88">
        <v>9.48</v>
      </c>
      <c r="G3529" s="91">
        <v>18.193027880000002</v>
      </c>
      <c r="H3529" s="41">
        <v>4.6441039251199356E-4</v>
      </c>
      <c r="I3529" s="42">
        <v>18.768802788242816</v>
      </c>
      <c r="J3529" s="41">
        <v>5.053618855555556E-4</v>
      </c>
      <c r="K3529" s="42">
        <v>3.1019854455648592</v>
      </c>
      <c r="L3529" s="41">
        <v>4.6441039251199356E-4</v>
      </c>
      <c r="M3529" s="42">
        <v>2.9340369578452368</v>
      </c>
    </row>
    <row r="3530" spans="1:13" x14ac:dyDescent="0.2">
      <c r="A3530" s="84">
        <v>360</v>
      </c>
      <c r="B3530" s="85">
        <v>36853</v>
      </c>
      <c r="C3530" s="97">
        <v>26.884271890000001</v>
      </c>
      <c r="D3530" s="90">
        <v>6.6153000000000002E-4</v>
      </c>
      <c r="E3530" s="87">
        <v>147.14987257999999</v>
      </c>
      <c r="F3530" s="88">
        <v>9.5500000000000007</v>
      </c>
      <c r="G3530" s="91">
        <v>18.217135945000003</v>
      </c>
      <c r="H3530" s="41">
        <v>4.6497718681104416E-4</v>
      </c>
      <c r="I3530" s="42">
        <v>18.777529853363106</v>
      </c>
      <c r="J3530" s="41">
        <v>5.0603155402777786E-4</v>
      </c>
      <c r="K3530" s="42">
        <v>3.1024914771188872</v>
      </c>
      <c r="L3530" s="41">
        <v>4.6497718681104416E-4</v>
      </c>
      <c r="M3530" s="42">
        <v>2.9345019350320478</v>
      </c>
    </row>
    <row r="3531" spans="1:13" x14ac:dyDescent="0.2">
      <c r="A3531" s="84">
        <v>360</v>
      </c>
      <c r="B3531" s="85">
        <v>36854</v>
      </c>
      <c r="C3531" s="97">
        <v>26.921537390000001</v>
      </c>
      <c r="D3531" s="90">
        <v>6.6239999999999995E-4</v>
      </c>
      <c r="E3531" s="87">
        <v>147.24734466000001</v>
      </c>
      <c r="F3531" s="88">
        <v>9.5</v>
      </c>
      <c r="G3531" s="91">
        <v>18.210768694999999</v>
      </c>
      <c r="H3531" s="41">
        <v>4.6482750034959608E-4</v>
      </c>
      <c r="I3531" s="42">
        <v>18.786258165627583</v>
      </c>
      <c r="J3531" s="41">
        <v>5.0585468597222219E-4</v>
      </c>
      <c r="K3531" s="42">
        <v>3.1029973318048594</v>
      </c>
      <c r="L3531" s="41">
        <v>4.6482750034959608E-4</v>
      </c>
      <c r="M3531" s="42">
        <v>2.9349667625323974</v>
      </c>
    </row>
    <row r="3532" spans="1:13" x14ac:dyDescent="0.2">
      <c r="A3532" s="84">
        <v>360</v>
      </c>
      <c r="B3532" s="85">
        <v>36855</v>
      </c>
      <c r="C3532" s="97">
        <v>26.921537390000001</v>
      </c>
      <c r="D3532" s="90">
        <v>6.6239999999999995E-4</v>
      </c>
      <c r="E3532" s="87">
        <v>147.3448813</v>
      </c>
      <c r="F3532" s="88">
        <v>9.5</v>
      </c>
      <c r="G3532" s="91">
        <v>18.210768694999999</v>
      </c>
      <c r="H3532" s="41">
        <v>4.6482750034959608E-4</v>
      </c>
      <c r="I3532" s="42">
        <v>18.794990535051635</v>
      </c>
      <c r="J3532" s="41">
        <v>5.0585468597222219E-4</v>
      </c>
      <c r="K3532" s="42">
        <v>3.1035031864908316</v>
      </c>
      <c r="L3532" s="41">
        <v>4.6482750034959608E-4</v>
      </c>
      <c r="M3532" s="42">
        <v>2.935431590032747</v>
      </c>
    </row>
    <row r="3533" spans="1:13" x14ac:dyDescent="0.2">
      <c r="A3533" s="84">
        <v>360</v>
      </c>
      <c r="B3533" s="85">
        <v>36856</v>
      </c>
      <c r="C3533" s="97">
        <v>26.921537390000001</v>
      </c>
      <c r="D3533" s="90">
        <v>6.6239999999999995E-4</v>
      </c>
      <c r="E3533" s="87">
        <v>147.44248254999999</v>
      </c>
      <c r="F3533" s="88">
        <v>9.5</v>
      </c>
      <c r="G3533" s="91">
        <v>18.210768694999999</v>
      </c>
      <c r="H3533" s="41">
        <v>4.6482750034959608E-4</v>
      </c>
      <c r="I3533" s="42">
        <v>18.803726963521136</v>
      </c>
      <c r="J3533" s="41">
        <v>5.0585468597222219E-4</v>
      </c>
      <c r="K3533" s="42">
        <v>3.1040090411768038</v>
      </c>
      <c r="L3533" s="41">
        <v>4.6482750034959608E-4</v>
      </c>
      <c r="M3533" s="42">
        <v>2.9358964175330966</v>
      </c>
    </row>
    <row r="3534" spans="1:13" x14ac:dyDescent="0.2">
      <c r="A3534" s="84">
        <v>360</v>
      </c>
      <c r="B3534" s="85">
        <v>36857</v>
      </c>
      <c r="C3534" s="97">
        <v>26.75902013</v>
      </c>
      <c r="D3534" s="90">
        <v>6.5890000000000002E-4</v>
      </c>
      <c r="E3534" s="87">
        <v>147.53963239999999</v>
      </c>
      <c r="F3534" s="88">
        <v>9.5</v>
      </c>
      <c r="G3534" s="91">
        <v>18.129510064999998</v>
      </c>
      <c r="H3534" s="41">
        <v>4.6291650040330978E-4</v>
      </c>
      <c r="I3534" s="42">
        <v>18.812431519001628</v>
      </c>
      <c r="J3534" s="41">
        <v>5.0359750180555549E-4</v>
      </c>
      <c r="K3534" s="42">
        <v>3.1045126386786093</v>
      </c>
      <c r="L3534" s="41">
        <v>4.6291650040330978E-4</v>
      </c>
      <c r="M3534" s="42">
        <v>2.9363593340334999</v>
      </c>
    </row>
    <row r="3535" spans="1:13" x14ac:dyDescent="0.2">
      <c r="A3535" s="84">
        <v>360</v>
      </c>
      <c r="B3535" s="85">
        <v>36858</v>
      </c>
      <c r="C3535" s="97">
        <v>26.984833829999999</v>
      </c>
      <c r="D3535" s="90">
        <v>6.6372000000000002E-4</v>
      </c>
      <c r="E3535" s="87">
        <v>147.63755739999999</v>
      </c>
      <c r="F3535" s="88">
        <v>9.52</v>
      </c>
      <c r="G3535" s="91">
        <v>18.252416914999998</v>
      </c>
      <c r="H3535" s="41">
        <v>4.6580645471161475E-4</v>
      </c>
      <c r="I3535" s="42">
        <v>18.821194471031998</v>
      </c>
      <c r="J3535" s="41">
        <v>5.0701158097222218E-4</v>
      </c>
      <c r="K3535" s="42">
        <v>3.1050196502595817</v>
      </c>
      <c r="L3535" s="41">
        <v>4.6580645471161475E-4</v>
      </c>
      <c r="M3535" s="42">
        <v>2.9368251404882115</v>
      </c>
    </row>
    <row r="3536" spans="1:13" x14ac:dyDescent="0.2">
      <c r="A3536" s="84">
        <v>360</v>
      </c>
      <c r="B3536" s="85">
        <v>36859</v>
      </c>
      <c r="C3536" s="97">
        <v>26.82124992</v>
      </c>
      <c r="D3536" s="90">
        <v>6.6021000000000005E-4</v>
      </c>
      <c r="E3536" s="87">
        <v>147.73502919000001</v>
      </c>
      <c r="F3536" s="88">
        <v>9.5299999999999994</v>
      </c>
      <c r="G3536" s="91">
        <v>18.17562496</v>
      </c>
      <c r="H3536" s="41">
        <v>4.6400116832479021E-4</v>
      </c>
      <c r="I3536" s="42">
        <v>18.829927527255826</v>
      </c>
      <c r="J3536" s="41">
        <v>5.0487847111111111E-4</v>
      </c>
      <c r="K3536" s="42">
        <v>3.105524528730693</v>
      </c>
      <c r="L3536" s="41">
        <v>4.6400116832479021E-4</v>
      </c>
      <c r="M3536" s="42">
        <v>2.9372891416565361</v>
      </c>
    </row>
    <row r="3537" spans="1:13" x14ac:dyDescent="0.2">
      <c r="A3537" s="84">
        <v>360</v>
      </c>
      <c r="B3537" s="85">
        <v>36860</v>
      </c>
      <c r="C3537" s="97">
        <v>26.682992120000005</v>
      </c>
      <c r="D3537" s="90">
        <v>6.5713999999999996E-4</v>
      </c>
      <c r="E3537" s="87">
        <v>147.83211179</v>
      </c>
      <c r="F3537" s="88">
        <v>9.52</v>
      </c>
      <c r="G3537" s="91">
        <v>18.101496060000002</v>
      </c>
      <c r="H3537" s="41">
        <v>4.6225737712246584E-4</v>
      </c>
      <c r="I3537" s="42">
        <v>18.838631800165981</v>
      </c>
      <c r="J3537" s="41">
        <v>5.0281933500000001E-4</v>
      </c>
      <c r="K3537" s="42">
        <v>3.1060273480656928</v>
      </c>
      <c r="L3537" s="41">
        <v>4.6225737712246584E-4</v>
      </c>
      <c r="M3537" s="42">
        <v>2.9377513990336586</v>
      </c>
    </row>
    <row r="3538" spans="1:13" x14ac:dyDescent="0.2">
      <c r="A3538" s="84">
        <v>360</v>
      </c>
      <c r="B3538" s="85">
        <v>36861</v>
      </c>
      <c r="C3538" s="97">
        <v>26.680928319999996</v>
      </c>
      <c r="D3538" s="90">
        <v>6.5713999999999996E-4</v>
      </c>
      <c r="E3538" s="87">
        <v>147.92925818000001</v>
      </c>
      <c r="F3538" s="88">
        <v>9.5</v>
      </c>
      <c r="G3538" s="91">
        <v>18.090464159999996</v>
      </c>
      <c r="H3538" s="41">
        <v>4.6199777194222413E-4</v>
      </c>
      <c r="I3538" s="42">
        <v>18.847335206084097</v>
      </c>
      <c r="J3538" s="41">
        <v>5.0251289333333319E-4</v>
      </c>
      <c r="K3538" s="42">
        <v>3.1065298609590259</v>
      </c>
      <c r="L3538" s="41">
        <v>4.6199777194222413E-4</v>
      </c>
      <c r="M3538" s="42">
        <v>2.938213396805601</v>
      </c>
    </row>
    <row r="3539" spans="1:13" x14ac:dyDescent="0.2">
      <c r="A3539" s="84">
        <v>360</v>
      </c>
      <c r="B3539" s="85">
        <v>36862</v>
      </c>
      <c r="C3539" s="97">
        <v>26.680928319999996</v>
      </c>
      <c r="D3539" s="90">
        <v>6.5713999999999996E-4</v>
      </c>
      <c r="E3539" s="87">
        <v>148.02646841000001</v>
      </c>
      <c r="F3539" s="88">
        <v>9.5</v>
      </c>
      <c r="G3539" s="91">
        <v>18.090464159999996</v>
      </c>
      <c r="H3539" s="41">
        <v>4.6199777194222413E-4</v>
      </c>
      <c r="I3539" s="42">
        <v>18.856042632956356</v>
      </c>
      <c r="J3539" s="41">
        <v>5.0251289333333319E-4</v>
      </c>
      <c r="K3539" s="42">
        <v>3.1070323738523591</v>
      </c>
      <c r="L3539" s="41">
        <v>4.6199777194222413E-4</v>
      </c>
      <c r="M3539" s="42">
        <v>2.938675394577543</v>
      </c>
    </row>
    <row r="3540" spans="1:13" x14ac:dyDescent="0.2">
      <c r="A3540" s="84">
        <v>360</v>
      </c>
      <c r="B3540" s="85">
        <v>36863</v>
      </c>
      <c r="C3540" s="97">
        <v>26.680928319999996</v>
      </c>
      <c r="D3540" s="90">
        <v>6.5713999999999996E-4</v>
      </c>
      <c r="E3540" s="87">
        <v>148.12374252000001</v>
      </c>
      <c r="F3540" s="88">
        <v>9.5</v>
      </c>
      <c r="G3540" s="91">
        <v>18.090464159999996</v>
      </c>
      <c r="H3540" s="41">
        <v>4.6199777194222413E-4</v>
      </c>
      <c r="I3540" s="42">
        <v>18.864754082640431</v>
      </c>
      <c r="J3540" s="41">
        <v>5.0251289333333319E-4</v>
      </c>
      <c r="K3540" s="42">
        <v>3.1075348867456922</v>
      </c>
      <c r="L3540" s="41">
        <v>4.6199777194222413E-4</v>
      </c>
      <c r="M3540" s="42">
        <v>2.939137392349485</v>
      </c>
    </row>
    <row r="3541" spans="1:13" x14ac:dyDescent="0.2">
      <c r="A3541" s="84">
        <v>360</v>
      </c>
      <c r="B3541" s="85">
        <v>36864</v>
      </c>
      <c r="C3541" s="97">
        <v>26.958374989999999</v>
      </c>
      <c r="D3541" s="90">
        <v>6.6328000000000003E-4</v>
      </c>
      <c r="E3541" s="87">
        <v>148.22199004000001</v>
      </c>
      <c r="F3541" s="88">
        <v>9.4700000000000006</v>
      </c>
      <c r="G3541" s="91">
        <v>18.214187495000001</v>
      </c>
      <c r="H3541" s="41">
        <v>4.6490787326392002E-4</v>
      </c>
      <c r="I3541" s="42">
        <v>18.87352445534064</v>
      </c>
      <c r="J3541" s="41">
        <v>5.059496526388889E-4</v>
      </c>
      <c r="K3541" s="42">
        <v>3.108040836398331</v>
      </c>
      <c r="L3541" s="41">
        <v>4.6490787326392002E-4</v>
      </c>
      <c r="M3541" s="42">
        <v>2.9396023002227487</v>
      </c>
    </row>
    <row r="3542" spans="1:13" x14ac:dyDescent="0.2">
      <c r="A3542" s="84">
        <v>360</v>
      </c>
      <c r="B3542" s="85">
        <v>36865</v>
      </c>
      <c r="C3542" s="97">
        <v>26.889443440000001</v>
      </c>
      <c r="D3542" s="90">
        <v>6.6175000000000001E-4</v>
      </c>
      <c r="E3542" s="87">
        <v>148.32007594000001</v>
      </c>
      <c r="F3542" s="88">
        <v>9.4600000000000009</v>
      </c>
      <c r="G3542" s="91">
        <v>18.174721720000001</v>
      </c>
      <c r="H3542" s="41">
        <v>4.639799272800893E-4</v>
      </c>
      <c r="I3542" s="42">
        <v>18.882281391844948</v>
      </c>
      <c r="J3542" s="41">
        <v>5.0485338111111119E-4</v>
      </c>
      <c r="K3542" s="42">
        <v>3.1085456897794419</v>
      </c>
      <c r="L3542" s="41">
        <v>4.639799272800893E-4</v>
      </c>
      <c r="M3542" s="42">
        <v>2.9400662801500288</v>
      </c>
    </row>
    <row r="3543" spans="1:13" x14ac:dyDescent="0.2">
      <c r="A3543" s="84">
        <v>360</v>
      </c>
      <c r="B3543" s="85">
        <v>36866</v>
      </c>
      <c r="C3543" s="97">
        <v>26.940468469999999</v>
      </c>
      <c r="D3543" s="90">
        <v>6.6284000000000004E-4</v>
      </c>
      <c r="E3543" s="87">
        <v>148.41838842000001</v>
      </c>
      <c r="F3543" s="88">
        <v>9.4600000000000009</v>
      </c>
      <c r="G3543" s="91">
        <v>18.200234235</v>
      </c>
      <c r="H3543" s="41">
        <v>4.6457983008996173E-4</v>
      </c>
      <c r="I3543" s="42">
        <v>18.891053718925683</v>
      </c>
      <c r="J3543" s="41">
        <v>5.0556206208333336E-4</v>
      </c>
      <c r="K3543" s="42">
        <v>3.1090512518415254</v>
      </c>
      <c r="L3543" s="41">
        <v>4.6457983008996173E-4</v>
      </c>
      <c r="M3543" s="42">
        <v>2.940530859980119</v>
      </c>
    </row>
    <row r="3544" spans="1:13" x14ac:dyDescent="0.2">
      <c r="A3544" s="84">
        <v>360</v>
      </c>
      <c r="B3544" s="85">
        <v>36867</v>
      </c>
      <c r="C3544" s="97">
        <v>26.463186019999995</v>
      </c>
      <c r="D3544" s="90">
        <v>6.5231000000000002E-4</v>
      </c>
      <c r="E3544" s="87">
        <v>148.51520321999999</v>
      </c>
      <c r="F3544" s="88">
        <v>9.4700000000000006</v>
      </c>
      <c r="G3544" s="91">
        <v>17.966593009999997</v>
      </c>
      <c r="H3544" s="41">
        <v>4.590811463693889E-4</v>
      </c>
      <c r="I3544" s="42">
        <v>18.899726245523095</v>
      </c>
      <c r="J3544" s="41">
        <v>4.9907202805555542E-4</v>
      </c>
      <c r="K3544" s="42">
        <v>3.109550323869581</v>
      </c>
      <c r="L3544" s="41">
        <v>4.590811463693889E-4</v>
      </c>
      <c r="M3544" s="42">
        <v>2.9409899411264884</v>
      </c>
    </row>
    <row r="3545" spans="1:13" x14ac:dyDescent="0.2">
      <c r="A3545" s="84">
        <v>360</v>
      </c>
      <c r="B3545" s="85">
        <v>36868</v>
      </c>
      <c r="C3545" s="97">
        <v>26.463186019999995</v>
      </c>
      <c r="D3545" s="90">
        <v>6.5231000000000002E-4</v>
      </c>
      <c r="E3545" s="87">
        <v>148.61208117000001</v>
      </c>
      <c r="F3545" s="88">
        <v>9.4700000000000006</v>
      </c>
      <c r="G3545" s="91">
        <v>17.966593009999997</v>
      </c>
      <c r="H3545" s="41">
        <v>4.590811463693889E-4</v>
      </c>
      <c r="I3545" s="42">
        <v>18.908402753513958</v>
      </c>
      <c r="J3545" s="41">
        <v>4.9907202805555542E-4</v>
      </c>
      <c r="K3545" s="42">
        <v>3.1100493958976365</v>
      </c>
      <c r="L3545" s="41">
        <v>4.590811463693889E-4</v>
      </c>
      <c r="M3545" s="42">
        <v>2.9414490222728578</v>
      </c>
    </row>
    <row r="3546" spans="1:13" x14ac:dyDescent="0.2">
      <c r="A3546" s="84">
        <v>360</v>
      </c>
      <c r="B3546" s="85">
        <v>36869</v>
      </c>
      <c r="C3546" s="97">
        <v>26.463186019999995</v>
      </c>
      <c r="D3546" s="90">
        <v>6.5231000000000002E-4</v>
      </c>
      <c r="E3546" s="87">
        <v>148.70902232</v>
      </c>
      <c r="F3546" s="88">
        <v>9.4700000000000006</v>
      </c>
      <c r="G3546" s="91">
        <v>17.966593009999997</v>
      </c>
      <c r="H3546" s="41">
        <v>4.590811463693889E-4</v>
      </c>
      <c r="I3546" s="42">
        <v>18.917083244726054</v>
      </c>
      <c r="J3546" s="41">
        <v>4.9907202805555542E-4</v>
      </c>
      <c r="K3546" s="42">
        <v>3.1105484679256921</v>
      </c>
      <c r="L3546" s="41">
        <v>4.590811463693889E-4</v>
      </c>
      <c r="M3546" s="42">
        <v>2.9419081034192271</v>
      </c>
    </row>
    <row r="3547" spans="1:13" x14ac:dyDescent="0.2">
      <c r="A3547" s="84">
        <v>360</v>
      </c>
      <c r="B3547" s="85">
        <v>36870</v>
      </c>
      <c r="C3547" s="97">
        <v>26.463186019999995</v>
      </c>
      <c r="D3547" s="90">
        <v>6.5231000000000002E-4</v>
      </c>
      <c r="E3547" s="87">
        <v>148.80602669999999</v>
      </c>
      <c r="F3547" s="88">
        <v>9.4700000000000006</v>
      </c>
      <c r="G3547" s="91">
        <v>17.966593009999997</v>
      </c>
      <c r="H3547" s="41">
        <v>4.590811463693889E-4</v>
      </c>
      <c r="I3547" s="42">
        <v>18.925767720988009</v>
      </c>
      <c r="J3547" s="41">
        <v>4.9907202805555542E-4</v>
      </c>
      <c r="K3547" s="42">
        <v>3.1110475399537476</v>
      </c>
      <c r="L3547" s="41">
        <v>4.590811463693889E-4</v>
      </c>
      <c r="M3547" s="42">
        <v>2.9423671845655965</v>
      </c>
    </row>
    <row r="3548" spans="1:13" x14ac:dyDescent="0.2">
      <c r="A3548" s="84">
        <v>360</v>
      </c>
      <c r="B3548" s="85">
        <v>36871</v>
      </c>
      <c r="C3548" s="97">
        <v>26.453963009999999</v>
      </c>
      <c r="D3548" s="90">
        <v>6.5209000000000003E-4</v>
      </c>
      <c r="E3548" s="87">
        <v>148.90306161999999</v>
      </c>
      <c r="F3548" s="88">
        <v>9.4499999999999993</v>
      </c>
      <c r="G3548" s="91">
        <v>17.951981504999999</v>
      </c>
      <c r="H3548" s="41">
        <v>4.5873690776909726E-4</v>
      </c>
      <c r="I3548" s="42">
        <v>18.93444966914949</v>
      </c>
      <c r="J3548" s="41">
        <v>4.9866615291666667E-4</v>
      </c>
      <c r="K3548" s="42">
        <v>3.1115462061066643</v>
      </c>
      <c r="L3548" s="41">
        <v>4.5873690776909726E-4</v>
      </c>
      <c r="M3548" s="42">
        <v>2.9428259214733656</v>
      </c>
    </row>
    <row r="3549" spans="1:13" x14ac:dyDescent="0.2">
      <c r="A3549" s="84">
        <v>360</v>
      </c>
      <c r="B3549" s="85">
        <v>36872</v>
      </c>
      <c r="C3549" s="97">
        <v>26.300713250000001</v>
      </c>
      <c r="D3549" s="90">
        <v>6.4879E-4</v>
      </c>
      <c r="E3549" s="87">
        <v>148.99966843999999</v>
      </c>
      <c r="F3549" s="88">
        <v>9.41</v>
      </c>
      <c r="G3549" s="91">
        <v>17.855356624999999</v>
      </c>
      <c r="H3549" s="41">
        <v>4.5645941053717998E-4</v>
      </c>
      <c r="I3549" s="42">
        <v>18.943092476884317</v>
      </c>
      <c r="J3549" s="41">
        <v>4.9598212847222218E-4</v>
      </c>
      <c r="K3549" s="42">
        <v>3.1120421882351366</v>
      </c>
      <c r="L3549" s="41">
        <v>4.5645941053717998E-4</v>
      </c>
      <c r="M3549" s="42">
        <v>2.943282380883903</v>
      </c>
    </row>
    <row r="3550" spans="1:13" x14ac:dyDescent="0.2">
      <c r="A3550" s="84">
        <v>360</v>
      </c>
      <c r="B3550" s="85">
        <v>36873</v>
      </c>
      <c r="C3550" s="97">
        <v>26.404462769999999</v>
      </c>
      <c r="D3550" s="90">
        <v>6.5099000000000005E-4</v>
      </c>
      <c r="E3550" s="87">
        <v>149.09666573000001</v>
      </c>
      <c r="F3550" s="88">
        <v>9.3800000000000008</v>
      </c>
      <c r="G3550" s="91">
        <v>17.892231384999999</v>
      </c>
      <c r="H3550" s="41">
        <v>4.5732878689186407E-4</v>
      </c>
      <c r="I3550" s="42">
        <v>18.951755698386751</v>
      </c>
      <c r="J3550" s="41">
        <v>4.9700642736111105E-4</v>
      </c>
      <c r="K3550" s="42">
        <v>3.1125391946624976</v>
      </c>
      <c r="L3550" s="41">
        <v>4.5732878689186407E-4</v>
      </c>
      <c r="M3550" s="42">
        <v>2.9437397096707949</v>
      </c>
    </row>
    <row r="3551" spans="1:13" x14ac:dyDescent="0.2">
      <c r="A3551" s="84">
        <v>360</v>
      </c>
      <c r="B3551" s="85">
        <v>36874</v>
      </c>
      <c r="C3551" s="97">
        <v>26.619986229999999</v>
      </c>
      <c r="D3551" s="90">
        <v>6.5583000000000004E-4</v>
      </c>
      <c r="E3551" s="87">
        <v>149.19444780000001</v>
      </c>
      <c r="F3551" s="88">
        <v>9.32</v>
      </c>
      <c r="G3551" s="91">
        <v>17.969993115000001</v>
      </c>
      <c r="H3551" s="41">
        <v>4.5916124477662912E-4</v>
      </c>
      <c r="I3551" s="42">
        <v>18.960457610123925</v>
      </c>
      <c r="J3551" s="41">
        <v>4.9916647541666675E-4</v>
      </c>
      <c r="K3551" s="42">
        <v>3.1130383611379142</v>
      </c>
      <c r="L3551" s="41">
        <v>4.5916124477662912E-4</v>
      </c>
      <c r="M3551" s="42">
        <v>2.9441988709155718</v>
      </c>
    </row>
    <row r="3552" spans="1:13" x14ac:dyDescent="0.2">
      <c r="A3552" s="84">
        <v>360</v>
      </c>
      <c r="B3552" s="85">
        <v>36875</v>
      </c>
      <c r="C3552" s="97">
        <v>26.75772723</v>
      </c>
      <c r="D3552" s="90">
        <v>6.5890000000000002E-4</v>
      </c>
      <c r="E3552" s="87">
        <v>149.29275201999999</v>
      </c>
      <c r="F3552" s="88">
        <v>9.3000000000000007</v>
      </c>
      <c r="G3552" s="91">
        <v>18.028863614999999</v>
      </c>
      <c r="H3552" s="41">
        <v>4.6054772920234299E-4</v>
      </c>
      <c r="I3552" s="42">
        <v>18.969189805820903</v>
      </c>
      <c r="J3552" s="41">
        <v>5.0080176708333331E-4</v>
      </c>
      <c r="K3552" s="42">
        <v>3.1135391629049973</v>
      </c>
      <c r="L3552" s="41">
        <v>4.6054772920234299E-4</v>
      </c>
      <c r="M3552" s="42">
        <v>2.9446594186447741</v>
      </c>
    </row>
    <row r="3553" spans="1:13" x14ac:dyDescent="0.2">
      <c r="A3553" s="84">
        <v>360</v>
      </c>
      <c r="B3553" s="85">
        <v>36876</v>
      </c>
      <c r="C3553" s="97">
        <v>26.75772723</v>
      </c>
      <c r="D3553" s="90">
        <v>6.5890000000000002E-4</v>
      </c>
      <c r="E3553" s="87">
        <v>149.39112101000001</v>
      </c>
      <c r="F3553" s="88">
        <v>9.3000000000000007</v>
      </c>
      <c r="G3553" s="91">
        <v>18.028863614999999</v>
      </c>
      <c r="H3553" s="41">
        <v>4.6054772920234299E-4</v>
      </c>
      <c r="I3553" s="42">
        <v>18.977926023110783</v>
      </c>
      <c r="J3553" s="41">
        <v>5.0080176708333331E-4</v>
      </c>
      <c r="K3553" s="42">
        <v>3.1140399646720804</v>
      </c>
      <c r="L3553" s="41">
        <v>4.6054772920234299E-4</v>
      </c>
      <c r="M3553" s="42">
        <v>2.9451199663739764</v>
      </c>
    </row>
    <row r="3554" spans="1:13" x14ac:dyDescent="0.2">
      <c r="A3554" s="84">
        <v>360</v>
      </c>
      <c r="B3554" s="85">
        <v>36877</v>
      </c>
      <c r="C3554" s="97">
        <v>26.75772723</v>
      </c>
      <c r="D3554" s="90">
        <v>6.5890000000000002E-4</v>
      </c>
      <c r="E3554" s="87">
        <v>149.48955482</v>
      </c>
      <c r="F3554" s="88">
        <v>9.3000000000000007</v>
      </c>
      <c r="G3554" s="91">
        <v>18.028863614999999</v>
      </c>
      <c r="H3554" s="41">
        <v>4.6054772920234299E-4</v>
      </c>
      <c r="I3554" s="42">
        <v>18.986666263845695</v>
      </c>
      <c r="J3554" s="41">
        <v>5.0080176708333331E-4</v>
      </c>
      <c r="K3554" s="42">
        <v>3.1145407664391636</v>
      </c>
      <c r="L3554" s="41">
        <v>4.6054772920234299E-4</v>
      </c>
      <c r="M3554" s="42">
        <v>2.9455805141031788</v>
      </c>
    </row>
    <row r="3555" spans="1:13" x14ac:dyDescent="0.2">
      <c r="A3555" s="84">
        <v>360</v>
      </c>
      <c r="B3555" s="85">
        <v>36878</v>
      </c>
      <c r="C3555" s="97">
        <v>26.692660620000002</v>
      </c>
      <c r="D3555" s="90">
        <v>6.5735999999999995E-4</v>
      </c>
      <c r="E3555" s="87">
        <v>149.58782327</v>
      </c>
      <c r="F3555" s="88">
        <v>9.24</v>
      </c>
      <c r="G3555" s="91">
        <v>17.96633031</v>
      </c>
      <c r="H3555" s="41">
        <v>4.5907495768471307E-4</v>
      </c>
      <c r="I3555" s="42">
        <v>18.995382566857344</v>
      </c>
      <c r="J3555" s="41">
        <v>4.9906473083333332E-4</v>
      </c>
      <c r="K3555" s="42">
        <v>3.1150398311699967</v>
      </c>
      <c r="L3555" s="41">
        <v>4.5907495768471307E-4</v>
      </c>
      <c r="M3555" s="42">
        <v>2.9460395890608635</v>
      </c>
    </row>
    <row r="3556" spans="1:13" x14ac:dyDescent="0.2">
      <c r="A3556" s="84">
        <v>360</v>
      </c>
      <c r="B3556" s="85">
        <v>36879</v>
      </c>
      <c r="C3556" s="97">
        <v>26.663134979999999</v>
      </c>
      <c r="D3556" s="90">
        <v>6.5669999999999997E-4</v>
      </c>
      <c r="E3556" s="87">
        <v>149.68605758999999</v>
      </c>
      <c r="F3556" s="88">
        <v>9.25</v>
      </c>
      <c r="G3556" s="91">
        <v>17.956567489999998</v>
      </c>
      <c r="H3556" s="41">
        <v>4.5884495549985971E-4</v>
      </c>
      <c r="I3556" s="42">
        <v>19.004098502325938</v>
      </c>
      <c r="J3556" s="41">
        <v>4.9879354138888878E-4</v>
      </c>
      <c r="K3556" s="42">
        <v>3.1155386247113857</v>
      </c>
      <c r="L3556" s="41">
        <v>4.5884495549985971E-4</v>
      </c>
      <c r="M3556" s="42">
        <v>2.9464984340163634</v>
      </c>
    </row>
    <row r="3557" spans="1:13" x14ac:dyDescent="0.2">
      <c r="A3557" s="84">
        <v>360</v>
      </c>
      <c r="B3557" s="85">
        <v>36880</v>
      </c>
      <c r="C3557" s="97">
        <v>26.399464649999999</v>
      </c>
      <c r="D3557" s="90">
        <v>6.5099000000000005E-4</v>
      </c>
      <c r="E3557" s="87">
        <v>149.78350172</v>
      </c>
      <c r="F3557" s="88">
        <v>9.25</v>
      </c>
      <c r="G3557" s="91">
        <v>17.824732324999999</v>
      </c>
      <c r="H3557" s="41">
        <v>4.5573719170222127E-4</v>
      </c>
      <c r="I3557" s="42">
        <v>19.012759376808219</v>
      </c>
      <c r="J3557" s="41">
        <v>4.9513145347222223E-4</v>
      </c>
      <c r="K3557" s="42">
        <v>3.1160337561648577</v>
      </c>
      <c r="L3557" s="41">
        <v>4.5573719170222127E-4</v>
      </c>
      <c r="M3557" s="42">
        <v>2.9469541712080654</v>
      </c>
    </row>
    <row r="3558" spans="1:13" x14ac:dyDescent="0.2">
      <c r="A3558" s="84">
        <v>360</v>
      </c>
      <c r="B3558" s="85">
        <v>36881</v>
      </c>
      <c r="C3558" s="97">
        <v>26.440269859999997</v>
      </c>
      <c r="D3558" s="90">
        <v>6.5187000000000003E-4</v>
      </c>
      <c r="E3558" s="87">
        <v>149.88114109</v>
      </c>
      <c r="F3558" s="88">
        <v>9.27</v>
      </c>
      <c r="G3558" s="91">
        <v>17.855134929999998</v>
      </c>
      <c r="H3558" s="41">
        <v>4.5645418293327467E-4</v>
      </c>
      <c r="I3558" s="42">
        <v>19.021437830354866</v>
      </c>
      <c r="J3558" s="41">
        <v>4.9597597027777778E-4</v>
      </c>
      <c r="K3558" s="42">
        <v>3.1165297321351355</v>
      </c>
      <c r="L3558" s="41">
        <v>4.5645418293327467E-4</v>
      </c>
      <c r="M3558" s="42">
        <v>2.9474106253909986</v>
      </c>
    </row>
    <row r="3559" spans="1:13" x14ac:dyDescent="0.2">
      <c r="A3559" s="84">
        <v>360</v>
      </c>
      <c r="B3559" s="85">
        <v>36882</v>
      </c>
      <c r="C3559" s="97">
        <v>26.408099660000001</v>
      </c>
      <c r="D3559" s="90">
        <v>6.5121000000000005E-4</v>
      </c>
      <c r="E3559" s="87">
        <v>149.97874519000001</v>
      </c>
      <c r="F3559" s="88">
        <v>9.26</v>
      </c>
      <c r="G3559" s="91">
        <v>17.834049830000001</v>
      </c>
      <c r="H3559" s="41">
        <v>4.5595694804934084E-4</v>
      </c>
      <c r="I3559" s="42">
        <v>19.030110787095506</v>
      </c>
      <c r="J3559" s="41">
        <v>4.9539027305555555E-4</v>
      </c>
      <c r="K3559" s="42">
        <v>3.1170251224081911</v>
      </c>
      <c r="L3559" s="41">
        <v>4.5595694804934084E-4</v>
      </c>
      <c r="M3559" s="42">
        <v>2.947866582339048</v>
      </c>
    </row>
    <row r="3560" spans="1:13" x14ac:dyDescent="0.2">
      <c r="A3560" s="84">
        <v>360</v>
      </c>
      <c r="B3560" s="85">
        <v>36883</v>
      </c>
      <c r="C3560" s="97">
        <v>26.408099660000001</v>
      </c>
      <c r="D3560" s="90">
        <v>6.5121000000000005E-4</v>
      </c>
      <c r="E3560" s="87">
        <v>150.07641285</v>
      </c>
      <c r="F3560" s="88">
        <v>9.26</v>
      </c>
      <c r="G3560" s="91">
        <v>17.834049830000001</v>
      </c>
      <c r="H3560" s="41">
        <v>4.5595694804934084E-4</v>
      </c>
      <c r="I3560" s="42">
        <v>19.038787698331031</v>
      </c>
      <c r="J3560" s="41">
        <v>4.9539027305555555E-4</v>
      </c>
      <c r="K3560" s="42">
        <v>3.1175205126812466</v>
      </c>
      <c r="L3560" s="41">
        <v>4.5595694804934084E-4</v>
      </c>
      <c r="M3560" s="42">
        <v>2.9483225392870973</v>
      </c>
    </row>
    <row r="3561" spans="1:13" x14ac:dyDescent="0.2">
      <c r="A3561" s="84">
        <v>360</v>
      </c>
      <c r="B3561" s="85">
        <v>36884</v>
      </c>
      <c r="C3561" s="97">
        <v>26.408099660000001</v>
      </c>
      <c r="D3561" s="90">
        <v>6.5121000000000005E-4</v>
      </c>
      <c r="E3561" s="87">
        <v>150.17414410999999</v>
      </c>
      <c r="F3561" s="88">
        <v>9.26</v>
      </c>
      <c r="G3561" s="91">
        <v>17.834049830000001</v>
      </c>
      <c r="H3561" s="41">
        <v>4.5595694804934084E-4</v>
      </c>
      <c r="I3561" s="42">
        <v>19.04746856586452</v>
      </c>
      <c r="J3561" s="41">
        <v>4.9539027305555555E-4</v>
      </c>
      <c r="K3561" s="42">
        <v>3.1180159029543022</v>
      </c>
      <c r="L3561" s="41">
        <v>4.5595694804934084E-4</v>
      </c>
      <c r="M3561" s="42">
        <v>2.9487784962351467</v>
      </c>
    </row>
    <row r="3562" spans="1:13" x14ac:dyDescent="0.2">
      <c r="A3562" s="84">
        <v>360</v>
      </c>
      <c r="B3562" s="85">
        <v>36885</v>
      </c>
      <c r="C3562" s="97">
        <v>26.408099660000001</v>
      </c>
      <c r="D3562" s="90">
        <v>6.5121000000000005E-4</v>
      </c>
      <c r="E3562" s="87">
        <v>150.27193901000001</v>
      </c>
      <c r="F3562" s="88">
        <v>9.26</v>
      </c>
      <c r="G3562" s="91">
        <v>17.834049830000001</v>
      </c>
      <c r="H3562" s="41">
        <v>4.5595694804934084E-4</v>
      </c>
      <c r="I3562" s="42">
        <v>19.056153391499876</v>
      </c>
      <c r="J3562" s="41">
        <v>4.9539027305555555E-4</v>
      </c>
      <c r="K3562" s="42">
        <v>3.1185112932273578</v>
      </c>
      <c r="L3562" s="41">
        <v>4.5595694804934084E-4</v>
      </c>
      <c r="M3562" s="42">
        <v>2.949234453183196</v>
      </c>
    </row>
    <row r="3563" spans="1:13" x14ac:dyDescent="0.2">
      <c r="A3563" s="84">
        <v>360</v>
      </c>
      <c r="B3563" s="85">
        <v>36886</v>
      </c>
      <c r="C3563" s="97">
        <v>26.40972271</v>
      </c>
      <c r="D3563" s="90">
        <v>6.5121000000000005E-4</v>
      </c>
      <c r="E3563" s="87">
        <v>150.3697976</v>
      </c>
      <c r="F3563" s="88">
        <v>9.26</v>
      </c>
      <c r="G3563" s="91">
        <v>17.834861355000001</v>
      </c>
      <c r="H3563" s="41">
        <v>4.5597608730663097E-4</v>
      </c>
      <c r="I3563" s="42">
        <v>19.064842541762449</v>
      </c>
      <c r="J3563" s="41">
        <v>4.9541281541666668E-4</v>
      </c>
      <c r="K3563" s="42">
        <v>3.1190067060427746</v>
      </c>
      <c r="L3563" s="41">
        <v>4.5597608730663097E-4</v>
      </c>
      <c r="M3563" s="42">
        <v>2.9496904292705026</v>
      </c>
    </row>
    <row r="3564" spans="1:13" x14ac:dyDescent="0.2">
      <c r="A3564" s="84">
        <v>360</v>
      </c>
      <c r="B3564" s="85">
        <v>36887</v>
      </c>
      <c r="C3564" s="97">
        <v>26.299189179999999</v>
      </c>
      <c r="D3564" s="90">
        <v>6.4879E-4</v>
      </c>
      <c r="E3564" s="87">
        <v>150.46735602000001</v>
      </c>
      <c r="F3564" s="88">
        <v>9.25</v>
      </c>
      <c r="G3564" s="91">
        <v>17.77459459</v>
      </c>
      <c r="H3564" s="41">
        <v>4.5455437951980038E-4</v>
      </c>
      <c r="I3564" s="42">
        <v>19.073508549434663</v>
      </c>
      <c r="J3564" s="41">
        <v>4.9373873861111115E-4</v>
      </c>
      <c r="K3564" s="42">
        <v>3.1195004447813859</v>
      </c>
      <c r="L3564" s="41">
        <v>4.5455437951980038E-4</v>
      </c>
      <c r="M3564" s="42">
        <v>2.9501449836500226</v>
      </c>
    </row>
    <row r="3565" spans="1:13" x14ac:dyDescent="0.2">
      <c r="A3565" s="84">
        <v>360</v>
      </c>
      <c r="B3565" s="85">
        <v>36888</v>
      </c>
      <c r="C3565" s="97">
        <v>26.223849940000001</v>
      </c>
      <c r="D3565" s="90">
        <v>6.4703000000000004E-4</v>
      </c>
      <c r="E3565" s="87">
        <v>150.56471291</v>
      </c>
      <c r="F3565" s="88">
        <v>9.23</v>
      </c>
      <c r="G3565" s="91">
        <v>17.726924969999999</v>
      </c>
      <c r="H3565" s="41">
        <v>4.5342932751335496E-4</v>
      </c>
      <c r="I3565" s="42">
        <v>19.082157037589553</v>
      </c>
      <c r="J3565" s="41">
        <v>4.924145825E-4</v>
      </c>
      <c r="K3565" s="42">
        <v>3.1199928593638857</v>
      </c>
      <c r="L3565" s="41">
        <v>4.5342932751335496E-4</v>
      </c>
      <c r="M3565" s="42">
        <v>2.950598412977536</v>
      </c>
    </row>
    <row r="3566" spans="1:13" x14ac:dyDescent="0.2">
      <c r="A3566" s="84">
        <v>360</v>
      </c>
      <c r="B3566" s="85">
        <v>36889</v>
      </c>
      <c r="C3566" s="97">
        <v>26.264602729999996</v>
      </c>
      <c r="D3566" s="90">
        <v>6.4791000000000002E-4</v>
      </c>
      <c r="E3566" s="87">
        <v>150.66226528999999</v>
      </c>
      <c r="F3566" s="88">
        <v>9.2100000000000009</v>
      </c>
      <c r="G3566" s="91">
        <v>17.737301365</v>
      </c>
      <c r="H3566" s="41">
        <v>4.5367425977160813E-4</v>
      </c>
      <c r="I3566" s="42">
        <v>19.090814121058429</v>
      </c>
      <c r="J3566" s="41">
        <v>4.9270281569444442E-4</v>
      </c>
      <c r="K3566" s="42">
        <v>3.1204855621795802</v>
      </c>
      <c r="L3566" s="41">
        <v>4.5367425977160813E-4</v>
      </c>
      <c r="M3566" s="42">
        <v>2.9510520872373078</v>
      </c>
    </row>
    <row r="3567" spans="1:13" x14ac:dyDescent="0.2">
      <c r="A3567" s="84">
        <v>360</v>
      </c>
      <c r="B3567" s="85">
        <v>36890</v>
      </c>
      <c r="C3567" s="97">
        <v>26.264602729999996</v>
      </c>
      <c r="D3567" s="90">
        <v>6.4791000000000002E-4</v>
      </c>
      <c r="E3567" s="87">
        <v>150.75988088</v>
      </c>
      <c r="F3567" s="88">
        <v>9.2100000000000009</v>
      </c>
      <c r="G3567" s="91">
        <v>17.737301365</v>
      </c>
      <c r="H3567" s="41">
        <v>4.5367425977160813E-4</v>
      </c>
      <c r="I3567" s="42">
        <v>19.099475132023237</v>
      </c>
      <c r="J3567" s="41">
        <v>4.9270281569444442E-4</v>
      </c>
      <c r="K3567" s="42">
        <v>3.1209782649952746</v>
      </c>
      <c r="L3567" s="41">
        <v>4.5367425977160813E-4</v>
      </c>
      <c r="M3567" s="42">
        <v>2.9515057614970797</v>
      </c>
    </row>
    <row r="3568" spans="1:13" x14ac:dyDescent="0.2">
      <c r="A3568" s="84">
        <v>360</v>
      </c>
      <c r="B3568" s="85">
        <v>36891</v>
      </c>
      <c r="C3568" s="97">
        <v>26.264602729999996</v>
      </c>
      <c r="D3568" s="90">
        <v>6.4791000000000002E-4</v>
      </c>
      <c r="E3568" s="87">
        <v>150.85755971</v>
      </c>
      <c r="F3568" s="88">
        <v>9.2100000000000009</v>
      </c>
      <c r="G3568" s="91">
        <v>17.737301365</v>
      </c>
      <c r="H3568" s="41">
        <v>4.5367425977160813E-4</v>
      </c>
      <c r="I3568" s="42">
        <v>19.108140072265783</v>
      </c>
      <c r="J3568" s="41">
        <v>4.9270281569444442E-4</v>
      </c>
      <c r="K3568" s="42">
        <v>3.1214709678109691</v>
      </c>
      <c r="L3568" s="41">
        <v>4.5367425977160813E-4</v>
      </c>
      <c r="M3568" s="42">
        <v>2.9519594357568515</v>
      </c>
    </row>
    <row r="3569" spans="1:13" x14ac:dyDescent="0.2">
      <c r="A3569" s="84">
        <v>360</v>
      </c>
      <c r="B3569" s="85">
        <v>36892</v>
      </c>
      <c r="C3569" s="105">
        <v>26.264602729999996</v>
      </c>
      <c r="D3569" s="90">
        <v>6.4791000000000002E-4</v>
      </c>
      <c r="E3569" s="87">
        <v>150.95530183</v>
      </c>
      <c r="F3569" s="96">
        <v>9.2100000000000009</v>
      </c>
      <c r="G3569" s="91">
        <v>17.737301365</v>
      </c>
      <c r="H3569" s="41">
        <v>4.5367425977160813E-4</v>
      </c>
      <c r="I3569" s="42">
        <v>19.116808943568682</v>
      </c>
      <c r="J3569" s="41">
        <v>4.9270281569444442E-4</v>
      </c>
      <c r="K3569" s="42">
        <v>3.1219636706266636</v>
      </c>
      <c r="L3569" s="41">
        <v>4.5367425977160813E-4</v>
      </c>
      <c r="M3569" s="42">
        <v>2.9524131100166233</v>
      </c>
    </row>
    <row r="3570" spans="1:13" x14ac:dyDescent="0.2">
      <c r="A3570" s="84">
        <v>360</v>
      </c>
      <c r="B3570" s="85">
        <v>36893</v>
      </c>
      <c r="C3570" s="105">
        <v>26.346239199999999</v>
      </c>
      <c r="D3570" s="90">
        <v>6.4988999999999997E-4</v>
      </c>
      <c r="E3570" s="87">
        <v>151.05340616999999</v>
      </c>
      <c r="F3570" s="96">
        <v>9.17</v>
      </c>
      <c r="G3570" s="91">
        <v>17.758119600000001</v>
      </c>
      <c r="H3570" s="41">
        <v>4.5416560418876095E-4</v>
      </c>
      <c r="I3570" s="42">
        <v>19.125491140652699</v>
      </c>
      <c r="J3570" s="41">
        <v>4.9328109999999996E-4</v>
      </c>
      <c r="K3570" s="42">
        <v>3.1224569517266634</v>
      </c>
      <c r="L3570" s="41">
        <v>4.5416560418876095E-4</v>
      </c>
      <c r="M3570" s="42">
        <v>2.9528672756208119</v>
      </c>
    </row>
    <row r="3571" spans="1:13" x14ac:dyDescent="0.2">
      <c r="A3571" s="84">
        <v>360</v>
      </c>
      <c r="B3571" s="85">
        <v>36894</v>
      </c>
      <c r="C3571" s="105">
        <v>26.171969560000001</v>
      </c>
      <c r="D3571" s="90">
        <v>6.4592999999999996E-4</v>
      </c>
      <c r="E3571" s="87">
        <v>151.15097610000001</v>
      </c>
      <c r="F3571" s="96">
        <v>9.17</v>
      </c>
      <c r="G3571" s="91">
        <v>17.670984780000001</v>
      </c>
      <c r="H3571" s="41">
        <v>4.521085020630089E-4</v>
      </c>
      <c r="I3571" s="42">
        <v>19.134137937803519</v>
      </c>
      <c r="J3571" s="41">
        <v>4.9086068833333334E-4</v>
      </c>
      <c r="K3571" s="42">
        <v>3.1229478124149965</v>
      </c>
      <c r="L3571" s="41">
        <v>4.521085020630089E-4</v>
      </c>
      <c r="M3571" s="42">
        <v>2.9533193841228749</v>
      </c>
    </row>
    <row r="3572" spans="1:13" x14ac:dyDescent="0.2">
      <c r="A3572" s="84">
        <v>360</v>
      </c>
      <c r="B3572" s="85">
        <v>36895</v>
      </c>
      <c r="C3572" s="105">
        <v>25.84734246</v>
      </c>
      <c r="D3572" s="90">
        <v>6.3887000000000004E-4</v>
      </c>
      <c r="E3572" s="87">
        <v>151.24754192</v>
      </c>
      <c r="F3572" s="96">
        <v>8.7799999999999994</v>
      </c>
      <c r="G3572" s="91">
        <v>17.313671230000001</v>
      </c>
      <c r="H3572" s="41">
        <v>4.4365703155802017E-4</v>
      </c>
      <c r="I3572" s="42">
        <v>19.142626932642425</v>
      </c>
      <c r="J3572" s="41">
        <v>4.8093531194444444E-4</v>
      </c>
      <c r="K3572" s="42">
        <v>3.1234287477269409</v>
      </c>
      <c r="L3572" s="41">
        <v>4.4365703155802017E-4</v>
      </c>
      <c r="M3572" s="42">
        <v>2.9537630411544331</v>
      </c>
    </row>
    <row r="3573" spans="1:13" x14ac:dyDescent="0.2">
      <c r="A3573" s="84">
        <v>360</v>
      </c>
      <c r="B3573" s="85">
        <v>36896</v>
      </c>
      <c r="C3573" s="105">
        <v>25.788695959999998</v>
      </c>
      <c r="D3573" s="90">
        <v>6.3754999999999997E-4</v>
      </c>
      <c r="E3573" s="87">
        <v>151.34396978999999</v>
      </c>
      <c r="F3573" s="96">
        <v>8.8000000000000007</v>
      </c>
      <c r="G3573" s="91">
        <v>17.294347979999998</v>
      </c>
      <c r="H3573" s="41">
        <v>4.4319925099212121E-4</v>
      </c>
      <c r="I3573" s="42">
        <v>19.151110930560993</v>
      </c>
      <c r="J3573" s="41">
        <v>4.8039855499999994E-4</v>
      </c>
      <c r="K3573" s="42">
        <v>3.1239091462819411</v>
      </c>
      <c r="L3573" s="41">
        <v>4.4319925099212121E-4</v>
      </c>
      <c r="M3573" s="42">
        <v>2.9542062404054255</v>
      </c>
    </row>
    <row r="3574" spans="1:13" x14ac:dyDescent="0.2">
      <c r="A3574" s="84">
        <v>360</v>
      </c>
      <c r="B3574" s="85">
        <v>36897</v>
      </c>
      <c r="C3574" s="105">
        <v>25.788695959999998</v>
      </c>
      <c r="D3574" s="90">
        <v>6.3754999999999997E-4</v>
      </c>
      <c r="E3574" s="87">
        <v>151.44045914</v>
      </c>
      <c r="F3574" s="96">
        <v>8.8000000000000007</v>
      </c>
      <c r="G3574" s="91">
        <v>17.294347979999998</v>
      </c>
      <c r="H3574" s="41">
        <v>4.4319925099212121E-4</v>
      </c>
      <c r="I3574" s="42">
        <v>19.159598688581085</v>
      </c>
      <c r="J3574" s="41">
        <v>4.8039855499999994E-4</v>
      </c>
      <c r="K3574" s="42">
        <v>3.1243895448369412</v>
      </c>
      <c r="L3574" s="41">
        <v>4.4319925099212121E-4</v>
      </c>
      <c r="M3574" s="42">
        <v>2.9546494396564178</v>
      </c>
    </row>
    <row r="3575" spans="1:13" x14ac:dyDescent="0.2">
      <c r="A3575" s="84">
        <v>360</v>
      </c>
      <c r="B3575" s="85">
        <v>36898</v>
      </c>
      <c r="C3575" s="105">
        <v>25.788695959999998</v>
      </c>
      <c r="D3575" s="90">
        <v>6.3754999999999997E-4</v>
      </c>
      <c r="E3575" s="87">
        <v>151.53701000000001</v>
      </c>
      <c r="F3575" s="96">
        <v>8.8000000000000007</v>
      </c>
      <c r="G3575" s="91">
        <v>17.294347979999998</v>
      </c>
      <c r="H3575" s="41">
        <v>4.4319925099212121E-4</v>
      </c>
      <c r="I3575" s="42">
        <v>19.168090208369172</v>
      </c>
      <c r="J3575" s="41">
        <v>4.8039855499999994E-4</v>
      </c>
      <c r="K3575" s="42">
        <v>3.1248699433919414</v>
      </c>
      <c r="L3575" s="41">
        <v>4.4319925099212121E-4</v>
      </c>
      <c r="M3575" s="42">
        <v>2.9550926389074101</v>
      </c>
    </row>
    <row r="3576" spans="1:13" x14ac:dyDescent="0.2">
      <c r="A3576" s="84">
        <v>360</v>
      </c>
      <c r="B3576" s="85">
        <v>36899</v>
      </c>
      <c r="C3576" s="105">
        <v>25.91839023</v>
      </c>
      <c r="D3576" s="90">
        <v>6.4042000000000005E-4</v>
      </c>
      <c r="E3576" s="87">
        <v>151.63405732999999</v>
      </c>
      <c r="F3576" s="96">
        <v>8.7200000000000006</v>
      </c>
      <c r="G3576" s="91">
        <v>17.319195114999999</v>
      </c>
      <c r="H3576" s="41">
        <v>4.4378788222498855E-4</v>
      </c>
      <c r="I3576" s="42">
        <v>19.176596774529042</v>
      </c>
      <c r="J3576" s="41">
        <v>4.8108875319444443E-4</v>
      </c>
      <c r="K3576" s="42">
        <v>3.1253510321451357</v>
      </c>
      <c r="L3576" s="41">
        <v>4.4378788222498855E-4</v>
      </c>
      <c r="M3576" s="42">
        <v>2.9555364267896351</v>
      </c>
    </row>
    <row r="3577" spans="1:13" x14ac:dyDescent="0.2">
      <c r="A3577" s="84">
        <v>360</v>
      </c>
      <c r="B3577" s="85">
        <v>36900</v>
      </c>
      <c r="C3577" s="105">
        <v>25.739355029999999</v>
      </c>
      <c r="D3577" s="90">
        <v>6.3644000000000005E-4</v>
      </c>
      <c r="E3577" s="87">
        <v>151.73056331000001</v>
      </c>
      <c r="F3577" s="96">
        <v>8.6999999999999993</v>
      </c>
      <c r="G3577" s="91">
        <v>17.219677515000001</v>
      </c>
      <c r="H3577" s="41">
        <v>4.4142955121539984E-4</v>
      </c>
      <c r="I3577" s="42">
        <v>19.185061891037062</v>
      </c>
      <c r="J3577" s="41">
        <v>4.7832437541666669E-4</v>
      </c>
      <c r="K3577" s="42">
        <v>3.1258293565205522</v>
      </c>
      <c r="L3577" s="41">
        <v>4.4142955121539984E-4</v>
      </c>
      <c r="M3577" s="42">
        <v>2.9559778563408505</v>
      </c>
    </row>
    <row r="3578" spans="1:13" x14ac:dyDescent="0.2">
      <c r="A3578" s="84">
        <v>360</v>
      </c>
      <c r="B3578" s="85">
        <v>36901</v>
      </c>
      <c r="C3578" s="105">
        <v>25.833566350000005</v>
      </c>
      <c r="D3578" s="90">
        <v>6.3843000000000005E-4</v>
      </c>
      <c r="E3578" s="87">
        <v>151.82743264999999</v>
      </c>
      <c r="F3578" s="96">
        <v>8.8000000000000007</v>
      </c>
      <c r="G3578" s="91">
        <v>17.316783175000005</v>
      </c>
      <c r="H3578" s="41">
        <v>4.4373074856207673E-4</v>
      </c>
      <c r="I3578" s="42">
        <v>19.193574892911183</v>
      </c>
      <c r="J3578" s="41">
        <v>4.8102175486111127E-4</v>
      </c>
      <c r="K3578" s="42">
        <v>3.1263103782754134</v>
      </c>
      <c r="L3578" s="41">
        <v>4.4373074856207673E-4</v>
      </c>
      <c r="M3578" s="42">
        <v>2.9564215870894124</v>
      </c>
    </row>
    <row r="3579" spans="1:13" x14ac:dyDescent="0.2">
      <c r="A3579" s="84">
        <v>360</v>
      </c>
      <c r="B3579" s="85">
        <v>36902</v>
      </c>
      <c r="C3579" s="105">
        <v>26.238463240000005</v>
      </c>
      <c r="D3579" s="90">
        <v>6.4747000000000003E-4</v>
      </c>
      <c r="E3579" s="87">
        <v>151.92573636</v>
      </c>
      <c r="F3579" s="96">
        <v>8.73</v>
      </c>
      <c r="G3579" s="91">
        <v>17.484231620000003</v>
      </c>
      <c r="H3579" s="41">
        <v>4.4769446196490925E-4</v>
      </c>
      <c r="I3579" s="42">
        <v>19.202167750096049</v>
      </c>
      <c r="J3579" s="41">
        <v>4.8567310055555563E-4</v>
      </c>
      <c r="K3579" s="42">
        <v>3.1267960513759689</v>
      </c>
      <c r="L3579" s="41">
        <v>4.4769446196490925E-4</v>
      </c>
      <c r="M3579" s="42">
        <v>2.9568692815513771</v>
      </c>
    </row>
    <row r="3580" spans="1:13" x14ac:dyDescent="0.2">
      <c r="A3580" s="84">
        <v>360</v>
      </c>
      <c r="B3580" s="85">
        <v>36903</v>
      </c>
      <c r="C3580" s="105">
        <v>26.26855406</v>
      </c>
      <c r="D3580" s="90">
        <v>6.4813000000000002E-4</v>
      </c>
      <c r="E3580" s="87">
        <v>152.02420398999999</v>
      </c>
      <c r="F3580" s="96">
        <v>8.75</v>
      </c>
      <c r="G3580" s="91">
        <v>17.50927703</v>
      </c>
      <c r="H3580" s="41">
        <v>4.4828683365194522E-4</v>
      </c>
      <c r="I3580" s="42">
        <v>19.210775829075992</v>
      </c>
      <c r="J3580" s="41">
        <v>4.8636880638888887E-4</v>
      </c>
      <c r="K3580" s="42">
        <v>3.1272824201823579</v>
      </c>
      <c r="L3580" s="41">
        <v>4.4828683365194522E-4</v>
      </c>
      <c r="M3580" s="42">
        <v>2.957317568385029</v>
      </c>
    </row>
    <row r="3581" spans="1:13" x14ac:dyDescent="0.2">
      <c r="A3581" s="84">
        <v>360</v>
      </c>
      <c r="B3581" s="85">
        <v>36904</v>
      </c>
      <c r="C3581" s="105">
        <v>26.26855406</v>
      </c>
      <c r="D3581" s="90">
        <v>6.4813000000000002E-4</v>
      </c>
      <c r="E3581" s="87">
        <v>152.12273544000001</v>
      </c>
      <c r="F3581" s="96">
        <v>8.75</v>
      </c>
      <c r="G3581" s="91">
        <v>17.50927703</v>
      </c>
      <c r="H3581" s="41">
        <v>4.4828683365194522E-4</v>
      </c>
      <c r="I3581" s="42">
        <v>19.219387766944404</v>
      </c>
      <c r="J3581" s="41">
        <v>4.8636880638888887E-4</v>
      </c>
      <c r="K3581" s="42">
        <v>3.1277687889887469</v>
      </c>
      <c r="L3581" s="41">
        <v>4.4828683365194522E-4</v>
      </c>
      <c r="M3581" s="42">
        <v>2.957765855218681</v>
      </c>
    </row>
    <row r="3582" spans="1:13" x14ac:dyDescent="0.2">
      <c r="A3582" s="84">
        <v>360</v>
      </c>
      <c r="B3582" s="85">
        <v>36905</v>
      </c>
      <c r="C3582" s="105">
        <v>26.26855406</v>
      </c>
      <c r="D3582" s="90">
        <v>6.4813000000000002E-4</v>
      </c>
      <c r="E3582" s="87">
        <v>152.22133074999999</v>
      </c>
      <c r="F3582" s="96">
        <v>8.75</v>
      </c>
      <c r="G3582" s="91">
        <v>17.50927703</v>
      </c>
      <c r="H3582" s="41">
        <v>4.4828683365194522E-4</v>
      </c>
      <c r="I3582" s="42">
        <v>19.228003565431177</v>
      </c>
      <c r="J3582" s="41">
        <v>4.8636880638888887E-4</v>
      </c>
      <c r="K3582" s="42">
        <v>3.1282551577951359</v>
      </c>
      <c r="L3582" s="41">
        <v>4.4828683365194522E-4</v>
      </c>
      <c r="M3582" s="42">
        <v>2.9582141420523329</v>
      </c>
    </row>
    <row r="3583" spans="1:13" x14ac:dyDescent="0.2">
      <c r="A3583" s="84">
        <v>360</v>
      </c>
      <c r="B3583" s="85">
        <v>36906</v>
      </c>
      <c r="C3583" s="105">
        <v>26.250387240000002</v>
      </c>
      <c r="D3583" s="90">
        <v>6.4769000000000003E-4</v>
      </c>
      <c r="E3583" s="87">
        <v>152.31992298</v>
      </c>
      <c r="F3583" s="96">
        <v>8.77</v>
      </c>
      <c r="G3583" s="91">
        <v>17.510193620000003</v>
      </c>
      <c r="H3583" s="41">
        <v>4.483085103641482E-4</v>
      </c>
      <c r="I3583" s="42">
        <v>19.236623643066871</v>
      </c>
      <c r="J3583" s="41">
        <v>4.8639426722222229E-4</v>
      </c>
      <c r="K3583" s="42">
        <v>3.1287415520623583</v>
      </c>
      <c r="L3583" s="41">
        <v>4.483085103641482E-4</v>
      </c>
      <c r="M3583" s="42">
        <v>2.9586624505626968</v>
      </c>
    </row>
    <row r="3584" spans="1:13" x14ac:dyDescent="0.2">
      <c r="A3584" s="84">
        <v>360</v>
      </c>
      <c r="B3584" s="85">
        <v>36907</v>
      </c>
      <c r="C3584" s="105">
        <v>25.831366160000002</v>
      </c>
      <c r="D3584" s="90">
        <v>6.3843000000000005E-4</v>
      </c>
      <c r="E3584" s="87">
        <v>152.41716858999999</v>
      </c>
      <c r="F3584" s="96">
        <v>8.76</v>
      </c>
      <c r="G3584" s="91">
        <v>17.29568308</v>
      </c>
      <c r="H3584" s="41">
        <v>4.4323088281217338E-4</v>
      </c>
      <c r="I3584" s="42">
        <v>19.245149908746512</v>
      </c>
      <c r="J3584" s="41">
        <v>4.8043564111111112E-4</v>
      </c>
      <c r="K3584" s="42">
        <v>3.1292219877034695</v>
      </c>
      <c r="L3584" s="41">
        <v>4.4323088281217338E-4</v>
      </c>
      <c r="M3584" s="42">
        <v>2.959105681445509</v>
      </c>
    </row>
    <row r="3585" spans="1:13" x14ac:dyDescent="0.2">
      <c r="A3585" s="84">
        <v>360</v>
      </c>
      <c r="B3585" s="85">
        <v>36908</v>
      </c>
      <c r="C3585" s="105">
        <v>25.816345270000003</v>
      </c>
      <c r="D3585" s="90">
        <v>6.3820999999999995E-4</v>
      </c>
      <c r="E3585" s="87">
        <v>152.51444275</v>
      </c>
      <c r="F3585" s="96">
        <v>8.81</v>
      </c>
      <c r="G3585" s="91">
        <v>17.313172635000001</v>
      </c>
      <c r="H3585" s="41">
        <v>4.4364522045792221E-4</v>
      </c>
      <c r="I3585" s="42">
        <v>19.253687927520524</v>
      </c>
      <c r="J3585" s="41">
        <v>4.8092146208333333E-4</v>
      </c>
      <c r="K3585" s="42">
        <v>3.1297029091655526</v>
      </c>
      <c r="L3585" s="41">
        <v>4.4364522045792221E-4</v>
      </c>
      <c r="M3585" s="42">
        <v>2.9595493266659672</v>
      </c>
    </row>
    <row r="3586" spans="1:13" x14ac:dyDescent="0.2">
      <c r="A3586" s="84">
        <v>360</v>
      </c>
      <c r="B3586" s="85">
        <v>36909</v>
      </c>
      <c r="C3586" s="105">
        <v>25.842714350000001</v>
      </c>
      <c r="D3586" s="90">
        <v>6.3865000000000005E-4</v>
      </c>
      <c r="E3586" s="87">
        <v>152.61184610000001</v>
      </c>
      <c r="F3586" s="96">
        <v>8.82</v>
      </c>
      <c r="G3586" s="91">
        <v>17.331357175000001</v>
      </c>
      <c r="H3586" s="41">
        <v>4.4407595738427119E-4</v>
      </c>
      <c r="I3586" s="42">
        <v>19.262238027420114</v>
      </c>
      <c r="J3586" s="41">
        <v>4.8142658819444445E-4</v>
      </c>
      <c r="K3586" s="42">
        <v>3.1301843357537469</v>
      </c>
      <c r="L3586" s="41">
        <v>4.4407595738427119E-4</v>
      </c>
      <c r="M3586" s="42">
        <v>2.9599934026233514</v>
      </c>
    </row>
    <row r="3587" spans="1:13" x14ac:dyDescent="0.2">
      <c r="A3587" s="84">
        <v>360</v>
      </c>
      <c r="B3587" s="85">
        <v>36910</v>
      </c>
      <c r="C3587" s="105">
        <v>25.82941697</v>
      </c>
      <c r="D3587" s="90">
        <v>6.3843000000000005E-4</v>
      </c>
      <c r="E3587" s="87">
        <v>152.70927807999999</v>
      </c>
      <c r="F3587" s="96">
        <v>8.7899999999999991</v>
      </c>
      <c r="G3587" s="91">
        <v>17.309708485000002</v>
      </c>
      <c r="H3587" s="41">
        <v>4.4356315763871557E-4</v>
      </c>
      <c r="I3587" s="42">
        <v>19.270782046542745</v>
      </c>
      <c r="J3587" s="41">
        <v>4.8082523569444448E-4</v>
      </c>
      <c r="K3587" s="42">
        <v>3.1306651609894414</v>
      </c>
      <c r="L3587" s="41">
        <v>4.4356315763871557E-4</v>
      </c>
      <c r="M3587" s="42">
        <v>2.9604369657809899</v>
      </c>
    </row>
    <row r="3588" spans="1:13" x14ac:dyDescent="0.2">
      <c r="A3588" s="84">
        <v>360</v>
      </c>
      <c r="B3588" s="85">
        <v>36911</v>
      </c>
      <c r="C3588" s="105">
        <v>25.82941697</v>
      </c>
      <c r="D3588" s="90">
        <v>6.3843000000000005E-4</v>
      </c>
      <c r="E3588" s="87">
        <v>152.80677226</v>
      </c>
      <c r="F3588" s="96">
        <v>8.7899999999999991</v>
      </c>
      <c r="G3588" s="91">
        <v>17.309708485000002</v>
      </c>
      <c r="H3588" s="41">
        <v>4.4356315763871557E-4</v>
      </c>
      <c r="I3588" s="42">
        <v>19.279329855477478</v>
      </c>
      <c r="J3588" s="41">
        <v>4.8082523569444448E-4</v>
      </c>
      <c r="K3588" s="42">
        <v>3.1311459862251358</v>
      </c>
      <c r="L3588" s="41">
        <v>4.4356315763871557E-4</v>
      </c>
      <c r="M3588" s="42">
        <v>2.9608805289386284</v>
      </c>
    </row>
    <row r="3589" spans="1:13" x14ac:dyDescent="0.2">
      <c r="A3589" s="84">
        <v>360</v>
      </c>
      <c r="B3589" s="85">
        <v>36912</v>
      </c>
      <c r="C3589" s="105">
        <v>25.82941697</v>
      </c>
      <c r="D3589" s="90">
        <v>6.3843000000000005E-4</v>
      </c>
      <c r="E3589" s="87">
        <v>152.90432869</v>
      </c>
      <c r="F3589" s="96">
        <v>8.7899999999999991</v>
      </c>
      <c r="G3589" s="91">
        <v>17.309708485000002</v>
      </c>
      <c r="H3589" s="41">
        <v>4.4356315763871557E-4</v>
      </c>
      <c r="I3589" s="42">
        <v>19.287881455905332</v>
      </c>
      <c r="J3589" s="41">
        <v>4.8082523569444448E-4</v>
      </c>
      <c r="K3589" s="42">
        <v>3.1316268114608303</v>
      </c>
      <c r="L3589" s="41">
        <v>4.4356315763871557E-4</v>
      </c>
      <c r="M3589" s="42">
        <v>2.9613240920962669</v>
      </c>
    </row>
    <row r="3590" spans="1:13" x14ac:dyDescent="0.2">
      <c r="A3590" s="84">
        <v>360</v>
      </c>
      <c r="B3590" s="85">
        <v>36913</v>
      </c>
      <c r="C3590" s="105">
        <v>26.007414010000002</v>
      </c>
      <c r="D3590" s="90">
        <v>6.424E-4</v>
      </c>
      <c r="E3590" s="87">
        <v>153.00255443</v>
      </c>
      <c r="F3590" s="96">
        <v>8.8000000000000007</v>
      </c>
      <c r="G3590" s="91">
        <v>17.403707005000001</v>
      </c>
      <c r="H3590" s="41">
        <v>4.457890476370352E-4</v>
      </c>
      <c r="I3590" s="42">
        <v>19.296479782210497</v>
      </c>
      <c r="J3590" s="41">
        <v>4.8343630569444449E-4</v>
      </c>
      <c r="K3590" s="42">
        <v>3.1321102477665246</v>
      </c>
      <c r="L3590" s="41">
        <v>4.457890476370352E-4</v>
      </c>
      <c r="M3590" s="42">
        <v>2.9617698811439039</v>
      </c>
    </row>
    <row r="3591" spans="1:13" x14ac:dyDescent="0.2">
      <c r="A3591" s="84">
        <v>360</v>
      </c>
      <c r="B3591" s="85">
        <v>36914</v>
      </c>
      <c r="C3591" s="105">
        <v>26.257355199999999</v>
      </c>
      <c r="D3591" s="90">
        <v>6.4791000000000002E-4</v>
      </c>
      <c r="E3591" s="87">
        <v>153.10168632</v>
      </c>
      <c r="F3591" s="96">
        <v>8.77</v>
      </c>
      <c r="G3591" s="91">
        <v>17.513677600000001</v>
      </c>
      <c r="H3591" s="41">
        <v>4.4839090251591607E-4</v>
      </c>
      <c r="I3591" s="42">
        <v>19.305132148195423</v>
      </c>
      <c r="J3591" s="41">
        <v>4.8649104444444446E-4</v>
      </c>
      <c r="K3591" s="42">
        <v>3.1325967388109692</v>
      </c>
      <c r="L3591" s="41">
        <v>4.4839090251591607E-4</v>
      </c>
      <c r="M3591" s="42">
        <v>2.9622182720464201</v>
      </c>
    </row>
    <row r="3592" spans="1:13" x14ac:dyDescent="0.2">
      <c r="A3592" s="84">
        <v>360</v>
      </c>
      <c r="B3592" s="85">
        <v>36915</v>
      </c>
      <c r="C3592" s="105">
        <v>25.45518096</v>
      </c>
      <c r="D3592" s="90">
        <v>6.3024999999999995E-4</v>
      </c>
      <c r="E3592" s="87">
        <v>153.19817866</v>
      </c>
      <c r="F3592" s="96">
        <v>8.7100000000000009</v>
      </c>
      <c r="G3592" s="91">
        <v>17.08259048</v>
      </c>
      <c r="H3592" s="41">
        <v>4.3817764211340204E-4</v>
      </c>
      <c r="I3592" s="42">
        <v>19.313591225480806</v>
      </c>
      <c r="J3592" s="41">
        <v>4.7451640222222224E-4</v>
      </c>
      <c r="K3592" s="42">
        <v>3.1330712552131916</v>
      </c>
      <c r="L3592" s="41">
        <v>4.3817764211340204E-4</v>
      </c>
      <c r="M3592" s="42">
        <v>2.9626564496885335</v>
      </c>
    </row>
    <row r="3593" spans="1:13" x14ac:dyDescent="0.2">
      <c r="A3593" s="84">
        <v>360</v>
      </c>
      <c r="B3593" s="85">
        <v>36916</v>
      </c>
      <c r="C3593" s="105">
        <v>25.581890340000001</v>
      </c>
      <c r="D3593" s="90">
        <v>6.3290000000000004E-4</v>
      </c>
      <c r="E3593" s="87">
        <v>153.29513779000001</v>
      </c>
      <c r="F3593" s="96">
        <v>8.69</v>
      </c>
      <c r="G3593" s="91">
        <v>17.135945169999999</v>
      </c>
      <c r="H3593" s="41">
        <v>4.3944374609106163E-4</v>
      </c>
      <c r="I3593" s="42">
        <v>19.322078462359404</v>
      </c>
      <c r="J3593" s="41">
        <v>4.7599847694444443E-4</v>
      </c>
      <c r="K3593" s="42">
        <v>3.1335472536901361</v>
      </c>
      <c r="L3593" s="41">
        <v>4.3944374609106163E-4</v>
      </c>
      <c r="M3593" s="42">
        <v>2.9630958934346245</v>
      </c>
    </row>
    <row r="3594" spans="1:13" x14ac:dyDescent="0.2">
      <c r="A3594" s="84">
        <v>360</v>
      </c>
      <c r="B3594" s="85">
        <v>36917</v>
      </c>
      <c r="C3594" s="105">
        <v>25.581243329999996</v>
      </c>
      <c r="D3594" s="90">
        <v>6.3290000000000004E-4</v>
      </c>
      <c r="E3594" s="87">
        <v>153.39215827999999</v>
      </c>
      <c r="F3594" s="96">
        <v>8.76</v>
      </c>
      <c r="G3594" s="91">
        <v>17.170621664999999</v>
      </c>
      <c r="H3594" s="41">
        <v>4.4026630917715082E-4</v>
      </c>
      <c r="I3594" s="42">
        <v>19.330585322529657</v>
      </c>
      <c r="J3594" s="41">
        <v>4.7696171291666665E-4</v>
      </c>
      <c r="K3594" s="42">
        <v>3.1340242154030529</v>
      </c>
      <c r="L3594" s="41">
        <v>4.4026630917715082E-4</v>
      </c>
      <c r="M3594" s="42">
        <v>2.9635361597438017</v>
      </c>
    </row>
    <row r="3595" spans="1:13" x14ac:dyDescent="0.2">
      <c r="A3595" s="84">
        <v>360</v>
      </c>
      <c r="B3595" s="85">
        <v>36918</v>
      </c>
      <c r="C3595" s="105">
        <v>25.581243329999996</v>
      </c>
      <c r="D3595" s="90">
        <v>6.3290000000000004E-4</v>
      </c>
      <c r="E3595" s="87">
        <v>153.48924018</v>
      </c>
      <c r="F3595" s="96">
        <v>8.76</v>
      </c>
      <c r="G3595" s="91">
        <v>17.170621664999999</v>
      </c>
      <c r="H3595" s="41">
        <v>4.4026630917715082E-4</v>
      </c>
      <c r="I3595" s="42">
        <v>19.339095927983841</v>
      </c>
      <c r="J3595" s="41">
        <v>4.7696171291666665E-4</v>
      </c>
      <c r="K3595" s="42">
        <v>3.1345011771159697</v>
      </c>
      <c r="L3595" s="41">
        <v>4.4026630917715082E-4</v>
      </c>
      <c r="M3595" s="42">
        <v>2.9639764260529788</v>
      </c>
    </row>
    <row r="3596" spans="1:13" x14ac:dyDescent="0.2">
      <c r="A3596" s="84">
        <v>360</v>
      </c>
      <c r="B3596" s="85">
        <v>36919</v>
      </c>
      <c r="C3596" s="105">
        <v>25.581243329999996</v>
      </c>
      <c r="D3596" s="90">
        <v>6.3290000000000004E-4</v>
      </c>
      <c r="E3596" s="87">
        <v>153.58638352</v>
      </c>
      <c r="F3596" s="96">
        <v>8.76</v>
      </c>
      <c r="G3596" s="91">
        <v>17.170621664999999</v>
      </c>
      <c r="H3596" s="41">
        <v>4.4026630917715082E-4</v>
      </c>
      <c r="I3596" s="42">
        <v>19.347610280370876</v>
      </c>
      <c r="J3596" s="41">
        <v>4.7696171291666665E-4</v>
      </c>
      <c r="K3596" s="42">
        <v>3.1349781388288864</v>
      </c>
      <c r="L3596" s="41">
        <v>4.4026630917715082E-4</v>
      </c>
      <c r="M3596" s="42">
        <v>2.964416692362156</v>
      </c>
    </row>
    <row r="3597" spans="1:13" x14ac:dyDescent="0.2">
      <c r="A3597" s="84">
        <v>360</v>
      </c>
      <c r="B3597" s="85">
        <v>36920</v>
      </c>
      <c r="C3597" s="105">
        <v>24.965801429999999</v>
      </c>
      <c r="D3597" s="90">
        <v>6.1936999999999995E-4</v>
      </c>
      <c r="E3597" s="87">
        <v>153.68151032</v>
      </c>
      <c r="F3597" s="96">
        <v>8.7100000000000009</v>
      </c>
      <c r="G3597" s="91">
        <v>16.837900715</v>
      </c>
      <c r="H3597" s="41">
        <v>4.3236378726896341E-4</v>
      </c>
      <c r="I3597" s="42">
        <v>19.355975486426303</v>
      </c>
      <c r="J3597" s="41">
        <v>4.6771946430555555E-4</v>
      </c>
      <c r="K3597" s="42">
        <v>3.1354458582931919</v>
      </c>
      <c r="L3597" s="41">
        <v>4.3236378726896341E-4</v>
      </c>
      <c r="M3597" s="42">
        <v>2.9648490561494247</v>
      </c>
    </row>
    <row r="3598" spans="1:13" x14ac:dyDescent="0.2">
      <c r="A3598" s="84">
        <v>360</v>
      </c>
      <c r="B3598" s="85">
        <v>36921</v>
      </c>
      <c r="C3598" s="105">
        <v>25.283045000000005</v>
      </c>
      <c r="D3598" s="90">
        <v>6.2624999999999996E-4</v>
      </c>
      <c r="E3598" s="87">
        <v>153.77775337</v>
      </c>
      <c r="F3598" s="96">
        <v>8.7100000000000009</v>
      </c>
      <c r="G3598" s="91">
        <v>16.996522500000005</v>
      </c>
      <c r="H3598" s="41">
        <v>4.3613404032272207E-4</v>
      </c>
      <c r="I3598" s="42">
        <v>19.364417286219584</v>
      </c>
      <c r="J3598" s="41">
        <v>4.7212562500000016E-4</v>
      </c>
      <c r="K3598" s="42">
        <v>3.1359179839181919</v>
      </c>
      <c r="L3598" s="41">
        <v>4.3613404032272207E-4</v>
      </c>
      <c r="M3598" s="42">
        <v>2.9652851901897472</v>
      </c>
    </row>
    <row r="3599" spans="1:13" x14ac:dyDescent="0.2">
      <c r="A3599" s="84">
        <v>360</v>
      </c>
      <c r="B3599" s="85">
        <v>36922</v>
      </c>
      <c r="C3599" s="105">
        <v>25.631128390000001</v>
      </c>
      <c r="D3599" s="90">
        <v>6.3400999999999996E-4</v>
      </c>
      <c r="E3599" s="87">
        <v>153.87524999999999</v>
      </c>
      <c r="F3599" s="96">
        <v>8.6999999999999993</v>
      </c>
      <c r="G3599" s="91">
        <v>17.165564195000002</v>
      </c>
      <c r="H3599" s="41">
        <v>4.4014635576927752E-4</v>
      </c>
      <c r="I3599" s="42">
        <v>19.372940463919711</v>
      </c>
      <c r="J3599" s="41">
        <v>4.7682122763888896E-4</v>
      </c>
      <c r="K3599" s="42">
        <v>3.1363948051458306</v>
      </c>
      <c r="L3599" s="41">
        <v>4.4014635576927752E-4</v>
      </c>
      <c r="M3599" s="42">
        <v>2.9657253365455167</v>
      </c>
    </row>
    <row r="3600" spans="1:13" x14ac:dyDescent="0.2">
      <c r="A3600" s="84">
        <v>360</v>
      </c>
      <c r="B3600" s="85">
        <v>36923</v>
      </c>
      <c r="C3600" s="105">
        <v>25.308807480000002</v>
      </c>
      <c r="D3600" s="90">
        <v>6.2691999999999999E-4</v>
      </c>
      <c r="E3600" s="87">
        <v>153.97171746999999</v>
      </c>
      <c r="F3600" s="96">
        <v>8.6300000000000008</v>
      </c>
      <c r="G3600" s="91">
        <v>16.969403740000001</v>
      </c>
      <c r="H3600" s="41">
        <v>4.354898207126201E-4</v>
      </c>
      <c r="I3600" s="42">
        <v>19.381377182289022</v>
      </c>
      <c r="J3600" s="41">
        <v>4.7137232611111111E-4</v>
      </c>
      <c r="K3600" s="42">
        <v>3.1368661774719415</v>
      </c>
      <c r="L3600" s="41">
        <v>4.354898207126201E-4</v>
      </c>
      <c r="M3600" s="42">
        <v>2.9661608263662291</v>
      </c>
    </row>
    <row r="3601" spans="1:13" x14ac:dyDescent="0.2">
      <c r="A3601" s="84">
        <v>360</v>
      </c>
      <c r="B3601" s="85">
        <v>36924</v>
      </c>
      <c r="C3601" s="105">
        <v>25.503049000000001</v>
      </c>
      <c r="D3601" s="90">
        <v>6.3113000000000004E-4</v>
      </c>
      <c r="E3601" s="87">
        <v>154.06889364</v>
      </c>
      <c r="F3601" s="96">
        <v>8.61</v>
      </c>
      <c r="G3601" s="91">
        <v>17.056524500000002</v>
      </c>
      <c r="H3601" s="41">
        <v>4.3755888856278347E-4</v>
      </c>
      <c r="I3601" s="42">
        <v>19.38985767614772</v>
      </c>
      <c r="J3601" s="41">
        <v>4.7379234722222228E-4</v>
      </c>
      <c r="K3601" s="42">
        <v>3.1373399698191635</v>
      </c>
      <c r="L3601" s="41">
        <v>4.3755888856278347E-4</v>
      </c>
      <c r="M3601" s="42">
        <v>2.9665983852547919</v>
      </c>
    </row>
    <row r="3602" spans="1:13" x14ac:dyDescent="0.2">
      <c r="A3602" s="84">
        <v>360</v>
      </c>
      <c r="B3602" s="85">
        <v>36925</v>
      </c>
      <c r="C3602" s="105">
        <v>25.503049000000001</v>
      </c>
      <c r="D3602" s="90">
        <v>6.3113000000000004E-4</v>
      </c>
      <c r="E3602" s="87">
        <v>154.16613114</v>
      </c>
      <c r="F3602" s="96">
        <v>8.61</v>
      </c>
      <c r="G3602" s="91">
        <v>17.056524500000002</v>
      </c>
      <c r="H3602" s="41">
        <v>4.3755888856278347E-4</v>
      </c>
      <c r="I3602" s="42">
        <v>19.398341880721887</v>
      </c>
      <c r="J3602" s="41">
        <v>4.7379234722222228E-4</v>
      </c>
      <c r="K3602" s="42">
        <v>3.1378137621663855</v>
      </c>
      <c r="L3602" s="41">
        <v>4.3755888856278347E-4</v>
      </c>
      <c r="M3602" s="42">
        <v>2.9670359441433547</v>
      </c>
    </row>
    <row r="3603" spans="1:13" x14ac:dyDescent="0.2">
      <c r="A3603" s="84">
        <v>360</v>
      </c>
      <c r="B3603" s="85">
        <v>36926</v>
      </c>
      <c r="C3603" s="105">
        <v>25.503049000000001</v>
      </c>
      <c r="D3603" s="90">
        <v>6.3113000000000004E-4</v>
      </c>
      <c r="E3603" s="87">
        <v>154.26343001000001</v>
      </c>
      <c r="F3603" s="96">
        <v>8.61</v>
      </c>
      <c r="G3603" s="91">
        <v>17.056524500000002</v>
      </c>
      <c r="H3603" s="41">
        <v>4.3755888856278347E-4</v>
      </c>
      <c r="I3603" s="42">
        <v>19.406829797635176</v>
      </c>
      <c r="J3603" s="41">
        <v>4.7379234722222228E-4</v>
      </c>
      <c r="K3603" s="42">
        <v>3.1382875545136075</v>
      </c>
      <c r="L3603" s="41">
        <v>4.3755888856278347E-4</v>
      </c>
      <c r="M3603" s="42">
        <v>2.9674735030319175</v>
      </c>
    </row>
    <row r="3604" spans="1:13" x14ac:dyDescent="0.2">
      <c r="A3604" s="84">
        <v>360</v>
      </c>
      <c r="B3604" s="85">
        <v>36927</v>
      </c>
      <c r="C3604" s="105">
        <v>25.23044719</v>
      </c>
      <c r="D3604" s="90">
        <v>6.2514000000000005E-4</v>
      </c>
      <c r="E3604" s="87">
        <v>154.35986625000001</v>
      </c>
      <c r="F3604" s="96">
        <v>8.69</v>
      </c>
      <c r="G3604" s="91">
        <v>16.960223594999999</v>
      </c>
      <c r="H3604" s="41">
        <v>4.3527170806512139E-4</v>
      </c>
      <c r="I3604" s="42">
        <v>19.41527704158932</v>
      </c>
      <c r="J3604" s="41">
        <v>4.7111732208333332E-4</v>
      </c>
      <c r="K3604" s="42">
        <v>3.1387586718356908</v>
      </c>
      <c r="L3604" s="41">
        <v>4.3527170806512139E-4</v>
      </c>
      <c r="M3604" s="42">
        <v>2.9679087747399828</v>
      </c>
    </row>
    <row r="3605" spans="1:13" x14ac:dyDescent="0.2">
      <c r="A3605" s="84">
        <v>360</v>
      </c>
      <c r="B3605" s="85">
        <v>36928</v>
      </c>
      <c r="C3605" s="105">
        <v>25.255491120000002</v>
      </c>
      <c r="D3605" s="90">
        <v>6.2580999999999997E-4</v>
      </c>
      <c r="E3605" s="87">
        <v>154.45646619999999</v>
      </c>
      <c r="F3605" s="96">
        <v>8.66</v>
      </c>
      <c r="G3605" s="91">
        <v>16.957745559999999</v>
      </c>
      <c r="H3605" s="41">
        <v>4.3521282907832415E-4</v>
      </c>
      <c r="I3605" s="42">
        <v>19.423726819237931</v>
      </c>
      <c r="J3605" s="41">
        <v>4.7104848777777776E-4</v>
      </c>
      <c r="K3605" s="42">
        <v>3.1392297203234687</v>
      </c>
      <c r="L3605" s="41">
        <v>4.3521282907832415E-4</v>
      </c>
      <c r="M3605" s="42">
        <v>2.9683439875690611</v>
      </c>
    </row>
    <row r="3606" spans="1:13" x14ac:dyDescent="0.2">
      <c r="A3606" s="84">
        <v>360</v>
      </c>
      <c r="B3606" s="85">
        <v>36929</v>
      </c>
      <c r="C3606" s="105">
        <v>25.142942749999996</v>
      </c>
      <c r="D3606" s="90">
        <v>6.2315000000000005E-4</v>
      </c>
      <c r="E3606" s="87">
        <v>154.55271575</v>
      </c>
      <c r="F3606" s="96">
        <v>8.6199999999999992</v>
      </c>
      <c r="G3606" s="91">
        <v>16.881471374999997</v>
      </c>
      <c r="H3606" s="41">
        <v>4.3339991878821316E-4</v>
      </c>
      <c r="I3606" s="42">
        <v>19.432145060863952</v>
      </c>
      <c r="J3606" s="41">
        <v>4.6892976041666657E-4</v>
      </c>
      <c r="K3606" s="42">
        <v>3.1396986500838855</v>
      </c>
      <c r="L3606" s="41">
        <v>4.3339991878821316E-4</v>
      </c>
      <c r="M3606" s="42">
        <v>2.9687773874878491</v>
      </c>
    </row>
    <row r="3607" spans="1:13" x14ac:dyDescent="0.2">
      <c r="A3607" s="84">
        <v>360</v>
      </c>
      <c r="B3607" s="85">
        <v>36930</v>
      </c>
      <c r="C3607" s="105">
        <v>25.238575549999997</v>
      </c>
      <c r="D3607" s="90">
        <v>6.2536999999999998E-4</v>
      </c>
      <c r="E3607" s="87">
        <v>154.64936838</v>
      </c>
      <c r="F3607" s="96">
        <v>8.59</v>
      </c>
      <c r="G3607" s="91">
        <v>16.914287774999998</v>
      </c>
      <c r="H3607" s="41">
        <v>4.3418005449669117E-4</v>
      </c>
      <c r="I3607" s="42">
        <v>19.440582110665467</v>
      </c>
      <c r="J3607" s="41">
        <v>4.6984132708333327E-4</v>
      </c>
      <c r="K3607" s="42">
        <v>3.1401684914109689</v>
      </c>
      <c r="L3607" s="41">
        <v>4.3418005449669117E-4</v>
      </c>
      <c r="M3607" s="42">
        <v>2.9692115675423461</v>
      </c>
    </row>
    <row r="3608" spans="1:13" x14ac:dyDescent="0.2">
      <c r="A3608" s="84">
        <v>360</v>
      </c>
      <c r="B3608" s="85">
        <v>36931</v>
      </c>
      <c r="C3608" s="105">
        <v>25.091051140000005</v>
      </c>
      <c r="D3608" s="90">
        <v>6.2204000000000003E-4</v>
      </c>
      <c r="E3608" s="87">
        <v>154.74556647</v>
      </c>
      <c r="F3608" s="96">
        <v>8.52</v>
      </c>
      <c r="G3608" s="91">
        <v>16.80552557</v>
      </c>
      <c r="H3608" s="41">
        <v>4.3159364099443209E-4</v>
      </c>
      <c r="I3608" s="42">
        <v>19.448972542281659</v>
      </c>
      <c r="J3608" s="41">
        <v>4.6682015472222224E-4</v>
      </c>
      <c r="K3608" s="42">
        <v>3.1406353115656911</v>
      </c>
      <c r="L3608" s="41">
        <v>4.3159364099443209E-4</v>
      </c>
      <c r="M3608" s="42">
        <v>2.9696431611833405</v>
      </c>
    </row>
    <row r="3609" spans="1:13" x14ac:dyDescent="0.2">
      <c r="A3609" s="84">
        <v>360</v>
      </c>
      <c r="B3609" s="85">
        <v>36932</v>
      </c>
      <c r="C3609" s="105">
        <v>25.091051140000005</v>
      </c>
      <c r="D3609" s="90">
        <v>6.2204000000000003E-4</v>
      </c>
      <c r="E3609" s="87">
        <v>154.84182440000001</v>
      </c>
      <c r="F3609" s="96">
        <v>8.52</v>
      </c>
      <c r="G3609" s="91">
        <v>16.80552557</v>
      </c>
      <c r="H3609" s="41">
        <v>4.3159364099443209E-4</v>
      </c>
      <c r="I3609" s="42">
        <v>19.457366595154785</v>
      </c>
      <c r="J3609" s="41">
        <v>4.6682015472222224E-4</v>
      </c>
      <c r="K3609" s="42">
        <v>3.1411021317204133</v>
      </c>
      <c r="L3609" s="41">
        <v>4.3159364099443209E-4</v>
      </c>
      <c r="M3609" s="42">
        <v>2.9700747548243349</v>
      </c>
    </row>
    <row r="3610" spans="1:13" x14ac:dyDescent="0.2">
      <c r="A3610" s="84">
        <v>360</v>
      </c>
      <c r="B3610" s="85">
        <v>36933</v>
      </c>
      <c r="C3610" s="105">
        <v>25.091051140000005</v>
      </c>
      <c r="D3610" s="90">
        <v>6.2204000000000003E-4</v>
      </c>
      <c r="E3610" s="87">
        <v>154.93814221</v>
      </c>
      <c r="F3610" s="96">
        <v>8.52</v>
      </c>
      <c r="G3610" s="91">
        <v>16.80552557</v>
      </c>
      <c r="H3610" s="41">
        <v>4.3159364099443209E-4</v>
      </c>
      <c r="I3610" s="42">
        <v>19.46576427084775</v>
      </c>
      <c r="J3610" s="41">
        <v>4.6682015472222224E-4</v>
      </c>
      <c r="K3610" s="42">
        <v>3.1415689518751355</v>
      </c>
      <c r="L3610" s="41">
        <v>4.3159364099443209E-4</v>
      </c>
      <c r="M3610" s="42">
        <v>2.9705063484653293</v>
      </c>
    </row>
    <row r="3611" spans="1:13" x14ac:dyDescent="0.2">
      <c r="A3611" s="84">
        <v>360</v>
      </c>
      <c r="B3611" s="85">
        <v>36934</v>
      </c>
      <c r="C3611" s="105">
        <v>25.10732282</v>
      </c>
      <c r="D3611" s="90">
        <v>6.2248000000000002E-4</v>
      </c>
      <c r="E3611" s="87">
        <v>155.03458810000001</v>
      </c>
      <c r="F3611" s="96">
        <v>8.5500000000000007</v>
      </c>
      <c r="G3611" s="91">
        <v>16.828661410000002</v>
      </c>
      <c r="H3611" s="41">
        <v>4.3214402257873985E-4</v>
      </c>
      <c r="I3611" s="42">
        <v>19.474176284522322</v>
      </c>
      <c r="J3611" s="41">
        <v>4.6746281694444452E-4</v>
      </c>
      <c r="K3611" s="42">
        <v>3.1420364146920798</v>
      </c>
      <c r="L3611" s="41">
        <v>4.3214402257873985E-4</v>
      </c>
      <c r="M3611" s="42">
        <v>2.9709384924879081</v>
      </c>
    </row>
    <row r="3612" spans="1:13" x14ac:dyDescent="0.2">
      <c r="A3612" s="84">
        <v>360</v>
      </c>
      <c r="B3612" s="85">
        <v>36935</v>
      </c>
      <c r="C3612" s="105">
        <v>24.94845969</v>
      </c>
      <c r="D3612" s="90">
        <v>6.1892000000000002E-4</v>
      </c>
      <c r="E3612" s="87">
        <v>155.13054210999999</v>
      </c>
      <c r="F3612" s="96">
        <v>8.48</v>
      </c>
      <c r="G3612" s="91">
        <v>16.714229844999998</v>
      </c>
      <c r="H3612" s="41">
        <v>4.2942073339702347E-4</v>
      </c>
      <c r="I3612" s="42">
        <v>19.482538899584725</v>
      </c>
      <c r="J3612" s="41">
        <v>4.6428416236111108E-4</v>
      </c>
      <c r="K3612" s="42">
        <v>3.1425006988544411</v>
      </c>
      <c r="L3612" s="41">
        <v>4.2942073339702347E-4</v>
      </c>
      <c r="M3612" s="42">
        <v>2.9713679132213051</v>
      </c>
    </row>
    <row r="3613" spans="1:13" x14ac:dyDescent="0.2">
      <c r="A3613" s="84">
        <v>360</v>
      </c>
      <c r="B3613" s="85">
        <v>36936</v>
      </c>
      <c r="C3613" s="105">
        <v>24.916240479999999</v>
      </c>
      <c r="D3613" s="90">
        <v>6.1826000000000003E-4</v>
      </c>
      <c r="E3613" s="87">
        <v>155.22645312</v>
      </c>
      <c r="F3613" s="96">
        <v>8.5</v>
      </c>
      <c r="G3613" s="91">
        <v>16.70812024</v>
      </c>
      <c r="H3613" s="41">
        <v>4.2927525965374969E-4</v>
      </c>
      <c r="I3613" s="42">
        <v>19.49090227152956</v>
      </c>
      <c r="J3613" s="41">
        <v>4.6411445111111109E-4</v>
      </c>
      <c r="K3613" s="42">
        <v>3.1429648133055523</v>
      </c>
      <c r="L3613" s="41">
        <v>4.2927525965374969E-4</v>
      </c>
      <c r="M3613" s="42">
        <v>2.9717971884809589</v>
      </c>
    </row>
    <row r="3614" spans="1:13" x14ac:dyDescent="0.2">
      <c r="A3614" s="84">
        <v>360</v>
      </c>
      <c r="B3614" s="85">
        <v>36937</v>
      </c>
      <c r="C3614" s="105">
        <v>25.05</v>
      </c>
      <c r="D3614" s="90">
        <v>6.2115E-4</v>
      </c>
      <c r="E3614" s="87">
        <v>155.32287203135547</v>
      </c>
      <c r="F3614" s="96">
        <v>8.8800000000000008</v>
      </c>
      <c r="G3614" s="91">
        <v>16.965</v>
      </c>
      <c r="H3614" s="41">
        <v>4.353851936251818E-4</v>
      </c>
      <c r="I3614" s="42">
        <v>19.499388321788981</v>
      </c>
      <c r="J3614" s="41">
        <v>4.7124999999999999E-4</v>
      </c>
      <c r="K3614" s="42">
        <v>3.1434360633055523</v>
      </c>
      <c r="L3614" s="41">
        <v>4.353851936251818E-4</v>
      </c>
      <c r="M3614" s="42">
        <v>2.9722325736745843</v>
      </c>
    </row>
    <row r="3615" spans="1:13" x14ac:dyDescent="0.2">
      <c r="A3615" s="84">
        <v>360</v>
      </c>
      <c r="B3615" s="85">
        <v>36938</v>
      </c>
      <c r="C3615" s="105">
        <v>25.122419390000001</v>
      </c>
      <c r="D3615" s="90">
        <v>6.2270000000000001E-4</v>
      </c>
      <c r="E3615" s="87">
        <v>155.41959158</v>
      </c>
      <c r="F3615" s="96">
        <v>8.8800000000000008</v>
      </c>
      <c r="G3615" s="91">
        <v>17.001209695</v>
      </c>
      <c r="H3615" s="41">
        <v>4.3624537187425538E-4</v>
      </c>
      <c r="I3615" s="42">
        <v>19.507894839698739</v>
      </c>
      <c r="J3615" s="41">
        <v>4.7225582486111109E-4</v>
      </c>
      <c r="K3615" s="42">
        <v>3.1439083191304134</v>
      </c>
      <c r="L3615" s="41">
        <v>4.3624537187425538E-4</v>
      </c>
      <c r="M3615" s="42">
        <v>2.9726688190464587</v>
      </c>
    </row>
    <row r="3616" spans="1:13" x14ac:dyDescent="0.2">
      <c r="A3616" s="84">
        <v>360</v>
      </c>
      <c r="B3616" s="85">
        <v>36939</v>
      </c>
      <c r="C3616" s="105">
        <v>25.122419390000001</v>
      </c>
      <c r="D3616" s="90">
        <v>6.2270000000000001E-4</v>
      </c>
      <c r="E3616" s="87">
        <v>155.51637135999999</v>
      </c>
      <c r="F3616" s="96">
        <v>8.8800000000000008</v>
      </c>
      <c r="G3616" s="91">
        <v>17.001209695</v>
      </c>
      <c r="H3616" s="41">
        <v>4.3624537187425538E-4</v>
      </c>
      <c r="I3616" s="42">
        <v>19.516405068537569</v>
      </c>
      <c r="J3616" s="41">
        <v>4.7225582486111109E-4</v>
      </c>
      <c r="K3616" s="42">
        <v>3.1443805749552745</v>
      </c>
      <c r="L3616" s="41">
        <v>4.3624537187425538E-4</v>
      </c>
      <c r="M3616" s="42">
        <v>2.9731050644183332</v>
      </c>
    </row>
    <row r="3617" spans="1:13" x14ac:dyDescent="0.2">
      <c r="A3617" s="84">
        <v>360</v>
      </c>
      <c r="B3617" s="85">
        <v>36940</v>
      </c>
      <c r="C3617" s="105">
        <v>25.122419390000001</v>
      </c>
      <c r="D3617" s="90">
        <v>6.2270000000000001E-4</v>
      </c>
      <c r="E3617" s="87">
        <v>155.61321140000001</v>
      </c>
      <c r="F3617" s="96">
        <v>8.8800000000000008</v>
      </c>
      <c r="G3617" s="91">
        <v>17.001209695</v>
      </c>
      <c r="H3617" s="41">
        <v>4.3624537187425538E-4</v>
      </c>
      <c r="I3617" s="42">
        <v>19.524919009924343</v>
      </c>
      <c r="J3617" s="41">
        <v>4.7225582486111109E-4</v>
      </c>
      <c r="K3617" s="42">
        <v>3.1448528307801356</v>
      </c>
      <c r="L3617" s="41">
        <v>4.3624537187425538E-4</v>
      </c>
      <c r="M3617" s="42">
        <v>2.9735413097902077</v>
      </c>
    </row>
    <row r="3618" spans="1:13" x14ac:dyDescent="0.2">
      <c r="A3618" s="84">
        <v>360</v>
      </c>
      <c r="B3618" s="85">
        <v>36941</v>
      </c>
      <c r="C3618" s="105">
        <v>25.196444719999999</v>
      </c>
      <c r="D3618" s="90">
        <v>6.2447999999999996E-4</v>
      </c>
      <c r="E3618" s="87">
        <v>155.71038874000001</v>
      </c>
      <c r="F3618" s="96">
        <v>8.73</v>
      </c>
      <c r="G3618" s="91">
        <v>16.96322236</v>
      </c>
      <c r="H3618" s="41">
        <v>4.3534295811720192E-4</v>
      </c>
      <c r="I3618" s="42">
        <v>19.533419045923122</v>
      </c>
      <c r="J3618" s="41">
        <v>4.7120062111111113E-4</v>
      </c>
      <c r="K3618" s="42">
        <v>3.1453240314012465</v>
      </c>
      <c r="L3618" s="41">
        <v>4.3534295811720192E-4</v>
      </c>
      <c r="M3618" s="42">
        <v>2.9739766527483251</v>
      </c>
    </row>
    <row r="3619" spans="1:13" x14ac:dyDescent="0.2">
      <c r="A3619" s="84">
        <v>360</v>
      </c>
      <c r="B3619" s="85">
        <v>36942</v>
      </c>
      <c r="C3619" s="105">
        <v>25.313065969999997</v>
      </c>
      <c r="D3619" s="90">
        <v>6.2691999999999999E-4</v>
      </c>
      <c r="E3619" s="87">
        <v>155.80800669999999</v>
      </c>
      <c r="F3619" s="96">
        <v>8.81</v>
      </c>
      <c r="G3619" s="91">
        <v>17.061532984999999</v>
      </c>
      <c r="H3619" s="41">
        <v>4.3767779051195888E-4</v>
      </c>
      <c r="I3619" s="42">
        <v>19.541968389612286</v>
      </c>
      <c r="J3619" s="41">
        <v>4.7393147180555553E-4</v>
      </c>
      <c r="K3619" s="42">
        <v>3.1457979628730519</v>
      </c>
      <c r="L3619" s="41">
        <v>4.3767779051195888E-4</v>
      </c>
      <c r="M3619" s="42">
        <v>2.9744143305388371</v>
      </c>
    </row>
    <row r="3620" spans="1:13" x14ac:dyDescent="0.2">
      <c r="A3620" s="84">
        <v>360</v>
      </c>
      <c r="B3620" s="85">
        <v>36943</v>
      </c>
      <c r="C3620" s="105">
        <v>25.07064055</v>
      </c>
      <c r="D3620" s="90">
        <v>6.2158999999999999E-4</v>
      </c>
      <c r="E3620" s="87">
        <v>155.9048554</v>
      </c>
      <c r="F3620" s="96">
        <v>8.81</v>
      </c>
      <c r="G3620" s="91">
        <v>16.940320275000001</v>
      </c>
      <c r="H3620" s="41">
        <v>4.3479876301755205E-4</v>
      </c>
      <c r="I3620" s="42">
        <v>19.550465213295016</v>
      </c>
      <c r="J3620" s="41">
        <v>4.7056445208333336E-4</v>
      </c>
      <c r="K3620" s="42">
        <v>3.1462685273251352</v>
      </c>
      <c r="L3620" s="41">
        <v>4.3479876301755205E-4</v>
      </c>
      <c r="M3620" s="42">
        <v>2.9748491293018544</v>
      </c>
    </row>
    <row r="3621" spans="1:13" x14ac:dyDescent="0.2">
      <c r="A3621" s="84">
        <v>360</v>
      </c>
      <c r="B3621" s="85">
        <v>36944</v>
      </c>
      <c r="C3621" s="105">
        <v>25.075354340000001</v>
      </c>
      <c r="D3621" s="90">
        <v>6.2180999999999998E-4</v>
      </c>
      <c r="E3621" s="87">
        <v>156.0017986</v>
      </c>
      <c r="F3621" s="96">
        <v>8.81</v>
      </c>
      <c r="G3621" s="91">
        <v>16.94267717</v>
      </c>
      <c r="H3621" s="41">
        <v>4.348547720254281E-4</v>
      </c>
      <c r="I3621" s="42">
        <v>19.558966826388335</v>
      </c>
      <c r="J3621" s="41">
        <v>4.7062992138888887E-4</v>
      </c>
      <c r="K3621" s="42">
        <v>3.146739157246524</v>
      </c>
      <c r="L3621" s="41">
        <v>4.348547720254281E-4</v>
      </c>
      <c r="M3621" s="42">
        <v>2.9752839840738798</v>
      </c>
    </row>
    <row r="3622" spans="1:13" x14ac:dyDescent="0.2">
      <c r="A3622" s="84">
        <v>360</v>
      </c>
      <c r="B3622" s="85">
        <v>36945</v>
      </c>
      <c r="C3622" s="105">
        <v>25.119428059999997</v>
      </c>
      <c r="D3622" s="90">
        <v>6.2270000000000001E-4</v>
      </c>
      <c r="E3622" s="87">
        <v>156.09894091999999</v>
      </c>
      <c r="F3622" s="96">
        <v>8.56</v>
      </c>
      <c r="G3622" s="91">
        <v>16.83971403</v>
      </c>
      <c r="H3622" s="41">
        <v>4.3240691646673213E-4</v>
      </c>
      <c r="I3622" s="42">
        <v>19.567424258923008</v>
      </c>
      <c r="J3622" s="41">
        <v>4.6776983416666666E-4</v>
      </c>
      <c r="K3622" s="42">
        <v>3.1472069270806906</v>
      </c>
      <c r="L3622" s="41">
        <v>4.3240691646673213E-4</v>
      </c>
      <c r="M3622" s="42">
        <v>2.9757163909903466</v>
      </c>
    </row>
    <row r="3623" spans="1:13" x14ac:dyDescent="0.2">
      <c r="A3623" s="84">
        <v>360</v>
      </c>
      <c r="B3623" s="85">
        <v>36946</v>
      </c>
      <c r="C3623" s="105">
        <v>25.119428059999997</v>
      </c>
      <c r="D3623" s="90">
        <v>6.2270000000000001E-4</v>
      </c>
      <c r="E3623" s="87">
        <v>156.19614372999999</v>
      </c>
      <c r="F3623" s="96">
        <v>8.56</v>
      </c>
      <c r="G3623" s="91">
        <v>16.83971403</v>
      </c>
      <c r="H3623" s="41">
        <v>4.3240691646673213E-4</v>
      </c>
      <c r="I3623" s="42">
        <v>19.575885348510006</v>
      </c>
      <c r="J3623" s="41">
        <v>4.6776983416666666E-4</v>
      </c>
      <c r="K3623" s="42">
        <v>3.1476746969148572</v>
      </c>
      <c r="L3623" s="41">
        <v>4.3240691646673213E-4</v>
      </c>
      <c r="M3623" s="42">
        <v>2.9761487979068133</v>
      </c>
    </row>
    <row r="3624" spans="1:13" x14ac:dyDescent="0.2">
      <c r="A3624" s="84">
        <v>360</v>
      </c>
      <c r="B3624" s="85">
        <v>36947</v>
      </c>
      <c r="C3624" s="105">
        <v>25.119428059999997</v>
      </c>
      <c r="D3624" s="90">
        <v>6.2270000000000001E-4</v>
      </c>
      <c r="E3624" s="87">
        <v>156.29340707</v>
      </c>
      <c r="F3624" s="96">
        <v>8.56</v>
      </c>
      <c r="G3624" s="91">
        <v>16.83971403</v>
      </c>
      <c r="H3624" s="41">
        <v>4.3240691646673213E-4</v>
      </c>
      <c r="I3624" s="42">
        <v>19.584350096730663</v>
      </c>
      <c r="J3624" s="41">
        <v>4.6776983416666666E-4</v>
      </c>
      <c r="K3624" s="42">
        <v>3.1481424667490239</v>
      </c>
      <c r="L3624" s="41">
        <v>4.3240691646673213E-4</v>
      </c>
      <c r="M3624" s="42">
        <v>2.97658120482328</v>
      </c>
    </row>
    <row r="3625" spans="1:13" x14ac:dyDescent="0.2">
      <c r="A3625" s="84">
        <v>360</v>
      </c>
      <c r="B3625" s="85">
        <v>36948</v>
      </c>
      <c r="C3625" s="105">
        <v>24.731433620000001</v>
      </c>
      <c r="D3625" s="90">
        <v>6.1403E-4</v>
      </c>
      <c r="E3625" s="87">
        <v>156.38937591000001</v>
      </c>
      <c r="F3625" s="96">
        <v>8.77</v>
      </c>
      <c r="G3625" s="91">
        <v>16.75071681</v>
      </c>
      <c r="H3625" s="41">
        <v>4.3028935414546332E-4</v>
      </c>
      <c r="I3625" s="42">
        <v>19.592777034085145</v>
      </c>
      <c r="J3625" s="41">
        <v>4.6529768916666665E-4</v>
      </c>
      <c r="K3625" s="42">
        <v>3.1486077644381907</v>
      </c>
      <c r="L3625" s="41">
        <v>4.3028935414546332E-4</v>
      </c>
      <c r="M3625" s="42">
        <v>2.9770114941774253</v>
      </c>
    </row>
    <row r="3626" spans="1:13" x14ac:dyDescent="0.2">
      <c r="A3626" s="84">
        <v>360</v>
      </c>
      <c r="B3626" s="85">
        <v>36949</v>
      </c>
      <c r="C3626" s="105">
        <v>24.97001912</v>
      </c>
      <c r="D3626" s="90">
        <v>6.1936999999999995E-4</v>
      </c>
      <c r="E3626" s="87">
        <v>156.4862388</v>
      </c>
      <c r="F3626" s="96">
        <v>8.6</v>
      </c>
      <c r="G3626" s="91">
        <v>16.785009559999999</v>
      </c>
      <c r="H3626" s="41">
        <v>4.3110549194391723E-4</v>
      </c>
      <c r="I3626" s="42">
        <v>19.601223587866972</v>
      </c>
      <c r="J3626" s="41">
        <v>4.6625026555555555E-4</v>
      </c>
      <c r="K3626" s="42">
        <v>3.1490740147037464</v>
      </c>
      <c r="L3626" s="41">
        <v>4.3110549194391723E-4</v>
      </c>
      <c r="M3626" s="42">
        <v>2.9774425996693692</v>
      </c>
    </row>
    <row r="3627" spans="1:13" x14ac:dyDescent="0.2">
      <c r="A3627" s="84">
        <v>360</v>
      </c>
      <c r="B3627" s="85">
        <v>36950</v>
      </c>
      <c r="C3627" s="105">
        <v>25.405956750000001</v>
      </c>
      <c r="D3627" s="90">
        <v>6.2914000000000004E-4</v>
      </c>
      <c r="E3627" s="87">
        <v>156.58469055</v>
      </c>
      <c r="F3627" s="96">
        <v>8.6</v>
      </c>
      <c r="G3627" s="91">
        <v>17.002978375000001</v>
      </c>
      <c r="H3627" s="41">
        <v>4.3628738089496188E-4</v>
      </c>
      <c r="I3627" s="42">
        <v>19.609775354368459</v>
      </c>
      <c r="J3627" s="41">
        <v>4.7230495486111113E-4</v>
      </c>
      <c r="K3627" s="42">
        <v>3.1495463196586075</v>
      </c>
      <c r="L3627" s="41">
        <v>4.3628738089496188E-4</v>
      </c>
      <c r="M3627" s="42">
        <v>2.9778788870502639</v>
      </c>
    </row>
    <row r="3628" spans="1:13" x14ac:dyDescent="0.2">
      <c r="A3628" s="84">
        <v>360</v>
      </c>
      <c r="B3628" s="85">
        <v>36951</v>
      </c>
      <c r="C3628" s="105">
        <v>25.44160231</v>
      </c>
      <c r="D3628" s="90">
        <v>6.2980000000000002E-4</v>
      </c>
      <c r="E3628" s="87">
        <v>156.68330759</v>
      </c>
      <c r="F3628" s="96">
        <v>8.6199999999999992</v>
      </c>
      <c r="G3628" s="91">
        <v>17.030801154999999</v>
      </c>
      <c r="H3628" s="41">
        <v>4.3694813375494412E-4</v>
      </c>
      <c r="I3628" s="42">
        <v>19.618343809112904</v>
      </c>
      <c r="J3628" s="41">
        <v>4.7307780986111109E-4</v>
      </c>
      <c r="K3628" s="42">
        <v>3.1500193974684687</v>
      </c>
      <c r="L3628" s="41">
        <v>4.3694813375494412E-4</v>
      </c>
      <c r="M3628" s="42">
        <v>2.9783158351840191</v>
      </c>
    </row>
    <row r="3629" spans="1:13" x14ac:dyDescent="0.2">
      <c r="A3629" s="84">
        <v>360</v>
      </c>
      <c r="B3629" s="85">
        <v>36952</v>
      </c>
      <c r="C3629" s="105">
        <v>25.142349740000004</v>
      </c>
      <c r="D3629" s="90">
        <v>6.2315000000000005E-4</v>
      </c>
      <c r="E3629" s="87">
        <v>156.78094479000001</v>
      </c>
      <c r="F3629" s="96">
        <v>8.68</v>
      </c>
      <c r="G3629" s="91">
        <v>16.911174870000004</v>
      </c>
      <c r="H3629" s="41">
        <v>4.3410606159399734E-4</v>
      </c>
      <c r="I3629" s="42">
        <v>19.626860251078874</v>
      </c>
      <c r="J3629" s="41">
        <v>4.6975485750000011E-4</v>
      </c>
      <c r="K3629" s="42">
        <v>3.1504891523259686</v>
      </c>
      <c r="L3629" s="41">
        <v>4.3410606159399734E-4</v>
      </c>
      <c r="M3629" s="42">
        <v>2.9787499412456131</v>
      </c>
    </row>
    <row r="3630" spans="1:13" x14ac:dyDescent="0.2">
      <c r="A3630" s="84">
        <v>360</v>
      </c>
      <c r="B3630" s="85">
        <v>36953</v>
      </c>
      <c r="C3630" s="105">
        <v>25.142349740000004</v>
      </c>
      <c r="D3630" s="90">
        <v>6.2315000000000005E-4</v>
      </c>
      <c r="E3630" s="87">
        <v>156.87864284</v>
      </c>
      <c r="F3630" s="96">
        <v>8.68</v>
      </c>
      <c r="G3630" s="91">
        <v>16.911174870000004</v>
      </c>
      <c r="H3630" s="41">
        <v>4.3410606159399734E-4</v>
      </c>
      <c r="I3630" s="42">
        <v>19.635380390083924</v>
      </c>
      <c r="J3630" s="41">
        <v>4.6975485750000011E-4</v>
      </c>
      <c r="K3630" s="42">
        <v>3.1509589071834685</v>
      </c>
      <c r="L3630" s="41">
        <v>4.3410606159399734E-4</v>
      </c>
      <c r="M3630" s="42">
        <v>2.9791840473072071</v>
      </c>
    </row>
    <row r="3631" spans="1:13" x14ac:dyDescent="0.2">
      <c r="A3631" s="84">
        <v>360</v>
      </c>
      <c r="B3631" s="85">
        <v>36954</v>
      </c>
      <c r="C3631" s="105">
        <v>25.142349740000004</v>
      </c>
      <c r="D3631" s="90">
        <v>6.2315000000000005E-4</v>
      </c>
      <c r="E3631" s="87">
        <v>156.97640177</v>
      </c>
      <c r="F3631" s="96">
        <v>8.68</v>
      </c>
      <c r="G3631" s="91">
        <v>16.911174870000004</v>
      </c>
      <c r="H3631" s="41">
        <v>4.3410606159399734E-4</v>
      </c>
      <c r="I3631" s="42">
        <v>19.643904227732964</v>
      </c>
      <c r="J3631" s="41">
        <v>4.6975485750000011E-4</v>
      </c>
      <c r="K3631" s="42">
        <v>3.1514286620409684</v>
      </c>
      <c r="L3631" s="41">
        <v>4.3410606159399734E-4</v>
      </c>
      <c r="M3631" s="42">
        <v>2.9796181533688011</v>
      </c>
    </row>
    <row r="3632" spans="1:13" x14ac:dyDescent="0.2">
      <c r="A3632" s="84">
        <v>360</v>
      </c>
      <c r="B3632" s="85">
        <v>36955</v>
      </c>
      <c r="C3632" s="105">
        <v>25.206281749999999</v>
      </c>
      <c r="D3632" s="90">
        <v>6.2469999999999995E-4</v>
      </c>
      <c r="E3632" s="87">
        <v>157.07446493</v>
      </c>
      <c r="F3632" s="96">
        <v>8.68</v>
      </c>
      <c r="G3632" s="91">
        <v>16.943140874999997</v>
      </c>
      <c r="H3632" s="41">
        <v>4.3486579133045211E-4</v>
      </c>
      <c r="I3632" s="42">
        <v>19.652446689689778</v>
      </c>
      <c r="J3632" s="41">
        <v>4.7064280208333325E-4</v>
      </c>
      <c r="K3632" s="42">
        <v>3.1518993048430519</v>
      </c>
      <c r="L3632" s="41">
        <v>4.3486579133045211E-4</v>
      </c>
      <c r="M3632" s="42">
        <v>2.9800530191601315</v>
      </c>
    </row>
    <row r="3633" spans="1:13" x14ac:dyDescent="0.2">
      <c r="A3633" s="84">
        <v>360</v>
      </c>
      <c r="B3633" s="85">
        <v>36956</v>
      </c>
      <c r="C3633" s="105">
        <v>25.117209930000001</v>
      </c>
      <c r="D3633" s="90">
        <v>6.2270000000000001E-4</v>
      </c>
      <c r="E3633" s="87">
        <v>157.1722752</v>
      </c>
      <c r="F3633" s="96">
        <v>8.6</v>
      </c>
      <c r="G3633" s="91">
        <v>16.858604965000001</v>
      </c>
      <c r="H3633" s="41">
        <v>4.3285619245669871E-4</v>
      </c>
      <c r="I3633" s="42">
        <v>19.660953372936337</v>
      </c>
      <c r="J3633" s="41">
        <v>4.6829458236111117E-4</v>
      </c>
      <c r="K3633" s="42">
        <v>3.1523675994254132</v>
      </c>
      <c r="L3633" s="41">
        <v>4.3285619245669871E-4</v>
      </c>
      <c r="M3633" s="42">
        <v>2.9804858753525885</v>
      </c>
    </row>
    <row r="3634" spans="1:13" x14ac:dyDescent="0.2">
      <c r="A3634" s="84">
        <v>360</v>
      </c>
      <c r="B3634" s="85">
        <v>36957</v>
      </c>
      <c r="C3634" s="105">
        <v>25.162924799999999</v>
      </c>
      <c r="D3634" s="90">
        <v>6.2359000000000004E-4</v>
      </c>
      <c r="E3634" s="87">
        <v>157.27028626000001</v>
      </c>
      <c r="F3634" s="96">
        <v>8.61</v>
      </c>
      <c r="G3634" s="91">
        <v>16.886462399999999</v>
      </c>
      <c r="H3634" s="41">
        <v>4.3351858320517245E-4</v>
      </c>
      <c r="I3634" s="42">
        <v>19.669476761587035</v>
      </c>
      <c r="J3634" s="41">
        <v>4.6906839999999998E-4</v>
      </c>
      <c r="K3634" s="42">
        <v>3.1528366678254134</v>
      </c>
      <c r="L3634" s="41">
        <v>4.3351858320517245E-4</v>
      </c>
      <c r="M3634" s="42">
        <v>2.9809193939357934</v>
      </c>
    </row>
    <row r="3635" spans="1:13" x14ac:dyDescent="0.2">
      <c r="A3635" s="84">
        <v>360</v>
      </c>
      <c r="B3635" s="85">
        <v>36958</v>
      </c>
      <c r="C3635" s="105">
        <v>25.40509715</v>
      </c>
      <c r="D3635" s="90">
        <v>6.2914000000000004E-4</v>
      </c>
      <c r="E3635" s="87">
        <v>157.36923128999999</v>
      </c>
      <c r="F3635" s="96">
        <v>8.6</v>
      </c>
      <c r="G3635" s="91">
        <v>17.002548574999999</v>
      </c>
      <c r="H3635" s="41">
        <v>4.362771725054948E-4</v>
      </c>
      <c r="I3635" s="42">
        <v>19.678058105293243</v>
      </c>
      <c r="J3635" s="41">
        <v>4.7229301597222217E-4</v>
      </c>
      <c r="K3635" s="42">
        <v>3.1533089608413856</v>
      </c>
      <c r="L3635" s="41">
        <v>4.362771725054948E-4</v>
      </c>
      <c r="M3635" s="42">
        <v>2.9813556711082989</v>
      </c>
    </row>
    <row r="3636" spans="1:13" x14ac:dyDescent="0.2">
      <c r="A3636" s="84">
        <v>360</v>
      </c>
      <c r="B3636" s="85">
        <v>36959</v>
      </c>
      <c r="C3636" s="105">
        <v>25.387724290000001</v>
      </c>
      <c r="D3636" s="90">
        <v>6.2869E-4</v>
      </c>
      <c r="E3636" s="87">
        <v>157.46816774999999</v>
      </c>
      <c r="F3636" s="96">
        <v>8.61</v>
      </c>
      <c r="G3636" s="91">
        <v>16.998862145</v>
      </c>
      <c r="H3636" s="41">
        <v>4.3618961277358537E-4</v>
      </c>
      <c r="I3636" s="42">
        <v>19.686641469838328</v>
      </c>
      <c r="J3636" s="41">
        <v>4.7219061513888887E-4</v>
      </c>
      <c r="K3636" s="42">
        <v>3.1537811514565246</v>
      </c>
      <c r="L3636" s="41">
        <v>4.3618961277358537E-4</v>
      </c>
      <c r="M3636" s="42">
        <v>2.9817918607210725</v>
      </c>
    </row>
    <row r="3637" spans="1:13" x14ac:dyDescent="0.2">
      <c r="A3637" s="84">
        <v>360</v>
      </c>
      <c r="B3637" s="85">
        <v>36960</v>
      </c>
      <c r="C3637" s="105">
        <v>25.387724290000001</v>
      </c>
      <c r="D3637" s="90">
        <v>6.2869E-4</v>
      </c>
      <c r="E3637" s="87">
        <v>157.56716641</v>
      </c>
      <c r="F3637" s="96">
        <v>8.61</v>
      </c>
      <c r="G3637" s="91">
        <v>16.998862145</v>
      </c>
      <c r="H3637" s="41">
        <v>4.3618961277358537E-4</v>
      </c>
      <c r="I3637" s="42">
        <v>19.69522857835787</v>
      </c>
      <c r="J3637" s="41">
        <v>4.7219061513888887E-4</v>
      </c>
      <c r="K3637" s="42">
        <v>3.1542533420716636</v>
      </c>
      <c r="L3637" s="41">
        <v>4.3618961277358537E-4</v>
      </c>
      <c r="M3637" s="42">
        <v>2.9822280503338461</v>
      </c>
    </row>
    <row r="3638" spans="1:13" x14ac:dyDescent="0.2">
      <c r="A3638" s="84">
        <v>360</v>
      </c>
      <c r="B3638" s="85">
        <v>36961</v>
      </c>
      <c r="C3638" s="105">
        <v>25.387724290000001</v>
      </c>
      <c r="D3638" s="90">
        <v>6.2869E-4</v>
      </c>
      <c r="E3638" s="87">
        <v>157.66622731000001</v>
      </c>
      <c r="F3638" s="96">
        <v>8.61</v>
      </c>
      <c r="G3638" s="91">
        <v>16.998862145</v>
      </c>
      <c r="H3638" s="41">
        <v>4.3618961277358537E-4</v>
      </c>
      <c r="I3638" s="42">
        <v>19.703819432484952</v>
      </c>
      <c r="J3638" s="41">
        <v>4.7219061513888887E-4</v>
      </c>
      <c r="K3638" s="42">
        <v>3.1547255326868027</v>
      </c>
      <c r="L3638" s="41">
        <v>4.3618961277358537E-4</v>
      </c>
      <c r="M3638" s="42">
        <v>2.9826642399466197</v>
      </c>
    </row>
    <row r="3639" spans="1:13" x14ac:dyDescent="0.2">
      <c r="A3639" s="84">
        <v>360</v>
      </c>
      <c r="B3639" s="85">
        <v>36962</v>
      </c>
      <c r="C3639" s="105">
        <v>25.196606649999996</v>
      </c>
      <c r="D3639" s="90">
        <v>6.2447999999999996E-4</v>
      </c>
      <c r="E3639" s="87">
        <v>157.76468671999999</v>
      </c>
      <c r="F3639" s="96">
        <v>8.5500000000000007</v>
      </c>
      <c r="G3639" s="91">
        <v>16.873303324999998</v>
      </c>
      <c r="H3639" s="41">
        <v>4.3320570791882673E-4</v>
      </c>
      <c r="I3639" s="42">
        <v>19.712355239530908</v>
      </c>
      <c r="J3639" s="41">
        <v>4.6870287013888883E-4</v>
      </c>
      <c r="K3639" s="42">
        <v>3.1551942355569413</v>
      </c>
      <c r="L3639" s="41">
        <v>4.3320570791882673E-4</v>
      </c>
      <c r="M3639" s="42">
        <v>2.9830974456545385</v>
      </c>
    </row>
    <row r="3640" spans="1:13" x14ac:dyDescent="0.2">
      <c r="A3640" s="84">
        <v>360</v>
      </c>
      <c r="B3640" s="85">
        <v>36963</v>
      </c>
      <c r="C3640" s="105">
        <v>25.03900887</v>
      </c>
      <c r="D3640" s="90">
        <v>6.2091999999999996E-4</v>
      </c>
      <c r="E3640" s="87">
        <v>157.86264596999999</v>
      </c>
      <c r="F3640" s="96">
        <v>8.5299999999999994</v>
      </c>
      <c r="G3640" s="91">
        <v>16.784504434999999</v>
      </c>
      <c r="H3640" s="41">
        <v>4.3109347213987625E-4</v>
      </c>
      <c r="I3640" s="42">
        <v>19.720853107195172</v>
      </c>
      <c r="J3640" s="41">
        <v>4.6623623430555551E-4</v>
      </c>
      <c r="K3640" s="42">
        <v>3.1556604717912471</v>
      </c>
      <c r="L3640" s="41">
        <v>4.3109347213987625E-4</v>
      </c>
      <c r="M3640" s="42">
        <v>2.9835285391266781</v>
      </c>
    </row>
    <row r="3641" spans="1:13" x14ac:dyDescent="0.2">
      <c r="A3641" s="84">
        <v>360</v>
      </c>
      <c r="B3641" s="85">
        <v>36964</v>
      </c>
      <c r="C3641" s="105">
        <v>24.99610122</v>
      </c>
      <c r="D3641" s="90">
        <v>6.2003999999999998E-4</v>
      </c>
      <c r="E3641" s="87">
        <v>157.96052713</v>
      </c>
      <c r="F3641" s="96">
        <v>8.6199999999999992</v>
      </c>
      <c r="G3641" s="91">
        <v>16.808050609999999</v>
      </c>
      <c r="H3641" s="41">
        <v>4.3165371479236825E-4</v>
      </c>
      <c r="I3641" s="42">
        <v>19.729365686697768</v>
      </c>
      <c r="J3641" s="41">
        <v>4.6689029472222218E-4</v>
      </c>
      <c r="K3641" s="42">
        <v>3.1561273620859693</v>
      </c>
      <c r="L3641" s="41">
        <v>4.3165371479236825E-4</v>
      </c>
      <c r="M3641" s="42">
        <v>2.9839601928414705</v>
      </c>
    </row>
    <row r="3642" spans="1:13" x14ac:dyDescent="0.2">
      <c r="A3642" s="84">
        <v>360</v>
      </c>
      <c r="B3642" s="85">
        <v>36965</v>
      </c>
      <c r="C3642" s="105">
        <v>24.89779893</v>
      </c>
      <c r="D3642" s="90">
        <v>6.1781E-4</v>
      </c>
      <c r="E3642" s="87">
        <v>158.05811671999999</v>
      </c>
      <c r="F3642" s="96">
        <v>8.58</v>
      </c>
      <c r="G3642" s="91">
        <v>16.738899464999999</v>
      </c>
      <c r="H3642" s="41">
        <v>4.300080561678854E-4</v>
      </c>
      <c r="I3642" s="42">
        <v>19.737849472886129</v>
      </c>
      <c r="J3642" s="41">
        <v>4.6496942958333334E-4</v>
      </c>
      <c r="K3642" s="42">
        <v>3.1565923315155526</v>
      </c>
      <c r="L3642" s="41">
        <v>4.300080561678854E-4</v>
      </c>
      <c r="M3642" s="42">
        <v>2.9843902008976384</v>
      </c>
    </row>
    <row r="3643" spans="1:13" x14ac:dyDescent="0.2">
      <c r="A3643" s="84">
        <v>360</v>
      </c>
      <c r="B3643" s="85">
        <v>36966</v>
      </c>
      <c r="C3643" s="105">
        <v>24.932803700000001</v>
      </c>
      <c r="D3643" s="90">
        <v>6.1848000000000003E-4</v>
      </c>
      <c r="E3643" s="87">
        <v>158.15587249999999</v>
      </c>
      <c r="F3643" s="96">
        <v>8.57</v>
      </c>
      <c r="G3643" s="91">
        <v>16.751401850000001</v>
      </c>
      <c r="H3643" s="41">
        <v>4.3030565984492064E-4</v>
      </c>
      <c r="I3643" s="42">
        <v>19.746342781227479</v>
      </c>
      <c r="J3643" s="41">
        <v>4.6531671805555557E-4</v>
      </c>
      <c r="K3643" s="42">
        <v>3.1570576482336081</v>
      </c>
      <c r="L3643" s="41">
        <v>4.3030565984492064E-4</v>
      </c>
      <c r="M3643" s="42">
        <v>2.9848205065574831</v>
      </c>
    </row>
    <row r="3644" spans="1:13" x14ac:dyDescent="0.2">
      <c r="A3644" s="84">
        <v>360</v>
      </c>
      <c r="B3644" s="85">
        <v>36967</v>
      </c>
      <c r="C3644" s="105">
        <v>24.932803700000001</v>
      </c>
      <c r="D3644" s="90">
        <v>6.1848000000000003E-4</v>
      </c>
      <c r="E3644" s="87">
        <v>158.25368874</v>
      </c>
      <c r="F3644" s="96">
        <v>8.57</v>
      </c>
      <c r="G3644" s="91">
        <v>16.751401850000001</v>
      </c>
      <c r="H3644" s="41">
        <v>4.3030565984492064E-4</v>
      </c>
      <c r="I3644" s="42">
        <v>19.75483974428748</v>
      </c>
      <c r="J3644" s="41">
        <v>4.6531671805555557E-4</v>
      </c>
      <c r="K3644" s="42">
        <v>3.1575229649516636</v>
      </c>
      <c r="L3644" s="41">
        <v>4.3030565984492064E-4</v>
      </c>
      <c r="M3644" s="42">
        <v>2.9852508122173278</v>
      </c>
    </row>
    <row r="3645" spans="1:13" x14ac:dyDescent="0.2">
      <c r="A3645" s="84">
        <v>360</v>
      </c>
      <c r="B3645" s="85">
        <v>36968</v>
      </c>
      <c r="C3645" s="105">
        <v>24.932803700000001</v>
      </c>
      <c r="D3645" s="90">
        <v>6.1848000000000003E-4</v>
      </c>
      <c r="E3645" s="87">
        <v>158.35156548</v>
      </c>
      <c r="F3645" s="96">
        <v>8.57</v>
      </c>
      <c r="G3645" s="91">
        <v>16.751401850000001</v>
      </c>
      <c r="H3645" s="41">
        <v>4.3030565984492064E-4</v>
      </c>
      <c r="I3645" s="42">
        <v>19.763340363638775</v>
      </c>
      <c r="J3645" s="41">
        <v>4.6531671805555557E-4</v>
      </c>
      <c r="K3645" s="42">
        <v>3.1579882816697191</v>
      </c>
      <c r="L3645" s="41">
        <v>4.3030565984492064E-4</v>
      </c>
      <c r="M3645" s="42">
        <v>2.9856811178771725</v>
      </c>
    </row>
    <row r="3646" spans="1:13" x14ac:dyDescent="0.2">
      <c r="A3646" s="84">
        <v>360</v>
      </c>
      <c r="B3646" s="85">
        <v>36969</v>
      </c>
      <c r="C3646" s="105">
        <v>24.92561826</v>
      </c>
      <c r="D3646" s="90">
        <v>6.1848000000000003E-4</v>
      </c>
      <c r="E3646" s="87">
        <v>158.44950276</v>
      </c>
      <c r="F3646" s="96">
        <v>8.58</v>
      </c>
      <c r="G3646" s="91">
        <v>16.752809129999999</v>
      </c>
      <c r="H3646" s="41">
        <v>4.3033915639978382E-4</v>
      </c>
      <c r="I3646" s="42">
        <v>19.771845302858505</v>
      </c>
      <c r="J3646" s="41">
        <v>4.6535580916666665E-4</v>
      </c>
      <c r="K3646" s="42">
        <v>3.1584536374788859</v>
      </c>
      <c r="L3646" s="41">
        <v>4.3033915639978382E-4</v>
      </c>
      <c r="M3646" s="42">
        <v>2.9861114570335721</v>
      </c>
    </row>
    <row r="3647" spans="1:13" x14ac:dyDescent="0.2">
      <c r="A3647" s="84">
        <v>360</v>
      </c>
      <c r="B3647" s="85">
        <v>36970</v>
      </c>
      <c r="C3647" s="105">
        <v>24.885828669999999</v>
      </c>
      <c r="D3647" s="90">
        <v>6.1759E-4</v>
      </c>
      <c r="E3647" s="87">
        <v>158.54735959000001</v>
      </c>
      <c r="F3647" s="96">
        <v>8.5500000000000007</v>
      </c>
      <c r="G3647" s="91">
        <v>16.717914335</v>
      </c>
      <c r="H3647" s="41">
        <v>4.2950845987466124E-4</v>
      </c>
      <c r="I3647" s="42">
        <v>19.780337477683418</v>
      </c>
      <c r="J3647" s="41">
        <v>4.6438650930555553E-4</v>
      </c>
      <c r="K3647" s="42">
        <v>3.1589180239881913</v>
      </c>
      <c r="L3647" s="41">
        <v>4.2950845987466124E-4</v>
      </c>
      <c r="M3647" s="42">
        <v>2.9865409654934467</v>
      </c>
    </row>
    <row r="3648" spans="1:13" x14ac:dyDescent="0.2">
      <c r="A3648" s="84">
        <v>360</v>
      </c>
      <c r="B3648" s="85">
        <v>36971</v>
      </c>
      <c r="C3648" s="105">
        <v>24.719044879999998</v>
      </c>
      <c r="D3648" s="90">
        <v>6.1379999999999996E-4</v>
      </c>
      <c r="E3648" s="87">
        <v>158.64467596</v>
      </c>
      <c r="F3648" s="96">
        <v>8.57</v>
      </c>
      <c r="G3648" s="91">
        <v>16.644522439999999</v>
      </c>
      <c r="H3648" s="41">
        <v>4.2776050275938893E-4</v>
      </c>
      <c r="I3648" s="42">
        <v>19.788798724787622</v>
      </c>
      <c r="J3648" s="41">
        <v>4.6234784555555553E-4</v>
      </c>
      <c r="K3648" s="42">
        <v>3.159380371833747</v>
      </c>
      <c r="L3648" s="41">
        <v>4.2776050275938893E-4</v>
      </c>
      <c r="M3648" s="42">
        <v>2.9869687259962063</v>
      </c>
    </row>
    <row r="3649" spans="1:13" x14ac:dyDescent="0.2">
      <c r="A3649" s="84">
        <v>360</v>
      </c>
      <c r="B3649" s="85">
        <v>36972</v>
      </c>
      <c r="C3649" s="105">
        <v>24.808341349999999</v>
      </c>
      <c r="D3649" s="90">
        <v>6.1580999999999995E-4</v>
      </c>
      <c r="E3649" s="87">
        <v>158.74237094</v>
      </c>
      <c r="F3649" s="96">
        <v>8.44</v>
      </c>
      <c r="G3649" s="91">
        <v>16.624170674999998</v>
      </c>
      <c r="H3649" s="41">
        <v>4.2727559543065396E-4</v>
      </c>
      <c r="I3649" s="42">
        <v>19.797253995545613</v>
      </c>
      <c r="J3649" s="41">
        <v>4.6178251874999998E-4</v>
      </c>
      <c r="K3649" s="42">
        <v>3.1598421543524968</v>
      </c>
      <c r="L3649" s="41">
        <v>4.2727559543065396E-4</v>
      </c>
      <c r="M3649" s="42">
        <v>2.987396001591637</v>
      </c>
    </row>
    <row r="3650" spans="1:13" x14ac:dyDescent="0.2">
      <c r="A3650" s="84">
        <v>360</v>
      </c>
      <c r="B3650" s="85">
        <v>36973</v>
      </c>
      <c r="C3650" s="105">
        <v>24.598755369999999</v>
      </c>
      <c r="D3650" s="90">
        <v>6.1112999999999998E-4</v>
      </c>
      <c r="E3650" s="87">
        <v>158.83938316999999</v>
      </c>
      <c r="F3650" s="96">
        <v>8.35</v>
      </c>
      <c r="G3650" s="91">
        <v>16.474377685</v>
      </c>
      <c r="H3650" s="41">
        <v>4.2370398383662078E-4</v>
      </c>
      <c r="I3650" s="42">
        <v>19.805642170932551</v>
      </c>
      <c r="J3650" s="41">
        <v>4.5762160236111115E-4</v>
      </c>
      <c r="K3650" s="42">
        <v>3.1602997759548579</v>
      </c>
      <c r="L3650" s="41">
        <v>4.2370398383662078E-4</v>
      </c>
      <c r="M3650" s="42">
        <v>2.9878197055754736</v>
      </c>
    </row>
    <row r="3651" spans="1:13" x14ac:dyDescent="0.2">
      <c r="A3651" s="84">
        <v>360</v>
      </c>
      <c r="B3651" s="85">
        <v>36974</v>
      </c>
      <c r="C3651" s="105">
        <v>24.598755369999999</v>
      </c>
      <c r="D3651" s="90">
        <v>6.1112999999999998E-4</v>
      </c>
      <c r="E3651" s="87">
        <v>158.93645468</v>
      </c>
      <c r="F3651" s="96">
        <v>8.35</v>
      </c>
      <c r="G3651" s="91">
        <v>16.474377685</v>
      </c>
      <c r="H3651" s="41">
        <v>4.2370398383662078E-4</v>
      </c>
      <c r="I3651" s="42">
        <v>19.814033900422817</v>
      </c>
      <c r="J3651" s="41">
        <v>4.5762160236111115E-4</v>
      </c>
      <c r="K3651" s="42">
        <v>3.160757397557219</v>
      </c>
      <c r="L3651" s="41">
        <v>4.2370398383662078E-4</v>
      </c>
      <c r="M3651" s="42">
        <v>2.9882434095593102</v>
      </c>
    </row>
    <row r="3652" spans="1:13" x14ac:dyDescent="0.2">
      <c r="A3652" s="84">
        <v>360</v>
      </c>
      <c r="B3652" s="85">
        <v>36975</v>
      </c>
      <c r="C3652" s="105">
        <v>24.598755369999999</v>
      </c>
      <c r="D3652" s="90">
        <v>6.1112999999999998E-4</v>
      </c>
      <c r="E3652" s="87">
        <v>159.03358552</v>
      </c>
      <c r="F3652" s="96">
        <v>8.35</v>
      </c>
      <c r="G3652" s="91">
        <v>16.474377685</v>
      </c>
      <c r="H3652" s="41">
        <v>4.2370398383662078E-4</v>
      </c>
      <c r="I3652" s="42">
        <v>19.822429185522299</v>
      </c>
      <c r="J3652" s="41">
        <v>4.5762160236111115E-4</v>
      </c>
      <c r="K3652" s="42">
        <v>3.16121501915958</v>
      </c>
      <c r="L3652" s="41">
        <v>4.2370398383662078E-4</v>
      </c>
      <c r="M3652" s="42">
        <v>2.9886671135431468</v>
      </c>
    </row>
    <row r="3653" spans="1:13" x14ac:dyDescent="0.2">
      <c r="A3653" s="84">
        <v>360</v>
      </c>
      <c r="B3653" s="85">
        <v>36976</v>
      </c>
      <c r="C3653" s="105">
        <v>24.529756970000001</v>
      </c>
      <c r="D3653" s="90">
        <v>6.0955999999999998E-4</v>
      </c>
      <c r="E3653" s="87">
        <v>159.13052603</v>
      </c>
      <c r="F3653" s="96">
        <v>8.3000000000000007</v>
      </c>
      <c r="G3653" s="91">
        <v>16.414878485000003</v>
      </c>
      <c r="H3653" s="41">
        <v>4.222840345231571E-4</v>
      </c>
      <c r="I3653" s="42">
        <v>19.830799880892812</v>
      </c>
      <c r="J3653" s="41">
        <v>4.5596884680555564E-4</v>
      </c>
      <c r="K3653" s="42">
        <v>3.1616709880063856</v>
      </c>
      <c r="L3653" s="41">
        <v>4.222840345231571E-4</v>
      </c>
      <c r="M3653" s="42">
        <v>2.9890893975776702</v>
      </c>
    </row>
    <row r="3654" spans="1:13" x14ac:dyDescent="0.2">
      <c r="A3654" s="84">
        <v>360</v>
      </c>
      <c r="B3654" s="85">
        <v>36977</v>
      </c>
      <c r="C3654" s="105">
        <v>24.363666689999999</v>
      </c>
      <c r="D3654" s="90">
        <v>6.0577000000000005E-4</v>
      </c>
      <c r="E3654" s="87">
        <v>159.22692253</v>
      </c>
      <c r="F3654" s="96">
        <v>8.25</v>
      </c>
      <c r="G3654" s="91">
        <v>16.306833345000001</v>
      </c>
      <c r="H3654" s="41">
        <v>4.1970368429233851E-4</v>
      </c>
      <c r="I3654" s="42">
        <v>19.839122940665288</v>
      </c>
      <c r="J3654" s="41">
        <v>4.5296759291666669E-4</v>
      </c>
      <c r="K3654" s="42">
        <v>3.1621239555993021</v>
      </c>
      <c r="L3654" s="41">
        <v>4.1970368429233851E-4</v>
      </c>
      <c r="M3654" s="42">
        <v>2.9895091012619623</v>
      </c>
    </row>
    <row r="3655" spans="1:13" x14ac:dyDescent="0.2">
      <c r="A3655" s="84">
        <v>360</v>
      </c>
      <c r="B3655" s="85">
        <v>36978</v>
      </c>
      <c r="C3655" s="105">
        <v>24.392696300000001</v>
      </c>
      <c r="D3655" s="90">
        <v>6.0643999999999997E-4</v>
      </c>
      <c r="E3655" s="87">
        <v>159.3234841</v>
      </c>
      <c r="F3655" s="96">
        <v>8.26</v>
      </c>
      <c r="G3655" s="91">
        <v>16.326348150000001</v>
      </c>
      <c r="H3655" s="41">
        <v>4.2016991662685577E-4</v>
      </c>
      <c r="I3655" s="42">
        <v>19.847458743297217</v>
      </c>
      <c r="J3655" s="41">
        <v>4.5350967083333338E-4</v>
      </c>
      <c r="K3655" s="42">
        <v>3.1625774652701355</v>
      </c>
      <c r="L3655" s="41">
        <v>4.2016991662685577E-4</v>
      </c>
      <c r="M3655" s="42">
        <v>2.989929271178589</v>
      </c>
    </row>
    <row r="3656" spans="1:13" x14ac:dyDescent="0.2">
      <c r="A3656" s="84">
        <v>360</v>
      </c>
      <c r="B3656" s="85">
        <v>36979</v>
      </c>
      <c r="C3656" s="105">
        <v>24.523181269999998</v>
      </c>
      <c r="D3656" s="90">
        <v>6.0933999999999999E-4</v>
      </c>
      <c r="E3656" s="87">
        <v>159.42056626999999</v>
      </c>
      <c r="F3656" s="96">
        <v>8.1999999999999993</v>
      </c>
      <c r="G3656" s="91">
        <v>16.361590634999999</v>
      </c>
      <c r="H3656" s="41">
        <v>4.2101170470565386E-4</v>
      </c>
      <c r="I3656" s="42">
        <v>19.855814755736809</v>
      </c>
      <c r="J3656" s="41">
        <v>4.5448862874999994E-4</v>
      </c>
      <c r="K3656" s="42">
        <v>3.1630319538988854</v>
      </c>
      <c r="L3656" s="41">
        <v>4.2101170470565386E-4</v>
      </c>
      <c r="M3656" s="42">
        <v>2.9903502828832949</v>
      </c>
    </row>
    <row r="3657" spans="1:13" x14ac:dyDescent="0.2">
      <c r="A3657" s="84">
        <v>360</v>
      </c>
      <c r="B3657" s="85">
        <v>36980</v>
      </c>
      <c r="C3657" s="105">
        <v>24.556143890000001</v>
      </c>
      <c r="D3657" s="90">
        <v>6.1023000000000002E-4</v>
      </c>
      <c r="E3657" s="87">
        <v>159.51784948</v>
      </c>
      <c r="F3657" s="96">
        <v>8.19</v>
      </c>
      <c r="G3657" s="91">
        <v>16.373071945</v>
      </c>
      <c r="H3657" s="41">
        <v>4.2128588783718612E-4</v>
      </c>
      <c r="I3657" s="42">
        <v>19.86417973028491</v>
      </c>
      <c r="J3657" s="41">
        <v>4.5480755402777775E-4</v>
      </c>
      <c r="K3657" s="42">
        <v>3.163486761452913</v>
      </c>
      <c r="L3657" s="41">
        <v>4.2128588783718612E-4</v>
      </c>
      <c r="M3657" s="42">
        <v>2.990771568771132</v>
      </c>
    </row>
    <row r="3658" spans="1:13" x14ac:dyDescent="0.2">
      <c r="A3658" s="84">
        <v>360</v>
      </c>
      <c r="B3658" s="85">
        <v>36981</v>
      </c>
      <c r="C3658" s="105">
        <v>24.556143890000001</v>
      </c>
      <c r="D3658" s="90">
        <v>6.1023000000000002E-4</v>
      </c>
      <c r="E3658" s="87">
        <v>159.61519206</v>
      </c>
      <c r="F3658" s="96">
        <v>8.19</v>
      </c>
      <c r="G3658" s="91">
        <v>16.373071945</v>
      </c>
      <c r="H3658" s="41">
        <v>4.2128588783718612E-4</v>
      </c>
      <c r="I3658" s="42">
        <v>19.872548228878742</v>
      </c>
      <c r="J3658" s="41">
        <v>4.5480755402777775E-4</v>
      </c>
      <c r="K3658" s="42">
        <v>3.1639415690069406</v>
      </c>
      <c r="L3658" s="41">
        <v>4.2128588783718612E-4</v>
      </c>
      <c r="M3658" s="42">
        <v>2.9911928546589692</v>
      </c>
    </row>
    <row r="3659" spans="1:13" x14ac:dyDescent="0.2">
      <c r="A3659" s="84">
        <v>360</v>
      </c>
      <c r="B3659" s="85">
        <v>36982</v>
      </c>
      <c r="C3659" s="105">
        <v>24.556143890000001</v>
      </c>
      <c r="D3659" s="90">
        <v>6.1023000000000002E-4</v>
      </c>
      <c r="E3659" s="87">
        <v>159.71259404</v>
      </c>
      <c r="F3659" s="96">
        <v>8.19</v>
      </c>
      <c r="G3659" s="91">
        <v>16.373071945</v>
      </c>
      <c r="H3659" s="41">
        <v>4.2128588783718612E-4</v>
      </c>
      <c r="I3659" s="42">
        <v>19.880920253002934</v>
      </c>
      <c r="J3659" s="41">
        <v>4.5480755402777775E-4</v>
      </c>
      <c r="K3659" s="42">
        <v>3.1643963765609682</v>
      </c>
      <c r="L3659" s="41">
        <v>4.2128588783718612E-4</v>
      </c>
      <c r="M3659" s="42">
        <v>2.9916141405468064</v>
      </c>
    </row>
    <row r="3660" spans="1:13" x14ac:dyDescent="0.2">
      <c r="A3660" s="84">
        <v>360</v>
      </c>
      <c r="B3660" s="85">
        <v>36983</v>
      </c>
      <c r="C3660" s="105">
        <v>25.112611309999998</v>
      </c>
      <c r="D3660" s="90">
        <v>6.2248000000000002E-4</v>
      </c>
      <c r="E3660" s="87">
        <v>159.81201193999999</v>
      </c>
      <c r="F3660" s="96">
        <v>8.23</v>
      </c>
      <c r="G3660" s="91">
        <v>16.671305654999998</v>
      </c>
      <c r="H3660" s="41">
        <v>4.2839851920750682E-4</v>
      </c>
      <c r="I3660" s="42">
        <v>19.889437209799802</v>
      </c>
      <c r="J3660" s="41">
        <v>4.6309182374999991E-4</v>
      </c>
      <c r="K3660" s="42">
        <v>3.164859468384718</v>
      </c>
      <c r="L3660" s="41">
        <v>4.2839851920750682E-4</v>
      </c>
      <c r="M3660" s="42">
        <v>2.9920425390660137</v>
      </c>
    </row>
    <row r="3661" spans="1:13" x14ac:dyDescent="0.2">
      <c r="A3661" s="84">
        <v>360</v>
      </c>
      <c r="B3661" s="85">
        <v>36984</v>
      </c>
      <c r="C3661" s="105">
        <v>25.191877829999999</v>
      </c>
      <c r="D3661" s="90">
        <v>6.2425999999999996E-4</v>
      </c>
      <c r="E3661" s="87">
        <v>159.91177619000001</v>
      </c>
      <c r="F3661" s="96">
        <v>8.1</v>
      </c>
      <c r="G3661" s="91">
        <v>16.645938914999999</v>
      </c>
      <c r="H3661" s="41">
        <v>4.2779424898231611E-4</v>
      </c>
      <c r="I3661" s="42">
        <v>19.897945796653648</v>
      </c>
      <c r="J3661" s="41">
        <v>4.6238719208333332E-4</v>
      </c>
      <c r="K3661" s="42">
        <v>3.1653218555768015</v>
      </c>
      <c r="L3661" s="41">
        <v>4.2779424898231611E-4</v>
      </c>
      <c r="M3661" s="42">
        <v>2.992470333314996</v>
      </c>
    </row>
    <row r="3662" spans="1:13" x14ac:dyDescent="0.2">
      <c r="A3662" s="84">
        <v>360</v>
      </c>
      <c r="B3662" s="85">
        <v>36985</v>
      </c>
      <c r="C3662" s="105">
        <v>25.440346829999999</v>
      </c>
      <c r="D3662" s="90">
        <v>6.2980000000000002E-4</v>
      </c>
      <c r="E3662" s="87">
        <v>160.01248863000001</v>
      </c>
      <c r="F3662" s="96">
        <v>8.09</v>
      </c>
      <c r="G3662" s="91">
        <v>16.765173415</v>
      </c>
      <c r="H3662" s="41">
        <v>4.3063343798710463E-4</v>
      </c>
      <c r="I3662" s="42">
        <v>19.906514517460941</v>
      </c>
      <c r="J3662" s="41">
        <v>4.6569926152777776E-4</v>
      </c>
      <c r="K3662" s="42">
        <v>3.1657875548383294</v>
      </c>
      <c r="L3662" s="41">
        <v>4.3063343798710463E-4</v>
      </c>
      <c r="M3662" s="42">
        <v>2.9929009667529831</v>
      </c>
    </row>
    <row r="3663" spans="1:13" x14ac:dyDescent="0.2">
      <c r="A3663" s="84">
        <v>360</v>
      </c>
      <c r="B3663" s="85">
        <v>36986</v>
      </c>
      <c r="C3663" s="105">
        <v>25.250528429999996</v>
      </c>
      <c r="D3663" s="90">
        <v>6.2558999999999998E-4</v>
      </c>
      <c r="E3663" s="87">
        <v>160.11259084</v>
      </c>
      <c r="F3663" s="96">
        <v>8.08</v>
      </c>
      <c r="G3663" s="91">
        <v>16.665264214999997</v>
      </c>
      <c r="H3663" s="41">
        <v>4.2825461578188673E-4</v>
      </c>
      <c r="I3663" s="42">
        <v>19.915039574187173</v>
      </c>
      <c r="J3663" s="41">
        <v>4.6292400597222215E-4</v>
      </c>
      <c r="K3663" s="42">
        <v>3.1662504788443018</v>
      </c>
      <c r="L3663" s="41">
        <v>4.2825461578188673E-4</v>
      </c>
      <c r="M3663" s="42">
        <v>2.9933292213687652</v>
      </c>
    </row>
    <row r="3664" spans="1:13" x14ac:dyDescent="0.2">
      <c r="A3664" s="84">
        <v>360</v>
      </c>
      <c r="B3664" s="85">
        <v>36987</v>
      </c>
      <c r="C3664" s="105">
        <v>25.132276009999998</v>
      </c>
      <c r="D3664" s="90">
        <v>6.2292000000000001E-4</v>
      </c>
      <c r="E3664" s="87">
        <v>160.21232817999999</v>
      </c>
      <c r="F3664" s="96">
        <v>8.08</v>
      </c>
      <c r="G3664" s="91">
        <v>16.606138004999998</v>
      </c>
      <c r="H3664" s="41">
        <v>4.2684587304875343E-4</v>
      </c>
      <c r="I3664" s="42">
        <v>19.923540226641016</v>
      </c>
      <c r="J3664" s="41">
        <v>4.6128161124999996E-4</v>
      </c>
      <c r="K3664" s="42">
        <v>3.1667117604555517</v>
      </c>
      <c r="L3664" s="41">
        <v>4.2684587304875343E-4</v>
      </c>
      <c r="M3664" s="42">
        <v>2.9937560672418142</v>
      </c>
    </row>
    <row r="3665" spans="1:13" x14ac:dyDescent="0.2">
      <c r="A3665" s="84">
        <v>360</v>
      </c>
      <c r="B3665" s="85">
        <v>36988</v>
      </c>
      <c r="C3665" s="105">
        <v>25.132276009999998</v>
      </c>
      <c r="D3665" s="90">
        <v>6.2292000000000001E-4</v>
      </c>
      <c r="E3665" s="87">
        <v>160.31212764</v>
      </c>
      <c r="F3665" s="96">
        <v>8.08</v>
      </c>
      <c r="G3665" s="91">
        <v>16.606138004999998</v>
      </c>
      <c r="H3665" s="41">
        <v>4.2684587304875343E-4</v>
      </c>
      <c r="I3665" s="42">
        <v>19.93204450756328</v>
      </c>
      <c r="J3665" s="41">
        <v>4.6128161124999996E-4</v>
      </c>
      <c r="K3665" s="42">
        <v>3.1671730420668016</v>
      </c>
      <c r="L3665" s="41">
        <v>4.2684587304875343E-4</v>
      </c>
      <c r="M3665" s="42">
        <v>2.9941829131148632</v>
      </c>
    </row>
    <row r="3666" spans="1:13" x14ac:dyDescent="0.2">
      <c r="A3666" s="84">
        <v>360</v>
      </c>
      <c r="B3666" s="85">
        <v>36989</v>
      </c>
      <c r="C3666" s="105">
        <v>25.132276009999998</v>
      </c>
      <c r="D3666" s="90">
        <v>6.2292000000000001E-4</v>
      </c>
      <c r="E3666" s="87">
        <v>160.41198926999999</v>
      </c>
      <c r="F3666" s="96">
        <v>8.08</v>
      </c>
      <c r="G3666" s="91">
        <v>16.606138004999998</v>
      </c>
      <c r="H3666" s="41">
        <v>4.2684587304875343E-4</v>
      </c>
      <c r="I3666" s="42">
        <v>19.940552418502758</v>
      </c>
      <c r="J3666" s="41">
        <v>4.6128161124999996E-4</v>
      </c>
      <c r="K3666" s="42">
        <v>3.1676343236780515</v>
      </c>
      <c r="L3666" s="41">
        <v>4.2684587304875343E-4</v>
      </c>
      <c r="M3666" s="42">
        <v>2.9946097589879122</v>
      </c>
    </row>
    <row r="3667" spans="1:13" x14ac:dyDescent="0.2">
      <c r="A3667" s="84">
        <v>360</v>
      </c>
      <c r="B3667" s="85">
        <v>36990</v>
      </c>
      <c r="C3667" s="105">
        <v>25.231388630000001</v>
      </c>
      <c r="D3667" s="90">
        <v>6.2514000000000005E-4</v>
      </c>
      <c r="E3667" s="87">
        <v>160.51226922000001</v>
      </c>
      <c r="F3667" s="96">
        <v>8.1</v>
      </c>
      <c r="G3667" s="91">
        <v>16.665694315</v>
      </c>
      <c r="H3667" s="41">
        <v>4.282648607478734E-4</v>
      </c>
      <c r="I3667" s="42">
        <v>19.949092256407503</v>
      </c>
      <c r="J3667" s="41">
        <v>4.6293595319444442E-4</v>
      </c>
      <c r="K3667" s="42">
        <v>3.1680972596312458</v>
      </c>
      <c r="L3667" s="41">
        <v>4.282648607478734E-4</v>
      </c>
      <c r="M3667" s="42">
        <v>2.99503802384866</v>
      </c>
    </row>
    <row r="3668" spans="1:13" x14ac:dyDescent="0.2">
      <c r="A3668" s="84">
        <v>360</v>
      </c>
      <c r="B3668" s="85">
        <v>36991</v>
      </c>
      <c r="C3668" s="105">
        <v>25.140626399999999</v>
      </c>
      <c r="D3668" s="90">
        <v>6.2315000000000005E-4</v>
      </c>
      <c r="E3668" s="87">
        <v>160.61229244</v>
      </c>
      <c r="F3668" s="96">
        <v>8.16</v>
      </c>
      <c r="G3668" s="91">
        <v>16.650313199999999</v>
      </c>
      <c r="H3668" s="41">
        <v>4.2789845974633423E-4</v>
      </c>
      <c r="I3668" s="42">
        <v>19.957628442257359</v>
      </c>
      <c r="J3668" s="41">
        <v>4.6250870000000001E-4</v>
      </c>
      <c r="K3668" s="42">
        <v>3.1685597683312459</v>
      </c>
      <c r="L3668" s="41">
        <v>4.2789845974633423E-4</v>
      </c>
      <c r="M3668" s="42">
        <v>2.9954659223084064</v>
      </c>
    </row>
    <row r="3669" spans="1:13" x14ac:dyDescent="0.2">
      <c r="A3669" s="84">
        <v>360</v>
      </c>
      <c r="B3669" s="85">
        <v>36992</v>
      </c>
      <c r="C3669" s="105">
        <v>25.056837640000001</v>
      </c>
      <c r="D3669" s="90">
        <v>6.2137E-4</v>
      </c>
      <c r="E3669" s="87">
        <v>160.71209210000001</v>
      </c>
      <c r="F3669" s="96">
        <v>8.18</v>
      </c>
      <c r="G3669" s="91">
        <v>16.618418820000002</v>
      </c>
      <c r="H3669" s="41">
        <v>4.2713853469322771E-4</v>
      </c>
      <c r="I3669" s="42">
        <v>19.966153114426138</v>
      </c>
      <c r="J3669" s="41">
        <v>4.6162274500000008E-4</v>
      </c>
      <c r="K3669" s="42">
        <v>3.1690213910762459</v>
      </c>
      <c r="L3669" s="41">
        <v>4.2713853469322771E-4</v>
      </c>
      <c r="M3669" s="42">
        <v>2.9958930608430996</v>
      </c>
    </row>
    <row r="3670" spans="1:13" x14ac:dyDescent="0.2">
      <c r="A3670" s="84">
        <v>360</v>
      </c>
      <c r="B3670" s="85">
        <v>36993</v>
      </c>
      <c r="C3670" s="105">
        <v>25.056837640000001</v>
      </c>
      <c r="D3670" s="90">
        <v>6.2137E-4</v>
      </c>
      <c r="E3670" s="87">
        <v>160.81195377</v>
      </c>
      <c r="F3670" s="96">
        <v>8.18</v>
      </c>
      <c r="G3670" s="91">
        <v>16.618418820000002</v>
      </c>
      <c r="H3670" s="41">
        <v>4.2713853469322771E-4</v>
      </c>
      <c r="I3670" s="42">
        <v>19.974681427810896</v>
      </c>
      <c r="J3670" s="41">
        <v>4.6162274500000008E-4</v>
      </c>
      <c r="K3670" s="42">
        <v>3.169483013821246</v>
      </c>
      <c r="L3670" s="41">
        <v>4.2713853469322771E-4</v>
      </c>
      <c r="M3670" s="42">
        <v>2.9963201993777928</v>
      </c>
    </row>
    <row r="3671" spans="1:13" x14ac:dyDescent="0.2">
      <c r="A3671" s="84">
        <v>360</v>
      </c>
      <c r="B3671" s="85">
        <v>36994</v>
      </c>
      <c r="C3671" s="105">
        <v>25.056837640000001</v>
      </c>
      <c r="D3671" s="90">
        <v>6.2137E-4</v>
      </c>
      <c r="E3671" s="87">
        <v>160.91187748999999</v>
      </c>
      <c r="F3671" s="96">
        <v>8.18</v>
      </c>
      <c r="G3671" s="91">
        <v>16.618418820000002</v>
      </c>
      <c r="H3671" s="41">
        <v>4.2713853469322771E-4</v>
      </c>
      <c r="I3671" s="42">
        <v>19.983213383966934</v>
      </c>
      <c r="J3671" s="41">
        <v>4.6162274500000008E-4</v>
      </c>
      <c r="K3671" s="42">
        <v>3.169944636566246</v>
      </c>
      <c r="L3671" s="41">
        <v>4.2713853469322771E-4</v>
      </c>
      <c r="M3671" s="42">
        <v>2.996747337912486</v>
      </c>
    </row>
    <row r="3672" spans="1:13" x14ac:dyDescent="0.2">
      <c r="A3672" s="84">
        <v>360</v>
      </c>
      <c r="B3672" s="85">
        <v>36995</v>
      </c>
      <c r="C3672" s="105">
        <v>25.056837640000001</v>
      </c>
      <c r="D3672" s="90">
        <v>6.2137E-4</v>
      </c>
      <c r="E3672" s="87">
        <v>161.01186329999999</v>
      </c>
      <c r="F3672" s="96">
        <v>8.18</v>
      </c>
      <c r="G3672" s="91">
        <v>16.618418820000002</v>
      </c>
      <c r="H3672" s="41">
        <v>4.2713853469322771E-4</v>
      </c>
      <c r="I3672" s="42">
        <v>19.991748984450222</v>
      </c>
      <c r="J3672" s="41">
        <v>4.6162274500000008E-4</v>
      </c>
      <c r="K3672" s="42">
        <v>3.1704062593112461</v>
      </c>
      <c r="L3672" s="41">
        <v>4.2713853469322771E-4</v>
      </c>
      <c r="M3672" s="42">
        <v>2.9971744764471793</v>
      </c>
    </row>
    <row r="3673" spans="1:13" x14ac:dyDescent="0.2">
      <c r="A3673" s="84">
        <v>360</v>
      </c>
      <c r="B3673" s="85">
        <v>36996</v>
      </c>
      <c r="C3673" s="105">
        <v>25.056837640000001</v>
      </c>
      <c r="D3673" s="90">
        <v>6.2137E-4</v>
      </c>
      <c r="E3673" s="87">
        <v>161.11191124000001</v>
      </c>
      <c r="F3673" s="96">
        <v>8.18</v>
      </c>
      <c r="G3673" s="91">
        <v>16.618418820000002</v>
      </c>
      <c r="H3673" s="41">
        <v>4.2713853469322771E-4</v>
      </c>
      <c r="I3673" s="42">
        <v>20.000288230817397</v>
      </c>
      <c r="J3673" s="41">
        <v>4.6162274500000008E-4</v>
      </c>
      <c r="K3673" s="42">
        <v>3.1708678820562461</v>
      </c>
      <c r="L3673" s="41">
        <v>4.2713853469322771E-4</v>
      </c>
      <c r="M3673" s="42">
        <v>2.9976016149818725</v>
      </c>
    </row>
    <row r="3674" spans="1:13" x14ac:dyDescent="0.2">
      <c r="A3674" s="84">
        <v>360</v>
      </c>
      <c r="B3674" s="85">
        <v>36997</v>
      </c>
      <c r="C3674" s="105">
        <v>24.936751919999999</v>
      </c>
      <c r="D3674" s="90">
        <v>6.1870000000000002E-4</v>
      </c>
      <c r="E3674" s="87">
        <v>161.21159118</v>
      </c>
      <c r="F3674" s="96">
        <v>8.19</v>
      </c>
      <c r="G3674" s="91">
        <v>16.563375959999998</v>
      </c>
      <c r="H3674" s="41">
        <v>4.2582657940837265E-4</v>
      </c>
      <c r="I3674" s="42">
        <v>20.008804885141906</v>
      </c>
      <c r="J3674" s="41">
        <v>4.600937766666666E-4</v>
      </c>
      <c r="K3674" s="42">
        <v>3.1713279758329129</v>
      </c>
      <c r="L3674" s="41">
        <v>4.2582657940837265E-4</v>
      </c>
      <c r="M3674" s="42">
        <v>2.9980274415612809</v>
      </c>
    </row>
    <row r="3675" spans="1:13" x14ac:dyDescent="0.2">
      <c r="A3675" s="84">
        <v>360</v>
      </c>
      <c r="B3675" s="85">
        <v>36998</v>
      </c>
      <c r="C3675" s="105">
        <v>25.175406410000001</v>
      </c>
      <c r="D3675" s="90">
        <v>6.2403000000000003E-4</v>
      </c>
      <c r="E3675" s="87">
        <v>161.31219204999999</v>
      </c>
      <c r="F3675" s="96">
        <v>8.09</v>
      </c>
      <c r="G3675" s="91">
        <v>16.632703204999999</v>
      </c>
      <c r="H3675" s="41">
        <v>4.2747890435190783E-4</v>
      </c>
      <c r="I3675" s="42">
        <v>20.017358227131599</v>
      </c>
      <c r="J3675" s="41">
        <v>4.6201953347222216E-4</v>
      </c>
      <c r="K3675" s="42">
        <v>3.1717899953663853</v>
      </c>
      <c r="L3675" s="41">
        <v>4.2747890435190783E-4</v>
      </c>
      <c r="M3675" s="42">
        <v>2.9984549204656328</v>
      </c>
    </row>
    <row r="3676" spans="1:13" x14ac:dyDescent="0.2">
      <c r="A3676" s="84">
        <v>360</v>
      </c>
      <c r="B3676" s="85">
        <v>36999</v>
      </c>
      <c r="C3676" s="105">
        <v>25.148659070000001</v>
      </c>
      <c r="D3676" s="90">
        <v>6.2337000000000004E-4</v>
      </c>
      <c r="E3676" s="87">
        <v>161.41274923</v>
      </c>
      <c r="F3676" s="96">
        <v>8.1300000000000008</v>
      </c>
      <c r="G3676" s="91">
        <v>16.639329535000002</v>
      </c>
      <c r="H3676" s="41">
        <v>4.276367830469141E-4</v>
      </c>
      <c r="I3676" s="42">
        <v>20.025918385808946</v>
      </c>
      <c r="J3676" s="41">
        <v>4.6220359819444451E-4</v>
      </c>
      <c r="K3676" s="42">
        <v>3.1722521989645798</v>
      </c>
      <c r="L3676" s="41">
        <v>4.276367830469141E-4</v>
      </c>
      <c r="M3676" s="42">
        <v>2.9988825572486797</v>
      </c>
    </row>
    <row r="3677" spans="1:13" x14ac:dyDescent="0.2">
      <c r="A3677" s="84">
        <v>360</v>
      </c>
      <c r="B3677" s="85">
        <v>37000</v>
      </c>
      <c r="C3677" s="105">
        <v>26.01408404</v>
      </c>
      <c r="D3677" s="90">
        <v>6.424E-4</v>
      </c>
      <c r="E3677" s="87">
        <v>161.51644078000001</v>
      </c>
      <c r="F3677" s="96">
        <v>8.17</v>
      </c>
      <c r="G3677" s="91">
        <v>17.092042020000001</v>
      </c>
      <c r="H3677" s="41">
        <v>4.3840196858724312E-4</v>
      </c>
      <c r="I3677" s="42">
        <v>20.034697787852053</v>
      </c>
      <c r="J3677" s="41">
        <v>4.7477894500000005E-4</v>
      </c>
      <c r="K3677" s="42">
        <v>3.1727269779095799</v>
      </c>
      <c r="L3677" s="41">
        <v>4.3840196858724312E-4</v>
      </c>
      <c r="M3677" s="42">
        <v>2.9993209592172669</v>
      </c>
    </row>
    <row r="3678" spans="1:13" x14ac:dyDescent="0.2">
      <c r="A3678" s="84">
        <v>360</v>
      </c>
      <c r="B3678" s="85">
        <v>37001</v>
      </c>
      <c r="C3678" s="105">
        <v>26.530136379999998</v>
      </c>
      <c r="D3678" s="90">
        <v>6.5384999999999998E-4</v>
      </c>
      <c r="E3678" s="87">
        <v>161.62204829999999</v>
      </c>
      <c r="F3678" s="96">
        <v>8.15</v>
      </c>
      <c r="G3678" s="91">
        <v>17.34006819</v>
      </c>
      <c r="H3678" s="41">
        <v>4.4428227148296529E-4</v>
      </c>
      <c r="I3678" s="42">
        <v>20.043598848893716</v>
      </c>
      <c r="J3678" s="41">
        <v>4.8166856083333332E-4</v>
      </c>
      <c r="K3678" s="42">
        <v>3.1732086464704135</v>
      </c>
      <c r="L3678" s="41">
        <v>4.4428227148296529E-4</v>
      </c>
      <c r="M3678" s="42">
        <v>2.9997652414887499</v>
      </c>
    </row>
    <row r="3679" spans="1:13" x14ac:dyDescent="0.2">
      <c r="A3679" s="84">
        <v>360</v>
      </c>
      <c r="B3679" s="85">
        <v>37002</v>
      </c>
      <c r="C3679" s="105">
        <v>26.530136379999998</v>
      </c>
      <c r="D3679" s="90">
        <v>6.5384999999999998E-4</v>
      </c>
      <c r="E3679" s="87">
        <v>161.72772488000001</v>
      </c>
      <c r="F3679" s="96">
        <v>8.15</v>
      </c>
      <c r="G3679" s="91">
        <v>17.34006819</v>
      </c>
      <c r="H3679" s="41">
        <v>4.4428227148296529E-4</v>
      </c>
      <c r="I3679" s="42">
        <v>20.052503864518997</v>
      </c>
      <c r="J3679" s="41">
        <v>4.8166856083333332E-4</v>
      </c>
      <c r="K3679" s="42">
        <v>3.173690315031247</v>
      </c>
      <c r="L3679" s="41">
        <v>4.4428227148296529E-4</v>
      </c>
      <c r="M3679" s="42">
        <v>3.0002095237602329</v>
      </c>
    </row>
    <row r="3680" spans="1:13" x14ac:dyDescent="0.2">
      <c r="A3680" s="84">
        <v>360</v>
      </c>
      <c r="B3680" s="85">
        <v>37003</v>
      </c>
      <c r="C3680" s="105">
        <v>26.530136379999998</v>
      </c>
      <c r="D3680" s="90">
        <v>6.5384999999999998E-4</v>
      </c>
      <c r="E3680" s="87">
        <v>161.83347054999999</v>
      </c>
      <c r="F3680" s="96">
        <v>8.15</v>
      </c>
      <c r="G3680" s="91">
        <v>17.34006819</v>
      </c>
      <c r="H3680" s="41">
        <v>4.4428227148296529E-4</v>
      </c>
      <c r="I3680" s="42">
        <v>20.061412836484845</v>
      </c>
      <c r="J3680" s="41">
        <v>4.8166856083333332E-4</v>
      </c>
      <c r="K3680" s="42">
        <v>3.1741719835920805</v>
      </c>
      <c r="L3680" s="41">
        <v>4.4428227148296529E-4</v>
      </c>
      <c r="M3680" s="42">
        <v>3.0006538060317158</v>
      </c>
    </row>
    <row r="3681" spans="1:13" x14ac:dyDescent="0.2">
      <c r="A3681" s="84">
        <v>360</v>
      </c>
      <c r="B3681" s="85">
        <v>37004</v>
      </c>
      <c r="C3681" s="105">
        <v>25.927147940000001</v>
      </c>
      <c r="D3681" s="90">
        <v>6.4064000000000005E-4</v>
      </c>
      <c r="E3681" s="87">
        <v>161.93714754000001</v>
      </c>
      <c r="F3681" s="96">
        <v>8.19</v>
      </c>
      <c r="G3681" s="91">
        <v>17.058573970000001</v>
      </c>
      <c r="H3681" s="41">
        <v>4.3760754380461897E-4</v>
      </c>
      <c r="I3681" s="42">
        <v>20.070191862081469</v>
      </c>
      <c r="J3681" s="41">
        <v>4.7384927694444446E-4</v>
      </c>
      <c r="K3681" s="42">
        <v>3.1746458328690248</v>
      </c>
      <c r="L3681" s="41">
        <v>4.3760754380461897E-4</v>
      </c>
      <c r="M3681" s="42">
        <v>3.0010914135755202</v>
      </c>
    </row>
    <row r="3682" spans="1:13" x14ac:dyDescent="0.2">
      <c r="A3682" s="84">
        <v>360</v>
      </c>
      <c r="B3682" s="85">
        <v>37005</v>
      </c>
      <c r="C3682" s="105">
        <v>25.886074580000002</v>
      </c>
      <c r="D3682" s="90">
        <v>6.3975999999999996E-4</v>
      </c>
      <c r="E3682" s="87">
        <v>162.04074845</v>
      </c>
      <c r="F3682" s="96">
        <v>8.14</v>
      </c>
      <c r="G3682" s="91">
        <v>17.01303729</v>
      </c>
      <c r="H3682" s="41">
        <v>4.3652628441037677E-4</v>
      </c>
      <c r="I3682" s="42">
        <v>20.078953028362427</v>
      </c>
      <c r="J3682" s="41">
        <v>4.7258436916666665E-4</v>
      </c>
      <c r="K3682" s="42">
        <v>3.1751184172381914</v>
      </c>
      <c r="L3682" s="41">
        <v>4.3652628441037677E-4</v>
      </c>
      <c r="M3682" s="42">
        <v>3.0015279398599306</v>
      </c>
    </row>
    <row r="3683" spans="1:13" x14ac:dyDescent="0.2">
      <c r="A3683" s="84">
        <v>360</v>
      </c>
      <c r="B3683" s="85">
        <v>37006</v>
      </c>
      <c r="C3683" s="105">
        <v>25.887902159999999</v>
      </c>
      <c r="D3683" s="90">
        <v>6.3975999999999996E-4</v>
      </c>
      <c r="E3683" s="87">
        <v>162.14441564000001</v>
      </c>
      <c r="F3683" s="96">
        <v>8.1</v>
      </c>
      <c r="G3683" s="91">
        <v>16.993951079999999</v>
      </c>
      <c r="H3683" s="41">
        <v>4.360729613546166E-4</v>
      </c>
      <c r="I3683" s="42">
        <v>20.087708916870405</v>
      </c>
      <c r="J3683" s="41">
        <v>4.7205419666666664E-4</v>
      </c>
      <c r="K3683" s="42">
        <v>3.175590471434858</v>
      </c>
      <c r="L3683" s="41">
        <v>4.360729613546166E-4</v>
      </c>
      <c r="M3683" s="42">
        <v>3.0019640128212854</v>
      </c>
    </row>
    <row r="3684" spans="1:13" x14ac:dyDescent="0.2">
      <c r="A3684" s="84">
        <v>360</v>
      </c>
      <c r="B3684" s="85">
        <v>37007</v>
      </c>
      <c r="C3684" s="105">
        <v>25.87162494</v>
      </c>
      <c r="D3684" s="90">
        <v>6.3931000000000003E-4</v>
      </c>
      <c r="E3684" s="87">
        <v>162.24807619000001</v>
      </c>
      <c r="F3684" s="96">
        <v>8.06</v>
      </c>
      <c r="G3684" s="91">
        <v>16.965812469999999</v>
      </c>
      <c r="H3684" s="41">
        <v>4.3540449714241092E-4</v>
      </c>
      <c r="I3684" s="42">
        <v>20.096455195670099</v>
      </c>
      <c r="J3684" s="41">
        <v>4.7127256861111111E-4</v>
      </c>
      <c r="K3684" s="42">
        <v>3.1760617440034689</v>
      </c>
      <c r="L3684" s="41">
        <v>4.3540449714241092E-4</v>
      </c>
      <c r="M3684" s="42">
        <v>3.0023994173184279</v>
      </c>
    </row>
    <row r="3685" spans="1:13" x14ac:dyDescent="0.2">
      <c r="A3685" s="84">
        <v>360</v>
      </c>
      <c r="B3685" s="85">
        <v>37008</v>
      </c>
      <c r="C3685" s="105">
        <v>25.611147109999997</v>
      </c>
      <c r="D3685" s="90">
        <v>6.3356999999999997E-4</v>
      </c>
      <c r="E3685" s="87">
        <v>162.3508717</v>
      </c>
      <c r="F3685" s="96">
        <v>8.11</v>
      </c>
      <c r="G3685" s="91">
        <v>16.860573554999998</v>
      </c>
      <c r="H3685" s="41">
        <v>4.3290300652398805E-4</v>
      </c>
      <c r="I3685" s="42">
        <v>20.105155011544781</v>
      </c>
      <c r="J3685" s="41">
        <v>4.6834926541666663E-4</v>
      </c>
      <c r="K3685" s="42">
        <v>3.1765300932688856</v>
      </c>
      <c r="L3685" s="41">
        <v>4.3290300652398805E-4</v>
      </c>
      <c r="M3685" s="42">
        <v>3.0028323203249521</v>
      </c>
    </row>
    <row r="3686" spans="1:13" x14ac:dyDescent="0.2">
      <c r="A3686" s="84">
        <v>360</v>
      </c>
      <c r="B3686" s="85">
        <v>37009</v>
      </c>
      <c r="C3686" s="105">
        <v>25.611147109999997</v>
      </c>
      <c r="D3686" s="90">
        <v>6.3356999999999997E-4</v>
      </c>
      <c r="E3686" s="87">
        <v>162.45373233999999</v>
      </c>
      <c r="F3686" s="96">
        <v>8.11</v>
      </c>
      <c r="G3686" s="91">
        <v>16.860573554999998</v>
      </c>
      <c r="H3686" s="41">
        <v>4.3290300652398805E-4</v>
      </c>
      <c r="I3686" s="42">
        <v>20.113858593595911</v>
      </c>
      <c r="J3686" s="41">
        <v>4.6834926541666663E-4</v>
      </c>
      <c r="K3686" s="42">
        <v>3.1769984425343023</v>
      </c>
      <c r="L3686" s="41">
        <v>4.3290300652398805E-4</v>
      </c>
      <c r="M3686" s="42">
        <v>3.0032652233314758</v>
      </c>
    </row>
    <row r="3687" spans="1:13" x14ac:dyDescent="0.2">
      <c r="A3687" s="84">
        <v>360</v>
      </c>
      <c r="B3687" s="85">
        <v>37010</v>
      </c>
      <c r="C3687" s="105">
        <v>25.611147109999997</v>
      </c>
      <c r="D3687" s="90">
        <v>6.3356999999999997E-4</v>
      </c>
      <c r="E3687" s="87">
        <v>162.55665815</v>
      </c>
      <c r="F3687" s="96">
        <v>8.11</v>
      </c>
      <c r="G3687" s="91">
        <v>16.860573554999998</v>
      </c>
      <c r="H3687" s="41">
        <v>4.3290300652398805E-4</v>
      </c>
      <c r="I3687" s="42">
        <v>20.122565943453878</v>
      </c>
      <c r="J3687" s="41">
        <v>4.6834926541666663E-4</v>
      </c>
      <c r="K3687" s="42">
        <v>3.177466791799719</v>
      </c>
      <c r="L3687" s="41">
        <v>4.3290300652398805E-4</v>
      </c>
      <c r="M3687" s="42">
        <v>3.0036981263379996</v>
      </c>
    </row>
    <row r="3688" spans="1:13" x14ac:dyDescent="0.2">
      <c r="A3688" s="84">
        <v>360</v>
      </c>
      <c r="B3688" s="85">
        <v>37011</v>
      </c>
      <c r="C3688" s="105">
        <v>24.57051461</v>
      </c>
      <c r="D3688" s="90">
        <v>6.1045999999999995E-4</v>
      </c>
      <c r="E3688" s="87">
        <v>162.65589249000001</v>
      </c>
      <c r="F3688" s="96">
        <v>8.18</v>
      </c>
      <c r="G3688" s="91">
        <v>16.375257304999998</v>
      </c>
      <c r="H3688" s="41">
        <v>4.2133807297650705E-4</v>
      </c>
      <c r="I3688" s="42">
        <v>20.131044346611837</v>
      </c>
      <c r="J3688" s="41">
        <v>4.5486825847222218E-4</v>
      </c>
      <c r="K3688" s="42">
        <v>3.1779216600581912</v>
      </c>
      <c r="L3688" s="41">
        <v>4.2133807297650705E-4</v>
      </c>
      <c r="M3688" s="42">
        <v>3.0041194644109761</v>
      </c>
    </row>
    <row r="3689" spans="1:13" x14ac:dyDescent="0.2">
      <c r="A3689" s="84">
        <v>360</v>
      </c>
      <c r="B3689" s="85">
        <v>37012</v>
      </c>
      <c r="C3689" s="105">
        <v>24.57051461</v>
      </c>
      <c r="D3689" s="90">
        <v>6.1045999999999995E-4</v>
      </c>
      <c r="E3689" s="87">
        <v>162.75518740999999</v>
      </c>
      <c r="F3689" s="96">
        <v>8.18</v>
      </c>
      <c r="G3689" s="91">
        <v>16.375257304999998</v>
      </c>
      <c r="H3689" s="41">
        <v>4.2133807297650705E-4</v>
      </c>
      <c r="I3689" s="42">
        <v>20.139526322043842</v>
      </c>
      <c r="J3689" s="41">
        <v>4.5486825847222218E-4</v>
      </c>
      <c r="K3689" s="42">
        <v>3.1783765283166634</v>
      </c>
      <c r="L3689" s="41">
        <v>4.2133807297650705E-4</v>
      </c>
      <c r="M3689" s="42">
        <v>3.0045408024839526</v>
      </c>
    </row>
    <row r="3690" spans="1:13" x14ac:dyDescent="0.2">
      <c r="A3690" s="84">
        <v>360</v>
      </c>
      <c r="B3690" s="85">
        <v>37013</v>
      </c>
      <c r="C3690" s="105">
        <v>25.719188450000001</v>
      </c>
      <c r="D3690" s="90">
        <v>6.3599999999999996E-4</v>
      </c>
      <c r="E3690" s="87">
        <v>162.85869971</v>
      </c>
      <c r="F3690" s="96">
        <v>8.11</v>
      </c>
      <c r="G3690" s="91">
        <v>16.914594225000002</v>
      </c>
      <c r="H3690" s="41">
        <v>4.3418733862332637E-4</v>
      </c>
      <c r="I3690" s="42">
        <v>20.148270649378745</v>
      </c>
      <c r="J3690" s="41">
        <v>4.6984983958333341E-4</v>
      </c>
      <c r="K3690" s="42">
        <v>3.1788463781562468</v>
      </c>
      <c r="L3690" s="41">
        <v>4.3418733862332637E-4</v>
      </c>
      <c r="M3690" s="42">
        <v>3.0049749898225757</v>
      </c>
    </row>
    <row r="3691" spans="1:13" x14ac:dyDescent="0.2">
      <c r="A3691" s="84">
        <v>360</v>
      </c>
      <c r="B3691" s="85">
        <v>37014</v>
      </c>
      <c r="C3691" s="105">
        <v>25.894937849999998</v>
      </c>
      <c r="D3691" s="90">
        <v>6.3975999999999996E-4</v>
      </c>
      <c r="E3691" s="87">
        <v>162.96289019</v>
      </c>
      <c r="F3691" s="96">
        <v>8.2200000000000006</v>
      </c>
      <c r="G3691" s="91">
        <v>17.057468924999998</v>
      </c>
      <c r="H3691" s="41">
        <v>4.3758130969751008E-4</v>
      </c>
      <c r="I3691" s="42">
        <v>20.15708715603764</v>
      </c>
      <c r="J3691" s="41">
        <v>4.7381858124999994E-4</v>
      </c>
      <c r="K3691" s="42">
        <v>3.1793201967374967</v>
      </c>
      <c r="L3691" s="41">
        <v>4.3758130969751008E-4</v>
      </c>
      <c r="M3691" s="42">
        <v>3.0054125711322732</v>
      </c>
    </row>
    <row r="3692" spans="1:13" x14ac:dyDescent="0.2">
      <c r="A3692" s="84">
        <v>360</v>
      </c>
      <c r="B3692" s="85">
        <v>37015</v>
      </c>
      <c r="C3692" s="105">
        <v>25.741636740000001</v>
      </c>
      <c r="D3692" s="90">
        <v>6.3644000000000005E-4</v>
      </c>
      <c r="E3692" s="87">
        <v>163.06660629000001</v>
      </c>
      <c r="F3692" s="96">
        <v>8.2899999999999991</v>
      </c>
      <c r="G3692" s="91">
        <v>17.015818369999998</v>
      </c>
      <c r="H3692" s="41">
        <v>4.365923326308252E-4</v>
      </c>
      <c r="I3692" s="42">
        <v>20.165887585738137</v>
      </c>
      <c r="J3692" s="41">
        <v>4.7266162138888884E-4</v>
      </c>
      <c r="K3692" s="42">
        <v>3.1797928583588857</v>
      </c>
      <c r="L3692" s="41">
        <v>4.365923326308252E-4</v>
      </c>
      <c r="M3692" s="42">
        <v>3.0058491634649043</v>
      </c>
    </row>
    <row r="3693" spans="1:13" x14ac:dyDescent="0.2">
      <c r="A3693" s="84">
        <v>360</v>
      </c>
      <c r="B3693" s="85">
        <v>37016</v>
      </c>
      <c r="C3693" s="105">
        <v>25.741636740000001</v>
      </c>
      <c r="D3693" s="90">
        <v>6.3644000000000005E-4</v>
      </c>
      <c r="E3693" s="87">
        <v>163.17038840000001</v>
      </c>
      <c r="F3693" s="96">
        <v>8.2899999999999991</v>
      </c>
      <c r="G3693" s="91">
        <v>17.015818369999998</v>
      </c>
      <c r="H3693" s="41">
        <v>4.365923326308252E-4</v>
      </c>
      <c r="I3693" s="42">
        <v>20.174691857638766</v>
      </c>
      <c r="J3693" s="41">
        <v>4.7266162138888884E-4</v>
      </c>
      <c r="K3693" s="42">
        <v>3.1802655199802747</v>
      </c>
      <c r="L3693" s="41">
        <v>4.365923326308252E-4</v>
      </c>
      <c r="M3693" s="42">
        <v>3.0062857557975349</v>
      </c>
    </row>
    <row r="3694" spans="1:13" x14ac:dyDescent="0.2">
      <c r="A3694" s="84">
        <v>360</v>
      </c>
      <c r="B3694" s="85">
        <v>37017</v>
      </c>
      <c r="C3694" s="105">
        <v>25.741636740000001</v>
      </c>
      <c r="D3694" s="90">
        <v>6.3644000000000005E-4</v>
      </c>
      <c r="E3694" s="87">
        <v>163.27423655999999</v>
      </c>
      <c r="F3694" s="96">
        <v>8.2899999999999991</v>
      </c>
      <c r="G3694" s="91">
        <v>17.015818369999998</v>
      </c>
      <c r="H3694" s="41">
        <v>4.365923326308252E-4</v>
      </c>
      <c r="I3694" s="42">
        <v>20.183499973417</v>
      </c>
      <c r="J3694" s="41">
        <v>4.7266162138888884E-4</v>
      </c>
      <c r="K3694" s="42">
        <v>3.1807381816016638</v>
      </c>
      <c r="L3694" s="41">
        <v>4.365923326308252E-4</v>
      </c>
      <c r="M3694" s="42">
        <v>3.0067223481301655</v>
      </c>
    </row>
    <row r="3695" spans="1:13" x14ac:dyDescent="0.2">
      <c r="A3695" s="84">
        <v>360</v>
      </c>
      <c r="B3695" s="85">
        <v>37018</v>
      </c>
      <c r="C3695" s="105">
        <v>25.819393099999999</v>
      </c>
      <c r="D3695" s="90">
        <v>6.3820999999999995E-4</v>
      </c>
      <c r="E3695" s="87">
        <v>163.37843981</v>
      </c>
      <c r="F3695" s="96">
        <v>8.31</v>
      </c>
      <c r="G3695" s="91">
        <v>17.064696550000001</v>
      </c>
      <c r="H3695" s="41">
        <v>4.3775289125624894E-4</v>
      </c>
      <c r="I3695" s="42">
        <v>20.192335358886034</v>
      </c>
      <c r="J3695" s="41">
        <v>4.7401934861111112E-4</v>
      </c>
      <c r="K3695" s="42">
        <v>3.181212200950275</v>
      </c>
      <c r="L3695" s="41">
        <v>4.3775289125624894E-4</v>
      </c>
      <c r="M3695" s="42">
        <v>3.0071601010214217</v>
      </c>
    </row>
    <row r="3696" spans="1:13" x14ac:dyDescent="0.2">
      <c r="A3696" s="84">
        <v>360</v>
      </c>
      <c r="B3696" s="85">
        <v>37019</v>
      </c>
      <c r="C3696" s="105">
        <v>25.804258409999996</v>
      </c>
      <c r="D3696" s="90">
        <v>6.3776999999999996E-4</v>
      </c>
      <c r="E3696" s="87">
        <v>163.48263768000001</v>
      </c>
      <c r="F3696" s="96">
        <v>8.24</v>
      </c>
      <c r="G3696" s="91">
        <v>17.022129204999999</v>
      </c>
      <c r="H3696" s="41">
        <v>4.3674220364309235E-4</v>
      </c>
      <c r="I3696" s="42">
        <v>20.201154203927373</v>
      </c>
      <c r="J3696" s="41">
        <v>4.7283692236111107E-4</v>
      </c>
      <c r="K3696" s="42">
        <v>3.181685037872636</v>
      </c>
      <c r="L3696" s="41">
        <v>4.3674220364309235E-4</v>
      </c>
      <c r="M3696" s="42">
        <v>3.0075968432250648</v>
      </c>
    </row>
    <row r="3697" spans="1:13" x14ac:dyDescent="0.2">
      <c r="A3697" s="84">
        <v>360</v>
      </c>
      <c r="B3697" s="85">
        <v>37020</v>
      </c>
      <c r="C3697" s="105">
        <v>25.709678749999998</v>
      </c>
      <c r="D3697" s="90">
        <v>6.3577999999999996E-4</v>
      </c>
      <c r="E3697" s="87">
        <v>163.58657667</v>
      </c>
      <c r="F3697" s="96">
        <v>8.32</v>
      </c>
      <c r="G3697" s="91">
        <v>17.014839375000001</v>
      </c>
      <c r="H3697" s="41">
        <v>4.365690825334223E-4</v>
      </c>
      <c r="I3697" s="42">
        <v>20.209973403284298</v>
      </c>
      <c r="J3697" s="41">
        <v>4.7263442708333337E-4</v>
      </c>
      <c r="K3697" s="42">
        <v>3.1821576722997191</v>
      </c>
      <c r="L3697" s="41">
        <v>4.365690825334223E-4</v>
      </c>
      <c r="M3697" s="42">
        <v>3.008033412307598</v>
      </c>
    </row>
    <row r="3698" spans="1:13" x14ac:dyDescent="0.2">
      <c r="A3698" s="84">
        <v>360</v>
      </c>
      <c r="B3698" s="85">
        <v>37021</v>
      </c>
      <c r="C3698" s="105">
        <v>25.703820780000004</v>
      </c>
      <c r="D3698" s="90">
        <v>6.3555999999999997E-4</v>
      </c>
      <c r="E3698" s="87">
        <v>163.69054575000001</v>
      </c>
      <c r="F3698" s="96">
        <v>8.3699999999999992</v>
      </c>
      <c r="G3698" s="91">
        <v>17.036910390000003</v>
      </c>
      <c r="H3698" s="41">
        <v>4.3709319873119767E-4</v>
      </c>
      <c r="I3698" s="42">
        <v>20.218807045205413</v>
      </c>
      <c r="J3698" s="41">
        <v>4.7324751083333341E-4</v>
      </c>
      <c r="K3698" s="42">
        <v>3.1826309198105527</v>
      </c>
      <c r="L3698" s="41">
        <v>4.3709319873119767E-4</v>
      </c>
      <c r="M3698" s="42">
        <v>3.0084705055063292</v>
      </c>
    </row>
    <row r="3699" spans="1:13" x14ac:dyDescent="0.2">
      <c r="A3699" s="84">
        <v>360</v>
      </c>
      <c r="B3699" s="85">
        <v>37022</v>
      </c>
      <c r="C3699" s="105">
        <v>25.615641100000001</v>
      </c>
      <c r="D3699" s="90">
        <v>6.3378999999999996E-4</v>
      </c>
      <c r="E3699" s="87">
        <v>163.79429117999999</v>
      </c>
      <c r="F3699" s="96">
        <v>8.35</v>
      </c>
      <c r="G3699" s="91">
        <v>16.98282055</v>
      </c>
      <c r="H3699" s="41">
        <v>4.3580856231040244E-4</v>
      </c>
      <c r="I3699" s="42">
        <v>20.227618574435414</v>
      </c>
      <c r="J3699" s="41">
        <v>4.7174501527777777E-4</v>
      </c>
      <c r="K3699" s="42">
        <v>3.1831026648258303</v>
      </c>
      <c r="L3699" s="41">
        <v>4.3580856231040244E-4</v>
      </c>
      <c r="M3699" s="42">
        <v>3.0089063140686396</v>
      </c>
    </row>
    <row r="3700" spans="1:13" x14ac:dyDescent="0.2">
      <c r="A3700" s="84">
        <v>360</v>
      </c>
      <c r="B3700" s="85">
        <v>37023</v>
      </c>
      <c r="C3700" s="105">
        <v>25.615641100000001</v>
      </c>
      <c r="D3700" s="90">
        <v>6.3378999999999996E-4</v>
      </c>
      <c r="E3700" s="87">
        <v>163.89810236</v>
      </c>
      <c r="F3700" s="96">
        <v>8.35</v>
      </c>
      <c r="G3700" s="91">
        <v>16.98282055</v>
      </c>
      <c r="H3700" s="41">
        <v>4.3580856231040244E-4</v>
      </c>
      <c r="I3700" s="42">
        <v>20.236433943805302</v>
      </c>
      <c r="J3700" s="41">
        <v>4.7174501527777777E-4</v>
      </c>
      <c r="K3700" s="42">
        <v>3.1835744098411078</v>
      </c>
      <c r="L3700" s="41">
        <v>4.3580856231040244E-4</v>
      </c>
      <c r="M3700" s="42">
        <v>3.00934212263095</v>
      </c>
    </row>
    <row r="3701" spans="1:13" x14ac:dyDescent="0.2">
      <c r="A3701" s="84">
        <v>360</v>
      </c>
      <c r="B3701" s="85">
        <v>37024</v>
      </c>
      <c r="C3701" s="105">
        <v>25.615641100000001</v>
      </c>
      <c r="D3701" s="90">
        <v>6.3378999999999996E-4</v>
      </c>
      <c r="E3701" s="87">
        <v>164.00197933999999</v>
      </c>
      <c r="F3701" s="96">
        <v>8.35</v>
      </c>
      <c r="G3701" s="91">
        <v>16.98282055</v>
      </c>
      <c r="H3701" s="41">
        <v>4.3580856231040244E-4</v>
      </c>
      <c r="I3701" s="42">
        <v>20.245253154988642</v>
      </c>
      <c r="J3701" s="41">
        <v>4.7174501527777777E-4</v>
      </c>
      <c r="K3701" s="42">
        <v>3.1840461548563854</v>
      </c>
      <c r="L3701" s="41">
        <v>4.3580856231040244E-4</v>
      </c>
      <c r="M3701" s="42">
        <v>3.0097779311932604</v>
      </c>
    </row>
    <row r="3702" spans="1:13" x14ac:dyDescent="0.2">
      <c r="A3702" s="84">
        <v>360</v>
      </c>
      <c r="B3702" s="85">
        <v>37025</v>
      </c>
      <c r="C3702" s="105">
        <v>25.83156687</v>
      </c>
      <c r="D3702" s="90">
        <v>6.3843000000000005E-4</v>
      </c>
      <c r="E3702" s="87">
        <v>164.10668312000001</v>
      </c>
      <c r="F3702" s="96">
        <v>8.48</v>
      </c>
      <c r="G3702" s="91">
        <v>17.155783435</v>
      </c>
      <c r="H3702" s="41">
        <v>4.3991436040768939E-4</v>
      </c>
      <c r="I3702" s="42">
        <v>20.254159332581612</v>
      </c>
      <c r="J3702" s="41">
        <v>4.765495398611111E-4</v>
      </c>
      <c r="K3702" s="42">
        <v>3.1845227043962465</v>
      </c>
      <c r="L3702" s="41">
        <v>4.3991436040768939E-4</v>
      </c>
      <c r="M3702" s="42">
        <v>3.0102178455536679</v>
      </c>
    </row>
    <row r="3703" spans="1:13" x14ac:dyDescent="0.2">
      <c r="A3703" s="84">
        <v>360</v>
      </c>
      <c r="B3703" s="85">
        <v>37026</v>
      </c>
      <c r="C3703" s="105">
        <v>25.748873740000001</v>
      </c>
      <c r="D3703" s="90">
        <v>6.3666000000000005E-4</v>
      </c>
      <c r="E3703" s="87">
        <v>164.21116327999999</v>
      </c>
      <c r="F3703" s="96">
        <v>8.3800000000000008</v>
      </c>
      <c r="G3703" s="91">
        <v>17.064436870000002</v>
      </c>
      <c r="H3703" s="41">
        <v>4.3774672671714754E-4</v>
      </c>
      <c r="I3703" s="42">
        <v>20.263025524531855</v>
      </c>
      <c r="J3703" s="41">
        <v>4.740121352777778E-4</v>
      </c>
      <c r="K3703" s="42">
        <v>3.1849967165315243</v>
      </c>
      <c r="L3703" s="41">
        <v>4.3774672671714754E-4</v>
      </c>
      <c r="M3703" s="42">
        <v>3.010655592280385</v>
      </c>
    </row>
    <row r="3704" spans="1:13" x14ac:dyDescent="0.2">
      <c r="A3704" s="84">
        <v>360</v>
      </c>
      <c r="B3704" s="85">
        <v>37027</v>
      </c>
      <c r="C3704" s="105">
        <v>25.790029489999998</v>
      </c>
      <c r="D3704" s="90">
        <v>6.3754999999999997E-4</v>
      </c>
      <c r="E3704" s="87">
        <v>164.31585611</v>
      </c>
      <c r="F3704" s="96">
        <v>8.4</v>
      </c>
      <c r="G3704" s="91">
        <v>17.095014745</v>
      </c>
      <c r="H3704" s="41">
        <v>4.3847252064921349E-4</v>
      </c>
      <c r="I3704" s="42">
        <v>20.271910304409577</v>
      </c>
      <c r="J3704" s="41">
        <v>4.7486152069444446E-4</v>
      </c>
      <c r="K3704" s="42">
        <v>3.1854715780522187</v>
      </c>
      <c r="L3704" s="41">
        <v>4.3847252064921349E-4</v>
      </c>
      <c r="M3704" s="42">
        <v>3.0110940648010343</v>
      </c>
    </row>
    <row r="3705" spans="1:13" x14ac:dyDescent="0.2">
      <c r="A3705" s="84">
        <v>360</v>
      </c>
      <c r="B3705" s="85">
        <v>37028</v>
      </c>
      <c r="C3705" s="105">
        <v>25.826231870000001</v>
      </c>
      <c r="D3705" s="90">
        <v>6.3843000000000005E-4</v>
      </c>
      <c r="E3705" s="87">
        <v>164.42076028</v>
      </c>
      <c r="F3705" s="96">
        <v>8.4</v>
      </c>
      <c r="G3705" s="91">
        <v>17.113115935</v>
      </c>
      <c r="H3705" s="41">
        <v>4.3890207995578301E-4</v>
      </c>
      <c r="I3705" s="42">
        <v>20.28080768800686</v>
      </c>
      <c r="J3705" s="41">
        <v>4.7536433152777776E-4</v>
      </c>
      <c r="K3705" s="42">
        <v>3.1859469423837465</v>
      </c>
      <c r="L3705" s="41">
        <v>4.3890207995578301E-4</v>
      </c>
      <c r="M3705" s="42">
        <v>3.0115329668809903</v>
      </c>
    </row>
    <row r="3706" spans="1:13" x14ac:dyDescent="0.2">
      <c r="A3706" s="84">
        <v>360</v>
      </c>
      <c r="B3706" s="85">
        <v>37029</v>
      </c>
      <c r="C3706" s="105">
        <v>25.957617880000001</v>
      </c>
      <c r="D3706" s="90">
        <v>6.4130000000000003E-4</v>
      </c>
      <c r="E3706" s="87">
        <v>164.52620331</v>
      </c>
      <c r="F3706" s="96">
        <v>8.44</v>
      </c>
      <c r="G3706" s="91">
        <v>17.198808939999999</v>
      </c>
      <c r="H3706" s="41">
        <v>4.4093476226336747E-4</v>
      </c>
      <c r="I3706" s="42">
        <v>20.28975020112328</v>
      </c>
      <c r="J3706" s="41">
        <v>4.7774469277777774E-4</v>
      </c>
      <c r="K3706" s="42">
        <v>3.1864246870765243</v>
      </c>
      <c r="L3706" s="41">
        <v>4.4093476226336747E-4</v>
      </c>
      <c r="M3706" s="42">
        <v>3.0119739016432536</v>
      </c>
    </row>
    <row r="3707" spans="1:13" x14ac:dyDescent="0.2">
      <c r="A3707" s="84">
        <v>360</v>
      </c>
      <c r="B3707" s="85">
        <v>37030</v>
      </c>
      <c r="C3707" s="105">
        <v>25.957617880000001</v>
      </c>
      <c r="D3707" s="90">
        <v>6.4130000000000003E-4</v>
      </c>
      <c r="E3707" s="87">
        <v>164.63171396000001</v>
      </c>
      <c r="F3707" s="96">
        <v>8.44</v>
      </c>
      <c r="G3707" s="91">
        <v>17.198808939999999</v>
      </c>
      <c r="H3707" s="41">
        <v>4.4093476226336747E-4</v>
      </c>
      <c r="I3707" s="42">
        <v>20.298696657304596</v>
      </c>
      <c r="J3707" s="41">
        <v>4.7774469277777774E-4</v>
      </c>
      <c r="K3707" s="42">
        <v>3.186902431769302</v>
      </c>
      <c r="L3707" s="41">
        <v>4.4093476226336747E-4</v>
      </c>
      <c r="M3707" s="42">
        <v>3.012414836405517</v>
      </c>
    </row>
    <row r="3708" spans="1:13" x14ac:dyDescent="0.2">
      <c r="A3708" s="84">
        <v>360</v>
      </c>
      <c r="B3708" s="85">
        <v>37031</v>
      </c>
      <c r="C3708" s="105">
        <v>25.957617880000001</v>
      </c>
      <c r="D3708" s="90">
        <v>6.4130000000000003E-4</v>
      </c>
      <c r="E3708" s="87">
        <v>164.73729227999999</v>
      </c>
      <c r="F3708" s="96">
        <v>8.44</v>
      </c>
      <c r="G3708" s="91">
        <v>17.198808939999999</v>
      </c>
      <c r="H3708" s="41">
        <v>4.4093476226336747E-4</v>
      </c>
      <c r="I3708" s="42">
        <v>20.30764705828944</v>
      </c>
      <c r="J3708" s="41">
        <v>4.7774469277777774E-4</v>
      </c>
      <c r="K3708" s="42">
        <v>3.1873801764620797</v>
      </c>
      <c r="L3708" s="41">
        <v>4.4093476226336747E-4</v>
      </c>
      <c r="M3708" s="42">
        <v>3.0128557711677804</v>
      </c>
    </row>
    <row r="3709" spans="1:13" x14ac:dyDescent="0.2">
      <c r="A3709" s="84">
        <v>360</v>
      </c>
      <c r="B3709" s="85">
        <v>37032</v>
      </c>
      <c r="C3709" s="105">
        <v>25.966582160000002</v>
      </c>
      <c r="D3709" s="90">
        <v>6.4152000000000002E-4</v>
      </c>
      <c r="E3709" s="87">
        <v>164.84297455000001</v>
      </c>
      <c r="F3709" s="96">
        <v>8.43</v>
      </c>
      <c r="G3709" s="91">
        <v>17.198291080000001</v>
      </c>
      <c r="H3709" s="41">
        <v>4.409224828088032E-4</v>
      </c>
      <c r="I3709" s="42">
        <v>20.316601156450385</v>
      </c>
      <c r="J3709" s="41">
        <v>4.7773030777777781E-4</v>
      </c>
      <c r="K3709" s="42">
        <v>3.1878579067698576</v>
      </c>
      <c r="L3709" s="41">
        <v>4.409224828088032E-4</v>
      </c>
      <c r="M3709" s="42">
        <v>3.0132966936505889</v>
      </c>
    </row>
    <row r="3710" spans="1:13" x14ac:dyDescent="0.2">
      <c r="A3710" s="84">
        <v>360</v>
      </c>
      <c r="B3710" s="85">
        <v>37033</v>
      </c>
      <c r="C3710" s="105">
        <v>25.789235900000001</v>
      </c>
      <c r="D3710" s="90">
        <v>6.3754999999999997E-4</v>
      </c>
      <c r="E3710" s="87">
        <v>164.94807019000001</v>
      </c>
      <c r="F3710" s="96">
        <v>8.41</v>
      </c>
      <c r="G3710" s="91">
        <v>17.099617950000003</v>
      </c>
      <c r="H3710" s="41">
        <v>4.3858176557698414E-4</v>
      </c>
      <c r="I3710" s="42">
        <v>20.325511647256103</v>
      </c>
      <c r="J3710" s="41">
        <v>4.7498938750000007E-4</v>
      </c>
      <c r="K3710" s="42">
        <v>3.1883328961573576</v>
      </c>
      <c r="L3710" s="41">
        <v>4.3858176557698414E-4</v>
      </c>
      <c r="M3710" s="42">
        <v>3.0137352754161659</v>
      </c>
    </row>
    <row r="3711" spans="1:13" x14ac:dyDescent="0.2">
      <c r="A3711" s="84">
        <v>360</v>
      </c>
      <c r="B3711" s="85">
        <v>37034</v>
      </c>
      <c r="C3711" s="105">
        <v>25.93474999</v>
      </c>
      <c r="D3711" s="90">
        <v>6.4064000000000005E-4</v>
      </c>
      <c r="E3711" s="87">
        <v>165.05374251999999</v>
      </c>
      <c r="F3711" s="96">
        <v>8.4700000000000006</v>
      </c>
      <c r="G3711" s="91">
        <v>17.202374995</v>
      </c>
      <c r="H3711" s="41">
        <v>4.4101931880335954E-4</v>
      </c>
      <c r="I3711" s="42">
        <v>20.334475590557105</v>
      </c>
      <c r="J3711" s="41">
        <v>4.7784374986111112E-4</v>
      </c>
      <c r="K3711" s="42">
        <v>3.1888107399072187</v>
      </c>
      <c r="L3711" s="41">
        <v>4.4101931880335954E-4</v>
      </c>
      <c r="M3711" s="42">
        <v>3.0141762947349693</v>
      </c>
    </row>
    <row r="3712" spans="1:13" x14ac:dyDescent="0.2">
      <c r="A3712" s="84">
        <v>360</v>
      </c>
      <c r="B3712" s="85">
        <v>37035</v>
      </c>
      <c r="C3712" s="105">
        <v>25.673959740000001</v>
      </c>
      <c r="D3712" s="90">
        <v>6.3489000000000004E-4</v>
      </c>
      <c r="E3712" s="87">
        <v>165.15853349</v>
      </c>
      <c r="F3712" s="96">
        <v>8.4700000000000006</v>
      </c>
      <c r="G3712" s="91">
        <v>17.07197987</v>
      </c>
      <c r="H3712" s="41">
        <v>4.3792578431078866E-4</v>
      </c>
      <c r="I3712" s="42">
        <v>20.343380581728649</v>
      </c>
      <c r="J3712" s="41">
        <v>4.7422166305555554E-4</v>
      </c>
      <c r="K3712" s="42">
        <v>3.1892849615702743</v>
      </c>
      <c r="L3712" s="41">
        <v>4.3792578431078866E-4</v>
      </c>
      <c r="M3712" s="42">
        <v>3.0146142205192801</v>
      </c>
    </row>
    <row r="3713" spans="1:13" x14ac:dyDescent="0.2">
      <c r="A3713" s="84">
        <v>360</v>
      </c>
      <c r="B3713" s="85">
        <v>37036</v>
      </c>
      <c r="C3713" s="105">
        <v>25.606286509999997</v>
      </c>
      <c r="D3713" s="90">
        <v>6.3356999999999997E-4</v>
      </c>
      <c r="E3713" s="87">
        <v>165.26317298000001</v>
      </c>
      <c r="F3713" s="96">
        <v>8.49</v>
      </c>
      <c r="G3713" s="91">
        <v>17.048143254999999</v>
      </c>
      <c r="H3713" s="41">
        <v>4.3735990559556903E-4</v>
      </c>
      <c r="I3713" s="42">
        <v>20.352277960739368</v>
      </c>
      <c r="J3713" s="41">
        <v>4.735595348611111E-4</v>
      </c>
      <c r="K3713" s="42">
        <v>3.1897585211051354</v>
      </c>
      <c r="L3713" s="41">
        <v>4.3735990559556903E-4</v>
      </c>
      <c r="M3713" s="42">
        <v>3.0150515804248759</v>
      </c>
    </row>
    <row r="3714" spans="1:13" x14ac:dyDescent="0.2">
      <c r="A3714" s="84">
        <v>360</v>
      </c>
      <c r="B3714" s="85">
        <v>37037</v>
      </c>
      <c r="C3714" s="105">
        <v>25.606286509999997</v>
      </c>
      <c r="D3714" s="90">
        <v>6.3356999999999997E-4</v>
      </c>
      <c r="E3714" s="87">
        <v>165.36787877</v>
      </c>
      <c r="F3714" s="96">
        <v>8.49</v>
      </c>
      <c r="G3714" s="91">
        <v>17.048143254999999</v>
      </c>
      <c r="H3714" s="41">
        <v>4.3735990559556903E-4</v>
      </c>
      <c r="I3714" s="42">
        <v>20.361179231106931</v>
      </c>
      <c r="J3714" s="41">
        <v>4.735595348611111E-4</v>
      </c>
      <c r="K3714" s="42">
        <v>3.1902320806399964</v>
      </c>
      <c r="L3714" s="41">
        <v>4.3735990559556903E-4</v>
      </c>
      <c r="M3714" s="42">
        <v>3.0154889403304717</v>
      </c>
    </row>
    <row r="3715" spans="1:13" x14ac:dyDescent="0.2">
      <c r="A3715" s="84">
        <v>360</v>
      </c>
      <c r="B3715" s="85">
        <v>37038</v>
      </c>
      <c r="C3715" s="105">
        <v>25.606286509999997</v>
      </c>
      <c r="D3715" s="90">
        <v>6.3356999999999997E-4</v>
      </c>
      <c r="E3715" s="87">
        <v>165.47265089999999</v>
      </c>
      <c r="F3715" s="96">
        <v>8.49</v>
      </c>
      <c r="G3715" s="91">
        <v>17.048143254999999</v>
      </c>
      <c r="H3715" s="41">
        <v>4.3735990559556903E-4</v>
      </c>
      <c r="I3715" s="42">
        <v>20.370084394533261</v>
      </c>
      <c r="J3715" s="41">
        <v>4.735595348611111E-4</v>
      </c>
      <c r="K3715" s="42">
        <v>3.1907056401748575</v>
      </c>
      <c r="L3715" s="41">
        <v>4.3735990559556903E-4</v>
      </c>
      <c r="M3715" s="42">
        <v>3.0159263002360674</v>
      </c>
    </row>
    <row r="3716" spans="1:13" x14ac:dyDescent="0.2">
      <c r="A3716" s="84">
        <v>360</v>
      </c>
      <c r="B3716" s="85">
        <v>37039</v>
      </c>
      <c r="C3716" s="105">
        <v>25.955864389999999</v>
      </c>
      <c r="D3716" s="90">
        <v>6.4130000000000003E-4</v>
      </c>
      <c r="E3716" s="87">
        <v>165.57876851</v>
      </c>
      <c r="F3716" s="96">
        <v>8.48</v>
      </c>
      <c r="G3716" s="91">
        <v>17.217932194999999</v>
      </c>
      <c r="H3716" s="41">
        <v>4.4138817345928949E-4</v>
      </c>
      <c r="I3716" s="42">
        <v>20.379075508877378</v>
      </c>
      <c r="J3716" s="41">
        <v>4.7827589430555556E-4</v>
      </c>
      <c r="K3716" s="42">
        <v>3.1911839160691629</v>
      </c>
      <c r="L3716" s="41">
        <v>4.4138817345928949E-4</v>
      </c>
      <c r="M3716" s="42">
        <v>3.0163676884095265</v>
      </c>
    </row>
    <row r="3717" spans="1:13" x14ac:dyDescent="0.2">
      <c r="A3717" s="84">
        <v>360</v>
      </c>
      <c r="B3717" s="85">
        <v>37040</v>
      </c>
      <c r="C3717" s="105">
        <v>25.901158160000005</v>
      </c>
      <c r="D3717" s="90">
        <v>6.3997999999999995E-4</v>
      </c>
      <c r="E3717" s="87">
        <v>165.68473560999999</v>
      </c>
      <c r="F3717" s="96">
        <v>8.31</v>
      </c>
      <c r="G3717" s="91">
        <v>17.105579080000002</v>
      </c>
      <c r="H3717" s="41">
        <v>4.3872323090865528E-4</v>
      </c>
      <c r="I3717" s="42">
        <v>20.388016282727563</v>
      </c>
      <c r="J3717" s="41">
        <v>4.751549744444445E-4</v>
      </c>
      <c r="K3717" s="42">
        <v>3.1916590710436075</v>
      </c>
      <c r="L3717" s="41">
        <v>4.3872323090865528E-4</v>
      </c>
      <c r="M3717" s="42">
        <v>3.0168064116404354</v>
      </c>
    </row>
    <row r="3718" spans="1:13" x14ac:dyDescent="0.2">
      <c r="A3718" s="84">
        <v>360</v>
      </c>
      <c r="B3718" s="85">
        <v>37041</v>
      </c>
      <c r="C3718" s="105">
        <v>25.984661790000001</v>
      </c>
      <c r="D3718" s="90">
        <v>6.4174000000000002E-4</v>
      </c>
      <c r="E3718" s="87">
        <v>165.79106213</v>
      </c>
      <c r="F3718" s="96">
        <v>8.25</v>
      </c>
      <c r="G3718" s="91">
        <v>17.117330895000002</v>
      </c>
      <c r="H3718" s="41">
        <v>4.3900209566016812E-4</v>
      </c>
      <c r="I3718" s="42">
        <v>20.396966664602033</v>
      </c>
      <c r="J3718" s="41">
        <v>4.7548141375000006E-4</v>
      </c>
      <c r="K3718" s="42">
        <v>3.1921345524573574</v>
      </c>
      <c r="L3718" s="41">
        <v>4.3900209566016812E-4</v>
      </c>
      <c r="M3718" s="42">
        <v>3.0172454137360956</v>
      </c>
    </row>
    <row r="3719" spans="1:13" x14ac:dyDescent="0.2">
      <c r="A3719" s="84">
        <v>360</v>
      </c>
      <c r="B3719" s="85">
        <v>37042</v>
      </c>
      <c r="C3719" s="105">
        <v>25.981728019999998</v>
      </c>
      <c r="D3719" s="90">
        <v>6.4174000000000002E-4</v>
      </c>
      <c r="E3719" s="87">
        <v>165.89745689</v>
      </c>
      <c r="F3719" s="96">
        <v>8.26</v>
      </c>
      <c r="G3719" s="91">
        <v>17.120864009999998</v>
      </c>
      <c r="H3719" s="41">
        <v>4.3908592927421886E-4</v>
      </c>
      <c r="I3719" s="42">
        <v>20.405922685664336</v>
      </c>
      <c r="J3719" s="41">
        <v>4.7557955583333331E-4</v>
      </c>
      <c r="K3719" s="42">
        <v>3.1926101320131908</v>
      </c>
      <c r="L3719" s="41">
        <v>4.3908592927421886E-4</v>
      </c>
      <c r="M3719" s="42">
        <v>3.0176844996653696</v>
      </c>
    </row>
    <row r="3720" spans="1:13" x14ac:dyDescent="0.2">
      <c r="A3720" s="84">
        <v>360</v>
      </c>
      <c r="B3720" s="85">
        <v>37043</v>
      </c>
      <c r="C3720" s="105">
        <v>25.993131099999999</v>
      </c>
      <c r="D3720" s="90">
        <v>6.4196000000000001E-4</v>
      </c>
      <c r="E3720" s="87">
        <v>166.00395642000001</v>
      </c>
      <c r="F3720" s="96">
        <v>8.35</v>
      </c>
      <c r="G3720" s="91">
        <v>17.17156555</v>
      </c>
      <c r="H3720" s="41">
        <v>4.4028869573220497E-4</v>
      </c>
      <c r="I3720" s="42">
        <v>20.41490718274882</v>
      </c>
      <c r="J3720" s="41">
        <v>4.7698793194444447E-4</v>
      </c>
      <c r="K3720" s="42">
        <v>3.1930871199451354</v>
      </c>
      <c r="L3720" s="41">
        <v>4.4028869573220497E-4</v>
      </c>
      <c r="M3720" s="42">
        <v>3.018124788361102</v>
      </c>
    </row>
    <row r="3721" spans="1:13" x14ac:dyDescent="0.2">
      <c r="A3721" s="84">
        <v>360</v>
      </c>
      <c r="B3721" s="85">
        <v>37044</v>
      </c>
      <c r="C3721" s="105">
        <v>25.993131099999999</v>
      </c>
      <c r="D3721" s="90">
        <v>6.4196000000000001E-4</v>
      </c>
      <c r="E3721" s="87">
        <v>166.11052432</v>
      </c>
      <c r="F3721" s="96">
        <v>8.35</v>
      </c>
      <c r="G3721" s="91">
        <v>17.17156555</v>
      </c>
      <c r="H3721" s="41">
        <v>4.4028869573220497E-4</v>
      </c>
      <c r="I3721" s="42">
        <v>20.423895635605806</v>
      </c>
      <c r="J3721" s="41">
        <v>4.7698793194444447E-4</v>
      </c>
      <c r="K3721" s="42">
        <v>3.19356410787708</v>
      </c>
      <c r="L3721" s="41">
        <v>4.4028869573220497E-4</v>
      </c>
      <c r="M3721" s="42">
        <v>3.0185650770568344</v>
      </c>
    </row>
    <row r="3722" spans="1:13" x14ac:dyDescent="0.2">
      <c r="A3722" s="84">
        <v>360</v>
      </c>
      <c r="B3722" s="85">
        <v>37045</v>
      </c>
      <c r="C3722" s="105">
        <v>25.993131099999999</v>
      </c>
      <c r="D3722" s="90">
        <v>6.4196000000000001E-4</v>
      </c>
      <c r="E3722" s="87">
        <v>166.21716063</v>
      </c>
      <c r="F3722" s="96">
        <v>8.35</v>
      </c>
      <c r="G3722" s="91">
        <v>17.17156555</v>
      </c>
      <c r="H3722" s="41">
        <v>4.4028869573220497E-4</v>
      </c>
      <c r="I3722" s="42">
        <v>20.432888045976977</v>
      </c>
      <c r="J3722" s="41">
        <v>4.7698793194444447E-4</v>
      </c>
      <c r="K3722" s="42">
        <v>3.1940410958090246</v>
      </c>
      <c r="L3722" s="41">
        <v>4.4028869573220497E-4</v>
      </c>
      <c r="M3722" s="42">
        <v>3.0190053657525668</v>
      </c>
    </row>
    <row r="3723" spans="1:13" x14ac:dyDescent="0.2">
      <c r="A3723" s="84">
        <v>360</v>
      </c>
      <c r="B3723" s="85">
        <v>37046</v>
      </c>
      <c r="C3723" s="105">
        <v>26.126050810000002</v>
      </c>
      <c r="D3723" s="90">
        <v>6.4504999999999999E-4</v>
      </c>
      <c r="E3723" s="87">
        <v>166.32437901</v>
      </c>
      <c r="F3723" s="96">
        <v>8.5299999999999994</v>
      </c>
      <c r="G3723" s="91">
        <v>17.328025405000002</v>
      </c>
      <c r="H3723" s="41">
        <v>4.4399704277964247E-4</v>
      </c>
      <c r="I3723" s="42">
        <v>20.441960187844838</v>
      </c>
      <c r="J3723" s="41">
        <v>4.8133403902777785E-4</v>
      </c>
      <c r="K3723" s="42">
        <v>3.1945224298480523</v>
      </c>
      <c r="L3723" s="41">
        <v>4.4399704277964247E-4</v>
      </c>
      <c r="M3723" s="42">
        <v>3.0194493627953465</v>
      </c>
    </row>
    <row r="3724" spans="1:13" x14ac:dyDescent="0.2">
      <c r="A3724" s="84">
        <v>360</v>
      </c>
      <c r="B3724" s="85">
        <v>37047</v>
      </c>
      <c r="C3724" s="105">
        <v>25.927972700000002</v>
      </c>
      <c r="D3724" s="90">
        <v>6.4064000000000005E-4</v>
      </c>
      <c r="E3724" s="87">
        <v>166.43093306</v>
      </c>
      <c r="F3724" s="96">
        <v>8.31</v>
      </c>
      <c r="G3724" s="91">
        <v>17.11898635</v>
      </c>
      <c r="H3724" s="41">
        <v>4.3904137654537934E-4</v>
      </c>
      <c r="I3724" s="42">
        <v>20.450935054184995</v>
      </c>
      <c r="J3724" s="41">
        <v>4.7552739861111114E-4</v>
      </c>
      <c r="K3724" s="42">
        <v>3.1949979572466636</v>
      </c>
      <c r="L3724" s="41">
        <v>4.3904137654537934E-4</v>
      </c>
      <c r="M3724" s="42">
        <v>3.0198884041718919</v>
      </c>
    </row>
    <row r="3725" spans="1:13" x14ac:dyDescent="0.2">
      <c r="A3725" s="84">
        <v>360</v>
      </c>
      <c r="B3725" s="85">
        <v>37048</v>
      </c>
      <c r="C3725" s="105">
        <v>25.827077469999999</v>
      </c>
      <c r="D3725" s="90">
        <v>6.3843000000000005E-4</v>
      </c>
      <c r="E3725" s="87">
        <v>166.53718756000001</v>
      </c>
      <c r="F3725" s="96">
        <v>8.26</v>
      </c>
      <c r="G3725" s="91">
        <v>17.043538734999998</v>
      </c>
      <c r="H3725" s="41">
        <v>4.3725058153487595E-4</v>
      </c>
      <c r="I3725" s="42">
        <v>20.459877237430369</v>
      </c>
      <c r="J3725" s="41">
        <v>4.7343163152777773E-4</v>
      </c>
      <c r="K3725" s="42">
        <v>3.1954713888781914</v>
      </c>
      <c r="L3725" s="41">
        <v>4.3725058153487595E-4</v>
      </c>
      <c r="M3725" s="42">
        <v>3.0203256547534267</v>
      </c>
    </row>
    <row r="3726" spans="1:13" x14ac:dyDescent="0.2">
      <c r="A3726" s="84">
        <v>360</v>
      </c>
      <c r="B3726" s="85">
        <v>37049</v>
      </c>
      <c r="C3726" s="105">
        <v>25.78253789</v>
      </c>
      <c r="D3726" s="90">
        <v>6.3732999999999997E-4</v>
      </c>
      <c r="E3726" s="87">
        <v>166.64332671</v>
      </c>
      <c r="F3726" s="96">
        <v>8.34</v>
      </c>
      <c r="G3726" s="91">
        <v>17.061268945000002</v>
      </c>
      <c r="H3726" s="41">
        <v>4.3767152230178574E-4</v>
      </c>
      <c r="I3726" s="42">
        <v>20.468831943046983</v>
      </c>
      <c r="J3726" s="41">
        <v>4.7392413736111117E-4</v>
      </c>
      <c r="K3726" s="42">
        <v>3.1959453130155526</v>
      </c>
      <c r="L3726" s="41">
        <v>4.3767152230178574E-4</v>
      </c>
      <c r="M3726" s="42">
        <v>3.0207633262757287</v>
      </c>
    </row>
    <row r="3727" spans="1:13" x14ac:dyDescent="0.2">
      <c r="A3727" s="84">
        <v>360</v>
      </c>
      <c r="B3727" s="85">
        <v>37050</v>
      </c>
      <c r="C3727" s="105">
        <v>25.932101920000001</v>
      </c>
      <c r="D3727" s="90">
        <v>6.4064000000000005E-4</v>
      </c>
      <c r="E3727" s="87">
        <v>166.75008509</v>
      </c>
      <c r="F3727" s="96">
        <v>8.44</v>
      </c>
      <c r="G3727" s="91">
        <v>17.186050959999999</v>
      </c>
      <c r="H3727" s="41">
        <v>4.4063223031454157E-4</v>
      </c>
      <c r="I3727" s="42">
        <v>20.47785117011798</v>
      </c>
      <c r="J3727" s="41">
        <v>4.7739030444444443E-4</v>
      </c>
      <c r="K3727" s="42">
        <v>3.196422703319997</v>
      </c>
      <c r="L3727" s="41">
        <v>4.4063223031454157E-4</v>
      </c>
      <c r="M3727" s="42">
        <v>3.0212039585060433</v>
      </c>
    </row>
    <row r="3728" spans="1:13" x14ac:dyDescent="0.2">
      <c r="A3728" s="84">
        <v>360</v>
      </c>
      <c r="B3728" s="85">
        <v>37051</v>
      </c>
      <c r="C3728" s="105">
        <v>25.932101920000001</v>
      </c>
      <c r="D3728" s="90">
        <v>6.4064000000000005E-4</v>
      </c>
      <c r="E3728" s="87">
        <v>166.85691186</v>
      </c>
      <c r="F3728" s="96">
        <v>8.44</v>
      </c>
      <c r="G3728" s="91">
        <v>17.186050959999999</v>
      </c>
      <c r="H3728" s="41">
        <v>4.4063223031454157E-4</v>
      </c>
      <c r="I3728" s="42">
        <v>20.486874371351117</v>
      </c>
      <c r="J3728" s="41">
        <v>4.7739030444444443E-4</v>
      </c>
      <c r="K3728" s="42">
        <v>3.1969000936244414</v>
      </c>
      <c r="L3728" s="41">
        <v>4.4063223031454157E-4</v>
      </c>
      <c r="M3728" s="42">
        <v>3.0216445907363578</v>
      </c>
    </row>
    <row r="3729" spans="1:13" x14ac:dyDescent="0.2">
      <c r="A3729" s="84">
        <v>360</v>
      </c>
      <c r="B3729" s="85">
        <v>37052</v>
      </c>
      <c r="C3729" s="105">
        <v>25.932101920000001</v>
      </c>
      <c r="D3729" s="90">
        <v>6.4064000000000005E-4</v>
      </c>
      <c r="E3729" s="87">
        <v>166.96380707</v>
      </c>
      <c r="F3729" s="96">
        <v>8.44</v>
      </c>
      <c r="G3729" s="91">
        <v>17.186050959999999</v>
      </c>
      <c r="H3729" s="41">
        <v>4.4063223031454157E-4</v>
      </c>
      <c r="I3729" s="42">
        <v>20.495901548497539</v>
      </c>
      <c r="J3729" s="41">
        <v>4.7739030444444443E-4</v>
      </c>
      <c r="K3729" s="42">
        <v>3.1973774839288858</v>
      </c>
      <c r="L3729" s="41">
        <v>4.4063223031454157E-4</v>
      </c>
      <c r="M3729" s="42">
        <v>3.0220852229666724</v>
      </c>
    </row>
    <row r="3730" spans="1:13" x14ac:dyDescent="0.2">
      <c r="A3730" s="84">
        <v>360</v>
      </c>
      <c r="B3730" s="85">
        <v>37053</v>
      </c>
      <c r="C3730" s="105">
        <v>26.264891479999996</v>
      </c>
      <c r="D3730" s="90">
        <v>6.4791000000000002E-4</v>
      </c>
      <c r="E3730" s="87">
        <v>167.07198459</v>
      </c>
      <c r="F3730" s="96">
        <v>8.42</v>
      </c>
      <c r="G3730" s="91">
        <v>17.342445739999999</v>
      </c>
      <c r="H3730" s="41">
        <v>4.443385793844179E-4</v>
      </c>
      <c r="I3730" s="42">
        <v>20.505008668274801</v>
      </c>
      <c r="J3730" s="41">
        <v>4.8173460388888887E-4</v>
      </c>
      <c r="K3730" s="42">
        <v>3.1978592185327748</v>
      </c>
      <c r="L3730" s="41">
        <v>4.443385793844179E-4</v>
      </c>
      <c r="M3730" s="42">
        <v>3.0225295615460568</v>
      </c>
    </row>
    <row r="3731" spans="1:13" x14ac:dyDescent="0.2">
      <c r="A3731" s="84">
        <v>360</v>
      </c>
      <c r="B3731" s="85">
        <v>37054</v>
      </c>
      <c r="C3731" s="105">
        <v>26.143038870000002</v>
      </c>
      <c r="D3731" s="90">
        <v>6.4526999999999998E-4</v>
      </c>
      <c r="E3731" s="87">
        <v>167.17979113000001</v>
      </c>
      <c r="F3731" s="96">
        <v>8.42</v>
      </c>
      <c r="G3731" s="91">
        <v>17.281519435</v>
      </c>
      <c r="H3731" s="41">
        <v>4.4289529274132988E-4</v>
      </c>
      <c r="I3731" s="42">
        <v>20.514090240091601</v>
      </c>
      <c r="J3731" s="41">
        <v>4.8004220652777776E-4</v>
      </c>
      <c r="K3731" s="42">
        <v>3.1983392607393024</v>
      </c>
      <c r="L3731" s="41">
        <v>4.4289529274132988E-4</v>
      </c>
      <c r="M3731" s="42">
        <v>3.0229724568387981</v>
      </c>
    </row>
    <row r="3732" spans="1:13" x14ac:dyDescent="0.2">
      <c r="A3732" s="84">
        <v>360</v>
      </c>
      <c r="B3732" s="85">
        <v>37055</v>
      </c>
      <c r="C3732" s="105">
        <v>26.013702939999998</v>
      </c>
      <c r="D3732" s="90">
        <v>6.424E-4</v>
      </c>
      <c r="E3732" s="87">
        <v>167.28718742999999</v>
      </c>
      <c r="F3732" s="96">
        <v>8.43</v>
      </c>
      <c r="G3732" s="91">
        <v>17.221851469999997</v>
      </c>
      <c r="H3732" s="41">
        <v>4.4148109011943326E-4</v>
      </c>
      <c r="I3732" s="42">
        <v>20.523146823013604</v>
      </c>
      <c r="J3732" s="41">
        <v>4.7838476305555547E-4</v>
      </c>
      <c r="K3732" s="42">
        <v>3.1988176455023578</v>
      </c>
      <c r="L3732" s="41">
        <v>4.4148109011943326E-4</v>
      </c>
      <c r="M3732" s="42">
        <v>3.0234139379289173</v>
      </c>
    </row>
    <row r="3733" spans="1:13" x14ac:dyDescent="0.2">
      <c r="A3733" s="84">
        <v>360</v>
      </c>
      <c r="B3733" s="85">
        <v>37056</v>
      </c>
      <c r="C3733" s="105">
        <v>26.14381186</v>
      </c>
      <c r="D3733" s="90">
        <v>6.4526999999999998E-4</v>
      </c>
      <c r="E3733" s="87">
        <v>167.39513282999999</v>
      </c>
      <c r="F3733" s="96">
        <v>8.44</v>
      </c>
      <c r="G3733" s="91">
        <v>17.291905929999999</v>
      </c>
      <c r="H3733" s="41">
        <v>4.4314139186063528E-4</v>
      </c>
      <c r="I3733" s="42">
        <v>20.532241478862115</v>
      </c>
      <c r="J3733" s="41">
        <v>4.8033072027777775E-4</v>
      </c>
      <c r="K3733" s="42">
        <v>3.1992979762226357</v>
      </c>
      <c r="L3733" s="41">
        <v>4.4314139186063528E-4</v>
      </c>
      <c r="M3733" s="42">
        <v>3.023857079320778</v>
      </c>
    </row>
    <row r="3734" spans="1:13" x14ac:dyDescent="0.2">
      <c r="A3734" s="84">
        <v>360</v>
      </c>
      <c r="B3734" s="85">
        <v>37057</v>
      </c>
      <c r="C3734" s="105">
        <v>26.12863106</v>
      </c>
      <c r="D3734" s="90">
        <v>6.4504999999999999E-4</v>
      </c>
      <c r="E3734" s="87">
        <v>167.50311106000001</v>
      </c>
      <c r="F3734" s="96">
        <v>8.42</v>
      </c>
      <c r="G3734" s="91">
        <v>17.274315529999999</v>
      </c>
      <c r="H3734" s="41">
        <v>4.4272458960592509E-4</v>
      </c>
      <c r="I3734" s="42">
        <v>20.541331607044533</v>
      </c>
      <c r="J3734" s="41">
        <v>4.7984209805555556E-4</v>
      </c>
      <c r="K3734" s="42">
        <v>3.1997778183206913</v>
      </c>
      <c r="L3734" s="41">
        <v>4.4272458960592509E-4</v>
      </c>
      <c r="M3734" s="42">
        <v>3.0242998039103837</v>
      </c>
    </row>
    <row r="3735" spans="1:13" x14ac:dyDescent="0.2">
      <c r="A3735" s="84">
        <v>360</v>
      </c>
      <c r="B3735" s="85">
        <v>37058</v>
      </c>
      <c r="C3735" s="105">
        <v>26.12863106</v>
      </c>
      <c r="D3735" s="90">
        <v>6.4504999999999999E-4</v>
      </c>
      <c r="E3735" s="87">
        <v>167.61115894</v>
      </c>
      <c r="F3735" s="96">
        <v>8.42</v>
      </c>
      <c r="G3735" s="91">
        <v>17.274315529999999</v>
      </c>
      <c r="H3735" s="41">
        <v>4.4272458960592509E-4</v>
      </c>
      <c r="I3735" s="42">
        <v>20.550425759650221</v>
      </c>
      <c r="J3735" s="41">
        <v>4.7984209805555556E-4</v>
      </c>
      <c r="K3735" s="42">
        <v>3.2002576604187469</v>
      </c>
      <c r="L3735" s="41">
        <v>4.4272458960592509E-4</v>
      </c>
      <c r="M3735" s="42">
        <v>3.0247425284999894</v>
      </c>
    </row>
    <row r="3736" spans="1:13" x14ac:dyDescent="0.2">
      <c r="A3736" s="84">
        <v>360</v>
      </c>
      <c r="B3736" s="85">
        <v>37059</v>
      </c>
      <c r="C3736" s="105">
        <v>26.12863106</v>
      </c>
      <c r="D3736" s="90">
        <v>6.4504999999999999E-4</v>
      </c>
      <c r="E3736" s="87">
        <v>167.71927651999999</v>
      </c>
      <c r="F3736" s="96">
        <v>8.42</v>
      </c>
      <c r="G3736" s="91">
        <v>17.274315529999999</v>
      </c>
      <c r="H3736" s="41">
        <v>4.4272458960592509E-4</v>
      </c>
      <c r="I3736" s="42">
        <v>20.559523938460888</v>
      </c>
      <c r="J3736" s="41">
        <v>4.7984209805555556E-4</v>
      </c>
      <c r="K3736" s="42">
        <v>3.2007375025168026</v>
      </c>
      <c r="L3736" s="41">
        <v>4.4272458960592509E-4</v>
      </c>
      <c r="M3736" s="42">
        <v>3.0251852530895951</v>
      </c>
    </row>
    <row r="3737" spans="1:13" x14ac:dyDescent="0.2">
      <c r="A3737" s="84">
        <v>360</v>
      </c>
      <c r="B3737" s="85">
        <v>37060</v>
      </c>
      <c r="C3737" s="105">
        <v>26.004612399999999</v>
      </c>
      <c r="D3737" s="90">
        <v>6.4218000000000001E-4</v>
      </c>
      <c r="E3737" s="87">
        <v>167.82698248</v>
      </c>
      <c r="F3737" s="96">
        <v>8.42</v>
      </c>
      <c r="G3737" s="91">
        <v>17.2123062</v>
      </c>
      <c r="H3737" s="41">
        <v>4.412547891239349E-4</v>
      </c>
      <c r="I3737" s="42">
        <v>20.568595926860841</v>
      </c>
      <c r="J3737" s="41">
        <v>4.7811961666666667E-4</v>
      </c>
      <c r="K3737" s="42">
        <v>3.2012156221334691</v>
      </c>
      <c r="L3737" s="41">
        <v>4.412547891239349E-4</v>
      </c>
      <c r="M3737" s="42">
        <v>3.025626507878719</v>
      </c>
    </row>
    <row r="3738" spans="1:13" x14ac:dyDescent="0.2">
      <c r="A3738" s="84">
        <v>360</v>
      </c>
      <c r="B3738" s="85">
        <v>37061</v>
      </c>
      <c r="C3738" s="105">
        <v>25.929221349999999</v>
      </c>
      <c r="D3738" s="90">
        <v>6.4064000000000005E-4</v>
      </c>
      <c r="E3738" s="87">
        <v>167.93449916</v>
      </c>
      <c r="F3738" s="96">
        <v>8.3699999999999992</v>
      </c>
      <c r="G3738" s="91">
        <v>17.149610674999998</v>
      </c>
      <c r="H3738" s="41">
        <v>4.3976793529121316E-4</v>
      </c>
      <c r="I3738" s="42">
        <v>20.577641335823436</v>
      </c>
      <c r="J3738" s="41">
        <v>4.7637807430555548E-4</v>
      </c>
      <c r="K3738" s="42">
        <v>3.2016920002077747</v>
      </c>
      <c r="L3738" s="41">
        <v>4.3976793529121316E-4</v>
      </c>
      <c r="M3738" s="42">
        <v>3.02606627581401</v>
      </c>
    </row>
    <row r="3739" spans="1:13" x14ac:dyDescent="0.2">
      <c r="A3739" s="84">
        <v>360</v>
      </c>
      <c r="B3739" s="85">
        <v>37062</v>
      </c>
      <c r="C3739" s="105">
        <v>25.973090300000003</v>
      </c>
      <c r="D3739" s="90">
        <v>6.4152000000000002E-4</v>
      </c>
      <c r="E3739" s="87">
        <v>168.04223250000001</v>
      </c>
      <c r="F3739" s="96">
        <v>8.3800000000000008</v>
      </c>
      <c r="G3739" s="91">
        <v>17.176545150000003</v>
      </c>
      <c r="H3739" s="41">
        <v>4.4040679622092682E-4</v>
      </c>
      <c r="I3739" s="42">
        <v>20.58670386891793</v>
      </c>
      <c r="J3739" s="41">
        <v>4.7712625416666674E-4</v>
      </c>
      <c r="K3739" s="42">
        <v>3.2021691264619414</v>
      </c>
      <c r="L3739" s="41">
        <v>4.4040679622092682E-4</v>
      </c>
      <c r="M3739" s="42">
        <v>3.0265066826102309</v>
      </c>
    </row>
    <row r="3740" spans="1:13" x14ac:dyDescent="0.2">
      <c r="A3740" s="84">
        <v>360</v>
      </c>
      <c r="B3740" s="85">
        <v>37063</v>
      </c>
      <c r="C3740" s="105">
        <v>26.022790680000004</v>
      </c>
      <c r="D3740" s="90">
        <v>6.4262E-4</v>
      </c>
      <c r="E3740" s="87">
        <v>168.1502198</v>
      </c>
      <c r="F3740" s="96">
        <v>8.32</v>
      </c>
      <c r="G3740" s="91">
        <v>17.171395340000004</v>
      </c>
      <c r="H3740" s="41">
        <v>4.4028465879653034E-4</v>
      </c>
      <c r="I3740" s="42">
        <v>20.595767878806601</v>
      </c>
      <c r="J3740" s="41">
        <v>4.76983203888889E-4</v>
      </c>
      <c r="K3740" s="42">
        <v>3.2026461096658303</v>
      </c>
      <c r="L3740" s="41">
        <v>4.4028465879653034E-4</v>
      </c>
      <c r="M3740" s="42">
        <v>3.0269469672690272</v>
      </c>
    </row>
    <row r="3741" spans="1:13" x14ac:dyDescent="0.2">
      <c r="A3741" s="84">
        <v>360</v>
      </c>
      <c r="B3741" s="85">
        <v>37064</v>
      </c>
      <c r="C3741" s="105">
        <v>26.01370906</v>
      </c>
      <c r="D3741" s="90">
        <v>6.424E-4</v>
      </c>
      <c r="E3741" s="87">
        <v>168.2582395</v>
      </c>
      <c r="F3741" s="96">
        <v>8.35</v>
      </c>
      <c r="G3741" s="91">
        <v>17.181854529999999</v>
      </c>
      <c r="H3741" s="41">
        <v>4.4053271254385074E-4</v>
      </c>
      <c r="I3741" s="42">
        <v>20.604840988297177</v>
      </c>
      <c r="J3741" s="41">
        <v>4.7727373694444444E-4</v>
      </c>
      <c r="K3741" s="42">
        <v>3.2031233834027746</v>
      </c>
      <c r="L3741" s="41">
        <v>4.4053271254385074E-4</v>
      </c>
      <c r="M3741" s="42">
        <v>3.0273874999815709</v>
      </c>
    </row>
    <row r="3742" spans="1:13" x14ac:dyDescent="0.2">
      <c r="A3742" s="84">
        <v>360</v>
      </c>
      <c r="B3742" s="85">
        <v>37065</v>
      </c>
      <c r="C3742" s="105">
        <v>26.01370906</v>
      </c>
      <c r="D3742" s="90">
        <v>6.424E-4</v>
      </c>
      <c r="E3742" s="87">
        <v>168.36632858999999</v>
      </c>
      <c r="F3742" s="96">
        <v>8.35</v>
      </c>
      <c r="G3742" s="91">
        <v>17.181854529999999</v>
      </c>
      <c r="H3742" s="41">
        <v>4.4053271254385074E-4</v>
      </c>
      <c r="I3742" s="42">
        <v>20.613918094789287</v>
      </c>
      <c r="J3742" s="41">
        <v>4.7727373694444444E-4</v>
      </c>
      <c r="K3742" s="42">
        <v>3.2036006571397189</v>
      </c>
      <c r="L3742" s="41">
        <v>4.4053271254385074E-4</v>
      </c>
      <c r="M3742" s="42">
        <v>3.0278280326941145</v>
      </c>
    </row>
    <row r="3743" spans="1:13" x14ac:dyDescent="0.2">
      <c r="A3743" s="84">
        <v>360</v>
      </c>
      <c r="B3743" s="85">
        <v>37066</v>
      </c>
      <c r="C3743" s="105">
        <v>26.01370906</v>
      </c>
      <c r="D3743" s="90">
        <v>6.424E-4</v>
      </c>
      <c r="E3743" s="87">
        <v>168.47448711999999</v>
      </c>
      <c r="F3743" s="96">
        <v>8.35</v>
      </c>
      <c r="G3743" s="91">
        <v>17.181854529999999</v>
      </c>
      <c r="H3743" s="41">
        <v>4.4053271254385074E-4</v>
      </c>
      <c r="I3743" s="42">
        <v>20.622999200043743</v>
      </c>
      <c r="J3743" s="41">
        <v>4.7727373694444444E-4</v>
      </c>
      <c r="K3743" s="42">
        <v>3.2040779308766631</v>
      </c>
      <c r="L3743" s="41">
        <v>4.4053271254385074E-4</v>
      </c>
      <c r="M3743" s="42">
        <v>3.0282685654066581</v>
      </c>
    </row>
    <row r="3744" spans="1:13" x14ac:dyDescent="0.2">
      <c r="A3744" s="84">
        <v>360</v>
      </c>
      <c r="B3744" s="85">
        <v>37067</v>
      </c>
      <c r="C3744" s="105">
        <v>26.08426996</v>
      </c>
      <c r="D3744" s="90">
        <v>6.4395000000000001E-4</v>
      </c>
      <c r="E3744" s="87">
        <v>168.58297626999999</v>
      </c>
      <c r="F3744" s="96">
        <v>8.3000000000000007</v>
      </c>
      <c r="G3744" s="91">
        <v>17.192134979999999</v>
      </c>
      <c r="H3744" s="41">
        <v>4.4077650571661131E-4</v>
      </c>
      <c r="I3744" s="42">
        <v>20.632089333568537</v>
      </c>
      <c r="J3744" s="41">
        <v>4.7755930499999999E-4</v>
      </c>
      <c r="K3744" s="42">
        <v>3.2045554901816633</v>
      </c>
      <c r="L3744" s="41">
        <v>4.4077650571661131E-4</v>
      </c>
      <c r="M3744" s="42">
        <v>3.028709341912375</v>
      </c>
    </row>
    <row r="3745" spans="1:13" x14ac:dyDescent="0.2">
      <c r="A3745" s="84">
        <v>360</v>
      </c>
      <c r="B3745" s="85">
        <v>37068</v>
      </c>
      <c r="C3745" s="105">
        <v>26.35831864</v>
      </c>
      <c r="D3745" s="90">
        <v>6.5010999999999997E-4</v>
      </c>
      <c r="E3745" s="87">
        <v>168.69257375000001</v>
      </c>
      <c r="F3745" s="96">
        <v>8.1999999999999993</v>
      </c>
      <c r="G3745" s="91">
        <v>17.279159319999998</v>
      </c>
      <c r="H3745" s="41">
        <v>4.4283936880362695E-4</v>
      </c>
      <c r="I3745" s="42">
        <v>20.641226034986115</v>
      </c>
      <c r="J3745" s="41">
        <v>4.7997664777777772E-4</v>
      </c>
      <c r="K3745" s="42">
        <v>3.205035466829441</v>
      </c>
      <c r="L3745" s="41">
        <v>4.4283936880362695E-4</v>
      </c>
      <c r="M3745" s="42">
        <v>3.0291521812811784</v>
      </c>
    </row>
    <row r="3746" spans="1:13" x14ac:dyDescent="0.2">
      <c r="A3746" s="84">
        <v>360</v>
      </c>
      <c r="B3746" s="85">
        <v>37069</v>
      </c>
      <c r="C3746" s="105">
        <v>26.440438040000004</v>
      </c>
      <c r="D3746" s="90">
        <v>6.5187000000000003E-4</v>
      </c>
      <c r="E3746" s="87">
        <v>168.80253938000001</v>
      </c>
      <c r="F3746" s="96">
        <v>8.2200000000000006</v>
      </c>
      <c r="G3746" s="91">
        <v>17.330219020000001</v>
      </c>
      <c r="H3746" s="41">
        <v>4.4404899987671165E-4</v>
      </c>
      <c r="I3746" s="42">
        <v>20.65039175076318</v>
      </c>
      <c r="J3746" s="41">
        <v>4.8139497277777782E-4</v>
      </c>
      <c r="K3746" s="42">
        <v>3.2055168618022187</v>
      </c>
      <c r="L3746" s="41">
        <v>4.4404899987671165E-4</v>
      </c>
      <c r="M3746" s="42">
        <v>3.0295962302810553</v>
      </c>
    </row>
    <row r="3747" spans="1:13" x14ac:dyDescent="0.2">
      <c r="A3747" s="84">
        <v>360</v>
      </c>
      <c r="B3747" s="85">
        <v>37070</v>
      </c>
      <c r="C3747" s="105">
        <v>26.553486279999998</v>
      </c>
      <c r="D3747" s="90">
        <v>6.5428999999999997E-4</v>
      </c>
      <c r="E3747" s="87">
        <v>168.91298519</v>
      </c>
      <c r="F3747" s="96">
        <v>8.19</v>
      </c>
      <c r="G3747" s="91">
        <v>17.37174314</v>
      </c>
      <c r="H3747" s="41">
        <v>4.4503234107562406E-4</v>
      </c>
      <c r="I3747" s="42">
        <v>20.65958184294815</v>
      </c>
      <c r="J3747" s="41">
        <v>4.8254842055555557E-4</v>
      </c>
      <c r="K3747" s="42">
        <v>3.2059994102227742</v>
      </c>
      <c r="L3747" s="41">
        <v>4.4503234107562406E-4</v>
      </c>
      <c r="M3747" s="42">
        <v>3.0300412626221309</v>
      </c>
    </row>
    <row r="3748" spans="1:13" x14ac:dyDescent="0.2">
      <c r="A3748" s="84">
        <v>360</v>
      </c>
      <c r="B3748" s="85">
        <v>37071</v>
      </c>
      <c r="C3748" s="105">
        <v>26.553486279999998</v>
      </c>
      <c r="D3748" s="90">
        <v>6.5428999999999997E-4</v>
      </c>
      <c r="E3748" s="87">
        <v>169.02350326999999</v>
      </c>
      <c r="F3748" s="96">
        <v>8.19</v>
      </c>
      <c r="G3748" s="91">
        <v>17.37174314</v>
      </c>
      <c r="H3748" s="41">
        <v>4.4503234107562406E-4</v>
      </c>
      <c r="I3748" s="42">
        <v>20.668776025021362</v>
      </c>
      <c r="J3748" s="41">
        <v>4.8254842055555557E-4</v>
      </c>
      <c r="K3748" s="42">
        <v>3.2064819586433297</v>
      </c>
      <c r="L3748" s="41">
        <v>4.4503234107562406E-4</v>
      </c>
      <c r="M3748" s="42">
        <v>3.0304862949632065</v>
      </c>
    </row>
    <row r="3749" spans="1:13" x14ac:dyDescent="0.2">
      <c r="A3749" s="84">
        <v>360</v>
      </c>
      <c r="B3749" s="85">
        <v>37072</v>
      </c>
      <c r="C3749" s="105">
        <v>26.553486279999998</v>
      </c>
      <c r="D3749" s="90">
        <v>6.5428999999999997E-4</v>
      </c>
      <c r="E3749" s="87">
        <v>169.13409365999999</v>
      </c>
      <c r="F3749" s="96">
        <v>8.19</v>
      </c>
      <c r="G3749" s="91">
        <v>17.37174314</v>
      </c>
      <c r="H3749" s="41">
        <v>4.4503234107562406E-4</v>
      </c>
      <c r="I3749" s="42">
        <v>20.677974298802944</v>
      </c>
      <c r="J3749" s="41">
        <v>4.8254842055555557E-4</v>
      </c>
      <c r="K3749" s="42">
        <v>3.2069645070638853</v>
      </c>
      <c r="L3749" s="41">
        <v>4.4503234107562406E-4</v>
      </c>
      <c r="M3749" s="42">
        <v>3.0309313273042822</v>
      </c>
    </row>
    <row r="3750" spans="1:13" x14ac:dyDescent="0.2">
      <c r="A3750" s="84">
        <v>360</v>
      </c>
      <c r="B3750" s="85">
        <v>37073</v>
      </c>
      <c r="C3750" s="105">
        <v>26.553486279999998</v>
      </c>
      <c r="D3750" s="90">
        <v>6.5428999999999997E-4</v>
      </c>
      <c r="E3750" s="87">
        <v>169.24475641000001</v>
      </c>
      <c r="F3750" s="96">
        <v>8.1875002600000002</v>
      </c>
      <c r="G3750" s="91">
        <v>17.370493269999997</v>
      </c>
      <c r="H3750" s="41">
        <v>4.4500274771230863E-4</v>
      </c>
      <c r="I3750" s="42">
        <v>20.687176054183034</v>
      </c>
      <c r="J3750" s="41">
        <v>4.8251370194444436E-4</v>
      </c>
      <c r="K3750" s="42">
        <v>3.2074470207658297</v>
      </c>
      <c r="L3750" s="41">
        <v>4.4500274771230863E-4</v>
      </c>
      <c r="M3750" s="42">
        <v>3.0313763300519945</v>
      </c>
    </row>
    <row r="3751" spans="1:13" x14ac:dyDescent="0.2">
      <c r="A3751" s="84">
        <v>360</v>
      </c>
      <c r="B3751" s="85">
        <v>37074</v>
      </c>
      <c r="C3751" s="105">
        <v>26.634719080000004</v>
      </c>
      <c r="D3751" s="90">
        <v>6.5605000000000004E-4</v>
      </c>
      <c r="E3751" s="87">
        <v>169.35578942999999</v>
      </c>
      <c r="F3751" s="96">
        <v>8.2077144700000009</v>
      </c>
      <c r="G3751" s="91">
        <v>17.421216775000001</v>
      </c>
      <c r="H3751" s="41">
        <v>4.4620348356483319E-4</v>
      </c>
      <c r="I3751" s="42">
        <v>20.696406744203529</v>
      </c>
      <c r="J3751" s="41">
        <v>4.8392268819444448E-4</v>
      </c>
      <c r="K3751" s="42">
        <v>3.207930943454024</v>
      </c>
      <c r="L3751" s="41">
        <v>4.4620348356483319E-4</v>
      </c>
      <c r="M3751" s="42">
        <v>3.0318225335355593</v>
      </c>
    </row>
    <row r="3752" spans="1:13" x14ac:dyDescent="0.2">
      <c r="A3752" s="84">
        <v>360</v>
      </c>
      <c r="B3752" s="85">
        <v>37075</v>
      </c>
      <c r="C3752" s="105">
        <v>26.580746739999999</v>
      </c>
      <c r="D3752" s="90">
        <v>6.5494999999999995E-4</v>
      </c>
      <c r="E3752" s="87">
        <v>169.46670900000001</v>
      </c>
      <c r="F3752" s="96">
        <v>8.0925785000000001</v>
      </c>
      <c r="G3752" s="91">
        <v>17.336662619999998</v>
      </c>
      <c r="H3752" s="41">
        <v>4.4420161483560427E-4</v>
      </c>
      <c r="I3752" s="42">
        <v>20.705600121500598</v>
      </c>
      <c r="J3752" s="41">
        <v>4.8157396166666661E-4</v>
      </c>
      <c r="K3752" s="42">
        <v>3.2084125174156908</v>
      </c>
      <c r="L3752" s="41">
        <v>4.4420161483560427E-4</v>
      </c>
      <c r="M3752" s="42">
        <v>3.0322667351503947</v>
      </c>
    </row>
    <row r="3753" spans="1:13" x14ac:dyDescent="0.2">
      <c r="A3753" s="84">
        <v>360</v>
      </c>
      <c r="B3753" s="85">
        <v>37076</v>
      </c>
      <c r="C3753" s="105">
        <v>26.646613810000002</v>
      </c>
      <c r="D3753" s="90">
        <v>6.5649000000000002E-4</v>
      </c>
      <c r="E3753" s="87">
        <v>169.5779622</v>
      </c>
      <c r="F3753" s="96">
        <v>8.1175271500000008</v>
      </c>
      <c r="G3753" s="91">
        <v>17.382070480000003</v>
      </c>
      <c r="H3753" s="41">
        <v>4.4527685106099391E-4</v>
      </c>
      <c r="I3753" s="42">
        <v>20.71481984592203</v>
      </c>
      <c r="J3753" s="41">
        <v>4.8283529111111122E-4</v>
      </c>
      <c r="K3753" s="42">
        <v>3.208895352706802</v>
      </c>
      <c r="L3753" s="41">
        <v>4.4527685106099391E-4</v>
      </c>
      <c r="M3753" s="42">
        <v>3.0327120120014559</v>
      </c>
    </row>
    <row r="3754" spans="1:13" x14ac:dyDescent="0.2">
      <c r="A3754" s="84">
        <v>360</v>
      </c>
      <c r="B3754" s="85">
        <v>37077</v>
      </c>
      <c r="C3754" s="105">
        <v>26.611169319999998</v>
      </c>
      <c r="D3754" s="90">
        <v>6.5561000000000005E-4</v>
      </c>
      <c r="E3754" s="87">
        <v>169.68913921000001</v>
      </c>
      <c r="F3754" s="96">
        <v>8.1866356299999996</v>
      </c>
      <c r="G3754" s="91">
        <v>17.398902475</v>
      </c>
      <c r="H3754" s="41">
        <v>4.4567531921302361E-4</v>
      </c>
      <c r="I3754" s="42">
        <v>20.724051929869301</v>
      </c>
      <c r="J3754" s="41">
        <v>4.833028465277778E-4</v>
      </c>
      <c r="K3754" s="42">
        <v>3.2093786555533299</v>
      </c>
      <c r="L3754" s="41">
        <v>4.4567531921302361E-4</v>
      </c>
      <c r="M3754" s="42">
        <v>3.0331576873206689</v>
      </c>
    </row>
    <row r="3755" spans="1:13" x14ac:dyDescent="0.2">
      <c r="A3755" s="84">
        <v>360</v>
      </c>
      <c r="B3755" s="85">
        <v>37078</v>
      </c>
      <c r="C3755" s="105">
        <v>26.494185999999999</v>
      </c>
      <c r="D3755" s="90">
        <v>6.5297E-4</v>
      </c>
      <c r="E3755" s="87">
        <v>169.79994113000001</v>
      </c>
      <c r="F3755" s="96">
        <v>8.2019842999999995</v>
      </c>
      <c r="G3755" s="91">
        <v>17.348085149999999</v>
      </c>
      <c r="H3755" s="41">
        <v>4.4447213389409157E-4</v>
      </c>
      <c r="I3755" s="42">
        <v>20.733263193453503</v>
      </c>
      <c r="J3755" s="41">
        <v>4.8189125416666663E-4</v>
      </c>
      <c r="K3755" s="42">
        <v>3.2098605468074966</v>
      </c>
      <c r="L3755" s="41">
        <v>4.4447213389409157E-4</v>
      </c>
      <c r="M3755" s="42">
        <v>3.033602159454563</v>
      </c>
    </row>
    <row r="3756" spans="1:13" x14ac:dyDescent="0.2">
      <c r="A3756" s="84">
        <v>360</v>
      </c>
      <c r="B3756" s="85">
        <v>37079</v>
      </c>
      <c r="C3756" s="105">
        <v>26.494185999999999</v>
      </c>
      <c r="D3756" s="90">
        <v>6.5297E-4</v>
      </c>
      <c r="E3756" s="87">
        <v>169.91081539999999</v>
      </c>
      <c r="F3756" s="96">
        <v>8.2019842999999995</v>
      </c>
      <c r="G3756" s="91">
        <v>17.348085149999999</v>
      </c>
      <c r="H3756" s="41">
        <v>4.4447213389409157E-4</v>
      </c>
      <c r="I3756" s="42">
        <v>20.742478551187684</v>
      </c>
      <c r="J3756" s="41">
        <v>4.8189125416666663E-4</v>
      </c>
      <c r="K3756" s="42">
        <v>3.2103424380616632</v>
      </c>
      <c r="L3756" s="41">
        <v>4.4447213389409157E-4</v>
      </c>
      <c r="M3756" s="42">
        <v>3.0340466315884571</v>
      </c>
    </row>
    <row r="3757" spans="1:13" x14ac:dyDescent="0.2">
      <c r="A3757" s="84">
        <v>360</v>
      </c>
      <c r="B3757" s="85">
        <v>37080</v>
      </c>
      <c r="C3757" s="105">
        <v>26.494185999999999</v>
      </c>
      <c r="D3757" s="90">
        <v>6.5297E-4</v>
      </c>
      <c r="E3757" s="87">
        <v>170.02176206999999</v>
      </c>
      <c r="F3757" s="96">
        <v>8.2019842999999995</v>
      </c>
      <c r="G3757" s="91">
        <v>17.348085149999999</v>
      </c>
      <c r="H3757" s="41">
        <v>4.4447213389409157E-4</v>
      </c>
      <c r="I3757" s="42">
        <v>20.751698004891583</v>
      </c>
      <c r="J3757" s="41">
        <v>4.8189125416666663E-4</v>
      </c>
      <c r="K3757" s="42">
        <v>3.2108243293158298</v>
      </c>
      <c r="L3757" s="41">
        <v>4.4447213389409157E-4</v>
      </c>
      <c r="M3757" s="42">
        <v>3.0344911037223512</v>
      </c>
    </row>
    <row r="3758" spans="1:13" x14ac:dyDescent="0.2">
      <c r="A3758" s="84">
        <v>360</v>
      </c>
      <c r="B3758" s="85">
        <v>37081</v>
      </c>
      <c r="C3758" s="105">
        <v>26.775072640000001</v>
      </c>
      <c r="D3758" s="90">
        <v>6.5934000000000001E-4</v>
      </c>
      <c r="E3758" s="87">
        <v>170.13386421999999</v>
      </c>
      <c r="F3758" s="96">
        <v>8.21621661</v>
      </c>
      <c r="G3758" s="91">
        <v>17.495644625000001</v>
      </c>
      <c r="H3758" s="41">
        <v>4.4796441690442279E-4</v>
      </c>
      <c r="I3758" s="42">
        <v>20.760994027188122</v>
      </c>
      <c r="J3758" s="41">
        <v>4.8599012847222223E-4</v>
      </c>
      <c r="K3758" s="42">
        <v>3.2113103194443022</v>
      </c>
      <c r="L3758" s="41">
        <v>4.4796441690442279E-4</v>
      </c>
      <c r="M3758" s="42">
        <v>3.0349390681392556</v>
      </c>
    </row>
    <row r="3759" spans="1:13" x14ac:dyDescent="0.2">
      <c r="A3759" s="84">
        <v>360</v>
      </c>
      <c r="B3759" s="85">
        <v>37082</v>
      </c>
      <c r="C3759" s="105">
        <v>26.714981770000001</v>
      </c>
      <c r="D3759" s="90">
        <v>6.5780000000000005E-4</v>
      </c>
      <c r="E3759" s="87">
        <v>170.24577828</v>
      </c>
      <c r="F3759" s="96">
        <v>8.2472678300000002</v>
      </c>
      <c r="G3759" s="91">
        <v>17.4811248</v>
      </c>
      <c r="H3759" s="41">
        <v>4.4762097097028608E-4</v>
      </c>
      <c r="I3759" s="42">
        <v>20.770287083492882</v>
      </c>
      <c r="J3759" s="41">
        <v>4.8558679999999998E-4</v>
      </c>
      <c r="K3759" s="42">
        <v>3.2117959062443022</v>
      </c>
      <c r="L3759" s="41">
        <v>4.4762097097028608E-4</v>
      </c>
      <c r="M3759" s="42">
        <v>3.0353866891102257</v>
      </c>
    </row>
    <row r="3760" spans="1:13" x14ac:dyDescent="0.2">
      <c r="A3760" s="84">
        <v>360</v>
      </c>
      <c r="B3760" s="85">
        <v>37083</v>
      </c>
      <c r="C3760" s="105">
        <v>26.68293873</v>
      </c>
      <c r="D3760" s="90">
        <v>6.5713999999999996E-4</v>
      </c>
      <c r="E3760" s="87">
        <v>170.35765359000001</v>
      </c>
      <c r="F3760" s="96">
        <v>8.1842003200000004</v>
      </c>
      <c r="G3760" s="91">
        <v>17.433569524999999</v>
      </c>
      <c r="H3760" s="41">
        <v>4.4649582174272062E-4</v>
      </c>
      <c r="I3760" s="42">
        <v>20.779560929892057</v>
      </c>
      <c r="J3760" s="41">
        <v>4.8426582013888888E-4</v>
      </c>
      <c r="K3760" s="42">
        <v>3.2122801720644412</v>
      </c>
      <c r="L3760" s="41">
        <v>4.4649582174272062E-4</v>
      </c>
      <c r="M3760" s="42">
        <v>3.0358331849319686</v>
      </c>
    </row>
    <row r="3761" spans="1:13" x14ac:dyDescent="0.2">
      <c r="A3761" s="84">
        <v>360</v>
      </c>
      <c r="B3761" s="85">
        <v>37084</v>
      </c>
      <c r="C3761" s="105">
        <v>26.572786560000001</v>
      </c>
      <c r="D3761" s="90">
        <v>6.5472999999999996E-4</v>
      </c>
      <c r="E3761" s="87">
        <v>170.46919186</v>
      </c>
      <c r="F3761" s="96">
        <v>8.1843042399999995</v>
      </c>
      <c r="G3761" s="91">
        <v>17.3785454</v>
      </c>
      <c r="H3761" s="41">
        <v>4.4519339371817956E-4</v>
      </c>
      <c r="I3761" s="42">
        <v>20.788811853142409</v>
      </c>
      <c r="J3761" s="41">
        <v>4.8273737222222224E-4</v>
      </c>
      <c r="K3761" s="42">
        <v>3.2127629094366634</v>
      </c>
      <c r="L3761" s="41">
        <v>4.4519339371817956E-4</v>
      </c>
      <c r="M3761" s="42">
        <v>3.0362783783256866</v>
      </c>
    </row>
    <row r="3762" spans="1:13" x14ac:dyDescent="0.2">
      <c r="A3762" s="84">
        <v>360</v>
      </c>
      <c r="B3762" s="85">
        <v>37085</v>
      </c>
      <c r="C3762" s="105">
        <v>26.671105010000002</v>
      </c>
      <c r="D3762" s="90">
        <v>6.5691999999999996E-4</v>
      </c>
      <c r="E3762" s="87">
        <v>170.58117648000001</v>
      </c>
      <c r="F3762" s="96">
        <v>8.1006009999999993</v>
      </c>
      <c r="G3762" s="91">
        <v>17.385853005000001</v>
      </c>
      <c r="H3762" s="41">
        <v>4.4536640071268785E-4</v>
      </c>
      <c r="I3762" s="42">
        <v>20.798070491452535</v>
      </c>
      <c r="J3762" s="41">
        <v>4.8294036125000003E-4</v>
      </c>
      <c r="K3762" s="42">
        <v>3.2132458497979135</v>
      </c>
      <c r="L3762" s="41">
        <v>4.4536640071268785E-4</v>
      </c>
      <c r="M3762" s="42">
        <v>3.0367237447263991</v>
      </c>
    </row>
    <row r="3763" spans="1:13" x14ac:dyDescent="0.2">
      <c r="A3763" s="84">
        <v>360</v>
      </c>
      <c r="B3763" s="85">
        <v>37086</v>
      </c>
      <c r="C3763" s="105">
        <v>26.671105010000002</v>
      </c>
      <c r="D3763" s="90">
        <v>6.5691999999999996E-4</v>
      </c>
      <c r="E3763" s="87">
        <v>170.69323467000001</v>
      </c>
      <c r="F3763" s="96">
        <v>8.1006009999999993</v>
      </c>
      <c r="G3763" s="91">
        <v>17.385853005000001</v>
      </c>
      <c r="H3763" s="41">
        <v>4.4536640071268785E-4</v>
      </c>
      <c r="I3763" s="42">
        <v>20.80733325324908</v>
      </c>
      <c r="J3763" s="41">
        <v>4.8294036125000003E-4</v>
      </c>
      <c r="K3763" s="42">
        <v>3.2137287901591636</v>
      </c>
      <c r="L3763" s="41">
        <v>4.4536640071268785E-4</v>
      </c>
      <c r="M3763" s="42">
        <v>3.0371691111271115</v>
      </c>
    </row>
    <row r="3764" spans="1:13" x14ac:dyDescent="0.2">
      <c r="A3764" s="84">
        <v>360</v>
      </c>
      <c r="B3764" s="85">
        <v>37087</v>
      </c>
      <c r="C3764" s="105">
        <v>26.671105010000002</v>
      </c>
      <c r="D3764" s="90">
        <v>6.5691999999999996E-4</v>
      </c>
      <c r="E3764" s="87">
        <v>170.80536647</v>
      </c>
      <c r="F3764" s="96">
        <v>8.1006009999999993</v>
      </c>
      <c r="G3764" s="91">
        <v>17.385853005000001</v>
      </c>
      <c r="H3764" s="41">
        <v>4.4536640071268785E-4</v>
      </c>
      <c r="I3764" s="42">
        <v>20.816600140368511</v>
      </c>
      <c r="J3764" s="41">
        <v>4.8294036125000003E-4</v>
      </c>
      <c r="K3764" s="42">
        <v>3.2142117305204136</v>
      </c>
      <c r="L3764" s="41">
        <v>4.4536640071268785E-4</v>
      </c>
      <c r="M3764" s="42">
        <v>3.037614477527824</v>
      </c>
    </row>
    <row r="3765" spans="1:13" x14ac:dyDescent="0.2">
      <c r="A3765" s="84">
        <v>360</v>
      </c>
      <c r="B3765" s="85">
        <v>37088</v>
      </c>
      <c r="C3765" s="105">
        <v>26.764553020000005</v>
      </c>
      <c r="D3765" s="90">
        <v>6.5890000000000002E-4</v>
      </c>
      <c r="E3765" s="87">
        <v>170.91791013</v>
      </c>
      <c r="F3765" s="96">
        <v>8.0731094399999996</v>
      </c>
      <c r="G3765" s="91">
        <v>17.418831230000002</v>
      </c>
      <c r="H3765" s="41">
        <v>4.4614702411061025E-4</v>
      </c>
      <c r="I3765" s="42">
        <v>20.825887404573237</v>
      </c>
      <c r="J3765" s="41">
        <v>4.838564230555556E-4</v>
      </c>
      <c r="K3765" s="42">
        <v>3.2146955869434692</v>
      </c>
      <c r="L3765" s="41">
        <v>4.4614702411061025E-4</v>
      </c>
      <c r="M3765" s="42">
        <v>3.0380606245519344</v>
      </c>
    </row>
    <row r="3766" spans="1:13" x14ac:dyDescent="0.2">
      <c r="A3766" s="84">
        <v>360</v>
      </c>
      <c r="B3766" s="85">
        <v>37089</v>
      </c>
      <c r="C3766" s="105">
        <v>26.726191249999999</v>
      </c>
      <c r="D3766" s="90">
        <v>6.5824000000000004E-4</v>
      </c>
      <c r="E3766" s="87">
        <v>171.03041514</v>
      </c>
      <c r="F3766" s="96">
        <v>7.9810265099999995</v>
      </c>
      <c r="G3766" s="91">
        <v>17.353608879999999</v>
      </c>
      <c r="H3766" s="41">
        <v>4.446029426243836E-4</v>
      </c>
      <c r="I3766" s="42">
        <v>20.835146655396073</v>
      </c>
      <c r="J3766" s="41">
        <v>4.820446911111111E-4</v>
      </c>
      <c r="K3766" s="42">
        <v>3.2151776316345804</v>
      </c>
      <c r="L3766" s="41">
        <v>4.446029426243836E-4</v>
      </c>
      <c r="M3766" s="42">
        <v>3.038505227494559</v>
      </c>
    </row>
    <row r="3767" spans="1:13" x14ac:dyDescent="0.2">
      <c r="A3767" s="84">
        <v>360</v>
      </c>
      <c r="B3767" s="85">
        <v>37090</v>
      </c>
      <c r="C3767" s="105">
        <v>26.539507449999999</v>
      </c>
      <c r="D3767" s="90">
        <v>6.5406999999999998E-4</v>
      </c>
      <c r="E3767" s="87">
        <v>171.142281</v>
      </c>
      <c r="F3767" s="96">
        <v>8.0176681599999995</v>
      </c>
      <c r="G3767" s="91">
        <v>17.278587805000001</v>
      </c>
      <c r="H3767" s="41">
        <v>4.4282582634180834E-4</v>
      </c>
      <c r="I3767" s="42">
        <v>20.844372996430703</v>
      </c>
      <c r="J3767" s="41">
        <v>4.7996077236111114E-4</v>
      </c>
      <c r="K3767" s="42">
        <v>3.2156575924069415</v>
      </c>
      <c r="L3767" s="41">
        <v>4.4282582634180834E-4</v>
      </c>
      <c r="M3767" s="42">
        <v>3.038948053320901</v>
      </c>
    </row>
    <row r="3768" spans="1:13" x14ac:dyDescent="0.2">
      <c r="A3768" s="84">
        <v>360</v>
      </c>
      <c r="B3768" s="85">
        <v>37091</v>
      </c>
      <c r="C3768" s="105">
        <v>26.555945860000001</v>
      </c>
      <c r="D3768" s="90">
        <v>6.5450999999999997E-4</v>
      </c>
      <c r="E3768" s="87">
        <v>171.25429532999999</v>
      </c>
      <c r="F3768" s="96">
        <v>8.0370293299999993</v>
      </c>
      <c r="G3768" s="91">
        <v>17.296487595000002</v>
      </c>
      <c r="H3768" s="41">
        <v>4.4324994358846403E-4</v>
      </c>
      <c r="I3768" s="42">
        <v>20.853612263585507</v>
      </c>
      <c r="J3768" s="41">
        <v>4.8045798875000006E-4</v>
      </c>
      <c r="K3768" s="42">
        <v>3.2161380503956916</v>
      </c>
      <c r="L3768" s="41">
        <v>4.4324994358846403E-4</v>
      </c>
      <c r="M3768" s="42">
        <v>3.0393913032644893</v>
      </c>
    </row>
    <row r="3769" spans="1:13" x14ac:dyDescent="0.2">
      <c r="A3769" s="84">
        <v>360</v>
      </c>
      <c r="B3769" s="85">
        <v>37092</v>
      </c>
      <c r="C3769" s="105">
        <v>26.708662260000001</v>
      </c>
      <c r="D3769" s="90">
        <v>6.5780000000000005E-4</v>
      </c>
      <c r="E3769" s="87">
        <v>171.36694641</v>
      </c>
      <c r="F3769" s="96">
        <v>8.0181327299999996</v>
      </c>
      <c r="G3769" s="91">
        <v>17.363397495000001</v>
      </c>
      <c r="H3769" s="41">
        <v>4.4483473400447338E-4</v>
      </c>
      <c r="I3769" s="42">
        <v>20.862888674649813</v>
      </c>
      <c r="J3769" s="41">
        <v>4.8231659708333335E-4</v>
      </c>
      <c r="K3769" s="42">
        <v>3.2166203669927751</v>
      </c>
      <c r="L3769" s="41">
        <v>4.4483473400447338E-4</v>
      </c>
      <c r="M3769" s="42">
        <v>3.0398361379984937</v>
      </c>
    </row>
    <row r="3770" spans="1:13" x14ac:dyDescent="0.2">
      <c r="A3770" s="84">
        <v>360</v>
      </c>
      <c r="B3770" s="85">
        <v>37093</v>
      </c>
      <c r="C3770" s="105">
        <v>26.708662260000001</v>
      </c>
      <c r="D3770" s="90">
        <v>6.5780000000000005E-4</v>
      </c>
      <c r="E3770" s="87">
        <v>171.47967159000001</v>
      </c>
      <c r="F3770" s="96">
        <v>8.0181327299999996</v>
      </c>
      <c r="G3770" s="91">
        <v>17.363397495000001</v>
      </c>
      <c r="H3770" s="41">
        <v>4.4483473400447338E-4</v>
      </c>
      <c r="I3770" s="42">
        <v>20.872169212183966</v>
      </c>
      <c r="J3770" s="41">
        <v>4.8231659708333335E-4</v>
      </c>
      <c r="K3770" s="42">
        <v>3.2171026835898586</v>
      </c>
      <c r="L3770" s="41">
        <v>4.4483473400447338E-4</v>
      </c>
      <c r="M3770" s="42">
        <v>3.0402809727324982</v>
      </c>
    </row>
    <row r="3771" spans="1:13" x14ac:dyDescent="0.2">
      <c r="A3771" s="84">
        <v>360</v>
      </c>
      <c r="B3771" s="85">
        <v>37094</v>
      </c>
      <c r="C3771" s="105">
        <v>26.708662260000001</v>
      </c>
      <c r="D3771" s="90">
        <v>6.5780000000000005E-4</v>
      </c>
      <c r="E3771" s="87">
        <v>171.59247092000001</v>
      </c>
      <c r="F3771" s="96">
        <v>8.0181327299999996</v>
      </c>
      <c r="G3771" s="91">
        <v>17.363397495000001</v>
      </c>
      <c r="H3771" s="41">
        <v>4.4483473400447338E-4</v>
      </c>
      <c r="I3771" s="42">
        <v>20.881453878023564</v>
      </c>
      <c r="J3771" s="41">
        <v>4.8231659708333335E-4</v>
      </c>
      <c r="K3771" s="42">
        <v>3.2175850001869422</v>
      </c>
      <c r="L3771" s="41">
        <v>4.4483473400447338E-4</v>
      </c>
      <c r="M3771" s="42">
        <v>3.0407258074665027</v>
      </c>
    </row>
    <row r="3772" spans="1:13" x14ac:dyDescent="0.2">
      <c r="A3772" s="84">
        <v>360</v>
      </c>
      <c r="B3772" s="85">
        <v>37095</v>
      </c>
      <c r="C3772" s="105">
        <v>26.52522403</v>
      </c>
      <c r="D3772" s="90">
        <v>6.5384999999999998E-4</v>
      </c>
      <c r="E3772" s="87">
        <v>171.70466665999999</v>
      </c>
      <c r="F3772" s="96">
        <v>8.0237013899999994</v>
      </c>
      <c r="G3772" s="91">
        <v>17.274462710000002</v>
      </c>
      <c r="H3772" s="41">
        <v>4.4272807727563368E-4</v>
      </c>
      <c r="I3772" s="42">
        <v>20.890698683949701</v>
      </c>
      <c r="J3772" s="41">
        <v>4.7984618638888894E-4</v>
      </c>
      <c r="K3772" s="42">
        <v>3.218064846373331</v>
      </c>
      <c r="L3772" s="41">
        <v>4.4272807727563368E-4</v>
      </c>
      <c r="M3772" s="42">
        <v>3.0411685355437781</v>
      </c>
    </row>
    <row r="3773" spans="1:13" x14ac:dyDescent="0.2">
      <c r="A3773" s="84">
        <v>360</v>
      </c>
      <c r="B3773" s="85">
        <v>37096</v>
      </c>
      <c r="C3773" s="105">
        <v>26.603138799999996</v>
      </c>
      <c r="D3773" s="90">
        <v>6.5539000000000005E-4</v>
      </c>
      <c r="E3773" s="87">
        <v>171.81720017999999</v>
      </c>
      <c r="F3773" s="96">
        <v>7.91324045</v>
      </c>
      <c r="G3773" s="91">
        <v>17.258189625</v>
      </c>
      <c r="H3773" s="41">
        <v>4.4234243359286829E-4</v>
      </c>
      <c r="I3773" s="42">
        <v>20.899939526445014</v>
      </c>
      <c r="J3773" s="41">
        <v>4.7939415624999998E-4</v>
      </c>
      <c r="K3773" s="42">
        <v>3.2185442405295812</v>
      </c>
      <c r="L3773" s="41">
        <v>4.4234243359286829E-4</v>
      </c>
      <c r="M3773" s="42">
        <v>3.0416108779773712</v>
      </c>
    </row>
    <row r="3774" spans="1:13" x14ac:dyDescent="0.2">
      <c r="A3774" s="84">
        <v>360</v>
      </c>
      <c r="B3774" s="85">
        <v>37097</v>
      </c>
      <c r="C3774" s="105">
        <v>26.60818802</v>
      </c>
      <c r="D3774" s="90">
        <v>6.5561000000000005E-4</v>
      </c>
      <c r="E3774" s="87">
        <v>171.92984525</v>
      </c>
      <c r="F3774" s="96">
        <v>7.9557115799999991</v>
      </c>
      <c r="G3774" s="91">
        <v>17.2819498</v>
      </c>
      <c r="H3774" s="41">
        <v>4.4290549030367998E-4</v>
      </c>
      <c r="I3774" s="42">
        <v>20.909196224408291</v>
      </c>
      <c r="J3774" s="41">
        <v>4.800541611111111E-4</v>
      </c>
      <c r="K3774" s="42">
        <v>3.2190242946906924</v>
      </c>
      <c r="L3774" s="41">
        <v>4.4290549030367998E-4</v>
      </c>
      <c r="M3774" s="42">
        <v>3.0420537834676749</v>
      </c>
    </row>
    <row r="3775" spans="1:13" x14ac:dyDescent="0.2">
      <c r="A3775" s="84">
        <v>360</v>
      </c>
      <c r="B3775" s="85">
        <v>37098</v>
      </c>
      <c r="C3775" s="105">
        <v>26.543899920000001</v>
      </c>
      <c r="D3775" s="90">
        <v>6.5406999999999998E-4</v>
      </c>
      <c r="E3775" s="87">
        <v>172.04229939999999</v>
      </c>
      <c r="F3775" s="96">
        <v>7.9499097800000005</v>
      </c>
      <c r="G3775" s="91">
        <v>17.24690485</v>
      </c>
      <c r="H3775" s="41">
        <v>4.4207497280224217E-4</v>
      </c>
      <c r="I3775" s="42">
        <v>20.918439656760512</v>
      </c>
      <c r="J3775" s="41">
        <v>4.7908069027777775E-4</v>
      </c>
      <c r="K3775" s="42">
        <v>3.2195033753809703</v>
      </c>
      <c r="L3775" s="41">
        <v>4.4207497280224217E-4</v>
      </c>
      <c r="M3775" s="42">
        <v>3.0424958584404771</v>
      </c>
    </row>
    <row r="3776" spans="1:13" x14ac:dyDescent="0.2">
      <c r="A3776" s="84">
        <v>360</v>
      </c>
      <c r="B3776" s="85">
        <v>37099</v>
      </c>
      <c r="C3776" s="105">
        <v>26.650198840000002</v>
      </c>
      <c r="D3776" s="90">
        <v>6.5649000000000002E-4</v>
      </c>
      <c r="E3776" s="87">
        <v>172.15524345</v>
      </c>
      <c r="F3776" s="96">
        <v>7.9059545800000004</v>
      </c>
      <c r="G3776" s="91">
        <v>17.278076710000001</v>
      </c>
      <c r="H3776" s="41">
        <v>4.428137155196854E-4</v>
      </c>
      <c r="I3776" s="42">
        <v>20.927702628747795</v>
      </c>
      <c r="J3776" s="41">
        <v>4.7994657527777781E-4</v>
      </c>
      <c r="K3776" s="42">
        <v>3.2199833219562479</v>
      </c>
      <c r="L3776" s="41">
        <v>4.428137155196854E-4</v>
      </c>
      <c r="M3776" s="42">
        <v>3.042938672155997</v>
      </c>
    </row>
    <row r="3777" spans="1:13" x14ac:dyDescent="0.2">
      <c r="A3777" s="84">
        <v>360</v>
      </c>
      <c r="B3777" s="85">
        <v>37100</v>
      </c>
      <c r="C3777" s="105">
        <v>26.650198840000002</v>
      </c>
      <c r="D3777" s="90">
        <v>6.5649000000000002E-4</v>
      </c>
      <c r="E3777" s="87">
        <v>172.26826165</v>
      </c>
      <c r="F3777" s="96">
        <v>7.9059545800000004</v>
      </c>
      <c r="G3777" s="91">
        <v>17.278076710000001</v>
      </c>
      <c r="H3777" s="41">
        <v>4.428137155196854E-4</v>
      </c>
      <c r="I3777" s="42">
        <v>20.936969702506122</v>
      </c>
      <c r="J3777" s="41">
        <v>4.7994657527777781E-4</v>
      </c>
      <c r="K3777" s="42">
        <v>3.2204632685315255</v>
      </c>
      <c r="L3777" s="41">
        <v>4.428137155196854E-4</v>
      </c>
      <c r="M3777" s="42">
        <v>3.0433814858715165</v>
      </c>
    </row>
    <row r="3778" spans="1:13" x14ac:dyDescent="0.2">
      <c r="A3778" s="84">
        <v>360</v>
      </c>
      <c r="B3778" s="85">
        <v>37101</v>
      </c>
      <c r="C3778" s="105">
        <v>26.650198840000002</v>
      </c>
      <c r="D3778" s="90">
        <v>6.5649000000000002E-4</v>
      </c>
      <c r="E3778" s="87">
        <v>172.38135403999999</v>
      </c>
      <c r="F3778" s="96">
        <v>7.9059545800000004</v>
      </c>
      <c r="G3778" s="91">
        <v>17.278076710000001</v>
      </c>
      <c r="H3778" s="41">
        <v>4.428137155196854E-4</v>
      </c>
      <c r="I3778" s="42">
        <v>20.94624087985181</v>
      </c>
      <c r="J3778" s="41">
        <v>4.7994657527777781E-4</v>
      </c>
      <c r="K3778" s="42">
        <v>3.2209432151068031</v>
      </c>
      <c r="L3778" s="41">
        <v>4.428137155196854E-4</v>
      </c>
      <c r="M3778" s="42">
        <v>3.0438242995870359</v>
      </c>
    </row>
    <row r="3779" spans="1:13" x14ac:dyDescent="0.2">
      <c r="A3779" s="84">
        <v>360</v>
      </c>
      <c r="B3779" s="85">
        <v>37102</v>
      </c>
      <c r="C3779" s="105">
        <v>26.650198840000002</v>
      </c>
      <c r="D3779" s="90">
        <v>6.5649000000000002E-4</v>
      </c>
      <c r="E3779" s="87">
        <v>172.49452067999999</v>
      </c>
      <c r="F3779" s="96">
        <v>7.9059545800000004</v>
      </c>
      <c r="G3779" s="91">
        <v>17.278076710000001</v>
      </c>
      <c r="H3779" s="41">
        <v>4.428137155196854E-4</v>
      </c>
      <c r="I3779" s="42">
        <v>20.955516162601988</v>
      </c>
      <c r="J3779" s="41">
        <v>4.7994657527777781E-4</v>
      </c>
      <c r="K3779" s="42">
        <v>3.2214231616820808</v>
      </c>
      <c r="L3779" s="41">
        <v>4.428137155196854E-4</v>
      </c>
      <c r="M3779" s="42">
        <v>3.0442671133025554</v>
      </c>
    </row>
    <row r="3780" spans="1:13" x14ac:dyDescent="0.2">
      <c r="A3780" s="84">
        <v>360</v>
      </c>
      <c r="B3780" s="85">
        <v>37103</v>
      </c>
      <c r="C3780" s="105">
        <v>26.726226010000005</v>
      </c>
      <c r="D3780" s="90">
        <v>6.5824000000000004E-4</v>
      </c>
      <c r="E3780" s="87">
        <v>172.60806346999999</v>
      </c>
      <c r="F3780" s="96">
        <v>7.9230045499999999</v>
      </c>
      <c r="G3780" s="91">
        <v>17.324615280000003</v>
      </c>
      <c r="H3780" s="41">
        <v>4.4391626998430134E-4</v>
      </c>
      <c r="I3780" s="42">
        <v>20.964818657172486</v>
      </c>
      <c r="J3780" s="41">
        <v>4.8123931333333341E-4</v>
      </c>
      <c r="K3780" s="42">
        <v>3.2219044009954141</v>
      </c>
      <c r="L3780" s="41">
        <v>4.4391626998430134E-4</v>
      </c>
      <c r="M3780" s="42">
        <v>3.0447110295725395</v>
      </c>
    </row>
    <row r="3781" spans="1:13" x14ac:dyDescent="0.2">
      <c r="A3781" s="84">
        <v>360</v>
      </c>
      <c r="B3781" s="85">
        <v>37104</v>
      </c>
      <c r="C3781" s="105">
        <v>26.841549100000002</v>
      </c>
      <c r="D3781" s="90">
        <v>6.6065000000000004E-4</v>
      </c>
      <c r="E3781" s="87">
        <v>172.72209699000001</v>
      </c>
      <c r="F3781" s="96">
        <v>7.8569984900000005</v>
      </c>
      <c r="G3781" s="91">
        <v>17.349273795000002</v>
      </c>
      <c r="H3781" s="41">
        <v>4.4450028299025668E-4</v>
      </c>
      <c r="I3781" s="42">
        <v>20.97413752499844</v>
      </c>
      <c r="J3781" s="41">
        <v>4.8192427208333341E-4</v>
      </c>
      <c r="K3781" s="42">
        <v>3.2223863252674976</v>
      </c>
      <c r="L3781" s="41">
        <v>4.4450028299025668E-4</v>
      </c>
      <c r="M3781" s="42">
        <v>3.0451555298555295</v>
      </c>
    </row>
    <row r="3782" spans="1:13" x14ac:dyDescent="0.2">
      <c r="A3782" s="84">
        <v>360</v>
      </c>
      <c r="B3782" s="85">
        <v>37105</v>
      </c>
      <c r="C3782" s="105">
        <v>26.820498949999998</v>
      </c>
      <c r="D3782" s="90">
        <v>6.6021000000000005E-4</v>
      </c>
      <c r="E3782" s="87">
        <v>172.83612984999999</v>
      </c>
      <c r="F3782" s="96">
        <v>7.8670494800000004</v>
      </c>
      <c r="G3782" s="91">
        <v>17.343774215</v>
      </c>
      <c r="H3782" s="41">
        <v>4.443700413772067E-4</v>
      </c>
      <c r="I3782" s="42">
        <v>20.983457803358274</v>
      </c>
      <c r="J3782" s="41">
        <v>4.8177150597222222E-4</v>
      </c>
      <c r="K3782" s="42">
        <v>3.2228680967734697</v>
      </c>
      <c r="L3782" s="41">
        <v>4.443700413772067E-4</v>
      </c>
      <c r="M3782" s="42">
        <v>3.0455998998969065</v>
      </c>
    </row>
    <row r="3783" spans="1:13" x14ac:dyDescent="0.2">
      <c r="A3783" s="84">
        <v>360</v>
      </c>
      <c r="B3783" s="85">
        <v>37106</v>
      </c>
      <c r="C3783" s="105">
        <v>26.763743630000004</v>
      </c>
      <c r="D3783" s="90">
        <v>6.5890000000000002E-4</v>
      </c>
      <c r="E3783" s="87">
        <v>172.95001157999999</v>
      </c>
      <c r="F3783" s="96">
        <v>7.843714610000001</v>
      </c>
      <c r="G3783" s="91">
        <v>17.303729120000003</v>
      </c>
      <c r="H3783" s="41">
        <v>4.4342150579201878E-4</v>
      </c>
      <c r="I3783" s="42">
        <v>20.992762319814162</v>
      </c>
      <c r="J3783" s="41">
        <v>4.8065914222222231E-4</v>
      </c>
      <c r="K3783" s="42">
        <v>3.2233487559156919</v>
      </c>
      <c r="L3783" s="41">
        <v>4.4342150579201878E-4</v>
      </c>
      <c r="M3783" s="42">
        <v>3.0460433214026983</v>
      </c>
    </row>
    <row r="3784" spans="1:13" x14ac:dyDescent="0.2">
      <c r="A3784" s="84">
        <v>360</v>
      </c>
      <c r="B3784" s="85">
        <v>37107</v>
      </c>
      <c r="C3784" s="105">
        <v>26.763743630000004</v>
      </c>
      <c r="D3784" s="90">
        <v>6.5890000000000002E-4</v>
      </c>
      <c r="E3784" s="87">
        <v>173.06396834</v>
      </c>
      <c r="F3784" s="96">
        <v>7.843714610000001</v>
      </c>
      <c r="G3784" s="91">
        <v>17.303729120000003</v>
      </c>
      <c r="H3784" s="41">
        <v>4.4342150579201878E-4</v>
      </c>
      <c r="I3784" s="42">
        <v>21.002070962092748</v>
      </c>
      <c r="J3784" s="41">
        <v>4.8065914222222231E-4</v>
      </c>
      <c r="K3784" s="42">
        <v>3.2238294150579141</v>
      </c>
      <c r="L3784" s="41">
        <v>4.4342150579201878E-4</v>
      </c>
      <c r="M3784" s="42">
        <v>3.0464867429084901</v>
      </c>
    </row>
    <row r="3785" spans="1:13" x14ac:dyDescent="0.2">
      <c r="A3785" s="84">
        <v>360</v>
      </c>
      <c r="B3785" s="85">
        <v>37108</v>
      </c>
      <c r="C3785" s="105">
        <v>26.763743630000004</v>
      </c>
      <c r="D3785" s="90">
        <v>6.5890000000000002E-4</v>
      </c>
      <c r="E3785" s="87">
        <v>173.17800019000001</v>
      </c>
      <c r="F3785" s="96">
        <v>7.843714610000001</v>
      </c>
      <c r="G3785" s="91">
        <v>17.303729120000003</v>
      </c>
      <c r="H3785" s="41">
        <v>4.4342150579201878E-4</v>
      </c>
      <c r="I3785" s="42">
        <v>21.011383732023511</v>
      </c>
      <c r="J3785" s="41">
        <v>4.8065914222222231E-4</v>
      </c>
      <c r="K3785" s="42">
        <v>3.2243100742001363</v>
      </c>
      <c r="L3785" s="41">
        <v>4.4342150579201878E-4</v>
      </c>
      <c r="M3785" s="42">
        <v>3.0469301644142819</v>
      </c>
    </row>
    <row r="3786" spans="1:13" x14ac:dyDescent="0.2">
      <c r="A3786" s="84">
        <v>360</v>
      </c>
      <c r="B3786" s="85">
        <v>37109</v>
      </c>
      <c r="C3786" s="105">
        <v>26.647730149999997</v>
      </c>
      <c r="D3786" s="90">
        <v>6.5649000000000002E-4</v>
      </c>
      <c r="E3786" s="87">
        <v>173.29168981999999</v>
      </c>
      <c r="F3786" s="96">
        <v>7.8518810699999992</v>
      </c>
      <c r="G3786" s="91">
        <v>17.249805609999999</v>
      </c>
      <c r="H3786" s="41">
        <v>4.4214372625317466E-4</v>
      </c>
      <c r="I3786" s="42">
        <v>21.020673783520522</v>
      </c>
      <c r="J3786" s="41">
        <v>4.7916126694444444E-4</v>
      </c>
      <c r="K3786" s="42">
        <v>3.2247892354670809</v>
      </c>
      <c r="L3786" s="41">
        <v>4.4214372625317466E-4</v>
      </c>
      <c r="M3786" s="42">
        <v>3.0473723081405351</v>
      </c>
    </row>
    <row r="3787" spans="1:13" x14ac:dyDescent="0.2">
      <c r="A3787" s="84">
        <v>360</v>
      </c>
      <c r="B3787" s="85">
        <v>37110</v>
      </c>
      <c r="C3787" s="105">
        <v>26.49235573</v>
      </c>
      <c r="D3787" s="90">
        <v>6.5297E-4</v>
      </c>
      <c r="E3787" s="87">
        <v>173.40484409000001</v>
      </c>
      <c r="F3787" s="96">
        <v>7.8000849600000004</v>
      </c>
      <c r="G3787" s="91">
        <v>17.146220345</v>
      </c>
      <c r="H3787" s="41">
        <v>4.396875094085928E-4</v>
      </c>
      <c r="I3787" s="42">
        <v>21.02991631122249</v>
      </c>
      <c r="J3787" s="41">
        <v>4.7628389847222222E-4</v>
      </c>
      <c r="K3787" s="42">
        <v>3.2252655193655531</v>
      </c>
      <c r="L3787" s="41">
        <v>4.396875094085928E-4</v>
      </c>
      <c r="M3787" s="42">
        <v>3.0478119956499437</v>
      </c>
    </row>
    <row r="3788" spans="1:13" x14ac:dyDescent="0.2">
      <c r="A3788" s="84">
        <v>360</v>
      </c>
      <c r="B3788" s="85">
        <v>37111</v>
      </c>
      <c r="C3788" s="105">
        <v>26.477124740000001</v>
      </c>
      <c r="D3788" s="90">
        <v>6.5275000000000001E-4</v>
      </c>
      <c r="E3788" s="87">
        <v>173.51803409999999</v>
      </c>
      <c r="F3788" s="96">
        <v>7.8229194599999996</v>
      </c>
      <c r="G3788" s="91">
        <v>17.150022100000001</v>
      </c>
      <c r="H3788" s="41">
        <v>4.39777695014687E-4</v>
      </c>
      <c r="I3788" s="42">
        <v>21.039164799344192</v>
      </c>
      <c r="J3788" s="41">
        <v>4.7638950277777782E-4</v>
      </c>
      <c r="K3788" s="42">
        <v>3.225741908868331</v>
      </c>
      <c r="L3788" s="41">
        <v>4.39777695014687E-4</v>
      </c>
      <c r="M3788" s="42">
        <v>3.0482517733449583</v>
      </c>
    </row>
    <row r="3789" spans="1:13" x14ac:dyDescent="0.2">
      <c r="A3789" s="84">
        <v>360</v>
      </c>
      <c r="B3789" s="85">
        <v>37112</v>
      </c>
      <c r="C3789" s="105">
        <v>26.422556520000001</v>
      </c>
      <c r="D3789" s="90">
        <v>6.5143000000000004E-4</v>
      </c>
      <c r="E3789" s="87">
        <v>173.63106895000001</v>
      </c>
      <c r="F3789" s="96">
        <v>7.8389426499999999</v>
      </c>
      <c r="G3789" s="91">
        <v>17.130749585</v>
      </c>
      <c r="H3789" s="41">
        <v>4.3932048041028793E-4</v>
      </c>
      <c r="I3789" s="42">
        <v>21.048407735331271</v>
      </c>
      <c r="J3789" s="41">
        <v>4.7585415513888888E-4</v>
      </c>
      <c r="K3789" s="42">
        <v>3.2262177630234699</v>
      </c>
      <c r="L3789" s="41">
        <v>4.3932048041028793E-4</v>
      </c>
      <c r="M3789" s="42">
        <v>3.0486910938253686</v>
      </c>
    </row>
    <row r="3790" spans="1:13" x14ac:dyDescent="0.2">
      <c r="A3790" s="84">
        <v>360</v>
      </c>
      <c r="B3790" s="85">
        <v>37113</v>
      </c>
      <c r="C3790" s="105">
        <v>26.330646299999998</v>
      </c>
      <c r="D3790" s="90">
        <v>6.4944999999999998E-4</v>
      </c>
      <c r="E3790" s="87">
        <v>173.74383365</v>
      </c>
      <c r="F3790" s="96">
        <v>7.8345758500000002</v>
      </c>
      <c r="G3790" s="91">
        <v>17.082611074999999</v>
      </c>
      <c r="H3790" s="41">
        <v>4.3817813094260138E-4</v>
      </c>
      <c r="I3790" s="42">
        <v>21.057630687292058</v>
      </c>
      <c r="J3790" s="41">
        <v>4.7451697430555553E-4</v>
      </c>
      <c r="K3790" s="42">
        <v>3.2266922799977755</v>
      </c>
      <c r="L3790" s="41">
        <v>4.3817813094260138E-4</v>
      </c>
      <c r="M3790" s="42">
        <v>3.0491292719563114</v>
      </c>
    </row>
    <row r="3791" spans="1:13" x14ac:dyDescent="0.2">
      <c r="A3791" s="84">
        <v>360</v>
      </c>
      <c r="B3791" s="85">
        <v>37114</v>
      </c>
      <c r="C3791" s="105">
        <v>26.330646299999998</v>
      </c>
      <c r="D3791" s="90">
        <v>6.4944999999999998E-4</v>
      </c>
      <c r="E3791" s="87">
        <v>173.85667158000001</v>
      </c>
      <c r="F3791" s="96">
        <v>7.8345758500000002</v>
      </c>
      <c r="G3791" s="91">
        <v>17.082611074999999</v>
      </c>
      <c r="H3791" s="41">
        <v>4.3817813094260138E-4</v>
      </c>
      <c r="I3791" s="42">
        <v>21.066857680548694</v>
      </c>
      <c r="J3791" s="41">
        <v>4.7451697430555553E-4</v>
      </c>
      <c r="K3791" s="42">
        <v>3.2271667969720812</v>
      </c>
      <c r="L3791" s="41">
        <v>4.3817813094260138E-4</v>
      </c>
      <c r="M3791" s="42">
        <v>3.0495674500872543</v>
      </c>
    </row>
    <row r="3792" spans="1:13" x14ac:dyDescent="0.2">
      <c r="A3792" s="84">
        <v>360</v>
      </c>
      <c r="B3792" s="85">
        <v>37115</v>
      </c>
      <c r="C3792" s="105">
        <v>26.330646299999998</v>
      </c>
      <c r="D3792" s="90">
        <v>6.4944999999999998E-4</v>
      </c>
      <c r="E3792" s="87">
        <v>173.96958280000001</v>
      </c>
      <c r="F3792" s="96">
        <v>7.8345758500000002</v>
      </c>
      <c r="G3792" s="91">
        <v>17.082611074999999</v>
      </c>
      <c r="H3792" s="41">
        <v>4.3817813094260138E-4</v>
      </c>
      <c r="I3792" s="42">
        <v>21.07608871687199</v>
      </c>
      <c r="J3792" s="41">
        <v>4.7451697430555553E-4</v>
      </c>
      <c r="K3792" s="42">
        <v>3.2276413139463869</v>
      </c>
      <c r="L3792" s="41">
        <v>4.3817813094260138E-4</v>
      </c>
      <c r="M3792" s="42">
        <v>3.0500056282181971</v>
      </c>
    </row>
    <row r="3793" spans="1:13" x14ac:dyDescent="0.2">
      <c r="A3793" s="84">
        <v>360</v>
      </c>
      <c r="B3793" s="85">
        <v>37116</v>
      </c>
      <c r="C3793" s="105">
        <v>26.418678309999997</v>
      </c>
      <c r="D3793" s="90">
        <v>6.5143000000000004E-4</v>
      </c>
      <c r="E3793" s="87">
        <v>174.08291181000001</v>
      </c>
      <c r="F3793" s="96">
        <v>7.8402388199999988</v>
      </c>
      <c r="G3793" s="91">
        <v>17.129458564999997</v>
      </c>
      <c r="H3793" s="41">
        <v>4.3928985000896148E-4</v>
      </c>
      <c r="I3793" s="42">
        <v>21.085347228723201</v>
      </c>
      <c r="J3793" s="41">
        <v>4.7581829347222214E-4</v>
      </c>
      <c r="K3793" s="42">
        <v>3.2281171322398592</v>
      </c>
      <c r="L3793" s="41">
        <v>4.3928985000896148E-4</v>
      </c>
      <c r="M3793" s="42">
        <v>3.0504449180682061</v>
      </c>
    </row>
    <row r="3794" spans="1:13" x14ac:dyDescent="0.2">
      <c r="A3794" s="84">
        <v>360</v>
      </c>
      <c r="B3794" s="85">
        <v>37117</v>
      </c>
      <c r="C3794" s="105">
        <v>26.306454240000001</v>
      </c>
      <c r="D3794" s="90">
        <v>6.4900999999999999E-4</v>
      </c>
      <c r="E3794" s="87">
        <v>174.19589336000001</v>
      </c>
      <c r="F3794" s="96">
        <v>7.7888067799999998</v>
      </c>
      <c r="G3794" s="91">
        <v>17.047630510000001</v>
      </c>
      <c r="H3794" s="41">
        <v>4.3734773182091402E-4</v>
      </c>
      <c r="I3794" s="42">
        <v>21.094568857508339</v>
      </c>
      <c r="J3794" s="41">
        <v>4.735452919444445E-4</v>
      </c>
      <c r="K3794" s="42">
        <v>3.2285906775318036</v>
      </c>
      <c r="L3794" s="41">
        <v>4.3734773182091402E-4</v>
      </c>
      <c r="M3794" s="42">
        <v>3.050882265800027</v>
      </c>
    </row>
    <row r="3795" spans="1:13" x14ac:dyDescent="0.2">
      <c r="A3795" s="84">
        <v>360</v>
      </c>
      <c r="B3795" s="85">
        <v>37118</v>
      </c>
      <c r="C3795" s="105">
        <v>26.500823090000004</v>
      </c>
      <c r="D3795" s="90">
        <v>6.5319E-4</v>
      </c>
      <c r="E3795" s="87">
        <v>174.30967638000001</v>
      </c>
      <c r="F3795" s="96">
        <v>7.8047500999999988</v>
      </c>
      <c r="G3795" s="91">
        <v>17.152786595000002</v>
      </c>
      <c r="H3795" s="41">
        <v>4.3984327280433E-4</v>
      </c>
      <c r="I3795" s="42">
        <v>21.10384716171302</v>
      </c>
      <c r="J3795" s="41">
        <v>4.7646629430555561E-4</v>
      </c>
      <c r="K3795" s="42">
        <v>3.2290671438261094</v>
      </c>
      <c r="L3795" s="41">
        <v>4.3984327280433E-4</v>
      </c>
      <c r="M3795" s="42">
        <v>3.0513221090728315</v>
      </c>
    </row>
    <row r="3796" spans="1:13" x14ac:dyDescent="0.2">
      <c r="A3796" s="84">
        <v>360</v>
      </c>
      <c r="B3796" s="85">
        <v>37119</v>
      </c>
      <c r="C3796" s="105">
        <v>26.862054860000001</v>
      </c>
      <c r="D3796" s="90">
        <v>6.6109000000000003E-4</v>
      </c>
      <c r="E3796" s="87">
        <v>174.42491075999999</v>
      </c>
      <c r="F3796" s="96">
        <v>7.8109315099999996</v>
      </c>
      <c r="G3796" s="91">
        <v>17.336493185000002</v>
      </c>
      <c r="H3796" s="41">
        <v>4.4419760191960478E-4</v>
      </c>
      <c r="I3796" s="42">
        <v>21.113221440013529</v>
      </c>
      <c r="J3796" s="41">
        <v>4.8156925513888896E-4</v>
      </c>
      <c r="K3796" s="42">
        <v>3.2295487130812481</v>
      </c>
      <c r="L3796" s="41">
        <v>4.4419760191960478E-4</v>
      </c>
      <c r="M3796" s="42">
        <v>3.0517663066747511</v>
      </c>
    </row>
    <row r="3797" spans="1:13" x14ac:dyDescent="0.2">
      <c r="A3797" s="84">
        <v>360</v>
      </c>
      <c r="B3797" s="85">
        <v>37120</v>
      </c>
      <c r="C3797" s="105">
        <v>26.577216840000002</v>
      </c>
      <c r="D3797" s="90">
        <v>6.5494999999999995E-4</v>
      </c>
      <c r="E3797" s="87">
        <v>174.53915036000001</v>
      </c>
      <c r="F3797" s="96">
        <v>7.8339684199999997</v>
      </c>
      <c r="G3797" s="91">
        <v>17.205592630000002</v>
      </c>
      <c r="H3797" s="41">
        <v>4.4109561157790189E-4</v>
      </c>
      <c r="I3797" s="42">
        <v>21.122534389336991</v>
      </c>
      <c r="J3797" s="41">
        <v>4.7793312861111117E-4</v>
      </c>
      <c r="K3797" s="42">
        <v>3.2300266462098595</v>
      </c>
      <c r="L3797" s="41">
        <v>4.4109561157790189E-4</v>
      </c>
      <c r="M3797" s="42">
        <v>3.0522074022863288</v>
      </c>
    </row>
    <row r="3798" spans="1:13" x14ac:dyDescent="0.2">
      <c r="A3798" s="84">
        <v>360</v>
      </c>
      <c r="B3798" s="85">
        <v>37121</v>
      </c>
      <c r="C3798" s="105">
        <v>26.577216840000002</v>
      </c>
      <c r="D3798" s="90">
        <v>6.5494999999999995E-4</v>
      </c>
      <c r="E3798" s="87">
        <v>174.65346478000001</v>
      </c>
      <c r="F3798" s="96">
        <v>7.8339684199999997</v>
      </c>
      <c r="G3798" s="91">
        <v>17.205592630000002</v>
      </c>
      <c r="H3798" s="41">
        <v>4.4109561157790189E-4</v>
      </c>
      <c r="I3798" s="42">
        <v>21.13185144656153</v>
      </c>
      <c r="J3798" s="41">
        <v>4.7793312861111117E-4</v>
      </c>
      <c r="K3798" s="42">
        <v>3.2305045793384708</v>
      </c>
      <c r="L3798" s="41">
        <v>4.4109561157790189E-4</v>
      </c>
      <c r="M3798" s="42">
        <v>3.0526484978979065</v>
      </c>
    </row>
    <row r="3799" spans="1:13" x14ac:dyDescent="0.2">
      <c r="A3799" s="84">
        <v>360</v>
      </c>
      <c r="B3799" s="85">
        <v>37122</v>
      </c>
      <c r="C3799" s="105">
        <v>26.577216840000002</v>
      </c>
      <c r="D3799" s="90">
        <v>6.5494999999999995E-4</v>
      </c>
      <c r="E3799" s="87">
        <v>174.76785407</v>
      </c>
      <c r="F3799" s="96">
        <v>7.8339684199999997</v>
      </c>
      <c r="G3799" s="91">
        <v>17.205592630000002</v>
      </c>
      <c r="H3799" s="41">
        <v>4.4109561157790189E-4</v>
      </c>
      <c r="I3799" s="42">
        <v>21.141172613499126</v>
      </c>
      <c r="J3799" s="41">
        <v>4.7793312861111117E-4</v>
      </c>
      <c r="K3799" s="42">
        <v>3.2309825124670821</v>
      </c>
      <c r="L3799" s="41">
        <v>4.4109561157790189E-4</v>
      </c>
      <c r="M3799" s="42">
        <v>3.0530895935094842</v>
      </c>
    </row>
    <row r="3800" spans="1:13" x14ac:dyDescent="0.2">
      <c r="A3800" s="84">
        <v>360</v>
      </c>
      <c r="B3800" s="85">
        <v>37123</v>
      </c>
      <c r="C3800" s="105">
        <v>26.269534820000001</v>
      </c>
      <c r="D3800" s="90">
        <v>6.4813000000000002E-4</v>
      </c>
      <c r="E3800" s="87">
        <v>174.88112636</v>
      </c>
      <c r="F3800" s="96">
        <v>7.7270322299999998</v>
      </c>
      <c r="G3800" s="91">
        <v>16.998283525000002</v>
      </c>
      <c r="H3800" s="41">
        <v>4.3617586919708629E-4</v>
      </c>
      <c r="I3800" s="42">
        <v>21.150393882839666</v>
      </c>
      <c r="J3800" s="41">
        <v>4.7217454236111116E-4</v>
      </c>
      <c r="K3800" s="42">
        <v>3.2314546870094434</v>
      </c>
      <c r="L3800" s="41">
        <v>4.3617586919708629E-4</v>
      </c>
      <c r="M3800" s="42">
        <v>3.0535257693786813</v>
      </c>
    </row>
    <row r="3801" spans="1:13" x14ac:dyDescent="0.2">
      <c r="A3801" s="84">
        <v>360</v>
      </c>
      <c r="B3801" s="85">
        <v>37124</v>
      </c>
      <c r="C3801" s="105">
        <v>25.501396660000005</v>
      </c>
      <c r="D3801" s="90">
        <v>6.3113000000000004E-4</v>
      </c>
      <c r="E3801" s="87">
        <v>174.99149908999999</v>
      </c>
      <c r="F3801" s="96">
        <v>7.6440601100000007</v>
      </c>
      <c r="G3801" s="91">
        <v>16.572728385000001</v>
      </c>
      <c r="H3801" s="41">
        <v>4.2604953950142743E-4</v>
      </c>
      <c r="I3801" s="42">
        <v>21.159404998413724</v>
      </c>
      <c r="J3801" s="41">
        <v>4.6035356625000006E-4</v>
      </c>
      <c r="K3801" s="42">
        <v>3.2319150405756933</v>
      </c>
      <c r="L3801" s="41">
        <v>4.2604953950142743E-4</v>
      </c>
      <c r="M3801" s="42">
        <v>3.0539518189181827</v>
      </c>
    </row>
    <row r="3802" spans="1:13" x14ac:dyDescent="0.2">
      <c r="A3802" s="84">
        <v>360</v>
      </c>
      <c r="B3802" s="85">
        <v>37125</v>
      </c>
      <c r="C3802" s="105">
        <v>25.59</v>
      </c>
      <c r="D3802" s="90">
        <v>6.3312000000000004E-4</v>
      </c>
      <c r="E3802" s="87">
        <v>175.10228971000001</v>
      </c>
      <c r="F3802" s="96">
        <v>7.61</v>
      </c>
      <c r="G3802" s="91">
        <v>16.600000000000001</v>
      </c>
      <c r="H3802" s="41">
        <v>4.2669958795937823E-4</v>
      </c>
      <c r="I3802" s="42">
        <v>21.168433707808013</v>
      </c>
      <c r="J3802" s="41">
        <v>4.6111111111111114E-4</v>
      </c>
      <c r="K3802" s="42">
        <v>3.2323761516868044</v>
      </c>
      <c r="L3802" s="41">
        <v>4.2669958795937823E-4</v>
      </c>
      <c r="M3802" s="42">
        <v>3.0543785185061418</v>
      </c>
    </row>
    <row r="3803" spans="1:13" x14ac:dyDescent="0.2">
      <c r="A3803" s="84">
        <v>360</v>
      </c>
      <c r="B3803" s="85">
        <v>37126</v>
      </c>
      <c r="C3803" s="105">
        <v>25.51</v>
      </c>
      <c r="D3803" s="90">
        <v>6.3135000000000003E-4</v>
      </c>
      <c r="E3803" s="87">
        <v>175.21284054</v>
      </c>
      <c r="F3803" s="96">
        <v>7.48</v>
      </c>
      <c r="G3803" s="91">
        <v>16.495000000000001</v>
      </c>
      <c r="H3803" s="41">
        <v>4.2419596690068673E-4</v>
      </c>
      <c r="I3803" s="42">
        <v>21.177413272012469</v>
      </c>
      <c r="J3803" s="41">
        <v>4.5819444444444445E-4</v>
      </c>
      <c r="K3803" s="42">
        <v>3.232834346131249</v>
      </c>
      <c r="L3803" s="41">
        <v>4.2419596690068673E-4</v>
      </c>
      <c r="M3803" s="42">
        <v>3.0548027144730425</v>
      </c>
    </row>
    <row r="3804" spans="1:13" x14ac:dyDescent="0.2">
      <c r="A3804" s="84">
        <v>360</v>
      </c>
      <c r="B3804" s="85">
        <v>37127</v>
      </c>
      <c r="C3804" s="105">
        <v>25.36</v>
      </c>
      <c r="D3804" s="90">
        <v>6.2803000000000002E-4</v>
      </c>
      <c r="E3804" s="87">
        <v>175.32287946</v>
      </c>
      <c r="F3804" s="96">
        <v>7.5</v>
      </c>
      <c r="G3804" s="91">
        <v>16.43</v>
      </c>
      <c r="H3804" s="41">
        <v>4.2264497828914394E-4</v>
      </c>
      <c r="I3804" s="42">
        <v>21.186363799385038</v>
      </c>
      <c r="J3804" s="41">
        <v>4.5638888888888888E-4</v>
      </c>
      <c r="K3804" s="42">
        <v>3.2332907350201379</v>
      </c>
      <c r="L3804" s="41">
        <v>4.2264497828914394E-4</v>
      </c>
      <c r="M3804" s="42">
        <v>3.0552253594513319</v>
      </c>
    </row>
    <row r="3805" spans="1:13" x14ac:dyDescent="0.2">
      <c r="A3805" s="84">
        <v>360</v>
      </c>
      <c r="B3805" s="85">
        <v>37128</v>
      </c>
      <c r="C3805" s="105">
        <v>25.36</v>
      </c>
      <c r="D3805" s="90">
        <v>6.2803000000000002E-4</v>
      </c>
      <c r="E3805" s="87">
        <v>175.43298748999999</v>
      </c>
      <c r="F3805" s="96">
        <v>7.5</v>
      </c>
      <c r="G3805" s="91">
        <v>16.43</v>
      </c>
      <c r="H3805" s="41">
        <v>4.2264497828914394E-4</v>
      </c>
      <c r="I3805" s="42">
        <v>21.195318109653055</v>
      </c>
      <c r="J3805" s="41">
        <v>4.5638888888888888E-4</v>
      </c>
      <c r="K3805" s="42">
        <v>3.2337471239090267</v>
      </c>
      <c r="L3805" s="41">
        <v>4.2264497828914394E-4</v>
      </c>
      <c r="M3805" s="42">
        <v>3.0556480044296208</v>
      </c>
    </row>
    <row r="3806" spans="1:13" x14ac:dyDescent="0.2">
      <c r="A3806" s="84">
        <v>360</v>
      </c>
      <c r="B3806" s="85">
        <v>37129</v>
      </c>
      <c r="C3806" s="105">
        <v>25.36</v>
      </c>
      <c r="D3806" s="90">
        <v>6.2803000000000002E-4</v>
      </c>
      <c r="E3806" s="87">
        <v>175.54316467000001</v>
      </c>
      <c r="F3806" s="96">
        <v>7.5</v>
      </c>
      <c r="G3806" s="91">
        <v>16.43</v>
      </c>
      <c r="H3806" s="41">
        <v>4.2264497828914394E-4</v>
      </c>
      <c r="I3806" s="42">
        <v>21.20427620441534</v>
      </c>
      <c r="J3806" s="41">
        <v>4.5638888888888888E-4</v>
      </c>
      <c r="K3806" s="42">
        <v>3.2342035127979156</v>
      </c>
      <c r="L3806" s="41">
        <v>4.2264497828914394E-4</v>
      </c>
      <c r="M3806" s="42">
        <v>3.0560706494079097</v>
      </c>
    </row>
    <row r="3807" spans="1:13" x14ac:dyDescent="0.2">
      <c r="A3807" s="84">
        <v>360</v>
      </c>
      <c r="B3807" s="85">
        <v>37130</v>
      </c>
      <c r="C3807" s="105">
        <v>25.1</v>
      </c>
      <c r="D3807" s="90">
        <v>6.2226000000000002E-4</v>
      </c>
      <c r="E3807" s="87">
        <v>175.65239815999999</v>
      </c>
      <c r="F3807" s="96">
        <v>7.47</v>
      </c>
      <c r="G3807" s="91">
        <v>16.285</v>
      </c>
      <c r="H3807" s="41">
        <v>4.191819667556107E-4</v>
      </c>
      <c r="I3807" s="42">
        <v>21.213164654618335</v>
      </c>
      <c r="J3807" s="41">
        <v>4.5236111111111112E-4</v>
      </c>
      <c r="K3807" s="42">
        <v>3.2346558739090265</v>
      </c>
      <c r="L3807" s="41">
        <v>4.191819667556107E-4</v>
      </c>
      <c r="M3807" s="42">
        <v>3.0564898313746651</v>
      </c>
    </row>
    <row r="3808" spans="1:13" x14ac:dyDescent="0.2">
      <c r="A3808" s="84">
        <v>360</v>
      </c>
      <c r="B3808" s="85">
        <v>37131</v>
      </c>
      <c r="C3808" s="105">
        <v>25.08</v>
      </c>
      <c r="D3808" s="90">
        <v>6.2180999999999998E-4</v>
      </c>
      <c r="E3808" s="87">
        <v>175.76162058</v>
      </c>
      <c r="F3808" s="96">
        <v>7.38</v>
      </c>
      <c r="G3808" s="91">
        <v>16.23</v>
      </c>
      <c r="H3808" s="41">
        <v>4.1786728407378071E-4</v>
      </c>
      <c r="I3808" s="42">
        <v>21.22202894211917</v>
      </c>
      <c r="J3808" s="41">
        <v>4.5083333333333336E-4</v>
      </c>
      <c r="K3808" s="42">
        <v>3.2351067072423598</v>
      </c>
      <c r="L3808" s="41">
        <v>4.1786728407378071E-4</v>
      </c>
      <c r="M3808" s="42">
        <v>3.0569076986587387</v>
      </c>
    </row>
    <row r="3809" spans="1:13" x14ac:dyDescent="0.2">
      <c r="A3809" s="84">
        <v>360</v>
      </c>
      <c r="B3809" s="85">
        <v>37132</v>
      </c>
      <c r="C3809" s="105">
        <v>25.18</v>
      </c>
      <c r="D3809" s="90">
        <v>6.2403000000000003E-4</v>
      </c>
      <c r="E3809" s="87">
        <v>175.87130110000001</v>
      </c>
      <c r="F3809" s="96">
        <v>7.32</v>
      </c>
      <c r="G3809" s="91">
        <v>16.25</v>
      </c>
      <c r="H3809" s="41">
        <v>4.183454222690397E-4</v>
      </c>
      <c r="I3809" s="42">
        <v>21.230907080778366</v>
      </c>
      <c r="J3809" s="41">
        <v>4.5138888888888887E-4</v>
      </c>
      <c r="K3809" s="42">
        <v>3.2355580961312489</v>
      </c>
      <c r="L3809" s="41">
        <v>4.183454222690397E-4</v>
      </c>
      <c r="M3809" s="42">
        <v>3.0573260440810079</v>
      </c>
    </row>
    <row r="3810" spans="1:13" x14ac:dyDescent="0.2">
      <c r="A3810" s="84">
        <v>360</v>
      </c>
      <c r="B3810" s="85">
        <v>37133</v>
      </c>
      <c r="C3810" s="105">
        <v>25.18</v>
      </c>
      <c r="D3810" s="90">
        <v>6.2403000000000003E-4</v>
      </c>
      <c r="E3810" s="87">
        <v>175.98105007000001</v>
      </c>
      <c r="F3810" s="96">
        <v>7.32</v>
      </c>
      <c r="G3810" s="91">
        <v>16.25</v>
      </c>
      <c r="H3810" s="41">
        <v>4.183454222690397E-4</v>
      </c>
      <c r="I3810" s="42">
        <v>21.239788933566228</v>
      </c>
      <c r="J3810" s="41">
        <v>4.5138888888888887E-4</v>
      </c>
      <c r="K3810" s="42">
        <v>3.236009485020138</v>
      </c>
      <c r="L3810" s="41">
        <v>4.183454222690397E-4</v>
      </c>
      <c r="M3810" s="42">
        <v>3.0577443895032772</v>
      </c>
    </row>
    <row r="3811" spans="1:13" x14ac:dyDescent="0.2">
      <c r="A3811" s="84">
        <v>360</v>
      </c>
      <c r="B3811" s="85">
        <v>37134</v>
      </c>
      <c r="C3811" s="105">
        <v>25.1</v>
      </c>
      <c r="D3811" s="90">
        <v>6.2226000000000002E-4</v>
      </c>
      <c r="E3811" s="87">
        <v>176.09055604</v>
      </c>
      <c r="F3811" s="96">
        <v>7.35</v>
      </c>
      <c r="G3811" s="91">
        <v>16.225000000000001</v>
      </c>
      <c r="H3811" s="41">
        <v>4.1774773670510967E-4</v>
      </c>
      <c r="I3811" s="42">
        <v>21.248661807321319</v>
      </c>
      <c r="J3811" s="41">
        <v>4.5069444444444448E-4</v>
      </c>
      <c r="K3811" s="42">
        <v>3.2364601794645824</v>
      </c>
      <c r="L3811" s="41">
        <v>4.1774773670510967E-4</v>
      </c>
      <c r="M3811" s="42">
        <v>3.0581621372399823</v>
      </c>
    </row>
    <row r="3812" spans="1:13" x14ac:dyDescent="0.2">
      <c r="A3812" s="84">
        <v>360</v>
      </c>
      <c r="B3812" s="85">
        <v>37135</v>
      </c>
      <c r="C3812" s="105">
        <v>25.1</v>
      </c>
      <c r="D3812" s="90">
        <v>6.2226000000000002E-4</v>
      </c>
      <c r="E3812" s="87">
        <v>176.20013015000001</v>
      </c>
      <c r="F3812" s="96">
        <v>7.35</v>
      </c>
      <c r="G3812" s="91">
        <v>16.225000000000001</v>
      </c>
      <c r="H3812" s="41">
        <v>4.1774773670510967E-4</v>
      </c>
      <c r="I3812" s="42">
        <v>21.257538387699341</v>
      </c>
      <c r="J3812" s="41">
        <v>4.5069444444444448E-4</v>
      </c>
      <c r="K3812" s="42">
        <v>3.2369108739090269</v>
      </c>
      <c r="L3812" s="41">
        <v>4.1774773670510967E-4</v>
      </c>
      <c r="M3812" s="42">
        <v>3.0585798849766874</v>
      </c>
    </row>
    <row r="3813" spans="1:13" x14ac:dyDescent="0.2">
      <c r="A3813" s="84">
        <v>360</v>
      </c>
      <c r="B3813" s="85">
        <v>37136</v>
      </c>
      <c r="C3813" s="105">
        <v>25.1</v>
      </c>
      <c r="D3813" s="90">
        <v>6.2226000000000002E-4</v>
      </c>
      <c r="E3813" s="87">
        <v>176.30977243999999</v>
      </c>
      <c r="F3813" s="96">
        <v>7.35</v>
      </c>
      <c r="G3813" s="91">
        <v>16.225000000000001</v>
      </c>
      <c r="H3813" s="41">
        <v>4.1774773670510967E-4</v>
      </c>
      <c r="I3813" s="42">
        <v>21.266418676248726</v>
      </c>
      <c r="J3813" s="41">
        <v>4.5069444444444448E-4</v>
      </c>
      <c r="K3813" s="42">
        <v>3.2373615683534713</v>
      </c>
      <c r="L3813" s="41">
        <v>4.1774773670510967E-4</v>
      </c>
      <c r="M3813" s="42">
        <v>3.0589976327133925</v>
      </c>
    </row>
    <row r="3814" spans="1:13" x14ac:dyDescent="0.2">
      <c r="A3814" s="84">
        <v>360</v>
      </c>
      <c r="B3814" s="85">
        <v>37137</v>
      </c>
      <c r="C3814" s="105">
        <v>25</v>
      </c>
      <c r="D3814" s="90">
        <v>6.2003999999999998E-4</v>
      </c>
      <c r="E3814" s="87">
        <v>176.41909154999999</v>
      </c>
      <c r="F3814" s="96">
        <v>7.31</v>
      </c>
      <c r="G3814" s="91">
        <v>16.155000000000001</v>
      </c>
      <c r="H3814" s="41">
        <v>4.1607353482642218E-4</v>
      </c>
      <c r="I3814" s="42">
        <v>21.275267070240453</v>
      </c>
      <c r="J3814" s="41">
        <v>4.4875000000000004E-4</v>
      </c>
      <c r="K3814" s="42">
        <v>3.2378103183534712</v>
      </c>
      <c r="L3814" s="41">
        <v>4.1607353482642218E-4</v>
      </c>
      <c r="M3814" s="42">
        <v>3.0594137062482192</v>
      </c>
    </row>
    <row r="3815" spans="1:13" x14ac:dyDescent="0.2">
      <c r="A3815" s="84">
        <v>360</v>
      </c>
      <c r="B3815" s="85">
        <v>37138</v>
      </c>
      <c r="C3815" s="105">
        <v>25.06</v>
      </c>
      <c r="D3815" s="90">
        <v>6.2137E-4</v>
      </c>
      <c r="E3815" s="87">
        <v>176.52871307999999</v>
      </c>
      <c r="F3815" s="96">
        <v>7.22</v>
      </c>
      <c r="G3815" s="91">
        <v>16.14</v>
      </c>
      <c r="H3815" s="41">
        <v>4.1571464638168187E-4</v>
      </c>
      <c r="I3815" s="42">
        <v>21.284111510367232</v>
      </c>
      <c r="J3815" s="41">
        <v>4.4833333333333335E-4</v>
      </c>
      <c r="K3815" s="42">
        <v>3.2382586516868046</v>
      </c>
      <c r="L3815" s="41">
        <v>4.1571464638168187E-4</v>
      </c>
      <c r="M3815" s="42">
        <v>3.0598294208946006</v>
      </c>
    </row>
    <row r="3816" spans="1:13" x14ac:dyDescent="0.2">
      <c r="A3816" s="84">
        <v>360</v>
      </c>
      <c r="B3816" s="85">
        <v>37139</v>
      </c>
      <c r="C3816" s="105">
        <v>25.07</v>
      </c>
      <c r="D3816" s="90">
        <v>6.2158999999999999E-4</v>
      </c>
      <c r="E3816" s="87">
        <v>176.63844155999999</v>
      </c>
      <c r="F3816" s="96">
        <v>7.13</v>
      </c>
      <c r="G3816" s="91">
        <v>16.100000000000001</v>
      </c>
      <c r="H3816" s="41">
        <v>4.1475738450125199E-4</v>
      </c>
      <c r="I3816" s="42">
        <v>21.292939252788706</v>
      </c>
      <c r="J3816" s="41">
        <v>4.4722222222222228E-4</v>
      </c>
      <c r="K3816" s="42">
        <v>3.2387058739090269</v>
      </c>
      <c r="L3816" s="41">
        <v>4.1475738450125199E-4</v>
      </c>
      <c r="M3816" s="42">
        <v>3.0602441782791017</v>
      </c>
    </row>
    <row r="3817" spans="1:13" x14ac:dyDescent="0.2">
      <c r="A3817" s="84">
        <v>360</v>
      </c>
      <c r="B3817" s="85">
        <v>37140</v>
      </c>
      <c r="C3817" s="105">
        <v>25.25</v>
      </c>
      <c r="D3817" s="90">
        <v>6.2558999999999998E-4</v>
      </c>
      <c r="E3817" s="87">
        <v>176.7489448</v>
      </c>
      <c r="F3817" s="96">
        <v>7.07</v>
      </c>
      <c r="G3817" s="91">
        <v>16.16</v>
      </c>
      <c r="H3817" s="41">
        <v>4.1619315403762513E-4</v>
      </c>
      <c r="I3817" s="42">
        <v>21.301801228335055</v>
      </c>
      <c r="J3817" s="41">
        <v>4.4888888888888892E-4</v>
      </c>
      <c r="K3817" s="42">
        <v>3.2391547627979156</v>
      </c>
      <c r="L3817" s="41">
        <v>4.1619315403762513E-4</v>
      </c>
      <c r="M3817" s="42">
        <v>3.0606603714331393</v>
      </c>
    </row>
    <row r="3818" spans="1:13" x14ac:dyDescent="0.2">
      <c r="A3818" s="84">
        <v>360</v>
      </c>
      <c r="B3818" s="85">
        <v>37141</v>
      </c>
      <c r="C3818" s="105">
        <v>25.19</v>
      </c>
      <c r="D3818" s="90">
        <v>6.2425999999999996E-4</v>
      </c>
      <c r="E3818" s="87">
        <v>176.8592821</v>
      </c>
      <c r="F3818" s="96">
        <v>7.07</v>
      </c>
      <c r="G3818" s="91">
        <v>16.130000000000003</v>
      </c>
      <c r="H3818" s="41">
        <v>4.154753617380269E-4</v>
      </c>
      <c r="I3818" s="42">
        <v>21.31065160190607</v>
      </c>
      <c r="J3818" s="41">
        <v>4.4805555555555565E-4</v>
      </c>
      <c r="K3818" s="42">
        <v>3.2396028183534713</v>
      </c>
      <c r="L3818" s="41">
        <v>4.154753617380269E-4</v>
      </c>
      <c r="M3818" s="42">
        <v>3.0610758467948775</v>
      </c>
    </row>
    <row r="3819" spans="1:13" x14ac:dyDescent="0.2">
      <c r="A3819" s="84">
        <v>360</v>
      </c>
      <c r="B3819" s="85">
        <v>37142</v>
      </c>
      <c r="C3819" s="105">
        <v>25.19</v>
      </c>
      <c r="D3819" s="90">
        <v>6.2425999999999996E-4</v>
      </c>
      <c r="E3819" s="87">
        <v>176.96968828000001</v>
      </c>
      <c r="F3819" s="96">
        <v>7.07</v>
      </c>
      <c r="G3819" s="91">
        <v>16.130000000000003</v>
      </c>
      <c r="H3819" s="41">
        <v>4.154753617380269E-4</v>
      </c>
      <c r="I3819" s="42">
        <v>21.319505652589246</v>
      </c>
      <c r="J3819" s="41">
        <v>4.4805555555555565E-4</v>
      </c>
      <c r="K3819" s="42">
        <v>3.240050873909027</v>
      </c>
      <c r="L3819" s="41">
        <v>4.154753617380269E-4</v>
      </c>
      <c r="M3819" s="42">
        <v>3.0614913221566153</v>
      </c>
    </row>
    <row r="3820" spans="1:13" x14ac:dyDescent="0.2">
      <c r="A3820" s="84">
        <v>360</v>
      </c>
      <c r="B3820" s="85">
        <v>37143</v>
      </c>
      <c r="C3820" s="105">
        <v>25.19</v>
      </c>
      <c r="D3820" s="90">
        <v>6.2425999999999996E-4</v>
      </c>
      <c r="E3820" s="87">
        <v>177.08016337999999</v>
      </c>
      <c r="F3820" s="96">
        <v>7.07</v>
      </c>
      <c r="G3820" s="91">
        <v>16.130000000000003</v>
      </c>
      <c r="H3820" s="41">
        <v>4.154753617380269E-4</v>
      </c>
      <c r="I3820" s="42">
        <v>21.328363381912332</v>
      </c>
      <c r="J3820" s="41">
        <v>4.4805555555555565E-4</v>
      </c>
      <c r="K3820" s="42">
        <v>3.2404989294645827</v>
      </c>
      <c r="L3820" s="41">
        <v>4.154753617380269E-4</v>
      </c>
      <c r="M3820" s="42">
        <v>3.0619067975183532</v>
      </c>
    </row>
    <row r="3821" spans="1:13" x14ac:dyDescent="0.2">
      <c r="A3821" s="84">
        <v>360</v>
      </c>
      <c r="B3821" s="85">
        <v>37144</v>
      </c>
      <c r="C3821" s="105">
        <v>25.2</v>
      </c>
      <c r="D3821" s="90">
        <v>6.2447999999999996E-4</v>
      </c>
      <c r="E3821" s="87">
        <v>177.19074639999999</v>
      </c>
      <c r="F3821" s="96">
        <v>7.18</v>
      </c>
      <c r="G3821" s="91">
        <v>16.189999999999998</v>
      </c>
      <c r="H3821" s="41">
        <v>4.1691076149596995E-4</v>
      </c>
      <c r="I3821" s="42">
        <v>21.337255406131348</v>
      </c>
      <c r="J3821" s="41">
        <v>4.4972222222222218E-4</v>
      </c>
      <c r="K3821" s="42">
        <v>3.2409486516868049</v>
      </c>
      <c r="L3821" s="41">
        <v>4.1691076149596995E-4</v>
      </c>
      <c r="M3821" s="42">
        <v>3.0623237082798491</v>
      </c>
    </row>
    <row r="3822" spans="1:13" x14ac:dyDescent="0.2">
      <c r="A3822" s="84">
        <v>360</v>
      </c>
      <c r="B3822" s="85">
        <v>37145</v>
      </c>
      <c r="C3822" s="105">
        <v>24.94</v>
      </c>
      <c r="D3822" s="90">
        <v>6.1870000000000002E-4</v>
      </c>
      <c r="E3822" s="87">
        <v>177.30037431</v>
      </c>
      <c r="F3822" s="96">
        <v>7.04</v>
      </c>
      <c r="G3822" s="91">
        <v>15.99</v>
      </c>
      <c r="H3822" s="41">
        <v>4.1212321751937786E-4</v>
      </c>
      <c r="I3822" s="42">
        <v>21.346048984482355</v>
      </c>
      <c r="J3822" s="41">
        <v>4.4416666666666666E-4</v>
      </c>
      <c r="K3822" s="42">
        <v>3.2413928183534715</v>
      </c>
      <c r="L3822" s="41">
        <v>4.1212321751937786E-4</v>
      </c>
      <c r="M3822" s="42">
        <v>3.0627358314973687</v>
      </c>
    </row>
    <row r="3823" spans="1:13" x14ac:dyDescent="0.2">
      <c r="A3823" s="84">
        <v>360</v>
      </c>
      <c r="B3823" s="85">
        <v>37146</v>
      </c>
      <c r="C3823" s="105">
        <v>25.01</v>
      </c>
      <c r="D3823" s="90">
        <v>6.2025999999999997E-4</v>
      </c>
      <c r="E3823" s="87">
        <v>177.41034664</v>
      </c>
      <c r="F3823" s="96">
        <v>6.49</v>
      </c>
      <c r="G3823" s="91">
        <v>15.75</v>
      </c>
      <c r="H3823" s="41">
        <v>4.0636728643050901E-4</v>
      </c>
      <c r="I3823" s="42">
        <v>21.35472332048419</v>
      </c>
      <c r="J3823" s="41">
        <v>4.3750000000000001E-4</v>
      </c>
      <c r="K3823" s="42">
        <v>3.2418303183534714</v>
      </c>
      <c r="L3823" s="41">
        <v>4.0636728643050901E-4</v>
      </c>
      <c r="M3823" s="42">
        <v>3.0631421987837992</v>
      </c>
    </row>
    <row r="3824" spans="1:13" x14ac:dyDescent="0.2">
      <c r="A3824" s="84">
        <v>360</v>
      </c>
      <c r="B3824" s="85">
        <v>37147</v>
      </c>
      <c r="C3824" s="105">
        <v>25</v>
      </c>
      <c r="D3824" s="90">
        <v>6.2003999999999998E-4</v>
      </c>
      <c r="E3824" s="87">
        <v>177.52034814999999</v>
      </c>
      <c r="F3824" s="96">
        <v>6.51</v>
      </c>
      <c r="G3824" s="91">
        <v>15.754999999999999</v>
      </c>
      <c r="H3824" s="41">
        <v>4.0648732300607726E-4</v>
      </c>
      <c r="I3824" s="42">
        <v>21.363403744800269</v>
      </c>
      <c r="J3824" s="41">
        <v>4.3763888888888889E-4</v>
      </c>
      <c r="K3824" s="42">
        <v>3.2422679572423601</v>
      </c>
      <c r="L3824" s="41">
        <v>4.0648732300607726E-4</v>
      </c>
      <c r="M3824" s="42">
        <v>3.0635486861068051</v>
      </c>
    </row>
    <row r="3825" spans="1:13" x14ac:dyDescent="0.2">
      <c r="A3825" s="84">
        <v>360</v>
      </c>
      <c r="B3825" s="85">
        <v>37148</v>
      </c>
      <c r="C3825" s="105">
        <v>25.07</v>
      </c>
      <c r="D3825" s="90">
        <v>6.2158999999999999E-4</v>
      </c>
      <c r="E3825" s="87">
        <v>177.63069302</v>
      </c>
      <c r="F3825" s="96">
        <v>6.5</v>
      </c>
      <c r="G3825" s="91">
        <v>15.785</v>
      </c>
      <c r="H3825" s="41">
        <v>4.0720743389610625E-4</v>
      </c>
      <c r="I3825" s="42">
        <v>21.372103081618476</v>
      </c>
      <c r="J3825" s="41">
        <v>4.384722222222222E-4</v>
      </c>
      <c r="K3825" s="42">
        <v>3.2427064294645822</v>
      </c>
      <c r="L3825" s="41">
        <v>4.0720743389610625E-4</v>
      </c>
      <c r="M3825" s="42">
        <v>3.063955893540701</v>
      </c>
    </row>
    <row r="3826" spans="1:13" x14ac:dyDescent="0.2">
      <c r="A3826" s="84">
        <v>360</v>
      </c>
      <c r="B3826" s="85">
        <v>37149</v>
      </c>
      <c r="C3826" s="105">
        <v>25.07</v>
      </c>
      <c r="D3826" s="90">
        <v>6.2158999999999999E-4</v>
      </c>
      <c r="E3826" s="87">
        <v>177.74110648000001</v>
      </c>
      <c r="F3826" s="96">
        <v>6.5</v>
      </c>
      <c r="G3826" s="91">
        <v>15.785</v>
      </c>
      <c r="H3826" s="41">
        <v>4.0720743389610625E-4</v>
      </c>
      <c r="I3826" s="42">
        <v>21.380805960871307</v>
      </c>
      <c r="J3826" s="41">
        <v>4.384722222222222E-4</v>
      </c>
      <c r="K3826" s="42">
        <v>3.2431449016868044</v>
      </c>
      <c r="L3826" s="41">
        <v>4.0720743389610625E-4</v>
      </c>
      <c r="M3826" s="42">
        <v>3.0643631009745969</v>
      </c>
    </row>
    <row r="3827" spans="1:13" x14ac:dyDescent="0.2">
      <c r="A3827" s="84">
        <v>360</v>
      </c>
      <c r="B3827" s="85">
        <v>37150</v>
      </c>
      <c r="C3827" s="105">
        <v>25.07</v>
      </c>
      <c r="D3827" s="90">
        <v>6.2158999999999999E-4</v>
      </c>
      <c r="E3827" s="87">
        <v>177.85158856999999</v>
      </c>
      <c r="F3827" s="96">
        <v>6.5</v>
      </c>
      <c r="G3827" s="91">
        <v>15.785</v>
      </c>
      <c r="H3827" s="41">
        <v>4.0720743389610625E-4</v>
      </c>
      <c r="I3827" s="42">
        <v>21.389512384001264</v>
      </c>
      <c r="J3827" s="41">
        <v>4.384722222222222E-4</v>
      </c>
      <c r="K3827" s="42">
        <v>3.2435833739090265</v>
      </c>
      <c r="L3827" s="41">
        <v>4.0720743389610625E-4</v>
      </c>
      <c r="M3827" s="42">
        <v>3.0647703084084927</v>
      </c>
    </row>
    <row r="3828" spans="1:13" x14ac:dyDescent="0.2">
      <c r="A3828" s="84">
        <v>360</v>
      </c>
      <c r="B3828" s="85">
        <v>37151</v>
      </c>
      <c r="C3828" s="105">
        <v>25.32</v>
      </c>
      <c r="D3828" s="90">
        <v>6.2713999999999999E-4</v>
      </c>
      <c r="E3828" s="87">
        <v>177.96312642000001</v>
      </c>
      <c r="F3828" s="96">
        <v>6.48</v>
      </c>
      <c r="G3828" s="91">
        <v>15.9</v>
      </c>
      <c r="H3828" s="41">
        <v>4.0996613637123147E-4</v>
      </c>
      <c r="I3828" s="42">
        <v>21.398281359752197</v>
      </c>
      <c r="J3828" s="41">
        <v>4.4166666666666665E-4</v>
      </c>
      <c r="K3828" s="42">
        <v>3.2440250405756932</v>
      </c>
      <c r="L3828" s="41">
        <v>4.0996613637123147E-4</v>
      </c>
      <c r="M3828" s="42">
        <v>3.065180274544864</v>
      </c>
    </row>
    <row r="3829" spans="1:13" x14ac:dyDescent="0.2">
      <c r="A3829" s="84">
        <v>360</v>
      </c>
      <c r="B3829" s="85">
        <v>37152</v>
      </c>
      <c r="C3829" s="105">
        <v>24.96</v>
      </c>
      <c r="D3829" s="90">
        <v>6.1914999999999995E-4</v>
      </c>
      <c r="E3829" s="87">
        <v>178.07331228999999</v>
      </c>
      <c r="F3829" s="96">
        <v>6.47</v>
      </c>
      <c r="G3829" s="91">
        <v>15.715</v>
      </c>
      <c r="H3829" s="41">
        <v>4.0552688559181149E-4</v>
      </c>
      <c r="I3829" s="42">
        <v>21.406958938149035</v>
      </c>
      <c r="J3829" s="41">
        <v>4.3652777777777776E-4</v>
      </c>
      <c r="K3829" s="42">
        <v>3.2444615683534708</v>
      </c>
      <c r="L3829" s="41">
        <v>4.0552688559181149E-4</v>
      </c>
      <c r="M3829" s="42">
        <v>3.0655858014304558</v>
      </c>
    </row>
    <row r="3830" spans="1:13" x14ac:dyDescent="0.2">
      <c r="A3830" s="84">
        <v>360</v>
      </c>
      <c r="B3830" s="85">
        <v>37153</v>
      </c>
      <c r="C3830" s="105">
        <v>24.92</v>
      </c>
      <c r="D3830" s="90">
        <v>6.1826000000000003E-4</v>
      </c>
      <c r="E3830" s="87">
        <v>178.18340789999999</v>
      </c>
      <c r="F3830" s="96">
        <v>6.49</v>
      </c>
      <c r="G3830" s="91">
        <v>15.705000000000002</v>
      </c>
      <c r="H3830" s="41">
        <v>4.0528672450723668E-4</v>
      </c>
      <c r="I3830" s="42">
        <v>21.415634894418737</v>
      </c>
      <c r="J3830" s="41">
        <v>4.3625000000000006E-4</v>
      </c>
      <c r="K3830" s="42">
        <v>3.2448978183534707</v>
      </c>
      <c r="L3830" s="41">
        <v>4.0528672450723668E-4</v>
      </c>
      <c r="M3830" s="42">
        <v>3.0659910881549628</v>
      </c>
    </row>
    <row r="3831" spans="1:13" x14ac:dyDescent="0.2">
      <c r="A3831" s="84">
        <v>360</v>
      </c>
      <c r="B3831" s="85">
        <v>37154</v>
      </c>
      <c r="C3831" s="105">
        <v>23.92</v>
      </c>
      <c r="D3831" s="90">
        <v>5.9592E-4</v>
      </c>
      <c r="E3831" s="87">
        <v>178.28959096</v>
      </c>
      <c r="F3831" s="96">
        <v>6.51</v>
      </c>
      <c r="G3831" s="91">
        <v>15.215</v>
      </c>
      <c r="H3831" s="41">
        <v>3.9349340414496226E-4</v>
      </c>
      <c r="I3831" s="42">
        <v>21.424061805495267</v>
      </c>
      <c r="J3831" s="41">
        <v>4.226388888888889E-4</v>
      </c>
      <c r="K3831" s="42">
        <v>3.2453204572423595</v>
      </c>
      <c r="L3831" s="41">
        <v>3.9349340414496226E-4</v>
      </c>
      <c r="M3831" s="42">
        <v>3.0663845815591078</v>
      </c>
    </row>
    <row r="3832" spans="1:13" x14ac:dyDescent="0.2">
      <c r="A3832" s="84">
        <v>360</v>
      </c>
      <c r="B3832" s="85">
        <v>37155</v>
      </c>
      <c r="C3832" s="105">
        <v>23.9</v>
      </c>
      <c r="D3832" s="90">
        <v>5.9546999999999996E-4</v>
      </c>
      <c r="E3832" s="87">
        <v>178.39575705999999</v>
      </c>
      <c r="F3832" s="96">
        <v>6.52</v>
      </c>
      <c r="G3832" s="91">
        <v>15.209999999999999</v>
      </c>
      <c r="H3832" s="41">
        <v>3.9337280652551598E-4</v>
      </c>
      <c r="I3832" s="42">
        <v>21.43248944881487</v>
      </c>
      <c r="J3832" s="41">
        <v>4.2249999999999997E-4</v>
      </c>
      <c r="K3832" s="42">
        <v>3.2457429572423595</v>
      </c>
      <c r="L3832" s="41">
        <v>3.9337280652551598E-4</v>
      </c>
      <c r="M3832" s="42">
        <v>3.0667779543656333</v>
      </c>
    </row>
    <row r="3833" spans="1:13" x14ac:dyDescent="0.2">
      <c r="A3833" s="84">
        <v>360</v>
      </c>
      <c r="B3833" s="85">
        <v>37156</v>
      </c>
      <c r="C3833" s="105">
        <v>23.9</v>
      </c>
      <c r="D3833" s="90">
        <v>5.9546999999999996E-4</v>
      </c>
      <c r="E3833" s="87">
        <v>178.50198638000001</v>
      </c>
      <c r="F3833" s="96">
        <v>6.52</v>
      </c>
      <c r="G3833" s="91">
        <v>15.209999999999999</v>
      </c>
      <c r="H3833" s="41">
        <v>3.9337280652551598E-4</v>
      </c>
      <c r="I3833" s="42">
        <v>21.44092040734018</v>
      </c>
      <c r="J3833" s="41">
        <v>4.2249999999999997E-4</v>
      </c>
      <c r="K3833" s="42">
        <v>3.2461654572423595</v>
      </c>
      <c r="L3833" s="41">
        <v>3.9337280652551598E-4</v>
      </c>
      <c r="M3833" s="42">
        <v>3.0671713271721588</v>
      </c>
    </row>
    <row r="3834" spans="1:13" x14ac:dyDescent="0.2">
      <c r="A3834" s="84">
        <v>360</v>
      </c>
      <c r="B3834" s="85">
        <v>37157</v>
      </c>
      <c r="C3834" s="105">
        <v>23.9</v>
      </c>
      <c r="D3834" s="90">
        <v>5.9546999999999996E-4</v>
      </c>
      <c r="E3834" s="87">
        <v>178.60827896000001</v>
      </c>
      <c r="F3834" s="96">
        <v>6.52</v>
      </c>
      <c r="G3834" s="91">
        <v>15.209999999999999</v>
      </c>
      <c r="H3834" s="41">
        <v>3.9337280652551598E-4</v>
      </c>
      <c r="I3834" s="42">
        <v>21.449354682375304</v>
      </c>
      <c r="J3834" s="41">
        <v>4.2249999999999997E-4</v>
      </c>
      <c r="K3834" s="42">
        <v>3.2465879572423595</v>
      </c>
      <c r="L3834" s="41">
        <v>3.9337280652551598E-4</v>
      </c>
      <c r="M3834" s="42">
        <v>3.0675646999786843</v>
      </c>
    </row>
    <row r="3835" spans="1:13" x14ac:dyDescent="0.2">
      <c r="A3835" s="84">
        <v>360</v>
      </c>
      <c r="B3835" s="85">
        <v>37158</v>
      </c>
      <c r="C3835" s="105">
        <v>24</v>
      </c>
      <c r="D3835" s="90">
        <v>5.9770999999999999E-4</v>
      </c>
      <c r="E3835" s="87">
        <v>178.71503491000001</v>
      </c>
      <c r="F3835" s="96">
        <v>6.51</v>
      </c>
      <c r="G3835" s="91">
        <v>15.254999999999999</v>
      </c>
      <c r="H3835" s="41">
        <v>3.9445799725723596E-4</v>
      </c>
      <c r="I3835" s="42">
        <v>21.457815551865774</v>
      </c>
      <c r="J3835" s="41">
        <v>4.2374999999999997E-4</v>
      </c>
      <c r="K3835" s="42">
        <v>3.2470117072423594</v>
      </c>
      <c r="L3835" s="41">
        <v>3.9445799725723596E-4</v>
      </c>
      <c r="M3835" s="42">
        <v>3.0679591579759418</v>
      </c>
    </row>
    <row r="3836" spans="1:13" x14ac:dyDescent="0.2">
      <c r="A3836" s="84">
        <v>360</v>
      </c>
      <c r="B3836" s="85">
        <v>37159</v>
      </c>
      <c r="C3836" s="105">
        <v>23.89</v>
      </c>
      <c r="D3836" s="90">
        <v>5.9524000000000003E-4</v>
      </c>
      <c r="E3836" s="87">
        <v>178.82141325000001</v>
      </c>
      <c r="F3836" s="96">
        <v>6.46</v>
      </c>
      <c r="G3836" s="91">
        <v>15.175000000000001</v>
      </c>
      <c r="H3836" s="41">
        <v>3.9252847702031524E-4</v>
      </c>
      <c r="I3836" s="42">
        <v>21.466238355524531</v>
      </c>
      <c r="J3836" s="41">
        <v>4.2152777777777778E-4</v>
      </c>
      <c r="K3836" s="42">
        <v>3.2474332350201371</v>
      </c>
      <c r="L3836" s="41">
        <v>3.9252847702031524E-4</v>
      </c>
      <c r="M3836" s="42">
        <v>3.0683516864529619</v>
      </c>
    </row>
    <row r="3837" spans="1:13" x14ac:dyDescent="0.2">
      <c r="A3837" s="84">
        <v>360</v>
      </c>
      <c r="B3837" s="85">
        <v>37160</v>
      </c>
      <c r="C3837" s="105">
        <v>23.86</v>
      </c>
      <c r="D3837" s="90">
        <v>5.9456999999999999E-4</v>
      </c>
      <c r="E3837" s="87">
        <v>178.92773510000001</v>
      </c>
      <c r="F3837" s="96">
        <v>6.48</v>
      </c>
      <c r="G3837" s="91">
        <v>15.17</v>
      </c>
      <c r="H3837" s="41">
        <v>3.9240783763316855E-4</v>
      </c>
      <c r="I3837" s="42">
        <v>21.474661875699741</v>
      </c>
      <c r="J3837" s="41">
        <v>4.213888888888889E-4</v>
      </c>
      <c r="K3837" s="42">
        <v>3.247854623909026</v>
      </c>
      <c r="L3837" s="41">
        <v>3.9240783763316855E-4</v>
      </c>
      <c r="M3837" s="42">
        <v>3.068744094290595</v>
      </c>
    </row>
    <row r="3838" spans="1:13" x14ac:dyDescent="0.2">
      <c r="A3838" s="84">
        <v>360</v>
      </c>
      <c r="B3838" s="85">
        <v>37161</v>
      </c>
      <c r="C3838" s="105">
        <v>23.85</v>
      </c>
      <c r="D3838" s="90">
        <v>5.9435E-4</v>
      </c>
      <c r="E3838" s="87">
        <v>179.0340808</v>
      </c>
      <c r="F3838" s="96">
        <v>6.51</v>
      </c>
      <c r="G3838" s="91">
        <v>15.18</v>
      </c>
      <c r="H3838" s="41">
        <v>3.9264911118519485E-4</v>
      </c>
      <c r="I3838" s="42">
        <v>21.483093882598236</v>
      </c>
      <c r="J3838" s="41">
        <v>4.2166666666666665E-4</v>
      </c>
      <c r="K3838" s="42">
        <v>3.2482762905756926</v>
      </c>
      <c r="L3838" s="41">
        <v>3.9264911118519485E-4</v>
      </c>
      <c r="M3838" s="42">
        <v>3.0691367434017804</v>
      </c>
    </row>
    <row r="3839" spans="1:13" x14ac:dyDescent="0.2">
      <c r="A3839" s="84">
        <v>360</v>
      </c>
      <c r="B3839" s="85">
        <v>37162</v>
      </c>
      <c r="C3839" s="105">
        <v>23.66</v>
      </c>
      <c r="D3839" s="90">
        <v>5.9007999999999999E-4</v>
      </c>
      <c r="E3839" s="87">
        <v>179.13972523000001</v>
      </c>
      <c r="F3839" s="96">
        <v>6.46</v>
      </c>
      <c r="G3839" s="91">
        <v>15.06</v>
      </c>
      <c r="H3839" s="41">
        <v>3.8975244888672655E-4</v>
      </c>
      <c r="I3839" s="42">
        <v>21.491466971048641</v>
      </c>
      <c r="J3839" s="41">
        <v>4.1833333333333333E-4</v>
      </c>
      <c r="K3839" s="42">
        <v>3.2486946239090257</v>
      </c>
      <c r="L3839" s="41">
        <v>3.8975244888672655E-4</v>
      </c>
      <c r="M3839" s="42">
        <v>3.0695264958506669</v>
      </c>
    </row>
    <row r="3840" spans="1:13" x14ac:dyDescent="0.2">
      <c r="A3840" s="84">
        <v>360</v>
      </c>
      <c r="B3840" s="85">
        <v>37163</v>
      </c>
      <c r="C3840" s="105">
        <v>23.66</v>
      </c>
      <c r="D3840" s="90">
        <v>5.9007999999999999E-4</v>
      </c>
      <c r="E3840" s="87">
        <v>179.24543199999999</v>
      </c>
      <c r="F3840" s="96">
        <v>6.46</v>
      </c>
      <c r="G3840" s="91">
        <v>15.06</v>
      </c>
      <c r="H3840" s="41">
        <v>3.8975244888672655E-4</v>
      </c>
      <c r="I3840" s="42">
        <v>21.499843322930776</v>
      </c>
      <c r="J3840" s="41">
        <v>4.1833333333333333E-4</v>
      </c>
      <c r="K3840" s="42">
        <v>3.2491129572423589</v>
      </c>
      <c r="L3840" s="41">
        <v>3.8975244888672655E-4</v>
      </c>
      <c r="M3840" s="42">
        <v>3.0699162482995535</v>
      </c>
    </row>
    <row r="3841" spans="1:13" x14ac:dyDescent="0.2">
      <c r="A3841" s="84">
        <v>360</v>
      </c>
      <c r="B3841" s="85">
        <v>37164</v>
      </c>
      <c r="C3841" s="105">
        <v>23.66</v>
      </c>
      <c r="D3841" s="90">
        <v>5.9007999999999999E-4</v>
      </c>
      <c r="E3841" s="87">
        <v>179.35120114</v>
      </c>
      <c r="F3841" s="96">
        <v>6.46</v>
      </c>
      <c r="G3841" s="91">
        <v>15.06</v>
      </c>
      <c r="H3841" s="41">
        <v>3.8975244888672655E-4</v>
      </c>
      <c r="I3841" s="42">
        <v>21.508222939516568</v>
      </c>
      <c r="J3841" s="41">
        <v>4.1833333333333333E-4</v>
      </c>
      <c r="K3841" s="42">
        <v>3.2495312905756921</v>
      </c>
      <c r="L3841" s="41">
        <v>3.8975244888672655E-4</v>
      </c>
      <c r="M3841" s="42">
        <v>3.07030600074844</v>
      </c>
    </row>
    <row r="3842" spans="1:13" x14ac:dyDescent="0.2">
      <c r="A3842" s="84">
        <v>360</v>
      </c>
      <c r="B3842" s="85">
        <v>37165</v>
      </c>
      <c r="C3842" s="105">
        <v>23.78</v>
      </c>
      <c r="D3842" s="90">
        <v>5.9276999999999995E-4</v>
      </c>
      <c r="E3842" s="87">
        <v>179.45751515000001</v>
      </c>
      <c r="F3842" s="96">
        <v>6.45</v>
      </c>
      <c r="G3842" s="91">
        <v>15.115</v>
      </c>
      <c r="H3842" s="41">
        <v>3.9108045955393855E-4</v>
      </c>
      <c r="I3842" s="42">
        <v>21.516634385227942</v>
      </c>
      <c r="J3842" s="41">
        <v>4.1986111111111114E-4</v>
      </c>
      <c r="K3842" s="42">
        <v>3.2499511516868034</v>
      </c>
      <c r="L3842" s="41">
        <v>3.9108045955393855E-4</v>
      </c>
      <c r="M3842" s="42">
        <v>3.0706970812079941</v>
      </c>
    </row>
    <row r="3843" spans="1:13" x14ac:dyDescent="0.2">
      <c r="A3843" s="84">
        <v>360</v>
      </c>
      <c r="B3843" s="85">
        <v>37166</v>
      </c>
      <c r="C3843" s="105">
        <v>23.64</v>
      </c>
      <c r="D3843" s="90">
        <v>5.8962999999999995E-4</v>
      </c>
      <c r="E3843" s="87">
        <v>179.56332868000001</v>
      </c>
      <c r="F3843" s="96">
        <v>6.43</v>
      </c>
      <c r="G3843" s="91">
        <v>15.035</v>
      </c>
      <c r="H3843" s="41">
        <v>3.8914859839112026E-4</v>
      </c>
      <c r="I3843" s="42">
        <v>21.525007553341048</v>
      </c>
      <c r="J3843" s="41">
        <v>4.1763888888888889E-4</v>
      </c>
      <c r="K3843" s="42">
        <v>3.2503687905756924</v>
      </c>
      <c r="L3843" s="41">
        <v>3.8914859839112026E-4</v>
      </c>
      <c r="M3843" s="42">
        <v>3.0710862298063852</v>
      </c>
    </row>
    <row r="3844" spans="1:13" x14ac:dyDescent="0.2">
      <c r="A3844" s="84">
        <v>360</v>
      </c>
      <c r="B3844" s="85">
        <v>37167</v>
      </c>
      <c r="C3844" s="105">
        <v>23.6</v>
      </c>
      <c r="D3844" s="90">
        <v>5.8872999999999998E-4</v>
      </c>
      <c r="E3844" s="87">
        <v>179.66904299999999</v>
      </c>
      <c r="F3844" s="96">
        <v>6.42</v>
      </c>
      <c r="G3844" s="91">
        <v>15.010000000000002</v>
      </c>
      <c r="H3844" s="41">
        <v>3.8854461701398613E-4</v>
      </c>
      <c r="I3844" s="42">
        <v>21.533370979157084</v>
      </c>
      <c r="J3844" s="41">
        <v>4.169444444444445E-4</v>
      </c>
      <c r="K3844" s="42">
        <v>3.2507857350201368</v>
      </c>
      <c r="L3844" s="41">
        <v>3.8854461701398613E-4</v>
      </c>
      <c r="M3844" s="42">
        <v>3.0714747744233994</v>
      </c>
    </row>
    <row r="3845" spans="1:13" x14ac:dyDescent="0.2">
      <c r="A3845" s="84">
        <v>360</v>
      </c>
      <c r="B3845" s="85">
        <v>37168</v>
      </c>
      <c r="C3845" s="105">
        <v>23.66</v>
      </c>
      <c r="D3845" s="90">
        <v>5.9007999999999999E-4</v>
      </c>
      <c r="E3845" s="87">
        <v>179.77506210999999</v>
      </c>
      <c r="F3845" s="96">
        <v>6.43</v>
      </c>
      <c r="G3845" s="91">
        <v>15.045</v>
      </c>
      <c r="H3845" s="41">
        <v>3.8939015429195756E-4</v>
      </c>
      <c r="I3845" s="42">
        <v>21.541755861805083</v>
      </c>
      <c r="J3845" s="41">
        <v>4.1791666666666664E-4</v>
      </c>
      <c r="K3845" s="42">
        <v>3.2512036516868035</v>
      </c>
      <c r="L3845" s="41">
        <v>3.8939015429195756E-4</v>
      </c>
      <c r="M3845" s="42">
        <v>3.0718641645776916</v>
      </c>
    </row>
    <row r="3846" spans="1:13" x14ac:dyDescent="0.2">
      <c r="A3846" s="84">
        <v>360</v>
      </c>
      <c r="B3846" s="85">
        <v>37169</v>
      </c>
      <c r="C3846" s="105">
        <v>23.72</v>
      </c>
      <c r="D3846" s="90">
        <v>5.9142999999999999E-4</v>
      </c>
      <c r="E3846" s="87">
        <v>179.88138647</v>
      </c>
      <c r="F3846" s="96">
        <v>6.44</v>
      </c>
      <c r="G3846" s="91">
        <v>15.08</v>
      </c>
      <c r="H3846" s="41">
        <v>3.9023543508664993E-4</v>
      </c>
      <c r="I3846" s="42">
        <v>21.550162218276345</v>
      </c>
      <c r="J3846" s="41">
        <v>4.1888888888888889E-4</v>
      </c>
      <c r="K3846" s="42">
        <v>3.2516225405756924</v>
      </c>
      <c r="L3846" s="41">
        <v>3.9023543508664993E-4</v>
      </c>
      <c r="M3846" s="42">
        <v>3.0722544000127785</v>
      </c>
    </row>
    <row r="3847" spans="1:13" x14ac:dyDescent="0.2">
      <c r="A3847" s="84">
        <v>360</v>
      </c>
      <c r="B3847" s="85">
        <v>37170</v>
      </c>
      <c r="C3847" s="105">
        <v>23.72</v>
      </c>
      <c r="D3847" s="90">
        <v>5.9142999999999999E-4</v>
      </c>
      <c r="E3847" s="87">
        <v>179.98777372000001</v>
      </c>
      <c r="F3847" s="96">
        <v>6.44</v>
      </c>
      <c r="G3847" s="91">
        <v>15.08</v>
      </c>
      <c r="H3847" s="41">
        <v>3.9023543508664993E-4</v>
      </c>
      <c r="I3847" s="42">
        <v>21.558571855205781</v>
      </c>
      <c r="J3847" s="41">
        <v>4.1888888888888889E-4</v>
      </c>
      <c r="K3847" s="42">
        <v>3.2520414294645814</v>
      </c>
      <c r="L3847" s="41">
        <v>3.9023543508664993E-4</v>
      </c>
      <c r="M3847" s="42">
        <v>3.0726446354478654</v>
      </c>
    </row>
    <row r="3848" spans="1:13" x14ac:dyDescent="0.2">
      <c r="A3848" s="84">
        <v>360</v>
      </c>
      <c r="B3848" s="85">
        <v>37171</v>
      </c>
      <c r="C3848" s="105">
        <v>23.72</v>
      </c>
      <c r="D3848" s="90">
        <v>5.9142999999999999E-4</v>
      </c>
      <c r="E3848" s="87">
        <v>180.09422388999999</v>
      </c>
      <c r="F3848" s="96">
        <v>6.44</v>
      </c>
      <c r="G3848" s="91">
        <v>15.08</v>
      </c>
      <c r="H3848" s="41">
        <v>3.9023543508664993E-4</v>
      </c>
      <c r="I3848" s="42">
        <v>21.566984773873543</v>
      </c>
      <c r="J3848" s="41">
        <v>4.1888888888888889E-4</v>
      </c>
      <c r="K3848" s="42">
        <v>3.2524603183534704</v>
      </c>
      <c r="L3848" s="41">
        <v>3.9023543508664993E-4</v>
      </c>
      <c r="M3848" s="42">
        <v>3.0730348708829522</v>
      </c>
    </row>
    <row r="3849" spans="1:13" x14ac:dyDescent="0.2">
      <c r="A3849" s="84">
        <v>360</v>
      </c>
      <c r="B3849" s="85">
        <v>37172</v>
      </c>
      <c r="C3849" s="105">
        <v>23.72</v>
      </c>
      <c r="D3849" s="90">
        <v>5.9142999999999999E-4</v>
      </c>
      <c r="E3849" s="87">
        <v>180.20073701999999</v>
      </c>
      <c r="F3849" s="96">
        <v>6.44</v>
      </c>
      <c r="G3849" s="91">
        <v>15.08</v>
      </c>
      <c r="H3849" s="41">
        <v>3.9023543508664993E-4</v>
      </c>
      <c r="I3849" s="42">
        <v>21.575400975560282</v>
      </c>
      <c r="J3849" s="41">
        <v>4.1888888888888889E-4</v>
      </c>
      <c r="K3849" s="42">
        <v>3.2528792072423593</v>
      </c>
      <c r="L3849" s="41">
        <v>3.9023543508664993E-4</v>
      </c>
      <c r="M3849" s="42">
        <v>3.0734251063180391</v>
      </c>
    </row>
    <row r="3850" spans="1:13" x14ac:dyDescent="0.2">
      <c r="A3850" s="84">
        <v>360</v>
      </c>
      <c r="B3850" s="85">
        <v>37173</v>
      </c>
      <c r="C3850" s="105">
        <v>23.91</v>
      </c>
      <c r="D3850" s="90">
        <v>5.9568999999999996E-4</v>
      </c>
      <c r="E3850" s="87">
        <v>180.3080808</v>
      </c>
      <c r="F3850" s="96">
        <v>6.4</v>
      </c>
      <c r="G3850" s="91">
        <v>15.155000000000001</v>
      </c>
      <c r="H3850" s="41">
        <v>3.9204588813124275E-4</v>
      </c>
      <c r="I3850" s="42">
        <v>21.583859522797532</v>
      </c>
      <c r="J3850" s="41">
        <v>4.2097222222222227E-4</v>
      </c>
      <c r="K3850" s="42">
        <v>3.2533001794645817</v>
      </c>
      <c r="L3850" s="41">
        <v>3.9204588813124275E-4</v>
      </c>
      <c r="M3850" s="42">
        <v>3.0738171522061704</v>
      </c>
    </row>
    <row r="3851" spans="1:13" x14ac:dyDescent="0.2">
      <c r="A3851" s="84">
        <v>360</v>
      </c>
      <c r="B3851" s="85">
        <v>37174</v>
      </c>
      <c r="C3851" s="105">
        <v>23.84</v>
      </c>
      <c r="D3851" s="90">
        <v>5.9411999999999996E-4</v>
      </c>
      <c r="E3851" s="87">
        <v>180.41520543999999</v>
      </c>
      <c r="F3851" s="96">
        <v>6.36</v>
      </c>
      <c r="G3851" s="91">
        <v>15.1</v>
      </c>
      <c r="H3851" s="41">
        <v>3.907183375879697E-4</v>
      </c>
      <c r="I3851" s="42">
        <v>21.592292732509012</v>
      </c>
      <c r="J3851" s="41">
        <v>4.1944444444444445E-4</v>
      </c>
      <c r="K3851" s="42">
        <v>3.253719623909026</v>
      </c>
      <c r="L3851" s="41">
        <v>3.907183375879697E-4</v>
      </c>
      <c r="M3851" s="42">
        <v>3.0742078705437583</v>
      </c>
    </row>
    <row r="3852" spans="1:13" x14ac:dyDescent="0.2">
      <c r="A3852" s="84">
        <v>360</v>
      </c>
      <c r="B3852" s="85">
        <v>37175</v>
      </c>
      <c r="C3852" s="105">
        <v>23.8</v>
      </c>
      <c r="D3852" s="90">
        <v>5.9321999999999999E-4</v>
      </c>
      <c r="E3852" s="87">
        <v>180.52223135</v>
      </c>
      <c r="F3852" s="96">
        <v>6.31</v>
      </c>
      <c r="G3852" s="91">
        <v>15.055</v>
      </c>
      <c r="H3852" s="41">
        <v>3.8963168925554292E-4</v>
      </c>
      <c r="I3852" s="42">
        <v>21.60070577400128</v>
      </c>
      <c r="J3852" s="41">
        <v>4.1819444444444445E-4</v>
      </c>
      <c r="K3852" s="42">
        <v>3.2541378183534704</v>
      </c>
      <c r="L3852" s="41">
        <v>3.8963168925554292E-4</v>
      </c>
      <c r="M3852" s="42">
        <v>3.0745975022330141</v>
      </c>
    </row>
    <row r="3853" spans="1:13" x14ac:dyDescent="0.2">
      <c r="A3853" s="84">
        <v>360</v>
      </c>
      <c r="B3853" s="85">
        <v>37176</v>
      </c>
      <c r="C3853" s="105">
        <v>23.89</v>
      </c>
      <c r="D3853" s="90">
        <v>5.9524000000000003E-4</v>
      </c>
      <c r="E3853" s="87">
        <v>180.6296854</v>
      </c>
      <c r="F3853" s="96">
        <v>6.3</v>
      </c>
      <c r="G3853" s="91">
        <v>15.095000000000001</v>
      </c>
      <c r="H3853" s="41">
        <v>3.905976198077532E-4</v>
      </c>
      <c r="I3853" s="42">
        <v>21.609142958262773</v>
      </c>
      <c r="J3853" s="41">
        <v>4.1930555555555558E-4</v>
      </c>
      <c r="K3853" s="42">
        <v>3.2545571239090259</v>
      </c>
      <c r="L3853" s="41">
        <v>3.905976198077532E-4</v>
      </c>
      <c r="M3853" s="42">
        <v>3.0749880998528218</v>
      </c>
    </row>
    <row r="3854" spans="1:13" x14ac:dyDescent="0.2">
      <c r="A3854" s="84">
        <v>360</v>
      </c>
      <c r="B3854" s="85">
        <v>37177</v>
      </c>
      <c r="C3854" s="105">
        <v>23.89</v>
      </c>
      <c r="D3854" s="90">
        <v>5.9524000000000003E-4</v>
      </c>
      <c r="E3854" s="87">
        <v>180.73720341000001</v>
      </c>
      <c r="F3854" s="96">
        <v>6.3</v>
      </c>
      <c r="G3854" s="91">
        <v>15.095000000000001</v>
      </c>
      <c r="H3854" s="41">
        <v>3.905976198077532E-4</v>
      </c>
      <c r="I3854" s="42">
        <v>21.617583438068355</v>
      </c>
      <c r="J3854" s="41">
        <v>4.1930555555555558E-4</v>
      </c>
      <c r="K3854" s="42">
        <v>3.2549764294645813</v>
      </c>
      <c r="L3854" s="41">
        <v>3.905976198077532E-4</v>
      </c>
      <c r="M3854" s="42">
        <v>3.0753786974726296</v>
      </c>
    </row>
    <row r="3855" spans="1:13" x14ac:dyDescent="0.2">
      <c r="A3855" s="84">
        <v>360</v>
      </c>
      <c r="B3855" s="85">
        <v>37178</v>
      </c>
      <c r="C3855" s="105">
        <v>23.89</v>
      </c>
      <c r="D3855" s="90">
        <v>5.9524000000000003E-4</v>
      </c>
      <c r="E3855" s="87">
        <v>180.84478541999999</v>
      </c>
      <c r="F3855" s="96">
        <v>6.3</v>
      </c>
      <c r="G3855" s="91">
        <v>15.095000000000001</v>
      </c>
      <c r="H3855" s="41">
        <v>3.905976198077532E-4</v>
      </c>
      <c r="I3855" s="42">
        <v>21.62602721470526</v>
      </c>
      <c r="J3855" s="41">
        <v>4.1930555555555558E-4</v>
      </c>
      <c r="K3855" s="42">
        <v>3.2553957350201368</v>
      </c>
      <c r="L3855" s="41">
        <v>3.905976198077532E-4</v>
      </c>
      <c r="M3855" s="42">
        <v>3.0757692950924373</v>
      </c>
    </row>
    <row r="3856" spans="1:13" x14ac:dyDescent="0.2">
      <c r="A3856" s="84">
        <v>360</v>
      </c>
      <c r="B3856" s="85">
        <v>37179</v>
      </c>
      <c r="C3856" s="105">
        <v>23.7</v>
      </c>
      <c r="D3856" s="90">
        <v>5.9097999999999996E-4</v>
      </c>
      <c r="E3856" s="87">
        <v>180.95166107</v>
      </c>
      <c r="F3856" s="96">
        <v>6.3</v>
      </c>
      <c r="G3856" s="91">
        <v>15</v>
      </c>
      <c r="H3856" s="41">
        <v>3.883029878035682E-4</v>
      </c>
      <c r="I3856" s="42">
        <v>21.634424665687053</v>
      </c>
      <c r="J3856" s="41">
        <v>4.1666666666666669E-4</v>
      </c>
      <c r="K3856" s="42">
        <v>3.2558124016868035</v>
      </c>
      <c r="L3856" s="41">
        <v>3.883029878035682E-4</v>
      </c>
      <c r="M3856" s="42">
        <v>3.0761575980802407</v>
      </c>
    </row>
    <row r="3857" spans="1:13" x14ac:dyDescent="0.2">
      <c r="A3857" s="84">
        <v>360</v>
      </c>
      <c r="B3857" s="85">
        <v>37180</v>
      </c>
      <c r="C3857" s="105">
        <v>23.53</v>
      </c>
      <c r="D3857" s="90">
        <v>5.8715999999999998E-4</v>
      </c>
      <c r="E3857" s="87">
        <v>181.05790865</v>
      </c>
      <c r="F3857" s="96">
        <v>6.28</v>
      </c>
      <c r="G3857" s="91">
        <v>14.905000000000001</v>
      </c>
      <c r="H3857" s="41">
        <v>3.8600646472031208E-4</v>
      </c>
      <c r="I3857" s="42">
        <v>21.642775693468511</v>
      </c>
      <c r="J3857" s="41">
        <v>4.1402777777777781E-4</v>
      </c>
      <c r="K3857" s="42">
        <v>3.2562264294645815</v>
      </c>
      <c r="L3857" s="41">
        <v>3.8600646472031208E-4</v>
      </c>
      <c r="M3857" s="42">
        <v>3.0765436045449608</v>
      </c>
    </row>
    <row r="3858" spans="1:13" x14ac:dyDescent="0.2">
      <c r="A3858" s="84">
        <v>360</v>
      </c>
      <c r="B3858" s="85">
        <v>37181</v>
      </c>
      <c r="C3858" s="105">
        <v>23.57</v>
      </c>
      <c r="D3858" s="90">
        <v>5.8805999999999995E-4</v>
      </c>
      <c r="E3858" s="87">
        <v>181.16438156000001</v>
      </c>
      <c r="F3858" s="96">
        <v>6.33</v>
      </c>
      <c r="G3858" s="91">
        <v>14.95</v>
      </c>
      <c r="H3858" s="41">
        <v>3.8709452737206718E-4</v>
      </c>
      <c r="I3858" s="42">
        <v>21.651153493496594</v>
      </c>
      <c r="J3858" s="41">
        <v>4.1527777777777776E-4</v>
      </c>
      <c r="K3858" s="42">
        <v>3.2566417072423595</v>
      </c>
      <c r="L3858" s="41">
        <v>3.8709452737206718E-4</v>
      </c>
      <c r="M3858" s="42">
        <v>3.0769306990723329</v>
      </c>
    </row>
    <row r="3859" spans="1:13" x14ac:dyDescent="0.2">
      <c r="A3859" s="84">
        <v>360</v>
      </c>
      <c r="B3859" s="85">
        <v>37182</v>
      </c>
      <c r="C3859" s="105">
        <v>23.52</v>
      </c>
      <c r="D3859" s="90">
        <v>5.8693000000000005E-4</v>
      </c>
      <c r="E3859" s="87">
        <v>181.27071237000001</v>
      </c>
      <c r="F3859" s="96">
        <v>6.33</v>
      </c>
      <c r="G3859" s="91">
        <v>14.925000000000001</v>
      </c>
      <c r="H3859" s="41">
        <v>3.864901005721233E-4</v>
      </c>
      <c r="I3859" s="42">
        <v>21.659521449987796</v>
      </c>
      <c r="J3859" s="41">
        <v>4.1458333333333337E-4</v>
      </c>
      <c r="K3859" s="42">
        <v>3.2570562905756928</v>
      </c>
      <c r="L3859" s="41">
        <v>3.864901005721233E-4</v>
      </c>
      <c r="M3859" s="42">
        <v>3.0773171891729048</v>
      </c>
    </row>
    <row r="3860" spans="1:13" x14ac:dyDescent="0.2">
      <c r="A3860" s="84">
        <v>360</v>
      </c>
      <c r="B3860" s="85">
        <v>37183</v>
      </c>
      <c r="C3860" s="105">
        <v>23.37</v>
      </c>
      <c r="D3860" s="90">
        <v>5.8354999999999995E-4</v>
      </c>
      <c r="E3860" s="87">
        <v>181.37649289000001</v>
      </c>
      <c r="F3860" s="96">
        <v>6.31</v>
      </c>
      <c r="G3860" s="91">
        <v>14.84</v>
      </c>
      <c r="H3860" s="41">
        <v>3.8443406824550941E-4</v>
      </c>
      <c r="I3860" s="42">
        <v>21.667848107935065</v>
      </c>
      <c r="J3860" s="41">
        <v>4.1222222222222224E-4</v>
      </c>
      <c r="K3860" s="42">
        <v>3.2574685127979151</v>
      </c>
      <c r="L3860" s="41">
        <v>3.8443406824550941E-4</v>
      </c>
      <c r="M3860" s="42">
        <v>3.0777016232411505</v>
      </c>
    </row>
    <row r="3861" spans="1:13" x14ac:dyDescent="0.2">
      <c r="A3861" s="84">
        <v>360</v>
      </c>
      <c r="B3861" s="85">
        <v>37184</v>
      </c>
      <c r="C3861" s="105">
        <v>23.37</v>
      </c>
      <c r="D3861" s="90">
        <v>5.8354999999999995E-4</v>
      </c>
      <c r="E3861" s="87">
        <v>181.48233514</v>
      </c>
      <c r="F3861" s="96">
        <v>6.31</v>
      </c>
      <c r="G3861" s="91">
        <v>14.84</v>
      </c>
      <c r="H3861" s="41">
        <v>3.8443406824550941E-4</v>
      </c>
      <c r="I3861" s="42">
        <v>21.676177966933324</v>
      </c>
      <c r="J3861" s="41">
        <v>4.1222222222222224E-4</v>
      </c>
      <c r="K3861" s="42">
        <v>3.2578807350201373</v>
      </c>
      <c r="L3861" s="41">
        <v>3.8443406824550941E-4</v>
      </c>
      <c r="M3861" s="42">
        <v>3.0780860573093962</v>
      </c>
    </row>
    <row r="3862" spans="1:13" x14ac:dyDescent="0.2">
      <c r="A3862" s="84">
        <v>360</v>
      </c>
      <c r="B3862" s="85">
        <v>37185</v>
      </c>
      <c r="C3862" s="105">
        <v>23.37</v>
      </c>
      <c r="D3862" s="90">
        <v>5.8354999999999995E-4</v>
      </c>
      <c r="E3862" s="87">
        <v>181.58823916</v>
      </c>
      <c r="F3862" s="96">
        <v>6.31</v>
      </c>
      <c r="G3862" s="91">
        <v>14.84</v>
      </c>
      <c r="H3862" s="41">
        <v>3.8443406824550941E-4</v>
      </c>
      <c r="I3862" s="42">
        <v>21.684511028213166</v>
      </c>
      <c r="J3862" s="41">
        <v>4.1222222222222224E-4</v>
      </c>
      <c r="K3862" s="42">
        <v>3.2582929572423596</v>
      </c>
      <c r="L3862" s="41">
        <v>3.8443406824550941E-4</v>
      </c>
      <c r="M3862" s="42">
        <v>3.0784704913776419</v>
      </c>
    </row>
    <row r="3863" spans="1:13" x14ac:dyDescent="0.2">
      <c r="A3863" s="84">
        <v>360</v>
      </c>
      <c r="B3863" s="85">
        <v>37186</v>
      </c>
      <c r="C3863" s="105">
        <v>23.28</v>
      </c>
      <c r="D3863" s="90">
        <v>5.8151999999999998E-4</v>
      </c>
      <c r="E3863" s="87">
        <v>181.69383635</v>
      </c>
      <c r="F3863" s="96">
        <v>6.29</v>
      </c>
      <c r="G3863" s="91">
        <v>14.785</v>
      </c>
      <c r="H3863" s="41">
        <v>3.8310288556075989E-4</v>
      </c>
      <c r="I3863" s="42">
        <v>21.692818426960049</v>
      </c>
      <c r="J3863" s="41">
        <v>4.1069444444444443E-4</v>
      </c>
      <c r="K3863" s="42">
        <v>3.2587036516868042</v>
      </c>
      <c r="L3863" s="41">
        <v>3.8310288556075989E-4</v>
      </c>
      <c r="M3863" s="42">
        <v>3.0788535942632027</v>
      </c>
    </row>
    <row r="3864" spans="1:13" x14ac:dyDescent="0.2">
      <c r="A3864" s="84">
        <v>360</v>
      </c>
      <c r="B3864" s="85">
        <v>37187</v>
      </c>
      <c r="C3864" s="105">
        <v>23.08</v>
      </c>
      <c r="D3864" s="90">
        <v>5.7700999999999998E-4</v>
      </c>
      <c r="E3864" s="87">
        <v>181.79867551000001</v>
      </c>
      <c r="F3864" s="96">
        <v>6.23</v>
      </c>
      <c r="G3864" s="91">
        <v>14.654999999999999</v>
      </c>
      <c r="H3864" s="41">
        <v>3.7995392353229462E-4</v>
      </c>
      <c r="I3864" s="42">
        <v>21.701060698433846</v>
      </c>
      <c r="J3864" s="41">
        <v>4.070833333333333E-4</v>
      </c>
      <c r="K3864" s="42">
        <v>3.2591107350201374</v>
      </c>
      <c r="L3864" s="41">
        <v>3.7995392353229462E-4</v>
      </c>
      <c r="M3864" s="42">
        <v>3.079233548186735</v>
      </c>
    </row>
    <row r="3865" spans="1:13" x14ac:dyDescent="0.2">
      <c r="A3865" s="84">
        <v>360</v>
      </c>
      <c r="B3865" s="85">
        <v>37188</v>
      </c>
      <c r="C3865" s="105">
        <v>22.988711250000001</v>
      </c>
      <c r="D3865" s="90">
        <v>5.7498E-4</v>
      </c>
      <c r="E3865" s="87">
        <v>181.90320611000001</v>
      </c>
      <c r="F3865" s="96">
        <v>6.2122800700000003</v>
      </c>
      <c r="G3865" s="91">
        <v>14.60049566</v>
      </c>
      <c r="H3865" s="41">
        <v>3.7863261716863938E-4</v>
      </c>
      <c r="I3865" s="42">
        <v>21.709277427841428</v>
      </c>
      <c r="J3865" s="41">
        <v>4.055693238888889E-4</v>
      </c>
      <c r="K3865" s="42">
        <v>3.2595163043440261</v>
      </c>
      <c r="L3865" s="41">
        <v>3.7863261716863938E-4</v>
      </c>
      <c r="M3865" s="42">
        <v>3.0796121808039034</v>
      </c>
    </row>
    <row r="3866" spans="1:13" x14ac:dyDescent="0.2">
      <c r="A3866" s="84">
        <v>360</v>
      </c>
      <c r="B3866" s="85">
        <v>37189</v>
      </c>
      <c r="C3866" s="105">
        <v>23.057766220000001</v>
      </c>
      <c r="D3866" s="90">
        <v>5.7656000000000005E-4</v>
      </c>
      <c r="E3866" s="87">
        <v>182.00808422</v>
      </c>
      <c r="F3866" s="96">
        <v>6.2427644500000001</v>
      </c>
      <c r="G3866" s="91">
        <v>14.650265335</v>
      </c>
      <c r="H3866" s="41">
        <v>3.7983916957284869E-4</v>
      </c>
      <c r="I3866" s="42">
        <v>21.717523461751647</v>
      </c>
      <c r="J3866" s="41">
        <v>4.0695181486111111E-4</v>
      </c>
      <c r="K3866" s="42">
        <v>3.2599232561588871</v>
      </c>
      <c r="L3866" s="41">
        <v>3.7983916957284869E-4</v>
      </c>
      <c r="M3866" s="42">
        <v>3.079992019973476</v>
      </c>
    </row>
    <row r="3867" spans="1:13" x14ac:dyDescent="0.2">
      <c r="A3867" s="84">
        <v>360</v>
      </c>
      <c r="B3867" s="85">
        <v>37190</v>
      </c>
      <c r="C3867" s="105">
        <v>22.889393290000001</v>
      </c>
      <c r="D3867" s="90">
        <v>5.7271999999999998E-4</v>
      </c>
      <c r="E3867" s="87">
        <v>182.11232389</v>
      </c>
      <c r="F3867" s="96">
        <v>6.2304085300000001</v>
      </c>
      <c r="G3867" s="91">
        <v>14.55990091</v>
      </c>
      <c r="H3867" s="41">
        <v>3.7764810293650086E-4</v>
      </c>
      <c r="I3867" s="42">
        <v>21.725725043287458</v>
      </c>
      <c r="J3867" s="41">
        <v>4.0444169194444441E-4</v>
      </c>
      <c r="K3867" s="42">
        <v>3.2603276978508315</v>
      </c>
      <c r="L3867" s="41">
        <v>3.7764810293650086E-4</v>
      </c>
      <c r="M3867" s="42">
        <v>3.0803696680764125</v>
      </c>
    </row>
    <row r="3868" spans="1:13" x14ac:dyDescent="0.2">
      <c r="A3868" s="84">
        <v>360</v>
      </c>
      <c r="B3868" s="85">
        <v>37191</v>
      </c>
      <c r="C3868" s="105">
        <v>22.889393290000001</v>
      </c>
      <c r="D3868" s="90">
        <v>5.7271999999999998E-4</v>
      </c>
      <c r="E3868" s="87">
        <v>182.21662326000001</v>
      </c>
      <c r="F3868" s="96">
        <v>6.2304085300000001</v>
      </c>
      <c r="G3868" s="91">
        <v>14.55990091</v>
      </c>
      <c r="H3868" s="41">
        <v>3.7764810293650086E-4</v>
      </c>
      <c r="I3868" s="42">
        <v>21.733929722134974</v>
      </c>
      <c r="J3868" s="41">
        <v>4.0444169194444441E-4</v>
      </c>
      <c r="K3868" s="42">
        <v>3.260732139542776</v>
      </c>
      <c r="L3868" s="41">
        <v>3.7764810293650086E-4</v>
      </c>
      <c r="M3868" s="42">
        <v>3.080747316179349</v>
      </c>
    </row>
    <row r="3869" spans="1:13" x14ac:dyDescent="0.2">
      <c r="A3869" s="84">
        <v>360</v>
      </c>
      <c r="B3869" s="85">
        <v>37192</v>
      </c>
      <c r="C3869" s="105">
        <v>22.889393290000001</v>
      </c>
      <c r="D3869" s="90">
        <v>5.7271999999999998E-4</v>
      </c>
      <c r="E3869" s="87">
        <v>182.32098235999999</v>
      </c>
      <c r="F3869" s="96">
        <v>6.2304085300000001</v>
      </c>
      <c r="G3869" s="91">
        <v>14.55990091</v>
      </c>
      <c r="H3869" s="41">
        <v>3.7764810293650086E-4</v>
      </c>
      <c r="I3869" s="42">
        <v>21.742137499463894</v>
      </c>
      <c r="J3869" s="41">
        <v>4.0444169194444441E-4</v>
      </c>
      <c r="K3869" s="42">
        <v>3.2611365812347204</v>
      </c>
      <c r="L3869" s="41">
        <v>3.7764810293650086E-4</v>
      </c>
      <c r="M3869" s="42">
        <v>3.0811249642822855</v>
      </c>
    </row>
    <row r="3870" spans="1:13" x14ac:dyDescent="0.2">
      <c r="A3870" s="84">
        <v>360</v>
      </c>
      <c r="B3870" s="85">
        <v>37193</v>
      </c>
      <c r="C3870" s="105">
        <v>22.985991850000001</v>
      </c>
      <c r="D3870" s="90">
        <v>5.7498E-4</v>
      </c>
      <c r="E3870" s="87">
        <v>182.42581328</v>
      </c>
      <c r="F3870" s="96">
        <v>6.2054374599999997</v>
      </c>
      <c r="G3870" s="91">
        <v>14.595714655</v>
      </c>
      <c r="H3870" s="41">
        <v>3.7851668508470659E-4</v>
      </c>
      <c r="I3870" s="42">
        <v>21.750367261276846</v>
      </c>
      <c r="J3870" s="41">
        <v>4.0543651819444445E-4</v>
      </c>
      <c r="K3870" s="42">
        <v>3.2615420177529146</v>
      </c>
      <c r="L3870" s="41">
        <v>3.7851668508470659E-4</v>
      </c>
      <c r="M3870" s="42">
        <v>3.0815034809673705</v>
      </c>
    </row>
    <row r="3871" spans="1:13" x14ac:dyDescent="0.2">
      <c r="A3871" s="84">
        <v>360</v>
      </c>
      <c r="B3871" s="85">
        <v>37194</v>
      </c>
      <c r="C3871" s="105">
        <v>22.942745209999998</v>
      </c>
      <c r="D3871" s="90">
        <v>5.7384999999999999E-4</v>
      </c>
      <c r="E3871" s="87">
        <v>182.53049833</v>
      </c>
      <c r="F3871" s="96">
        <v>6.1090460799999997</v>
      </c>
      <c r="G3871" s="91">
        <v>14.525895644999999</v>
      </c>
      <c r="H3871" s="41">
        <v>3.7682313076548013E-4</v>
      </c>
      <c r="I3871" s="42">
        <v>21.758563302763541</v>
      </c>
      <c r="J3871" s="41">
        <v>4.0349710124999998E-4</v>
      </c>
      <c r="K3871" s="42">
        <v>3.2619455148541645</v>
      </c>
      <c r="L3871" s="41">
        <v>3.7682313076548013E-4</v>
      </c>
      <c r="M3871" s="42">
        <v>3.081880304098136</v>
      </c>
    </row>
    <row r="3872" spans="1:13" x14ac:dyDescent="0.2">
      <c r="A3872" s="84">
        <v>360</v>
      </c>
      <c r="B3872" s="85">
        <v>37195</v>
      </c>
      <c r="C3872" s="105">
        <v>23.139917180000001</v>
      </c>
      <c r="D3872" s="90">
        <v>5.7837000000000003E-4</v>
      </c>
      <c r="E3872" s="87">
        <v>182.63606849000001</v>
      </c>
      <c r="F3872" s="96">
        <v>6.0402333300000004</v>
      </c>
      <c r="G3872" s="91">
        <v>14.590075255</v>
      </c>
      <c r="H3872" s="41">
        <v>3.7837993203049258E-4</v>
      </c>
      <c r="I3872" s="42">
        <v>21.766796306467121</v>
      </c>
      <c r="J3872" s="41">
        <v>4.0527986819444443E-4</v>
      </c>
      <c r="K3872" s="42">
        <v>3.2623507947223591</v>
      </c>
      <c r="L3872" s="41">
        <v>3.7837993203049258E-4</v>
      </c>
      <c r="M3872" s="42">
        <v>3.0822586840301662</v>
      </c>
    </row>
    <row r="3873" spans="1:13" x14ac:dyDescent="0.2">
      <c r="A3873" s="84">
        <v>360</v>
      </c>
      <c r="B3873" s="85">
        <v>37196</v>
      </c>
      <c r="C3873" s="105">
        <v>23.139917180000001</v>
      </c>
      <c r="D3873" s="90">
        <v>5.7837000000000003E-4</v>
      </c>
      <c r="E3873" s="87">
        <v>182.74169971000001</v>
      </c>
      <c r="F3873" s="96">
        <v>6.0402333300000004</v>
      </c>
      <c r="G3873" s="91">
        <v>14.590075255</v>
      </c>
      <c r="H3873" s="41">
        <v>3.7837993203049258E-4</v>
      </c>
      <c r="I3873" s="42">
        <v>21.775032425374082</v>
      </c>
      <c r="J3873" s="41">
        <v>4.0527986819444443E-4</v>
      </c>
      <c r="K3873" s="42">
        <v>3.2627560745905537</v>
      </c>
      <c r="L3873" s="41">
        <v>3.7837993203049258E-4</v>
      </c>
      <c r="M3873" s="42">
        <v>3.0826370639621965</v>
      </c>
    </row>
    <row r="3874" spans="1:13" x14ac:dyDescent="0.2">
      <c r="A3874" s="84">
        <v>360</v>
      </c>
      <c r="B3874" s="85">
        <v>37197</v>
      </c>
      <c r="C3874" s="105">
        <v>23.139917180000001</v>
      </c>
      <c r="D3874" s="90">
        <v>5.7837000000000003E-4</v>
      </c>
      <c r="E3874" s="87">
        <v>182.84739203000001</v>
      </c>
      <c r="F3874" s="96">
        <v>6.0402333300000004</v>
      </c>
      <c r="G3874" s="91">
        <v>14.590075255</v>
      </c>
      <c r="H3874" s="41">
        <v>3.7837993203049258E-4</v>
      </c>
      <c r="I3874" s="42">
        <v>21.783271660663157</v>
      </c>
      <c r="J3874" s="41">
        <v>4.0527986819444443E-4</v>
      </c>
      <c r="K3874" s="42">
        <v>3.2631613544587483</v>
      </c>
      <c r="L3874" s="41">
        <v>3.7837993203049258E-4</v>
      </c>
      <c r="M3874" s="42">
        <v>3.0830154438942268</v>
      </c>
    </row>
    <row r="3875" spans="1:13" x14ac:dyDescent="0.2">
      <c r="A3875" s="84">
        <v>360</v>
      </c>
      <c r="B3875" s="85">
        <v>37198</v>
      </c>
      <c r="C3875" s="105">
        <v>23.139917180000001</v>
      </c>
      <c r="D3875" s="90">
        <v>5.7837000000000003E-4</v>
      </c>
      <c r="E3875" s="87">
        <v>182.95314547999999</v>
      </c>
      <c r="F3875" s="96">
        <v>6.0402333300000004</v>
      </c>
      <c r="G3875" s="91">
        <v>14.590075255</v>
      </c>
      <c r="H3875" s="41">
        <v>3.7837993203049258E-4</v>
      </c>
      <c r="I3875" s="42">
        <v>21.79151401351352</v>
      </c>
      <c r="J3875" s="41">
        <v>4.0527986819444443E-4</v>
      </c>
      <c r="K3875" s="42">
        <v>3.2635666343269429</v>
      </c>
      <c r="L3875" s="41">
        <v>3.7837993203049258E-4</v>
      </c>
      <c r="M3875" s="42">
        <v>3.083393823826257</v>
      </c>
    </row>
    <row r="3876" spans="1:13" x14ac:dyDescent="0.2">
      <c r="A3876" s="84">
        <v>360</v>
      </c>
      <c r="B3876" s="85">
        <v>37199</v>
      </c>
      <c r="C3876" s="105">
        <v>23.139917180000001</v>
      </c>
      <c r="D3876" s="90">
        <v>5.7837000000000003E-4</v>
      </c>
      <c r="E3876" s="87">
        <v>183.05896009</v>
      </c>
      <c r="F3876" s="96">
        <v>6.0402333300000004</v>
      </c>
      <c r="G3876" s="91">
        <v>14.590075255</v>
      </c>
      <c r="H3876" s="41">
        <v>3.7837993203049258E-4</v>
      </c>
      <c r="I3876" s="42">
        <v>21.799759485104794</v>
      </c>
      <c r="J3876" s="41">
        <v>4.0527986819444443E-4</v>
      </c>
      <c r="K3876" s="42">
        <v>3.2639719141951375</v>
      </c>
      <c r="L3876" s="41">
        <v>3.7837993203049258E-4</v>
      </c>
      <c r="M3876" s="42">
        <v>3.0837722037582873</v>
      </c>
    </row>
    <row r="3877" spans="1:13" x14ac:dyDescent="0.2">
      <c r="A3877" s="84">
        <v>360</v>
      </c>
      <c r="B3877" s="85">
        <v>37200</v>
      </c>
      <c r="C3877" s="105">
        <v>23.163966819999999</v>
      </c>
      <c r="D3877" s="90">
        <v>5.7881999999999996E-4</v>
      </c>
      <c r="E3877" s="87">
        <v>183.16491827999999</v>
      </c>
      <c r="F3877" s="96">
        <v>6.0353494100000002</v>
      </c>
      <c r="G3877" s="91">
        <v>14.599658115</v>
      </c>
      <c r="H3877" s="41">
        <v>3.7861230832736403E-4</v>
      </c>
      <c r="I3877" s="42">
        <v>21.80801314236443</v>
      </c>
      <c r="J3877" s="41">
        <v>4.0554605874999999E-4</v>
      </c>
      <c r="K3877" s="42">
        <v>3.2643774602538875</v>
      </c>
      <c r="L3877" s="41">
        <v>3.7861230832736403E-4</v>
      </c>
      <c r="M3877" s="42">
        <v>3.0841508160666145</v>
      </c>
    </row>
    <row r="3878" spans="1:13" x14ac:dyDescent="0.2">
      <c r="A3878" s="84">
        <v>360</v>
      </c>
      <c r="B3878" s="85">
        <v>37201</v>
      </c>
      <c r="C3878" s="105">
        <v>22.833520879999998</v>
      </c>
      <c r="D3878" s="90">
        <v>5.7136000000000003E-4</v>
      </c>
      <c r="E3878" s="87">
        <v>183.26957139000001</v>
      </c>
      <c r="F3878" s="96">
        <v>5.9469554899999997</v>
      </c>
      <c r="G3878" s="91">
        <v>14.390238184999999</v>
      </c>
      <c r="H3878" s="41">
        <v>3.7352963028625119E-4</v>
      </c>
      <c r="I3878" s="42">
        <v>21.816159081450774</v>
      </c>
      <c r="J3878" s="41">
        <v>3.9972883847222223E-4</v>
      </c>
      <c r="K3878" s="42">
        <v>3.2647771890923596</v>
      </c>
      <c r="L3878" s="41">
        <v>3.7352963028625119E-4</v>
      </c>
      <c r="M3878" s="42">
        <v>3.0845243456969005</v>
      </c>
    </row>
    <row r="3879" spans="1:13" x14ac:dyDescent="0.2">
      <c r="A3879" s="84">
        <v>360</v>
      </c>
      <c r="B3879" s="85">
        <v>37202</v>
      </c>
      <c r="C3879" s="105">
        <v>22.900584550000001</v>
      </c>
      <c r="D3879" s="90">
        <v>5.7293999999999997E-4</v>
      </c>
      <c r="E3879" s="87">
        <v>183.37457386</v>
      </c>
      <c r="F3879" s="96">
        <v>5.9641807599999996</v>
      </c>
      <c r="G3879" s="91">
        <v>14.432382655000001</v>
      </c>
      <c r="H3879" s="41">
        <v>3.7455323329704804E-4</v>
      </c>
      <c r="I3879" s="42">
        <v>21.824330394372854</v>
      </c>
      <c r="J3879" s="41">
        <v>4.0089951819444447E-4</v>
      </c>
      <c r="K3879" s="42">
        <v>3.2651780886105541</v>
      </c>
      <c r="L3879" s="41">
        <v>3.7455323329704804E-4</v>
      </c>
      <c r="M3879" s="42">
        <v>3.0848988989301978</v>
      </c>
    </row>
    <row r="3880" spans="1:13" x14ac:dyDescent="0.2">
      <c r="A3880" s="84">
        <v>360</v>
      </c>
      <c r="B3880" s="85">
        <v>37203</v>
      </c>
      <c r="C3880" s="105">
        <v>22.741451349999998</v>
      </c>
      <c r="D3880" s="90">
        <v>5.6932E-4</v>
      </c>
      <c r="E3880" s="87">
        <v>183.47897266999999</v>
      </c>
      <c r="F3880" s="96">
        <v>5.9781834199999997</v>
      </c>
      <c r="G3880" s="91">
        <v>14.359817384999999</v>
      </c>
      <c r="H3880" s="41">
        <v>3.7279053752081737E-4</v>
      </c>
      <c r="I3880" s="42">
        <v>21.832466298231605</v>
      </c>
      <c r="J3880" s="41">
        <v>3.9888381624999999E-4</v>
      </c>
      <c r="K3880" s="42">
        <v>3.2655769724268042</v>
      </c>
      <c r="L3880" s="41">
        <v>3.7279053752081737E-4</v>
      </c>
      <c r="M3880" s="42">
        <v>3.0852716894677186</v>
      </c>
    </row>
    <row r="3881" spans="1:13" x14ac:dyDescent="0.2">
      <c r="A3881" s="84">
        <v>360</v>
      </c>
      <c r="B3881" s="85">
        <v>37204</v>
      </c>
      <c r="C3881" s="105">
        <v>22.773553329999999</v>
      </c>
      <c r="D3881" s="90">
        <v>5.6999999999999998E-4</v>
      </c>
      <c r="E3881" s="87">
        <v>183.58355567999999</v>
      </c>
      <c r="F3881" s="96">
        <v>5.9696853799999996</v>
      </c>
      <c r="G3881" s="91">
        <v>14.371619355</v>
      </c>
      <c r="H3881" s="41">
        <v>3.7307729719393556E-4</v>
      </c>
      <c r="I3881" s="42">
        <v>21.840611495749226</v>
      </c>
      <c r="J3881" s="41">
        <v>3.9921164875000002E-4</v>
      </c>
      <c r="K3881" s="42">
        <v>3.2659761840755541</v>
      </c>
      <c r="L3881" s="41">
        <v>3.7307729719393556E-4</v>
      </c>
      <c r="M3881" s="42">
        <v>3.0856447667649123</v>
      </c>
    </row>
    <row r="3882" spans="1:13" x14ac:dyDescent="0.2">
      <c r="A3882" s="84">
        <v>360</v>
      </c>
      <c r="B3882" s="85">
        <v>37205</v>
      </c>
      <c r="C3882" s="105">
        <v>22.773553329999999</v>
      </c>
      <c r="D3882" s="90">
        <v>5.6999999999999998E-4</v>
      </c>
      <c r="E3882" s="87">
        <v>183.68819830999999</v>
      </c>
      <c r="F3882" s="96">
        <v>5.9696853799999996</v>
      </c>
      <c r="G3882" s="91">
        <v>14.371619355</v>
      </c>
      <c r="H3882" s="41">
        <v>3.7307729719393556E-4</v>
      </c>
      <c r="I3882" s="42">
        <v>21.848759732055122</v>
      </c>
      <c r="J3882" s="41">
        <v>3.9921164875000002E-4</v>
      </c>
      <c r="K3882" s="42">
        <v>3.266375395724304</v>
      </c>
      <c r="L3882" s="41">
        <v>3.7307729719393556E-4</v>
      </c>
      <c r="M3882" s="42">
        <v>3.0860178440621064</v>
      </c>
    </row>
    <row r="3883" spans="1:13" x14ac:dyDescent="0.2">
      <c r="A3883" s="84">
        <v>360</v>
      </c>
      <c r="B3883" s="85">
        <v>37206</v>
      </c>
      <c r="C3883" s="105">
        <v>22.773553329999999</v>
      </c>
      <c r="D3883" s="90">
        <v>5.6999999999999998E-4</v>
      </c>
      <c r="E3883" s="87">
        <v>183.79290058000001</v>
      </c>
      <c r="F3883" s="96">
        <v>5.9696853799999996</v>
      </c>
      <c r="G3883" s="91">
        <v>14.371619355</v>
      </c>
      <c r="H3883" s="41">
        <v>3.7307729719393556E-4</v>
      </c>
      <c r="I3883" s="42">
        <v>21.856911008282996</v>
      </c>
      <c r="J3883" s="41">
        <v>3.9921164875000002E-4</v>
      </c>
      <c r="K3883" s="42">
        <v>3.2667746073730539</v>
      </c>
      <c r="L3883" s="41">
        <v>3.7307729719393556E-4</v>
      </c>
      <c r="M3883" s="42">
        <v>3.0863909213593006</v>
      </c>
    </row>
    <row r="3884" spans="1:13" x14ac:dyDescent="0.2">
      <c r="A3884" s="84">
        <v>360</v>
      </c>
      <c r="B3884" s="85">
        <v>37207</v>
      </c>
      <c r="C3884" s="105">
        <v>22.656673229999999</v>
      </c>
      <c r="D3884" s="90">
        <v>5.6751000000000002E-4</v>
      </c>
      <c r="E3884" s="87">
        <v>183.89720489000001</v>
      </c>
      <c r="F3884" s="96">
        <v>5.9204268200000003</v>
      </c>
      <c r="G3884" s="91">
        <v>14.288550024999999</v>
      </c>
      <c r="H3884" s="41">
        <v>3.710582835316778E-4</v>
      </c>
      <c r="I3884" s="42">
        <v>21.865021196165035</v>
      </c>
      <c r="J3884" s="41">
        <v>3.9690416736111109E-4</v>
      </c>
      <c r="K3884" s="42">
        <v>3.2671715115404152</v>
      </c>
      <c r="L3884" s="41">
        <v>3.710582835316778E-4</v>
      </c>
      <c r="M3884" s="42">
        <v>3.0867619796428323</v>
      </c>
    </row>
    <row r="3885" spans="1:13" x14ac:dyDescent="0.2">
      <c r="A3885" s="84">
        <v>360</v>
      </c>
      <c r="B3885" s="85">
        <v>37208</v>
      </c>
      <c r="C3885" s="105">
        <v>22.705984229999999</v>
      </c>
      <c r="D3885" s="90">
        <v>5.6864000000000003E-4</v>
      </c>
      <c r="E3885" s="87">
        <v>184.00177619999999</v>
      </c>
      <c r="F3885" s="96">
        <v>5.8612833499999999</v>
      </c>
      <c r="G3885" s="91">
        <v>14.28363379</v>
      </c>
      <c r="H3885" s="41">
        <v>3.7093874777260893E-4</v>
      </c>
      <c r="I3885" s="42">
        <v>21.873131779747563</v>
      </c>
      <c r="J3885" s="41">
        <v>3.9676760527777779E-4</v>
      </c>
      <c r="K3885" s="42">
        <v>3.267568279145693</v>
      </c>
      <c r="L3885" s="41">
        <v>3.7093874777260893E-4</v>
      </c>
      <c r="M3885" s="42">
        <v>3.0871329183906049</v>
      </c>
    </row>
    <row r="3886" spans="1:13" x14ac:dyDescent="0.2">
      <c r="A3886" s="84">
        <v>360</v>
      </c>
      <c r="B3886" s="85">
        <v>37209</v>
      </c>
      <c r="C3886" s="105">
        <v>22.64366175</v>
      </c>
      <c r="D3886" s="90">
        <v>5.6705999999999998E-4</v>
      </c>
      <c r="E3886" s="87">
        <v>184.10611625000001</v>
      </c>
      <c r="F3886" s="96">
        <v>5.8570726200000003</v>
      </c>
      <c r="G3886" s="91">
        <v>14.250367185</v>
      </c>
      <c r="H3886" s="41">
        <v>3.7012975238082113E-4</v>
      </c>
      <c r="I3886" s="42">
        <v>21.881227676596993</v>
      </c>
      <c r="J3886" s="41">
        <v>3.9584353291666669E-4</v>
      </c>
      <c r="K3886" s="42">
        <v>3.2679641226786096</v>
      </c>
      <c r="L3886" s="41">
        <v>3.7012975238082113E-4</v>
      </c>
      <c r="M3886" s="42">
        <v>3.0875030481429855</v>
      </c>
    </row>
    <row r="3887" spans="1:13" x14ac:dyDescent="0.2">
      <c r="A3887" s="84">
        <v>360</v>
      </c>
      <c r="B3887" s="85">
        <v>37210</v>
      </c>
      <c r="C3887" s="105">
        <v>22.560921499999999</v>
      </c>
      <c r="D3887" s="90">
        <v>5.6523999999999995E-4</v>
      </c>
      <c r="E3887" s="87">
        <v>184.21018039</v>
      </c>
      <c r="F3887" s="96">
        <v>5.8678535099999998</v>
      </c>
      <c r="G3887" s="91">
        <v>14.214387504999999</v>
      </c>
      <c r="H3887" s="41">
        <v>3.6925451449265623E-4</v>
      </c>
      <c r="I3887" s="42">
        <v>21.889307418699218</v>
      </c>
      <c r="J3887" s="41">
        <v>3.9484409736111108E-4</v>
      </c>
      <c r="K3887" s="42">
        <v>3.2683589667759705</v>
      </c>
      <c r="L3887" s="41">
        <v>3.6925451449265623E-4</v>
      </c>
      <c r="M3887" s="42">
        <v>3.0878723026574781</v>
      </c>
    </row>
    <row r="3888" spans="1:13" x14ac:dyDescent="0.2">
      <c r="A3888" s="84">
        <v>360</v>
      </c>
      <c r="B3888" s="85">
        <v>37211</v>
      </c>
      <c r="C3888" s="105">
        <v>22.614905759999999</v>
      </c>
      <c r="D3888" s="90">
        <v>5.6638000000000001E-4</v>
      </c>
      <c r="E3888" s="87">
        <v>184.31451335</v>
      </c>
      <c r="F3888" s="96">
        <v>5.8740799099999998</v>
      </c>
      <c r="G3888" s="91">
        <v>14.244492834999999</v>
      </c>
      <c r="H3888" s="41">
        <v>3.6998687234079952E-4</v>
      </c>
      <c r="I3888" s="42">
        <v>21.897406175088769</v>
      </c>
      <c r="J3888" s="41">
        <v>3.9568035652777777E-4</v>
      </c>
      <c r="K3888" s="42">
        <v>3.2687546471324982</v>
      </c>
      <c r="L3888" s="41">
        <v>3.6998687234079952E-4</v>
      </c>
      <c r="M3888" s="42">
        <v>3.0882422895298189</v>
      </c>
    </row>
    <row r="3889" spans="1:13" x14ac:dyDescent="0.2">
      <c r="A3889" s="84">
        <v>360</v>
      </c>
      <c r="B3889" s="85">
        <v>37212</v>
      </c>
      <c r="C3889" s="105">
        <v>22.614905759999999</v>
      </c>
      <c r="D3889" s="90">
        <v>5.6638000000000001E-4</v>
      </c>
      <c r="E3889" s="87">
        <v>184.4189054</v>
      </c>
      <c r="F3889" s="96">
        <v>5.8740799099999998</v>
      </c>
      <c r="G3889" s="91">
        <v>14.244492834999999</v>
      </c>
      <c r="H3889" s="41">
        <v>3.6998687234079952E-4</v>
      </c>
      <c r="I3889" s="42">
        <v>21.905507927911867</v>
      </c>
      <c r="J3889" s="41">
        <v>3.9568035652777777E-4</v>
      </c>
      <c r="K3889" s="42">
        <v>3.2691503274890259</v>
      </c>
      <c r="L3889" s="41">
        <v>3.6998687234079952E-4</v>
      </c>
      <c r="M3889" s="42">
        <v>3.0886122764021597</v>
      </c>
    </row>
    <row r="3890" spans="1:13" x14ac:dyDescent="0.2">
      <c r="A3890" s="84">
        <v>360</v>
      </c>
      <c r="B3890" s="85">
        <v>37213</v>
      </c>
      <c r="C3890" s="105">
        <v>22.614905759999999</v>
      </c>
      <c r="D3890" s="90">
        <v>5.6638000000000001E-4</v>
      </c>
      <c r="E3890" s="87">
        <v>184.52335658000001</v>
      </c>
      <c r="F3890" s="96">
        <v>5.8740799099999998</v>
      </c>
      <c r="G3890" s="91">
        <v>14.244492834999999</v>
      </c>
      <c r="H3890" s="41">
        <v>3.6998687234079952E-4</v>
      </c>
      <c r="I3890" s="42">
        <v>21.913612678277151</v>
      </c>
      <c r="J3890" s="41">
        <v>3.9568035652777777E-4</v>
      </c>
      <c r="K3890" s="42">
        <v>3.2695460078455536</v>
      </c>
      <c r="L3890" s="41">
        <v>3.6998687234079952E-4</v>
      </c>
      <c r="M3890" s="42">
        <v>3.0889822632745005</v>
      </c>
    </row>
    <row r="3891" spans="1:13" x14ac:dyDescent="0.2">
      <c r="A3891" s="84">
        <v>360</v>
      </c>
      <c r="B3891" s="85">
        <v>37214</v>
      </c>
      <c r="C3891" s="105">
        <v>22.501655419999999</v>
      </c>
      <c r="D3891" s="90">
        <v>5.6388E-4</v>
      </c>
      <c r="E3891" s="87">
        <v>184.62740561000001</v>
      </c>
      <c r="F3891" s="96">
        <v>5.8613565400000001</v>
      </c>
      <c r="G3891" s="91">
        <v>14.181505979999999</v>
      </c>
      <c r="H3891" s="41">
        <v>3.6845440150501396E-4</v>
      </c>
      <c r="I3891" s="42">
        <v>21.921686845321339</v>
      </c>
      <c r="J3891" s="41">
        <v>3.9393072166666666E-4</v>
      </c>
      <c r="K3891" s="42">
        <v>3.2699399385672203</v>
      </c>
      <c r="L3891" s="41">
        <v>3.6845440150501396E-4</v>
      </c>
      <c r="M3891" s="42">
        <v>3.0893507176760053</v>
      </c>
    </row>
    <row r="3892" spans="1:13" x14ac:dyDescent="0.2">
      <c r="A3892" s="84">
        <v>360</v>
      </c>
      <c r="B3892" s="85">
        <v>37215</v>
      </c>
      <c r="C3892" s="105">
        <v>22.471232619999999</v>
      </c>
      <c r="D3892" s="90">
        <v>5.6320000000000003E-4</v>
      </c>
      <c r="E3892" s="87">
        <v>184.73138775999999</v>
      </c>
      <c r="F3892" s="96">
        <v>5.83597301</v>
      </c>
      <c r="G3892" s="91">
        <v>14.153602814999999</v>
      </c>
      <c r="H3892" s="41">
        <v>3.677752477420082E-4</v>
      </c>
      <c r="I3892" s="42">
        <v>21.929749099131801</v>
      </c>
      <c r="J3892" s="41">
        <v>3.9315563374999997E-4</v>
      </c>
      <c r="K3892" s="42">
        <v>3.2703330942009705</v>
      </c>
      <c r="L3892" s="41">
        <v>3.677752477420082E-4</v>
      </c>
      <c r="M3892" s="42">
        <v>3.0897184929237476</v>
      </c>
    </row>
    <row r="3893" spans="1:13" x14ac:dyDescent="0.2">
      <c r="A3893" s="84">
        <v>360</v>
      </c>
      <c r="B3893" s="85">
        <v>37216</v>
      </c>
      <c r="C3893" s="105">
        <v>22.636817059999998</v>
      </c>
      <c r="D3893" s="90">
        <v>5.6705999999999998E-4</v>
      </c>
      <c r="E3893" s="87">
        <v>184.83614154</v>
      </c>
      <c r="F3893" s="96">
        <v>5.7204303999999997</v>
      </c>
      <c r="G3893" s="91">
        <v>14.178623729999998</v>
      </c>
      <c r="H3893" s="41">
        <v>3.6838425616325665E-4</v>
      </c>
      <c r="I3893" s="42">
        <v>21.937827673441532</v>
      </c>
      <c r="J3893" s="41">
        <v>3.9385065916666662E-4</v>
      </c>
      <c r="K3893" s="42">
        <v>3.270726944860137</v>
      </c>
      <c r="L3893" s="41">
        <v>3.6838425616325665E-4</v>
      </c>
      <c r="M3893" s="42">
        <v>3.0900868771799108</v>
      </c>
    </row>
    <row r="3894" spans="1:13" x14ac:dyDescent="0.2">
      <c r="A3894" s="84">
        <v>360</v>
      </c>
      <c r="B3894" s="85">
        <v>37217</v>
      </c>
      <c r="C3894" s="105">
        <v>22.51776353</v>
      </c>
      <c r="D3894" s="90">
        <v>5.6433999999999998E-4</v>
      </c>
      <c r="E3894" s="87">
        <v>184.94045197</v>
      </c>
      <c r="F3894" s="96">
        <v>5.7355884399999999</v>
      </c>
      <c r="G3894" s="91">
        <v>14.126675985</v>
      </c>
      <c r="H3894" s="41">
        <v>3.6711970066960475E-4</v>
      </c>
      <c r="I3894" s="42">
        <v>21.945881482170346</v>
      </c>
      <c r="J3894" s="41">
        <v>3.9240766624999999E-4</v>
      </c>
      <c r="K3894" s="42">
        <v>3.2711193525263869</v>
      </c>
      <c r="L3894" s="41">
        <v>3.6711970066960475E-4</v>
      </c>
      <c r="M3894" s="42">
        <v>3.0904539968805804</v>
      </c>
    </row>
    <row r="3895" spans="1:13" x14ac:dyDescent="0.2">
      <c r="A3895" s="84">
        <v>360</v>
      </c>
      <c r="B3895" s="85">
        <v>37218</v>
      </c>
      <c r="C3895" s="105">
        <v>22.542425349999998</v>
      </c>
      <c r="D3895" s="90">
        <v>5.6479000000000002E-4</v>
      </c>
      <c r="E3895" s="87">
        <v>185.04490448999999</v>
      </c>
      <c r="F3895" s="96">
        <v>5.74980169</v>
      </c>
      <c r="G3895" s="91">
        <v>14.14611352</v>
      </c>
      <c r="H3895" s="41">
        <v>3.6759293261057202E-4</v>
      </c>
      <c r="I3895" s="42">
        <v>21.953948633103103</v>
      </c>
      <c r="J3895" s="41">
        <v>3.9294759777777779E-4</v>
      </c>
      <c r="K3895" s="42">
        <v>3.2715123001241646</v>
      </c>
      <c r="L3895" s="41">
        <v>3.6759293261057202E-4</v>
      </c>
      <c r="M3895" s="42">
        <v>3.0908215898131912</v>
      </c>
    </row>
    <row r="3896" spans="1:13" x14ac:dyDescent="0.2">
      <c r="A3896" s="84">
        <v>360</v>
      </c>
      <c r="B3896" s="85">
        <v>37219</v>
      </c>
      <c r="C3896" s="105">
        <v>22.542425349999998</v>
      </c>
      <c r="D3896" s="90">
        <v>5.6479000000000002E-4</v>
      </c>
      <c r="E3896" s="87">
        <v>185.149416</v>
      </c>
      <c r="F3896" s="96">
        <v>5.74980169</v>
      </c>
      <c r="G3896" s="91">
        <v>14.14611352</v>
      </c>
      <c r="H3896" s="41">
        <v>3.6759293261057202E-4</v>
      </c>
      <c r="I3896" s="42">
        <v>21.962018749463528</v>
      </c>
      <c r="J3896" s="41">
        <v>3.9294759777777779E-4</v>
      </c>
      <c r="K3896" s="42">
        <v>3.2719052477219424</v>
      </c>
      <c r="L3896" s="41">
        <v>3.6759293261057202E-4</v>
      </c>
      <c r="M3896" s="42">
        <v>3.0911891827458016</v>
      </c>
    </row>
    <row r="3897" spans="1:13" x14ac:dyDescent="0.2">
      <c r="A3897" s="84">
        <v>360</v>
      </c>
      <c r="B3897" s="85">
        <v>37220</v>
      </c>
      <c r="C3897" s="105">
        <v>22.542425349999998</v>
      </c>
      <c r="D3897" s="90">
        <v>5.6479000000000002E-4</v>
      </c>
      <c r="E3897" s="87">
        <v>185.25398654</v>
      </c>
      <c r="F3897" s="96">
        <v>5.74980169</v>
      </c>
      <c r="G3897" s="91">
        <v>14.14611352</v>
      </c>
      <c r="H3897" s="41">
        <v>3.6759293261057202E-4</v>
      </c>
      <c r="I3897" s="42">
        <v>21.970091832341691</v>
      </c>
      <c r="J3897" s="41">
        <v>3.9294759777777779E-4</v>
      </c>
      <c r="K3897" s="42">
        <v>3.2722981953197201</v>
      </c>
      <c r="L3897" s="41">
        <v>3.6759293261057202E-4</v>
      </c>
      <c r="M3897" s="42">
        <v>3.0915567756784119</v>
      </c>
    </row>
    <row r="3898" spans="1:13" x14ac:dyDescent="0.2">
      <c r="A3898" s="84">
        <v>360</v>
      </c>
      <c r="B3898" s="85">
        <v>37221</v>
      </c>
      <c r="C3898" s="105">
        <v>22.553390350000001</v>
      </c>
      <c r="D3898" s="90">
        <v>5.6501999999999995E-4</v>
      </c>
      <c r="E3898" s="87">
        <v>185.35865874999999</v>
      </c>
      <c r="F3898" s="96">
        <v>5.67131512</v>
      </c>
      <c r="G3898" s="91">
        <v>14.112352735</v>
      </c>
      <c r="H3898" s="41">
        <v>3.6677093117631898E-4</v>
      </c>
      <c r="I3898" s="42">
        <v>21.978149823381067</v>
      </c>
      <c r="J3898" s="41">
        <v>3.9200979819444443E-4</v>
      </c>
      <c r="K3898" s="42">
        <v>3.2726902051179145</v>
      </c>
      <c r="L3898" s="41">
        <v>3.6677093117631898E-4</v>
      </c>
      <c r="M3898" s="42">
        <v>3.0919235466095882</v>
      </c>
    </row>
    <row r="3899" spans="1:13" x14ac:dyDescent="0.2">
      <c r="A3899" s="84">
        <v>360</v>
      </c>
      <c r="B3899" s="85">
        <v>37222</v>
      </c>
      <c r="C3899" s="105">
        <v>22.53949399</v>
      </c>
      <c r="D3899" s="90">
        <v>5.6479000000000002E-4</v>
      </c>
      <c r="E3899" s="87">
        <v>185.46334747</v>
      </c>
      <c r="F3899" s="96">
        <v>5.6242428999999996</v>
      </c>
      <c r="G3899" s="91">
        <v>14.081868445</v>
      </c>
      <c r="H3899" s="41">
        <v>3.6602849686206973E-4</v>
      </c>
      <c r="I3899" s="42">
        <v>21.986194452524728</v>
      </c>
      <c r="J3899" s="41">
        <v>3.9116301236111109E-4</v>
      </c>
      <c r="K3899" s="42">
        <v>3.2730813681302755</v>
      </c>
      <c r="L3899" s="41">
        <v>3.6602849686206973E-4</v>
      </c>
      <c r="M3899" s="42">
        <v>3.0922895751064505</v>
      </c>
    </row>
    <row r="3900" spans="1:13" x14ac:dyDescent="0.2">
      <c r="A3900" s="84">
        <v>360</v>
      </c>
      <c r="B3900" s="85">
        <v>37223</v>
      </c>
      <c r="C3900" s="105">
        <v>22.569324479999999</v>
      </c>
      <c r="D3900" s="90">
        <v>5.6546999999999999E-4</v>
      </c>
      <c r="E3900" s="87">
        <v>185.56822142999999</v>
      </c>
      <c r="F3900" s="96">
        <v>5.5884221900000002</v>
      </c>
      <c r="G3900" s="91">
        <v>14.078873334999999</v>
      </c>
      <c r="H3900" s="41">
        <v>3.6595554132312635E-4</v>
      </c>
      <c r="I3900" s="42">
        <v>21.994240422217239</v>
      </c>
      <c r="J3900" s="41">
        <v>3.9107981486111111E-4</v>
      </c>
      <c r="K3900" s="42">
        <v>3.2734724479451365</v>
      </c>
      <c r="L3900" s="41">
        <v>3.6595554132312635E-4</v>
      </c>
      <c r="M3900" s="42">
        <v>3.0926555306477734</v>
      </c>
    </row>
    <row r="3901" spans="1:13" x14ac:dyDescent="0.2">
      <c r="A3901" s="84">
        <v>360</v>
      </c>
      <c r="B3901" s="85">
        <v>37224</v>
      </c>
      <c r="C3901" s="105">
        <v>22.56925644</v>
      </c>
      <c r="D3901" s="90">
        <v>5.6546999999999999E-4</v>
      </c>
      <c r="E3901" s="87">
        <v>185.67315468999999</v>
      </c>
      <c r="F3901" s="96">
        <v>5.5655276100000002</v>
      </c>
      <c r="G3901" s="91">
        <v>14.067392025</v>
      </c>
      <c r="H3901" s="41">
        <v>3.6567585938707126E-4</v>
      </c>
      <c r="I3901" s="42">
        <v>22.002283184985199</v>
      </c>
      <c r="J3901" s="41">
        <v>3.9076088958333335E-4</v>
      </c>
      <c r="K3901" s="42">
        <v>3.2738632088347197</v>
      </c>
      <c r="L3901" s="41">
        <v>3.6567585938707126E-4</v>
      </c>
      <c r="M3901" s="42">
        <v>3.0930212065071605</v>
      </c>
    </row>
    <row r="3902" spans="1:13" x14ac:dyDescent="0.2">
      <c r="A3902" s="84">
        <v>360</v>
      </c>
      <c r="B3902" s="85">
        <v>37225</v>
      </c>
      <c r="C3902" s="105">
        <v>22.695044280000001</v>
      </c>
      <c r="D3902" s="90">
        <v>5.6842000000000004E-4</v>
      </c>
      <c r="E3902" s="87">
        <v>185.77869501999999</v>
      </c>
      <c r="F3902" s="96">
        <v>5.5502184100000003</v>
      </c>
      <c r="G3902" s="91">
        <v>14.122631345</v>
      </c>
      <c r="H3902" s="41">
        <v>3.6702121857268288E-4</v>
      </c>
      <c r="I3902" s="42">
        <v>22.010358489771132</v>
      </c>
      <c r="J3902" s="41">
        <v>3.9229531513888891E-4</v>
      </c>
      <c r="K3902" s="42">
        <v>3.2742555041498584</v>
      </c>
      <c r="L3902" s="41">
        <v>3.6702121857268288E-4</v>
      </c>
      <c r="M3902" s="42">
        <v>3.0933882277257334</v>
      </c>
    </row>
    <row r="3903" spans="1:13" x14ac:dyDescent="0.2">
      <c r="A3903" s="84">
        <v>360</v>
      </c>
      <c r="B3903" s="85">
        <v>37226</v>
      </c>
      <c r="C3903" s="105">
        <v>22.695044280000001</v>
      </c>
      <c r="D3903" s="90">
        <v>5.6842000000000004E-4</v>
      </c>
      <c r="E3903" s="87">
        <v>185.88429535</v>
      </c>
      <c r="F3903" s="96">
        <v>5.5502184100000003</v>
      </c>
      <c r="G3903" s="91">
        <v>14.122631345</v>
      </c>
      <c r="H3903" s="41">
        <v>3.6702121857268288E-4</v>
      </c>
      <c r="I3903" s="42">
        <v>22.018436758365269</v>
      </c>
      <c r="J3903" s="41">
        <v>3.9229531513888891E-4</v>
      </c>
      <c r="K3903" s="42">
        <v>3.2746477994649972</v>
      </c>
      <c r="L3903" s="41">
        <v>3.6702121857268288E-4</v>
      </c>
      <c r="M3903" s="42">
        <v>3.0937552489443059</v>
      </c>
    </row>
    <row r="3904" spans="1:13" x14ac:dyDescent="0.2">
      <c r="A3904" s="84">
        <v>360</v>
      </c>
      <c r="B3904" s="85">
        <v>37227</v>
      </c>
      <c r="C3904" s="105">
        <v>22.695044280000001</v>
      </c>
      <c r="D3904" s="90">
        <v>5.6842000000000004E-4</v>
      </c>
      <c r="E3904" s="87">
        <v>185.9899557</v>
      </c>
      <c r="F3904" s="96">
        <v>5.5502184100000003</v>
      </c>
      <c r="G3904" s="91">
        <v>14.122631345</v>
      </c>
      <c r="H3904" s="41">
        <v>3.6702121857268288E-4</v>
      </c>
      <c r="I3904" s="42">
        <v>22.026517991855389</v>
      </c>
      <c r="J3904" s="41">
        <v>3.9229531513888891E-4</v>
      </c>
      <c r="K3904" s="42">
        <v>3.2750400947801359</v>
      </c>
      <c r="L3904" s="41">
        <v>3.6702121857268288E-4</v>
      </c>
      <c r="M3904" s="42">
        <v>3.0941222701628783</v>
      </c>
    </row>
    <row r="3905" spans="1:13" x14ac:dyDescent="0.2">
      <c r="A3905" s="84">
        <v>360</v>
      </c>
      <c r="B3905" s="85">
        <v>37228</v>
      </c>
      <c r="C3905" s="105">
        <v>22.695044280000001</v>
      </c>
      <c r="D3905" s="90">
        <v>5.6842000000000004E-4</v>
      </c>
      <c r="E3905" s="87">
        <v>186.09567611</v>
      </c>
      <c r="F3905" s="96">
        <v>5.5502184100000003</v>
      </c>
      <c r="G3905" s="91">
        <v>14.122631345</v>
      </c>
      <c r="H3905" s="41">
        <v>3.6702121857268288E-4</v>
      </c>
      <c r="I3905" s="42">
        <v>22.034602191329672</v>
      </c>
      <c r="J3905" s="41">
        <v>3.9229531513888891E-4</v>
      </c>
      <c r="K3905" s="42">
        <v>3.2754323900952746</v>
      </c>
      <c r="L3905" s="41">
        <v>3.6702121857268288E-4</v>
      </c>
      <c r="M3905" s="42">
        <v>3.0944892913814508</v>
      </c>
    </row>
    <row r="3906" spans="1:13" x14ac:dyDescent="0.2">
      <c r="A3906" s="84">
        <v>360</v>
      </c>
      <c r="B3906" s="85">
        <v>37229</v>
      </c>
      <c r="C3906" s="105">
        <v>22.88735209</v>
      </c>
      <c r="D3906" s="90">
        <v>5.7271999999999998E-4</v>
      </c>
      <c r="E3906" s="87">
        <v>186.20225683000001</v>
      </c>
      <c r="F3906" s="96">
        <v>5.3445314699999997</v>
      </c>
      <c r="G3906" s="91">
        <v>14.11594178</v>
      </c>
      <c r="H3906" s="41">
        <v>3.6685832810889885E-4</v>
      </c>
      <c r="I3906" s="42">
        <v>22.042685768650127</v>
      </c>
      <c r="J3906" s="41">
        <v>3.921094938888889E-4</v>
      </c>
      <c r="K3906" s="42">
        <v>3.2758244995891634</v>
      </c>
      <c r="L3906" s="41">
        <v>3.6685832810889885E-4</v>
      </c>
      <c r="M3906" s="42">
        <v>3.0948561497095595</v>
      </c>
    </row>
    <row r="3907" spans="1:13" x14ac:dyDescent="0.2">
      <c r="A3907" s="84">
        <v>360</v>
      </c>
      <c r="B3907" s="85">
        <v>37230</v>
      </c>
      <c r="C3907" s="105">
        <v>23.069357650000001</v>
      </c>
      <c r="D3907" s="90">
        <v>5.7678999999999999E-4</v>
      </c>
      <c r="E3907" s="87">
        <v>186.30965642999999</v>
      </c>
      <c r="F3907" s="96">
        <v>5.3217699400000003</v>
      </c>
      <c r="G3907" s="91">
        <v>14.195563795</v>
      </c>
      <c r="H3907" s="41">
        <v>3.6879650135612785E-4</v>
      </c>
      <c r="I3907" s="42">
        <v>22.050815034042099</v>
      </c>
      <c r="J3907" s="41">
        <v>3.943212165277778E-4</v>
      </c>
      <c r="K3907" s="42">
        <v>3.276218820805691</v>
      </c>
      <c r="L3907" s="41">
        <v>3.6879650135612785E-4</v>
      </c>
      <c r="M3907" s="42">
        <v>3.0952249462109158</v>
      </c>
    </row>
    <row r="3908" spans="1:13" x14ac:dyDescent="0.2">
      <c r="A3908" s="84">
        <v>360</v>
      </c>
      <c r="B3908" s="85">
        <v>37231</v>
      </c>
      <c r="C3908" s="105">
        <v>23.10651043</v>
      </c>
      <c r="D3908" s="90">
        <v>5.7768999999999995E-4</v>
      </c>
      <c r="E3908" s="87">
        <v>186.41728566</v>
      </c>
      <c r="F3908" s="96">
        <v>5.25517916</v>
      </c>
      <c r="G3908" s="91">
        <v>14.180844795000001</v>
      </c>
      <c r="H3908" s="41">
        <v>3.6843831039634622E-4</v>
      </c>
      <c r="I3908" s="42">
        <v>22.058939399076102</v>
      </c>
      <c r="J3908" s="41">
        <v>3.939123554166667E-4</v>
      </c>
      <c r="K3908" s="42">
        <v>3.2766127331611079</v>
      </c>
      <c r="L3908" s="41">
        <v>3.6843831039634622E-4</v>
      </c>
      <c r="M3908" s="42">
        <v>3.0955933845213122</v>
      </c>
    </row>
    <row r="3909" spans="1:13" x14ac:dyDescent="0.2">
      <c r="A3909" s="84">
        <v>360</v>
      </c>
      <c r="B3909" s="85">
        <v>37232</v>
      </c>
      <c r="C3909" s="105">
        <v>22.840258330000001</v>
      </c>
      <c r="D3909" s="90">
        <v>5.7158999999999997E-4</v>
      </c>
      <c r="E3909" s="87">
        <v>186.52383992</v>
      </c>
      <c r="F3909" s="96">
        <v>5.2721648300000004</v>
      </c>
      <c r="G3909" s="91">
        <v>14.056211580000001</v>
      </c>
      <c r="H3909" s="41">
        <v>3.6540347946933949E-4</v>
      </c>
      <c r="I3909" s="42">
        <v>22.066999812285928</v>
      </c>
      <c r="J3909" s="41">
        <v>3.904503216666667E-4</v>
      </c>
      <c r="K3909" s="42">
        <v>3.2770031834827744</v>
      </c>
      <c r="L3909" s="41">
        <v>3.6540347946933949E-4</v>
      </c>
      <c r="M3909" s="42">
        <v>3.0959587880007815</v>
      </c>
    </row>
    <row r="3910" spans="1:13" x14ac:dyDescent="0.2">
      <c r="A3910" s="84">
        <v>360</v>
      </c>
      <c r="B3910" s="85">
        <v>37233</v>
      </c>
      <c r="C3910" s="105">
        <v>22.840258330000001</v>
      </c>
      <c r="D3910" s="90">
        <v>5.7158999999999997E-4</v>
      </c>
      <c r="E3910" s="87">
        <v>186.63045507999999</v>
      </c>
      <c r="F3910" s="96">
        <v>5.2721648300000004</v>
      </c>
      <c r="G3910" s="91">
        <v>14.056211580000001</v>
      </c>
      <c r="H3910" s="41">
        <v>3.6540347946933949E-4</v>
      </c>
      <c r="I3910" s="42">
        <v>22.075063170798789</v>
      </c>
      <c r="J3910" s="41">
        <v>3.904503216666667E-4</v>
      </c>
      <c r="K3910" s="42">
        <v>3.2773936338044409</v>
      </c>
      <c r="L3910" s="41">
        <v>3.6540347946933949E-4</v>
      </c>
      <c r="M3910" s="42">
        <v>3.0963241914802508</v>
      </c>
    </row>
    <row r="3911" spans="1:13" x14ac:dyDescent="0.2">
      <c r="A3911" s="84">
        <v>360</v>
      </c>
      <c r="B3911" s="85">
        <v>37234</v>
      </c>
      <c r="C3911" s="105">
        <v>22.840258330000001</v>
      </c>
      <c r="D3911" s="90">
        <v>5.7158999999999997E-4</v>
      </c>
      <c r="E3911" s="87">
        <v>186.73713118000001</v>
      </c>
      <c r="F3911" s="96">
        <v>5.2721648300000004</v>
      </c>
      <c r="G3911" s="91">
        <v>14.056211580000001</v>
      </c>
      <c r="H3911" s="41">
        <v>3.6540347946933949E-4</v>
      </c>
      <c r="I3911" s="42">
        <v>22.083129475690903</v>
      </c>
      <c r="J3911" s="41">
        <v>3.904503216666667E-4</v>
      </c>
      <c r="K3911" s="42">
        <v>3.2777840841261074</v>
      </c>
      <c r="L3911" s="41">
        <v>3.6540347946933949E-4</v>
      </c>
      <c r="M3911" s="42">
        <v>3.0966895949597202</v>
      </c>
    </row>
    <row r="3912" spans="1:13" x14ac:dyDescent="0.2">
      <c r="A3912" s="84">
        <v>360</v>
      </c>
      <c r="B3912" s="85">
        <v>37235</v>
      </c>
      <c r="C3912" s="105">
        <v>22.958948599999999</v>
      </c>
      <c r="D3912" s="90">
        <v>5.7430000000000003E-4</v>
      </c>
      <c r="E3912" s="87">
        <v>186.84437431000001</v>
      </c>
      <c r="F3912" s="96">
        <v>5.2034293800000002</v>
      </c>
      <c r="G3912" s="91">
        <v>14.081188989999999</v>
      </c>
      <c r="H3912" s="41">
        <v>3.6601194671748161E-4</v>
      </c>
      <c r="I3912" s="42">
        <v>22.091212164899915</v>
      </c>
      <c r="J3912" s="41">
        <v>3.911441386111111E-4</v>
      </c>
      <c r="K3912" s="42">
        <v>3.2781752282647187</v>
      </c>
      <c r="L3912" s="41">
        <v>3.6601194671748161E-4</v>
      </c>
      <c r="M3912" s="42">
        <v>3.0970556069064377</v>
      </c>
    </row>
    <row r="3913" spans="1:13" x14ac:dyDescent="0.2">
      <c r="A3913" s="84">
        <v>360</v>
      </c>
      <c r="B3913" s="85">
        <v>37236</v>
      </c>
      <c r="C3913" s="105">
        <v>22.58772772</v>
      </c>
      <c r="D3913" s="90">
        <v>5.6592000000000003E-4</v>
      </c>
      <c r="E3913" s="87">
        <v>186.95011328000001</v>
      </c>
      <c r="F3913" s="96">
        <v>5.0867664899999996</v>
      </c>
      <c r="G3913" s="91">
        <v>13.837247104999999</v>
      </c>
      <c r="H3913" s="41">
        <v>3.6006365558294284E-4</v>
      </c>
      <c r="I3913" s="42">
        <v>22.099166407508267</v>
      </c>
      <c r="J3913" s="41">
        <v>3.843679751388889E-4</v>
      </c>
      <c r="K3913" s="42">
        <v>3.2785595962398575</v>
      </c>
      <c r="L3913" s="41">
        <v>3.6006365558294284E-4</v>
      </c>
      <c r="M3913" s="42">
        <v>3.0974156705620208</v>
      </c>
    </row>
    <row r="3914" spans="1:13" x14ac:dyDescent="0.2">
      <c r="A3914" s="84">
        <v>360</v>
      </c>
      <c r="B3914" s="85">
        <v>37237</v>
      </c>
      <c r="C3914" s="105">
        <v>22.517355169999998</v>
      </c>
      <c r="D3914" s="90">
        <v>5.6433999999999998E-4</v>
      </c>
      <c r="E3914" s="87">
        <v>187.05561671000001</v>
      </c>
      <c r="F3914" s="96">
        <v>5.0384791299999998</v>
      </c>
      <c r="G3914" s="91">
        <v>13.777917149999999</v>
      </c>
      <c r="H3914" s="41">
        <v>3.5861502929379618E-4</v>
      </c>
      <c r="I3914" s="42">
        <v>22.107091500716866</v>
      </c>
      <c r="J3914" s="41">
        <v>3.8271992083333331E-4</v>
      </c>
      <c r="K3914" s="42">
        <v>3.2789423161606908</v>
      </c>
      <c r="L3914" s="41">
        <v>3.5861502929379618E-4</v>
      </c>
      <c r="M3914" s="42">
        <v>3.0977742855913144</v>
      </c>
    </row>
    <row r="3915" spans="1:13" x14ac:dyDescent="0.2">
      <c r="A3915" s="84">
        <v>360</v>
      </c>
      <c r="B3915" s="85">
        <v>37238</v>
      </c>
      <c r="C3915" s="105">
        <v>22.278782</v>
      </c>
      <c r="D3915" s="90">
        <v>5.5889000000000004E-4</v>
      </c>
      <c r="E3915" s="87">
        <v>187.16016021999999</v>
      </c>
      <c r="F3915" s="96">
        <v>5.0607907799999996</v>
      </c>
      <c r="G3915" s="91">
        <v>13.669786389999999</v>
      </c>
      <c r="H3915" s="41">
        <v>3.5597292248734647E-4</v>
      </c>
      <c r="I3915" s="42">
        <v>22.114961026686071</v>
      </c>
      <c r="J3915" s="41">
        <v>3.7971628861111108E-4</v>
      </c>
      <c r="K3915" s="42">
        <v>3.279322032449302</v>
      </c>
      <c r="L3915" s="41">
        <v>3.5597292248734647E-4</v>
      </c>
      <c r="M3915" s="42">
        <v>3.0981302585138017</v>
      </c>
    </row>
    <row r="3916" spans="1:13" x14ac:dyDescent="0.2">
      <c r="A3916" s="84">
        <v>360</v>
      </c>
      <c r="B3916" s="85">
        <v>37239</v>
      </c>
      <c r="C3916" s="105">
        <v>22.260429609999999</v>
      </c>
      <c r="D3916" s="90">
        <v>5.5842999999999995E-4</v>
      </c>
      <c r="E3916" s="87">
        <v>187.26467607000001</v>
      </c>
      <c r="F3916" s="96">
        <v>5.0258508600000003</v>
      </c>
      <c r="G3916" s="91">
        <v>13.643140235000001</v>
      </c>
      <c r="H3916" s="41">
        <v>3.5532145560734918E-4</v>
      </c>
      <c r="I3916" s="42">
        <v>22.122818946828772</v>
      </c>
      <c r="J3916" s="41">
        <v>3.7897611763888892E-4</v>
      </c>
      <c r="K3916" s="42">
        <v>3.2797010085669407</v>
      </c>
      <c r="L3916" s="41">
        <v>3.5532145560734918E-4</v>
      </c>
      <c r="M3916" s="42">
        <v>3.0984855799694091</v>
      </c>
    </row>
    <row r="3917" spans="1:13" x14ac:dyDescent="0.2">
      <c r="A3917" s="84">
        <v>360</v>
      </c>
      <c r="B3917" s="85">
        <v>37240</v>
      </c>
      <c r="C3917" s="105">
        <v>22.260429609999999</v>
      </c>
      <c r="D3917" s="90">
        <v>5.5842999999999995E-4</v>
      </c>
      <c r="E3917" s="87">
        <v>187.36925027999999</v>
      </c>
      <c r="F3917" s="96">
        <v>5.0258508600000003</v>
      </c>
      <c r="G3917" s="91">
        <v>13.643140235000001</v>
      </c>
      <c r="H3917" s="41">
        <v>3.5532145560734918E-4</v>
      </c>
      <c r="I3917" s="42">
        <v>22.130679659059098</v>
      </c>
      <c r="J3917" s="41">
        <v>3.7897611763888892E-4</v>
      </c>
      <c r="K3917" s="42">
        <v>3.2800799846845794</v>
      </c>
      <c r="L3917" s="41">
        <v>3.5532145560734918E-4</v>
      </c>
      <c r="M3917" s="42">
        <v>3.0988409014250164</v>
      </c>
    </row>
    <row r="3918" spans="1:13" x14ac:dyDescent="0.2">
      <c r="A3918" s="84">
        <v>360</v>
      </c>
      <c r="B3918" s="85">
        <v>37241</v>
      </c>
      <c r="C3918" s="105">
        <v>22.260429609999999</v>
      </c>
      <c r="D3918" s="90">
        <v>5.5842999999999995E-4</v>
      </c>
      <c r="E3918" s="87">
        <v>187.47388289</v>
      </c>
      <c r="F3918" s="96">
        <v>5.0258508600000003</v>
      </c>
      <c r="G3918" s="91">
        <v>13.643140235000001</v>
      </c>
      <c r="H3918" s="41">
        <v>3.5532145560734918E-4</v>
      </c>
      <c r="I3918" s="42">
        <v>22.138543164369135</v>
      </c>
      <c r="J3918" s="41">
        <v>3.7897611763888892E-4</v>
      </c>
      <c r="K3918" s="42">
        <v>3.2804589608022181</v>
      </c>
      <c r="L3918" s="41">
        <v>3.5532145560734918E-4</v>
      </c>
      <c r="M3918" s="42">
        <v>3.0991962228806238</v>
      </c>
    </row>
    <row r="3919" spans="1:13" x14ac:dyDescent="0.2">
      <c r="A3919" s="84">
        <v>360</v>
      </c>
      <c r="B3919" s="85">
        <v>37242</v>
      </c>
      <c r="C3919" s="105">
        <v>23.63218204</v>
      </c>
      <c r="D3919" s="90">
        <v>5.8940000000000002E-4</v>
      </c>
      <c r="E3919" s="87">
        <v>187.58438000000001</v>
      </c>
      <c r="F3919" s="96">
        <v>5.0126947499999996</v>
      </c>
      <c r="G3919" s="91">
        <v>14.322438394999999</v>
      </c>
      <c r="H3919" s="41">
        <v>3.7188212258310038E-4</v>
      </c>
      <c r="I3919" s="42">
        <v>22.146776092791999</v>
      </c>
      <c r="J3919" s="41">
        <v>3.9784551097222219E-4</v>
      </c>
      <c r="K3919" s="42">
        <v>3.2808568063131904</v>
      </c>
      <c r="L3919" s="41">
        <v>3.7188212258310038E-4</v>
      </c>
      <c r="M3919" s="42">
        <v>3.0995681050032067</v>
      </c>
    </row>
    <row r="3920" spans="1:13" x14ac:dyDescent="0.2">
      <c r="A3920" s="84">
        <v>360</v>
      </c>
      <c r="B3920" s="85">
        <v>37243</v>
      </c>
      <c r="C3920" s="105">
        <v>23.345158900000001</v>
      </c>
      <c r="D3920" s="90">
        <v>5.8310000000000002E-4</v>
      </c>
      <c r="E3920" s="87">
        <v>187.69376045000001</v>
      </c>
      <c r="F3920" s="96">
        <v>4.9532111800000003</v>
      </c>
      <c r="G3920" s="91">
        <v>14.149185040000001</v>
      </c>
      <c r="H3920" s="41">
        <v>3.6766770538676496E-4</v>
      </c>
      <c r="I3920" s="42">
        <v>22.15491874713975</v>
      </c>
      <c r="J3920" s="41">
        <v>3.9303291777777779E-4</v>
      </c>
      <c r="K3920" s="42">
        <v>3.2812498392309681</v>
      </c>
      <c r="L3920" s="41">
        <v>3.6766770538676496E-4</v>
      </c>
      <c r="M3920" s="42">
        <v>3.0999357727085934</v>
      </c>
    </row>
    <row r="3921" spans="1:13" x14ac:dyDescent="0.2">
      <c r="A3921" s="84">
        <v>360</v>
      </c>
      <c r="B3921" s="85">
        <v>37244</v>
      </c>
      <c r="C3921" s="105">
        <v>23.294683729999999</v>
      </c>
      <c r="D3921" s="90">
        <v>5.8175000000000002E-4</v>
      </c>
      <c r="E3921" s="87">
        <v>187.80295129999999</v>
      </c>
      <c r="F3921" s="96">
        <v>4.9124526900000003</v>
      </c>
      <c r="G3921" s="91">
        <v>14.103568209999999</v>
      </c>
      <c r="H3921" s="41">
        <v>3.6655700740295671E-4</v>
      </c>
      <c r="I3921" s="42">
        <v>22.163039787854956</v>
      </c>
      <c r="J3921" s="41">
        <v>3.9176578361111109E-4</v>
      </c>
      <c r="K3921" s="42">
        <v>3.2816416050145794</v>
      </c>
      <c r="L3921" s="41">
        <v>3.6655700740295671E-4</v>
      </c>
      <c r="M3921" s="42">
        <v>3.1003023297159964</v>
      </c>
    </row>
    <row r="3922" spans="1:13" x14ac:dyDescent="0.2">
      <c r="A3922" s="84">
        <v>360</v>
      </c>
      <c r="B3922" s="85">
        <v>37245</v>
      </c>
      <c r="C3922" s="105">
        <v>23.08636847</v>
      </c>
      <c r="D3922" s="90">
        <v>5.7724000000000002E-4</v>
      </c>
      <c r="E3922" s="87">
        <v>187.91135868000001</v>
      </c>
      <c r="F3922" s="96">
        <v>4.9162386199999997</v>
      </c>
      <c r="G3922" s="91">
        <v>14.001303544999999</v>
      </c>
      <c r="H3922" s="41">
        <v>3.6406541391653668E-4</v>
      </c>
      <c r="I3922" s="42">
        <v>22.171108584108971</v>
      </c>
      <c r="J3922" s="41">
        <v>3.8892509847222222E-4</v>
      </c>
      <c r="K3922" s="42">
        <v>3.2820305301130515</v>
      </c>
      <c r="L3922" s="41">
        <v>3.6406541391653668E-4</v>
      </c>
      <c r="M3922" s="42">
        <v>3.1006663951299132</v>
      </c>
    </row>
    <row r="3923" spans="1:13" x14ac:dyDescent="0.2">
      <c r="A3923" s="84">
        <v>360</v>
      </c>
      <c r="B3923" s="85">
        <v>37246</v>
      </c>
      <c r="C3923" s="105">
        <v>23.31203764</v>
      </c>
      <c r="D3923" s="90">
        <v>5.8219999999999995E-4</v>
      </c>
      <c r="E3923" s="87">
        <v>188.02076066999999</v>
      </c>
      <c r="F3923" s="96">
        <v>4.8554662799999999</v>
      </c>
      <c r="G3923" s="91">
        <v>14.083751960000001</v>
      </c>
      <c r="H3923" s="41">
        <v>3.6607437495095319E-4</v>
      </c>
      <c r="I3923" s="42">
        <v>22.179224858825869</v>
      </c>
      <c r="J3923" s="41">
        <v>3.9121533222222227E-4</v>
      </c>
      <c r="K3923" s="42">
        <v>3.2824217454452738</v>
      </c>
      <c r="L3923" s="41">
        <v>3.6607437495095319E-4</v>
      </c>
      <c r="M3923" s="42">
        <v>3.1010324695048643</v>
      </c>
    </row>
    <row r="3924" spans="1:13" x14ac:dyDescent="0.2">
      <c r="A3924" s="84">
        <v>360</v>
      </c>
      <c r="B3924" s="85">
        <v>37247</v>
      </c>
      <c r="C3924" s="105">
        <v>23.31203764</v>
      </c>
      <c r="D3924" s="90">
        <v>5.8219999999999995E-4</v>
      </c>
      <c r="E3924" s="87">
        <v>188.13022635999999</v>
      </c>
      <c r="F3924" s="96">
        <v>4.8554662799999999</v>
      </c>
      <c r="G3924" s="91">
        <v>14.083751960000001</v>
      </c>
      <c r="H3924" s="41">
        <v>3.6607437495095319E-4</v>
      </c>
      <c r="I3924" s="42">
        <v>22.187344104702959</v>
      </c>
      <c r="J3924" s="41">
        <v>3.9121533222222227E-4</v>
      </c>
      <c r="K3924" s="42">
        <v>3.2828129607774961</v>
      </c>
      <c r="L3924" s="41">
        <v>3.6607437495095319E-4</v>
      </c>
      <c r="M3924" s="42">
        <v>3.1013985438798155</v>
      </c>
    </row>
    <row r="3925" spans="1:13" x14ac:dyDescent="0.2">
      <c r="A3925" s="84">
        <v>360</v>
      </c>
      <c r="B3925" s="85">
        <v>37248</v>
      </c>
      <c r="C3925" s="105">
        <v>23.31203764</v>
      </c>
      <c r="D3925" s="90">
        <v>5.8219999999999995E-4</v>
      </c>
      <c r="E3925" s="87">
        <v>188.23975578</v>
      </c>
      <c r="F3925" s="96">
        <v>4.8554662799999999</v>
      </c>
      <c r="G3925" s="91">
        <v>14.083751960000001</v>
      </c>
      <c r="H3925" s="41">
        <v>3.6607437495095319E-4</v>
      </c>
      <c r="I3925" s="42">
        <v>22.195466322827908</v>
      </c>
      <c r="J3925" s="41">
        <v>3.9121533222222227E-4</v>
      </c>
      <c r="K3925" s="42">
        <v>3.2832041761097184</v>
      </c>
      <c r="L3925" s="41">
        <v>3.6607437495095319E-4</v>
      </c>
      <c r="M3925" s="42">
        <v>3.1017646182547667</v>
      </c>
    </row>
    <row r="3926" spans="1:13" x14ac:dyDescent="0.2">
      <c r="A3926" s="84">
        <v>360</v>
      </c>
      <c r="B3926" s="85">
        <v>37249</v>
      </c>
      <c r="C3926" s="105">
        <v>23.346315189999999</v>
      </c>
      <c r="D3926" s="90">
        <v>5.8310000000000002E-4</v>
      </c>
      <c r="E3926" s="87">
        <v>188.34951838000001</v>
      </c>
      <c r="F3926" s="96">
        <v>4.7775768999999997</v>
      </c>
      <c r="G3926" s="91">
        <v>14.061946044999999</v>
      </c>
      <c r="H3926" s="41">
        <v>3.6554318681458753E-4</v>
      </c>
      <c r="I3926" s="42">
        <v>22.203579724320392</v>
      </c>
      <c r="J3926" s="41">
        <v>3.9060961236111108E-4</v>
      </c>
      <c r="K3926" s="42">
        <v>3.2835947857220793</v>
      </c>
      <c r="L3926" s="41">
        <v>3.6554318681458753E-4</v>
      </c>
      <c r="M3926" s="42">
        <v>3.1021301614415813</v>
      </c>
    </row>
    <row r="3927" spans="1:13" x14ac:dyDescent="0.2">
      <c r="A3927" s="84">
        <v>360</v>
      </c>
      <c r="B3927" s="85">
        <v>37250</v>
      </c>
      <c r="C3927" s="105">
        <v>23.346315189999999</v>
      </c>
      <c r="D3927" s="90">
        <v>5.8310000000000002E-4</v>
      </c>
      <c r="E3927" s="87">
        <v>188.45934498</v>
      </c>
      <c r="F3927" s="96">
        <v>4.7775768999999997</v>
      </c>
      <c r="G3927" s="91">
        <v>14.061946044999999</v>
      </c>
      <c r="H3927" s="41">
        <v>3.6554318681458753E-4</v>
      </c>
      <c r="I3927" s="42">
        <v>22.211696091611511</v>
      </c>
      <c r="J3927" s="41">
        <v>3.9060961236111108E-4</v>
      </c>
      <c r="K3927" s="42">
        <v>3.2839853953344402</v>
      </c>
      <c r="L3927" s="41">
        <v>3.6554318681458753E-4</v>
      </c>
      <c r="M3927" s="42">
        <v>3.1024957046283959</v>
      </c>
    </row>
    <row r="3928" spans="1:13" x14ac:dyDescent="0.2">
      <c r="A3928" s="84">
        <v>360</v>
      </c>
      <c r="B3928" s="85">
        <v>37251</v>
      </c>
      <c r="C3928" s="105">
        <v>23.411733359999999</v>
      </c>
      <c r="D3928" s="90">
        <v>5.8445000000000003E-4</v>
      </c>
      <c r="E3928" s="87">
        <v>188.56949004000001</v>
      </c>
      <c r="F3928" s="96">
        <v>4.8521432500000001</v>
      </c>
      <c r="G3928" s="91">
        <v>14.131938305</v>
      </c>
      <c r="H3928" s="41">
        <v>3.6724782659303123E-4</v>
      </c>
      <c r="I3928" s="42">
        <v>22.2198532887261</v>
      </c>
      <c r="J3928" s="41">
        <v>3.9255384180555557E-4</v>
      </c>
      <c r="K3928" s="42">
        <v>3.2843779491762457</v>
      </c>
      <c r="L3928" s="41">
        <v>3.6724782659303123E-4</v>
      </c>
      <c r="M3928" s="42">
        <v>3.1028629524549887</v>
      </c>
    </row>
    <row r="3929" spans="1:13" x14ac:dyDescent="0.2">
      <c r="A3929" s="84">
        <v>360</v>
      </c>
      <c r="B3929" s="85">
        <v>37252</v>
      </c>
      <c r="C3929" s="105">
        <v>23.364660969999999</v>
      </c>
      <c r="D3929" s="90">
        <v>5.8332999999999996E-4</v>
      </c>
      <c r="E3929" s="87">
        <v>188.67948827999999</v>
      </c>
      <c r="F3929" s="96">
        <v>4.8043002000000001</v>
      </c>
      <c r="G3929" s="91">
        <v>14.084480585</v>
      </c>
      <c r="H3929" s="41">
        <v>3.6609212237559419E-4</v>
      </c>
      <c r="I3929" s="42">
        <v>22.227987801975445</v>
      </c>
      <c r="J3929" s="41">
        <v>3.9123557180555557E-4</v>
      </c>
      <c r="K3929" s="42">
        <v>3.2847691847480514</v>
      </c>
      <c r="L3929" s="41">
        <v>3.6609212237559419E-4</v>
      </c>
      <c r="M3929" s="42">
        <v>3.1032290445773643</v>
      </c>
    </row>
    <row r="3930" spans="1:13" x14ac:dyDescent="0.2">
      <c r="A3930" s="84">
        <v>360</v>
      </c>
      <c r="B3930" s="85">
        <v>37253</v>
      </c>
      <c r="C3930" s="105">
        <v>23.251972550000001</v>
      </c>
      <c r="D3930" s="90">
        <v>5.8085000000000005E-4</v>
      </c>
      <c r="E3930" s="87">
        <v>188.78908276000001</v>
      </c>
      <c r="F3930" s="96">
        <v>4.82661388</v>
      </c>
      <c r="G3930" s="91">
        <v>14.039293215000001</v>
      </c>
      <c r="H3930" s="41">
        <v>3.6499126072730981E-4</v>
      </c>
      <c r="I3930" s="42">
        <v>22.236100823266717</v>
      </c>
      <c r="J3930" s="41">
        <v>3.8998036708333335E-4</v>
      </c>
      <c r="K3930" s="42">
        <v>3.2851591651151346</v>
      </c>
      <c r="L3930" s="41">
        <v>3.6499126072730981E-4</v>
      </c>
      <c r="M3930" s="42">
        <v>3.1035940358380918</v>
      </c>
    </row>
    <row r="3931" spans="1:13" x14ac:dyDescent="0.2">
      <c r="A3931" s="84">
        <v>360</v>
      </c>
      <c r="B3931" s="85">
        <v>37254</v>
      </c>
      <c r="C3931" s="105">
        <v>23.251972550000001</v>
      </c>
      <c r="D3931" s="90">
        <v>5.8085000000000005E-4</v>
      </c>
      <c r="E3931" s="87">
        <v>188.89874090000001</v>
      </c>
      <c r="F3931" s="96">
        <v>4.82661388</v>
      </c>
      <c r="G3931" s="91">
        <v>14.039293215000001</v>
      </c>
      <c r="H3931" s="41">
        <v>3.6499126072730981E-4</v>
      </c>
      <c r="I3931" s="42">
        <v>22.24421680573986</v>
      </c>
      <c r="J3931" s="41">
        <v>3.8998036708333335E-4</v>
      </c>
      <c r="K3931" s="42">
        <v>3.2855491454822179</v>
      </c>
      <c r="L3931" s="41">
        <v>3.6499126072730981E-4</v>
      </c>
      <c r="M3931" s="42">
        <v>3.1039590270988189</v>
      </c>
    </row>
    <row r="3932" spans="1:13" x14ac:dyDescent="0.2">
      <c r="A3932" s="84">
        <v>360</v>
      </c>
      <c r="B3932" s="85">
        <v>37255</v>
      </c>
      <c r="C3932" s="105">
        <v>23.251972550000001</v>
      </c>
      <c r="D3932" s="90">
        <v>5.8085000000000005E-4</v>
      </c>
      <c r="E3932" s="87">
        <v>189.00846272999999</v>
      </c>
      <c r="F3932" s="96">
        <v>4.82661388</v>
      </c>
      <c r="G3932" s="91">
        <v>14.039293215000001</v>
      </c>
      <c r="H3932" s="41">
        <v>3.6499126072730981E-4</v>
      </c>
      <c r="I3932" s="42">
        <v>22.25233575047568</v>
      </c>
      <c r="J3932" s="41">
        <v>3.8998036708333335E-4</v>
      </c>
      <c r="K3932" s="42">
        <v>3.2859391258493011</v>
      </c>
      <c r="L3932" s="41">
        <v>3.6499126072730981E-4</v>
      </c>
      <c r="M3932" s="42">
        <v>3.104324018359546</v>
      </c>
    </row>
    <row r="3933" spans="1:13" x14ac:dyDescent="0.2">
      <c r="A3933" s="84">
        <v>360</v>
      </c>
      <c r="B3933" s="85">
        <v>37256</v>
      </c>
      <c r="C3933" s="105">
        <v>23.390205219999999</v>
      </c>
      <c r="D3933" s="90">
        <v>5.8399999999999999E-4</v>
      </c>
      <c r="E3933" s="87">
        <v>189.11884366999999</v>
      </c>
      <c r="F3933" s="96">
        <v>4.8567461500000002</v>
      </c>
      <c r="G3933" s="91">
        <v>14.123475684999999</v>
      </c>
      <c r="H3933" s="41">
        <v>3.6704177751900602E-4</v>
      </c>
      <c r="I3933" s="42">
        <v>22.260503287343486</v>
      </c>
      <c r="J3933" s="41">
        <v>3.9231876902777777E-4</v>
      </c>
      <c r="K3933" s="42">
        <v>3.2863314446183289</v>
      </c>
      <c r="L3933" s="41">
        <v>3.6704177751900602E-4</v>
      </c>
      <c r="M3933" s="42">
        <v>3.104691060137065</v>
      </c>
    </row>
    <row r="3934" spans="1:13" x14ac:dyDescent="0.2">
      <c r="A3934" s="84">
        <v>360</v>
      </c>
      <c r="B3934" s="85">
        <v>37257</v>
      </c>
      <c r="C3934" s="105">
        <v>23.390205219999999</v>
      </c>
      <c r="D3934" s="90">
        <v>5.8399999999999999E-4</v>
      </c>
      <c r="E3934" s="87">
        <v>189.22928906999999</v>
      </c>
      <c r="F3934" s="96">
        <v>4.8567461500000002</v>
      </c>
      <c r="G3934" s="91">
        <v>14.123475684999999</v>
      </c>
      <c r="H3934" s="41">
        <v>3.6704177751900602E-4</v>
      </c>
      <c r="I3934" s="42">
        <v>22.26867382203854</v>
      </c>
      <c r="J3934" s="41">
        <v>3.9231876902777777E-4</v>
      </c>
      <c r="K3934" s="42">
        <v>3.2867237633873567</v>
      </c>
      <c r="L3934" s="41">
        <v>3.6704177751900602E-4</v>
      </c>
      <c r="M3934" s="42">
        <v>3.105058101914584</v>
      </c>
    </row>
    <row r="3935" spans="1:13" x14ac:dyDescent="0.2">
      <c r="A3935" s="84">
        <v>360</v>
      </c>
      <c r="B3935" s="85">
        <v>37258</v>
      </c>
      <c r="C3935" s="105">
        <v>23.600256890000001</v>
      </c>
      <c r="D3935" s="90">
        <v>5.8872999999999998E-4</v>
      </c>
      <c r="E3935" s="87">
        <v>189.34069403000001</v>
      </c>
      <c r="F3935" s="96">
        <v>4.83406482</v>
      </c>
      <c r="G3935" s="91">
        <v>14.217160854999999</v>
      </c>
      <c r="H3935" s="41">
        <v>3.6932198849037867E-4</v>
      </c>
      <c r="I3935" s="42">
        <v>22.276898132935539</v>
      </c>
      <c r="J3935" s="41">
        <v>3.9492113486111111E-4</v>
      </c>
      <c r="K3935" s="42">
        <v>3.287118684522218</v>
      </c>
      <c r="L3935" s="41">
        <v>3.6932198849037867E-4</v>
      </c>
      <c r="M3935" s="42">
        <v>3.1054274239030741</v>
      </c>
    </row>
    <row r="3936" spans="1:13" x14ac:dyDescent="0.2">
      <c r="A3936" s="84">
        <v>360</v>
      </c>
      <c r="B3936" s="85">
        <v>37259</v>
      </c>
      <c r="C3936" s="105">
        <v>23.593295139999999</v>
      </c>
      <c r="D3936" s="90">
        <v>5.8850000000000005E-4</v>
      </c>
      <c r="E3936" s="87">
        <v>189.45212103</v>
      </c>
      <c r="F3936" s="96">
        <v>4.7936022999999999</v>
      </c>
      <c r="G3936" s="91">
        <v>14.193448719999999</v>
      </c>
      <c r="H3936" s="41">
        <v>3.6874503325035057E-4</v>
      </c>
      <c r="I3936" s="42">
        <v>22.285112628478284</v>
      </c>
      <c r="J3936" s="41">
        <v>3.9426246444444442E-4</v>
      </c>
      <c r="K3936" s="42">
        <v>3.2875129469866624</v>
      </c>
      <c r="L3936" s="41">
        <v>3.6874503325035057E-4</v>
      </c>
      <c r="M3936" s="42">
        <v>3.1057961689363243</v>
      </c>
    </row>
    <row r="3937" spans="1:13" x14ac:dyDescent="0.2">
      <c r="A3937" s="84">
        <v>360</v>
      </c>
      <c r="B3937" s="85">
        <v>37260</v>
      </c>
      <c r="C3937" s="105">
        <v>23.783758209999998</v>
      </c>
      <c r="D3937" s="90">
        <v>5.9276999999999995E-4</v>
      </c>
      <c r="E3937" s="87">
        <v>189.56442256</v>
      </c>
      <c r="F3937" s="96">
        <v>4.7630409699999996</v>
      </c>
      <c r="G3937" s="91">
        <v>14.273399589999999</v>
      </c>
      <c r="H3937" s="41">
        <v>3.7068989194377622E-4</v>
      </c>
      <c r="I3937" s="42">
        <v>22.29337349447049</v>
      </c>
      <c r="J3937" s="41">
        <v>3.964833219444444E-4</v>
      </c>
      <c r="K3937" s="42">
        <v>3.2879094303086069</v>
      </c>
      <c r="L3937" s="41">
        <v>3.7068989194377622E-4</v>
      </c>
      <c r="M3937" s="42">
        <v>3.106166858828268</v>
      </c>
    </row>
    <row r="3938" spans="1:13" x14ac:dyDescent="0.2">
      <c r="A3938" s="84">
        <v>360</v>
      </c>
      <c r="B3938" s="85">
        <v>37261</v>
      </c>
      <c r="C3938" s="105">
        <v>23.783758209999998</v>
      </c>
      <c r="D3938" s="90">
        <v>5.9276999999999995E-4</v>
      </c>
      <c r="E3938" s="87">
        <v>189.67679067</v>
      </c>
      <c r="F3938" s="96">
        <v>4.7630409699999996</v>
      </c>
      <c r="G3938" s="91">
        <v>14.273399589999999</v>
      </c>
      <c r="H3938" s="41">
        <v>3.7068989194377622E-4</v>
      </c>
      <c r="I3938" s="42">
        <v>22.301637422682219</v>
      </c>
      <c r="J3938" s="41">
        <v>3.964833219444444E-4</v>
      </c>
      <c r="K3938" s="42">
        <v>3.2883059136305515</v>
      </c>
      <c r="L3938" s="41">
        <v>3.7068989194377622E-4</v>
      </c>
      <c r="M3938" s="42">
        <v>3.1065375487202118</v>
      </c>
    </row>
    <row r="3939" spans="1:13" x14ac:dyDescent="0.2">
      <c r="A3939" s="84">
        <v>360</v>
      </c>
      <c r="B3939" s="85">
        <v>37262</v>
      </c>
      <c r="C3939" s="105">
        <v>23.783758209999998</v>
      </c>
      <c r="D3939" s="90">
        <v>5.9276999999999995E-4</v>
      </c>
      <c r="E3939" s="87">
        <v>189.78922538</v>
      </c>
      <c r="F3939" s="96">
        <v>4.7630409699999996</v>
      </c>
      <c r="G3939" s="91">
        <v>14.273399589999999</v>
      </c>
      <c r="H3939" s="41">
        <v>3.7068989194377622E-4</v>
      </c>
      <c r="I3939" s="42">
        <v>22.309904414248603</v>
      </c>
      <c r="J3939" s="41">
        <v>3.964833219444444E-4</v>
      </c>
      <c r="K3939" s="42">
        <v>3.288702396952496</v>
      </c>
      <c r="L3939" s="41">
        <v>3.7068989194377622E-4</v>
      </c>
      <c r="M3939" s="42">
        <v>3.1069082386121556</v>
      </c>
    </row>
    <row r="3940" spans="1:13" x14ac:dyDescent="0.2">
      <c r="A3940" s="84">
        <v>360</v>
      </c>
      <c r="B3940" s="85">
        <v>37263</v>
      </c>
      <c r="C3940" s="105">
        <v>23.697102900000001</v>
      </c>
      <c r="D3940" s="90">
        <v>5.9097999999999996E-4</v>
      </c>
      <c r="E3940" s="87">
        <v>189.90138701999999</v>
      </c>
      <c r="F3940" s="96">
        <v>4.6995396899999999</v>
      </c>
      <c r="G3940" s="91">
        <v>14.198321295</v>
      </c>
      <c r="H3940" s="41">
        <v>3.6886360076526792E-4</v>
      </c>
      <c r="I3940" s="42">
        <v>22.318133725923573</v>
      </c>
      <c r="J3940" s="41">
        <v>3.9439781375E-4</v>
      </c>
      <c r="K3940" s="42">
        <v>3.2890967947662459</v>
      </c>
      <c r="L3940" s="41">
        <v>3.6886360076526792E-4</v>
      </c>
      <c r="M3940" s="42">
        <v>3.1072771022129206</v>
      </c>
    </row>
    <row r="3941" spans="1:13" x14ac:dyDescent="0.2">
      <c r="A3941" s="84">
        <v>360</v>
      </c>
      <c r="B3941" s="85">
        <v>37264</v>
      </c>
      <c r="C3941" s="105">
        <v>23.432906899999999</v>
      </c>
      <c r="D3941" s="90">
        <v>5.8489999999999996E-4</v>
      </c>
      <c r="E3941" s="87">
        <v>190.01246033999999</v>
      </c>
      <c r="F3941" s="96">
        <v>4.6329187100000002</v>
      </c>
      <c r="G3941" s="91">
        <v>14.032912804999999</v>
      </c>
      <c r="H3941" s="41">
        <v>3.6483578515289494E-4</v>
      </c>
      <c r="I3941" s="42">
        <v>22.326276179764619</v>
      </c>
      <c r="J3941" s="41">
        <v>3.8980313347222219E-4</v>
      </c>
      <c r="K3941" s="42">
        <v>3.2894865978997183</v>
      </c>
      <c r="L3941" s="41">
        <v>3.6483578515289494E-4</v>
      </c>
      <c r="M3941" s="42">
        <v>3.1076419379980735</v>
      </c>
    </row>
    <row r="3942" spans="1:13" x14ac:dyDescent="0.2">
      <c r="A3942" s="84">
        <v>360</v>
      </c>
      <c r="B3942" s="85">
        <v>37265</v>
      </c>
      <c r="C3942" s="105">
        <v>23.443837240000001</v>
      </c>
      <c r="D3942" s="90">
        <v>5.8513E-4</v>
      </c>
      <c r="E3942" s="87">
        <v>190.12364233</v>
      </c>
      <c r="F3942" s="96">
        <v>4.6327450499999996</v>
      </c>
      <c r="G3942" s="91">
        <v>14.038291145000001</v>
      </c>
      <c r="H3942" s="41">
        <v>3.6496684321418726E-4</v>
      </c>
      <c r="I3942" s="42">
        <v>22.334424530302677</v>
      </c>
      <c r="J3942" s="41">
        <v>3.8995253180555559E-4</v>
      </c>
      <c r="K3942" s="42">
        <v>3.2898765504315239</v>
      </c>
      <c r="L3942" s="41">
        <v>3.6496684321418726E-4</v>
      </c>
      <c r="M3942" s="42">
        <v>3.1080069048412877</v>
      </c>
    </row>
    <row r="3943" spans="1:13" x14ac:dyDescent="0.2">
      <c r="A3943" s="84">
        <v>360</v>
      </c>
      <c r="B3943" s="85">
        <v>37266</v>
      </c>
      <c r="C3943" s="105">
        <v>23.335656100000001</v>
      </c>
      <c r="D3943" s="90">
        <v>5.8288000000000003E-4</v>
      </c>
      <c r="E3943" s="87">
        <v>190.2344616</v>
      </c>
      <c r="F3943" s="96">
        <v>4.6149295400000003</v>
      </c>
      <c r="G3943" s="91">
        <v>13.97529282</v>
      </c>
      <c r="H3943" s="41">
        <v>3.6343132869109951E-4</v>
      </c>
      <c r="I3943" s="42">
        <v>22.342541559885277</v>
      </c>
      <c r="J3943" s="41">
        <v>3.8820257833333335E-4</v>
      </c>
      <c r="K3943" s="42">
        <v>3.2902647530098572</v>
      </c>
      <c r="L3943" s="41">
        <v>3.6343132869109951E-4</v>
      </c>
      <c r="M3943" s="42">
        <v>3.1083703361699788</v>
      </c>
    </row>
    <row r="3944" spans="1:13" x14ac:dyDescent="0.2">
      <c r="A3944" s="84">
        <v>360</v>
      </c>
      <c r="B3944" s="85">
        <v>37267</v>
      </c>
      <c r="C3944" s="105">
        <v>23.356252489999999</v>
      </c>
      <c r="D3944" s="90">
        <v>5.8332999999999996E-4</v>
      </c>
      <c r="E3944" s="87">
        <v>190.34543106999999</v>
      </c>
      <c r="F3944" s="96">
        <v>4.5339363800000001</v>
      </c>
      <c r="G3944" s="91">
        <v>13.945094435</v>
      </c>
      <c r="H3944" s="41">
        <v>3.6269497632157588E-4</v>
      </c>
      <c r="I3944" s="42">
        <v>22.350645087467303</v>
      </c>
      <c r="J3944" s="41">
        <v>3.8736373430555554E-4</v>
      </c>
      <c r="K3944" s="42">
        <v>3.2906521167441629</v>
      </c>
      <c r="L3944" s="41">
        <v>3.6269497632157588E-4</v>
      </c>
      <c r="M3944" s="42">
        <v>3.1087330311463006</v>
      </c>
    </row>
    <row r="3945" spans="1:13" x14ac:dyDescent="0.2">
      <c r="A3945" s="84">
        <v>360</v>
      </c>
      <c r="B3945" s="85">
        <v>37268</v>
      </c>
      <c r="C3945" s="105">
        <v>23.356252489999999</v>
      </c>
      <c r="D3945" s="90">
        <v>5.8332999999999996E-4</v>
      </c>
      <c r="E3945" s="87">
        <v>190.45646527</v>
      </c>
      <c r="F3945" s="96">
        <v>4.5339363800000001</v>
      </c>
      <c r="G3945" s="91">
        <v>13.945094435</v>
      </c>
      <c r="H3945" s="41">
        <v>3.6269497632157588E-4</v>
      </c>
      <c r="I3945" s="42">
        <v>22.358751554158072</v>
      </c>
      <c r="J3945" s="41">
        <v>3.8736373430555554E-4</v>
      </c>
      <c r="K3945" s="42">
        <v>3.2910394804784686</v>
      </c>
      <c r="L3945" s="41">
        <v>3.6269497632157588E-4</v>
      </c>
      <c r="M3945" s="42">
        <v>3.1090957261226224</v>
      </c>
    </row>
    <row r="3946" spans="1:13" x14ac:dyDescent="0.2">
      <c r="A3946" s="84">
        <v>360</v>
      </c>
      <c r="B3946" s="85">
        <v>37269</v>
      </c>
      <c r="C3946" s="105">
        <v>23.356252489999999</v>
      </c>
      <c r="D3946" s="90">
        <v>5.8332999999999996E-4</v>
      </c>
      <c r="E3946" s="87">
        <v>190.56756424</v>
      </c>
      <c r="F3946" s="96">
        <v>4.5339363800000001</v>
      </c>
      <c r="G3946" s="91">
        <v>13.945094435</v>
      </c>
      <c r="H3946" s="41">
        <v>3.6269497632157588E-4</v>
      </c>
      <c r="I3946" s="42">
        <v>22.366860961023587</v>
      </c>
      <c r="J3946" s="41">
        <v>3.8736373430555554E-4</v>
      </c>
      <c r="K3946" s="42">
        <v>3.2914268442127743</v>
      </c>
      <c r="L3946" s="41">
        <v>3.6269497632157588E-4</v>
      </c>
      <c r="M3946" s="42">
        <v>3.1094584210989442</v>
      </c>
    </row>
    <row r="3947" spans="1:13" x14ac:dyDescent="0.2">
      <c r="A3947" s="84">
        <v>360</v>
      </c>
      <c r="B3947" s="85">
        <v>37270</v>
      </c>
      <c r="C3947" s="105">
        <v>23.264322580000002</v>
      </c>
      <c r="D3947" s="90">
        <v>5.8107000000000005E-4</v>
      </c>
      <c r="E3947" s="87">
        <v>190.67829732999999</v>
      </c>
      <c r="F3947" s="96">
        <v>4.51202463</v>
      </c>
      <c r="G3947" s="91">
        <v>13.888173605</v>
      </c>
      <c r="H3947" s="41">
        <v>3.6130649905041778E-4</v>
      </c>
      <c r="I3947" s="42">
        <v>22.374942253252161</v>
      </c>
      <c r="J3947" s="41">
        <v>3.8578260013888888E-4</v>
      </c>
      <c r="K3947" s="42">
        <v>3.2918126268129133</v>
      </c>
      <c r="L3947" s="41">
        <v>3.6130649905041778E-4</v>
      </c>
      <c r="M3947" s="42">
        <v>3.1098197275979946</v>
      </c>
    </row>
    <row r="3948" spans="1:13" x14ac:dyDescent="0.2">
      <c r="A3948" s="84">
        <v>360</v>
      </c>
      <c r="B3948" s="85">
        <v>37271</v>
      </c>
      <c r="C3948" s="105">
        <v>23.06119322</v>
      </c>
      <c r="D3948" s="90">
        <v>5.7656000000000005E-4</v>
      </c>
      <c r="E3948" s="87">
        <v>190.78823481000001</v>
      </c>
      <c r="F3948" s="96">
        <v>4.4707323299999997</v>
      </c>
      <c r="G3948" s="91">
        <v>13.765962775</v>
      </c>
      <c r="H3948" s="41">
        <v>3.5832305483318727E-4</v>
      </c>
      <c r="I3948" s="42">
        <v>22.382959710912061</v>
      </c>
      <c r="J3948" s="41">
        <v>3.8238785486111114E-4</v>
      </c>
      <c r="K3948" s="42">
        <v>3.2921950146677745</v>
      </c>
      <c r="L3948" s="41">
        <v>3.5832305483318727E-4</v>
      </c>
      <c r="M3948" s="42">
        <v>3.110178050652828</v>
      </c>
    </row>
    <row r="3949" spans="1:13" x14ac:dyDescent="0.2">
      <c r="A3949" s="84">
        <v>360</v>
      </c>
      <c r="B3949" s="85">
        <v>37272</v>
      </c>
      <c r="C3949" s="105">
        <v>23.115677760000001</v>
      </c>
      <c r="D3949" s="90">
        <v>5.7790999999999995E-4</v>
      </c>
      <c r="E3949" s="87">
        <v>190.89849323999999</v>
      </c>
      <c r="F3949" s="96">
        <v>4.4686756499999998</v>
      </c>
      <c r="G3949" s="91">
        <v>13.792176704999999</v>
      </c>
      <c r="H3949" s="41">
        <v>3.5896326561934977E-4</v>
      </c>
      <c r="I3949" s="42">
        <v>22.390994371224117</v>
      </c>
      <c r="J3949" s="41">
        <v>3.831160195833333E-4</v>
      </c>
      <c r="K3949" s="42">
        <v>3.2925781306873581</v>
      </c>
      <c r="L3949" s="41">
        <v>3.5896326561934977E-4</v>
      </c>
      <c r="M3949" s="42">
        <v>3.1105370139184476</v>
      </c>
    </row>
    <row r="3950" spans="1:13" x14ac:dyDescent="0.2">
      <c r="A3950" s="84">
        <v>360</v>
      </c>
      <c r="B3950" s="85">
        <v>37273</v>
      </c>
      <c r="C3950" s="105">
        <v>23.076283159999999</v>
      </c>
      <c r="D3950" s="90">
        <v>5.7700999999999998E-4</v>
      </c>
      <c r="E3950" s="87">
        <v>191.00864358000001</v>
      </c>
      <c r="F3950" s="96">
        <v>4.4997352099999999</v>
      </c>
      <c r="G3950" s="91">
        <v>13.788009185</v>
      </c>
      <c r="H3950" s="41">
        <v>3.5886149402331036E-4</v>
      </c>
      <c r="I3950" s="42">
        <v>22.399029636916843</v>
      </c>
      <c r="J3950" s="41">
        <v>3.830002551388889E-4</v>
      </c>
      <c r="K3950" s="42">
        <v>3.2929611309424969</v>
      </c>
      <c r="L3950" s="41">
        <v>3.5886149402331036E-4</v>
      </c>
      <c r="M3950" s="42">
        <v>3.1108958754124707</v>
      </c>
    </row>
    <row r="3951" spans="1:13" x14ac:dyDescent="0.2">
      <c r="A3951" s="84">
        <v>360</v>
      </c>
      <c r="B3951" s="85">
        <v>37274</v>
      </c>
      <c r="C3951" s="105">
        <v>23.19774219</v>
      </c>
      <c r="D3951" s="90">
        <v>5.7972000000000004E-4</v>
      </c>
      <c r="E3951" s="87">
        <v>191.11937510999999</v>
      </c>
      <c r="F3951" s="96">
        <v>4.5128816900000004</v>
      </c>
      <c r="G3951" s="91">
        <v>13.85531194</v>
      </c>
      <c r="H3951" s="41">
        <v>3.6050458502412397E-4</v>
      </c>
      <c r="I3951" s="42">
        <v>22.407104589801044</v>
      </c>
      <c r="J3951" s="41">
        <v>3.8486977611111112E-4</v>
      </c>
      <c r="K3951" s="42">
        <v>3.2933460007186079</v>
      </c>
      <c r="L3951" s="41">
        <v>3.6050458502412397E-4</v>
      </c>
      <c r="M3951" s="42">
        <v>3.1112563799974948</v>
      </c>
    </row>
    <row r="3952" spans="1:13" x14ac:dyDescent="0.2">
      <c r="A3952" s="84">
        <v>360</v>
      </c>
      <c r="B3952" s="85">
        <v>37275</v>
      </c>
      <c r="C3952" s="105">
        <v>23.19774219</v>
      </c>
      <c r="D3952" s="90">
        <v>5.7972000000000004E-4</v>
      </c>
      <c r="E3952" s="87">
        <v>191.23017082999999</v>
      </c>
      <c r="F3952" s="96">
        <v>4.5128816900000004</v>
      </c>
      <c r="G3952" s="91">
        <v>13.85531194</v>
      </c>
      <c r="H3952" s="41">
        <v>3.6050458502412397E-4</v>
      </c>
      <c r="I3952" s="42">
        <v>22.415182453742784</v>
      </c>
      <c r="J3952" s="41">
        <v>3.8486977611111112E-4</v>
      </c>
      <c r="K3952" s="42">
        <v>3.293730870494719</v>
      </c>
      <c r="L3952" s="41">
        <v>3.6050458502412397E-4</v>
      </c>
      <c r="M3952" s="42">
        <v>3.1116168845825189</v>
      </c>
    </row>
    <row r="3953" spans="1:13" x14ac:dyDescent="0.2">
      <c r="A3953" s="84">
        <v>360</v>
      </c>
      <c r="B3953" s="85">
        <v>37276</v>
      </c>
      <c r="C3953" s="105">
        <v>23.19774219</v>
      </c>
      <c r="D3953" s="90">
        <v>5.7972000000000004E-4</v>
      </c>
      <c r="E3953" s="87">
        <v>191.34103078000001</v>
      </c>
      <c r="F3953" s="96">
        <v>4.5128816900000004</v>
      </c>
      <c r="G3953" s="91">
        <v>13.85531194</v>
      </c>
      <c r="H3953" s="41">
        <v>3.6050458502412397E-4</v>
      </c>
      <c r="I3953" s="42">
        <v>22.423263229791509</v>
      </c>
      <c r="J3953" s="41">
        <v>3.8486977611111112E-4</v>
      </c>
      <c r="K3953" s="42">
        <v>3.2941157402708301</v>
      </c>
      <c r="L3953" s="41">
        <v>3.6050458502412397E-4</v>
      </c>
      <c r="M3953" s="42">
        <v>3.1119773891675431</v>
      </c>
    </row>
    <row r="3954" spans="1:13" x14ac:dyDescent="0.2">
      <c r="A3954" s="84">
        <v>360</v>
      </c>
      <c r="B3954" s="85">
        <v>37277</v>
      </c>
      <c r="C3954" s="105">
        <v>23.220463590000001</v>
      </c>
      <c r="D3954" s="90">
        <v>5.8016999999999997E-4</v>
      </c>
      <c r="E3954" s="87">
        <v>191.45204111000001</v>
      </c>
      <c r="F3954" s="96">
        <v>4.4614635700000003</v>
      </c>
      <c r="G3954" s="91">
        <v>13.84096358</v>
      </c>
      <c r="H3954" s="41">
        <v>3.6015437361180958E-4</v>
      </c>
      <c r="I3954" s="42">
        <v>22.431339066114369</v>
      </c>
      <c r="J3954" s="41">
        <v>3.8447121055555557E-4</v>
      </c>
      <c r="K3954" s="42">
        <v>3.2945002114813855</v>
      </c>
      <c r="L3954" s="41">
        <v>3.6015437361180958E-4</v>
      </c>
      <c r="M3954" s="42">
        <v>3.1123375435411549</v>
      </c>
    </row>
    <row r="3955" spans="1:13" x14ac:dyDescent="0.2">
      <c r="A3955" s="84">
        <v>360</v>
      </c>
      <c r="B3955" s="85">
        <v>37278</v>
      </c>
      <c r="C3955" s="105">
        <v>23.069193779999999</v>
      </c>
      <c r="D3955" s="90">
        <v>5.7678999999999999E-4</v>
      </c>
      <c r="E3955" s="87">
        <v>191.56246873000001</v>
      </c>
      <c r="F3955" s="96">
        <v>4.4234838500000002</v>
      </c>
      <c r="G3955" s="91">
        <v>13.746338815</v>
      </c>
      <c r="H3955" s="41">
        <v>3.5784369157032536E-4</v>
      </c>
      <c r="I3955" s="42">
        <v>22.439365979292653</v>
      </c>
      <c r="J3955" s="41">
        <v>3.8184274486111113E-4</v>
      </c>
      <c r="K3955" s="42">
        <v>3.2948820542262465</v>
      </c>
      <c r="L3955" s="41">
        <v>3.5784369157032536E-4</v>
      </c>
      <c r="M3955" s="42">
        <v>3.1126953872327254</v>
      </c>
    </row>
    <row r="3956" spans="1:13" x14ac:dyDescent="0.2">
      <c r="A3956" s="84">
        <v>360</v>
      </c>
      <c r="B3956" s="85">
        <v>37279</v>
      </c>
      <c r="C3956" s="105">
        <v>23.229749930000001</v>
      </c>
      <c r="D3956" s="90">
        <v>5.8040000000000001E-4</v>
      </c>
      <c r="E3956" s="87">
        <v>191.67365158999999</v>
      </c>
      <c r="F3956" s="96">
        <v>4.4254447700000004</v>
      </c>
      <c r="G3956" s="91">
        <v>13.827597350000001</v>
      </c>
      <c r="H3956" s="41">
        <v>3.5982809419543571E-4</v>
      </c>
      <c r="I3956" s="42">
        <v>22.447440293587935</v>
      </c>
      <c r="J3956" s="41">
        <v>3.8409992638888894E-4</v>
      </c>
      <c r="K3956" s="42">
        <v>3.2952661541526354</v>
      </c>
      <c r="L3956" s="41">
        <v>3.5982809419543571E-4</v>
      </c>
      <c r="M3956" s="42">
        <v>3.1130552153269209</v>
      </c>
    </row>
    <row r="3957" spans="1:13" x14ac:dyDescent="0.2">
      <c r="A3957" s="84">
        <v>360</v>
      </c>
      <c r="B3957" s="85">
        <v>37280</v>
      </c>
      <c r="C3957" s="105">
        <v>23.167229590000002</v>
      </c>
      <c r="D3957" s="90">
        <v>5.7903999999999996E-4</v>
      </c>
      <c r="E3957" s="87">
        <v>191.78463830000001</v>
      </c>
      <c r="F3957" s="96">
        <v>4.4619635300000002</v>
      </c>
      <c r="G3957" s="91">
        <v>13.814596560000002</v>
      </c>
      <c r="H3957" s="41">
        <v>3.5951069877904196E-4</v>
      </c>
      <c r="I3957" s="42">
        <v>22.455510388533682</v>
      </c>
      <c r="J3957" s="41">
        <v>3.8373879333333338E-4</v>
      </c>
      <c r="K3957" s="42">
        <v>3.2956498929459688</v>
      </c>
      <c r="L3957" s="41">
        <v>3.5951069877904196E-4</v>
      </c>
      <c r="M3957" s="42">
        <v>3.1134147260256997</v>
      </c>
    </row>
    <row r="3958" spans="1:13" x14ac:dyDescent="0.2">
      <c r="A3958" s="84">
        <v>360</v>
      </c>
      <c r="B3958" s="85">
        <v>37281</v>
      </c>
      <c r="C3958" s="105">
        <v>23.364358769999999</v>
      </c>
      <c r="D3958" s="90">
        <v>5.8332999999999996E-4</v>
      </c>
      <c r="E3958" s="87">
        <v>191.89651203</v>
      </c>
      <c r="F3958" s="96">
        <v>4.4688931900000002</v>
      </c>
      <c r="G3958" s="91">
        <v>13.916625979999999</v>
      </c>
      <c r="H3958" s="41">
        <v>3.6200062804714328E-4</v>
      </c>
      <c r="I3958" s="42">
        <v>22.463639297397449</v>
      </c>
      <c r="J3958" s="41">
        <v>3.8657294388888888E-4</v>
      </c>
      <c r="K3958" s="42">
        <v>3.2960364658898578</v>
      </c>
      <c r="L3958" s="41">
        <v>3.6200062804714328E-4</v>
      </c>
      <c r="M3958" s="42">
        <v>3.1137767266537466</v>
      </c>
    </row>
    <row r="3959" spans="1:13" x14ac:dyDescent="0.2">
      <c r="A3959" s="84">
        <v>360</v>
      </c>
      <c r="B3959" s="85">
        <v>37282</v>
      </c>
      <c r="C3959" s="105">
        <v>23.364358769999999</v>
      </c>
      <c r="D3959" s="90">
        <v>5.8332999999999996E-4</v>
      </c>
      <c r="E3959" s="87">
        <v>192.00845102</v>
      </c>
      <c r="F3959" s="96">
        <v>4.4688931900000002</v>
      </c>
      <c r="G3959" s="91">
        <v>13.916625979999999</v>
      </c>
      <c r="H3959" s="41">
        <v>3.6200062804714328E-4</v>
      </c>
      <c r="I3959" s="42">
        <v>22.471771148931332</v>
      </c>
      <c r="J3959" s="41">
        <v>3.8657294388888888E-4</v>
      </c>
      <c r="K3959" s="42">
        <v>3.2964230388337468</v>
      </c>
      <c r="L3959" s="41">
        <v>3.6200062804714328E-4</v>
      </c>
      <c r="M3959" s="42">
        <v>3.1141387272817935</v>
      </c>
    </row>
    <row r="3960" spans="1:13" x14ac:dyDescent="0.2">
      <c r="A3960" s="84">
        <v>360</v>
      </c>
      <c r="B3960" s="85">
        <v>37283</v>
      </c>
      <c r="C3960" s="105">
        <v>23.364358769999999</v>
      </c>
      <c r="D3960" s="90">
        <v>5.8332999999999996E-4</v>
      </c>
      <c r="E3960" s="87">
        <v>192.12045531000001</v>
      </c>
      <c r="F3960" s="96">
        <v>4.4688931900000002</v>
      </c>
      <c r="G3960" s="91">
        <v>13.916625979999999</v>
      </c>
      <c r="H3960" s="41">
        <v>3.6200062804714328E-4</v>
      </c>
      <c r="I3960" s="42">
        <v>22.479905944200578</v>
      </c>
      <c r="J3960" s="41">
        <v>3.8657294388888888E-4</v>
      </c>
      <c r="K3960" s="42">
        <v>3.2968096117776358</v>
      </c>
      <c r="L3960" s="41">
        <v>3.6200062804714328E-4</v>
      </c>
      <c r="M3960" s="42">
        <v>3.1145007279098404</v>
      </c>
    </row>
    <row r="3961" spans="1:13" x14ac:dyDescent="0.2">
      <c r="A3961" s="84">
        <v>360</v>
      </c>
      <c r="B3961" s="85">
        <v>37284</v>
      </c>
      <c r="C3961" s="105">
        <v>21.278537159999999</v>
      </c>
      <c r="D3961" s="90">
        <v>5.3607000000000004E-4</v>
      </c>
      <c r="E3961" s="87">
        <v>192.22344532</v>
      </c>
      <c r="F3961" s="96">
        <v>4.3624399499999997</v>
      </c>
      <c r="G3961" s="91">
        <v>12.820488554999999</v>
      </c>
      <c r="H3961" s="41">
        <v>3.351332910286331E-4</v>
      </c>
      <c r="I3961" s="42">
        <v>22.487439709061672</v>
      </c>
      <c r="J3961" s="41">
        <v>3.5612468208333332E-4</v>
      </c>
      <c r="K3961" s="42">
        <v>3.2971657364597191</v>
      </c>
      <c r="L3961" s="41">
        <v>3.351332910286331E-4</v>
      </c>
      <c r="M3961" s="42">
        <v>3.1148358612008691</v>
      </c>
    </row>
    <row r="3962" spans="1:13" x14ac:dyDescent="0.2">
      <c r="A3962" s="84">
        <v>360</v>
      </c>
      <c r="B3962" s="85">
        <v>37285</v>
      </c>
      <c r="C3962" s="105">
        <v>21.373686469999999</v>
      </c>
      <c r="D3962" s="90">
        <v>5.3813000000000005E-4</v>
      </c>
      <c r="E3962" s="87">
        <v>192.32688651999999</v>
      </c>
      <c r="F3962" s="96">
        <v>4.2985785999999999</v>
      </c>
      <c r="G3962" s="91">
        <v>12.836132534999999</v>
      </c>
      <c r="H3962" s="41">
        <v>3.3551856730906771E-4</v>
      </c>
      <c r="I3962" s="42">
        <v>22.494984662615305</v>
      </c>
      <c r="J3962" s="41">
        <v>3.5655923708333332E-4</v>
      </c>
      <c r="K3962" s="42">
        <v>3.2975222956968024</v>
      </c>
      <c r="L3962" s="41">
        <v>3.3551856730906771E-4</v>
      </c>
      <c r="M3962" s="42">
        <v>3.1151713797681779</v>
      </c>
    </row>
    <row r="3963" spans="1:13" x14ac:dyDescent="0.2">
      <c r="A3963" s="84">
        <v>360</v>
      </c>
      <c r="B3963" s="85">
        <v>37286</v>
      </c>
      <c r="C3963" s="105">
        <v>21.474622589999999</v>
      </c>
      <c r="D3963" s="90">
        <v>5.4042000000000001E-4</v>
      </c>
      <c r="E3963" s="87">
        <v>192.43082382</v>
      </c>
      <c r="F3963" s="96">
        <v>4.2963745900000001</v>
      </c>
      <c r="G3963" s="91">
        <v>12.885498589999999</v>
      </c>
      <c r="H3963" s="41">
        <v>3.3673399380029778E-4</v>
      </c>
      <c r="I3963" s="42">
        <v>22.502559488641225</v>
      </c>
      <c r="J3963" s="41">
        <v>3.5793051638888885E-4</v>
      </c>
      <c r="K3963" s="42">
        <v>3.2978802262131914</v>
      </c>
      <c r="L3963" s="41">
        <v>3.3673399380029778E-4</v>
      </c>
      <c r="M3963" s="42">
        <v>3.1155081137619782</v>
      </c>
    </row>
    <row r="3964" spans="1:13" x14ac:dyDescent="0.2">
      <c r="A3964" s="84">
        <v>360</v>
      </c>
      <c r="B3964" s="85">
        <v>37287</v>
      </c>
      <c r="C3964" s="105">
        <v>21.286788850000001</v>
      </c>
      <c r="D3964" s="90">
        <v>5.3629000000000003E-4</v>
      </c>
      <c r="E3964" s="87">
        <v>192.53402255</v>
      </c>
      <c r="F3964" s="96">
        <v>4.3397619799999996</v>
      </c>
      <c r="G3964" s="91">
        <v>12.813275415</v>
      </c>
      <c r="H3964" s="41">
        <v>3.3495562955843106E-4</v>
      </c>
      <c r="I3964" s="42">
        <v>22.510096847621419</v>
      </c>
      <c r="J3964" s="41">
        <v>3.5592431708333331E-4</v>
      </c>
      <c r="K3964" s="42">
        <v>3.2982361505302746</v>
      </c>
      <c r="L3964" s="41">
        <v>3.3495562955843106E-4</v>
      </c>
      <c r="M3964" s="42">
        <v>3.1158430693915369</v>
      </c>
    </row>
    <row r="3965" spans="1:13" x14ac:dyDescent="0.2">
      <c r="A3965" s="84">
        <v>360</v>
      </c>
      <c r="B3965" s="85">
        <v>37288</v>
      </c>
      <c r="C3965" s="105">
        <v>21.514045660000001</v>
      </c>
      <c r="D3965" s="90">
        <v>5.4133000000000002E-4</v>
      </c>
      <c r="E3965" s="87">
        <v>192.63824699</v>
      </c>
      <c r="F3965" s="96">
        <v>4.3210719900000001</v>
      </c>
      <c r="G3965" s="91">
        <v>12.917558825</v>
      </c>
      <c r="H3965" s="41">
        <v>3.3752305514722636E-4</v>
      </c>
      <c r="I3965" s="42">
        <v>22.517694524281087</v>
      </c>
      <c r="J3965" s="41">
        <v>3.5882107847222221E-4</v>
      </c>
      <c r="K3965" s="42">
        <v>3.2985949716087468</v>
      </c>
      <c r="L3965" s="41">
        <v>3.3752305514722636E-4</v>
      </c>
      <c r="M3965" s="42">
        <v>3.1161805924466841</v>
      </c>
    </row>
    <row r="3966" spans="1:13" x14ac:dyDescent="0.2">
      <c r="A3966" s="84">
        <v>360</v>
      </c>
      <c r="B3966" s="85">
        <v>37289</v>
      </c>
      <c r="C3966" s="105">
        <v>21.514045660000001</v>
      </c>
      <c r="D3966" s="90">
        <v>5.4133000000000002E-4</v>
      </c>
      <c r="E3966" s="87">
        <v>192.74252784999999</v>
      </c>
      <c r="F3966" s="96">
        <v>4.3210719900000001</v>
      </c>
      <c r="G3966" s="91">
        <v>12.917558825</v>
      </c>
      <c r="H3966" s="41">
        <v>3.3752305514722636E-4</v>
      </c>
      <c r="I3966" s="42">
        <v>22.525294765331793</v>
      </c>
      <c r="J3966" s="41">
        <v>3.5882107847222221E-4</v>
      </c>
      <c r="K3966" s="42">
        <v>3.298953792687219</v>
      </c>
      <c r="L3966" s="41">
        <v>3.3752305514722636E-4</v>
      </c>
      <c r="M3966" s="42">
        <v>3.1165181155018313</v>
      </c>
    </row>
    <row r="3967" spans="1:13" x14ac:dyDescent="0.2">
      <c r="A3967" s="84">
        <v>360</v>
      </c>
      <c r="B3967" s="85">
        <v>37290</v>
      </c>
      <c r="C3967" s="105">
        <v>21.514045660000001</v>
      </c>
      <c r="D3967" s="90">
        <v>5.4133000000000002E-4</v>
      </c>
      <c r="E3967" s="87">
        <v>192.84686515999999</v>
      </c>
      <c r="F3967" s="96">
        <v>4.3210719900000001</v>
      </c>
      <c r="G3967" s="91">
        <v>12.917558825</v>
      </c>
      <c r="H3967" s="41">
        <v>3.3752305514722636E-4</v>
      </c>
      <c r="I3967" s="42">
        <v>22.532897571639079</v>
      </c>
      <c r="J3967" s="41">
        <v>3.5882107847222221E-4</v>
      </c>
      <c r="K3967" s="42">
        <v>3.2993126137656912</v>
      </c>
      <c r="L3967" s="41">
        <v>3.3752305514722636E-4</v>
      </c>
      <c r="M3967" s="42">
        <v>3.1168556385569786</v>
      </c>
    </row>
    <row r="3968" spans="1:13" x14ac:dyDescent="0.2">
      <c r="A3968" s="84">
        <v>360</v>
      </c>
      <c r="B3968" s="85">
        <v>37291</v>
      </c>
      <c r="C3968" s="105">
        <v>23.47997719</v>
      </c>
      <c r="D3968" s="90">
        <v>5.8602999999999997E-4</v>
      </c>
      <c r="E3968" s="87">
        <v>192.95987921</v>
      </c>
      <c r="F3968" s="96">
        <v>4.2464828800000003</v>
      </c>
      <c r="G3968" s="91">
        <v>13.863230035000001</v>
      </c>
      <c r="H3968" s="41">
        <v>3.6069782918835003E-4</v>
      </c>
      <c r="I3968" s="42">
        <v>22.541025138878492</v>
      </c>
      <c r="J3968" s="41">
        <v>3.8508972319444446E-4</v>
      </c>
      <c r="K3968" s="42">
        <v>3.2996977034888855</v>
      </c>
      <c r="L3968" s="41">
        <v>3.6069782918835003E-4</v>
      </c>
      <c r="M3968" s="42">
        <v>3.1172163363861669</v>
      </c>
    </row>
    <row r="3969" spans="1:13" x14ac:dyDescent="0.2">
      <c r="A3969" s="84">
        <v>360</v>
      </c>
      <c r="B3969" s="85">
        <v>37292</v>
      </c>
      <c r="C3969" s="105">
        <v>23.70425547</v>
      </c>
      <c r="D3969" s="90">
        <v>5.9097999999999996E-4</v>
      </c>
      <c r="E3969" s="87">
        <v>193.07391464</v>
      </c>
      <c r="F3969" s="96">
        <v>4.1665433800000002</v>
      </c>
      <c r="G3969" s="91">
        <v>13.935399425</v>
      </c>
      <c r="H3969" s="41">
        <v>3.6245853355021396E-4</v>
      </c>
      <c r="I3969" s="42">
        <v>22.549195325795047</v>
      </c>
      <c r="J3969" s="41">
        <v>3.8709442847222221E-4</v>
      </c>
      <c r="K3969" s="42">
        <v>3.3000847979173575</v>
      </c>
      <c r="L3969" s="41">
        <v>3.6245853355021396E-4</v>
      </c>
      <c r="M3969" s="42">
        <v>3.1175787949197171</v>
      </c>
    </row>
    <row r="3970" spans="1:13" x14ac:dyDescent="0.2">
      <c r="A3970" s="84">
        <v>360</v>
      </c>
      <c r="B3970" s="85">
        <v>37293</v>
      </c>
      <c r="C3970" s="105">
        <v>23.704874239999999</v>
      </c>
      <c r="D3970" s="90">
        <v>5.9097999999999996E-4</v>
      </c>
      <c r="E3970" s="87">
        <v>193.18801746</v>
      </c>
      <c r="F3970" s="96">
        <v>4.1431653700000002</v>
      </c>
      <c r="G3970" s="91">
        <v>13.924019805</v>
      </c>
      <c r="H3970" s="41">
        <v>3.6218098076234995E-4</v>
      </c>
      <c r="I3970" s="42">
        <v>22.557362215473546</v>
      </c>
      <c r="J3970" s="41">
        <v>3.867783279166667E-4</v>
      </c>
      <c r="K3970" s="42">
        <v>3.3004715762452741</v>
      </c>
      <c r="L3970" s="41">
        <v>3.6218098076234995E-4</v>
      </c>
      <c r="M3970" s="42">
        <v>3.1179409759004795</v>
      </c>
    </row>
    <row r="3971" spans="1:13" x14ac:dyDescent="0.2">
      <c r="A3971" s="84">
        <v>360</v>
      </c>
      <c r="B3971" s="85">
        <v>37294</v>
      </c>
      <c r="C3971" s="105">
        <v>23.703427980000001</v>
      </c>
      <c r="D3971" s="90">
        <v>5.9097999999999996E-4</v>
      </c>
      <c r="E3971" s="87">
        <v>193.30218771</v>
      </c>
      <c r="F3971" s="96">
        <v>4.09866507</v>
      </c>
      <c r="G3971" s="91">
        <v>13.901046525</v>
      </c>
      <c r="H3971" s="41">
        <v>3.6162057042199436E-4</v>
      </c>
      <c r="I3971" s="42">
        <v>22.565519421665122</v>
      </c>
      <c r="J3971" s="41">
        <v>3.8614018125000002E-4</v>
      </c>
      <c r="K3971" s="42">
        <v>3.300857716426524</v>
      </c>
      <c r="L3971" s="41">
        <v>3.6162057042199436E-4</v>
      </c>
      <c r="M3971" s="42">
        <v>3.1183025964709015</v>
      </c>
    </row>
    <row r="3972" spans="1:13" x14ac:dyDescent="0.2">
      <c r="A3972" s="84">
        <v>360</v>
      </c>
      <c r="B3972" s="85">
        <v>37295</v>
      </c>
      <c r="C3972" s="105">
        <v>23.47974254</v>
      </c>
      <c r="D3972" s="90">
        <v>5.8602999999999997E-4</v>
      </c>
      <c r="E3972" s="87">
        <v>193.41546858999999</v>
      </c>
      <c r="F3972" s="96">
        <v>4.0296890899999998</v>
      </c>
      <c r="G3972" s="91">
        <v>13.754715815000001</v>
      </c>
      <c r="H3972" s="41">
        <v>3.5804833039021489E-4</v>
      </c>
      <c r="I3972" s="42">
        <v>22.573598968218437</v>
      </c>
      <c r="J3972" s="41">
        <v>3.8207543930555559E-4</v>
      </c>
      <c r="K3972" s="42">
        <v>3.3012397918658296</v>
      </c>
      <c r="L3972" s="41">
        <v>3.5804833039021489E-4</v>
      </c>
      <c r="M3972" s="42">
        <v>3.1186606448012917</v>
      </c>
    </row>
    <row r="3973" spans="1:13" x14ac:dyDescent="0.2">
      <c r="A3973" s="84">
        <v>360</v>
      </c>
      <c r="B3973" s="85">
        <v>37296</v>
      </c>
      <c r="C3973" s="105">
        <v>23.47974254</v>
      </c>
      <c r="D3973" s="90">
        <v>5.8602999999999997E-4</v>
      </c>
      <c r="E3973" s="87">
        <v>193.52881586000001</v>
      </c>
      <c r="F3973" s="96">
        <v>4.0296890899999998</v>
      </c>
      <c r="G3973" s="91">
        <v>13.754715815000001</v>
      </c>
      <c r="H3973" s="41">
        <v>3.5804833039021489E-4</v>
      </c>
      <c r="I3973" s="42">
        <v>22.581681407639906</v>
      </c>
      <c r="J3973" s="41">
        <v>3.8207543930555559E-4</v>
      </c>
      <c r="K3973" s="42">
        <v>3.3016218673051352</v>
      </c>
      <c r="L3973" s="41">
        <v>3.5804833039021489E-4</v>
      </c>
      <c r="M3973" s="42">
        <v>3.1190186931316819</v>
      </c>
    </row>
    <row r="3974" spans="1:13" x14ac:dyDescent="0.2">
      <c r="A3974" s="84">
        <v>360</v>
      </c>
      <c r="B3974" s="85">
        <v>37297</v>
      </c>
      <c r="C3974" s="105">
        <v>23.47974254</v>
      </c>
      <c r="D3974" s="90">
        <v>5.8602999999999997E-4</v>
      </c>
      <c r="E3974" s="87">
        <v>193.64222955</v>
      </c>
      <c r="F3974" s="96">
        <v>4.0296890899999998</v>
      </c>
      <c r="G3974" s="91">
        <v>13.754715815000001</v>
      </c>
      <c r="H3974" s="41">
        <v>3.5804833039021489E-4</v>
      </c>
      <c r="I3974" s="42">
        <v>22.589766740965313</v>
      </c>
      <c r="J3974" s="41">
        <v>3.8207543930555559E-4</v>
      </c>
      <c r="K3974" s="42">
        <v>3.3020039427444408</v>
      </c>
      <c r="L3974" s="41">
        <v>3.5804833039021489E-4</v>
      </c>
      <c r="M3974" s="42">
        <v>3.1193767414620721</v>
      </c>
    </row>
    <row r="3975" spans="1:13" x14ac:dyDescent="0.2">
      <c r="A3975" s="84">
        <v>360</v>
      </c>
      <c r="B3975" s="85">
        <v>37298</v>
      </c>
      <c r="C3975" s="105">
        <v>23.463192240000001</v>
      </c>
      <c r="D3975" s="90">
        <v>5.8558000000000004E-4</v>
      </c>
      <c r="E3975" s="87">
        <v>193.75562257000001</v>
      </c>
      <c r="F3975" s="96">
        <v>4.03467661</v>
      </c>
      <c r="G3975" s="91">
        <v>13.748934425000002</v>
      </c>
      <c r="H3975" s="41">
        <v>3.5790710043137608E-4</v>
      </c>
      <c r="I3975" s="42">
        <v>22.597851778878994</v>
      </c>
      <c r="J3975" s="41">
        <v>3.8191484513888896E-4</v>
      </c>
      <c r="K3975" s="42">
        <v>3.3023858575895795</v>
      </c>
      <c r="L3975" s="41">
        <v>3.5790710043137608E-4</v>
      </c>
      <c r="M3975" s="42">
        <v>3.1197346485625035</v>
      </c>
    </row>
    <row r="3976" spans="1:13" x14ac:dyDescent="0.2">
      <c r="A3976" s="84">
        <v>360</v>
      </c>
      <c r="B3976" s="85">
        <v>37299</v>
      </c>
      <c r="C3976" s="105">
        <v>23.31484614</v>
      </c>
      <c r="D3976" s="90">
        <v>5.8219999999999995E-4</v>
      </c>
      <c r="E3976" s="87">
        <v>193.86842709000001</v>
      </c>
      <c r="F3976" s="96">
        <v>3.9914604100000002</v>
      </c>
      <c r="G3976" s="91">
        <v>13.653153275000001</v>
      </c>
      <c r="H3976" s="41">
        <v>3.5556628042088256E-4</v>
      </c>
      <c r="I3976" s="42">
        <v>22.605886812981513</v>
      </c>
      <c r="J3976" s="41">
        <v>3.7925425763888894E-4</v>
      </c>
      <c r="K3976" s="42">
        <v>3.3027651118472185</v>
      </c>
      <c r="L3976" s="41">
        <v>3.5556628042088256E-4</v>
      </c>
      <c r="M3976" s="42">
        <v>3.1200902148429241</v>
      </c>
    </row>
    <row r="3977" spans="1:13" x14ac:dyDescent="0.2">
      <c r="A3977" s="84">
        <v>360</v>
      </c>
      <c r="B3977" s="85">
        <v>37300</v>
      </c>
      <c r="C3977" s="105">
        <v>23.349187799999999</v>
      </c>
      <c r="D3977" s="90">
        <v>5.8310000000000002E-4</v>
      </c>
      <c r="E3977" s="87">
        <v>193.98147177000001</v>
      </c>
      <c r="F3977" s="96">
        <v>3.9881015400000006</v>
      </c>
      <c r="G3977" s="91">
        <v>13.668644669999999</v>
      </c>
      <c r="H3977" s="41">
        <v>3.5594501191060779E-4</v>
      </c>
      <c r="I3977" s="42">
        <v>22.613933265632411</v>
      </c>
      <c r="J3977" s="41">
        <v>3.7968457416666666E-4</v>
      </c>
      <c r="K3977" s="42">
        <v>3.3031447964213854</v>
      </c>
      <c r="L3977" s="41">
        <v>3.5594501191060779E-4</v>
      </c>
      <c r="M3977" s="42">
        <v>3.1204461598548345</v>
      </c>
    </row>
    <row r="3978" spans="1:13" x14ac:dyDescent="0.2">
      <c r="A3978" s="84">
        <v>360</v>
      </c>
      <c r="B3978" s="85">
        <v>37301</v>
      </c>
      <c r="C3978" s="105">
        <v>23.189991259999999</v>
      </c>
      <c r="D3978" s="90">
        <v>5.7949E-4</v>
      </c>
      <c r="E3978" s="87">
        <v>194.09388208999999</v>
      </c>
      <c r="F3978" s="96">
        <v>3.9606326100000007</v>
      </c>
      <c r="G3978" s="91">
        <v>13.575311935</v>
      </c>
      <c r="H3978" s="41">
        <v>3.5366244650170131E-4</v>
      </c>
      <c r="I3978" s="42">
        <v>22.62193096459616</v>
      </c>
      <c r="J3978" s="41">
        <v>3.7709199819444444E-4</v>
      </c>
      <c r="K3978" s="42">
        <v>3.3035218884195796</v>
      </c>
      <c r="L3978" s="41">
        <v>3.5366244650170131E-4</v>
      </c>
      <c r="M3978" s="42">
        <v>3.1207998223013362</v>
      </c>
    </row>
    <row r="3979" spans="1:13" x14ac:dyDescent="0.2">
      <c r="A3979" s="84">
        <v>360</v>
      </c>
      <c r="B3979" s="85">
        <v>37302</v>
      </c>
      <c r="C3979" s="105">
        <v>23.211773229999999</v>
      </c>
      <c r="D3979" s="90">
        <v>5.7994999999999998E-4</v>
      </c>
      <c r="E3979" s="87">
        <v>194.20644684000001</v>
      </c>
      <c r="F3979" s="96">
        <v>3.9390565799999999</v>
      </c>
      <c r="G3979" s="91">
        <v>13.575414904999999</v>
      </c>
      <c r="H3979" s="41">
        <v>3.5366496578870255E-4</v>
      </c>
      <c r="I3979" s="42">
        <v>22.629931549036829</v>
      </c>
      <c r="J3979" s="41">
        <v>3.770948584722222E-4</v>
      </c>
      <c r="K3979" s="42">
        <v>3.3038989832780516</v>
      </c>
      <c r="L3979" s="41">
        <v>3.5366496578870255E-4</v>
      </c>
      <c r="M3979" s="42">
        <v>3.1211534872671249</v>
      </c>
    </row>
    <row r="3980" spans="1:13" x14ac:dyDescent="0.2">
      <c r="A3980" s="84">
        <v>360</v>
      </c>
      <c r="B3980" s="85">
        <v>37303</v>
      </c>
      <c r="C3980" s="105">
        <v>23.211773229999999</v>
      </c>
      <c r="D3980" s="90">
        <v>5.7994999999999998E-4</v>
      </c>
      <c r="E3980" s="87">
        <v>194.31907687</v>
      </c>
      <c r="F3980" s="96">
        <v>3.9390565799999999</v>
      </c>
      <c r="G3980" s="91">
        <v>13.575414904999999</v>
      </c>
      <c r="H3980" s="41">
        <v>3.5366496578870255E-4</v>
      </c>
      <c r="I3980" s="42">
        <v>22.637934963003921</v>
      </c>
      <c r="J3980" s="41">
        <v>3.770948584722222E-4</v>
      </c>
      <c r="K3980" s="42">
        <v>3.3042760781365237</v>
      </c>
      <c r="L3980" s="41">
        <v>3.5366496578870255E-4</v>
      </c>
      <c r="M3980" s="42">
        <v>3.1215071522329136</v>
      </c>
    </row>
    <row r="3981" spans="1:13" x14ac:dyDescent="0.2">
      <c r="A3981" s="84">
        <v>360</v>
      </c>
      <c r="B3981" s="85">
        <v>37304</v>
      </c>
      <c r="C3981" s="105">
        <v>23.211773229999999</v>
      </c>
      <c r="D3981" s="90">
        <v>5.7994999999999998E-4</v>
      </c>
      <c r="E3981" s="87">
        <v>194.43177222</v>
      </c>
      <c r="F3981" s="96">
        <v>3.9390565799999999</v>
      </c>
      <c r="G3981" s="91">
        <v>13.575414904999999</v>
      </c>
      <c r="H3981" s="41">
        <v>3.5366496578870255E-4</v>
      </c>
      <c r="I3981" s="42">
        <v>22.64594120749814</v>
      </c>
      <c r="J3981" s="41">
        <v>3.770948584722222E-4</v>
      </c>
      <c r="K3981" s="42">
        <v>3.3046531729949957</v>
      </c>
      <c r="L3981" s="41">
        <v>3.5366496578870255E-4</v>
      </c>
      <c r="M3981" s="42">
        <v>3.1218608171987023</v>
      </c>
    </row>
    <row r="3982" spans="1:13" x14ac:dyDescent="0.2">
      <c r="A3982" s="84">
        <v>360</v>
      </c>
      <c r="B3982" s="85">
        <v>37305</v>
      </c>
      <c r="C3982" s="105">
        <v>23.18134994</v>
      </c>
      <c r="D3982" s="90">
        <v>5.7927E-4</v>
      </c>
      <c r="E3982" s="87">
        <v>194.54440070999999</v>
      </c>
      <c r="F3982" s="96">
        <v>3.9167536300000001</v>
      </c>
      <c r="G3982" s="91">
        <v>13.549051785</v>
      </c>
      <c r="H3982" s="41">
        <v>3.5301988544245155E-4</v>
      </c>
      <c r="I3982" s="42">
        <v>22.653935675068947</v>
      </c>
      <c r="J3982" s="41">
        <v>3.7636254958333331E-4</v>
      </c>
      <c r="K3982" s="42">
        <v>3.3050295355445791</v>
      </c>
      <c r="L3982" s="41">
        <v>3.5301988544245155E-4</v>
      </c>
      <c r="M3982" s="42">
        <v>3.1222138370841446</v>
      </c>
    </row>
    <row r="3983" spans="1:13" x14ac:dyDescent="0.2">
      <c r="A3983" s="84">
        <v>360</v>
      </c>
      <c r="B3983" s="85">
        <v>37306</v>
      </c>
      <c r="C3983" s="105">
        <v>23.101109050000002</v>
      </c>
      <c r="D3983" s="90">
        <v>5.7746000000000002E-4</v>
      </c>
      <c r="E3983" s="87">
        <v>194.65674232000001</v>
      </c>
      <c r="F3983" s="96">
        <v>3.88763353</v>
      </c>
      <c r="G3983" s="91">
        <v>13.49437129</v>
      </c>
      <c r="H3983" s="41">
        <v>3.5168142971087057E-4</v>
      </c>
      <c r="I3983" s="42">
        <v>22.661902643555734</v>
      </c>
      <c r="J3983" s="41">
        <v>3.7484364694444444E-4</v>
      </c>
      <c r="K3983" s="42">
        <v>3.3054043791915237</v>
      </c>
      <c r="L3983" s="41">
        <v>3.5168142971087057E-4</v>
      </c>
      <c r="M3983" s="42">
        <v>3.1225655185138557</v>
      </c>
    </row>
    <row r="3984" spans="1:13" x14ac:dyDescent="0.2">
      <c r="A3984" s="84">
        <v>360</v>
      </c>
      <c r="B3984" s="85">
        <v>37307</v>
      </c>
      <c r="C3984" s="105">
        <v>23.060096819999998</v>
      </c>
      <c r="D3984" s="90">
        <v>5.7656000000000005E-4</v>
      </c>
      <c r="E3984" s="87">
        <v>194.76897360999999</v>
      </c>
      <c r="F3984" s="96">
        <v>3.8890107899999999</v>
      </c>
      <c r="G3984" s="91">
        <v>13.474553804999999</v>
      </c>
      <c r="H3984" s="41">
        <v>3.5119618340906378E-4</v>
      </c>
      <c r="I3984" s="42">
        <v>22.669861417272941</v>
      </c>
      <c r="J3984" s="41">
        <v>3.7429316125E-4</v>
      </c>
      <c r="K3984" s="42">
        <v>3.3057786723527736</v>
      </c>
      <c r="L3984" s="41">
        <v>3.5119618340906378E-4</v>
      </c>
      <c r="M3984" s="42">
        <v>3.122916714697265</v>
      </c>
    </row>
    <row r="3985" spans="1:13" x14ac:dyDescent="0.2">
      <c r="A3985" s="84">
        <v>360</v>
      </c>
      <c r="B3985" s="85">
        <v>37308</v>
      </c>
      <c r="C3985" s="105">
        <v>21.131119030000001</v>
      </c>
      <c r="D3985" s="90">
        <v>5.3262999999999997E-4</v>
      </c>
      <c r="E3985" s="87">
        <v>194.87271340999999</v>
      </c>
      <c r="F3985" s="96">
        <v>3.8951770699999999</v>
      </c>
      <c r="G3985" s="91">
        <v>12.51314805</v>
      </c>
      <c r="H3985" s="41">
        <v>3.2755335717538081E-4</v>
      </c>
      <c r="I3985" s="42">
        <v>22.677287006486868</v>
      </c>
      <c r="J3985" s="41">
        <v>3.4758744583333331E-4</v>
      </c>
      <c r="K3985" s="42">
        <v>3.306126259798607</v>
      </c>
      <c r="L3985" s="41">
        <v>3.2755335717538081E-4</v>
      </c>
      <c r="M3985" s="42">
        <v>3.1232442680544406</v>
      </c>
    </row>
    <row r="3986" spans="1:13" x14ac:dyDescent="0.2">
      <c r="A3986" s="84">
        <v>360</v>
      </c>
      <c r="B3986" s="85">
        <v>37309</v>
      </c>
      <c r="C3986" s="105">
        <v>20.900978769999998</v>
      </c>
      <c r="D3986" s="90">
        <v>5.2733999999999995E-4</v>
      </c>
      <c r="E3986" s="87">
        <v>194.97547759</v>
      </c>
      <c r="F3986" s="96">
        <v>3.9093819100000005</v>
      </c>
      <c r="G3986" s="91">
        <v>12.405180339999999</v>
      </c>
      <c r="H3986" s="41">
        <v>3.2488564959143318E-4</v>
      </c>
      <c r="I3986" s="42">
        <v>22.684654531606942</v>
      </c>
      <c r="J3986" s="41">
        <v>3.4458834277777773E-4</v>
      </c>
      <c r="K3986" s="42">
        <v>3.3064708481413847</v>
      </c>
      <c r="L3986" s="41">
        <v>3.2488564959143318E-4</v>
      </c>
      <c r="M3986" s="42">
        <v>3.123569153704032</v>
      </c>
    </row>
    <row r="3987" spans="1:13" x14ac:dyDescent="0.2">
      <c r="A3987" s="84">
        <v>360</v>
      </c>
      <c r="B3987" s="85">
        <v>37310</v>
      </c>
      <c r="C3987" s="105">
        <v>20.900978769999998</v>
      </c>
      <c r="D3987" s="90">
        <v>5.2733999999999995E-4</v>
      </c>
      <c r="E3987" s="87">
        <v>195.07829595999999</v>
      </c>
      <c r="F3987" s="96">
        <v>3.9093819100000005</v>
      </c>
      <c r="G3987" s="91">
        <v>12.405180339999999</v>
      </c>
      <c r="H3987" s="41">
        <v>3.2488564959143318E-4</v>
      </c>
      <c r="I3987" s="42">
        <v>22.692024450330202</v>
      </c>
      <c r="J3987" s="41">
        <v>3.4458834277777773E-4</v>
      </c>
      <c r="K3987" s="42">
        <v>3.3068154364841624</v>
      </c>
      <c r="L3987" s="41">
        <v>3.2488564959143318E-4</v>
      </c>
      <c r="M3987" s="42">
        <v>3.1238940393536234</v>
      </c>
    </row>
    <row r="3988" spans="1:13" x14ac:dyDescent="0.2">
      <c r="A3988" s="84">
        <v>360</v>
      </c>
      <c r="B3988" s="85">
        <v>37311</v>
      </c>
      <c r="C3988" s="105">
        <v>20.900978769999998</v>
      </c>
      <c r="D3988" s="90">
        <v>5.2733999999999995E-4</v>
      </c>
      <c r="E3988" s="87">
        <v>195.18116855</v>
      </c>
      <c r="F3988" s="96">
        <v>3.9093819100000005</v>
      </c>
      <c r="G3988" s="91">
        <v>12.405180339999999</v>
      </c>
      <c r="H3988" s="41">
        <v>3.2488564959143318E-4</v>
      </c>
      <c r="I3988" s="42">
        <v>22.69939676343429</v>
      </c>
      <c r="J3988" s="41">
        <v>3.4458834277777773E-4</v>
      </c>
      <c r="K3988" s="42">
        <v>3.3071600248269402</v>
      </c>
      <c r="L3988" s="41">
        <v>3.2488564959143318E-4</v>
      </c>
      <c r="M3988" s="42">
        <v>3.1242189250032149</v>
      </c>
    </row>
    <row r="3989" spans="1:13" x14ac:dyDescent="0.2">
      <c r="A3989" s="84">
        <v>360</v>
      </c>
      <c r="B3989" s="85">
        <v>37312</v>
      </c>
      <c r="C3989" s="105">
        <v>23.14078361</v>
      </c>
      <c r="D3989" s="90">
        <v>5.7837000000000003E-4</v>
      </c>
      <c r="E3989" s="87">
        <v>195.29405548</v>
      </c>
      <c r="F3989" s="96">
        <v>3.92622297</v>
      </c>
      <c r="G3989" s="91">
        <v>13.533503290000001</v>
      </c>
      <c r="H3989" s="41">
        <v>3.5263935860951889E-4</v>
      </c>
      <c r="I3989" s="42">
        <v>22.707401464149772</v>
      </c>
      <c r="J3989" s="41">
        <v>3.7593064694444448E-4</v>
      </c>
      <c r="K3989" s="42">
        <v>3.3075359554738846</v>
      </c>
      <c r="L3989" s="41">
        <v>3.5263935860951889E-4</v>
      </c>
      <c r="M3989" s="42">
        <v>3.1245715643618244</v>
      </c>
    </row>
    <row r="3990" spans="1:13" x14ac:dyDescent="0.2">
      <c r="A3990" s="84">
        <v>360</v>
      </c>
      <c r="B3990" s="85">
        <v>37313</v>
      </c>
      <c r="C3990" s="105">
        <v>23.047996959999999</v>
      </c>
      <c r="D3990" s="90">
        <v>5.7633000000000001E-4</v>
      </c>
      <c r="E3990" s="87">
        <v>195.40660930000001</v>
      </c>
      <c r="F3990" s="96">
        <v>3.91295606</v>
      </c>
      <c r="G3990" s="91">
        <v>13.480476509999999</v>
      </c>
      <c r="H3990" s="41">
        <v>3.5134121423174847E-4</v>
      </c>
      <c r="I3990" s="42">
        <v>22.715379510152236</v>
      </c>
      <c r="J3990" s="41">
        <v>3.7445768083333331E-4</v>
      </c>
      <c r="K3990" s="42">
        <v>3.3079104131547181</v>
      </c>
      <c r="L3990" s="41">
        <v>3.5134121423174847E-4</v>
      </c>
      <c r="M3990" s="42">
        <v>3.1249229055760561</v>
      </c>
    </row>
    <row r="3991" spans="1:13" x14ac:dyDescent="0.2">
      <c r="A3991" s="84">
        <v>360</v>
      </c>
      <c r="B3991" s="85">
        <v>37314</v>
      </c>
      <c r="C3991" s="105">
        <v>20.959002210000001</v>
      </c>
      <c r="D3991" s="90">
        <v>5.2871999999999999E-4</v>
      </c>
      <c r="E3991" s="87">
        <v>195.50992468000001</v>
      </c>
      <c r="F3991" s="96">
        <v>3.8816581699999997</v>
      </c>
      <c r="G3991" s="91">
        <v>12.420330190000001</v>
      </c>
      <c r="H3991" s="41">
        <v>3.2526013197697878E-4</v>
      </c>
      <c r="I3991" s="42">
        <v>22.722767917489616</v>
      </c>
      <c r="J3991" s="41">
        <v>3.4500917194444448E-4</v>
      </c>
      <c r="K3991" s="42">
        <v>3.3082554223266625</v>
      </c>
      <c r="L3991" s="41">
        <v>3.2526013197697878E-4</v>
      </c>
      <c r="M3991" s="42">
        <v>3.1252481657080331</v>
      </c>
    </row>
    <row r="3992" spans="1:13" x14ac:dyDescent="0.2">
      <c r="A3992" s="84">
        <v>360</v>
      </c>
      <c r="B3992" s="85">
        <v>37315</v>
      </c>
      <c r="C3992" s="105">
        <v>21.012281659999999</v>
      </c>
      <c r="D3992" s="90">
        <v>5.2986999999999999E-4</v>
      </c>
      <c r="E3992" s="87">
        <v>195.61351952000001</v>
      </c>
      <c r="F3992" s="96">
        <v>3.8820456499999998</v>
      </c>
      <c r="G3992" s="91">
        <v>12.447163654999999</v>
      </c>
      <c r="H3992" s="41">
        <v>3.2592329294001132E-4</v>
      </c>
      <c r="I3992" s="42">
        <v>22.730173796833995</v>
      </c>
      <c r="J3992" s="41">
        <v>3.4575454597222217E-4</v>
      </c>
      <c r="K3992" s="42">
        <v>3.3086011768726347</v>
      </c>
      <c r="L3992" s="41">
        <v>3.2592329294001132E-4</v>
      </c>
      <c r="M3992" s="42">
        <v>3.1255740890009731</v>
      </c>
    </row>
    <row r="3993" spans="1:13" x14ac:dyDescent="0.2">
      <c r="A3993" s="84">
        <v>360</v>
      </c>
      <c r="B3993" s="85">
        <v>37316</v>
      </c>
      <c r="C3993" s="105">
        <v>21.128394140000001</v>
      </c>
      <c r="D3993" s="90">
        <v>5.3262999999999997E-4</v>
      </c>
      <c r="E3993" s="87">
        <v>195.71770914999999</v>
      </c>
      <c r="F3993" s="96">
        <v>3.8815598300000005</v>
      </c>
      <c r="G3993" s="91">
        <v>12.504976985000001</v>
      </c>
      <c r="H3993" s="41">
        <v>3.2735155267538119E-4</v>
      </c>
      <c r="I3993" s="42">
        <v>22.73761455451897</v>
      </c>
      <c r="J3993" s="41">
        <v>3.4736047180555557E-4</v>
      </c>
      <c r="K3993" s="42">
        <v>3.3089485373444401</v>
      </c>
      <c r="L3993" s="41">
        <v>3.2735155267538119E-4</v>
      </c>
      <c r="M3993" s="42">
        <v>3.1259014405536485</v>
      </c>
    </row>
    <row r="3994" spans="1:13" x14ac:dyDescent="0.2">
      <c r="A3994" s="84">
        <v>360</v>
      </c>
      <c r="B3994" s="85">
        <v>37317</v>
      </c>
      <c r="C3994" s="105">
        <v>21.128394140000001</v>
      </c>
      <c r="D3994" s="90">
        <v>5.3262999999999997E-4</v>
      </c>
      <c r="E3994" s="87">
        <v>195.82195426999999</v>
      </c>
      <c r="F3994" s="96">
        <v>3.8815598300000005</v>
      </c>
      <c r="G3994" s="91">
        <v>12.504976985000001</v>
      </c>
      <c r="H3994" s="41">
        <v>3.2735155267538119E-4</v>
      </c>
      <c r="I3994" s="42">
        <v>22.745057747947527</v>
      </c>
      <c r="J3994" s="41">
        <v>3.4736047180555557E-4</v>
      </c>
      <c r="K3994" s="42">
        <v>3.3092958978162454</v>
      </c>
      <c r="L3994" s="41">
        <v>3.2735155267538119E-4</v>
      </c>
      <c r="M3994" s="42">
        <v>3.1262287921063239</v>
      </c>
    </row>
    <row r="3995" spans="1:13" x14ac:dyDescent="0.2">
      <c r="A3995" s="84">
        <v>360</v>
      </c>
      <c r="B3995" s="85">
        <v>37318</v>
      </c>
      <c r="C3995" s="105">
        <v>21.128394140000001</v>
      </c>
      <c r="D3995" s="90">
        <v>5.3262999999999997E-4</v>
      </c>
      <c r="E3995" s="87">
        <v>195.92625491999999</v>
      </c>
      <c r="F3995" s="96">
        <v>3.8815598300000005</v>
      </c>
      <c r="G3995" s="91">
        <v>12.504976985000001</v>
      </c>
      <c r="H3995" s="41">
        <v>3.2735155267538119E-4</v>
      </c>
      <c r="I3995" s="42">
        <v>22.752503377917009</v>
      </c>
      <c r="J3995" s="41">
        <v>3.4736047180555557E-4</v>
      </c>
      <c r="K3995" s="42">
        <v>3.3096432582880508</v>
      </c>
      <c r="L3995" s="41">
        <v>3.2735155267538119E-4</v>
      </c>
      <c r="M3995" s="42">
        <v>3.1265561436589993</v>
      </c>
    </row>
    <row r="3996" spans="1:13" x14ac:dyDescent="0.2">
      <c r="A3996" s="84">
        <v>360</v>
      </c>
      <c r="B3996" s="85">
        <v>37319</v>
      </c>
      <c r="C3996" s="105">
        <v>21.007994440000001</v>
      </c>
      <c r="D3996" s="90">
        <v>5.2986999999999999E-4</v>
      </c>
      <c r="E3996" s="87">
        <v>196.03007036</v>
      </c>
      <c r="F3996" s="96">
        <v>3.7812741600000006</v>
      </c>
      <c r="G3996" s="91">
        <v>12.3946343</v>
      </c>
      <c r="H3996" s="41">
        <v>3.2462493701768125E-4</v>
      </c>
      <c r="I3996" s="42">
        <v>22.759889407893059</v>
      </c>
      <c r="J3996" s="41">
        <v>3.4429539722222223E-4</v>
      </c>
      <c r="K3996" s="42">
        <v>3.3099875536852732</v>
      </c>
      <c r="L3996" s="41">
        <v>3.2462493701768125E-4</v>
      </c>
      <c r="M3996" s="42">
        <v>3.1268807685960169</v>
      </c>
    </row>
    <row r="3997" spans="1:13" x14ac:dyDescent="0.2">
      <c r="A3997" s="84">
        <v>360</v>
      </c>
      <c r="B3997" s="85">
        <v>37320</v>
      </c>
      <c r="C3997" s="105">
        <v>21.285188160000001</v>
      </c>
      <c r="D3997" s="90">
        <v>5.3629000000000003E-4</v>
      </c>
      <c r="E3997" s="87">
        <v>196.13519933000001</v>
      </c>
      <c r="F3997" s="96">
        <v>3.7244374599999999</v>
      </c>
      <c r="G3997" s="91">
        <v>12.504812810000001</v>
      </c>
      <c r="H3997" s="41">
        <v>3.2734749782115102E-4</v>
      </c>
      <c r="I3997" s="42">
        <v>22.767339800741418</v>
      </c>
      <c r="J3997" s="41">
        <v>3.4735591138888893E-4</v>
      </c>
      <c r="K3997" s="42">
        <v>3.3103349095966621</v>
      </c>
      <c r="L3997" s="41">
        <v>3.2734749782115102E-4</v>
      </c>
      <c r="M3997" s="42">
        <v>3.1272081160938381</v>
      </c>
    </row>
    <row r="3998" spans="1:13" x14ac:dyDescent="0.2">
      <c r="A3998" s="84">
        <v>360</v>
      </c>
      <c r="B3998" s="85">
        <v>37321</v>
      </c>
      <c r="C3998" s="105">
        <v>21.188828430000001</v>
      </c>
      <c r="D3998" s="90">
        <v>5.3399999999999997E-4</v>
      </c>
      <c r="E3998" s="87">
        <v>196.23993553</v>
      </c>
      <c r="F3998" s="96">
        <v>3.7079891300000001</v>
      </c>
      <c r="G3998" s="91">
        <v>12.448408780000001</v>
      </c>
      <c r="H3998" s="41">
        <v>3.2595406106805669E-4</v>
      </c>
      <c r="I3998" s="42">
        <v>22.774760907609185</v>
      </c>
      <c r="J3998" s="41">
        <v>3.4578913277777781E-4</v>
      </c>
      <c r="K3998" s="42">
        <v>3.3106806987294397</v>
      </c>
      <c r="L3998" s="41">
        <v>3.2595406106805669E-4</v>
      </c>
      <c r="M3998" s="42">
        <v>3.1275340701549061</v>
      </c>
    </row>
    <row r="3999" spans="1:13" x14ac:dyDescent="0.2">
      <c r="A3999" s="84">
        <v>360</v>
      </c>
      <c r="B3999" s="85">
        <v>37322</v>
      </c>
      <c r="C3999" s="105">
        <v>21.15040977</v>
      </c>
      <c r="D3999" s="90">
        <v>5.3308000000000001E-4</v>
      </c>
      <c r="E3999" s="87">
        <v>196.34454711000001</v>
      </c>
      <c r="F3999" s="96">
        <v>3.6866571299999999</v>
      </c>
      <c r="G3999" s="91">
        <v>12.41853345</v>
      </c>
      <c r="H3999" s="41">
        <v>3.2521572179255998E-4</v>
      </c>
      <c r="I3999" s="42">
        <v>22.782167617916407</v>
      </c>
      <c r="J3999" s="41">
        <v>3.4495926250000002E-4</v>
      </c>
      <c r="K3999" s="42">
        <v>3.3110256579919399</v>
      </c>
      <c r="L3999" s="41">
        <v>3.2521572179255998E-4</v>
      </c>
      <c r="M3999" s="42">
        <v>3.1278592858766987</v>
      </c>
    </row>
    <row r="4000" spans="1:13" x14ac:dyDescent="0.2">
      <c r="A4000" s="84">
        <v>360</v>
      </c>
      <c r="B4000" s="85">
        <v>37323</v>
      </c>
      <c r="C4000" s="105">
        <v>21.111038539999999</v>
      </c>
      <c r="D4000" s="90">
        <v>5.3217E-4</v>
      </c>
      <c r="E4000" s="87">
        <v>196.44903579000001</v>
      </c>
      <c r="F4000" s="96">
        <v>3.6711369299999999</v>
      </c>
      <c r="G4000" s="91">
        <v>12.391087734999999</v>
      </c>
      <c r="H4000" s="41">
        <v>3.2453725558490021E-4</v>
      </c>
      <c r="I4000" s="42">
        <v>22.7895612800714</v>
      </c>
      <c r="J4000" s="41">
        <v>3.4419688152777776E-4</v>
      </c>
      <c r="K4000" s="42">
        <v>3.3113698548734676</v>
      </c>
      <c r="L4000" s="41">
        <v>3.2453725558490021E-4</v>
      </c>
      <c r="M4000" s="42">
        <v>3.1281838231322836</v>
      </c>
    </row>
    <row r="4001" spans="1:13" x14ac:dyDescent="0.2">
      <c r="A4001" s="84">
        <v>360</v>
      </c>
      <c r="B4001" s="85">
        <v>37324</v>
      </c>
      <c r="C4001" s="105">
        <v>21.111038539999999</v>
      </c>
      <c r="D4001" s="90">
        <v>5.3217E-4</v>
      </c>
      <c r="E4001" s="87">
        <v>196.55358007000001</v>
      </c>
      <c r="F4001" s="96">
        <v>3.6711369299999999</v>
      </c>
      <c r="G4001" s="91">
        <v>12.391087734999999</v>
      </c>
      <c r="H4001" s="41">
        <v>3.2453725558490021E-4</v>
      </c>
      <c r="I4001" s="42">
        <v>22.79695734174522</v>
      </c>
      <c r="J4001" s="41">
        <v>3.4419688152777776E-4</v>
      </c>
      <c r="K4001" s="42">
        <v>3.3117140517549952</v>
      </c>
      <c r="L4001" s="41">
        <v>3.2453725558490021E-4</v>
      </c>
      <c r="M4001" s="42">
        <v>3.1285083603878685</v>
      </c>
    </row>
    <row r="4002" spans="1:13" x14ac:dyDescent="0.2">
      <c r="A4002" s="84">
        <v>360</v>
      </c>
      <c r="B4002" s="85">
        <v>37325</v>
      </c>
      <c r="C4002" s="105">
        <v>21.111038539999999</v>
      </c>
      <c r="D4002" s="90">
        <v>5.3217E-4</v>
      </c>
      <c r="E4002" s="87">
        <v>196.65817999000001</v>
      </c>
      <c r="F4002" s="96">
        <v>3.6711369299999999</v>
      </c>
      <c r="G4002" s="91">
        <v>12.391087734999999</v>
      </c>
      <c r="H4002" s="41">
        <v>3.2453725558490021E-4</v>
      </c>
      <c r="I4002" s="42">
        <v>22.804355803716597</v>
      </c>
      <c r="J4002" s="41">
        <v>3.4419688152777776E-4</v>
      </c>
      <c r="K4002" s="42">
        <v>3.3120582486365229</v>
      </c>
      <c r="L4002" s="41">
        <v>3.2453725558490021E-4</v>
      </c>
      <c r="M4002" s="42">
        <v>3.1288328976434534</v>
      </c>
    </row>
    <row r="4003" spans="1:13" x14ac:dyDescent="0.2">
      <c r="A4003" s="84">
        <v>360</v>
      </c>
      <c r="B4003" s="85">
        <v>37326</v>
      </c>
      <c r="C4003" s="105">
        <v>21.072339360000001</v>
      </c>
      <c r="D4003" s="90">
        <v>5.3125000000000004E-4</v>
      </c>
      <c r="E4003" s="87">
        <v>196.76265465</v>
      </c>
      <c r="F4003" s="96">
        <v>3.6947943800000003</v>
      </c>
      <c r="G4003" s="91">
        <v>12.383566870000001</v>
      </c>
      <c r="H4003" s="41">
        <v>3.2435130873276208E-4</v>
      </c>
      <c r="I4003" s="42">
        <v>22.81175242636634</v>
      </c>
      <c r="J4003" s="41">
        <v>3.4398796861111116E-4</v>
      </c>
      <c r="K4003" s="42">
        <v>3.3124022366051338</v>
      </c>
      <c r="L4003" s="41">
        <v>3.2435130873276208E-4</v>
      </c>
      <c r="M4003" s="42">
        <v>3.1291572489521862</v>
      </c>
    </row>
    <row r="4004" spans="1:13" x14ac:dyDescent="0.2">
      <c r="A4004" s="84">
        <v>360</v>
      </c>
      <c r="B4004" s="85">
        <v>37327</v>
      </c>
      <c r="C4004" s="105">
        <v>21.03676454</v>
      </c>
      <c r="D4004" s="90">
        <v>5.3056000000000002E-4</v>
      </c>
      <c r="E4004" s="87">
        <v>196.86704904000001</v>
      </c>
      <c r="F4004" s="96">
        <v>3.6083137999999999</v>
      </c>
      <c r="G4004" s="91">
        <v>12.322539170000001</v>
      </c>
      <c r="H4004" s="41">
        <v>3.2284199283028059E-4</v>
      </c>
      <c r="I4004" s="42">
        <v>22.819117017979618</v>
      </c>
      <c r="J4004" s="41">
        <v>3.4229275472222223E-4</v>
      </c>
      <c r="K4004" s="42">
        <v>3.3127445293598559</v>
      </c>
      <c r="L4004" s="41">
        <v>3.2284199283028059E-4</v>
      </c>
      <c r="M4004" s="42">
        <v>3.1294800909450164</v>
      </c>
    </row>
    <row r="4005" spans="1:13" x14ac:dyDescent="0.2">
      <c r="A4005" s="84">
        <v>360</v>
      </c>
      <c r="B4005" s="85">
        <v>37328</v>
      </c>
      <c r="C4005" s="105">
        <v>21.494587249999999</v>
      </c>
      <c r="D4005" s="90">
        <v>5.4087000000000004E-4</v>
      </c>
      <c r="E4005" s="87">
        <v>196.97352852</v>
      </c>
      <c r="F4005" s="96">
        <v>3.6197987899999999</v>
      </c>
      <c r="G4005" s="91">
        <v>12.55719302</v>
      </c>
      <c r="H4005" s="41">
        <v>3.2864090413164959E-4</v>
      </c>
      <c r="I4005" s="42">
        <v>22.826616313227891</v>
      </c>
      <c r="J4005" s="41">
        <v>3.4881091722222224E-4</v>
      </c>
      <c r="K4005" s="42">
        <v>3.3130933402770779</v>
      </c>
      <c r="L4005" s="41">
        <v>3.2864090413164959E-4</v>
      </c>
      <c r="M4005" s="42">
        <v>3.1298087318491481</v>
      </c>
    </row>
    <row r="4006" spans="1:13" x14ac:dyDescent="0.2">
      <c r="A4006" s="84">
        <v>360</v>
      </c>
      <c r="B4006" s="85">
        <v>37329</v>
      </c>
      <c r="C4006" s="105">
        <v>20.90532177</v>
      </c>
      <c r="D4006" s="90">
        <v>5.2756999999999999E-4</v>
      </c>
      <c r="E4006" s="87">
        <v>197.07744584</v>
      </c>
      <c r="F4006" s="96">
        <v>3.6337558399999996</v>
      </c>
      <c r="G4006" s="91">
        <v>12.269538805</v>
      </c>
      <c r="H4006" s="41">
        <v>3.2153054254702162E-4</v>
      </c>
      <c r="I4006" s="42">
        <v>22.833955767555597</v>
      </c>
      <c r="J4006" s="41">
        <v>3.4082052236111111E-4</v>
      </c>
      <c r="K4006" s="42">
        <v>3.3134341607994391</v>
      </c>
      <c r="L4006" s="41">
        <v>3.2153054254702162E-4</v>
      </c>
      <c r="M4006" s="42">
        <v>3.1301302623916953</v>
      </c>
    </row>
    <row r="4007" spans="1:13" x14ac:dyDescent="0.2">
      <c r="A4007" s="84">
        <v>360</v>
      </c>
      <c r="B4007" s="85">
        <v>37330</v>
      </c>
      <c r="C4007" s="105">
        <v>21.186278510000001</v>
      </c>
      <c r="D4007" s="90">
        <v>5.3399999999999997E-4</v>
      </c>
      <c r="E4007" s="87">
        <v>197.18268520000001</v>
      </c>
      <c r="F4007" s="96">
        <v>3.6276528699999999</v>
      </c>
      <c r="G4007" s="91">
        <v>12.40696569</v>
      </c>
      <c r="H4007" s="41">
        <v>3.2492978347797852E-4</v>
      </c>
      <c r="I4007" s="42">
        <v>22.841375199859094</v>
      </c>
      <c r="J4007" s="41">
        <v>3.4463793583333331E-4</v>
      </c>
      <c r="K4007" s="42">
        <v>3.3137787987352723</v>
      </c>
      <c r="L4007" s="41">
        <v>3.2492978347797852E-4</v>
      </c>
      <c r="M4007" s="42">
        <v>3.1304551921751731</v>
      </c>
    </row>
    <row r="4008" spans="1:13" x14ac:dyDescent="0.2">
      <c r="A4008" s="84">
        <v>360</v>
      </c>
      <c r="B4008" s="85">
        <v>37331</v>
      </c>
      <c r="C4008" s="105">
        <v>21.186278510000001</v>
      </c>
      <c r="D4008" s="90">
        <v>5.3399999999999997E-4</v>
      </c>
      <c r="E4008" s="87">
        <v>197.28798075</v>
      </c>
      <c r="F4008" s="96">
        <v>3.6276528699999999</v>
      </c>
      <c r="G4008" s="91">
        <v>12.40696569</v>
      </c>
      <c r="H4008" s="41">
        <v>3.2492978347797852E-4</v>
      </c>
      <c r="I4008" s="42">
        <v>22.848797042957123</v>
      </c>
      <c r="J4008" s="41">
        <v>3.4463793583333331E-4</v>
      </c>
      <c r="K4008" s="42">
        <v>3.3141234366711054</v>
      </c>
      <c r="L4008" s="41">
        <v>3.2492978347797852E-4</v>
      </c>
      <c r="M4008" s="42">
        <v>3.1307801219586509</v>
      </c>
    </row>
    <row r="4009" spans="1:13" x14ac:dyDescent="0.2">
      <c r="A4009" s="84">
        <v>360</v>
      </c>
      <c r="B4009" s="85">
        <v>37332</v>
      </c>
      <c r="C4009" s="105">
        <v>21.186278510000001</v>
      </c>
      <c r="D4009" s="90">
        <v>5.3399999999999997E-4</v>
      </c>
      <c r="E4009" s="87">
        <v>197.39333253000001</v>
      </c>
      <c r="F4009" s="96">
        <v>3.6276528699999999</v>
      </c>
      <c r="G4009" s="91">
        <v>12.40696569</v>
      </c>
      <c r="H4009" s="41">
        <v>3.2492978347797852E-4</v>
      </c>
      <c r="I4009" s="42">
        <v>22.856221297633024</v>
      </c>
      <c r="J4009" s="41">
        <v>3.4463793583333331E-4</v>
      </c>
      <c r="K4009" s="42">
        <v>3.3144680746069386</v>
      </c>
      <c r="L4009" s="41">
        <v>3.2492978347797852E-4</v>
      </c>
      <c r="M4009" s="42">
        <v>3.1311050517421286</v>
      </c>
    </row>
    <row r="4010" spans="1:13" x14ac:dyDescent="0.2">
      <c r="A4010" s="84">
        <v>360</v>
      </c>
      <c r="B4010" s="85">
        <v>37333</v>
      </c>
      <c r="C4010" s="105">
        <v>20.98255992</v>
      </c>
      <c r="D4010" s="90">
        <v>5.2917999999999997E-4</v>
      </c>
      <c r="E4010" s="87">
        <v>197.49778913</v>
      </c>
      <c r="F4010" s="96">
        <v>3.6198361700000001</v>
      </c>
      <c r="G4010" s="91">
        <v>12.301198045</v>
      </c>
      <c r="H4010" s="41">
        <v>3.223139985373269E-4</v>
      </c>
      <c r="I4010" s="42">
        <v>22.863588177710916</v>
      </c>
      <c r="J4010" s="41">
        <v>3.4169994569444441E-4</v>
      </c>
      <c r="K4010" s="42">
        <v>3.314809774552633</v>
      </c>
      <c r="L4010" s="41">
        <v>3.223139985373269E-4</v>
      </c>
      <c r="M4010" s="42">
        <v>3.1314273657406657</v>
      </c>
    </row>
    <row r="4011" spans="1:13" x14ac:dyDescent="0.2">
      <c r="A4011" s="84">
        <v>360</v>
      </c>
      <c r="B4011" s="85">
        <v>37334</v>
      </c>
      <c r="C4011" s="105">
        <v>20.910245010000001</v>
      </c>
      <c r="D4011" s="90">
        <v>5.2756999999999999E-4</v>
      </c>
      <c r="E4011" s="87">
        <v>197.60198303999999</v>
      </c>
      <c r="F4011" s="96">
        <v>3.6270112499999998</v>
      </c>
      <c r="G4011" s="91">
        <v>12.26862813</v>
      </c>
      <c r="H4011" s="41">
        <v>3.2150800325103646E-4</v>
      </c>
      <c r="I4011" s="42">
        <v>22.870939004293085</v>
      </c>
      <c r="J4011" s="41">
        <v>3.4079522583333334E-4</v>
      </c>
      <c r="K4011" s="42">
        <v>3.3151505697784662</v>
      </c>
      <c r="L4011" s="41">
        <v>3.2150800325103646E-4</v>
      </c>
      <c r="M4011" s="42">
        <v>3.1317488737439168</v>
      </c>
    </row>
    <row r="4012" spans="1:13" x14ac:dyDescent="0.2">
      <c r="A4012" s="84">
        <v>360</v>
      </c>
      <c r="B4012" s="85">
        <v>37335</v>
      </c>
      <c r="C4012" s="105">
        <v>20.914429470000002</v>
      </c>
      <c r="D4012" s="90">
        <v>5.2756999999999999E-4</v>
      </c>
      <c r="E4012" s="87">
        <v>197.70623191999999</v>
      </c>
      <c r="F4012" s="96">
        <v>3.6329340700000006</v>
      </c>
      <c r="G4012" s="91">
        <v>12.273681770000001</v>
      </c>
      <c r="H4012" s="41">
        <v>3.2163307903787519E-4</v>
      </c>
      <c r="I4012" s="42">
        <v>22.878295054825522</v>
      </c>
      <c r="J4012" s="41">
        <v>3.4093560472222228E-4</v>
      </c>
      <c r="K4012" s="42">
        <v>3.3154915053831884</v>
      </c>
      <c r="L4012" s="41">
        <v>3.2163307903787519E-4</v>
      </c>
      <c r="M4012" s="42">
        <v>3.1320705068229548</v>
      </c>
    </row>
    <row r="4013" spans="1:13" x14ac:dyDescent="0.2">
      <c r="A4013" s="84">
        <v>360</v>
      </c>
      <c r="B4013" s="85">
        <v>37336</v>
      </c>
      <c r="C4013" s="105">
        <v>20.150043669999999</v>
      </c>
      <c r="D4013" s="90">
        <v>5.1004999999999996E-4</v>
      </c>
      <c r="E4013" s="87">
        <v>197.80707197999999</v>
      </c>
      <c r="F4013" s="96">
        <v>3.65690194</v>
      </c>
      <c r="G4013" s="91">
        <v>11.903472805</v>
      </c>
      <c r="H4013" s="41">
        <v>3.1245564783755064E-4</v>
      </c>
      <c r="I4013" s="42">
        <v>22.885443507328297</v>
      </c>
      <c r="J4013" s="41">
        <v>3.3065202236111108E-4</v>
      </c>
      <c r="K4013" s="42">
        <v>3.3158221574055493</v>
      </c>
      <c r="L4013" s="41">
        <v>3.1245564783755064E-4</v>
      </c>
      <c r="M4013" s="42">
        <v>3.1323829624707926</v>
      </c>
    </row>
    <row r="4014" spans="1:13" x14ac:dyDescent="0.2">
      <c r="A4014" s="84">
        <v>360</v>
      </c>
      <c r="B4014" s="85">
        <v>37337</v>
      </c>
      <c r="C4014" s="105">
        <v>20.120971310000002</v>
      </c>
      <c r="D4014" s="90">
        <v>5.0934999999999999E-4</v>
      </c>
      <c r="E4014" s="87">
        <v>197.90782501000001</v>
      </c>
      <c r="F4014" s="96">
        <v>3.6617931600000002</v>
      </c>
      <c r="G4014" s="91">
        <v>11.891382235000002</v>
      </c>
      <c r="H4014" s="41">
        <v>3.1215541389828516E-4</v>
      </c>
      <c r="I4014" s="42">
        <v>22.892587322418574</v>
      </c>
      <c r="J4014" s="41">
        <v>3.303161731944445E-4</v>
      </c>
      <c r="K4014" s="42">
        <v>3.3161524735787435</v>
      </c>
      <c r="L4014" s="41">
        <v>3.1215541389828516E-4</v>
      </c>
      <c r="M4014" s="42">
        <v>3.1326951178846909</v>
      </c>
    </row>
    <row r="4015" spans="1:13" x14ac:dyDescent="0.2">
      <c r="A4015" s="84">
        <v>360</v>
      </c>
      <c r="B4015" s="85">
        <v>37338</v>
      </c>
      <c r="C4015" s="105">
        <v>20.120971310000002</v>
      </c>
      <c r="D4015" s="90">
        <v>5.0934999999999999E-4</v>
      </c>
      <c r="E4015" s="87">
        <v>198.00862935999999</v>
      </c>
      <c r="F4015" s="96">
        <v>3.6617931600000002</v>
      </c>
      <c r="G4015" s="91">
        <v>11.891382235000002</v>
      </c>
      <c r="H4015" s="41">
        <v>3.1215541389828516E-4</v>
      </c>
      <c r="I4015" s="42">
        <v>22.899733367489407</v>
      </c>
      <c r="J4015" s="41">
        <v>3.303161731944445E-4</v>
      </c>
      <c r="K4015" s="42">
        <v>3.3164827897519378</v>
      </c>
      <c r="L4015" s="41">
        <v>3.1215541389828516E-4</v>
      </c>
      <c r="M4015" s="42">
        <v>3.1330072732985892</v>
      </c>
    </row>
    <row r="4016" spans="1:13" x14ac:dyDescent="0.2">
      <c r="A4016" s="84">
        <v>360</v>
      </c>
      <c r="B4016" s="85">
        <v>37339</v>
      </c>
      <c r="C4016" s="105">
        <v>20.120971310000002</v>
      </c>
      <c r="D4016" s="90">
        <v>5.0934999999999999E-4</v>
      </c>
      <c r="E4016" s="87">
        <v>198.10948506</v>
      </c>
      <c r="F4016" s="96">
        <v>3.6617931600000002</v>
      </c>
      <c r="G4016" s="91">
        <v>11.891382235000002</v>
      </c>
      <c r="H4016" s="41">
        <v>3.1215541389828516E-4</v>
      </c>
      <c r="I4016" s="42">
        <v>22.906881643236897</v>
      </c>
      <c r="J4016" s="41">
        <v>3.303161731944445E-4</v>
      </c>
      <c r="K4016" s="42">
        <v>3.316813105925132</v>
      </c>
      <c r="L4016" s="41">
        <v>3.1215541389828516E-4</v>
      </c>
      <c r="M4016" s="42">
        <v>3.1333194287124875</v>
      </c>
    </row>
    <row r="4017" spans="1:13" x14ac:dyDescent="0.2">
      <c r="A4017" s="84">
        <v>360</v>
      </c>
      <c r="B4017" s="85">
        <v>37340</v>
      </c>
      <c r="C4017" s="105">
        <v>19.689782340000001</v>
      </c>
      <c r="D4017" s="90">
        <v>4.9938999999999995E-4</v>
      </c>
      <c r="E4017" s="87">
        <v>198.20841895999999</v>
      </c>
      <c r="F4017" s="96">
        <v>3.63903519</v>
      </c>
      <c r="G4017" s="91">
        <v>11.664408765000001</v>
      </c>
      <c r="H4017" s="41">
        <v>3.0651317931629229E-4</v>
      </c>
      <c r="I4017" s="42">
        <v>22.913902904357588</v>
      </c>
      <c r="J4017" s="41">
        <v>3.2401135458333337E-4</v>
      </c>
      <c r="K4017" s="42">
        <v>3.3171371172797155</v>
      </c>
      <c r="L4017" s="41">
        <v>3.0651317931629229E-4</v>
      </c>
      <c r="M4017" s="42">
        <v>3.133625941891804</v>
      </c>
    </row>
    <row r="4018" spans="1:13" x14ac:dyDescent="0.2">
      <c r="A4018" s="84">
        <v>360</v>
      </c>
      <c r="B4018" s="85">
        <v>37341</v>
      </c>
      <c r="C4018" s="105">
        <v>19.87702487</v>
      </c>
      <c r="D4018" s="90">
        <v>5.0379999999999999E-4</v>
      </c>
      <c r="E4018" s="87">
        <v>198.30827636000001</v>
      </c>
      <c r="F4018" s="96">
        <v>3.5868384000000004</v>
      </c>
      <c r="G4018" s="91">
        <v>11.731931635</v>
      </c>
      <c r="H4018" s="41">
        <v>3.0819289511985204E-4</v>
      </c>
      <c r="I4018" s="42">
        <v>22.920964806432178</v>
      </c>
      <c r="J4018" s="41">
        <v>3.258869898611111E-4</v>
      </c>
      <c r="K4018" s="42">
        <v>3.3174630042695767</v>
      </c>
      <c r="L4018" s="41">
        <v>3.0819289511985204E-4</v>
      </c>
      <c r="M4018" s="42">
        <v>3.1339341347869238</v>
      </c>
    </row>
    <row r="4019" spans="1:13" x14ac:dyDescent="0.2">
      <c r="A4019" s="84">
        <v>360</v>
      </c>
      <c r="B4019" s="85">
        <v>37342</v>
      </c>
      <c r="C4019" s="105">
        <v>19.726348080000001</v>
      </c>
      <c r="D4019" s="90">
        <v>5.0031999999999995E-4</v>
      </c>
      <c r="E4019" s="87">
        <v>198.40749396000001</v>
      </c>
      <c r="F4019" s="96">
        <v>3.5724098299999998</v>
      </c>
      <c r="G4019" s="91">
        <v>11.649378955</v>
      </c>
      <c r="H4019" s="41">
        <v>3.0613915618360465E-4</v>
      </c>
      <c r="I4019" s="42">
        <v>22.927981811256934</v>
      </c>
      <c r="J4019" s="41">
        <v>3.2359385986111108E-4</v>
      </c>
      <c r="K4019" s="42">
        <v>3.3177865981294379</v>
      </c>
      <c r="L4019" s="41">
        <v>3.0613915618360465E-4</v>
      </c>
      <c r="M4019" s="42">
        <v>3.1342402739431074</v>
      </c>
    </row>
    <row r="4020" spans="1:13" x14ac:dyDescent="0.2">
      <c r="A4020" s="84">
        <v>360</v>
      </c>
      <c r="B4020" s="85">
        <v>37343</v>
      </c>
      <c r="C4020" s="105">
        <v>19.726348080000001</v>
      </c>
      <c r="D4020" s="90">
        <v>5.0031999999999995E-4</v>
      </c>
      <c r="E4020" s="87">
        <v>198.5067612</v>
      </c>
      <c r="F4020" s="96">
        <v>3.5724098299999998</v>
      </c>
      <c r="G4020" s="91">
        <v>11.649378955</v>
      </c>
      <c r="H4020" s="41">
        <v>3.0613915618360465E-4</v>
      </c>
      <c r="I4020" s="42">
        <v>22.935000964261626</v>
      </c>
      <c r="J4020" s="41">
        <v>3.2359385986111108E-4</v>
      </c>
      <c r="K4020" s="42">
        <v>3.318110191989299</v>
      </c>
      <c r="L4020" s="41">
        <v>3.0613915618360465E-4</v>
      </c>
      <c r="M4020" s="42">
        <v>3.1345464130992911</v>
      </c>
    </row>
    <row r="4021" spans="1:13" x14ac:dyDescent="0.2">
      <c r="A4021" s="84">
        <v>360</v>
      </c>
      <c r="B4021" s="85">
        <v>37344</v>
      </c>
      <c r="C4021" s="105">
        <v>19.726348080000001</v>
      </c>
      <c r="D4021" s="90">
        <v>5.0031999999999995E-4</v>
      </c>
      <c r="E4021" s="87">
        <v>198.60607809999999</v>
      </c>
      <c r="F4021" s="96">
        <v>3.5724098299999998</v>
      </c>
      <c r="G4021" s="91">
        <v>11.649378955</v>
      </c>
      <c r="H4021" s="41">
        <v>3.0613915618360465E-4</v>
      </c>
      <c r="I4021" s="42">
        <v>22.942022266103894</v>
      </c>
      <c r="J4021" s="41">
        <v>3.2359385986111108E-4</v>
      </c>
      <c r="K4021" s="42">
        <v>3.3184337858491602</v>
      </c>
      <c r="L4021" s="41">
        <v>3.0613915618360465E-4</v>
      </c>
      <c r="M4021" s="42">
        <v>3.1348525522554747</v>
      </c>
    </row>
    <row r="4022" spans="1:13" x14ac:dyDescent="0.2">
      <c r="A4022" s="84">
        <v>360</v>
      </c>
      <c r="B4022" s="85">
        <v>37345</v>
      </c>
      <c r="C4022" s="105">
        <v>19.726348080000001</v>
      </c>
      <c r="D4022" s="90">
        <v>5.0031999999999995E-4</v>
      </c>
      <c r="E4022" s="87">
        <v>198.70544469000001</v>
      </c>
      <c r="F4022" s="96">
        <v>3.5724098299999998</v>
      </c>
      <c r="G4022" s="91">
        <v>11.649378955</v>
      </c>
      <c r="H4022" s="41">
        <v>3.0613915618360465E-4</v>
      </c>
      <c r="I4022" s="42">
        <v>22.949045717441585</v>
      </c>
      <c r="J4022" s="41">
        <v>3.2359385986111108E-4</v>
      </c>
      <c r="K4022" s="42">
        <v>3.3187573797090213</v>
      </c>
      <c r="L4022" s="41">
        <v>3.0613915618360465E-4</v>
      </c>
      <c r="M4022" s="42">
        <v>3.1351586914116583</v>
      </c>
    </row>
    <row r="4023" spans="1:13" x14ac:dyDescent="0.2">
      <c r="A4023" s="84">
        <v>360</v>
      </c>
      <c r="B4023" s="85">
        <v>37346</v>
      </c>
      <c r="C4023" s="105">
        <v>19.726348080000001</v>
      </c>
      <c r="D4023" s="90">
        <v>5.0031999999999995E-4</v>
      </c>
      <c r="E4023" s="87">
        <v>198.80486099999999</v>
      </c>
      <c r="F4023" s="96">
        <v>3.5724098299999998</v>
      </c>
      <c r="G4023" s="91">
        <v>11.649378955</v>
      </c>
      <c r="H4023" s="41">
        <v>3.0613915618360465E-4</v>
      </c>
      <c r="I4023" s="42">
        <v>22.956071318932743</v>
      </c>
      <c r="J4023" s="41">
        <v>3.2359385986111108E-4</v>
      </c>
      <c r="K4023" s="42">
        <v>3.3190809735688824</v>
      </c>
      <c r="L4023" s="41">
        <v>3.0613915618360465E-4</v>
      </c>
      <c r="M4023" s="42">
        <v>3.1354648305678419</v>
      </c>
    </row>
    <row r="4024" spans="1:13" x14ac:dyDescent="0.2">
      <c r="A4024" s="84">
        <v>360</v>
      </c>
      <c r="B4024" s="85">
        <v>37347</v>
      </c>
      <c r="C4024" s="105">
        <v>19.808318310000001</v>
      </c>
      <c r="D4024" s="90">
        <v>5.0217000000000003E-4</v>
      </c>
      <c r="E4024" s="87">
        <v>198.90469483999999</v>
      </c>
      <c r="F4024" s="96">
        <v>3.5862160300000001</v>
      </c>
      <c r="G4024" s="91">
        <v>11.69726717</v>
      </c>
      <c r="H4024" s="41">
        <v>3.0733069970168003E-4</v>
      </c>
      <c r="I4024" s="42">
        <v>22.963126424393593</v>
      </c>
      <c r="J4024" s="41">
        <v>3.2492408805555556E-4</v>
      </c>
      <c r="K4024" s="42">
        <v>3.3194058976569378</v>
      </c>
      <c r="L4024" s="41">
        <v>3.0733069970168003E-4</v>
      </c>
      <c r="M4024" s="42">
        <v>3.1357721612675435</v>
      </c>
    </row>
    <row r="4025" spans="1:13" x14ac:dyDescent="0.2">
      <c r="A4025" s="84">
        <v>360</v>
      </c>
      <c r="B4025" s="85">
        <v>37348</v>
      </c>
      <c r="C4025" s="105">
        <v>19.672140219999999</v>
      </c>
      <c r="D4025" s="90">
        <v>4.9892000000000003E-4</v>
      </c>
      <c r="E4025" s="87">
        <v>199.00393237</v>
      </c>
      <c r="F4025" s="96">
        <v>3.4924457100000001</v>
      </c>
      <c r="G4025" s="91">
        <v>11.582292965000001</v>
      </c>
      <c r="H4025" s="41">
        <v>3.0446908069969858E-4</v>
      </c>
      <c r="I4025" s="42">
        <v>22.970117986386018</v>
      </c>
      <c r="J4025" s="41">
        <v>3.2173036013888892E-4</v>
      </c>
      <c r="K4025" s="42">
        <v>3.3197276280170769</v>
      </c>
      <c r="L4025" s="41">
        <v>3.0446908069969858E-4</v>
      </c>
      <c r="M4025" s="42">
        <v>3.136076630348243</v>
      </c>
    </row>
    <row r="4026" spans="1:13" x14ac:dyDescent="0.2">
      <c r="A4026" s="84">
        <v>360</v>
      </c>
      <c r="B4026" s="85">
        <v>37349</v>
      </c>
      <c r="C4026" s="105">
        <v>19.943682930000001</v>
      </c>
      <c r="D4026" s="90">
        <v>5.0518999999999998E-4</v>
      </c>
      <c r="E4026" s="87">
        <v>199.10446716999999</v>
      </c>
      <c r="F4026" s="96">
        <v>3.4984291799999996</v>
      </c>
      <c r="G4026" s="91">
        <v>11.721056055</v>
      </c>
      <c r="H4026" s="41">
        <v>3.0792241987431801E-4</v>
      </c>
      <c r="I4026" s="42">
        <v>22.977191000701186</v>
      </c>
      <c r="J4026" s="41">
        <v>3.2558489041666669E-4</v>
      </c>
      <c r="K4026" s="42">
        <v>3.3200532129074936</v>
      </c>
      <c r="L4026" s="41">
        <v>3.0792241987431801E-4</v>
      </c>
      <c r="M4026" s="42">
        <v>3.1363845527681171</v>
      </c>
    </row>
    <row r="4027" spans="1:13" x14ac:dyDescent="0.2">
      <c r="A4027" s="84">
        <v>360</v>
      </c>
      <c r="B4027" s="85">
        <v>37350</v>
      </c>
      <c r="C4027" s="105">
        <v>19.898073279999998</v>
      </c>
      <c r="D4027" s="90">
        <v>5.0425999999999997E-4</v>
      </c>
      <c r="E4027" s="87">
        <v>199.20486758999999</v>
      </c>
      <c r="F4027" s="96">
        <v>3.4901960299999999</v>
      </c>
      <c r="G4027" s="91">
        <v>11.694134654999999</v>
      </c>
      <c r="H4027" s="41">
        <v>3.0725277275944762E-4</v>
      </c>
      <c r="I4027" s="42">
        <v>22.984250806346374</v>
      </c>
      <c r="J4027" s="41">
        <v>3.2483707375E-4</v>
      </c>
      <c r="K4027" s="42">
        <v>3.3203780499812434</v>
      </c>
      <c r="L4027" s="41">
        <v>3.0725277275944762E-4</v>
      </c>
      <c r="M4027" s="42">
        <v>3.1366918055408766</v>
      </c>
    </row>
    <row r="4028" spans="1:13" x14ac:dyDescent="0.2">
      <c r="A4028" s="84">
        <v>360</v>
      </c>
      <c r="B4028" s="85">
        <v>37351</v>
      </c>
      <c r="C4028" s="105">
        <v>19.81260601</v>
      </c>
      <c r="D4028" s="90">
        <v>5.0217000000000003E-4</v>
      </c>
      <c r="E4028" s="87">
        <v>199.30490230000001</v>
      </c>
      <c r="F4028" s="96">
        <v>3.49204735</v>
      </c>
      <c r="G4028" s="91">
        <v>11.65232668</v>
      </c>
      <c r="H4028" s="41">
        <v>3.0621251551576911E-4</v>
      </c>
      <c r="I4028" s="42">
        <v>22.991288871603032</v>
      </c>
      <c r="J4028" s="41">
        <v>3.2367574111111111E-4</v>
      </c>
      <c r="K4028" s="42">
        <v>3.3207017257223543</v>
      </c>
      <c r="L4028" s="41">
        <v>3.0621251551576911E-4</v>
      </c>
      <c r="M4028" s="42">
        <v>3.1369980180563921</v>
      </c>
    </row>
    <row r="4029" spans="1:13" x14ac:dyDescent="0.2">
      <c r="A4029" s="84">
        <v>360</v>
      </c>
      <c r="B4029" s="85">
        <v>37352</v>
      </c>
      <c r="C4029" s="105">
        <v>19.81260601</v>
      </c>
      <c r="D4029" s="90">
        <v>5.0217000000000003E-4</v>
      </c>
      <c r="E4029" s="87">
        <v>199.40498724</v>
      </c>
      <c r="F4029" s="96">
        <v>3.49204735</v>
      </c>
      <c r="G4029" s="91">
        <v>11.65232668</v>
      </c>
      <c r="H4029" s="41">
        <v>3.0621251551576911E-4</v>
      </c>
      <c r="I4029" s="42">
        <v>22.998329092003356</v>
      </c>
      <c r="J4029" s="41">
        <v>3.2367574111111111E-4</v>
      </c>
      <c r="K4029" s="42">
        <v>3.3210254014634653</v>
      </c>
      <c r="L4029" s="41">
        <v>3.0621251551576911E-4</v>
      </c>
      <c r="M4029" s="42">
        <v>3.1373042305719077</v>
      </c>
    </row>
    <row r="4030" spans="1:13" x14ac:dyDescent="0.2">
      <c r="A4030" s="84">
        <v>360</v>
      </c>
      <c r="B4030" s="85">
        <v>37353</v>
      </c>
      <c r="C4030" s="105">
        <v>19.81260601</v>
      </c>
      <c r="D4030" s="90">
        <v>5.0217000000000003E-4</v>
      </c>
      <c r="E4030" s="87">
        <v>199.50512244000001</v>
      </c>
      <c r="F4030" s="96">
        <v>3.49204735</v>
      </c>
      <c r="G4030" s="91">
        <v>11.65232668</v>
      </c>
      <c r="H4030" s="41">
        <v>3.0621251551576911E-4</v>
      </c>
      <c r="I4030" s="42">
        <v>23.005371468207279</v>
      </c>
      <c r="J4030" s="41">
        <v>3.2367574111111111E-4</v>
      </c>
      <c r="K4030" s="42">
        <v>3.3213490772045762</v>
      </c>
      <c r="L4030" s="41">
        <v>3.0621251551576911E-4</v>
      </c>
      <c r="M4030" s="42">
        <v>3.1376104430874232</v>
      </c>
    </row>
    <row r="4031" spans="1:13" x14ac:dyDescent="0.2">
      <c r="A4031" s="84">
        <v>360</v>
      </c>
      <c r="B4031" s="85">
        <v>37354</v>
      </c>
      <c r="C4031" s="105">
        <v>19.690496459999999</v>
      </c>
      <c r="D4031" s="90">
        <v>4.9938999999999995E-4</v>
      </c>
      <c r="E4031" s="87">
        <v>199.6047533</v>
      </c>
      <c r="F4031" s="96">
        <v>3.49376058</v>
      </c>
      <c r="G4031" s="91">
        <v>11.592128519999999</v>
      </c>
      <c r="H4031" s="41">
        <v>3.0471399503784191E-4</v>
      </c>
      <c r="I4031" s="42">
        <v>23.012381526854686</v>
      </c>
      <c r="J4031" s="41">
        <v>3.2200356999999996E-4</v>
      </c>
      <c r="K4031" s="42">
        <v>3.3216710807745762</v>
      </c>
      <c r="L4031" s="41">
        <v>3.0471399503784191E-4</v>
      </c>
      <c r="M4031" s="42">
        <v>3.1379151570824613</v>
      </c>
    </row>
    <row r="4032" spans="1:13" x14ac:dyDescent="0.2">
      <c r="A4032" s="84">
        <v>360</v>
      </c>
      <c r="B4032" s="85">
        <v>37355</v>
      </c>
      <c r="C4032" s="105">
        <v>19.824637930000002</v>
      </c>
      <c r="D4032" s="90">
        <v>5.0241000000000001E-4</v>
      </c>
      <c r="E4032" s="87">
        <v>199.70503672000001</v>
      </c>
      <c r="F4032" s="96">
        <v>3.47088215</v>
      </c>
      <c r="G4032" s="91">
        <v>11.647760040000001</v>
      </c>
      <c r="H4032" s="41">
        <v>3.0609886580856838E-4</v>
      </c>
      <c r="I4032" s="42">
        <v>23.019425590739608</v>
      </c>
      <c r="J4032" s="41">
        <v>3.2354889000000002E-4</v>
      </c>
      <c r="K4032" s="42">
        <v>3.3219946296645761</v>
      </c>
      <c r="L4032" s="41">
        <v>3.0609886580856838E-4</v>
      </c>
      <c r="M4032" s="42">
        <v>3.1382212559482698</v>
      </c>
    </row>
    <row r="4033" spans="1:13" x14ac:dyDescent="0.2">
      <c r="A4033" s="84">
        <v>360</v>
      </c>
      <c r="B4033" s="85">
        <v>37356</v>
      </c>
      <c r="C4033" s="105">
        <v>19.384145520000001</v>
      </c>
      <c r="D4033" s="90">
        <v>4.9218000000000005E-4</v>
      </c>
      <c r="E4033" s="87">
        <v>199.80332754</v>
      </c>
      <c r="F4033" s="96">
        <v>3.4526794499999998</v>
      </c>
      <c r="G4033" s="91">
        <v>11.418412485000001</v>
      </c>
      <c r="H4033" s="41">
        <v>3.0038513568664271E-4</v>
      </c>
      <c r="I4033" s="42">
        <v>23.02634028401911</v>
      </c>
      <c r="J4033" s="41">
        <v>3.1717812458333339E-4</v>
      </c>
      <c r="K4033" s="42">
        <v>3.3223118077891596</v>
      </c>
      <c r="L4033" s="41">
        <v>3.0038513568664271E-4</v>
      </c>
      <c r="M4033" s="42">
        <v>3.1385216410839565</v>
      </c>
    </row>
    <row r="4034" spans="1:13" x14ac:dyDescent="0.2">
      <c r="A4034" s="84">
        <v>360</v>
      </c>
      <c r="B4034" s="85">
        <v>37357</v>
      </c>
      <c r="C4034" s="105">
        <v>19.42497204</v>
      </c>
      <c r="D4034" s="90">
        <v>4.9310999999999995E-4</v>
      </c>
      <c r="E4034" s="87">
        <v>199.90185256000001</v>
      </c>
      <c r="F4034" s="96">
        <v>3.46517549</v>
      </c>
      <c r="G4034" s="91">
        <v>11.445073765</v>
      </c>
      <c r="H4034" s="41">
        <v>3.0104994968183085E-4</v>
      </c>
      <c r="I4034" s="42">
        <v>23.033272362602972</v>
      </c>
      <c r="J4034" s="41">
        <v>3.1791871569444445E-4</v>
      </c>
      <c r="K4034" s="42">
        <v>3.3226297265048541</v>
      </c>
      <c r="L4034" s="41">
        <v>3.0104994968183085E-4</v>
      </c>
      <c r="M4034" s="42">
        <v>3.1388226910336385</v>
      </c>
    </row>
    <row r="4035" spans="1:13" x14ac:dyDescent="0.2">
      <c r="A4035" s="84">
        <v>360</v>
      </c>
      <c r="B4035" s="85">
        <v>37358</v>
      </c>
      <c r="C4035" s="105">
        <v>19.1069739</v>
      </c>
      <c r="D4035" s="90">
        <v>4.8589E-4</v>
      </c>
      <c r="E4035" s="87">
        <v>199.99898286999999</v>
      </c>
      <c r="F4035" s="96">
        <v>3.4553482599999996</v>
      </c>
      <c r="G4035" s="91">
        <v>11.28116108</v>
      </c>
      <c r="H4035" s="41">
        <v>2.969601823732404E-4</v>
      </c>
      <c r="I4035" s="42">
        <v>23.040112327364422</v>
      </c>
      <c r="J4035" s="41">
        <v>3.1336558555555556E-4</v>
      </c>
      <c r="K4035" s="42">
        <v>3.3229430920904095</v>
      </c>
      <c r="L4035" s="41">
        <v>2.969601823732404E-4</v>
      </c>
      <c r="M4035" s="42">
        <v>3.1391196512160118</v>
      </c>
    </row>
    <row r="4036" spans="1:13" x14ac:dyDescent="0.2">
      <c r="A4036" s="84">
        <v>360</v>
      </c>
      <c r="B4036" s="85">
        <v>37359</v>
      </c>
      <c r="C4036" s="105">
        <v>19.1069739</v>
      </c>
      <c r="D4036" s="90">
        <v>4.8589E-4</v>
      </c>
      <c r="E4036" s="87">
        <v>200.09616037999999</v>
      </c>
      <c r="F4036" s="96">
        <v>3.4553482599999996</v>
      </c>
      <c r="G4036" s="91">
        <v>11.28116108</v>
      </c>
      <c r="H4036" s="41">
        <v>2.969601823732404E-4</v>
      </c>
      <c r="I4036" s="42">
        <v>23.046954323323057</v>
      </c>
      <c r="J4036" s="41">
        <v>3.1336558555555556E-4</v>
      </c>
      <c r="K4036" s="42">
        <v>3.3232564576759649</v>
      </c>
      <c r="L4036" s="41">
        <v>2.969601823732404E-4</v>
      </c>
      <c r="M4036" s="42">
        <v>3.139416611398385</v>
      </c>
    </row>
    <row r="4037" spans="1:13" x14ac:dyDescent="0.2">
      <c r="A4037" s="84">
        <v>360</v>
      </c>
      <c r="B4037" s="85">
        <v>37360</v>
      </c>
      <c r="C4037" s="105">
        <v>19.1069739</v>
      </c>
      <c r="D4037" s="90">
        <v>4.8589E-4</v>
      </c>
      <c r="E4037" s="87">
        <v>200.1933851</v>
      </c>
      <c r="F4037" s="96">
        <v>3.4553482599999996</v>
      </c>
      <c r="G4037" s="91">
        <v>11.28116108</v>
      </c>
      <c r="H4037" s="41">
        <v>2.969601823732404E-4</v>
      </c>
      <c r="I4037" s="42">
        <v>23.053798351082058</v>
      </c>
      <c r="J4037" s="41">
        <v>3.1336558555555556E-4</v>
      </c>
      <c r="K4037" s="42">
        <v>3.3235698232615203</v>
      </c>
      <c r="L4037" s="41">
        <v>2.969601823732404E-4</v>
      </c>
      <c r="M4037" s="42">
        <v>3.1397135715807583</v>
      </c>
    </row>
    <row r="4038" spans="1:13" x14ac:dyDescent="0.2">
      <c r="A4038" s="84">
        <v>360</v>
      </c>
      <c r="B4038" s="85">
        <v>37361</v>
      </c>
      <c r="C4038" s="105">
        <v>19.238553100000001</v>
      </c>
      <c r="D4038" s="90">
        <v>4.8892E-4</v>
      </c>
      <c r="E4038" s="87">
        <v>200.29126364999999</v>
      </c>
      <c r="F4038" s="96">
        <v>3.4592338699999994</v>
      </c>
      <c r="G4038" s="91">
        <v>11.348893485</v>
      </c>
      <c r="H4038" s="41">
        <v>2.9865089395686439E-4</v>
      </c>
      <c r="I4038" s="42">
        <v>23.060683388568709</v>
      </c>
      <c r="J4038" s="41">
        <v>3.1524704125E-4</v>
      </c>
      <c r="K4038" s="42">
        <v>3.3238850703027705</v>
      </c>
      <c r="L4038" s="41">
        <v>2.9865089395686439E-4</v>
      </c>
      <c r="M4038" s="42">
        <v>3.1400122224747151</v>
      </c>
    </row>
    <row r="4039" spans="1:13" x14ac:dyDescent="0.2">
      <c r="A4039" s="84">
        <v>360</v>
      </c>
      <c r="B4039" s="85">
        <v>37362</v>
      </c>
      <c r="C4039" s="105">
        <v>19.016495819999999</v>
      </c>
      <c r="D4039" s="90">
        <v>4.8379E-4</v>
      </c>
      <c r="E4039" s="87">
        <v>200.38816256000001</v>
      </c>
      <c r="F4039" s="96">
        <v>3.37754632</v>
      </c>
      <c r="G4039" s="91">
        <v>11.19702107</v>
      </c>
      <c r="H4039" s="41">
        <v>2.9485848035926132E-4</v>
      </c>
      <c r="I4039" s="42">
        <v>23.067483026628707</v>
      </c>
      <c r="J4039" s="41">
        <v>3.1102836305555554E-4</v>
      </c>
      <c r="K4039" s="42">
        <v>3.3241960986658259</v>
      </c>
      <c r="L4039" s="41">
        <v>2.9485848035926132E-4</v>
      </c>
      <c r="M4039" s="42">
        <v>3.1403070809550746</v>
      </c>
    </row>
    <row r="4040" spans="1:13" x14ac:dyDescent="0.2">
      <c r="A4040" s="84">
        <v>360</v>
      </c>
      <c r="B4040" s="85">
        <v>37363</v>
      </c>
      <c r="C4040" s="105">
        <v>18.957708390000001</v>
      </c>
      <c r="D4040" s="90">
        <v>4.8239000000000002E-4</v>
      </c>
      <c r="E4040" s="87">
        <v>200.48482781000001</v>
      </c>
      <c r="F4040" s="96">
        <v>3.3472098400000005</v>
      </c>
      <c r="G4040" s="91">
        <v>11.152459115000001</v>
      </c>
      <c r="H4040" s="41">
        <v>2.9374474139776119E-4</v>
      </c>
      <c r="I4040" s="42">
        <v>23.07425897846506</v>
      </c>
      <c r="J4040" s="41">
        <v>3.0979053097222225E-4</v>
      </c>
      <c r="K4040" s="42">
        <v>3.3245058891967982</v>
      </c>
      <c r="L4040" s="41">
        <v>2.9374474139776119E-4</v>
      </c>
      <c r="M4040" s="42">
        <v>3.1406008256964721</v>
      </c>
    </row>
    <row r="4041" spans="1:13" x14ac:dyDescent="0.2">
      <c r="A4041" s="84">
        <v>360</v>
      </c>
      <c r="B4041" s="85">
        <v>37364</v>
      </c>
      <c r="C4041" s="105">
        <v>19.052502199999999</v>
      </c>
      <c r="D4041" s="90">
        <v>4.8449000000000002E-4</v>
      </c>
      <c r="E4041" s="87">
        <v>200.5819607</v>
      </c>
      <c r="F4041" s="96">
        <v>3.3987574</v>
      </c>
      <c r="G4041" s="91">
        <v>11.2256298</v>
      </c>
      <c r="H4041" s="41">
        <v>2.9557326507201331E-4</v>
      </c>
      <c r="I4041" s="42">
        <v>23.081079112530443</v>
      </c>
      <c r="J4041" s="41">
        <v>3.1182304999999999E-4</v>
      </c>
      <c r="K4041" s="42">
        <v>3.3248177122467983</v>
      </c>
      <c r="L4041" s="41">
        <v>2.9557326507201331E-4</v>
      </c>
      <c r="M4041" s="42">
        <v>3.1408963989615444</v>
      </c>
    </row>
    <row r="4042" spans="1:13" x14ac:dyDescent="0.2">
      <c r="A4042" s="84">
        <v>360</v>
      </c>
      <c r="B4042" s="85">
        <v>37365</v>
      </c>
      <c r="C4042" s="105">
        <v>19.115279399999999</v>
      </c>
      <c r="D4042" s="90">
        <v>4.8611999999999999E-4</v>
      </c>
      <c r="E4042" s="87">
        <v>200.67946760000001</v>
      </c>
      <c r="F4042" s="96">
        <v>3.3967894300000001</v>
      </c>
      <c r="G4042" s="91">
        <v>11.256034414999998</v>
      </c>
      <c r="H4042" s="41">
        <v>2.9633271875639799E-4</v>
      </c>
      <c r="I4042" s="42">
        <v>23.087918791455689</v>
      </c>
      <c r="J4042" s="41">
        <v>3.1266762263888883E-4</v>
      </c>
      <c r="K4042" s="42">
        <v>3.3251303798694374</v>
      </c>
      <c r="L4042" s="41">
        <v>2.9633271875639799E-4</v>
      </c>
      <c r="M4042" s="42">
        <v>3.1411927316803006</v>
      </c>
    </row>
    <row r="4043" spans="1:13" x14ac:dyDescent="0.2">
      <c r="A4043" s="84">
        <v>360</v>
      </c>
      <c r="B4043" s="85">
        <v>37366</v>
      </c>
      <c r="C4043" s="105">
        <v>19.115279399999999</v>
      </c>
      <c r="D4043" s="90">
        <v>4.8611999999999999E-4</v>
      </c>
      <c r="E4043" s="87">
        <v>200.77702189999999</v>
      </c>
      <c r="F4043" s="96">
        <v>3.3967894300000001</v>
      </c>
      <c r="G4043" s="91">
        <v>11.256034414999998</v>
      </c>
      <c r="H4043" s="41">
        <v>2.9633271875639799E-4</v>
      </c>
      <c r="I4043" s="42">
        <v>23.094760497201587</v>
      </c>
      <c r="J4043" s="41">
        <v>3.1266762263888883E-4</v>
      </c>
      <c r="K4043" s="42">
        <v>3.3254430474920764</v>
      </c>
      <c r="L4043" s="41">
        <v>2.9633271875639799E-4</v>
      </c>
      <c r="M4043" s="42">
        <v>3.1414890643990567</v>
      </c>
    </row>
    <row r="4044" spans="1:13" x14ac:dyDescent="0.2">
      <c r="A4044" s="84">
        <v>360</v>
      </c>
      <c r="B4044" s="85">
        <v>37367</v>
      </c>
      <c r="C4044" s="105">
        <v>19.115279399999999</v>
      </c>
      <c r="D4044" s="90">
        <v>4.8611999999999999E-4</v>
      </c>
      <c r="E4044" s="87">
        <v>200.87462363</v>
      </c>
      <c r="F4044" s="96">
        <v>3.3967894300000001</v>
      </c>
      <c r="G4044" s="91">
        <v>11.256034414999998</v>
      </c>
      <c r="H4044" s="41">
        <v>2.9633271875639799E-4</v>
      </c>
      <c r="I4044" s="42">
        <v>23.10160423036875</v>
      </c>
      <c r="J4044" s="41">
        <v>3.1266762263888883E-4</v>
      </c>
      <c r="K4044" s="42">
        <v>3.3257557151147155</v>
      </c>
      <c r="L4044" s="41">
        <v>2.9633271875639799E-4</v>
      </c>
      <c r="M4044" s="42">
        <v>3.1417853971178129</v>
      </c>
    </row>
    <row r="4045" spans="1:13" x14ac:dyDescent="0.2">
      <c r="A4045" s="84">
        <v>360</v>
      </c>
      <c r="B4045" s="85">
        <v>37368</v>
      </c>
      <c r="C4045" s="105">
        <v>19.2520314</v>
      </c>
      <c r="D4045" s="90">
        <v>4.8915000000000004E-4</v>
      </c>
      <c r="E4045" s="87">
        <v>200.97288144999999</v>
      </c>
      <c r="F4045" s="96">
        <v>3.3861337700000003</v>
      </c>
      <c r="G4045" s="91">
        <v>11.319082585</v>
      </c>
      <c r="H4045" s="41">
        <v>2.9790689154207683E-4</v>
      </c>
      <c r="I4045" s="42">
        <v>23.108486357474654</v>
      </c>
      <c r="J4045" s="41">
        <v>3.1441896069444447E-4</v>
      </c>
      <c r="K4045" s="42">
        <v>3.32607013407541</v>
      </c>
      <c r="L4045" s="41">
        <v>2.9790689154207683E-4</v>
      </c>
      <c r="M4045" s="42">
        <v>3.142083304009355</v>
      </c>
    </row>
    <row r="4046" spans="1:13" x14ac:dyDescent="0.2">
      <c r="A4046" s="84">
        <v>360</v>
      </c>
      <c r="B4046" s="85">
        <v>37369</v>
      </c>
      <c r="C4046" s="105">
        <v>19.471315929999999</v>
      </c>
      <c r="D4046" s="90">
        <v>4.9428000000000004E-4</v>
      </c>
      <c r="E4046" s="87">
        <v>201.07221833</v>
      </c>
      <c r="F4046" s="96">
        <v>3.3846730799999993</v>
      </c>
      <c r="G4046" s="91">
        <v>11.427994504999999</v>
      </c>
      <c r="H4046" s="41">
        <v>3.0062408699871312E-4</v>
      </c>
      <c r="I4046" s="42">
        <v>23.115433325087793</v>
      </c>
      <c r="J4046" s="41">
        <v>3.1744429180555553E-4</v>
      </c>
      <c r="K4046" s="42">
        <v>3.3263875783672154</v>
      </c>
      <c r="L4046" s="41">
        <v>3.0062408699871312E-4</v>
      </c>
      <c r="M4046" s="42">
        <v>3.1423839280963537</v>
      </c>
    </row>
    <row r="4047" spans="1:13" x14ac:dyDescent="0.2">
      <c r="A4047" s="84">
        <v>360</v>
      </c>
      <c r="B4047" s="85">
        <v>37370</v>
      </c>
      <c r="C4047" s="105">
        <v>21.66071475</v>
      </c>
      <c r="D4047" s="90">
        <v>5.4476000000000004E-4</v>
      </c>
      <c r="E4047" s="87">
        <v>201.18175443000001</v>
      </c>
      <c r="F4047" s="96">
        <v>3.3846384500000002</v>
      </c>
      <c r="G4047" s="91">
        <v>12.5226766</v>
      </c>
      <c r="H4047" s="41">
        <v>3.2778866964044973E-4</v>
      </c>
      <c r="I4047" s="42">
        <v>23.123010302225584</v>
      </c>
      <c r="J4047" s="41">
        <v>3.4785212777777778E-4</v>
      </c>
      <c r="K4047" s="42">
        <v>3.3267354304949932</v>
      </c>
      <c r="L4047" s="41">
        <v>3.2778866964044973E-4</v>
      </c>
      <c r="M4047" s="42">
        <v>3.1427117167659944</v>
      </c>
    </row>
    <row r="4048" spans="1:13" x14ac:dyDescent="0.2">
      <c r="A4048" s="84">
        <v>360</v>
      </c>
      <c r="B4048" s="85">
        <v>37371</v>
      </c>
      <c r="C4048" s="105">
        <v>21.915244820000002</v>
      </c>
      <c r="D4048" s="90">
        <v>5.5068999999999995E-4</v>
      </c>
      <c r="E4048" s="87">
        <v>201.29254320999999</v>
      </c>
      <c r="F4048" s="96">
        <v>3.3705164500000002</v>
      </c>
      <c r="G4048" s="91">
        <v>12.642880635000001</v>
      </c>
      <c r="H4048" s="41">
        <v>3.307554650688882E-4</v>
      </c>
      <c r="I4048" s="42">
        <v>23.130658364251889</v>
      </c>
      <c r="J4048" s="41">
        <v>3.5119112875000002E-4</v>
      </c>
      <c r="K4048" s="42">
        <v>3.3270866216237431</v>
      </c>
      <c r="L4048" s="41">
        <v>3.307554650688882E-4</v>
      </c>
      <c r="M4048" s="42">
        <v>3.1430424722310635</v>
      </c>
    </row>
    <row r="4049" spans="1:13" x14ac:dyDescent="0.2">
      <c r="A4049" s="84">
        <v>360</v>
      </c>
      <c r="B4049" s="85">
        <v>37372</v>
      </c>
      <c r="C4049" s="105">
        <v>22.146214140000001</v>
      </c>
      <c r="D4049" s="90">
        <v>5.5593000000000005E-4</v>
      </c>
      <c r="E4049" s="87">
        <v>201.40444776999999</v>
      </c>
      <c r="F4049" s="96">
        <v>3.3685706099999999</v>
      </c>
      <c r="G4049" s="91">
        <v>12.757392375</v>
      </c>
      <c r="H4049" s="41">
        <v>3.3357883212370432E-4</v>
      </c>
      <c r="I4049" s="42">
        <v>23.13837426225529</v>
      </c>
      <c r="J4049" s="41">
        <v>3.5437201041666665E-4</v>
      </c>
      <c r="K4049" s="42">
        <v>3.32744099363416</v>
      </c>
      <c r="L4049" s="41">
        <v>3.3357883212370432E-4</v>
      </c>
      <c r="M4049" s="42">
        <v>3.1433760510631874</v>
      </c>
    </row>
    <row r="4050" spans="1:13" x14ac:dyDescent="0.2">
      <c r="A4050" s="84">
        <v>360</v>
      </c>
      <c r="B4050" s="85">
        <v>37373</v>
      </c>
      <c r="C4050" s="105">
        <v>22.146214140000001</v>
      </c>
      <c r="D4050" s="90">
        <v>5.5593000000000005E-4</v>
      </c>
      <c r="E4050" s="87">
        <v>201.51641454</v>
      </c>
      <c r="F4050" s="96">
        <v>3.3685706099999999</v>
      </c>
      <c r="G4050" s="91">
        <v>12.757392375</v>
      </c>
      <c r="H4050" s="41">
        <v>3.3357883212370432E-4</v>
      </c>
      <c r="I4050" s="42">
        <v>23.146092734118934</v>
      </c>
      <c r="J4050" s="41">
        <v>3.5437201041666665E-4</v>
      </c>
      <c r="K4050" s="42">
        <v>3.3277953656445769</v>
      </c>
      <c r="L4050" s="41">
        <v>3.3357883212370432E-4</v>
      </c>
      <c r="M4050" s="42">
        <v>3.1437096298953113</v>
      </c>
    </row>
    <row r="4051" spans="1:13" x14ac:dyDescent="0.2">
      <c r="A4051" s="84">
        <v>360</v>
      </c>
      <c r="B4051" s="85">
        <v>37374</v>
      </c>
      <c r="C4051" s="105">
        <v>22.146214140000001</v>
      </c>
      <c r="D4051" s="90">
        <v>5.5593000000000005E-4</v>
      </c>
      <c r="E4051" s="87">
        <v>201.62844355999999</v>
      </c>
      <c r="F4051" s="96">
        <v>3.3685706099999999</v>
      </c>
      <c r="G4051" s="91">
        <v>12.757392375</v>
      </c>
      <c r="H4051" s="41">
        <v>3.3357883212370432E-4</v>
      </c>
      <c r="I4051" s="42">
        <v>23.153813780701409</v>
      </c>
      <c r="J4051" s="41">
        <v>3.5437201041666665E-4</v>
      </c>
      <c r="K4051" s="42">
        <v>3.3281497376549938</v>
      </c>
      <c r="L4051" s="41">
        <v>3.3357883212370432E-4</v>
      </c>
      <c r="M4051" s="42">
        <v>3.1440432087274353</v>
      </c>
    </row>
    <row r="4052" spans="1:13" x14ac:dyDescent="0.2">
      <c r="A4052" s="84">
        <v>360</v>
      </c>
      <c r="B4052" s="85">
        <v>37375</v>
      </c>
      <c r="C4052" s="105">
        <v>20.29867333</v>
      </c>
      <c r="D4052" s="90">
        <v>5.1351999999999995E-4</v>
      </c>
      <c r="E4052" s="87">
        <v>201.73198379999999</v>
      </c>
      <c r="F4052" s="96">
        <v>3.3685396399999998</v>
      </c>
      <c r="G4052" s="91">
        <v>11.833606485000001</v>
      </c>
      <c r="H4052" s="41">
        <v>3.107202753289684E-4</v>
      </c>
      <c r="I4052" s="42">
        <v>23.161008140094264</v>
      </c>
      <c r="J4052" s="41">
        <v>3.2871129125000001E-4</v>
      </c>
      <c r="K4052" s="42">
        <v>3.3284784489462438</v>
      </c>
      <c r="L4052" s="41">
        <v>3.107202753289684E-4</v>
      </c>
      <c r="M4052" s="42">
        <v>3.1443539290027642</v>
      </c>
    </row>
    <row r="4053" spans="1:13" x14ac:dyDescent="0.2">
      <c r="A4053" s="84">
        <v>360</v>
      </c>
      <c r="B4053" s="85">
        <v>37376</v>
      </c>
      <c r="C4053" s="105">
        <v>20.2394474</v>
      </c>
      <c r="D4053" s="90">
        <v>5.1212999999999996E-4</v>
      </c>
      <c r="E4053" s="87">
        <v>201.83529680000001</v>
      </c>
      <c r="F4053" s="96">
        <v>3.3241458799999997</v>
      </c>
      <c r="G4053" s="91">
        <v>11.78179664</v>
      </c>
      <c r="H4053" s="41">
        <v>3.0943269977101728E-4</v>
      </c>
      <c r="I4053" s="42">
        <v>23.168174913372471</v>
      </c>
      <c r="J4053" s="41">
        <v>3.2727212888888885E-4</v>
      </c>
      <c r="K4053" s="42">
        <v>3.3288057210751325</v>
      </c>
      <c r="L4053" s="41">
        <v>3.0943269977101728E-4</v>
      </c>
      <c r="M4053" s="42">
        <v>3.144663361702535</v>
      </c>
    </row>
    <row r="4054" spans="1:13" x14ac:dyDescent="0.2">
      <c r="A4054" s="84">
        <v>360</v>
      </c>
      <c r="B4054" s="85">
        <v>37377</v>
      </c>
      <c r="C4054" s="105">
        <v>20.2394474</v>
      </c>
      <c r="D4054" s="90">
        <v>5.1212999999999996E-4</v>
      </c>
      <c r="E4054" s="87">
        <v>201.93866270999999</v>
      </c>
      <c r="F4054" s="96">
        <v>3.3241458799999997</v>
      </c>
      <c r="G4054" s="91">
        <v>11.78179664</v>
      </c>
      <c r="H4054" s="41">
        <v>3.0943269977101728E-4</v>
      </c>
      <c r="I4054" s="42">
        <v>23.175343904284684</v>
      </c>
      <c r="J4054" s="41">
        <v>3.2727212888888885E-4</v>
      </c>
      <c r="K4054" s="42">
        <v>3.3291329932040212</v>
      </c>
      <c r="L4054" s="41">
        <v>3.0943269977101728E-4</v>
      </c>
      <c r="M4054" s="42">
        <v>3.1449727944023058</v>
      </c>
    </row>
    <row r="4055" spans="1:13" x14ac:dyDescent="0.2">
      <c r="A4055" s="84">
        <v>360</v>
      </c>
      <c r="B4055" s="85">
        <v>37378</v>
      </c>
      <c r="C4055" s="105">
        <v>20.219995560000001</v>
      </c>
      <c r="D4055" s="90">
        <v>5.1166999999999999E-4</v>
      </c>
      <c r="E4055" s="87">
        <v>202.04198866999999</v>
      </c>
      <c r="F4055" s="96">
        <v>3.4100141599999994</v>
      </c>
      <c r="G4055" s="91">
        <v>11.81500486</v>
      </c>
      <c r="H4055" s="41">
        <v>3.1025805717610488E-4</v>
      </c>
      <c r="I4055" s="42">
        <v>23.182534241458814</v>
      </c>
      <c r="J4055" s="41">
        <v>3.2819457944444443E-4</v>
      </c>
      <c r="K4055" s="42">
        <v>3.3294611877834659</v>
      </c>
      <c r="L4055" s="41">
        <v>3.1025805717610488E-4</v>
      </c>
      <c r="M4055" s="42">
        <v>3.1452830524594821</v>
      </c>
    </row>
    <row r="4056" spans="1:13" x14ac:dyDescent="0.2">
      <c r="A4056" s="84">
        <v>360</v>
      </c>
      <c r="B4056" s="85">
        <v>37379</v>
      </c>
      <c r="C4056" s="105">
        <v>20.21825187</v>
      </c>
      <c r="D4056" s="90">
        <v>5.1166999999999999E-4</v>
      </c>
      <c r="E4056" s="87">
        <v>202.14536749000001</v>
      </c>
      <c r="F4056" s="96">
        <v>3.3958218100000002</v>
      </c>
      <c r="G4056" s="91">
        <v>11.80703684</v>
      </c>
      <c r="H4056" s="41">
        <v>3.1006004222544625E-4</v>
      </c>
      <c r="I4056" s="42">
        <v>23.189722219004615</v>
      </c>
      <c r="J4056" s="41">
        <v>3.2797324555555556E-4</v>
      </c>
      <c r="K4056" s="42">
        <v>3.3297891610290216</v>
      </c>
      <c r="L4056" s="41">
        <v>3.1006004222544625E-4</v>
      </c>
      <c r="M4056" s="42">
        <v>3.1455931125017074</v>
      </c>
    </row>
    <row r="4057" spans="1:13" x14ac:dyDescent="0.2">
      <c r="A4057" s="84">
        <v>360</v>
      </c>
      <c r="B4057" s="85">
        <v>37380</v>
      </c>
      <c r="C4057" s="105">
        <v>20.21825187</v>
      </c>
      <c r="D4057" s="90">
        <v>5.1166999999999999E-4</v>
      </c>
      <c r="E4057" s="87">
        <v>202.24879920999999</v>
      </c>
      <c r="F4057" s="96">
        <v>3.3958218100000002</v>
      </c>
      <c r="G4057" s="91">
        <v>11.80703684</v>
      </c>
      <c r="H4057" s="41">
        <v>3.1006004222544625E-4</v>
      </c>
      <c r="I4057" s="42">
        <v>23.196912425255036</v>
      </c>
      <c r="J4057" s="41">
        <v>3.2797324555555556E-4</v>
      </c>
      <c r="K4057" s="42">
        <v>3.3301171342745772</v>
      </c>
      <c r="L4057" s="41">
        <v>3.1006004222544625E-4</v>
      </c>
      <c r="M4057" s="42">
        <v>3.1459031725439326</v>
      </c>
    </row>
    <row r="4058" spans="1:13" x14ac:dyDescent="0.2">
      <c r="A4058" s="84">
        <v>360</v>
      </c>
      <c r="B4058" s="85">
        <v>37381</v>
      </c>
      <c r="C4058" s="105">
        <v>20.21825187</v>
      </c>
      <c r="D4058" s="90">
        <v>5.1166999999999999E-4</v>
      </c>
      <c r="E4058" s="87">
        <v>202.35228384999999</v>
      </c>
      <c r="F4058" s="96">
        <v>3.3958218100000002</v>
      </c>
      <c r="G4058" s="91">
        <v>11.80703684</v>
      </c>
      <c r="H4058" s="41">
        <v>3.1006004222544625E-4</v>
      </c>
      <c r="I4058" s="42">
        <v>23.204104860901111</v>
      </c>
      <c r="J4058" s="41">
        <v>3.2797324555555556E-4</v>
      </c>
      <c r="K4058" s="42">
        <v>3.3304451075201329</v>
      </c>
      <c r="L4058" s="41">
        <v>3.1006004222544625E-4</v>
      </c>
      <c r="M4058" s="42">
        <v>3.1462132325861578</v>
      </c>
    </row>
    <row r="4059" spans="1:13" x14ac:dyDescent="0.2">
      <c r="A4059" s="84">
        <v>360</v>
      </c>
      <c r="B4059" s="85">
        <v>37382</v>
      </c>
      <c r="C4059" s="105">
        <v>20.245766589999999</v>
      </c>
      <c r="D4059" s="90">
        <v>5.1236000000000001E-4</v>
      </c>
      <c r="E4059" s="87">
        <v>202.45596107</v>
      </c>
      <c r="F4059" s="96">
        <v>3.3775940699999998</v>
      </c>
      <c r="G4059" s="91">
        <v>11.81168033</v>
      </c>
      <c r="H4059" s="41">
        <v>3.1017544028855148E-4</v>
      </c>
      <c r="I4059" s="42">
        <v>23.211302204342843</v>
      </c>
      <c r="J4059" s="41">
        <v>3.2810223138888888E-4</v>
      </c>
      <c r="K4059" s="42">
        <v>3.3307732097515217</v>
      </c>
      <c r="L4059" s="41">
        <v>3.1017544028855148E-4</v>
      </c>
      <c r="M4059" s="42">
        <v>3.1465234080264466</v>
      </c>
    </row>
    <row r="4060" spans="1:13" x14ac:dyDescent="0.2">
      <c r="A4060" s="84">
        <v>360</v>
      </c>
      <c r="B4060" s="85">
        <v>37383</v>
      </c>
      <c r="C4060" s="105">
        <v>20.20316042</v>
      </c>
      <c r="D4060" s="90">
        <v>5.1121000000000001E-4</v>
      </c>
      <c r="E4060" s="87">
        <v>202.55945858000001</v>
      </c>
      <c r="F4060" s="96">
        <v>3.2561128899999998</v>
      </c>
      <c r="G4060" s="91">
        <v>11.729636655</v>
      </c>
      <c r="H4060" s="41">
        <v>3.0813582124333827E-4</v>
      </c>
      <c r="I4060" s="42">
        <v>23.218454438009704</v>
      </c>
      <c r="J4060" s="41">
        <v>3.2582324041666665E-4</v>
      </c>
      <c r="K4060" s="42">
        <v>3.3310990329919385</v>
      </c>
      <c r="L4060" s="41">
        <v>3.0813582124333827E-4</v>
      </c>
      <c r="M4060" s="42">
        <v>3.1468315438476901</v>
      </c>
    </row>
    <row r="4061" spans="1:13" x14ac:dyDescent="0.2">
      <c r="A4061" s="84">
        <v>360</v>
      </c>
      <c r="B4061" s="85">
        <v>37384</v>
      </c>
      <c r="C4061" s="105">
        <v>19.957169279999999</v>
      </c>
      <c r="D4061" s="90">
        <v>5.0564999999999996E-4</v>
      </c>
      <c r="E4061" s="87">
        <v>202.66188277000001</v>
      </c>
      <c r="F4061" s="96">
        <v>3.2542930300000004</v>
      </c>
      <c r="G4061" s="91">
        <v>11.605731154999999</v>
      </c>
      <c r="H4061" s="41">
        <v>3.0505267765223998E-4</v>
      </c>
      <c r="I4061" s="42">
        <v>23.225537289706967</v>
      </c>
      <c r="J4061" s="41">
        <v>3.223814209722222E-4</v>
      </c>
      <c r="K4061" s="42">
        <v>3.3314214144129108</v>
      </c>
      <c r="L4061" s="41">
        <v>3.0505267765223998E-4</v>
      </c>
      <c r="M4061" s="42">
        <v>3.1471365965253426</v>
      </c>
    </row>
    <row r="4062" spans="1:13" x14ac:dyDescent="0.2">
      <c r="A4062" s="84">
        <v>360</v>
      </c>
      <c r="B4062" s="85">
        <v>37385</v>
      </c>
      <c r="C4062" s="105">
        <v>19.628201740000002</v>
      </c>
      <c r="D4062" s="90">
        <v>4.9799000000000002E-4</v>
      </c>
      <c r="E4062" s="87">
        <v>202.76280636000001</v>
      </c>
      <c r="F4062" s="96">
        <v>3.2605340499999995</v>
      </c>
      <c r="G4062" s="91">
        <v>11.444367895000001</v>
      </c>
      <c r="H4062" s="41">
        <v>3.0103235046086141E-4</v>
      </c>
      <c r="I4062" s="42">
        <v>23.232528927788003</v>
      </c>
      <c r="J4062" s="41">
        <v>3.1789910819444447E-4</v>
      </c>
      <c r="K4062" s="42">
        <v>3.3317393135211053</v>
      </c>
      <c r="L4062" s="41">
        <v>3.0103235046086141E-4</v>
      </c>
      <c r="M4062" s="42">
        <v>3.1474376288758035</v>
      </c>
    </row>
    <row r="4063" spans="1:13" x14ac:dyDescent="0.2">
      <c r="A4063" s="84">
        <v>360</v>
      </c>
      <c r="B4063" s="85">
        <v>37386</v>
      </c>
      <c r="C4063" s="105">
        <v>19.67714496</v>
      </c>
      <c r="D4063" s="90">
        <v>4.9916000000000001E-4</v>
      </c>
      <c r="E4063" s="87">
        <v>202.86401744</v>
      </c>
      <c r="F4063" s="96">
        <v>3.2687604000000001</v>
      </c>
      <c r="G4063" s="91">
        <v>11.472952680000001</v>
      </c>
      <c r="H4063" s="41">
        <v>3.0174495647727895E-4</v>
      </c>
      <c r="I4063" s="42">
        <v>23.239539226218177</v>
      </c>
      <c r="J4063" s="41">
        <v>3.1869313000000002E-4</v>
      </c>
      <c r="K4063" s="42">
        <v>3.3320580066511054</v>
      </c>
      <c r="L4063" s="41">
        <v>3.0174495647727895E-4</v>
      </c>
      <c r="M4063" s="42">
        <v>3.1477393738322808</v>
      </c>
    </row>
    <row r="4064" spans="1:13" x14ac:dyDescent="0.2">
      <c r="A4064" s="84">
        <v>360</v>
      </c>
      <c r="B4064" s="85">
        <v>37387</v>
      </c>
      <c r="C4064" s="105">
        <v>19.67714496</v>
      </c>
      <c r="D4064" s="90">
        <v>4.9916000000000001E-4</v>
      </c>
      <c r="E4064" s="87">
        <v>202.96527904000001</v>
      </c>
      <c r="F4064" s="96">
        <v>3.2687604000000001</v>
      </c>
      <c r="G4064" s="91">
        <v>11.472952680000001</v>
      </c>
      <c r="H4064" s="41">
        <v>3.0174495647727895E-4</v>
      </c>
      <c r="I4064" s="42">
        <v>23.246551639970544</v>
      </c>
      <c r="J4064" s="41">
        <v>3.1869313000000002E-4</v>
      </c>
      <c r="K4064" s="42">
        <v>3.3323766997811055</v>
      </c>
      <c r="L4064" s="41">
        <v>3.0174495647727895E-4</v>
      </c>
      <c r="M4064" s="42">
        <v>3.148041118788758</v>
      </c>
    </row>
    <row r="4065" spans="1:13" x14ac:dyDescent="0.2">
      <c r="A4065" s="84">
        <v>360</v>
      </c>
      <c r="B4065" s="85">
        <v>37388</v>
      </c>
      <c r="C4065" s="105">
        <v>19.67714496</v>
      </c>
      <c r="D4065" s="90">
        <v>4.9916000000000001E-4</v>
      </c>
      <c r="E4065" s="87">
        <v>203.06659119</v>
      </c>
      <c r="F4065" s="96">
        <v>3.2687604000000001</v>
      </c>
      <c r="G4065" s="91">
        <v>11.472952680000001</v>
      </c>
      <c r="H4065" s="41">
        <v>3.0174495647727895E-4</v>
      </c>
      <c r="I4065" s="42">
        <v>23.253566169683396</v>
      </c>
      <c r="J4065" s="41">
        <v>3.1869313000000002E-4</v>
      </c>
      <c r="K4065" s="42">
        <v>3.3326953929111056</v>
      </c>
      <c r="L4065" s="41">
        <v>3.0174495647727895E-4</v>
      </c>
      <c r="M4065" s="42">
        <v>3.1483428637452353</v>
      </c>
    </row>
    <row r="4066" spans="1:13" x14ac:dyDescent="0.2">
      <c r="A4066" s="84">
        <v>360</v>
      </c>
      <c r="B4066" s="85">
        <v>37389</v>
      </c>
      <c r="C4066" s="105">
        <v>19.68057387</v>
      </c>
      <c r="D4066" s="90">
        <v>4.9916000000000001E-4</v>
      </c>
      <c r="E4066" s="87">
        <v>203.16795390999999</v>
      </c>
      <c r="F4066" s="96">
        <v>3.2621662900000001</v>
      </c>
      <c r="G4066" s="91">
        <v>11.47137008</v>
      </c>
      <c r="H4066" s="41">
        <v>3.0170550772634641E-4</v>
      </c>
      <c r="I4066" s="42">
        <v>23.260581898671067</v>
      </c>
      <c r="J4066" s="41">
        <v>3.1864916888888888E-4</v>
      </c>
      <c r="K4066" s="42">
        <v>3.3330140420799945</v>
      </c>
      <c r="L4066" s="41">
        <v>3.0170550772634641E-4</v>
      </c>
      <c r="M4066" s="42">
        <v>3.1486445692529617</v>
      </c>
    </row>
    <row r="4067" spans="1:13" x14ac:dyDescent="0.2">
      <c r="A4067" s="84">
        <v>360</v>
      </c>
      <c r="B4067" s="85">
        <v>37390</v>
      </c>
      <c r="C4067" s="105">
        <v>19.747556849999999</v>
      </c>
      <c r="D4067" s="90">
        <v>5.0078000000000004E-4</v>
      </c>
      <c r="E4067" s="87">
        <v>203.26969636000001</v>
      </c>
      <c r="F4067" s="96">
        <v>3.1920343900000003</v>
      </c>
      <c r="G4067" s="91">
        <v>11.469795619999999</v>
      </c>
      <c r="H4067" s="41">
        <v>3.0166626132333008E-4</v>
      </c>
      <c r="I4067" s="42">
        <v>23.267598831448645</v>
      </c>
      <c r="J4067" s="41">
        <v>3.1860543388888886E-4</v>
      </c>
      <c r="K4067" s="42">
        <v>3.3333326475138834</v>
      </c>
      <c r="L4067" s="41">
        <v>3.0166626132333008E-4</v>
      </c>
      <c r="M4067" s="42">
        <v>3.148946235514285</v>
      </c>
    </row>
    <row r="4068" spans="1:13" x14ac:dyDescent="0.2">
      <c r="A4068" s="84">
        <v>360</v>
      </c>
      <c r="B4068" s="85">
        <v>37391</v>
      </c>
      <c r="C4068" s="105">
        <v>19.821867659999999</v>
      </c>
      <c r="D4068" s="90">
        <v>5.0241000000000001E-4</v>
      </c>
      <c r="E4068" s="87">
        <v>203.37182109</v>
      </c>
      <c r="F4068" s="96">
        <v>3.1948972900000006</v>
      </c>
      <c r="G4068" s="91">
        <v>11.508382474999999</v>
      </c>
      <c r="H4068" s="41">
        <v>3.0262795269742071E-4</v>
      </c>
      <c r="I4068" s="42">
        <v>23.274640257247192</v>
      </c>
      <c r="J4068" s="41">
        <v>3.1967729097222221E-4</v>
      </c>
      <c r="K4068" s="42">
        <v>3.3336523248048557</v>
      </c>
      <c r="L4068" s="41">
        <v>3.0262795269742071E-4</v>
      </c>
      <c r="M4068" s="42">
        <v>3.1492488634669824</v>
      </c>
    </row>
    <row r="4069" spans="1:13" x14ac:dyDescent="0.2">
      <c r="A4069" s="84">
        <v>360</v>
      </c>
      <c r="B4069" s="85">
        <v>37392</v>
      </c>
      <c r="C4069" s="105">
        <v>19.652493979999999</v>
      </c>
      <c r="D4069" s="90">
        <v>4.9846000000000005E-4</v>
      </c>
      <c r="E4069" s="87">
        <v>203.47319381</v>
      </c>
      <c r="F4069" s="96">
        <v>3.2249325000000004</v>
      </c>
      <c r="G4069" s="91">
        <v>11.43871324</v>
      </c>
      <c r="H4069" s="41">
        <v>3.0089136082400714E-4</v>
      </c>
      <c r="I4069" s="42">
        <v>23.281643395426883</v>
      </c>
      <c r="J4069" s="41">
        <v>3.1774203444444446E-4</v>
      </c>
      <c r="K4069" s="42">
        <v>3.3339700668393002</v>
      </c>
      <c r="L4069" s="41">
        <v>3.0089136082400714E-4</v>
      </c>
      <c r="M4069" s="42">
        <v>3.1495497548278064</v>
      </c>
    </row>
    <row r="4070" spans="1:13" x14ac:dyDescent="0.2">
      <c r="A4070" s="84">
        <v>360</v>
      </c>
      <c r="B4070" s="85">
        <v>37393</v>
      </c>
      <c r="C4070" s="105">
        <v>19.372795679999999</v>
      </c>
      <c r="D4070" s="90">
        <v>4.9195E-4</v>
      </c>
      <c r="E4070" s="87">
        <v>203.57329245</v>
      </c>
      <c r="F4070" s="96">
        <v>3.1348698799999997</v>
      </c>
      <c r="G4070" s="91">
        <v>11.25383278</v>
      </c>
      <c r="H4070" s="41">
        <v>2.9627773274643054E-4</v>
      </c>
      <c r="I4070" s="42">
        <v>23.288541227946691</v>
      </c>
      <c r="J4070" s="41">
        <v>3.1260646611111113E-4</v>
      </c>
      <c r="K4070" s="42">
        <v>3.3342826733054114</v>
      </c>
      <c r="L4070" s="41">
        <v>2.9627773274643054E-4</v>
      </c>
      <c r="M4070" s="42">
        <v>3.1498460325605526</v>
      </c>
    </row>
    <row r="4071" spans="1:13" x14ac:dyDescent="0.2">
      <c r="A4071" s="84">
        <v>360</v>
      </c>
      <c r="B4071" s="85">
        <v>37394</v>
      </c>
      <c r="C4071" s="105">
        <v>19.372795679999999</v>
      </c>
      <c r="D4071" s="90">
        <v>4.9195E-4</v>
      </c>
      <c r="E4071" s="87">
        <v>203.67344033000001</v>
      </c>
      <c r="F4071" s="96">
        <v>3.1348698799999997</v>
      </c>
      <c r="G4071" s="91">
        <v>11.25383278</v>
      </c>
      <c r="H4071" s="41">
        <v>2.9627773274643054E-4</v>
      </c>
      <c r="I4071" s="42">
        <v>23.295441104140679</v>
      </c>
      <c r="J4071" s="41">
        <v>3.1260646611111113E-4</v>
      </c>
      <c r="K4071" s="42">
        <v>3.3345952797715226</v>
      </c>
      <c r="L4071" s="41">
        <v>2.9627773274643054E-4</v>
      </c>
      <c r="M4071" s="42">
        <v>3.1501423102932993</v>
      </c>
    </row>
    <row r="4072" spans="1:13" x14ac:dyDescent="0.2">
      <c r="A4072" s="84">
        <v>360</v>
      </c>
      <c r="B4072" s="85">
        <v>37395</v>
      </c>
      <c r="C4072" s="105">
        <v>19.372795679999999</v>
      </c>
      <c r="D4072" s="90">
        <v>4.9195E-4</v>
      </c>
      <c r="E4072" s="87">
        <v>203.77363747999999</v>
      </c>
      <c r="F4072" s="96">
        <v>3.1348698799999997</v>
      </c>
      <c r="G4072" s="91">
        <v>11.25383278</v>
      </c>
      <c r="H4072" s="41">
        <v>2.9627773274643054E-4</v>
      </c>
      <c r="I4072" s="42">
        <v>23.302343024614341</v>
      </c>
      <c r="J4072" s="41">
        <v>3.1260646611111113E-4</v>
      </c>
      <c r="K4072" s="42">
        <v>3.3349078862376338</v>
      </c>
      <c r="L4072" s="41">
        <v>2.9627773274643054E-4</v>
      </c>
      <c r="M4072" s="42">
        <v>3.1504385880260459</v>
      </c>
    </row>
    <row r="4073" spans="1:13" x14ac:dyDescent="0.2">
      <c r="A4073" s="84">
        <v>360</v>
      </c>
      <c r="B4073" s="85">
        <v>37396</v>
      </c>
      <c r="C4073" s="105">
        <v>19.65165344</v>
      </c>
      <c r="D4073" s="90">
        <v>4.9846000000000005E-4</v>
      </c>
      <c r="E4073" s="87">
        <v>203.87521049</v>
      </c>
      <c r="F4073" s="96">
        <v>3.1351711400000002</v>
      </c>
      <c r="G4073" s="91">
        <v>11.393412290000001</v>
      </c>
      <c r="H4073" s="41">
        <v>2.9976159763989152E-4</v>
      </c>
      <c r="I4073" s="42">
        <v>23.309328172188152</v>
      </c>
      <c r="J4073" s="41">
        <v>3.1648367472222221E-4</v>
      </c>
      <c r="K4073" s="42">
        <v>3.335224369912356</v>
      </c>
      <c r="L4073" s="41">
        <v>2.9976159763989152E-4</v>
      </c>
      <c r="M4073" s="42">
        <v>3.150738349623686</v>
      </c>
    </row>
    <row r="4074" spans="1:13" x14ac:dyDescent="0.2">
      <c r="A4074" s="84">
        <v>360</v>
      </c>
      <c r="B4074" s="85">
        <v>37397</v>
      </c>
      <c r="C4074" s="105">
        <v>19.703619140000001</v>
      </c>
      <c r="D4074" s="90">
        <v>4.9961999999999999E-4</v>
      </c>
      <c r="E4074" s="87">
        <v>203.97707062000001</v>
      </c>
      <c r="F4074" s="96">
        <v>3.1129544099999999</v>
      </c>
      <c r="G4074" s="91">
        <v>11.408286775000001</v>
      </c>
      <c r="H4074" s="41">
        <v>3.0013260385164386E-4</v>
      </c>
      <c r="I4074" s="42">
        <v>23.316324061546503</v>
      </c>
      <c r="J4074" s="41">
        <v>3.1689685486111115E-4</v>
      </c>
      <c r="K4074" s="42">
        <v>3.3355412667672173</v>
      </c>
      <c r="L4074" s="41">
        <v>3.0013260385164386E-4</v>
      </c>
      <c r="M4074" s="42">
        <v>3.1510384822275377</v>
      </c>
    </row>
    <row r="4075" spans="1:13" x14ac:dyDescent="0.2">
      <c r="A4075" s="84">
        <v>360</v>
      </c>
      <c r="B4075" s="85">
        <v>37398</v>
      </c>
      <c r="C4075" s="105">
        <v>19.50897986</v>
      </c>
      <c r="D4075" s="90">
        <v>4.9521000000000005E-4</v>
      </c>
      <c r="E4075" s="87">
        <v>204.07808211</v>
      </c>
      <c r="F4075" s="96">
        <v>3.11672102</v>
      </c>
      <c r="G4075" s="91">
        <v>11.31285044</v>
      </c>
      <c r="H4075" s="41">
        <v>2.9775132832576823E-4</v>
      </c>
      <c r="I4075" s="42">
        <v>23.323266528007501</v>
      </c>
      <c r="J4075" s="41">
        <v>3.1424584555555558E-4</v>
      </c>
      <c r="K4075" s="42">
        <v>3.3358555126127727</v>
      </c>
      <c r="L4075" s="41">
        <v>2.9775132832576823E-4</v>
      </c>
      <c r="M4075" s="42">
        <v>3.1513362335558632</v>
      </c>
    </row>
    <row r="4076" spans="1:13" x14ac:dyDescent="0.2">
      <c r="A4076" s="84">
        <v>360</v>
      </c>
      <c r="B4076" s="85">
        <v>37399</v>
      </c>
      <c r="C4076" s="105">
        <v>19.947139920000001</v>
      </c>
      <c r="D4076" s="90">
        <v>5.0542000000000002E-4</v>
      </c>
      <c r="E4076" s="87">
        <v>204.18122725000001</v>
      </c>
      <c r="F4076" s="96">
        <v>3.1171379799999999</v>
      </c>
      <c r="G4076" s="91">
        <v>11.53213895</v>
      </c>
      <c r="H4076" s="41">
        <v>3.0321986485914998E-4</v>
      </c>
      <c r="I4076" s="42">
        <v>23.330338605732198</v>
      </c>
      <c r="J4076" s="41">
        <v>3.2033719305555556E-4</v>
      </c>
      <c r="K4076" s="42">
        <v>3.3361758498058283</v>
      </c>
      <c r="L4076" s="41">
        <v>3.0321986485914998E-4</v>
      </c>
      <c r="M4076" s="42">
        <v>3.1516394534207226</v>
      </c>
    </row>
    <row r="4077" spans="1:13" x14ac:dyDescent="0.2">
      <c r="A4077" s="84">
        <v>360</v>
      </c>
      <c r="B4077" s="85">
        <v>37400</v>
      </c>
      <c r="C4077" s="105">
        <v>20.136190020000001</v>
      </c>
      <c r="D4077" s="90">
        <v>5.0982000000000002E-4</v>
      </c>
      <c r="E4077" s="87">
        <v>204.28532292</v>
      </c>
      <c r="F4077" s="96">
        <v>3.0602751399999999</v>
      </c>
      <c r="G4077" s="91">
        <v>11.598232580000001</v>
      </c>
      <c r="H4077" s="41">
        <v>3.0486598090395667E-4</v>
      </c>
      <c r="I4077" s="42">
        <v>23.337451232296058</v>
      </c>
      <c r="J4077" s="41">
        <v>3.2217312722222227E-4</v>
      </c>
      <c r="K4077" s="42">
        <v>3.3364980229330503</v>
      </c>
      <c r="L4077" s="41">
        <v>3.0486598090395667E-4</v>
      </c>
      <c r="M4077" s="42">
        <v>3.1519443194016263</v>
      </c>
    </row>
    <row r="4078" spans="1:13" x14ac:dyDescent="0.2">
      <c r="A4078" s="84">
        <v>360</v>
      </c>
      <c r="B4078" s="85">
        <v>37401</v>
      </c>
      <c r="C4078" s="105">
        <v>20.136190020000001</v>
      </c>
      <c r="D4078" s="90">
        <v>5.0982000000000002E-4</v>
      </c>
      <c r="E4078" s="87">
        <v>204.38947166</v>
      </c>
      <c r="F4078" s="96">
        <v>3.0602751399999999</v>
      </c>
      <c r="G4078" s="91">
        <v>11.598232580000001</v>
      </c>
      <c r="H4078" s="41">
        <v>3.0486598090395667E-4</v>
      </c>
      <c r="I4078" s="42">
        <v>23.344566027257791</v>
      </c>
      <c r="J4078" s="41">
        <v>3.2217312722222227E-4</v>
      </c>
      <c r="K4078" s="42">
        <v>3.3368201960602724</v>
      </c>
      <c r="L4078" s="41">
        <v>3.0486598090395667E-4</v>
      </c>
      <c r="M4078" s="42">
        <v>3.1522491853825301</v>
      </c>
    </row>
    <row r="4079" spans="1:13" x14ac:dyDescent="0.2">
      <c r="A4079" s="84">
        <v>360</v>
      </c>
      <c r="B4079" s="85">
        <v>37402</v>
      </c>
      <c r="C4079" s="105">
        <v>20.136190020000001</v>
      </c>
      <c r="D4079" s="90">
        <v>5.0982000000000002E-4</v>
      </c>
      <c r="E4079" s="87">
        <v>204.4936735</v>
      </c>
      <c r="F4079" s="96">
        <v>3.0602751399999999</v>
      </c>
      <c r="G4079" s="91">
        <v>11.598232580000001</v>
      </c>
      <c r="H4079" s="41">
        <v>3.0486598090395667E-4</v>
      </c>
      <c r="I4079" s="42">
        <v>23.351682991278469</v>
      </c>
      <c r="J4079" s="41">
        <v>3.2217312722222227E-4</v>
      </c>
      <c r="K4079" s="42">
        <v>3.3371423691874944</v>
      </c>
      <c r="L4079" s="41">
        <v>3.0486598090395667E-4</v>
      </c>
      <c r="M4079" s="42">
        <v>3.1525540513634338</v>
      </c>
    </row>
    <row r="4080" spans="1:13" x14ac:dyDescent="0.2">
      <c r="A4080" s="84">
        <v>360</v>
      </c>
      <c r="B4080" s="85">
        <v>37403</v>
      </c>
      <c r="C4080" s="105">
        <v>19.887929979999999</v>
      </c>
      <c r="D4080" s="90">
        <v>5.0403000000000004E-4</v>
      </c>
      <c r="E4080" s="87">
        <v>204.59674444999999</v>
      </c>
      <c r="F4080" s="96">
        <v>3.0781259900000002</v>
      </c>
      <c r="G4080" s="91">
        <v>11.483027985</v>
      </c>
      <c r="H4080" s="41">
        <v>3.0199608593073357E-4</v>
      </c>
      <c r="I4080" s="42">
        <v>23.35873510814173</v>
      </c>
      <c r="J4080" s="41">
        <v>3.1897299958333331E-4</v>
      </c>
      <c r="K4080" s="42">
        <v>3.3374613421870776</v>
      </c>
      <c r="L4080" s="41">
        <v>3.0199608593073357E-4</v>
      </c>
      <c r="M4080" s="42">
        <v>3.1528560474493643</v>
      </c>
    </row>
    <row r="4081" spans="1:13" x14ac:dyDescent="0.2">
      <c r="A4081" s="84">
        <v>360</v>
      </c>
      <c r="B4081" s="85">
        <v>37404</v>
      </c>
      <c r="C4081" s="105">
        <v>19.862697180000001</v>
      </c>
      <c r="D4081" s="90">
        <v>5.0332999999999997E-4</v>
      </c>
      <c r="E4081" s="87">
        <v>204.69972412999999</v>
      </c>
      <c r="F4081" s="96">
        <v>3.08776143</v>
      </c>
      <c r="G4081" s="91">
        <v>11.475229305000001</v>
      </c>
      <c r="H4081" s="41">
        <v>3.0180170389448868E-4</v>
      </c>
      <c r="I4081" s="42">
        <v>23.365784814198186</v>
      </c>
      <c r="J4081" s="41">
        <v>3.1875636958333335E-4</v>
      </c>
      <c r="K4081" s="42">
        <v>3.337780098556661</v>
      </c>
      <c r="L4081" s="41">
        <v>3.0180170389448868E-4</v>
      </c>
      <c r="M4081" s="42">
        <v>3.153157849153259</v>
      </c>
    </row>
    <row r="4082" spans="1:13" x14ac:dyDescent="0.2">
      <c r="A4082" s="84">
        <v>360</v>
      </c>
      <c r="B4082" s="85">
        <v>37405</v>
      </c>
      <c r="C4082" s="105">
        <v>20.20394078</v>
      </c>
      <c r="D4082" s="90">
        <v>5.1121000000000001E-4</v>
      </c>
      <c r="E4082" s="87">
        <v>204.80436868000001</v>
      </c>
      <c r="F4082" s="96">
        <v>3.0927757200000001</v>
      </c>
      <c r="G4082" s="91">
        <v>11.648358249999999</v>
      </c>
      <c r="H4082" s="41">
        <v>3.0611375369038463E-4</v>
      </c>
      <c r="I4082" s="42">
        <v>23.37293740229558</v>
      </c>
      <c r="J4082" s="41">
        <v>3.2356550694444443E-4</v>
      </c>
      <c r="K4082" s="42">
        <v>3.3381036640636053</v>
      </c>
      <c r="L4082" s="41">
        <v>3.0611375369038463E-4</v>
      </c>
      <c r="M4082" s="42">
        <v>3.1534639629069492</v>
      </c>
    </row>
    <row r="4083" spans="1:13" x14ac:dyDescent="0.2">
      <c r="A4083" s="84">
        <v>360</v>
      </c>
      <c r="B4083" s="85">
        <v>37406</v>
      </c>
      <c r="C4083" s="105">
        <v>20.180474310000001</v>
      </c>
      <c r="D4083" s="90">
        <v>5.1073999999999998E-4</v>
      </c>
      <c r="E4083" s="87">
        <v>204.90897046000001</v>
      </c>
      <c r="F4083" s="96">
        <v>3.07954858</v>
      </c>
      <c r="G4083" s="91">
        <v>11.630011445000001</v>
      </c>
      <c r="H4083" s="41">
        <v>3.0565711352092961E-4</v>
      </c>
      <c r="I4083" s="42">
        <v>23.380081506876472</v>
      </c>
      <c r="J4083" s="41">
        <v>3.2305587347222228E-4</v>
      </c>
      <c r="K4083" s="42">
        <v>3.3384267199370776</v>
      </c>
      <c r="L4083" s="41">
        <v>3.0565711352092961E-4</v>
      </c>
      <c r="M4083" s="42">
        <v>3.1537696200204701</v>
      </c>
    </row>
    <row r="4084" spans="1:13" x14ac:dyDescent="0.2">
      <c r="A4084" s="84">
        <v>360</v>
      </c>
      <c r="B4084" s="85">
        <v>37407</v>
      </c>
      <c r="C4084" s="105">
        <v>20.295591730000002</v>
      </c>
      <c r="D4084" s="90">
        <v>5.1351999999999995E-4</v>
      </c>
      <c r="E4084" s="87">
        <v>205.01419530999999</v>
      </c>
      <c r="F4084" s="96">
        <v>3.0802804699999999</v>
      </c>
      <c r="G4084" s="91">
        <v>11.687936100000002</v>
      </c>
      <c r="H4084" s="41">
        <v>3.0709856613664321E-4</v>
      </c>
      <c r="I4084" s="42">
        <v>23.387261496383392</v>
      </c>
      <c r="J4084" s="41">
        <v>3.2466489166666673E-4</v>
      </c>
      <c r="K4084" s="42">
        <v>3.3387513848287442</v>
      </c>
      <c r="L4084" s="41">
        <v>3.0709856613664321E-4</v>
      </c>
      <c r="M4084" s="42">
        <v>3.154076718586607</v>
      </c>
    </row>
    <row r="4085" spans="1:13" x14ac:dyDescent="0.2">
      <c r="A4085" s="84">
        <v>360</v>
      </c>
      <c r="B4085" s="85">
        <v>37408</v>
      </c>
      <c r="C4085" s="105">
        <v>20.295591730000002</v>
      </c>
      <c r="D4085" s="90">
        <v>5.1351999999999995E-4</v>
      </c>
      <c r="E4085" s="87">
        <v>205.11947420000001</v>
      </c>
      <c r="F4085" s="96">
        <v>3.0802804699999999</v>
      </c>
      <c r="G4085" s="91">
        <v>11.687936100000002</v>
      </c>
      <c r="H4085" s="41">
        <v>3.0709856613664321E-4</v>
      </c>
      <c r="I4085" s="42">
        <v>23.394443690854793</v>
      </c>
      <c r="J4085" s="41">
        <v>3.2466489166666673E-4</v>
      </c>
      <c r="K4085" s="42">
        <v>3.3390760497204108</v>
      </c>
      <c r="L4085" s="41">
        <v>3.0709856613664321E-4</v>
      </c>
      <c r="M4085" s="42">
        <v>3.1543838171527439</v>
      </c>
    </row>
    <row r="4086" spans="1:13" x14ac:dyDescent="0.2">
      <c r="A4086" s="84">
        <v>360</v>
      </c>
      <c r="B4086" s="85">
        <v>37409</v>
      </c>
      <c r="C4086" s="105">
        <v>20.295591730000002</v>
      </c>
      <c r="D4086" s="90">
        <v>5.1351999999999995E-4</v>
      </c>
      <c r="E4086" s="87">
        <v>205.22480715</v>
      </c>
      <c r="F4086" s="96">
        <v>3.0802804699999999</v>
      </c>
      <c r="G4086" s="91">
        <v>11.687936100000002</v>
      </c>
      <c r="H4086" s="41">
        <v>3.0709856613664321E-4</v>
      </c>
      <c r="I4086" s="42">
        <v>23.401628090967819</v>
      </c>
      <c r="J4086" s="41">
        <v>3.2466489166666673E-4</v>
      </c>
      <c r="K4086" s="42">
        <v>3.3394007146120774</v>
      </c>
      <c r="L4086" s="41">
        <v>3.0709856613664321E-4</v>
      </c>
      <c r="M4086" s="42">
        <v>3.1546909157188807</v>
      </c>
    </row>
    <row r="4087" spans="1:13" x14ac:dyDescent="0.2">
      <c r="A4087" s="84">
        <v>360</v>
      </c>
      <c r="B4087" s="85">
        <v>37410</v>
      </c>
      <c r="C4087" s="105">
        <v>20.78419366</v>
      </c>
      <c r="D4087" s="90">
        <v>5.2457999999999997E-4</v>
      </c>
      <c r="E4087" s="87">
        <v>205.33246398</v>
      </c>
      <c r="F4087" s="96">
        <v>3.0801960300000002</v>
      </c>
      <c r="G4087" s="91">
        <v>11.932194845</v>
      </c>
      <c r="H4087" s="41">
        <v>3.1316874600406663E-4</v>
      </c>
      <c r="I4087" s="42">
        <v>23.408956749491519</v>
      </c>
      <c r="J4087" s="41">
        <v>3.3144985680555553E-4</v>
      </c>
      <c r="K4087" s="42">
        <v>3.3397321644688831</v>
      </c>
      <c r="L4087" s="41">
        <v>3.1316874600406663E-4</v>
      </c>
      <c r="M4087" s="42">
        <v>3.1550040844648848</v>
      </c>
    </row>
    <row r="4088" spans="1:13" x14ac:dyDescent="0.2">
      <c r="A4088" s="84">
        <v>360</v>
      </c>
      <c r="B4088" s="85">
        <v>37411</v>
      </c>
      <c r="C4088" s="105">
        <v>20.43730931</v>
      </c>
      <c r="D4088" s="90">
        <v>5.1674999999999996E-4</v>
      </c>
      <c r="E4088" s="87">
        <v>205.43856953</v>
      </c>
      <c r="F4088" s="96">
        <v>3.0152508299999998</v>
      </c>
      <c r="G4088" s="91">
        <v>11.72628007</v>
      </c>
      <c r="H4088" s="41">
        <v>3.0805234419806204E-4</v>
      </c>
      <c r="I4088" s="42">
        <v>23.41616793349343</v>
      </c>
      <c r="J4088" s="41">
        <v>3.2573000194444443E-4</v>
      </c>
      <c r="K4088" s="42">
        <v>3.3400578944708275</v>
      </c>
      <c r="L4088" s="41">
        <v>3.0805234419806204E-4</v>
      </c>
      <c r="M4088" s="42">
        <v>3.1553121368090826</v>
      </c>
    </row>
    <row r="4089" spans="1:13" x14ac:dyDescent="0.2">
      <c r="A4089" s="84">
        <v>360</v>
      </c>
      <c r="B4089" s="85">
        <v>37412</v>
      </c>
      <c r="C4089" s="105">
        <v>20.430214849999999</v>
      </c>
      <c r="D4089" s="90">
        <v>5.1652000000000002E-4</v>
      </c>
      <c r="E4089" s="87">
        <v>205.54468266000001</v>
      </c>
      <c r="F4089" s="96">
        <v>3.0221066300000001</v>
      </c>
      <c r="G4089" s="91">
        <v>11.726160739999999</v>
      </c>
      <c r="H4089" s="41">
        <v>3.0804937645845243E-4</v>
      </c>
      <c r="I4089" s="42">
        <v>23.423381269424389</v>
      </c>
      <c r="J4089" s="41">
        <v>3.2572668722222219E-4</v>
      </c>
      <c r="K4089" s="42">
        <v>3.3403836211580495</v>
      </c>
      <c r="L4089" s="41">
        <v>3.0804937645845243E-4</v>
      </c>
      <c r="M4089" s="42">
        <v>3.1556201861855411</v>
      </c>
    </row>
    <row r="4090" spans="1:13" x14ac:dyDescent="0.2">
      <c r="A4090" s="84">
        <v>360</v>
      </c>
      <c r="B4090" s="85">
        <v>37413</v>
      </c>
      <c r="C4090" s="105">
        <v>20.430214849999999</v>
      </c>
      <c r="D4090" s="90">
        <v>5.1652000000000002E-4</v>
      </c>
      <c r="E4090" s="87">
        <v>205.65085060000001</v>
      </c>
      <c r="F4090" s="96">
        <v>3.0221066300000001</v>
      </c>
      <c r="G4090" s="91">
        <v>11.726160739999999</v>
      </c>
      <c r="H4090" s="41">
        <v>3.0804937645845243E-4</v>
      </c>
      <c r="I4090" s="42">
        <v>23.430596827418984</v>
      </c>
      <c r="J4090" s="41">
        <v>3.2572668722222219E-4</v>
      </c>
      <c r="K4090" s="42">
        <v>3.3407093478452716</v>
      </c>
      <c r="L4090" s="41">
        <v>3.0804937645845243E-4</v>
      </c>
      <c r="M4090" s="42">
        <v>3.1559282355619995</v>
      </c>
    </row>
    <row r="4091" spans="1:13" x14ac:dyDescent="0.2">
      <c r="A4091" s="84">
        <v>360</v>
      </c>
      <c r="B4091" s="85">
        <v>37414</v>
      </c>
      <c r="C4091" s="105">
        <v>20.359136060000001</v>
      </c>
      <c r="D4091" s="90">
        <v>5.1489999999999999E-4</v>
      </c>
      <c r="E4091" s="87">
        <v>205.75674022000001</v>
      </c>
      <c r="F4091" s="96">
        <v>3.0061029399999999</v>
      </c>
      <c r="G4091" s="91">
        <v>11.682619500000001</v>
      </c>
      <c r="H4091" s="41">
        <v>3.0696629384441287E-4</v>
      </c>
      <c r="I4091" s="42">
        <v>23.43778923088966</v>
      </c>
      <c r="J4091" s="41">
        <v>3.2451720833333336E-4</v>
      </c>
      <c r="K4091" s="42">
        <v>3.3410338650536051</v>
      </c>
      <c r="L4091" s="41">
        <v>3.0696629384441287E-4</v>
      </c>
      <c r="M4091" s="42">
        <v>3.1562352018558437</v>
      </c>
    </row>
    <row r="4092" spans="1:13" x14ac:dyDescent="0.2">
      <c r="A4092" s="84">
        <v>360</v>
      </c>
      <c r="B4092" s="85">
        <v>37415</v>
      </c>
      <c r="C4092" s="105">
        <v>20.359136060000001</v>
      </c>
      <c r="D4092" s="90">
        <v>5.1489999999999999E-4</v>
      </c>
      <c r="E4092" s="87">
        <v>205.86268437000001</v>
      </c>
      <c r="F4092" s="96">
        <v>3.0061029399999999</v>
      </c>
      <c r="G4092" s="91">
        <v>11.682619500000001</v>
      </c>
      <c r="H4092" s="41">
        <v>3.0696629384441287E-4</v>
      </c>
      <c r="I4092" s="42">
        <v>23.444983842185774</v>
      </c>
      <c r="J4092" s="41">
        <v>3.2451720833333336E-4</v>
      </c>
      <c r="K4092" s="42">
        <v>3.3413583822619386</v>
      </c>
      <c r="L4092" s="41">
        <v>3.0696629384441287E-4</v>
      </c>
      <c r="M4092" s="42">
        <v>3.1565421681496879</v>
      </c>
    </row>
    <row r="4093" spans="1:13" x14ac:dyDescent="0.2">
      <c r="A4093" s="84">
        <v>360</v>
      </c>
      <c r="B4093" s="85">
        <v>37416</v>
      </c>
      <c r="C4093" s="105">
        <v>20.359136060000001</v>
      </c>
      <c r="D4093" s="90">
        <v>5.1489999999999999E-4</v>
      </c>
      <c r="E4093" s="87">
        <v>205.96868307</v>
      </c>
      <c r="F4093" s="96">
        <v>3.0061029399999999</v>
      </c>
      <c r="G4093" s="91">
        <v>11.682619500000001</v>
      </c>
      <c r="H4093" s="41">
        <v>3.0696629384441287E-4</v>
      </c>
      <c r="I4093" s="42">
        <v>23.452180661985054</v>
      </c>
      <c r="J4093" s="41">
        <v>3.2451720833333336E-4</v>
      </c>
      <c r="K4093" s="42">
        <v>3.3416828994702721</v>
      </c>
      <c r="L4093" s="41">
        <v>3.0696629384441287E-4</v>
      </c>
      <c r="M4093" s="42">
        <v>3.1568491344435321</v>
      </c>
    </row>
    <row r="4094" spans="1:13" x14ac:dyDescent="0.2">
      <c r="A4094" s="84">
        <v>360</v>
      </c>
      <c r="B4094" s="85">
        <v>37417</v>
      </c>
      <c r="C4094" s="105">
        <v>20.20904466</v>
      </c>
      <c r="D4094" s="90">
        <v>5.1144000000000005E-4</v>
      </c>
      <c r="E4094" s="87">
        <v>206.07402368999999</v>
      </c>
      <c r="F4094" s="96">
        <v>3.0008887099999999</v>
      </c>
      <c r="G4094" s="91">
        <v>11.604966685000001</v>
      </c>
      <c r="H4094" s="41">
        <v>3.0503364473344341E-4</v>
      </c>
      <c r="I4094" s="42">
        <v>23.459334366129326</v>
      </c>
      <c r="J4094" s="41">
        <v>3.2236018569444446E-4</v>
      </c>
      <c r="K4094" s="42">
        <v>3.3420052596559664</v>
      </c>
      <c r="L4094" s="41">
        <v>3.0503364473344341E-4</v>
      </c>
      <c r="M4094" s="42">
        <v>3.1571541680882653</v>
      </c>
    </row>
    <row r="4095" spans="1:13" x14ac:dyDescent="0.2">
      <c r="A4095" s="84">
        <v>360</v>
      </c>
      <c r="B4095" s="85">
        <v>37418</v>
      </c>
      <c r="C4095" s="105">
        <v>19.965628299999999</v>
      </c>
      <c r="D4095" s="90">
        <v>5.0588E-4</v>
      </c>
      <c r="E4095" s="87">
        <v>206.17827242000001</v>
      </c>
      <c r="F4095" s="96">
        <v>2.9672814700000001</v>
      </c>
      <c r="G4095" s="91">
        <v>11.466454884999999</v>
      </c>
      <c r="H4095" s="41">
        <v>3.0158298533344841E-4</v>
      </c>
      <c r="I4095" s="42">
        <v>23.4664093022214</v>
      </c>
      <c r="J4095" s="41">
        <v>3.1851263569444442E-4</v>
      </c>
      <c r="K4095" s="42">
        <v>3.3423237722916608</v>
      </c>
      <c r="L4095" s="41">
        <v>3.0158298533344841E-4</v>
      </c>
      <c r="M4095" s="42">
        <v>3.1574557510735985</v>
      </c>
    </row>
    <row r="4096" spans="1:13" x14ac:dyDescent="0.2">
      <c r="A4096" s="84">
        <v>360</v>
      </c>
      <c r="B4096" s="85">
        <v>37419</v>
      </c>
      <c r="C4096" s="105">
        <v>19.988320699999999</v>
      </c>
      <c r="D4096" s="90">
        <v>5.0635000000000003E-4</v>
      </c>
      <c r="E4096" s="87">
        <v>206.28267079</v>
      </c>
      <c r="F4096" s="96">
        <v>2.9930601299999999</v>
      </c>
      <c r="G4096" s="91">
        <v>11.490690415</v>
      </c>
      <c r="H4096" s="41">
        <v>3.021870587307518E-4</v>
      </c>
      <c r="I4096" s="42">
        <v>23.47350054742741</v>
      </c>
      <c r="J4096" s="41">
        <v>3.1918584486111107E-4</v>
      </c>
      <c r="K4096" s="42">
        <v>3.3426429581365218</v>
      </c>
      <c r="L4096" s="41">
        <v>3.021870587307518E-4</v>
      </c>
      <c r="M4096" s="42">
        <v>3.1577579381323293</v>
      </c>
    </row>
    <row r="4097" spans="1:13" x14ac:dyDescent="0.2">
      <c r="A4097" s="84">
        <v>360</v>
      </c>
      <c r="B4097" s="85">
        <v>37420</v>
      </c>
      <c r="C4097" s="105">
        <v>19.93321667</v>
      </c>
      <c r="D4097" s="90">
        <v>5.0496000000000004E-4</v>
      </c>
      <c r="E4097" s="87">
        <v>206.38683528999999</v>
      </c>
      <c r="F4097" s="96">
        <v>3.0025393199999999</v>
      </c>
      <c r="G4097" s="91">
        <v>11.467877995</v>
      </c>
      <c r="H4097" s="41">
        <v>3.0161846013476712E-4</v>
      </c>
      <c r="I4097" s="42">
        <v>23.480580588516496</v>
      </c>
      <c r="J4097" s="41">
        <v>3.1855216652777778E-4</v>
      </c>
      <c r="K4097" s="42">
        <v>3.3429615103030494</v>
      </c>
      <c r="L4097" s="41">
        <v>3.0161846013476712E-4</v>
      </c>
      <c r="M4097" s="42">
        <v>3.1580595565924643</v>
      </c>
    </row>
    <row r="4098" spans="1:13" x14ac:dyDescent="0.2">
      <c r="A4098" s="84">
        <v>360</v>
      </c>
      <c r="B4098" s="85">
        <v>37421</v>
      </c>
      <c r="C4098" s="105">
        <v>19.892659070000001</v>
      </c>
      <c r="D4098" s="90">
        <v>5.0403000000000004E-4</v>
      </c>
      <c r="E4098" s="87">
        <v>206.49086045000001</v>
      </c>
      <c r="F4098" s="96">
        <v>2.9984723600000001</v>
      </c>
      <c r="G4098" s="91">
        <v>11.445565715000001</v>
      </c>
      <c r="H4098" s="41">
        <v>3.010622152410658E-4</v>
      </c>
      <c r="I4098" s="42">
        <v>23.487649704123619</v>
      </c>
      <c r="J4098" s="41">
        <v>3.1793238097222224E-4</v>
      </c>
      <c r="K4098" s="42">
        <v>3.3432794426840218</v>
      </c>
      <c r="L4098" s="41">
        <v>3.010622152410658E-4</v>
      </c>
      <c r="M4098" s="42">
        <v>3.1583606188077056</v>
      </c>
    </row>
    <row r="4099" spans="1:13" x14ac:dyDescent="0.2">
      <c r="A4099" s="84">
        <v>360</v>
      </c>
      <c r="B4099" s="85">
        <v>37422</v>
      </c>
      <c r="C4099" s="105">
        <v>19.892659070000001</v>
      </c>
      <c r="D4099" s="90">
        <v>5.0403000000000004E-4</v>
      </c>
      <c r="E4099" s="87">
        <v>206.59493803999999</v>
      </c>
      <c r="F4099" s="96">
        <v>2.9984723600000001</v>
      </c>
      <c r="G4099" s="91">
        <v>11.445565715000001</v>
      </c>
      <c r="H4099" s="41">
        <v>3.010622152410658E-4</v>
      </c>
      <c r="I4099" s="42">
        <v>23.494720947974347</v>
      </c>
      <c r="J4099" s="41">
        <v>3.1793238097222224E-4</v>
      </c>
      <c r="K4099" s="42">
        <v>3.3435973750649941</v>
      </c>
      <c r="L4099" s="41">
        <v>3.010622152410658E-4</v>
      </c>
      <c r="M4099" s="42">
        <v>3.1586616810229469</v>
      </c>
    </row>
    <row r="4100" spans="1:13" x14ac:dyDescent="0.2">
      <c r="A4100" s="84">
        <v>360</v>
      </c>
      <c r="B4100" s="85">
        <v>37423</v>
      </c>
      <c r="C4100" s="105">
        <v>19.892659070000001</v>
      </c>
      <c r="D4100" s="90">
        <v>5.0403000000000004E-4</v>
      </c>
      <c r="E4100" s="87">
        <v>206.69906809</v>
      </c>
      <c r="F4100" s="96">
        <v>2.9984723600000001</v>
      </c>
      <c r="G4100" s="91">
        <v>11.445565715000001</v>
      </c>
      <c r="H4100" s="41">
        <v>3.010622152410658E-4</v>
      </c>
      <c r="I4100" s="42">
        <v>23.501794320709415</v>
      </c>
      <c r="J4100" s="41">
        <v>3.1793238097222224E-4</v>
      </c>
      <c r="K4100" s="42">
        <v>3.3439153074459664</v>
      </c>
      <c r="L4100" s="41">
        <v>3.010622152410658E-4</v>
      </c>
      <c r="M4100" s="42">
        <v>3.1589627432381882</v>
      </c>
    </row>
    <row r="4101" spans="1:13" x14ac:dyDescent="0.2">
      <c r="A4101" s="84">
        <v>360</v>
      </c>
      <c r="B4101" s="85">
        <v>37424</v>
      </c>
      <c r="C4101" s="105">
        <v>19.830805349999999</v>
      </c>
      <c r="D4101" s="90">
        <v>5.0264000000000005E-4</v>
      </c>
      <c r="E4101" s="87">
        <v>206.80296331</v>
      </c>
      <c r="F4101" s="96">
        <v>3.0052854500000001</v>
      </c>
      <c r="G4101" s="91">
        <v>11.418045399999999</v>
      </c>
      <c r="H4101" s="41">
        <v>3.003759811088802E-4</v>
      </c>
      <c r="I4101" s="42">
        <v>23.508853695236319</v>
      </c>
      <c r="J4101" s="41">
        <v>3.1716792777777776E-4</v>
      </c>
      <c r="K4101" s="42">
        <v>3.3442324753737442</v>
      </c>
      <c r="L4101" s="41">
        <v>3.003759811088802E-4</v>
      </c>
      <c r="M4101" s="42">
        <v>3.1592631192192968</v>
      </c>
    </row>
    <row r="4102" spans="1:13" x14ac:dyDescent="0.2">
      <c r="A4102" s="84">
        <v>360</v>
      </c>
      <c r="B4102" s="85">
        <v>37425</v>
      </c>
      <c r="C4102" s="105">
        <v>19.587316550000001</v>
      </c>
      <c r="D4102" s="90">
        <v>4.9706999999999996E-4</v>
      </c>
      <c r="E4102" s="87">
        <v>206.90575885999999</v>
      </c>
      <c r="F4102" s="96">
        <v>2.99149077</v>
      </c>
      <c r="G4102" s="91">
        <v>11.28940366</v>
      </c>
      <c r="H4102" s="41">
        <v>2.9716598548268358E-4</v>
      </c>
      <c r="I4102" s="42">
        <v>23.515839726912233</v>
      </c>
      <c r="J4102" s="41">
        <v>3.1359454611111108E-4</v>
      </c>
      <c r="K4102" s="42">
        <v>3.3445460699198555</v>
      </c>
      <c r="L4102" s="41">
        <v>2.9716598548268358E-4</v>
      </c>
      <c r="M4102" s="42">
        <v>3.1595602852047797</v>
      </c>
    </row>
    <row r="4103" spans="1:13" x14ac:dyDescent="0.2">
      <c r="A4103" s="84">
        <v>360</v>
      </c>
      <c r="B4103" s="85">
        <v>37426</v>
      </c>
      <c r="C4103" s="105">
        <v>19.740780959999999</v>
      </c>
      <c r="D4103" s="90">
        <v>5.0055E-4</v>
      </c>
      <c r="E4103" s="87">
        <v>207.00932553999999</v>
      </c>
      <c r="F4103" s="96">
        <v>3.0322414100000001</v>
      </c>
      <c r="G4103" s="91">
        <v>11.386511185</v>
      </c>
      <c r="H4103" s="41">
        <v>2.9958945034302964E-4</v>
      </c>
      <c r="I4103" s="42">
        <v>23.522884824410372</v>
      </c>
      <c r="J4103" s="41">
        <v>3.1629197736111111E-4</v>
      </c>
      <c r="K4103" s="42">
        <v>3.3448623618972166</v>
      </c>
      <c r="L4103" s="41">
        <v>2.9958945034302964E-4</v>
      </c>
      <c r="M4103" s="42">
        <v>3.1598598746551225</v>
      </c>
    </row>
    <row r="4104" spans="1:13" x14ac:dyDescent="0.2">
      <c r="A4104" s="84">
        <v>360</v>
      </c>
      <c r="B4104" s="85">
        <v>37427</v>
      </c>
      <c r="C4104" s="105">
        <v>19.709921730000001</v>
      </c>
      <c r="D4104" s="90">
        <v>4.9985000000000003E-4</v>
      </c>
      <c r="E4104" s="87">
        <v>207.11279915</v>
      </c>
      <c r="F4104" s="96">
        <v>3.04141912</v>
      </c>
      <c r="G4104" s="91">
        <v>11.375670425000001</v>
      </c>
      <c r="H4104" s="41">
        <v>2.9931900731217098E-4</v>
      </c>
      <c r="I4104" s="42">
        <v>23.529925670945133</v>
      </c>
      <c r="J4104" s="41">
        <v>3.1599084513888893E-4</v>
      </c>
      <c r="K4104" s="42">
        <v>3.3451783527423555</v>
      </c>
      <c r="L4104" s="41">
        <v>2.9931900731217098E-4</v>
      </c>
      <c r="M4104" s="42">
        <v>3.1601591936624347</v>
      </c>
    </row>
    <row r="4105" spans="1:13" x14ac:dyDescent="0.2">
      <c r="A4105" s="84">
        <v>360</v>
      </c>
      <c r="B4105" s="85">
        <v>37428</v>
      </c>
      <c r="C4105" s="105">
        <v>19.569599969999999</v>
      </c>
      <c r="D4105" s="90">
        <v>4.9660000000000004E-4</v>
      </c>
      <c r="E4105" s="87">
        <v>207.21565136999999</v>
      </c>
      <c r="F4105" s="96">
        <v>3.00802418</v>
      </c>
      <c r="G4105" s="91">
        <v>11.288812074999999</v>
      </c>
      <c r="H4105" s="41">
        <v>2.9715121512441378E-4</v>
      </c>
      <c r="I4105" s="42">
        <v>23.536917616950042</v>
      </c>
      <c r="J4105" s="41">
        <v>3.1357811319444444E-4</v>
      </c>
      <c r="K4105" s="42">
        <v>3.34549193085555</v>
      </c>
      <c r="L4105" s="41">
        <v>2.9715121512441378E-4</v>
      </c>
      <c r="M4105" s="42">
        <v>3.1604563448775593</v>
      </c>
    </row>
    <row r="4106" spans="1:13" x14ac:dyDescent="0.2">
      <c r="A4106" s="84">
        <v>360</v>
      </c>
      <c r="B4106" s="85">
        <v>37429</v>
      </c>
      <c r="C4106" s="105">
        <v>19.569599969999999</v>
      </c>
      <c r="D4106" s="90">
        <v>4.9660000000000004E-4</v>
      </c>
      <c r="E4106" s="87">
        <v>207.31855465999999</v>
      </c>
      <c r="F4106" s="96">
        <v>3.00802418</v>
      </c>
      <c r="G4106" s="91">
        <v>11.288812074999999</v>
      </c>
      <c r="H4106" s="41">
        <v>2.9715121512441378E-4</v>
      </c>
      <c r="I4106" s="42">
        <v>23.543911640620202</v>
      </c>
      <c r="J4106" s="41">
        <v>3.1357811319444444E-4</v>
      </c>
      <c r="K4106" s="42">
        <v>3.3458055089687444</v>
      </c>
      <c r="L4106" s="41">
        <v>2.9715121512441378E-4</v>
      </c>
      <c r="M4106" s="42">
        <v>3.160753496092684</v>
      </c>
    </row>
    <row r="4107" spans="1:13" x14ac:dyDescent="0.2">
      <c r="A4107" s="84">
        <v>360</v>
      </c>
      <c r="B4107" s="85">
        <v>37430</v>
      </c>
      <c r="C4107" s="105">
        <v>19.569599969999999</v>
      </c>
      <c r="D4107" s="90">
        <v>4.9660000000000004E-4</v>
      </c>
      <c r="E4107" s="87">
        <v>207.42150905</v>
      </c>
      <c r="F4107" s="96">
        <v>3.00802418</v>
      </c>
      <c r="G4107" s="91">
        <v>11.288812074999999</v>
      </c>
      <c r="H4107" s="41">
        <v>2.9715121512441378E-4</v>
      </c>
      <c r="I4107" s="42">
        <v>23.550907742572996</v>
      </c>
      <c r="J4107" s="41">
        <v>3.1357811319444444E-4</v>
      </c>
      <c r="K4107" s="42">
        <v>3.3461190870819388</v>
      </c>
      <c r="L4107" s="41">
        <v>2.9715121512441378E-4</v>
      </c>
      <c r="M4107" s="42">
        <v>3.1610506473078086</v>
      </c>
    </row>
    <row r="4108" spans="1:13" x14ac:dyDescent="0.2">
      <c r="A4108" s="84">
        <v>360</v>
      </c>
      <c r="B4108" s="85">
        <v>37431</v>
      </c>
      <c r="C4108" s="105">
        <v>19.627742810000001</v>
      </c>
      <c r="D4108" s="90">
        <v>4.9799000000000002E-4</v>
      </c>
      <c r="E4108" s="87">
        <v>207.52480288999999</v>
      </c>
      <c r="F4108" s="96">
        <v>3.0143158099999998</v>
      </c>
      <c r="G4108" s="91">
        <v>11.32102931</v>
      </c>
      <c r="H4108" s="41">
        <v>2.979554827906572E-4</v>
      </c>
      <c r="I4108" s="42">
        <v>23.557924864659594</v>
      </c>
      <c r="J4108" s="41">
        <v>3.1447303638888887E-4</v>
      </c>
      <c r="K4108" s="42">
        <v>3.3464335601183279</v>
      </c>
      <c r="L4108" s="41">
        <v>2.979554827906572E-4</v>
      </c>
      <c r="M4108" s="42">
        <v>3.161348602790599</v>
      </c>
    </row>
    <row r="4109" spans="1:13" x14ac:dyDescent="0.2">
      <c r="A4109" s="84">
        <v>360</v>
      </c>
      <c r="B4109" s="85">
        <v>37432</v>
      </c>
      <c r="C4109" s="105">
        <v>19.538700519999999</v>
      </c>
      <c r="D4109" s="90">
        <v>4.9589999999999996E-4</v>
      </c>
      <c r="E4109" s="87">
        <v>207.62771444000001</v>
      </c>
      <c r="F4109" s="96">
        <v>3.0048513699999999</v>
      </c>
      <c r="G4109" s="91">
        <v>11.271775945</v>
      </c>
      <c r="H4109" s="41">
        <v>2.9672583311279865E-4</v>
      </c>
      <c r="I4109" s="42">
        <v>23.56491510954147</v>
      </c>
      <c r="J4109" s="41">
        <v>3.1310488736111111E-4</v>
      </c>
      <c r="K4109" s="42">
        <v>3.3467466650056892</v>
      </c>
      <c r="L4109" s="41">
        <v>2.9672583311279865E-4</v>
      </c>
      <c r="M4109" s="42">
        <v>3.1616453286237118</v>
      </c>
    </row>
    <row r="4110" spans="1:13" x14ac:dyDescent="0.2">
      <c r="A4110" s="84">
        <v>360</v>
      </c>
      <c r="B4110" s="85">
        <v>37433</v>
      </c>
      <c r="C4110" s="105">
        <v>19.70132456</v>
      </c>
      <c r="D4110" s="90">
        <v>4.9961999999999999E-4</v>
      </c>
      <c r="E4110" s="87">
        <v>207.7314494</v>
      </c>
      <c r="F4110" s="96">
        <v>3.0151222400000002</v>
      </c>
      <c r="G4110" s="91">
        <v>11.3582234</v>
      </c>
      <c r="H4110" s="41">
        <v>2.9888370352226801E-4</v>
      </c>
      <c r="I4110" s="42">
        <v>23.571958278642597</v>
      </c>
      <c r="J4110" s="41">
        <v>3.1550620555555555E-4</v>
      </c>
      <c r="K4110" s="42">
        <v>3.3470621712112449</v>
      </c>
      <c r="L4110" s="41">
        <v>2.9888370352226801E-4</v>
      </c>
      <c r="M4110" s="42">
        <v>3.1619442123272341</v>
      </c>
    </row>
    <row r="4111" spans="1:13" x14ac:dyDescent="0.2">
      <c r="A4111" s="84">
        <v>360</v>
      </c>
      <c r="B4111" s="85">
        <v>37434</v>
      </c>
      <c r="C4111" s="105">
        <v>19.684334660000001</v>
      </c>
      <c r="D4111" s="90">
        <v>4.9916000000000001E-4</v>
      </c>
      <c r="E4111" s="87">
        <v>207.83514063000001</v>
      </c>
      <c r="F4111" s="96">
        <v>3.0176280800000002</v>
      </c>
      <c r="G4111" s="91">
        <v>11.350981370000001</v>
      </c>
      <c r="H4111" s="41">
        <v>2.9870299468459649E-4</v>
      </c>
      <c r="I4111" s="42">
        <v>23.578999293171009</v>
      </c>
      <c r="J4111" s="41">
        <v>3.153050380555556E-4</v>
      </c>
      <c r="K4111" s="42">
        <v>3.3473774762493007</v>
      </c>
      <c r="L4111" s="41">
        <v>2.9870299468459649E-4</v>
      </c>
      <c r="M4111" s="42">
        <v>3.1622429153219187</v>
      </c>
    </row>
    <row r="4112" spans="1:13" x14ac:dyDescent="0.2">
      <c r="A4112" s="84">
        <v>360</v>
      </c>
      <c r="B4112" s="85">
        <v>37435</v>
      </c>
      <c r="C4112" s="105">
        <v>19.273542429999999</v>
      </c>
      <c r="D4112" s="90">
        <v>4.8961999999999996E-4</v>
      </c>
      <c r="E4112" s="87">
        <v>207.93690086999999</v>
      </c>
      <c r="F4112" s="96">
        <v>3.0179026699999998</v>
      </c>
      <c r="G4112" s="91">
        <v>11.145722549999999</v>
      </c>
      <c r="H4112" s="41">
        <v>2.9357633538018568E-4</v>
      </c>
      <c r="I4112" s="42">
        <v>23.58592152937543</v>
      </c>
      <c r="J4112" s="41">
        <v>3.0960340416666664E-4</v>
      </c>
      <c r="K4112" s="42">
        <v>3.3476870796534675</v>
      </c>
      <c r="L4112" s="41">
        <v>2.9357633538018568E-4</v>
      </c>
      <c r="M4112" s="42">
        <v>3.1625364916572991</v>
      </c>
    </row>
    <row r="4113" spans="1:13" x14ac:dyDescent="0.2">
      <c r="A4113" s="84">
        <v>360</v>
      </c>
      <c r="B4113" s="85">
        <v>37436</v>
      </c>
      <c r="C4113" s="105">
        <v>19.273542429999999</v>
      </c>
      <c r="D4113" s="90">
        <v>4.8961999999999996E-4</v>
      </c>
      <c r="E4113" s="87">
        <v>208.03871093999999</v>
      </c>
      <c r="F4113" s="96">
        <v>3.0179026699999998</v>
      </c>
      <c r="G4113" s="91">
        <v>11.145722549999999</v>
      </c>
      <c r="H4113" s="41">
        <v>2.9357633538018568E-4</v>
      </c>
      <c r="I4113" s="42">
        <v>23.592845797784587</v>
      </c>
      <c r="J4113" s="41">
        <v>3.0960340416666664E-4</v>
      </c>
      <c r="K4113" s="42">
        <v>3.3479966830576342</v>
      </c>
      <c r="L4113" s="41">
        <v>2.9357633538018568E-4</v>
      </c>
      <c r="M4113" s="42">
        <v>3.1628300679926795</v>
      </c>
    </row>
    <row r="4114" spans="1:13" x14ac:dyDescent="0.2">
      <c r="A4114" s="84">
        <v>360</v>
      </c>
      <c r="B4114" s="85">
        <v>37437</v>
      </c>
      <c r="C4114" s="105">
        <v>19.273542429999999</v>
      </c>
      <c r="D4114" s="90">
        <v>4.8961999999999996E-4</v>
      </c>
      <c r="E4114" s="87">
        <v>208.14057084999999</v>
      </c>
      <c r="F4114" s="96">
        <v>3.0179026699999998</v>
      </c>
      <c r="G4114" s="91">
        <v>11.145722549999999</v>
      </c>
      <c r="H4114" s="41">
        <v>2.9357633538018568E-4</v>
      </c>
      <c r="I4114" s="42">
        <v>23.599772098995089</v>
      </c>
      <c r="J4114" s="41">
        <v>3.0960340416666664E-4</v>
      </c>
      <c r="K4114" s="42">
        <v>3.348306286461801</v>
      </c>
      <c r="L4114" s="41">
        <v>2.9357633538018568E-4</v>
      </c>
      <c r="M4114" s="42">
        <v>3.1631236443280599</v>
      </c>
    </row>
    <row r="4115" spans="1:13" x14ac:dyDescent="0.2">
      <c r="A4115" s="84">
        <v>360</v>
      </c>
      <c r="B4115" s="85">
        <v>37438</v>
      </c>
      <c r="C4115" s="105">
        <v>19.671890779999998</v>
      </c>
      <c r="D4115" s="90">
        <v>4.9892000000000003E-4</v>
      </c>
      <c r="E4115" s="87">
        <v>208.24441633999999</v>
      </c>
      <c r="F4115" s="96">
        <v>3.0431703799999998</v>
      </c>
      <c r="G4115" s="91">
        <v>11.357530579999999</v>
      </c>
      <c r="H4115" s="41">
        <v>2.9886641623866339E-4</v>
      </c>
      <c r="I4115" s="42">
        <v>23.606825278306363</v>
      </c>
      <c r="J4115" s="41">
        <v>3.1548696055555553E-4</v>
      </c>
      <c r="K4115" s="42">
        <v>3.3486217734223565</v>
      </c>
      <c r="L4115" s="41">
        <v>2.9886641623866339E-4</v>
      </c>
      <c r="M4115" s="42">
        <v>3.1634225107442986</v>
      </c>
    </row>
    <row r="4116" spans="1:13" x14ac:dyDescent="0.2">
      <c r="A4116" s="84">
        <v>360</v>
      </c>
      <c r="B4116" s="85">
        <v>37439</v>
      </c>
      <c r="C4116" s="105">
        <v>19.88120842</v>
      </c>
      <c r="D4116" s="90">
        <v>5.0379999999999999E-4</v>
      </c>
      <c r="E4116" s="87">
        <v>208.34932988</v>
      </c>
      <c r="F4116" s="96">
        <v>2.9750396700000001</v>
      </c>
      <c r="G4116" s="91">
        <v>11.428124045000001</v>
      </c>
      <c r="H4116" s="41">
        <v>3.0062731725788439E-4</v>
      </c>
      <c r="I4116" s="42">
        <v>23.613922134858758</v>
      </c>
      <c r="J4116" s="41">
        <v>3.1744789013888892E-4</v>
      </c>
      <c r="K4116" s="42">
        <v>3.3489392213124956</v>
      </c>
      <c r="L4116" s="41">
        <v>3.0062731725788439E-4</v>
      </c>
      <c r="M4116" s="42">
        <v>3.1637231380615565</v>
      </c>
    </row>
    <row r="4117" spans="1:13" x14ac:dyDescent="0.2">
      <c r="A4117" s="84">
        <v>360</v>
      </c>
      <c r="B4117" s="85">
        <v>37440</v>
      </c>
      <c r="C4117" s="105">
        <v>20.103284630000001</v>
      </c>
      <c r="D4117" s="90">
        <v>5.0889000000000002E-4</v>
      </c>
      <c r="E4117" s="87">
        <v>208.45535677000001</v>
      </c>
      <c r="F4117" s="96">
        <v>3.0187892399999998</v>
      </c>
      <c r="G4117" s="91">
        <v>11.561036935000001</v>
      </c>
      <c r="H4117" s="41">
        <v>3.039397125166321E-4</v>
      </c>
      <c r="I4117" s="42">
        <v>23.621099343563817</v>
      </c>
      <c r="J4117" s="41">
        <v>3.2113991486111115E-4</v>
      </c>
      <c r="K4117" s="42">
        <v>3.3492603612273566</v>
      </c>
      <c r="L4117" s="41">
        <v>3.039397125166321E-4</v>
      </c>
      <c r="M4117" s="42">
        <v>3.1640270777740733</v>
      </c>
    </row>
    <row r="4118" spans="1:13" x14ac:dyDescent="0.2">
      <c r="A4118" s="84">
        <v>360</v>
      </c>
      <c r="B4118" s="85">
        <v>37441</v>
      </c>
      <c r="C4118" s="105">
        <v>20.19033177</v>
      </c>
      <c r="D4118" s="90">
        <v>5.1097000000000002E-4</v>
      </c>
      <c r="E4118" s="87">
        <v>208.56187120000001</v>
      </c>
      <c r="F4118" s="96">
        <v>3.02895739</v>
      </c>
      <c r="G4118" s="91">
        <v>11.609644579999999</v>
      </c>
      <c r="H4118" s="41">
        <v>3.0515010769360806E-4</v>
      </c>
      <c r="I4118" s="42">
        <v>23.628307324572347</v>
      </c>
      <c r="J4118" s="41">
        <v>3.2249012722222222E-4</v>
      </c>
      <c r="K4118" s="42">
        <v>3.3495828513545787</v>
      </c>
      <c r="L4118" s="41">
        <v>3.0515010769360806E-4</v>
      </c>
      <c r="M4118" s="42">
        <v>3.1643322278817667</v>
      </c>
    </row>
    <row r="4119" spans="1:13" x14ac:dyDescent="0.2">
      <c r="A4119" s="84">
        <v>360</v>
      </c>
      <c r="B4119" s="85">
        <v>37442</v>
      </c>
      <c r="C4119" s="105">
        <v>19.77760966</v>
      </c>
      <c r="D4119" s="90">
        <v>5.0148E-4</v>
      </c>
      <c r="E4119" s="87">
        <v>208.66646080999999</v>
      </c>
      <c r="F4119" s="96">
        <v>3.0306931399999999</v>
      </c>
      <c r="G4119" s="91">
        <v>11.4041514</v>
      </c>
      <c r="H4119" s="41">
        <v>3.0002946239382489E-4</v>
      </c>
      <c r="I4119" s="42">
        <v>23.635396512916216</v>
      </c>
      <c r="J4119" s="41">
        <v>3.1678198333333335E-4</v>
      </c>
      <c r="K4119" s="42">
        <v>3.3498996333379121</v>
      </c>
      <c r="L4119" s="41">
        <v>3.0002946239382489E-4</v>
      </c>
      <c r="M4119" s="42">
        <v>3.1646322573441603</v>
      </c>
    </row>
    <row r="4120" spans="1:13" x14ac:dyDescent="0.2">
      <c r="A4120" s="84">
        <v>360</v>
      </c>
      <c r="B4120" s="85">
        <v>37443</v>
      </c>
      <c r="C4120" s="105">
        <v>19.77760966</v>
      </c>
      <c r="D4120" s="90">
        <v>5.0148E-4</v>
      </c>
      <c r="E4120" s="87">
        <v>208.77110286999999</v>
      </c>
      <c r="F4120" s="96">
        <v>3.0306931399999999</v>
      </c>
      <c r="G4120" s="91">
        <v>11.4041514</v>
      </c>
      <c r="H4120" s="41">
        <v>3.0002946239382489E-4</v>
      </c>
      <c r="I4120" s="42">
        <v>23.642487828225452</v>
      </c>
      <c r="J4120" s="41">
        <v>3.1678198333333335E-4</v>
      </c>
      <c r="K4120" s="42">
        <v>3.3502164153212455</v>
      </c>
      <c r="L4120" s="41">
        <v>3.0002946239382489E-4</v>
      </c>
      <c r="M4120" s="42">
        <v>3.1649322868065539</v>
      </c>
    </row>
    <row r="4121" spans="1:13" x14ac:dyDescent="0.2">
      <c r="A4121" s="84">
        <v>360</v>
      </c>
      <c r="B4121" s="85">
        <v>37444</v>
      </c>
      <c r="C4121" s="105">
        <v>19.77760966</v>
      </c>
      <c r="D4121" s="90">
        <v>5.0148E-4</v>
      </c>
      <c r="E4121" s="87">
        <v>208.87579740000001</v>
      </c>
      <c r="F4121" s="96">
        <v>3.0306931399999999</v>
      </c>
      <c r="G4121" s="91">
        <v>11.4041514</v>
      </c>
      <c r="H4121" s="41">
        <v>3.0002946239382489E-4</v>
      </c>
      <c r="I4121" s="42">
        <v>23.649581271138207</v>
      </c>
      <c r="J4121" s="41">
        <v>3.1678198333333335E-4</v>
      </c>
      <c r="K4121" s="42">
        <v>3.3505331973045789</v>
      </c>
      <c r="L4121" s="41">
        <v>3.0002946239382489E-4</v>
      </c>
      <c r="M4121" s="42">
        <v>3.1652323162689475</v>
      </c>
    </row>
    <row r="4122" spans="1:13" x14ac:dyDescent="0.2">
      <c r="A4122" s="84">
        <v>360</v>
      </c>
      <c r="B4122" s="85">
        <v>37445</v>
      </c>
      <c r="C4122" s="105">
        <v>19.846359669999998</v>
      </c>
      <c r="D4122" s="90">
        <v>5.0310000000000003E-4</v>
      </c>
      <c r="E4122" s="87">
        <v>208.98088281</v>
      </c>
      <c r="F4122" s="96">
        <v>3.0473776300000002</v>
      </c>
      <c r="G4122" s="91">
        <v>11.446868649999999</v>
      </c>
      <c r="H4122" s="41">
        <v>3.0109470044936693E-4</v>
      </c>
      <c r="I4122" s="42">
        <v>23.656702034726791</v>
      </c>
      <c r="J4122" s="41">
        <v>3.179685736111111E-4</v>
      </c>
      <c r="K4122" s="42">
        <v>3.3508511658781899</v>
      </c>
      <c r="L4122" s="41">
        <v>3.0109470044936693E-4</v>
      </c>
      <c r="M4122" s="42">
        <v>3.1655334109693971</v>
      </c>
    </row>
    <row r="4123" spans="1:13" x14ac:dyDescent="0.2">
      <c r="A4123" s="84">
        <v>360</v>
      </c>
      <c r="B4123" s="85">
        <v>37446</v>
      </c>
      <c r="C4123" s="105">
        <v>19.45459713</v>
      </c>
      <c r="D4123" s="90">
        <v>4.9381000000000002E-4</v>
      </c>
      <c r="E4123" s="87">
        <v>209.08407965999999</v>
      </c>
      <c r="F4123" s="96">
        <v>3.0349866900000002</v>
      </c>
      <c r="G4123" s="91">
        <v>11.24479191</v>
      </c>
      <c r="H4123" s="41">
        <v>2.960519249188831E-4</v>
      </c>
      <c r="I4123" s="42">
        <v>23.663705646901406</v>
      </c>
      <c r="J4123" s="41">
        <v>3.1235533083333333E-4</v>
      </c>
      <c r="K4123" s="42">
        <v>3.3511635212090232</v>
      </c>
      <c r="L4123" s="41">
        <v>2.960519249188831E-4</v>
      </c>
      <c r="M4123" s="42">
        <v>3.1658294628943162</v>
      </c>
    </row>
    <row r="4124" spans="1:13" x14ac:dyDescent="0.2">
      <c r="A4124" s="84">
        <v>360</v>
      </c>
      <c r="B4124" s="85">
        <v>37447</v>
      </c>
      <c r="C4124" s="105">
        <v>19.876059040000001</v>
      </c>
      <c r="D4124" s="90">
        <v>5.0379999999999999E-4</v>
      </c>
      <c r="E4124" s="87">
        <v>209.18941622</v>
      </c>
      <c r="F4124" s="96">
        <v>3.0648419900000001</v>
      </c>
      <c r="G4124" s="91">
        <v>11.470450515000001</v>
      </c>
      <c r="H4124" s="41">
        <v>3.016825858910277E-4</v>
      </c>
      <c r="I4124" s="42">
        <v>23.670844574812726</v>
      </c>
      <c r="J4124" s="41">
        <v>3.1862362541666673E-4</v>
      </c>
      <c r="K4124" s="42">
        <v>3.3514821448344398</v>
      </c>
      <c r="L4124" s="41">
        <v>3.016825858910277E-4</v>
      </c>
      <c r="M4124" s="42">
        <v>3.1661311454802075</v>
      </c>
    </row>
    <row r="4125" spans="1:13" x14ac:dyDescent="0.2">
      <c r="A4125" s="84">
        <v>360</v>
      </c>
      <c r="B4125" s="85">
        <v>37448</v>
      </c>
      <c r="C4125" s="105">
        <v>19.729375189999999</v>
      </c>
      <c r="D4125" s="90">
        <v>5.0031999999999995E-4</v>
      </c>
      <c r="E4125" s="87">
        <v>209.29407787</v>
      </c>
      <c r="F4125" s="96">
        <v>3.0638830100000001</v>
      </c>
      <c r="G4125" s="91">
        <v>11.3966291</v>
      </c>
      <c r="H4125" s="41">
        <v>2.9984183697373545E-4</v>
      </c>
      <c r="I4125" s="42">
        <v>23.677942084332759</v>
      </c>
      <c r="J4125" s="41">
        <v>3.1657303055555554E-4</v>
      </c>
      <c r="K4125" s="42">
        <v>3.3517987178649955</v>
      </c>
      <c r="L4125" s="41">
        <v>2.9984183697373545E-4</v>
      </c>
      <c r="M4125" s="42">
        <v>3.166430987317181</v>
      </c>
    </row>
    <row r="4126" spans="1:13" x14ac:dyDescent="0.2">
      <c r="A4126" s="84">
        <v>360</v>
      </c>
      <c r="B4126" s="85">
        <v>37449</v>
      </c>
      <c r="C4126" s="105">
        <v>19.718065580000001</v>
      </c>
      <c r="D4126" s="90">
        <v>5.0007999999999997E-4</v>
      </c>
      <c r="E4126" s="87">
        <v>209.39874165000001</v>
      </c>
      <c r="F4126" s="96">
        <v>3.04837757</v>
      </c>
      <c r="G4126" s="91">
        <v>11.383221575</v>
      </c>
      <c r="H4126" s="41">
        <v>2.9950738764394913E-4</v>
      </c>
      <c r="I4126" s="42">
        <v>23.685033802911221</v>
      </c>
      <c r="J4126" s="41">
        <v>3.1620059930555558E-4</v>
      </c>
      <c r="K4126" s="42">
        <v>3.3521149184643009</v>
      </c>
      <c r="L4126" s="41">
        <v>2.9950738764394913E-4</v>
      </c>
      <c r="M4126" s="42">
        <v>3.1667304947048249</v>
      </c>
    </row>
    <row r="4127" spans="1:13" x14ac:dyDescent="0.2">
      <c r="A4127" s="84">
        <v>360</v>
      </c>
      <c r="B4127" s="85">
        <v>37450</v>
      </c>
      <c r="C4127" s="105">
        <v>19.718065580000001</v>
      </c>
      <c r="D4127" s="90">
        <v>5.0007999999999997E-4</v>
      </c>
      <c r="E4127" s="87">
        <v>209.50345777000001</v>
      </c>
      <c r="F4127" s="96">
        <v>3.04837757</v>
      </c>
      <c r="G4127" s="91">
        <v>11.383221575</v>
      </c>
      <c r="H4127" s="41">
        <v>2.9950738764394913E-4</v>
      </c>
      <c r="I4127" s="42">
        <v>23.692127645511789</v>
      </c>
      <c r="J4127" s="41">
        <v>3.1620059930555558E-4</v>
      </c>
      <c r="K4127" s="42">
        <v>3.3524311190636062</v>
      </c>
      <c r="L4127" s="41">
        <v>2.9950738764394913E-4</v>
      </c>
      <c r="M4127" s="42">
        <v>3.1670300020924689</v>
      </c>
    </row>
    <row r="4128" spans="1:13" x14ac:dyDescent="0.2">
      <c r="A4128" s="84">
        <v>360</v>
      </c>
      <c r="B4128" s="85">
        <v>37451</v>
      </c>
      <c r="C4128" s="105">
        <v>19.718065580000001</v>
      </c>
      <c r="D4128" s="90">
        <v>5.0007999999999997E-4</v>
      </c>
      <c r="E4128" s="87">
        <v>209.60822626000001</v>
      </c>
      <c r="F4128" s="96">
        <v>3.04837757</v>
      </c>
      <c r="G4128" s="91">
        <v>11.383221575</v>
      </c>
      <c r="H4128" s="41">
        <v>2.9950738764394913E-4</v>
      </c>
      <c r="I4128" s="42">
        <v>23.699223612770624</v>
      </c>
      <c r="J4128" s="41">
        <v>3.1620059930555558E-4</v>
      </c>
      <c r="K4128" s="42">
        <v>3.3527473196629116</v>
      </c>
      <c r="L4128" s="41">
        <v>2.9950738764394913E-4</v>
      </c>
      <c r="M4128" s="42">
        <v>3.1673295094801128</v>
      </c>
    </row>
    <row r="4129" spans="1:13" x14ac:dyDescent="0.2">
      <c r="A4129" s="84">
        <v>360</v>
      </c>
      <c r="B4129" s="85">
        <v>37452</v>
      </c>
      <c r="C4129" s="105">
        <v>19.786806599999998</v>
      </c>
      <c r="D4129" s="90">
        <v>5.0171000000000005E-4</v>
      </c>
      <c r="E4129" s="87">
        <v>209.71338879999999</v>
      </c>
      <c r="F4129" s="96">
        <v>3.06099137</v>
      </c>
      <c r="G4129" s="91">
        <v>11.423898984999999</v>
      </c>
      <c r="H4129" s="41">
        <v>3.0052195760954525E-4</v>
      </c>
      <c r="I4129" s="42">
        <v>23.706345749844559</v>
      </c>
      <c r="J4129" s="41">
        <v>3.1733052736111111E-4</v>
      </c>
      <c r="K4129" s="42">
        <v>3.3530646501902726</v>
      </c>
      <c r="L4129" s="41">
        <v>3.0052195760954525E-4</v>
      </c>
      <c r="M4129" s="42">
        <v>3.1676300314377226</v>
      </c>
    </row>
    <row r="4130" spans="1:13" x14ac:dyDescent="0.2">
      <c r="A4130" s="84">
        <v>360</v>
      </c>
      <c r="B4130" s="85">
        <v>37453</v>
      </c>
      <c r="C4130" s="105">
        <v>20.077017869999999</v>
      </c>
      <c r="D4130" s="90">
        <v>5.0843000000000004E-4</v>
      </c>
      <c r="E4130" s="87">
        <v>209.82001338000001</v>
      </c>
      <c r="F4130" s="96">
        <v>3.0091109299999999</v>
      </c>
      <c r="G4130" s="91">
        <v>11.543064399999999</v>
      </c>
      <c r="H4130" s="41">
        <v>3.0349203924862067E-4</v>
      </c>
      <c r="I4130" s="42">
        <v>23.713540437059311</v>
      </c>
      <c r="J4130" s="41">
        <v>3.2064067777777772E-4</v>
      </c>
      <c r="K4130" s="42">
        <v>3.3533852908680504</v>
      </c>
      <c r="L4130" s="41">
        <v>3.0349203924862067E-4</v>
      </c>
      <c r="M4130" s="42">
        <v>3.1679335234769712</v>
      </c>
    </row>
    <row r="4131" spans="1:13" x14ac:dyDescent="0.2">
      <c r="A4131" s="84">
        <v>360</v>
      </c>
      <c r="B4131" s="85">
        <v>37454</v>
      </c>
      <c r="C4131" s="105">
        <v>19.694091</v>
      </c>
      <c r="D4131" s="90">
        <v>4.9938999999999995E-4</v>
      </c>
      <c r="E4131" s="87">
        <v>209.92479539999999</v>
      </c>
      <c r="F4131" s="96">
        <v>3.0335374800000001</v>
      </c>
      <c r="G4131" s="91">
        <v>11.36381424</v>
      </c>
      <c r="H4131" s="41">
        <v>2.9902320255037473E-4</v>
      </c>
      <c r="I4131" s="42">
        <v>23.72063133586461</v>
      </c>
      <c r="J4131" s="41">
        <v>3.1566150666666664E-4</v>
      </c>
      <c r="K4131" s="42">
        <v>3.3537009523747172</v>
      </c>
      <c r="L4131" s="41">
        <v>2.9902320255037473E-4</v>
      </c>
      <c r="M4131" s="42">
        <v>3.1682325466795218</v>
      </c>
    </row>
    <row r="4132" spans="1:13" x14ac:dyDescent="0.2">
      <c r="A4132" s="84">
        <v>360</v>
      </c>
      <c r="B4132" s="85">
        <v>37455</v>
      </c>
      <c r="C4132" s="105">
        <v>19.546898710000001</v>
      </c>
      <c r="D4132" s="90">
        <v>4.9613999999999995E-4</v>
      </c>
      <c r="E4132" s="87">
        <v>210.02894749000001</v>
      </c>
      <c r="F4132" s="96">
        <v>3.0633340599999999</v>
      </c>
      <c r="G4132" s="91">
        <v>11.305116385</v>
      </c>
      <c r="H4132" s="41">
        <v>2.9755826321875567E-4</v>
      </c>
      <c r="I4132" s="42">
        <v>23.727689605727363</v>
      </c>
      <c r="J4132" s="41">
        <v>3.1403101069444445E-4</v>
      </c>
      <c r="K4132" s="42">
        <v>3.3540149833854116</v>
      </c>
      <c r="L4132" s="41">
        <v>2.9755826321875567E-4</v>
      </c>
      <c r="M4132" s="42">
        <v>3.1685301049427403</v>
      </c>
    </row>
    <row r="4133" spans="1:13" x14ac:dyDescent="0.2">
      <c r="A4133" s="84">
        <v>360</v>
      </c>
      <c r="B4133" s="85">
        <v>37456</v>
      </c>
      <c r="C4133" s="105">
        <v>19.310182210000001</v>
      </c>
      <c r="D4133" s="90">
        <v>4.9054999999999997E-4</v>
      </c>
      <c r="E4133" s="87">
        <v>210.13197718999999</v>
      </c>
      <c r="F4133" s="96">
        <v>3.0594715400000001</v>
      </c>
      <c r="G4133" s="91">
        <v>11.184826875000001</v>
      </c>
      <c r="H4133" s="41">
        <v>2.9455375453069088E-4</v>
      </c>
      <c r="I4133" s="42">
        <v>23.73467868578707</v>
      </c>
      <c r="J4133" s="41">
        <v>3.1068963541666666E-4</v>
      </c>
      <c r="K4133" s="42">
        <v>3.3543256730208282</v>
      </c>
      <c r="L4133" s="41">
        <v>2.9455375453069088E-4</v>
      </c>
      <c r="M4133" s="42">
        <v>3.1688246586972708</v>
      </c>
    </row>
    <row r="4134" spans="1:13" x14ac:dyDescent="0.2">
      <c r="A4134" s="84">
        <v>360</v>
      </c>
      <c r="B4134" s="85">
        <v>37457</v>
      </c>
      <c r="C4134" s="105">
        <v>19.310182210000001</v>
      </c>
      <c r="D4134" s="90">
        <v>4.9054999999999997E-4</v>
      </c>
      <c r="E4134" s="87">
        <v>210.23505743000001</v>
      </c>
      <c r="F4134" s="96">
        <v>3.0594715400000001</v>
      </c>
      <c r="G4134" s="91">
        <v>11.184826875000001</v>
      </c>
      <c r="H4134" s="41">
        <v>2.9455375453069088E-4</v>
      </c>
      <c r="I4134" s="42">
        <v>23.741669824506548</v>
      </c>
      <c r="J4134" s="41">
        <v>3.1068963541666666E-4</v>
      </c>
      <c r="K4134" s="42">
        <v>3.3546363626562448</v>
      </c>
      <c r="L4134" s="41">
        <v>2.9455375453069088E-4</v>
      </c>
      <c r="M4134" s="42">
        <v>3.1691192124518013</v>
      </c>
    </row>
    <row r="4135" spans="1:13" x14ac:dyDescent="0.2">
      <c r="A4135" s="84">
        <v>360</v>
      </c>
      <c r="B4135" s="85">
        <v>37458</v>
      </c>
      <c r="C4135" s="105">
        <v>19.310182210000001</v>
      </c>
      <c r="D4135" s="90">
        <v>4.9054999999999997E-4</v>
      </c>
      <c r="E4135" s="87">
        <v>210.33818823999999</v>
      </c>
      <c r="F4135" s="96">
        <v>3.0594715400000001</v>
      </c>
      <c r="G4135" s="91">
        <v>11.184826875000001</v>
      </c>
      <c r="H4135" s="41">
        <v>2.9455375453069088E-4</v>
      </c>
      <c r="I4135" s="42">
        <v>23.748663022492185</v>
      </c>
      <c r="J4135" s="41">
        <v>3.1068963541666666E-4</v>
      </c>
      <c r="K4135" s="42">
        <v>3.3549470522916613</v>
      </c>
      <c r="L4135" s="41">
        <v>2.9455375453069088E-4</v>
      </c>
      <c r="M4135" s="42">
        <v>3.1694137662063318</v>
      </c>
    </row>
    <row r="4136" spans="1:13" x14ac:dyDescent="0.2">
      <c r="A4136" s="84">
        <v>360</v>
      </c>
      <c r="B4136" s="85">
        <v>37459</v>
      </c>
      <c r="C4136" s="105">
        <v>21.775822850000001</v>
      </c>
      <c r="D4136" s="90">
        <v>5.4750000000000003E-4</v>
      </c>
      <c r="E4136" s="87">
        <v>210.45334840000001</v>
      </c>
      <c r="F4136" s="96">
        <v>3.1067371499999998</v>
      </c>
      <c r="G4136" s="91">
        <v>12.441280000000001</v>
      </c>
      <c r="H4136" s="41">
        <v>3.2577789808230229E-4</v>
      </c>
      <c r="I4136" s="42">
        <v>23.756399812013917</v>
      </c>
      <c r="J4136" s="41">
        <v>3.4559111111111111E-4</v>
      </c>
      <c r="K4136" s="42">
        <v>3.3552926434027723</v>
      </c>
      <c r="L4136" s="41">
        <v>3.2577789808230229E-4</v>
      </c>
      <c r="M4136" s="42">
        <v>3.1697395441044138</v>
      </c>
    </row>
    <row r="4137" spans="1:13" x14ac:dyDescent="0.2">
      <c r="A4137" s="84">
        <v>360</v>
      </c>
      <c r="B4137" s="85">
        <v>37460</v>
      </c>
      <c r="C4137" s="105">
        <v>21.734890480000001</v>
      </c>
      <c r="D4137" s="90">
        <v>5.4635999999999997E-4</v>
      </c>
      <c r="E4137" s="87">
        <v>210.56833169000001</v>
      </c>
      <c r="F4137" s="96">
        <v>3.0980144799999998</v>
      </c>
      <c r="G4137" s="91">
        <v>12.41645248</v>
      </c>
      <c r="H4137" s="41">
        <v>3.2516428538520437E-4</v>
      </c>
      <c r="I4137" s="42">
        <v>23.764124544782117</v>
      </c>
      <c r="J4137" s="41">
        <v>3.4490145777777776E-4</v>
      </c>
      <c r="K4137" s="42">
        <v>3.3556375448605502</v>
      </c>
      <c r="L4137" s="41">
        <v>3.2516428538520437E-4</v>
      </c>
      <c r="M4137" s="42">
        <v>3.1700647083897993</v>
      </c>
    </row>
    <row r="4138" spans="1:13" x14ac:dyDescent="0.2">
      <c r="A4138" s="84">
        <v>360</v>
      </c>
      <c r="B4138" s="85">
        <v>37461</v>
      </c>
      <c r="C4138" s="105">
        <v>21.707921989999999</v>
      </c>
      <c r="D4138" s="90">
        <v>5.4589999999999999E-4</v>
      </c>
      <c r="E4138" s="87">
        <v>210.68328094</v>
      </c>
      <c r="F4138" s="96">
        <v>3.1244253299999998</v>
      </c>
      <c r="G4138" s="91">
        <v>12.41617366</v>
      </c>
      <c r="H4138" s="41">
        <v>3.2515739357541484E-4</v>
      </c>
      <c r="I4138" s="42">
        <v>23.7718516255797</v>
      </c>
      <c r="J4138" s="41">
        <v>3.4489371277777781E-4</v>
      </c>
      <c r="K4138" s="42">
        <v>3.3559824385733279</v>
      </c>
      <c r="L4138" s="41">
        <v>3.2515739357541484E-4</v>
      </c>
      <c r="M4138" s="42">
        <v>3.1703898657833749</v>
      </c>
    </row>
    <row r="4139" spans="1:13" x14ac:dyDescent="0.2">
      <c r="A4139" s="84">
        <v>360</v>
      </c>
      <c r="B4139" s="85">
        <v>37462</v>
      </c>
      <c r="C4139" s="105">
        <v>21.680771379999999</v>
      </c>
      <c r="D4139" s="90">
        <v>5.4522000000000001E-4</v>
      </c>
      <c r="E4139" s="87">
        <v>210.79814967999999</v>
      </c>
      <c r="F4139" s="96">
        <v>3.1423277600000001</v>
      </c>
      <c r="G4139" s="91">
        <v>12.41154957</v>
      </c>
      <c r="H4139" s="41">
        <v>3.2504309387904051E-4</v>
      </c>
      <c r="I4139" s="42">
        <v>23.779578501779312</v>
      </c>
      <c r="J4139" s="41">
        <v>3.4476526583333334E-4</v>
      </c>
      <c r="K4139" s="42">
        <v>3.3563272038391614</v>
      </c>
      <c r="L4139" s="41">
        <v>3.2504309387904051E-4</v>
      </c>
      <c r="M4139" s="42">
        <v>3.1707149088772537</v>
      </c>
    </row>
    <row r="4140" spans="1:13" x14ac:dyDescent="0.2">
      <c r="A4140" s="84">
        <v>360</v>
      </c>
      <c r="B4140" s="85">
        <v>37463</v>
      </c>
      <c r="C4140" s="105">
        <v>19.434919579999999</v>
      </c>
      <c r="D4140" s="90">
        <v>4.9333999999999999E-4</v>
      </c>
      <c r="E4140" s="87">
        <v>210.90214484000001</v>
      </c>
      <c r="F4140" s="96">
        <v>3.1412513400000002</v>
      </c>
      <c r="G4140" s="91">
        <v>11.28808546</v>
      </c>
      <c r="H4140" s="41">
        <v>2.9713307330681005E-4</v>
      </c>
      <c r="I4140" s="42">
        <v>23.786644201021485</v>
      </c>
      <c r="J4140" s="41">
        <v>3.1355792944444443E-4</v>
      </c>
      <c r="K4140" s="42">
        <v>3.356640761768606</v>
      </c>
      <c r="L4140" s="41">
        <v>2.9713307330681005E-4</v>
      </c>
      <c r="M4140" s="42">
        <v>3.1710120419505605</v>
      </c>
    </row>
    <row r="4141" spans="1:13" x14ac:dyDescent="0.2">
      <c r="A4141" s="84">
        <v>360</v>
      </c>
      <c r="B4141" s="85">
        <v>37464</v>
      </c>
      <c r="C4141" s="105">
        <v>19.434919579999999</v>
      </c>
      <c r="D4141" s="90">
        <v>4.9333999999999999E-4</v>
      </c>
      <c r="E4141" s="87">
        <v>211.00619130000001</v>
      </c>
      <c r="F4141" s="96">
        <v>3.1412513400000002</v>
      </c>
      <c r="G4141" s="91">
        <v>11.28808546</v>
      </c>
      <c r="H4141" s="41">
        <v>2.9713307330681005E-4</v>
      </c>
      <c r="I4141" s="42">
        <v>23.793711999716589</v>
      </c>
      <c r="J4141" s="41">
        <v>3.1355792944444443E-4</v>
      </c>
      <c r="K4141" s="42">
        <v>3.3569543196980507</v>
      </c>
      <c r="L4141" s="41">
        <v>2.9713307330681005E-4</v>
      </c>
      <c r="M4141" s="42">
        <v>3.1713091750238673</v>
      </c>
    </row>
    <row r="4142" spans="1:13" x14ac:dyDescent="0.2">
      <c r="A4142" s="84">
        <v>360</v>
      </c>
      <c r="B4142" s="85">
        <v>37465</v>
      </c>
      <c r="C4142" s="105">
        <v>19.434919579999999</v>
      </c>
      <c r="D4142" s="90">
        <v>4.9333999999999999E-4</v>
      </c>
      <c r="E4142" s="87">
        <v>211.11028909000001</v>
      </c>
      <c r="F4142" s="96">
        <v>3.1412513400000002</v>
      </c>
      <c r="G4142" s="91">
        <v>11.28808546</v>
      </c>
      <c r="H4142" s="41">
        <v>2.9713307330681005E-4</v>
      </c>
      <c r="I4142" s="42">
        <v>23.800781898488442</v>
      </c>
      <c r="J4142" s="41">
        <v>3.1355792944444443E-4</v>
      </c>
      <c r="K4142" s="42">
        <v>3.3572678776274953</v>
      </c>
      <c r="L4142" s="41">
        <v>2.9713307330681005E-4</v>
      </c>
      <c r="M4142" s="42">
        <v>3.1716063080971741</v>
      </c>
    </row>
    <row r="4143" spans="1:13" x14ac:dyDescent="0.2">
      <c r="A4143" s="84">
        <v>360</v>
      </c>
      <c r="B4143" s="85">
        <v>37466</v>
      </c>
      <c r="C4143" s="105">
        <v>19.434919579999999</v>
      </c>
      <c r="D4143" s="90">
        <v>4.9333999999999999E-4</v>
      </c>
      <c r="E4143" s="87">
        <v>211.21443823999999</v>
      </c>
      <c r="F4143" s="96">
        <v>3.1412513400000002</v>
      </c>
      <c r="G4143" s="91">
        <v>11.28808546</v>
      </c>
      <c r="H4143" s="41">
        <v>2.9713307330681005E-4</v>
      </c>
      <c r="I4143" s="42">
        <v>23.807853897961046</v>
      </c>
      <c r="J4143" s="41">
        <v>3.1355792944444443E-4</v>
      </c>
      <c r="K4143" s="42">
        <v>3.35758143555694</v>
      </c>
      <c r="L4143" s="41">
        <v>2.9713307330681005E-4</v>
      </c>
      <c r="M4143" s="42">
        <v>3.171903441170481</v>
      </c>
    </row>
    <row r="4144" spans="1:13" x14ac:dyDescent="0.2">
      <c r="A4144" s="84">
        <v>360</v>
      </c>
      <c r="B4144" s="85">
        <v>37467</v>
      </c>
      <c r="C4144" s="105">
        <v>19.434919579999999</v>
      </c>
      <c r="D4144" s="90">
        <v>4.9333999999999999E-4</v>
      </c>
      <c r="E4144" s="87">
        <v>211.31863877000001</v>
      </c>
      <c r="F4144" s="96">
        <v>3.1412513400000002</v>
      </c>
      <c r="G4144" s="91">
        <v>11.28808546</v>
      </c>
      <c r="H4144" s="41">
        <v>2.9713307330681005E-4</v>
      </c>
      <c r="I4144" s="42">
        <v>23.814927998758588</v>
      </c>
      <c r="J4144" s="41">
        <v>3.1355792944444443E-4</v>
      </c>
      <c r="K4144" s="42">
        <v>3.3578949934863846</v>
      </c>
      <c r="L4144" s="41">
        <v>2.9713307330681005E-4</v>
      </c>
      <c r="M4144" s="42">
        <v>3.1722005742437878</v>
      </c>
    </row>
    <row r="4145" spans="1:13" x14ac:dyDescent="0.2">
      <c r="A4145" s="84">
        <v>360</v>
      </c>
      <c r="B4145" s="85">
        <v>37468</v>
      </c>
      <c r="C4145" s="105">
        <v>19.326281259999998</v>
      </c>
      <c r="D4145" s="90">
        <v>4.9102E-4</v>
      </c>
      <c r="E4145" s="87">
        <v>211.42240045</v>
      </c>
      <c r="F4145" s="96">
        <v>3.1189125600000001</v>
      </c>
      <c r="G4145" s="91">
        <v>11.22259691</v>
      </c>
      <c r="H4145" s="41">
        <v>2.9549749747115328E-4</v>
      </c>
      <c r="I4145" s="42">
        <v>23.821965250384675</v>
      </c>
      <c r="J4145" s="41">
        <v>3.1173880305555558E-4</v>
      </c>
      <c r="K4145" s="42">
        <v>3.3582067322894402</v>
      </c>
      <c r="L4145" s="41">
        <v>2.9549749747115328E-4</v>
      </c>
      <c r="M4145" s="42">
        <v>3.1724960717412589</v>
      </c>
    </row>
    <row r="4146" spans="1:13" x14ac:dyDescent="0.2">
      <c r="A4146" s="84">
        <v>360</v>
      </c>
      <c r="B4146" s="85">
        <v>37469</v>
      </c>
      <c r="C4146" s="105">
        <v>19.279905790000001</v>
      </c>
      <c r="D4146" s="90">
        <v>4.8985000000000001E-4</v>
      </c>
      <c r="E4146" s="87">
        <v>211.52596571000001</v>
      </c>
      <c r="F4146" s="96">
        <v>3.0771223299999999</v>
      </c>
      <c r="G4146" s="91">
        <v>11.178514060000001</v>
      </c>
      <c r="H4146" s="41">
        <v>2.9439598786873411E-4</v>
      </c>
      <c r="I4146" s="42">
        <v>23.828978341377535</v>
      </c>
      <c r="J4146" s="41">
        <v>3.1051427944444449E-4</v>
      </c>
      <c r="K4146" s="42">
        <v>3.3585172465688848</v>
      </c>
      <c r="L4146" s="41">
        <v>2.9439598786873411E-4</v>
      </c>
      <c r="M4146" s="42">
        <v>3.1727904677291274</v>
      </c>
    </row>
    <row r="4147" spans="1:13" x14ac:dyDescent="0.2">
      <c r="A4147" s="84">
        <v>360</v>
      </c>
      <c r="B4147" s="85">
        <v>37470</v>
      </c>
      <c r="C4147" s="105">
        <v>19.303284860000002</v>
      </c>
      <c r="D4147" s="90">
        <v>4.9032000000000004E-4</v>
      </c>
      <c r="E4147" s="87">
        <v>211.62968111999999</v>
      </c>
      <c r="F4147" s="96">
        <v>3.0437539999999998</v>
      </c>
      <c r="G4147" s="91">
        <v>11.173519430000001</v>
      </c>
      <c r="H4147" s="41">
        <v>2.9427115828584149E-4</v>
      </c>
      <c r="I4147" s="42">
        <v>23.83599052243482</v>
      </c>
      <c r="J4147" s="41">
        <v>3.1037553972222226E-4</v>
      </c>
      <c r="K4147" s="42">
        <v>3.3588276221086071</v>
      </c>
      <c r="L4147" s="41">
        <v>2.9427115828584149E-4</v>
      </c>
      <c r="M4147" s="42">
        <v>3.1730847388874133</v>
      </c>
    </row>
    <row r="4148" spans="1:13" x14ac:dyDescent="0.2">
      <c r="A4148" s="84">
        <v>360</v>
      </c>
      <c r="B4148" s="85">
        <v>37471</v>
      </c>
      <c r="C4148" s="105">
        <v>19.303284860000002</v>
      </c>
      <c r="D4148" s="90">
        <v>4.9032000000000004E-4</v>
      </c>
      <c r="E4148" s="87">
        <v>211.73344739000001</v>
      </c>
      <c r="F4148" s="96">
        <v>3.0437539999999998</v>
      </c>
      <c r="G4148" s="91">
        <v>11.173519430000001</v>
      </c>
      <c r="H4148" s="41">
        <v>2.9427115828584149E-4</v>
      </c>
      <c r="I4148" s="42">
        <v>23.843004766974747</v>
      </c>
      <c r="J4148" s="41">
        <v>3.1037553972222226E-4</v>
      </c>
      <c r="K4148" s="42">
        <v>3.3591379976483293</v>
      </c>
      <c r="L4148" s="41">
        <v>2.9427115828584149E-4</v>
      </c>
      <c r="M4148" s="42">
        <v>3.1733790100456991</v>
      </c>
    </row>
    <row r="4149" spans="1:13" x14ac:dyDescent="0.2">
      <c r="A4149" s="84">
        <v>360</v>
      </c>
      <c r="B4149" s="85">
        <v>37472</v>
      </c>
      <c r="C4149" s="105">
        <v>19.303284860000002</v>
      </c>
      <c r="D4149" s="90">
        <v>4.9032000000000004E-4</v>
      </c>
      <c r="E4149" s="87">
        <v>211.83726453</v>
      </c>
      <c r="F4149" s="96">
        <v>3.0437539999999998</v>
      </c>
      <c r="G4149" s="91">
        <v>11.173519430000001</v>
      </c>
      <c r="H4149" s="41">
        <v>2.9427115828584149E-4</v>
      </c>
      <c r="I4149" s="42">
        <v>23.850021075604541</v>
      </c>
      <c r="J4149" s="41">
        <v>3.1037553972222226E-4</v>
      </c>
      <c r="K4149" s="42">
        <v>3.3594483731880516</v>
      </c>
      <c r="L4149" s="41">
        <v>2.9427115828584149E-4</v>
      </c>
      <c r="M4149" s="42">
        <v>3.173673281203985</v>
      </c>
    </row>
    <row r="4150" spans="1:13" x14ac:dyDescent="0.2">
      <c r="A4150" s="84">
        <v>360</v>
      </c>
      <c r="B4150" s="85">
        <v>37473</v>
      </c>
      <c r="C4150" s="105">
        <v>19.710593790000001</v>
      </c>
      <c r="D4150" s="90">
        <v>4.9985000000000003E-4</v>
      </c>
      <c r="E4150" s="87">
        <v>211.94315139</v>
      </c>
      <c r="F4150" s="96">
        <v>3.0708205300000002</v>
      </c>
      <c r="G4150" s="91">
        <v>11.39070716</v>
      </c>
      <c r="H4150" s="41">
        <v>2.9969411974040128E-4</v>
      </c>
      <c r="I4150" s="42">
        <v>23.857168786676585</v>
      </c>
      <c r="J4150" s="41">
        <v>3.164085322222222E-4</v>
      </c>
      <c r="K4150" s="42">
        <v>3.3597647817202736</v>
      </c>
      <c r="L4150" s="41">
        <v>2.9969411974040128E-4</v>
      </c>
      <c r="M4150" s="42">
        <v>3.1739729753237254</v>
      </c>
    </row>
    <row r="4151" spans="1:13" x14ac:dyDescent="0.2">
      <c r="A4151" s="84">
        <v>360</v>
      </c>
      <c r="B4151" s="85">
        <v>37474</v>
      </c>
      <c r="C4151" s="105">
        <v>19.600472419999999</v>
      </c>
      <c r="D4151" s="90">
        <v>4.973E-4</v>
      </c>
      <c r="E4151" s="87">
        <v>212.04855072000001</v>
      </c>
      <c r="F4151" s="96">
        <v>3.0547158900000002</v>
      </c>
      <c r="G4151" s="91">
        <v>11.327594155</v>
      </c>
      <c r="H4151" s="41">
        <v>2.9811933842283089E-4</v>
      </c>
      <c r="I4151" s="42">
        <v>23.864281070051909</v>
      </c>
      <c r="J4151" s="41">
        <v>3.1465539319444445E-4</v>
      </c>
      <c r="K4151" s="42">
        <v>3.3600794371134679</v>
      </c>
      <c r="L4151" s="41">
        <v>2.9811933842283089E-4</v>
      </c>
      <c r="M4151" s="42">
        <v>3.1742710946621484</v>
      </c>
    </row>
    <row r="4152" spans="1:13" x14ac:dyDescent="0.2">
      <c r="A4152" s="84">
        <v>360</v>
      </c>
      <c r="B4152" s="85">
        <v>37475</v>
      </c>
      <c r="C4152" s="105">
        <v>19.67352335</v>
      </c>
      <c r="D4152" s="90">
        <v>4.9892000000000003E-4</v>
      </c>
      <c r="E4152" s="87">
        <v>212.15434597999999</v>
      </c>
      <c r="F4152" s="96">
        <v>3.0591751399999998</v>
      </c>
      <c r="G4152" s="91">
        <v>11.366349245</v>
      </c>
      <c r="H4152" s="41">
        <v>2.9908645205622975E-4</v>
      </c>
      <c r="I4152" s="42">
        <v>23.871418553208024</v>
      </c>
      <c r="J4152" s="41">
        <v>3.1573192347222222E-4</v>
      </c>
      <c r="K4152" s="42">
        <v>3.36039516903694</v>
      </c>
      <c r="L4152" s="41">
        <v>2.9908645205622975E-4</v>
      </c>
      <c r="M4152" s="42">
        <v>3.1745701811142046</v>
      </c>
    </row>
    <row r="4153" spans="1:13" x14ac:dyDescent="0.2">
      <c r="A4153" s="84">
        <v>360</v>
      </c>
      <c r="B4153" s="85">
        <v>37476</v>
      </c>
      <c r="C4153" s="105">
        <v>19.5341776</v>
      </c>
      <c r="D4153" s="90">
        <v>4.9567000000000003E-4</v>
      </c>
      <c r="E4153" s="87">
        <v>212.25950452000001</v>
      </c>
      <c r="F4153" s="96">
        <v>3.0550879399999999</v>
      </c>
      <c r="G4153" s="91">
        <v>11.29463277</v>
      </c>
      <c r="H4153" s="41">
        <v>2.9729653952559332E-4</v>
      </c>
      <c r="I4153" s="42">
        <v>23.878515443337459</v>
      </c>
      <c r="J4153" s="41">
        <v>3.1373979916666665E-4</v>
      </c>
      <c r="K4153" s="42">
        <v>3.3607089088361066</v>
      </c>
      <c r="L4153" s="41">
        <v>2.9729653952559332E-4</v>
      </c>
      <c r="M4153" s="42">
        <v>3.1748674776537302</v>
      </c>
    </row>
    <row r="4154" spans="1:13" x14ac:dyDescent="0.2">
      <c r="A4154" s="84">
        <v>360</v>
      </c>
      <c r="B4154" s="85">
        <v>37477</v>
      </c>
      <c r="C4154" s="105">
        <v>19.426557429999999</v>
      </c>
      <c r="D4154" s="90">
        <v>4.9333999999999999E-4</v>
      </c>
      <c r="E4154" s="87">
        <v>212.36422062</v>
      </c>
      <c r="F4154" s="96">
        <v>3.0747173000000001</v>
      </c>
      <c r="G4154" s="91">
        <v>11.250637364999999</v>
      </c>
      <c r="H4154" s="41">
        <v>2.9619792507151743E-4</v>
      </c>
      <c r="I4154" s="42">
        <v>23.885588210065563</v>
      </c>
      <c r="J4154" s="41">
        <v>3.125177045833333E-4</v>
      </c>
      <c r="K4154" s="42">
        <v>3.3610214265406899</v>
      </c>
      <c r="L4154" s="41">
        <v>2.9619792507151743E-4</v>
      </c>
      <c r="M4154" s="42">
        <v>3.1751636755788017</v>
      </c>
    </row>
    <row r="4155" spans="1:13" x14ac:dyDescent="0.2">
      <c r="A4155" s="84">
        <v>360</v>
      </c>
      <c r="B4155" s="85">
        <v>37478</v>
      </c>
      <c r="C4155" s="105">
        <v>19.426557429999999</v>
      </c>
      <c r="D4155" s="90">
        <v>4.9333999999999999E-4</v>
      </c>
      <c r="E4155" s="87">
        <v>212.46898838000001</v>
      </c>
      <c r="F4155" s="96">
        <v>3.0747173000000001</v>
      </c>
      <c r="G4155" s="91">
        <v>11.250637364999999</v>
      </c>
      <c r="H4155" s="41">
        <v>2.9619792507151743E-4</v>
      </c>
      <c r="I4155" s="42">
        <v>23.892663071732496</v>
      </c>
      <c r="J4155" s="41">
        <v>3.125177045833333E-4</v>
      </c>
      <c r="K4155" s="42">
        <v>3.3613339442452732</v>
      </c>
      <c r="L4155" s="41">
        <v>2.9619792507151743E-4</v>
      </c>
      <c r="M4155" s="42">
        <v>3.1754598735038733</v>
      </c>
    </row>
    <row r="4156" spans="1:13" x14ac:dyDescent="0.2">
      <c r="A4156" s="84">
        <v>360</v>
      </c>
      <c r="B4156" s="85">
        <v>37479</v>
      </c>
      <c r="C4156" s="105">
        <v>19.426557429999999</v>
      </c>
      <c r="D4156" s="90">
        <v>4.9333999999999999E-4</v>
      </c>
      <c r="E4156" s="87">
        <v>212.57380782999999</v>
      </c>
      <c r="F4156" s="96">
        <v>3.0747173000000001</v>
      </c>
      <c r="G4156" s="91">
        <v>11.250637364999999</v>
      </c>
      <c r="H4156" s="41">
        <v>2.9619792507151743E-4</v>
      </c>
      <c r="I4156" s="42">
        <v>23.899740028958774</v>
      </c>
      <c r="J4156" s="41">
        <v>3.125177045833333E-4</v>
      </c>
      <c r="K4156" s="42">
        <v>3.3616464619498565</v>
      </c>
      <c r="L4156" s="41">
        <v>2.9619792507151743E-4</v>
      </c>
      <c r="M4156" s="42">
        <v>3.1757560714289448</v>
      </c>
    </row>
    <row r="4157" spans="1:13" x14ac:dyDescent="0.2">
      <c r="A4157" s="84">
        <v>360</v>
      </c>
      <c r="B4157" s="85">
        <v>37480</v>
      </c>
      <c r="C4157" s="105">
        <v>19.341894620000001</v>
      </c>
      <c r="D4157" s="90">
        <v>4.9125000000000004E-4</v>
      </c>
      <c r="E4157" s="87">
        <v>212.67823471</v>
      </c>
      <c r="F4157" s="96">
        <v>3.08598353</v>
      </c>
      <c r="G4157" s="91">
        <v>11.213939075000001</v>
      </c>
      <c r="H4157" s="41">
        <v>2.9528119626354155E-4</v>
      </c>
      <c r="I4157" s="42">
        <v>23.906797172784913</v>
      </c>
      <c r="J4157" s="41">
        <v>3.1149830763888892E-4</v>
      </c>
      <c r="K4157" s="42">
        <v>3.3619579602574956</v>
      </c>
      <c r="L4157" s="41">
        <v>2.9528119626354155E-4</v>
      </c>
      <c r="M4157" s="42">
        <v>3.1760513526252083</v>
      </c>
    </row>
    <row r="4158" spans="1:13" x14ac:dyDescent="0.2">
      <c r="A4158" s="84">
        <v>360</v>
      </c>
      <c r="B4158" s="85">
        <v>37481</v>
      </c>
      <c r="C4158" s="105">
        <v>19.433342809999999</v>
      </c>
      <c r="D4158" s="90">
        <v>4.9333999999999999E-4</v>
      </c>
      <c r="E4158" s="87">
        <v>212.78315739000001</v>
      </c>
      <c r="F4158" s="96">
        <v>3.0629812200000002</v>
      </c>
      <c r="G4158" s="91">
        <v>11.248162015</v>
      </c>
      <c r="H4158" s="41">
        <v>2.9613609994094681E-4</v>
      </c>
      <c r="I4158" s="42">
        <v>23.913876838461739</v>
      </c>
      <c r="J4158" s="41">
        <v>3.1244894486111112E-4</v>
      </c>
      <c r="K4158" s="42">
        <v>3.3622704092023565</v>
      </c>
      <c r="L4158" s="41">
        <v>2.9613609994094681E-4</v>
      </c>
      <c r="M4158" s="42">
        <v>3.176347488725149</v>
      </c>
    </row>
    <row r="4159" spans="1:13" x14ac:dyDescent="0.2">
      <c r="A4159" s="84">
        <v>360</v>
      </c>
      <c r="B4159" s="85">
        <v>37482</v>
      </c>
      <c r="C4159" s="105">
        <v>19.611930009999998</v>
      </c>
      <c r="D4159" s="90">
        <v>4.9753000000000004E-4</v>
      </c>
      <c r="E4159" s="87">
        <v>212.88902339000001</v>
      </c>
      <c r="F4159" s="96">
        <v>3.08593363</v>
      </c>
      <c r="G4159" s="91">
        <v>11.348931819999999</v>
      </c>
      <c r="H4159" s="41">
        <v>2.9865185057054155E-4</v>
      </c>
      <c r="I4159" s="42">
        <v>23.92101876203386</v>
      </c>
      <c r="J4159" s="41">
        <v>3.1524810611111107E-4</v>
      </c>
      <c r="K4159" s="42">
        <v>3.3625856573084678</v>
      </c>
      <c r="L4159" s="41">
        <v>2.9865185057054155E-4</v>
      </c>
      <c r="M4159" s="42">
        <v>3.1766461405757198</v>
      </c>
    </row>
    <row r="4160" spans="1:13" x14ac:dyDescent="0.2">
      <c r="A4160" s="84">
        <v>360</v>
      </c>
      <c r="B4160" s="85">
        <v>37483</v>
      </c>
      <c r="C4160" s="105">
        <v>19.65437635</v>
      </c>
      <c r="D4160" s="90">
        <v>4.9846000000000005E-4</v>
      </c>
      <c r="E4160" s="87">
        <v>212.99514005</v>
      </c>
      <c r="F4160" s="96">
        <v>3.0848708999999999</v>
      </c>
      <c r="G4160" s="91">
        <v>11.369623624999999</v>
      </c>
      <c r="H4160" s="41">
        <v>2.9916814717356743E-4</v>
      </c>
      <c r="I4160" s="42">
        <v>23.9281751688954</v>
      </c>
      <c r="J4160" s="41">
        <v>3.1582287847222221E-4</v>
      </c>
      <c r="K4160" s="42">
        <v>3.3629014801869399</v>
      </c>
      <c r="L4160" s="41">
        <v>2.9916814717356743E-4</v>
      </c>
      <c r="M4160" s="42">
        <v>3.1769453087228934</v>
      </c>
    </row>
    <row r="4161" spans="1:13" x14ac:dyDescent="0.2">
      <c r="A4161" s="84">
        <v>360</v>
      </c>
      <c r="B4161" s="85">
        <v>37484</v>
      </c>
      <c r="C4161" s="105">
        <v>19.681267439999999</v>
      </c>
      <c r="D4161" s="90">
        <v>4.9916000000000001E-4</v>
      </c>
      <c r="E4161" s="87">
        <v>213.10145869999999</v>
      </c>
      <c r="F4161" s="96">
        <v>3.0919404699999999</v>
      </c>
      <c r="G4161" s="91">
        <v>11.386603955</v>
      </c>
      <c r="H4161" s="41">
        <v>2.9959176455096603E-4</v>
      </c>
      <c r="I4161" s="42">
        <v>23.935343853116734</v>
      </c>
      <c r="J4161" s="41">
        <v>3.1629455430555556E-4</v>
      </c>
      <c r="K4161" s="42">
        <v>3.3632177747412455</v>
      </c>
      <c r="L4161" s="41">
        <v>2.9959176455096603E-4</v>
      </c>
      <c r="M4161" s="42">
        <v>3.1772449004874446</v>
      </c>
    </row>
    <row r="4162" spans="1:13" x14ac:dyDescent="0.2">
      <c r="A4162" s="84">
        <v>360</v>
      </c>
      <c r="B4162" s="85">
        <v>37485</v>
      </c>
      <c r="C4162" s="105">
        <v>19.681267439999999</v>
      </c>
      <c r="D4162" s="90">
        <v>4.9916000000000001E-4</v>
      </c>
      <c r="E4162" s="87">
        <v>213.20783041999999</v>
      </c>
      <c r="F4162" s="96">
        <v>3.0919404699999999</v>
      </c>
      <c r="G4162" s="91">
        <v>11.386603955</v>
      </c>
      <c r="H4162" s="41">
        <v>2.9959176455096603E-4</v>
      </c>
      <c r="I4162" s="42">
        <v>23.942514685016825</v>
      </c>
      <c r="J4162" s="41">
        <v>3.1629455430555556E-4</v>
      </c>
      <c r="K4162" s="42">
        <v>3.3635340692955511</v>
      </c>
      <c r="L4162" s="41">
        <v>2.9959176455096603E-4</v>
      </c>
      <c r="M4162" s="42">
        <v>3.1775444922519958</v>
      </c>
    </row>
    <row r="4163" spans="1:13" x14ac:dyDescent="0.2">
      <c r="A4163" s="84">
        <v>360</v>
      </c>
      <c r="B4163" s="85">
        <v>37486</v>
      </c>
      <c r="C4163" s="105">
        <v>19.681267439999999</v>
      </c>
      <c r="D4163" s="90">
        <v>4.9916000000000001E-4</v>
      </c>
      <c r="E4163" s="87">
        <v>213.31425523999999</v>
      </c>
      <c r="F4163" s="96">
        <v>3.0919404699999999</v>
      </c>
      <c r="G4163" s="91">
        <v>11.386603955</v>
      </c>
      <c r="H4163" s="41">
        <v>2.9959176455096603E-4</v>
      </c>
      <c r="I4163" s="42">
        <v>23.949687665239097</v>
      </c>
      <c r="J4163" s="41">
        <v>3.1629455430555556E-4</v>
      </c>
      <c r="K4163" s="42">
        <v>3.3638503638498567</v>
      </c>
      <c r="L4163" s="41">
        <v>2.9959176455096603E-4</v>
      </c>
      <c r="M4163" s="42">
        <v>3.1778440840165469</v>
      </c>
    </row>
    <row r="4164" spans="1:13" x14ac:dyDescent="0.2">
      <c r="A4164" s="84">
        <v>360</v>
      </c>
      <c r="B4164" s="85">
        <v>37487</v>
      </c>
      <c r="C4164" s="105">
        <v>19.678330800000001</v>
      </c>
      <c r="D4164" s="90">
        <v>4.9916000000000001E-4</v>
      </c>
      <c r="E4164" s="87">
        <v>213.42073318000001</v>
      </c>
      <c r="F4164" s="96">
        <v>3.0901253400000002</v>
      </c>
      <c r="G4164" s="91">
        <v>11.384228070000001</v>
      </c>
      <c r="H4164" s="41">
        <v>2.9953249595182641E-4</v>
      </c>
      <c r="I4164" s="42">
        <v>23.956861374962731</v>
      </c>
      <c r="J4164" s="41">
        <v>3.1622855750000004E-4</v>
      </c>
      <c r="K4164" s="42">
        <v>3.3641665924073565</v>
      </c>
      <c r="L4164" s="41">
        <v>2.9953249595182641E-4</v>
      </c>
      <c r="M4164" s="42">
        <v>3.1781436165124988</v>
      </c>
    </row>
    <row r="4165" spans="1:13" x14ac:dyDescent="0.2">
      <c r="A4165" s="84">
        <v>360</v>
      </c>
      <c r="B4165" s="85">
        <v>37488</v>
      </c>
      <c r="C4165" s="105">
        <v>19.55405799</v>
      </c>
      <c r="D4165" s="90">
        <v>4.9613999999999995E-4</v>
      </c>
      <c r="E4165" s="87">
        <v>213.52661974</v>
      </c>
      <c r="F4165" s="96">
        <v>3.1030174499999998</v>
      </c>
      <c r="G4165" s="91">
        <v>11.32853772</v>
      </c>
      <c r="H4165" s="41">
        <v>2.9814288859664195E-4</v>
      </c>
      <c r="I4165" s="42">
        <v>23.96400394281477</v>
      </c>
      <c r="J4165" s="41">
        <v>3.1468160333333336E-4</v>
      </c>
      <c r="K4165" s="42">
        <v>3.3644812740106897</v>
      </c>
      <c r="L4165" s="41">
        <v>2.9814288859664195E-4</v>
      </c>
      <c r="M4165" s="42">
        <v>3.1784417594010952</v>
      </c>
    </row>
    <row r="4166" spans="1:13" x14ac:dyDescent="0.2">
      <c r="A4166" s="84">
        <v>360</v>
      </c>
      <c r="B4166" s="85">
        <v>37489</v>
      </c>
      <c r="C4166" s="105">
        <v>19.584392229999999</v>
      </c>
      <c r="D4166" s="90">
        <v>4.9682999999999997E-4</v>
      </c>
      <c r="E4166" s="87">
        <v>213.63270617000001</v>
      </c>
      <c r="F4166" s="96">
        <v>3.1057520799999998</v>
      </c>
      <c r="G4166" s="91">
        <v>11.345072154999999</v>
      </c>
      <c r="H4166" s="41">
        <v>2.9855553461333173E-4</v>
      </c>
      <c r="I4166" s="42">
        <v>23.971158528823395</v>
      </c>
      <c r="J4166" s="41">
        <v>3.151408931944444E-4</v>
      </c>
      <c r="K4166" s="42">
        <v>3.3647964149038843</v>
      </c>
      <c r="L4166" s="41">
        <v>2.9855553461333173E-4</v>
      </c>
      <c r="M4166" s="42">
        <v>3.1787403149357085</v>
      </c>
    </row>
    <row r="4167" spans="1:13" x14ac:dyDescent="0.2">
      <c r="A4167" s="84">
        <v>360</v>
      </c>
      <c r="B4167" s="85">
        <v>37490</v>
      </c>
      <c r="C4167" s="105">
        <v>19.591682129999999</v>
      </c>
      <c r="D4167" s="90">
        <v>4.9706999999999996E-4</v>
      </c>
      <c r="E4167" s="87">
        <v>213.73889657999999</v>
      </c>
      <c r="F4167" s="96">
        <v>3.1067854399999999</v>
      </c>
      <c r="G4167" s="91">
        <v>11.349233784999999</v>
      </c>
      <c r="H4167" s="41">
        <v>2.9865938581163931E-4</v>
      </c>
      <c r="I4167" s="42">
        <v>23.978317740306807</v>
      </c>
      <c r="J4167" s="41">
        <v>3.1525649402777776E-4</v>
      </c>
      <c r="K4167" s="42">
        <v>3.3651116713979121</v>
      </c>
      <c r="L4167" s="41">
        <v>2.9865938581163931E-4</v>
      </c>
      <c r="M4167" s="42">
        <v>3.1790389743215202</v>
      </c>
    </row>
    <row r="4168" spans="1:13" x14ac:dyDescent="0.2">
      <c r="A4168" s="84">
        <v>360</v>
      </c>
      <c r="B4168" s="85">
        <v>37491</v>
      </c>
      <c r="C4168" s="105">
        <v>19.451986470000001</v>
      </c>
      <c r="D4168" s="90">
        <v>4.9381000000000002E-4</v>
      </c>
      <c r="E4168" s="87">
        <v>213.84444298</v>
      </c>
      <c r="F4168" s="96">
        <v>3.10531574</v>
      </c>
      <c r="G4168" s="91">
        <v>11.278651105000002</v>
      </c>
      <c r="H4168" s="41">
        <v>2.9689750957584415E-4</v>
      </c>
      <c r="I4168" s="42">
        <v>23.985436843127722</v>
      </c>
      <c r="J4168" s="41">
        <v>3.1329586402777782E-4</v>
      </c>
      <c r="K4168" s="42">
        <v>3.3654249672619398</v>
      </c>
      <c r="L4168" s="41">
        <v>2.9689750957584415E-4</v>
      </c>
      <c r="M4168" s="42">
        <v>3.1793358718310962</v>
      </c>
    </row>
    <row r="4169" spans="1:13" x14ac:dyDescent="0.2">
      <c r="A4169" s="84">
        <v>360</v>
      </c>
      <c r="B4169" s="85">
        <v>37492</v>
      </c>
      <c r="C4169" s="105">
        <v>19.451986470000001</v>
      </c>
      <c r="D4169" s="90">
        <v>4.9381000000000002E-4</v>
      </c>
      <c r="E4169" s="87">
        <v>213.9500415</v>
      </c>
      <c r="F4169" s="96">
        <v>3.10531574</v>
      </c>
      <c r="G4169" s="91">
        <v>11.278651105000002</v>
      </c>
      <c r="H4169" s="41">
        <v>2.9689750957584415E-4</v>
      </c>
      <c r="I4169" s="42">
        <v>23.992558059592536</v>
      </c>
      <c r="J4169" s="41">
        <v>3.1329586402777782E-4</v>
      </c>
      <c r="K4169" s="42">
        <v>3.3657382631259676</v>
      </c>
      <c r="L4169" s="41">
        <v>2.9689750957584415E-4</v>
      </c>
      <c r="M4169" s="42">
        <v>3.1796327693406718</v>
      </c>
    </row>
    <row r="4170" spans="1:13" x14ac:dyDescent="0.2">
      <c r="A4170" s="84">
        <v>360</v>
      </c>
      <c r="B4170" s="85">
        <v>37493</v>
      </c>
      <c r="C4170" s="105">
        <v>19.451986470000001</v>
      </c>
      <c r="D4170" s="90">
        <v>4.9381000000000002E-4</v>
      </c>
      <c r="E4170" s="87">
        <v>214.05569216999999</v>
      </c>
      <c r="F4170" s="96">
        <v>3.10531574</v>
      </c>
      <c r="G4170" s="91">
        <v>11.278651105000002</v>
      </c>
      <c r="H4170" s="41">
        <v>2.9689750957584415E-4</v>
      </c>
      <c r="I4170" s="42">
        <v>23.999681390328782</v>
      </c>
      <c r="J4170" s="41">
        <v>3.1329586402777782E-4</v>
      </c>
      <c r="K4170" s="42">
        <v>3.3660515589899953</v>
      </c>
      <c r="L4170" s="41">
        <v>2.9689750957584415E-4</v>
      </c>
      <c r="M4170" s="42">
        <v>3.1799296668502475</v>
      </c>
    </row>
    <row r="4171" spans="1:13" x14ac:dyDescent="0.2">
      <c r="A4171" s="84">
        <v>360</v>
      </c>
      <c r="B4171" s="85">
        <v>37494</v>
      </c>
      <c r="C4171" s="105">
        <v>19.471752760000001</v>
      </c>
      <c r="D4171" s="90">
        <v>4.9428000000000004E-4</v>
      </c>
      <c r="E4171" s="87">
        <v>214.16149562000001</v>
      </c>
      <c r="F4171" s="96">
        <v>3.1183740800000002</v>
      </c>
      <c r="G4171" s="91">
        <v>11.29506342</v>
      </c>
      <c r="H4171" s="41">
        <v>2.9730729119714638E-4</v>
      </c>
      <c r="I4171" s="42">
        <v>24.006816670592535</v>
      </c>
      <c r="J4171" s="41">
        <v>3.1375176166666667E-4</v>
      </c>
      <c r="K4171" s="42">
        <v>3.3663653107516618</v>
      </c>
      <c r="L4171" s="41">
        <v>2.9730729119714638E-4</v>
      </c>
      <c r="M4171" s="42">
        <v>3.1802269741414446</v>
      </c>
    </row>
    <row r="4172" spans="1:13" x14ac:dyDescent="0.2">
      <c r="A4172" s="84">
        <v>360</v>
      </c>
      <c r="B4172" s="85">
        <v>37495</v>
      </c>
      <c r="C4172" s="105">
        <v>19.364790509999999</v>
      </c>
      <c r="D4172" s="90">
        <v>4.9171999999999996E-4</v>
      </c>
      <c r="E4172" s="87">
        <v>214.26680311000001</v>
      </c>
      <c r="F4172" s="96">
        <v>3.1128476699999998</v>
      </c>
      <c r="G4172" s="91">
        <v>11.23881909</v>
      </c>
      <c r="H4172" s="41">
        <v>2.9590273570723191E-4</v>
      </c>
      <c r="I4172" s="42">
        <v>24.013920353320984</v>
      </c>
      <c r="J4172" s="41">
        <v>3.1218941916666664E-4</v>
      </c>
      <c r="K4172" s="42">
        <v>3.3666775001708285</v>
      </c>
      <c r="L4172" s="41">
        <v>2.9590273570723191E-4</v>
      </c>
      <c r="M4172" s="42">
        <v>3.1805228768771521</v>
      </c>
    </row>
    <row r="4173" spans="1:13" x14ac:dyDescent="0.2">
      <c r="A4173" s="84">
        <v>360</v>
      </c>
      <c r="B4173" s="85">
        <v>37496</v>
      </c>
      <c r="C4173" s="105">
        <v>19.714397659999999</v>
      </c>
      <c r="D4173" s="90">
        <v>4.9985000000000003E-4</v>
      </c>
      <c r="E4173" s="87">
        <v>214.37390436999999</v>
      </c>
      <c r="F4173" s="96">
        <v>3.1347008299999999</v>
      </c>
      <c r="G4173" s="91">
        <v>11.424549245</v>
      </c>
      <c r="H4173" s="41">
        <v>3.0053817329900312E-4</v>
      </c>
      <c r="I4173" s="42">
        <v>24.021137453077717</v>
      </c>
      <c r="J4173" s="41">
        <v>3.1734859013888889E-4</v>
      </c>
      <c r="K4173" s="42">
        <v>3.3669948487609673</v>
      </c>
      <c r="L4173" s="41">
        <v>3.0053817329900312E-4</v>
      </c>
      <c r="M4173" s="42">
        <v>3.1808234150504511</v>
      </c>
    </row>
    <row r="4174" spans="1:13" x14ac:dyDescent="0.2">
      <c r="A4174" s="84">
        <v>360</v>
      </c>
      <c r="B4174" s="85">
        <v>37497</v>
      </c>
      <c r="C4174" s="105">
        <v>19.625692950000001</v>
      </c>
      <c r="D4174" s="90">
        <v>4.9799000000000002E-4</v>
      </c>
      <c r="E4174" s="87">
        <v>214.48066043</v>
      </c>
      <c r="F4174" s="96">
        <v>3.13373904</v>
      </c>
      <c r="G4174" s="91">
        <v>11.379715995000002</v>
      </c>
      <c r="H4174" s="41">
        <v>2.994199346912918E-4</v>
      </c>
      <c r="I4174" s="42">
        <v>24.02832986048513</v>
      </c>
      <c r="J4174" s="41">
        <v>3.1610322208333336E-4</v>
      </c>
      <c r="K4174" s="42">
        <v>3.3673109519830509</v>
      </c>
      <c r="L4174" s="41">
        <v>2.994199346912918E-4</v>
      </c>
      <c r="M4174" s="42">
        <v>3.1811228349851426</v>
      </c>
    </row>
    <row r="4175" spans="1:13" x14ac:dyDescent="0.2">
      <c r="A4175" s="84">
        <v>360</v>
      </c>
      <c r="B4175" s="85">
        <v>37498</v>
      </c>
      <c r="C4175" s="105">
        <v>19.625692950000001</v>
      </c>
      <c r="D4175" s="90">
        <v>4.9799000000000002E-4</v>
      </c>
      <c r="E4175" s="87">
        <v>214.58746965</v>
      </c>
      <c r="F4175" s="96">
        <v>3.13373904</v>
      </c>
      <c r="G4175" s="91">
        <v>11.379715995000002</v>
      </c>
      <c r="H4175" s="41">
        <v>2.994199346912918E-4</v>
      </c>
      <c r="I4175" s="42">
        <v>24.035524421442698</v>
      </c>
      <c r="J4175" s="41">
        <v>3.1610322208333336E-4</v>
      </c>
      <c r="K4175" s="42">
        <v>3.3676270552051344</v>
      </c>
      <c r="L4175" s="41">
        <v>2.994199346912918E-4</v>
      </c>
      <c r="M4175" s="42">
        <v>3.1814222549198341</v>
      </c>
    </row>
    <row r="4176" spans="1:13" x14ac:dyDescent="0.2">
      <c r="A4176" s="84">
        <v>360</v>
      </c>
      <c r="B4176" s="85">
        <v>37499</v>
      </c>
      <c r="C4176" s="105">
        <v>19.625692950000001</v>
      </c>
      <c r="D4176" s="90">
        <v>4.9799000000000002E-4</v>
      </c>
      <c r="E4176" s="87">
        <v>214.69433205999999</v>
      </c>
      <c r="F4176" s="96">
        <v>3.13373904</v>
      </c>
      <c r="G4176" s="91">
        <v>11.379715995000002</v>
      </c>
      <c r="H4176" s="41">
        <v>2.994199346912918E-4</v>
      </c>
      <c r="I4176" s="42">
        <v>24.042721136595237</v>
      </c>
      <c r="J4176" s="41">
        <v>3.1610322208333336E-4</v>
      </c>
      <c r="K4176" s="42">
        <v>3.3679431584272179</v>
      </c>
      <c r="L4176" s="41">
        <v>2.994199346912918E-4</v>
      </c>
      <c r="M4176" s="42">
        <v>3.1817216748545256</v>
      </c>
    </row>
    <row r="4177" spans="1:13" x14ac:dyDescent="0.2">
      <c r="A4177" s="84">
        <v>360</v>
      </c>
      <c r="B4177" s="85">
        <v>37500</v>
      </c>
      <c r="C4177" s="105">
        <v>19.625692950000001</v>
      </c>
      <c r="D4177" s="90">
        <v>4.9799000000000002E-4</v>
      </c>
      <c r="E4177" s="87">
        <v>214.80124769</v>
      </c>
      <c r="F4177" s="96">
        <v>3.13373904</v>
      </c>
      <c r="G4177" s="91">
        <v>11.379715995000002</v>
      </c>
      <c r="H4177" s="41">
        <v>2.994199346912918E-4</v>
      </c>
      <c r="I4177" s="42">
        <v>24.049920006587758</v>
      </c>
      <c r="J4177" s="41">
        <v>3.1610322208333336E-4</v>
      </c>
      <c r="K4177" s="42">
        <v>3.3682592616493015</v>
      </c>
      <c r="L4177" s="41">
        <v>2.994199346912918E-4</v>
      </c>
      <c r="M4177" s="42">
        <v>3.1820210947892171</v>
      </c>
    </row>
    <row r="4178" spans="1:13" x14ac:dyDescent="0.2">
      <c r="A4178" s="84">
        <v>360</v>
      </c>
      <c r="B4178" s="85">
        <v>37501</v>
      </c>
      <c r="C4178" s="105">
        <v>19.71983852</v>
      </c>
      <c r="D4178" s="90">
        <v>5.0007999999999997E-4</v>
      </c>
      <c r="E4178" s="87">
        <v>214.90866550000001</v>
      </c>
      <c r="F4178" s="96">
        <v>3.1271408699999994</v>
      </c>
      <c r="G4178" s="91">
        <v>11.423489694999999</v>
      </c>
      <c r="H4178" s="41">
        <v>3.0051175099821137E-4</v>
      </c>
      <c r="I4178" s="42">
        <v>24.057147290160305</v>
      </c>
      <c r="J4178" s="41">
        <v>3.173191581944444E-4</v>
      </c>
      <c r="K4178" s="42">
        <v>3.3685765808074959</v>
      </c>
      <c r="L4178" s="41">
        <v>3.0051175099821137E-4</v>
      </c>
      <c r="M4178" s="42">
        <v>3.1823216065402153</v>
      </c>
    </row>
    <row r="4179" spans="1:13" x14ac:dyDescent="0.2">
      <c r="A4179" s="84">
        <v>360</v>
      </c>
      <c r="B4179" s="85">
        <v>37502</v>
      </c>
      <c r="C4179" s="105">
        <v>19.711105830000001</v>
      </c>
      <c r="D4179" s="90">
        <v>4.9985000000000003E-4</v>
      </c>
      <c r="E4179" s="87">
        <v>215.01608759999999</v>
      </c>
      <c r="F4179" s="96">
        <v>3.0658510400000001</v>
      </c>
      <c r="G4179" s="91">
        <v>11.388478435</v>
      </c>
      <c r="H4179" s="41">
        <v>2.996385242592936E-4</v>
      </c>
      <c r="I4179" s="42">
        <v>24.064355738272216</v>
      </c>
      <c r="J4179" s="41">
        <v>3.1634662319444441E-4</v>
      </c>
      <c r="K4179" s="42">
        <v>3.3688929274306902</v>
      </c>
      <c r="L4179" s="41">
        <v>2.996385242592936E-4</v>
      </c>
      <c r="M4179" s="42">
        <v>3.1826212450644746</v>
      </c>
    </row>
    <row r="4180" spans="1:13" x14ac:dyDescent="0.2">
      <c r="A4180" s="84">
        <v>360</v>
      </c>
      <c r="B4180" s="85">
        <v>37503</v>
      </c>
      <c r="C4180" s="105">
        <v>19.93741872</v>
      </c>
      <c r="D4180" s="90">
        <v>5.0518999999999998E-4</v>
      </c>
      <c r="E4180" s="87">
        <v>215.12471158</v>
      </c>
      <c r="F4180" s="96">
        <v>3.09606381</v>
      </c>
      <c r="G4180" s="91">
        <v>11.516741265</v>
      </c>
      <c r="H4180" s="41">
        <v>3.0283623318028141E-4</v>
      </c>
      <c r="I4180" s="42">
        <v>24.071643297117905</v>
      </c>
      <c r="J4180" s="41">
        <v>3.1990947958333334E-4</v>
      </c>
      <c r="K4180" s="42">
        <v>3.3692128369102736</v>
      </c>
      <c r="L4180" s="41">
        <v>3.0283623318028141E-4</v>
      </c>
      <c r="M4180" s="42">
        <v>3.1829240812976547</v>
      </c>
    </row>
    <row r="4181" spans="1:13" x14ac:dyDescent="0.2">
      <c r="A4181" s="84">
        <v>360</v>
      </c>
      <c r="B4181" s="85">
        <v>37504</v>
      </c>
      <c r="C4181" s="105">
        <v>20.00473126</v>
      </c>
      <c r="D4181" s="90">
        <v>5.0657999999999996E-4</v>
      </c>
      <c r="E4181" s="87">
        <v>215.23368945999999</v>
      </c>
      <c r="F4181" s="96">
        <v>3.11535246</v>
      </c>
      <c r="G4181" s="91">
        <v>11.56004186</v>
      </c>
      <c r="H4181" s="41">
        <v>3.0391492832926303E-4</v>
      </c>
      <c r="I4181" s="42">
        <v>24.078959028865317</v>
      </c>
      <c r="J4181" s="41">
        <v>3.2111227388888892E-4</v>
      </c>
      <c r="K4181" s="42">
        <v>3.3695339491841625</v>
      </c>
      <c r="L4181" s="41">
        <v>3.0391492832926303E-4</v>
      </c>
      <c r="M4181" s="42">
        <v>3.183227996225984</v>
      </c>
    </row>
    <row r="4182" spans="1:13" x14ac:dyDescent="0.2">
      <c r="A4182" s="84">
        <v>360</v>
      </c>
      <c r="B4182" s="85">
        <v>37505</v>
      </c>
      <c r="C4182" s="105">
        <v>19.980457789999999</v>
      </c>
      <c r="D4182" s="90">
        <v>5.0611000000000005E-4</v>
      </c>
      <c r="E4182" s="87">
        <v>215.34262138</v>
      </c>
      <c r="F4182" s="96">
        <v>3.1573675599999995</v>
      </c>
      <c r="G4182" s="91">
        <v>11.568912675</v>
      </c>
      <c r="H4182" s="41">
        <v>3.0413586464272946E-4</v>
      </c>
      <c r="I4182" s="42">
        <v>24.086282303889256</v>
      </c>
      <c r="J4182" s="41">
        <v>3.2135868541666667E-4</v>
      </c>
      <c r="K4182" s="42">
        <v>3.369855307869579</v>
      </c>
      <c r="L4182" s="41">
        <v>3.0413586464272946E-4</v>
      </c>
      <c r="M4182" s="42">
        <v>3.1835321320906269</v>
      </c>
    </row>
    <row r="4183" spans="1:13" x14ac:dyDescent="0.2">
      <c r="A4183" s="84">
        <v>360</v>
      </c>
      <c r="B4183" s="85">
        <v>37506</v>
      </c>
      <c r="C4183" s="105">
        <v>19.980457789999999</v>
      </c>
      <c r="D4183" s="90">
        <v>5.0611000000000005E-4</v>
      </c>
      <c r="E4183" s="87">
        <v>215.45160842999999</v>
      </c>
      <c r="F4183" s="96">
        <v>3.1573675599999995</v>
      </c>
      <c r="G4183" s="91">
        <v>11.568912675</v>
      </c>
      <c r="H4183" s="41">
        <v>3.0413586464272946E-4</v>
      </c>
      <c r="I4183" s="42">
        <v>24.09360780618378</v>
      </c>
      <c r="J4183" s="41">
        <v>3.2135868541666667E-4</v>
      </c>
      <c r="K4183" s="42">
        <v>3.3701766665549955</v>
      </c>
      <c r="L4183" s="41">
        <v>3.0413586464272946E-4</v>
      </c>
      <c r="M4183" s="42">
        <v>3.1838362679552699</v>
      </c>
    </row>
    <row r="4184" spans="1:13" x14ac:dyDescent="0.2">
      <c r="A4184" s="84">
        <v>360</v>
      </c>
      <c r="B4184" s="85">
        <v>37507</v>
      </c>
      <c r="C4184" s="105">
        <v>19.980457789999999</v>
      </c>
      <c r="D4184" s="90">
        <v>5.0611000000000005E-4</v>
      </c>
      <c r="E4184" s="87">
        <v>215.56065064000001</v>
      </c>
      <c r="F4184" s="96">
        <v>3.1573675599999995</v>
      </c>
      <c r="G4184" s="91">
        <v>11.568912675</v>
      </c>
      <c r="H4184" s="41">
        <v>3.0413586464272946E-4</v>
      </c>
      <c r="I4184" s="42">
        <v>24.100935536426277</v>
      </c>
      <c r="J4184" s="41">
        <v>3.2135868541666667E-4</v>
      </c>
      <c r="K4184" s="42">
        <v>3.370498025240412</v>
      </c>
      <c r="L4184" s="41">
        <v>3.0413586464272946E-4</v>
      </c>
      <c r="M4184" s="42">
        <v>3.1841404038199128</v>
      </c>
    </row>
    <row r="4185" spans="1:13" x14ac:dyDescent="0.2">
      <c r="A4185" s="84">
        <v>360</v>
      </c>
      <c r="B4185" s="85">
        <v>37508</v>
      </c>
      <c r="C4185" s="105">
        <v>20.206789820000001</v>
      </c>
      <c r="D4185" s="90">
        <v>5.1144000000000005E-4</v>
      </c>
      <c r="E4185" s="87">
        <v>215.67089698000001</v>
      </c>
      <c r="F4185" s="96">
        <v>3.1910163800000002</v>
      </c>
      <c r="G4185" s="91">
        <v>11.698903100000001</v>
      </c>
      <c r="H4185" s="41">
        <v>3.0737139553504988E-4</v>
      </c>
      <c r="I4185" s="42">
        <v>24.108343474615808</v>
      </c>
      <c r="J4185" s="41">
        <v>3.2496953055555558E-4</v>
      </c>
      <c r="K4185" s="42">
        <v>3.3708229947709674</v>
      </c>
      <c r="L4185" s="41">
        <v>3.0737139553504988E-4</v>
      </c>
      <c r="M4185" s="42">
        <v>3.1844477752154479</v>
      </c>
    </row>
    <row r="4186" spans="1:13" x14ac:dyDescent="0.2">
      <c r="A4186" s="84">
        <v>360</v>
      </c>
      <c r="B4186" s="85">
        <v>37509</v>
      </c>
      <c r="C4186" s="105">
        <v>20.14369039</v>
      </c>
      <c r="D4186" s="90">
        <v>5.0982000000000002E-4</v>
      </c>
      <c r="E4186" s="87">
        <v>215.78085032000001</v>
      </c>
      <c r="F4186" s="96">
        <v>3.2154125200000001</v>
      </c>
      <c r="G4186" s="91">
        <v>11.679551455</v>
      </c>
      <c r="H4186" s="41">
        <v>3.0688996074901276E-4</v>
      </c>
      <c r="I4186" s="42">
        <v>24.115742083198455</v>
      </c>
      <c r="J4186" s="41">
        <v>3.2443198486111115E-4</v>
      </c>
      <c r="K4186" s="42">
        <v>3.3711474267558286</v>
      </c>
      <c r="L4186" s="41">
        <v>3.0688996074901276E-4</v>
      </c>
      <c r="M4186" s="42">
        <v>3.1847546651761967</v>
      </c>
    </row>
    <row r="4187" spans="1:13" x14ac:dyDescent="0.2">
      <c r="A4187" s="84">
        <v>360</v>
      </c>
      <c r="B4187" s="85">
        <v>37510</v>
      </c>
      <c r="C4187" s="105">
        <v>20.217929689999998</v>
      </c>
      <c r="D4187" s="90">
        <v>5.1166999999999999E-4</v>
      </c>
      <c r="E4187" s="87">
        <v>215.89125891</v>
      </c>
      <c r="F4187" s="96">
        <v>3.2512326100000002</v>
      </c>
      <c r="G4187" s="91">
        <v>11.734581149999999</v>
      </c>
      <c r="H4187" s="41">
        <v>3.0825878447648947E-4</v>
      </c>
      <c r="I4187" s="42">
        <v>24.123175972539769</v>
      </c>
      <c r="J4187" s="41">
        <v>3.2596058749999996E-4</v>
      </c>
      <c r="K4187" s="42">
        <v>3.3714733873433285</v>
      </c>
      <c r="L4187" s="41">
        <v>3.0825878447648947E-4</v>
      </c>
      <c r="M4187" s="42">
        <v>3.1850629239606731</v>
      </c>
    </row>
    <row r="4188" spans="1:13" x14ac:dyDescent="0.2">
      <c r="A4188" s="84">
        <v>360</v>
      </c>
      <c r="B4188" s="85">
        <v>37511</v>
      </c>
      <c r="C4188" s="105">
        <v>20.22652828</v>
      </c>
      <c r="D4188" s="90">
        <v>5.1190000000000003E-4</v>
      </c>
      <c r="E4188" s="87">
        <v>216.00177364999999</v>
      </c>
      <c r="F4188" s="96">
        <v>3.3078762499999996</v>
      </c>
      <c r="G4188" s="91">
        <v>11.767202265</v>
      </c>
      <c r="H4188" s="41">
        <v>3.0906989369405835E-4</v>
      </c>
      <c r="I4188" s="42">
        <v>24.130631719973167</v>
      </c>
      <c r="J4188" s="41">
        <v>3.2686672958333335E-4</v>
      </c>
      <c r="K4188" s="42">
        <v>3.371800254072912</v>
      </c>
      <c r="L4188" s="41">
        <v>3.0906989369405835E-4</v>
      </c>
      <c r="M4188" s="42">
        <v>3.1853719938543672</v>
      </c>
    </row>
    <row r="4189" spans="1:13" x14ac:dyDescent="0.2">
      <c r="A4189" s="84">
        <v>360</v>
      </c>
      <c r="B4189" s="85">
        <v>37512</v>
      </c>
      <c r="C4189" s="105">
        <v>20.350953879999999</v>
      </c>
      <c r="D4189" s="90">
        <v>5.1466999999999995E-4</v>
      </c>
      <c r="E4189" s="87">
        <v>216.11294328</v>
      </c>
      <c r="F4189" s="96">
        <v>3.32875823</v>
      </c>
      <c r="G4189" s="91">
        <v>11.839856054999998</v>
      </c>
      <c r="H4189" s="41">
        <v>3.108755491096904E-4</v>
      </c>
      <c r="I4189" s="42">
        <v>24.138133343359478</v>
      </c>
      <c r="J4189" s="41">
        <v>3.288848904166666E-4</v>
      </c>
      <c r="K4189" s="42">
        <v>3.3721291389633286</v>
      </c>
      <c r="L4189" s="41">
        <v>3.108755491096904E-4</v>
      </c>
      <c r="M4189" s="42">
        <v>3.1856828694034771</v>
      </c>
    </row>
    <row r="4190" spans="1:13" x14ac:dyDescent="0.2">
      <c r="A4190" s="84">
        <v>360</v>
      </c>
      <c r="B4190" s="85">
        <v>37513</v>
      </c>
      <c r="C4190" s="105">
        <v>20.350953879999999</v>
      </c>
      <c r="D4190" s="90">
        <v>5.1466999999999995E-4</v>
      </c>
      <c r="E4190" s="87">
        <v>216.22417013</v>
      </c>
      <c r="F4190" s="96">
        <v>3.32875823</v>
      </c>
      <c r="G4190" s="91">
        <v>11.839856054999998</v>
      </c>
      <c r="H4190" s="41">
        <v>3.108755491096904E-4</v>
      </c>
      <c r="I4190" s="42">
        <v>24.145637298817078</v>
      </c>
      <c r="J4190" s="41">
        <v>3.288848904166666E-4</v>
      </c>
      <c r="K4190" s="42">
        <v>3.3724580238537452</v>
      </c>
      <c r="L4190" s="41">
        <v>3.108755491096904E-4</v>
      </c>
      <c r="M4190" s="42">
        <v>3.1859937449525866</v>
      </c>
    </row>
    <row r="4191" spans="1:13" x14ac:dyDescent="0.2">
      <c r="A4191" s="84">
        <v>360</v>
      </c>
      <c r="B4191" s="85">
        <v>37514</v>
      </c>
      <c r="C4191" s="105">
        <v>20.350953879999999</v>
      </c>
      <c r="D4191" s="90">
        <v>5.1466999999999995E-4</v>
      </c>
      <c r="E4191" s="87">
        <v>216.33545422</v>
      </c>
      <c r="F4191" s="96">
        <v>3.32875823</v>
      </c>
      <c r="G4191" s="91">
        <v>11.839856054999998</v>
      </c>
      <c r="H4191" s="41">
        <v>3.108755491096904E-4</v>
      </c>
      <c r="I4191" s="42">
        <v>24.15314358707095</v>
      </c>
      <c r="J4191" s="41">
        <v>3.288848904166666E-4</v>
      </c>
      <c r="K4191" s="42">
        <v>3.3727869087441618</v>
      </c>
      <c r="L4191" s="41">
        <v>3.108755491096904E-4</v>
      </c>
      <c r="M4191" s="42">
        <v>3.186304620501696</v>
      </c>
    </row>
    <row r="4192" spans="1:13" x14ac:dyDescent="0.2">
      <c r="A4192" s="84">
        <v>360</v>
      </c>
      <c r="B4192" s="85">
        <v>37515</v>
      </c>
      <c r="C4192" s="105">
        <v>20.383419360000001</v>
      </c>
      <c r="D4192" s="90">
        <v>5.1535999999999997E-4</v>
      </c>
      <c r="E4192" s="87">
        <v>216.44694486</v>
      </c>
      <c r="F4192" s="96">
        <v>3.4243435199999999</v>
      </c>
      <c r="G4192" s="91">
        <v>11.903881440000001</v>
      </c>
      <c r="H4192" s="41">
        <v>3.1246579452726131E-4</v>
      </c>
      <c r="I4192" s="42">
        <v>24.160690618272216</v>
      </c>
      <c r="J4192" s="41">
        <v>3.3066337333333335E-4</v>
      </c>
      <c r="K4192" s="42">
        <v>3.3731175721174953</v>
      </c>
      <c r="L4192" s="41">
        <v>3.1246579452726131E-4</v>
      </c>
      <c r="M4192" s="42">
        <v>3.1866170862962235</v>
      </c>
    </row>
    <row r="4193" spans="1:13" x14ac:dyDescent="0.2">
      <c r="A4193" s="84">
        <v>360</v>
      </c>
      <c r="B4193" s="85">
        <v>37516</v>
      </c>
      <c r="C4193" s="105">
        <v>20.566313659999999</v>
      </c>
      <c r="D4193" s="90">
        <v>5.1975000000000003E-4</v>
      </c>
      <c r="E4193" s="87">
        <v>216.55944316</v>
      </c>
      <c r="F4193" s="96">
        <v>3.6179083099999994</v>
      </c>
      <c r="G4193" s="91">
        <v>12.092110985</v>
      </c>
      <c r="H4193" s="41">
        <v>3.1713574028247038E-4</v>
      </c>
      <c r="I4193" s="42">
        <v>24.168352836777178</v>
      </c>
      <c r="J4193" s="41">
        <v>3.3589197180555557E-4</v>
      </c>
      <c r="K4193" s="42">
        <v>3.3734534640893008</v>
      </c>
      <c r="L4193" s="41">
        <v>3.1713574028247038E-4</v>
      </c>
      <c r="M4193" s="42">
        <v>3.186934222036506</v>
      </c>
    </row>
    <row r="4194" spans="1:13" x14ac:dyDescent="0.2">
      <c r="A4194" s="84">
        <v>360</v>
      </c>
      <c r="B4194" s="85">
        <v>37517</v>
      </c>
      <c r="C4194" s="105">
        <v>20.488466729999999</v>
      </c>
      <c r="D4194" s="90">
        <v>5.1789999999999996E-4</v>
      </c>
      <c r="E4194" s="87">
        <v>216.6715993</v>
      </c>
      <c r="F4194" s="96">
        <v>3.7488206000000002</v>
      </c>
      <c r="G4194" s="91">
        <v>12.118643665</v>
      </c>
      <c r="H4194" s="41">
        <v>3.1779338301762827E-4</v>
      </c>
      <c r="I4194" s="42">
        <v>24.176033379387142</v>
      </c>
      <c r="J4194" s="41">
        <v>3.3662899069444445E-4</v>
      </c>
      <c r="K4194" s="42">
        <v>3.3737900930799953</v>
      </c>
      <c r="L4194" s="41">
        <v>3.1779338301762827E-4</v>
      </c>
      <c r="M4194" s="42">
        <v>3.1872520154195234</v>
      </c>
    </row>
    <row r="4195" spans="1:13" x14ac:dyDescent="0.2">
      <c r="A4195" s="84">
        <v>360</v>
      </c>
      <c r="B4195" s="85">
        <v>37518</v>
      </c>
      <c r="C4195" s="105">
        <v>20.545147879999998</v>
      </c>
      <c r="D4195" s="90">
        <v>5.1929000000000005E-4</v>
      </c>
      <c r="E4195" s="87">
        <v>216.78411469</v>
      </c>
      <c r="F4195" s="96">
        <v>3.6120729300000001</v>
      </c>
      <c r="G4195" s="91">
        <v>12.078610404999999</v>
      </c>
      <c r="H4195" s="41">
        <v>3.1680105341758136E-4</v>
      </c>
      <c r="I4195" s="42">
        <v>24.183692372229192</v>
      </c>
      <c r="J4195" s="41">
        <v>3.3551695569444443E-4</v>
      </c>
      <c r="K4195" s="42">
        <v>3.3741256100356898</v>
      </c>
      <c r="L4195" s="41">
        <v>3.1680105341758136E-4</v>
      </c>
      <c r="M4195" s="42">
        <v>3.187568816472941</v>
      </c>
    </row>
    <row r="4196" spans="1:13" x14ac:dyDescent="0.2">
      <c r="A4196" s="84">
        <v>360</v>
      </c>
      <c r="B4196" s="85">
        <v>37519</v>
      </c>
      <c r="C4196" s="105">
        <v>20.49733174</v>
      </c>
      <c r="D4196" s="90">
        <v>5.1813E-4</v>
      </c>
      <c r="E4196" s="87">
        <v>216.89643704</v>
      </c>
      <c r="F4196" s="96">
        <v>3.5341235200000001</v>
      </c>
      <c r="G4196" s="91">
        <v>12.015727630000001</v>
      </c>
      <c r="H4196" s="41">
        <v>3.1524162463458794E-4</v>
      </c>
      <c r="I4196" s="42">
        <v>24.191316078702275</v>
      </c>
      <c r="J4196" s="41">
        <v>3.3377021194444447E-4</v>
      </c>
      <c r="K4196" s="42">
        <v>3.3744593802476341</v>
      </c>
      <c r="L4196" s="41">
        <v>3.1524162463458794E-4</v>
      </c>
      <c r="M4196" s="42">
        <v>3.1878840580975756</v>
      </c>
    </row>
    <row r="4197" spans="1:13" x14ac:dyDescent="0.2">
      <c r="A4197" s="84">
        <v>360</v>
      </c>
      <c r="B4197" s="85">
        <v>37520</v>
      </c>
      <c r="C4197" s="105">
        <v>20.49733174</v>
      </c>
      <c r="D4197" s="90">
        <v>5.1813E-4</v>
      </c>
      <c r="E4197" s="87">
        <v>217.00881759000001</v>
      </c>
      <c r="F4197" s="96">
        <v>3.5341235200000001</v>
      </c>
      <c r="G4197" s="91">
        <v>12.015727630000001</v>
      </c>
      <c r="H4197" s="41">
        <v>3.1524162463458794E-4</v>
      </c>
      <c r="I4197" s="42">
        <v>24.198942188484974</v>
      </c>
      <c r="J4197" s="41">
        <v>3.3377021194444447E-4</v>
      </c>
      <c r="K4197" s="42">
        <v>3.3747931504595785</v>
      </c>
      <c r="L4197" s="41">
        <v>3.1524162463458794E-4</v>
      </c>
      <c r="M4197" s="42">
        <v>3.1881992997222102</v>
      </c>
    </row>
    <row r="4198" spans="1:13" x14ac:dyDescent="0.2">
      <c r="A4198" s="84">
        <v>360</v>
      </c>
      <c r="B4198" s="85">
        <v>37521</v>
      </c>
      <c r="C4198" s="105">
        <v>20.49733174</v>
      </c>
      <c r="D4198" s="90">
        <v>5.1813E-4</v>
      </c>
      <c r="E4198" s="87">
        <v>217.12125637</v>
      </c>
      <c r="F4198" s="96">
        <v>3.5341235200000001</v>
      </c>
      <c r="G4198" s="91">
        <v>12.015727630000001</v>
      </c>
      <c r="H4198" s="41">
        <v>3.1524162463458794E-4</v>
      </c>
      <c r="I4198" s="42">
        <v>24.206570702334911</v>
      </c>
      <c r="J4198" s="41">
        <v>3.3377021194444447E-4</v>
      </c>
      <c r="K4198" s="42">
        <v>3.3751269206715229</v>
      </c>
      <c r="L4198" s="41">
        <v>3.1524162463458794E-4</v>
      </c>
      <c r="M4198" s="42">
        <v>3.1885145413468448</v>
      </c>
    </row>
    <row r="4199" spans="1:13" x14ac:dyDescent="0.2">
      <c r="A4199" s="84">
        <v>360</v>
      </c>
      <c r="B4199" s="85">
        <v>37522</v>
      </c>
      <c r="C4199" s="105">
        <v>20.569861060000001</v>
      </c>
      <c r="D4199" s="90">
        <v>5.1975000000000003E-4</v>
      </c>
      <c r="E4199" s="87">
        <v>217.23410514</v>
      </c>
      <c r="F4199" s="96">
        <v>3.5407735500000004</v>
      </c>
      <c r="G4199" s="91">
        <v>12.055317305000001</v>
      </c>
      <c r="H4199" s="41">
        <v>3.1622351001958648E-4</v>
      </c>
      <c r="I4199" s="42">
        <v>24.21422538908794</v>
      </c>
      <c r="J4199" s="41">
        <v>3.348699251388889E-4</v>
      </c>
      <c r="K4199" s="42">
        <v>3.375461790596662</v>
      </c>
      <c r="L4199" s="41">
        <v>3.1622351001958648E-4</v>
      </c>
      <c r="M4199" s="42">
        <v>3.1888307648568643</v>
      </c>
    </row>
    <row r="4200" spans="1:13" x14ac:dyDescent="0.2">
      <c r="A4200" s="84">
        <v>360</v>
      </c>
      <c r="B4200" s="85">
        <v>37523</v>
      </c>
      <c r="C4200" s="105">
        <v>19.431593490000001</v>
      </c>
      <c r="D4200" s="90">
        <v>4.9333999999999999E-4</v>
      </c>
      <c r="E4200" s="87">
        <v>217.34127541000001</v>
      </c>
      <c r="F4200" s="96">
        <v>3.5053569200000001</v>
      </c>
      <c r="G4200" s="91">
        <v>11.468475205000001</v>
      </c>
      <c r="H4200" s="41">
        <v>3.0163334704780276E-4</v>
      </c>
      <c r="I4200" s="42">
        <v>24.221529206938222</v>
      </c>
      <c r="J4200" s="41">
        <v>3.1856875569444444E-4</v>
      </c>
      <c r="K4200" s="42">
        <v>3.3757803593523565</v>
      </c>
      <c r="L4200" s="41">
        <v>3.0163334704780276E-4</v>
      </c>
      <c r="M4200" s="42">
        <v>3.1891323982039124</v>
      </c>
    </row>
    <row r="4201" spans="1:13" x14ac:dyDescent="0.2">
      <c r="A4201" s="84">
        <v>360</v>
      </c>
      <c r="B4201" s="85">
        <v>37524</v>
      </c>
      <c r="C4201" s="105">
        <v>19.439809440000001</v>
      </c>
      <c r="D4201" s="90">
        <v>4.9357999999999997E-4</v>
      </c>
      <c r="E4201" s="87">
        <v>217.44855071999999</v>
      </c>
      <c r="F4201" s="96">
        <v>3.5331733599999997</v>
      </c>
      <c r="G4201" s="91">
        <v>11.4864914</v>
      </c>
      <c r="H4201" s="41">
        <v>3.0208240717377599E-4</v>
      </c>
      <c r="I4201" s="42">
        <v>24.228846104786484</v>
      </c>
      <c r="J4201" s="41">
        <v>3.1906920555555555E-4</v>
      </c>
      <c r="K4201" s="42">
        <v>3.3760994285579122</v>
      </c>
      <c r="L4201" s="41">
        <v>3.0208240717377599E-4</v>
      </c>
      <c r="M4201" s="42">
        <v>3.1894344806110864</v>
      </c>
    </row>
    <row r="4202" spans="1:13" x14ac:dyDescent="0.2">
      <c r="A4202" s="84">
        <v>360</v>
      </c>
      <c r="B4202" s="85">
        <v>37525</v>
      </c>
      <c r="C4202" s="105">
        <v>21.462850589999999</v>
      </c>
      <c r="D4202" s="90">
        <v>5.4018999999999996E-4</v>
      </c>
      <c r="E4202" s="87">
        <v>217.56601424999999</v>
      </c>
      <c r="F4202" s="96">
        <v>3.5200594299999999</v>
      </c>
      <c r="G4202" s="91">
        <v>12.491455009999999</v>
      </c>
      <c r="H4202" s="41">
        <v>3.2701756221364953E-4</v>
      </c>
      <c r="I4202" s="42">
        <v>24.236769362974922</v>
      </c>
      <c r="J4202" s="41">
        <v>3.4698486138888887E-4</v>
      </c>
      <c r="K4202" s="42">
        <v>3.3764464134193011</v>
      </c>
      <c r="L4202" s="41">
        <v>3.2701756221364953E-4</v>
      </c>
      <c r="M4202" s="42">
        <v>3.1897614981732998</v>
      </c>
    </row>
    <row r="4203" spans="1:13" x14ac:dyDescent="0.2">
      <c r="A4203" s="84">
        <v>360</v>
      </c>
      <c r="B4203" s="85">
        <v>37526</v>
      </c>
      <c r="C4203" s="105">
        <v>21.9057675</v>
      </c>
      <c r="D4203" s="90">
        <v>5.5046999999999995E-4</v>
      </c>
      <c r="E4203" s="87">
        <v>217.68577780999999</v>
      </c>
      <c r="F4203" s="96">
        <v>3.5000612100000001</v>
      </c>
      <c r="G4203" s="91">
        <v>12.702914355000001</v>
      </c>
      <c r="H4203" s="41">
        <v>3.3223599518161784E-4</v>
      </c>
      <c r="I4203" s="42">
        <v>24.244821690164216</v>
      </c>
      <c r="J4203" s="41">
        <v>3.5285873208333336E-4</v>
      </c>
      <c r="K4203" s="42">
        <v>3.3767992721513842</v>
      </c>
      <c r="L4203" s="41">
        <v>3.3223599518161784E-4</v>
      </c>
      <c r="M4203" s="42">
        <v>3.1900937341684816</v>
      </c>
    </row>
    <row r="4204" spans="1:13" x14ac:dyDescent="0.2">
      <c r="A4204" s="84">
        <v>360</v>
      </c>
      <c r="B4204" s="85">
        <v>37527</v>
      </c>
      <c r="C4204" s="105">
        <v>21.9057675</v>
      </c>
      <c r="D4204" s="90">
        <v>5.5046999999999995E-4</v>
      </c>
      <c r="E4204" s="87">
        <v>217.80560729999999</v>
      </c>
      <c r="F4204" s="96">
        <v>3.5000612100000001</v>
      </c>
      <c r="G4204" s="91">
        <v>12.702914355000001</v>
      </c>
      <c r="H4204" s="41">
        <v>3.3223599518161784E-4</v>
      </c>
      <c r="I4204" s="42">
        <v>24.252876692626447</v>
      </c>
      <c r="J4204" s="41">
        <v>3.5285873208333336E-4</v>
      </c>
      <c r="K4204" s="42">
        <v>3.3771521308834673</v>
      </c>
      <c r="L4204" s="41">
        <v>3.3223599518161784E-4</v>
      </c>
      <c r="M4204" s="42">
        <v>3.1904259701636635</v>
      </c>
    </row>
    <row r="4205" spans="1:13" x14ac:dyDescent="0.2">
      <c r="A4205" s="84">
        <v>360</v>
      </c>
      <c r="B4205" s="85">
        <v>37528</v>
      </c>
      <c r="C4205" s="105">
        <v>21.9057675</v>
      </c>
      <c r="D4205" s="90">
        <v>5.5046999999999995E-4</v>
      </c>
      <c r="E4205" s="87">
        <v>217.92550274999999</v>
      </c>
      <c r="F4205" s="96">
        <v>3.5000612100000001</v>
      </c>
      <c r="G4205" s="91">
        <v>12.702914355000001</v>
      </c>
      <c r="H4205" s="41">
        <v>3.3223599518161784E-4</v>
      </c>
      <c r="I4205" s="42">
        <v>24.260934371250439</v>
      </c>
      <c r="J4205" s="41">
        <v>3.5285873208333336E-4</v>
      </c>
      <c r="K4205" s="42">
        <v>3.3775049896155505</v>
      </c>
      <c r="L4205" s="41">
        <v>3.3223599518161784E-4</v>
      </c>
      <c r="M4205" s="42">
        <v>3.1907582061588453</v>
      </c>
    </row>
    <row r="4206" spans="1:13" x14ac:dyDescent="0.2">
      <c r="A4206" s="84">
        <v>360</v>
      </c>
      <c r="B4206" s="85">
        <v>37529</v>
      </c>
      <c r="C4206" s="105">
        <v>21.398551099999999</v>
      </c>
      <c r="D4206" s="90">
        <v>5.3881000000000003E-4</v>
      </c>
      <c r="E4206" s="87">
        <v>218.04292319000001</v>
      </c>
      <c r="F4206" s="96">
        <v>3.5302247699999998</v>
      </c>
      <c r="G4206" s="91">
        <v>12.464387935</v>
      </c>
      <c r="H4206" s="41">
        <v>3.2634888981175614E-4</v>
      </c>
      <c r="I4206" s="42">
        <v>24.268851900248293</v>
      </c>
      <c r="J4206" s="41">
        <v>3.4623299819444445E-4</v>
      </c>
      <c r="K4206" s="42">
        <v>3.3778512226137449</v>
      </c>
      <c r="L4206" s="41">
        <v>3.2634888981175614E-4</v>
      </c>
      <c r="M4206" s="42">
        <v>3.1910845550486568</v>
      </c>
    </row>
    <row r="4207" spans="1:13" x14ac:dyDescent="0.2">
      <c r="A4207" s="84">
        <v>360</v>
      </c>
      <c r="B4207" s="85">
        <v>37530</v>
      </c>
      <c r="C4207" s="105">
        <v>22.10449148</v>
      </c>
      <c r="D4207" s="90">
        <v>5.5478999999999999E-4</v>
      </c>
      <c r="E4207" s="87">
        <v>218.16389122000001</v>
      </c>
      <c r="F4207" s="96">
        <v>3.5567661300000006</v>
      </c>
      <c r="G4207" s="91">
        <v>12.830628805</v>
      </c>
      <c r="H4207" s="41">
        <v>3.3538302880797843E-4</v>
      </c>
      <c r="I4207" s="42">
        <v>24.276991261304293</v>
      </c>
      <c r="J4207" s="41">
        <v>3.5640635569444447E-4</v>
      </c>
      <c r="K4207" s="42">
        <v>3.3782076289694394</v>
      </c>
      <c r="L4207" s="41">
        <v>3.3538302880797843E-4</v>
      </c>
      <c r="M4207" s="42">
        <v>3.1914199380774648</v>
      </c>
    </row>
    <row r="4208" spans="1:13" x14ac:dyDescent="0.2">
      <c r="A4208" s="84">
        <v>360</v>
      </c>
      <c r="B4208" s="85">
        <v>37531</v>
      </c>
      <c r="C4208" s="105">
        <v>21.912677120000001</v>
      </c>
      <c r="D4208" s="90">
        <v>5.5046999999999995E-4</v>
      </c>
      <c r="E4208" s="87">
        <v>218.28398390000001</v>
      </c>
      <c r="F4208" s="96">
        <v>3.59342644</v>
      </c>
      <c r="G4208" s="91">
        <v>12.75305178</v>
      </c>
      <c r="H4208" s="41">
        <v>3.3347186386545324E-4</v>
      </c>
      <c r="I4208" s="42">
        <v>24.285086954829247</v>
      </c>
      <c r="J4208" s="41">
        <v>3.5425143833333331E-4</v>
      </c>
      <c r="K4208" s="42">
        <v>3.3785618804077728</v>
      </c>
      <c r="L4208" s="41">
        <v>3.3347186386545324E-4</v>
      </c>
      <c r="M4208" s="42">
        <v>3.1917534099413301</v>
      </c>
    </row>
    <row r="4209" spans="1:13" x14ac:dyDescent="0.2">
      <c r="A4209" s="84">
        <v>360</v>
      </c>
      <c r="B4209" s="85">
        <v>37532</v>
      </c>
      <c r="C4209" s="105">
        <v>22.17614494</v>
      </c>
      <c r="D4209" s="90">
        <v>5.5661000000000003E-4</v>
      </c>
      <c r="E4209" s="87">
        <v>218.40548294999999</v>
      </c>
      <c r="F4209" s="96">
        <v>3.6224587499999994</v>
      </c>
      <c r="G4209" s="91">
        <v>12.899301845</v>
      </c>
      <c r="H4209" s="41">
        <v>3.3707374468394669E-4</v>
      </c>
      <c r="I4209" s="42">
        <v>24.293272820029085</v>
      </c>
      <c r="J4209" s="41">
        <v>3.5831394013888891E-4</v>
      </c>
      <c r="K4209" s="42">
        <v>3.3789201943479119</v>
      </c>
      <c r="L4209" s="41">
        <v>3.3707374468394669E-4</v>
      </c>
      <c r="M4209" s="42">
        <v>3.1920904836860142</v>
      </c>
    </row>
    <row r="4210" spans="1:13" x14ac:dyDescent="0.2">
      <c r="A4210" s="84">
        <v>360</v>
      </c>
      <c r="B4210" s="85">
        <v>37533</v>
      </c>
      <c r="C4210" s="105">
        <v>22.223253790000001</v>
      </c>
      <c r="D4210" s="90">
        <v>5.5752000000000004E-4</v>
      </c>
      <c r="E4210" s="87">
        <v>218.52724837</v>
      </c>
      <c r="F4210" s="96">
        <v>3.6356592800000005</v>
      </c>
      <c r="G4210" s="91">
        <v>12.929456535</v>
      </c>
      <c r="H4210" s="41">
        <v>3.3781582283443079E-4</v>
      </c>
      <c r="I4210" s="42">
        <v>24.301479471976123</v>
      </c>
      <c r="J4210" s="41">
        <v>3.5915157041666669E-4</v>
      </c>
      <c r="K4210" s="42">
        <v>3.3792793459183286</v>
      </c>
      <c r="L4210" s="41">
        <v>3.3781582283443079E-4</v>
      </c>
      <c r="M4210" s="42">
        <v>3.1924282995088484</v>
      </c>
    </row>
    <row r="4211" spans="1:13" x14ac:dyDescent="0.2">
      <c r="A4211" s="84">
        <v>360</v>
      </c>
      <c r="B4211" s="85">
        <v>37534</v>
      </c>
      <c r="C4211" s="105">
        <v>22.223253790000001</v>
      </c>
      <c r="D4211" s="90">
        <v>5.5752000000000004E-4</v>
      </c>
      <c r="E4211" s="87">
        <v>218.64908167999999</v>
      </c>
      <c r="F4211" s="96">
        <v>3.6356592800000005</v>
      </c>
      <c r="G4211" s="91">
        <v>12.929456535</v>
      </c>
      <c r="H4211" s="41">
        <v>3.3781582283443079E-4</v>
      </c>
      <c r="I4211" s="42">
        <v>24.309688896260042</v>
      </c>
      <c r="J4211" s="41">
        <v>3.5915157041666669E-4</v>
      </c>
      <c r="K4211" s="42">
        <v>3.3796384974887452</v>
      </c>
      <c r="L4211" s="41">
        <v>3.3781582283443079E-4</v>
      </c>
      <c r="M4211" s="42">
        <v>3.1927661153316826</v>
      </c>
    </row>
    <row r="4212" spans="1:13" x14ac:dyDescent="0.2">
      <c r="A4212" s="84">
        <v>360</v>
      </c>
      <c r="B4212" s="85">
        <v>37535</v>
      </c>
      <c r="C4212" s="105">
        <v>22.223253790000001</v>
      </c>
      <c r="D4212" s="90">
        <v>5.5752000000000004E-4</v>
      </c>
      <c r="E4212" s="87">
        <v>218.77098291999999</v>
      </c>
      <c r="F4212" s="96">
        <v>3.6356592800000005</v>
      </c>
      <c r="G4212" s="91">
        <v>12.929456535</v>
      </c>
      <c r="H4212" s="41">
        <v>3.3781582283443079E-4</v>
      </c>
      <c r="I4212" s="42">
        <v>24.31790109381738</v>
      </c>
      <c r="J4212" s="41">
        <v>3.5915157041666669E-4</v>
      </c>
      <c r="K4212" s="42">
        <v>3.3799976490591619</v>
      </c>
      <c r="L4212" s="41">
        <v>3.3781582283443079E-4</v>
      </c>
      <c r="M4212" s="42">
        <v>3.1931039311545169</v>
      </c>
    </row>
    <row r="4213" spans="1:13" x14ac:dyDescent="0.2">
      <c r="A4213" s="84">
        <v>360</v>
      </c>
      <c r="B4213" s="85">
        <v>37536</v>
      </c>
      <c r="C4213" s="105">
        <v>22.223253790000001</v>
      </c>
      <c r="D4213" s="90">
        <v>5.5752000000000004E-4</v>
      </c>
      <c r="E4213" s="87">
        <v>218.89295211999999</v>
      </c>
      <c r="F4213" s="96">
        <v>3.6356592800000005</v>
      </c>
      <c r="G4213" s="91">
        <v>12.929456535</v>
      </c>
      <c r="H4213" s="41">
        <v>3.3781582283443079E-4</v>
      </c>
      <c r="I4213" s="42">
        <v>24.326116065584994</v>
      </c>
      <c r="J4213" s="41">
        <v>3.5915157041666669E-4</v>
      </c>
      <c r="K4213" s="42">
        <v>3.3803568006295786</v>
      </c>
      <c r="L4213" s="41">
        <v>3.3781582283443079E-4</v>
      </c>
      <c r="M4213" s="42">
        <v>3.1934417469773511</v>
      </c>
    </row>
    <row r="4214" spans="1:13" x14ac:dyDescent="0.2">
      <c r="A4214" s="84">
        <v>360</v>
      </c>
      <c r="B4214" s="85">
        <v>37537</v>
      </c>
      <c r="C4214" s="105">
        <v>22.223253790000001</v>
      </c>
      <c r="D4214" s="90">
        <v>5.5752000000000004E-4</v>
      </c>
      <c r="E4214" s="87">
        <v>219.01498932000001</v>
      </c>
      <c r="F4214" s="96">
        <v>3.6356592800000005</v>
      </c>
      <c r="G4214" s="91">
        <v>12.929456535</v>
      </c>
      <c r="H4214" s="41">
        <v>3.3781582283443079E-4</v>
      </c>
      <c r="I4214" s="42">
        <v>24.334333812500056</v>
      </c>
      <c r="J4214" s="41">
        <v>3.5915157041666669E-4</v>
      </c>
      <c r="K4214" s="42">
        <v>3.3807159521999952</v>
      </c>
      <c r="L4214" s="41">
        <v>3.3781582283443079E-4</v>
      </c>
      <c r="M4214" s="42">
        <v>3.1937795628001853</v>
      </c>
    </row>
    <row r="4215" spans="1:13" x14ac:dyDescent="0.2">
      <c r="A4215" s="84">
        <v>360</v>
      </c>
      <c r="B4215" s="85">
        <v>37538</v>
      </c>
      <c r="C4215" s="105">
        <v>22.41738677</v>
      </c>
      <c r="D4215" s="90">
        <v>5.6207000000000002E-4</v>
      </c>
      <c r="E4215" s="87">
        <v>219.13809108000001</v>
      </c>
      <c r="F4215" s="96">
        <v>3.6668950700000003</v>
      </c>
      <c r="G4215" s="91">
        <v>13.04214092</v>
      </c>
      <c r="H4215" s="41">
        <v>3.4058713023976672E-4</v>
      </c>
      <c r="I4215" s="42">
        <v>24.342621773419552</v>
      </c>
      <c r="J4215" s="41">
        <v>3.6228169222222219E-4</v>
      </c>
      <c r="K4215" s="42">
        <v>3.3810782338922176</v>
      </c>
      <c r="L4215" s="41">
        <v>3.4058713023976672E-4</v>
      </c>
      <c r="M4215" s="42">
        <v>3.1941201499304253</v>
      </c>
    </row>
    <row r="4216" spans="1:13" x14ac:dyDescent="0.2">
      <c r="A4216" s="84">
        <v>360</v>
      </c>
      <c r="B4216" s="85">
        <v>37539</v>
      </c>
      <c r="C4216" s="105">
        <v>20.351690519999998</v>
      </c>
      <c r="D4216" s="90">
        <v>5.1466999999999995E-4</v>
      </c>
      <c r="E4216" s="87">
        <v>219.25087488</v>
      </c>
      <c r="F4216" s="96">
        <v>3.6554569000000003</v>
      </c>
      <c r="G4216" s="91">
        <v>12.00357371</v>
      </c>
      <c r="H4216" s="41">
        <v>3.149401191262502E-4</v>
      </c>
      <c r="I4216" s="42">
        <v>24.350288241620717</v>
      </c>
      <c r="J4216" s="41">
        <v>3.3343260305555557E-4</v>
      </c>
      <c r="K4216" s="42">
        <v>3.3814116664952731</v>
      </c>
      <c r="L4216" s="41">
        <v>3.149401191262502E-4</v>
      </c>
      <c r="M4216" s="42">
        <v>3.1944350900495513</v>
      </c>
    </row>
    <row r="4217" spans="1:13" x14ac:dyDescent="0.2">
      <c r="A4217" s="84">
        <v>360</v>
      </c>
      <c r="B4217" s="85">
        <v>37540</v>
      </c>
      <c r="C4217" s="105">
        <v>20.23340936</v>
      </c>
      <c r="D4217" s="90">
        <v>5.1190000000000003E-4</v>
      </c>
      <c r="E4217" s="87">
        <v>219.36310940000001</v>
      </c>
      <c r="F4217" s="96">
        <v>3.6988444099999995</v>
      </c>
      <c r="G4217" s="91">
        <v>11.966126885</v>
      </c>
      <c r="H4217" s="41">
        <v>3.140109606689645E-4</v>
      </c>
      <c r="I4217" s="42">
        <v>24.357934499024033</v>
      </c>
      <c r="J4217" s="41">
        <v>3.3239241347222221E-4</v>
      </c>
      <c r="K4217" s="42">
        <v>3.3817440589087453</v>
      </c>
      <c r="L4217" s="41">
        <v>3.140109606689645E-4</v>
      </c>
      <c r="M4217" s="42">
        <v>3.1947491010102205</v>
      </c>
    </row>
    <row r="4218" spans="1:13" x14ac:dyDescent="0.2">
      <c r="A4218" s="84">
        <v>360</v>
      </c>
      <c r="B4218" s="85">
        <v>37541</v>
      </c>
      <c r="C4218" s="105">
        <v>20.23340936</v>
      </c>
      <c r="D4218" s="90">
        <v>5.1190000000000003E-4</v>
      </c>
      <c r="E4218" s="87">
        <v>219.47540137999999</v>
      </c>
      <c r="F4218" s="96">
        <v>3.6988444099999995</v>
      </c>
      <c r="G4218" s="91">
        <v>11.966126885</v>
      </c>
      <c r="H4218" s="41">
        <v>3.140109606689645E-4</v>
      </c>
      <c r="I4218" s="42">
        <v>24.365583157435982</v>
      </c>
      <c r="J4218" s="41">
        <v>3.3239241347222221E-4</v>
      </c>
      <c r="K4218" s="42">
        <v>3.3820764513222175</v>
      </c>
      <c r="L4218" s="41">
        <v>3.140109606689645E-4</v>
      </c>
      <c r="M4218" s="42">
        <v>3.1950631119708897</v>
      </c>
    </row>
    <row r="4219" spans="1:13" x14ac:dyDescent="0.2">
      <c r="A4219" s="84">
        <v>360</v>
      </c>
      <c r="B4219" s="85">
        <v>37542</v>
      </c>
      <c r="C4219" s="105">
        <v>20.23340936</v>
      </c>
      <c r="D4219" s="90">
        <v>5.1190000000000003E-4</v>
      </c>
      <c r="E4219" s="87">
        <v>219.58775084000001</v>
      </c>
      <c r="F4219" s="96">
        <v>3.6988444099999995</v>
      </c>
      <c r="G4219" s="91">
        <v>11.966126885</v>
      </c>
      <c r="H4219" s="41">
        <v>3.140109606689645E-4</v>
      </c>
      <c r="I4219" s="42">
        <v>24.373234217610509</v>
      </c>
      <c r="J4219" s="41">
        <v>3.3239241347222221E-4</v>
      </c>
      <c r="K4219" s="42">
        <v>3.3824088437356896</v>
      </c>
      <c r="L4219" s="41">
        <v>3.140109606689645E-4</v>
      </c>
      <c r="M4219" s="42">
        <v>3.1953771229315588</v>
      </c>
    </row>
    <row r="4220" spans="1:13" x14ac:dyDescent="0.2">
      <c r="A4220" s="84">
        <v>360</v>
      </c>
      <c r="B4220" s="85">
        <v>37543</v>
      </c>
      <c r="C4220" s="105">
        <v>20.31557102</v>
      </c>
      <c r="D4220" s="90">
        <v>5.1398000000000004E-4</v>
      </c>
      <c r="E4220" s="87">
        <v>219.70061455000001</v>
      </c>
      <c r="F4220" s="96">
        <v>3.7179694200000002</v>
      </c>
      <c r="G4220" s="91">
        <v>12.01677022</v>
      </c>
      <c r="H4220" s="41">
        <v>3.152674869211225E-4</v>
      </c>
      <c r="I4220" s="42">
        <v>24.380918305910434</v>
      </c>
      <c r="J4220" s="41">
        <v>3.3379917277777778E-4</v>
      </c>
      <c r="K4220" s="42">
        <v>3.3827426429084673</v>
      </c>
      <c r="L4220" s="41">
        <v>3.152674869211225E-4</v>
      </c>
      <c r="M4220" s="42">
        <v>3.19569239041848</v>
      </c>
    </row>
    <row r="4221" spans="1:13" x14ac:dyDescent="0.2">
      <c r="A4221" s="84">
        <v>360</v>
      </c>
      <c r="B4221" s="85">
        <v>37544</v>
      </c>
      <c r="C4221" s="105">
        <v>20.288869940000001</v>
      </c>
      <c r="D4221" s="90">
        <v>5.1329000000000001E-4</v>
      </c>
      <c r="E4221" s="87">
        <v>219.81338468000001</v>
      </c>
      <c r="F4221" s="96">
        <v>3.65974669</v>
      </c>
      <c r="G4221" s="91">
        <v>11.974308315</v>
      </c>
      <c r="H4221" s="41">
        <v>3.1421399084541335E-4</v>
      </c>
      <c r="I4221" s="42">
        <v>24.388579131551811</v>
      </c>
      <c r="J4221" s="41">
        <v>3.3261967541666664E-4</v>
      </c>
      <c r="K4221" s="42">
        <v>3.3830752625838838</v>
      </c>
      <c r="L4221" s="41">
        <v>3.1421399084541335E-4</v>
      </c>
      <c r="M4221" s="42">
        <v>3.1960066044093254</v>
      </c>
    </row>
    <row r="4222" spans="1:13" x14ac:dyDescent="0.2">
      <c r="A4222" s="84">
        <v>360</v>
      </c>
      <c r="B4222" s="85">
        <v>37545</v>
      </c>
      <c r="C4222" s="105">
        <v>20.11445393</v>
      </c>
      <c r="D4222" s="90">
        <v>5.0911999999999995E-4</v>
      </c>
      <c r="E4222" s="87">
        <v>219.92529607</v>
      </c>
      <c r="F4222" s="96">
        <v>3.6807630900000001</v>
      </c>
      <c r="G4222" s="91">
        <v>11.89760851</v>
      </c>
      <c r="H4222" s="41">
        <v>3.1231002926523921E-4</v>
      </c>
      <c r="I4222" s="42">
        <v>24.396195929414123</v>
      </c>
      <c r="J4222" s="41">
        <v>3.3048912527777779E-4</v>
      </c>
      <c r="K4222" s="42">
        <v>3.3834057517091618</v>
      </c>
      <c r="L4222" s="41">
        <v>3.1231002926523921E-4</v>
      </c>
      <c r="M4222" s="42">
        <v>3.1963189144385904</v>
      </c>
    </row>
    <row r="4223" spans="1:13" x14ac:dyDescent="0.2">
      <c r="A4223" s="84">
        <v>360</v>
      </c>
      <c r="B4223" s="85">
        <v>37546</v>
      </c>
      <c r="C4223" s="105">
        <v>20.067331039999999</v>
      </c>
      <c r="D4223" s="90">
        <v>5.0819999999999999E-4</v>
      </c>
      <c r="E4223" s="87">
        <v>220.03706210999999</v>
      </c>
      <c r="F4223" s="96">
        <v>3.73227888</v>
      </c>
      <c r="G4223" s="91">
        <v>11.899804959999999</v>
      </c>
      <c r="H4223" s="41">
        <v>3.1236457105410231E-4</v>
      </c>
      <c r="I4223" s="42">
        <v>24.403816436690967</v>
      </c>
      <c r="J4223" s="41">
        <v>3.3055013777777778E-4</v>
      </c>
      <c r="K4223" s="42">
        <v>3.3837363018469397</v>
      </c>
      <c r="L4223" s="41">
        <v>3.1236457105410231E-4</v>
      </c>
      <c r="M4223" s="42">
        <v>3.1966312790096447</v>
      </c>
    </row>
    <row r="4224" spans="1:13" x14ac:dyDescent="0.2">
      <c r="A4224" s="84">
        <v>360</v>
      </c>
      <c r="B4224" s="85">
        <v>37547</v>
      </c>
      <c r="C4224" s="105">
        <v>20.101231739999999</v>
      </c>
      <c r="D4224" s="90">
        <v>5.0889000000000002E-4</v>
      </c>
      <c r="E4224" s="87">
        <v>220.14903677000001</v>
      </c>
      <c r="F4224" s="96">
        <v>3.7185648100000002</v>
      </c>
      <c r="G4224" s="91">
        <v>11.909898275</v>
      </c>
      <c r="H4224" s="41">
        <v>3.1261519242575808E-4</v>
      </c>
      <c r="I4224" s="42">
        <v>24.411445440462245</v>
      </c>
      <c r="J4224" s="41">
        <v>3.3083050763888888E-4</v>
      </c>
      <c r="K4224" s="42">
        <v>3.3840671323545788</v>
      </c>
      <c r="L4224" s="41">
        <v>3.1261519242575808E-4</v>
      </c>
      <c r="M4224" s="42">
        <v>3.1969438942020707</v>
      </c>
    </row>
    <row r="4225" spans="1:13" x14ac:dyDescent="0.2">
      <c r="A4225" s="84">
        <v>360</v>
      </c>
      <c r="B4225" s="85">
        <v>37548</v>
      </c>
      <c r="C4225" s="105">
        <v>20.101231739999999</v>
      </c>
      <c r="D4225" s="90">
        <v>5.0889000000000002E-4</v>
      </c>
      <c r="E4225" s="87">
        <v>220.26106841000001</v>
      </c>
      <c r="F4225" s="96">
        <v>3.7185648100000002</v>
      </c>
      <c r="G4225" s="91">
        <v>11.909898275</v>
      </c>
      <c r="H4225" s="41">
        <v>3.1261519242575808E-4</v>
      </c>
      <c r="I4225" s="42">
        <v>24.419076829176007</v>
      </c>
      <c r="J4225" s="41">
        <v>3.3083050763888888E-4</v>
      </c>
      <c r="K4225" s="42">
        <v>3.3843979628622178</v>
      </c>
      <c r="L4225" s="41">
        <v>3.1261519242575808E-4</v>
      </c>
      <c r="M4225" s="42">
        <v>3.1972565093944967</v>
      </c>
    </row>
    <row r="4226" spans="1:13" x14ac:dyDescent="0.2">
      <c r="A4226" s="84">
        <v>360</v>
      </c>
      <c r="B4226" s="85">
        <v>37549</v>
      </c>
      <c r="C4226" s="105">
        <v>20.101231739999999</v>
      </c>
      <c r="D4226" s="90">
        <v>5.0889000000000002E-4</v>
      </c>
      <c r="E4226" s="87">
        <v>220.37315706999999</v>
      </c>
      <c r="F4226" s="96">
        <v>3.7185648100000002</v>
      </c>
      <c r="G4226" s="91">
        <v>11.909898275</v>
      </c>
      <c r="H4226" s="41">
        <v>3.1261519242575808E-4</v>
      </c>
      <c r="I4226" s="42">
        <v>24.426710603577817</v>
      </c>
      <c r="J4226" s="41">
        <v>3.3083050763888888E-4</v>
      </c>
      <c r="K4226" s="42">
        <v>3.3847287933698569</v>
      </c>
      <c r="L4226" s="41">
        <v>3.1261519242575808E-4</v>
      </c>
      <c r="M4226" s="42">
        <v>3.1975691245869227</v>
      </c>
    </row>
    <row r="4227" spans="1:13" x14ac:dyDescent="0.2">
      <c r="A4227" s="84">
        <v>360</v>
      </c>
      <c r="B4227" s="85">
        <v>37550</v>
      </c>
      <c r="C4227" s="105">
        <v>20.075544010000002</v>
      </c>
      <c r="D4227" s="90">
        <v>5.0843000000000004E-4</v>
      </c>
      <c r="E4227" s="87">
        <v>220.48520138999999</v>
      </c>
      <c r="F4227" s="96">
        <v>3.7025983899999995</v>
      </c>
      <c r="G4227" s="91">
        <v>11.8890712</v>
      </c>
      <c r="H4227" s="41">
        <v>3.1209802242115892E-4</v>
      </c>
      <c r="I4227" s="42">
        <v>24.434334131651447</v>
      </c>
      <c r="J4227" s="41">
        <v>3.3025197777777779E-4</v>
      </c>
      <c r="K4227" s="42">
        <v>3.3850590453476346</v>
      </c>
      <c r="L4227" s="41">
        <v>3.1209802242115892E-4</v>
      </c>
      <c r="M4227" s="42">
        <v>3.197881222609344</v>
      </c>
    </row>
    <row r="4228" spans="1:13" x14ac:dyDescent="0.2">
      <c r="A4228" s="84">
        <v>360</v>
      </c>
      <c r="B4228" s="85">
        <v>37551</v>
      </c>
      <c r="C4228" s="105">
        <v>20.155735379999999</v>
      </c>
      <c r="D4228" s="90">
        <v>5.1028E-4</v>
      </c>
      <c r="E4228" s="87">
        <v>220.59771058000001</v>
      </c>
      <c r="F4228" s="96">
        <v>3.6626394100000002</v>
      </c>
      <c r="G4228" s="91">
        <v>11.909187395</v>
      </c>
      <c r="H4228" s="41">
        <v>3.1259754170620546E-4</v>
      </c>
      <c r="I4228" s="42">
        <v>24.441972244434229</v>
      </c>
      <c r="J4228" s="41">
        <v>3.3081076097222221E-4</v>
      </c>
      <c r="K4228" s="42">
        <v>3.3853898561086067</v>
      </c>
      <c r="L4228" s="41">
        <v>3.1259754170620546E-4</v>
      </c>
      <c r="M4228" s="42">
        <v>3.19819382015105</v>
      </c>
    </row>
    <row r="4229" spans="1:13" x14ac:dyDescent="0.2">
      <c r="A4229" s="84">
        <v>360</v>
      </c>
      <c r="B4229" s="85">
        <v>37552</v>
      </c>
      <c r="C4229" s="105">
        <v>20.01317242</v>
      </c>
      <c r="D4229" s="90">
        <v>5.0681000000000001E-4</v>
      </c>
      <c r="E4229" s="87">
        <v>220.70951170999999</v>
      </c>
      <c r="F4229" s="96">
        <v>3.7150320099999994</v>
      </c>
      <c r="G4229" s="91">
        <v>11.864102214999999</v>
      </c>
      <c r="H4229" s="41">
        <v>3.1147787553376105E-4</v>
      </c>
      <c r="I4229" s="42">
        <v>24.449585378022782</v>
      </c>
      <c r="J4229" s="41">
        <v>3.2955839486111107E-4</v>
      </c>
      <c r="K4229" s="42">
        <v>3.3857194145034679</v>
      </c>
      <c r="L4229" s="41">
        <v>3.1147787553376105E-4</v>
      </c>
      <c r="M4229" s="42">
        <v>3.1985052980265838</v>
      </c>
    </row>
    <row r="4230" spans="1:13" x14ac:dyDescent="0.2">
      <c r="A4230" s="84">
        <v>360</v>
      </c>
      <c r="B4230" s="85">
        <v>37553</v>
      </c>
      <c r="C4230" s="105">
        <v>20.259191479999998</v>
      </c>
      <c r="D4230" s="90">
        <v>5.1259000000000005E-4</v>
      </c>
      <c r="E4230" s="87">
        <v>220.82264520000001</v>
      </c>
      <c r="F4230" s="96">
        <v>3.7172059800000006</v>
      </c>
      <c r="G4230" s="91">
        <v>11.988198729999999</v>
      </c>
      <c r="H4230" s="41">
        <v>3.1455866118434983E-4</v>
      </c>
      <c r="I4230" s="42">
        <v>24.457276206865807</v>
      </c>
      <c r="J4230" s="41">
        <v>3.3300552027777777E-4</v>
      </c>
      <c r="K4230" s="42">
        <v>3.3860524200237458</v>
      </c>
      <c r="L4230" s="41">
        <v>3.1455866118434983E-4</v>
      </c>
      <c r="M4230" s="42">
        <v>3.1988198566877681</v>
      </c>
    </row>
    <row r="4231" spans="1:13" x14ac:dyDescent="0.2">
      <c r="A4231" s="84">
        <v>360</v>
      </c>
      <c r="B4231" s="85">
        <v>37554</v>
      </c>
      <c r="C4231" s="105">
        <v>20.003717089999999</v>
      </c>
      <c r="D4231" s="90">
        <v>5.0657999999999996E-4</v>
      </c>
      <c r="E4231" s="87">
        <v>220.93450953999999</v>
      </c>
      <c r="F4231" s="96">
        <v>3.7231223999999998</v>
      </c>
      <c r="G4231" s="91">
        <v>11.863419745</v>
      </c>
      <c r="H4231" s="41">
        <v>3.1146092330125441E-4</v>
      </c>
      <c r="I4231" s="42">
        <v>24.464893692694631</v>
      </c>
      <c r="J4231" s="41">
        <v>3.2953943736111109E-4</v>
      </c>
      <c r="K4231" s="42">
        <v>3.3863819594611071</v>
      </c>
      <c r="L4231" s="41">
        <v>3.1146092330125441E-4</v>
      </c>
      <c r="M4231" s="42">
        <v>3.1991313176110694</v>
      </c>
    </row>
    <row r="4232" spans="1:13" x14ac:dyDescent="0.2">
      <c r="A4232" s="84">
        <v>360</v>
      </c>
      <c r="B4232" s="85">
        <v>37555</v>
      </c>
      <c r="C4232" s="105">
        <v>20.003717089999999</v>
      </c>
      <c r="D4232" s="90">
        <v>5.0657999999999996E-4</v>
      </c>
      <c r="E4232" s="87">
        <v>221.04643053999999</v>
      </c>
      <c r="F4232" s="96">
        <v>3.7231223999999998</v>
      </c>
      <c r="G4232" s="91">
        <v>11.863419745</v>
      </c>
      <c r="H4232" s="41">
        <v>3.1146092330125441E-4</v>
      </c>
      <c r="I4232" s="42">
        <v>24.472513551072623</v>
      </c>
      <c r="J4232" s="41">
        <v>3.2953943736111109E-4</v>
      </c>
      <c r="K4232" s="42">
        <v>3.3867114988984683</v>
      </c>
      <c r="L4232" s="41">
        <v>3.1146092330125441E-4</v>
      </c>
      <c r="M4232" s="42">
        <v>3.1994427785343706</v>
      </c>
    </row>
    <row r="4233" spans="1:13" x14ac:dyDescent="0.2">
      <c r="A4233" s="84">
        <v>360</v>
      </c>
      <c r="B4233" s="85">
        <v>37556</v>
      </c>
      <c r="C4233" s="105">
        <v>20.003717089999999</v>
      </c>
      <c r="D4233" s="90">
        <v>5.0657999999999996E-4</v>
      </c>
      <c r="E4233" s="87">
        <v>221.15840824</v>
      </c>
      <c r="F4233" s="96">
        <v>3.7231223999999998</v>
      </c>
      <c r="G4233" s="91">
        <v>11.863419745</v>
      </c>
      <c r="H4233" s="41">
        <v>3.1146092330125441E-4</v>
      </c>
      <c r="I4233" s="42">
        <v>24.480135782738742</v>
      </c>
      <c r="J4233" s="41">
        <v>3.2953943736111109E-4</v>
      </c>
      <c r="K4233" s="42">
        <v>3.3870410383358296</v>
      </c>
      <c r="L4233" s="41">
        <v>3.1146092330125441E-4</v>
      </c>
      <c r="M4233" s="42">
        <v>3.1997542394576719</v>
      </c>
    </row>
    <row r="4234" spans="1:13" x14ac:dyDescent="0.2">
      <c r="A4234" s="84">
        <v>360</v>
      </c>
      <c r="B4234" s="85">
        <v>37557</v>
      </c>
      <c r="C4234" s="105">
        <v>20.078727000000001</v>
      </c>
      <c r="D4234" s="90">
        <v>5.0843000000000004E-4</v>
      </c>
      <c r="E4234" s="87">
        <v>221.27085181000001</v>
      </c>
      <c r="F4234" s="96">
        <v>3.7531487499999994</v>
      </c>
      <c r="G4234" s="91">
        <v>11.915937875000001</v>
      </c>
      <c r="H4234" s="41">
        <v>3.1276514752365259E-4</v>
      </c>
      <c r="I4234" s="42">
        <v>24.487792316018229</v>
      </c>
      <c r="J4234" s="41">
        <v>3.3099827430555558E-4</v>
      </c>
      <c r="K4234" s="42">
        <v>3.387372036610135</v>
      </c>
      <c r="L4234" s="41">
        <v>3.1276514752365259E-4</v>
      </c>
      <c r="M4234" s="42">
        <v>3.2000670046051956</v>
      </c>
    </row>
    <row r="4235" spans="1:13" x14ac:dyDescent="0.2">
      <c r="A4235" s="84">
        <v>360</v>
      </c>
      <c r="B4235" s="85">
        <v>37558</v>
      </c>
      <c r="C4235" s="105">
        <v>20.320364319999999</v>
      </c>
      <c r="D4235" s="90">
        <v>5.1398000000000004E-4</v>
      </c>
      <c r="E4235" s="87">
        <v>221.38458059999999</v>
      </c>
      <c r="F4235" s="96">
        <v>3.7176135399999999</v>
      </c>
      <c r="G4235" s="91">
        <v>12.018988929999999</v>
      </c>
      <c r="H4235" s="41">
        <v>3.1532252301502695E-4</v>
      </c>
      <c r="I4235" s="42">
        <v>24.495513868474383</v>
      </c>
      <c r="J4235" s="41">
        <v>3.3386080361111109E-4</v>
      </c>
      <c r="K4235" s="42">
        <v>3.3877058974137459</v>
      </c>
      <c r="L4235" s="41">
        <v>3.1532252301502695E-4</v>
      </c>
      <c r="M4235" s="42">
        <v>3.2003823271282106</v>
      </c>
    </row>
    <row r="4236" spans="1:13" x14ac:dyDescent="0.2">
      <c r="A4236" s="84">
        <v>360</v>
      </c>
      <c r="B4236" s="85">
        <v>37559</v>
      </c>
      <c r="C4236" s="105">
        <v>20.19894292</v>
      </c>
      <c r="D4236" s="90">
        <v>5.1121000000000001E-4</v>
      </c>
      <c r="E4236" s="87">
        <v>221.49775460999999</v>
      </c>
      <c r="F4236" s="96">
        <v>3.7128483499999998</v>
      </c>
      <c r="G4236" s="91">
        <v>11.955895635000001</v>
      </c>
      <c r="H4236" s="41">
        <v>3.1375704138758564E-4</v>
      </c>
      <c r="I4236" s="42">
        <v>24.503199508433024</v>
      </c>
      <c r="J4236" s="41">
        <v>3.3210821208333338E-4</v>
      </c>
      <c r="K4236" s="42">
        <v>3.3880380056258295</v>
      </c>
      <c r="L4236" s="41">
        <v>3.1375704138758564E-4</v>
      </c>
      <c r="M4236" s="42">
        <v>3.2006960841695982</v>
      </c>
    </row>
    <row r="4237" spans="1:13" x14ac:dyDescent="0.2">
      <c r="A4237" s="84">
        <v>360</v>
      </c>
      <c r="B4237" s="85">
        <v>37560</v>
      </c>
      <c r="C4237" s="105">
        <v>20.038257460000001</v>
      </c>
      <c r="D4237" s="90">
        <v>5.0750000000000003E-4</v>
      </c>
      <c r="E4237" s="87">
        <v>221.61016472</v>
      </c>
      <c r="F4237" s="96">
        <v>3.69719643</v>
      </c>
      <c r="G4237" s="91">
        <v>11.867726945000001</v>
      </c>
      <c r="H4237" s="41">
        <v>3.1156791038577936E-4</v>
      </c>
      <c r="I4237" s="42">
        <v>24.510833919101632</v>
      </c>
      <c r="J4237" s="41">
        <v>3.296590818055556E-4</v>
      </c>
      <c r="K4237" s="42">
        <v>3.3883676647076348</v>
      </c>
      <c r="L4237" s="41">
        <v>3.1156791038577936E-4</v>
      </c>
      <c r="M4237" s="42">
        <v>3.2010076520799839</v>
      </c>
    </row>
    <row r="4238" spans="1:13" x14ac:dyDescent="0.2">
      <c r="A4238" s="84">
        <v>360</v>
      </c>
      <c r="B4238" s="85">
        <v>37561</v>
      </c>
      <c r="C4238" s="105">
        <v>20.038257460000001</v>
      </c>
      <c r="D4238" s="90">
        <v>5.0750000000000003E-4</v>
      </c>
      <c r="E4238" s="87">
        <v>221.72263187999999</v>
      </c>
      <c r="F4238" s="96">
        <v>3.69719643</v>
      </c>
      <c r="G4238" s="91">
        <v>11.867726945000001</v>
      </c>
      <c r="H4238" s="41">
        <v>3.1156791038577936E-4</v>
      </c>
      <c r="I4238" s="42">
        <v>24.518470708407619</v>
      </c>
      <c r="J4238" s="41">
        <v>3.296590818055556E-4</v>
      </c>
      <c r="K4238" s="42">
        <v>3.3886973237894402</v>
      </c>
      <c r="L4238" s="41">
        <v>3.1156791038577936E-4</v>
      </c>
      <c r="M4238" s="42">
        <v>3.2013192199903697</v>
      </c>
    </row>
    <row r="4239" spans="1:13" x14ac:dyDescent="0.2">
      <c r="A4239" s="84">
        <v>360</v>
      </c>
      <c r="B4239" s="85">
        <v>37562</v>
      </c>
      <c r="C4239" s="105">
        <v>20.038257460000001</v>
      </c>
      <c r="D4239" s="90">
        <v>5.0750000000000003E-4</v>
      </c>
      <c r="E4239" s="87">
        <v>221.83515611999999</v>
      </c>
      <c r="F4239" s="96">
        <v>3.69719643</v>
      </c>
      <c r="G4239" s="91">
        <v>11.867726945000001</v>
      </c>
      <c r="H4239" s="41">
        <v>3.1156791038577936E-4</v>
      </c>
      <c r="I4239" s="42">
        <v>24.526109877092093</v>
      </c>
      <c r="J4239" s="41">
        <v>3.296590818055556E-4</v>
      </c>
      <c r="K4239" s="42">
        <v>3.3890269828712456</v>
      </c>
      <c r="L4239" s="41">
        <v>3.1156791038577936E-4</v>
      </c>
      <c r="M4239" s="42">
        <v>3.2016307879007555</v>
      </c>
    </row>
    <row r="4240" spans="1:13" x14ac:dyDescent="0.2">
      <c r="A4240" s="84">
        <v>360</v>
      </c>
      <c r="B4240" s="85">
        <v>37563</v>
      </c>
      <c r="C4240" s="105">
        <v>20.038257460000001</v>
      </c>
      <c r="D4240" s="90">
        <v>5.0750000000000003E-4</v>
      </c>
      <c r="E4240" s="87">
        <v>221.94773746000001</v>
      </c>
      <c r="F4240" s="96">
        <v>3.69719643</v>
      </c>
      <c r="G4240" s="91">
        <v>11.867726945000001</v>
      </c>
      <c r="H4240" s="41">
        <v>3.1156791038577936E-4</v>
      </c>
      <c r="I4240" s="42">
        <v>24.533751425896391</v>
      </c>
      <c r="J4240" s="41">
        <v>3.296590818055556E-4</v>
      </c>
      <c r="K4240" s="42">
        <v>3.389356641953051</v>
      </c>
      <c r="L4240" s="41">
        <v>3.1156791038577936E-4</v>
      </c>
      <c r="M4240" s="42">
        <v>3.2019423558111413</v>
      </c>
    </row>
    <row r="4241" spans="1:13" x14ac:dyDescent="0.2">
      <c r="A4241" s="84">
        <v>360</v>
      </c>
      <c r="B4241" s="85">
        <v>37564</v>
      </c>
      <c r="C4241" s="105">
        <v>19.987452210000001</v>
      </c>
      <c r="D4241" s="90">
        <v>5.0635000000000003E-4</v>
      </c>
      <c r="E4241" s="87">
        <v>222.0601207</v>
      </c>
      <c r="F4241" s="96">
        <v>3.7142059300000003</v>
      </c>
      <c r="G4241" s="91">
        <v>11.85082907</v>
      </c>
      <c r="H4241" s="41">
        <v>3.111481583788489E-4</v>
      </c>
      <c r="I4241" s="42">
        <v>24.541385057470684</v>
      </c>
      <c r="J4241" s="41">
        <v>3.2918969638888891E-4</v>
      </c>
      <c r="K4241" s="42">
        <v>3.38968583164944</v>
      </c>
      <c r="L4241" s="41">
        <v>3.111481583788489E-4</v>
      </c>
      <c r="M4241" s="42">
        <v>3.2022535039695201</v>
      </c>
    </row>
    <row r="4242" spans="1:13" x14ac:dyDescent="0.2">
      <c r="A4242" s="84">
        <v>360</v>
      </c>
      <c r="B4242" s="85">
        <v>37565</v>
      </c>
      <c r="C4242" s="105">
        <v>22.099012569999999</v>
      </c>
      <c r="D4242" s="90">
        <v>5.5478999999999999E-4</v>
      </c>
      <c r="E4242" s="87">
        <v>222.18331742999999</v>
      </c>
      <c r="F4242" s="96">
        <v>3.6764467100000005</v>
      </c>
      <c r="G4242" s="91">
        <v>12.88772964</v>
      </c>
      <c r="H4242" s="41">
        <v>3.3678891127819632E-4</v>
      </c>
      <c r="I4242" s="42">
        <v>24.54965032382545</v>
      </c>
      <c r="J4242" s="41">
        <v>3.5799249E-4</v>
      </c>
      <c r="K4242" s="42">
        <v>3.3900438241394402</v>
      </c>
      <c r="L4242" s="41">
        <v>3.3678891127819632E-4</v>
      </c>
      <c r="M4242" s="42">
        <v>3.2025902928807986</v>
      </c>
    </row>
    <row r="4243" spans="1:13" x14ac:dyDescent="0.2">
      <c r="A4243" s="84">
        <v>360</v>
      </c>
      <c r="B4243" s="85">
        <v>37566</v>
      </c>
      <c r="C4243" s="105">
        <v>22.417372180000001</v>
      </c>
      <c r="D4243" s="90">
        <v>5.6207000000000002E-4</v>
      </c>
      <c r="E4243" s="87">
        <v>222.30820001000001</v>
      </c>
      <c r="F4243" s="96">
        <v>3.7209387899999999</v>
      </c>
      <c r="G4243" s="91">
        <v>13.069155485</v>
      </c>
      <c r="H4243" s="41">
        <v>3.4125110450911045E-4</v>
      </c>
      <c r="I4243" s="42">
        <v>24.558027919113769</v>
      </c>
      <c r="J4243" s="41">
        <v>3.6303209680555555E-4</v>
      </c>
      <c r="K4243" s="42">
        <v>3.3904068562362459</v>
      </c>
      <c r="L4243" s="41">
        <v>3.4125110450911045E-4</v>
      </c>
      <c r="M4243" s="42">
        <v>3.2029315439853079</v>
      </c>
    </row>
    <row r="4244" spans="1:13" x14ac:dyDescent="0.2">
      <c r="A4244" s="84">
        <v>360</v>
      </c>
      <c r="B4244" s="85">
        <v>37567</v>
      </c>
      <c r="C4244" s="105">
        <v>22.161740040000002</v>
      </c>
      <c r="D4244" s="90">
        <v>5.5615999999999999E-4</v>
      </c>
      <c r="E4244" s="87">
        <v>222.43183894000001</v>
      </c>
      <c r="F4244" s="96">
        <v>3.72645691</v>
      </c>
      <c r="G4244" s="91">
        <v>12.944098475000001</v>
      </c>
      <c r="H4244" s="41">
        <v>3.3817607574326836E-4</v>
      </c>
      <c r="I4244" s="42">
        <v>24.566332856623447</v>
      </c>
      <c r="J4244" s="41">
        <v>3.5955829097222223E-4</v>
      </c>
      <c r="K4244" s="42">
        <v>3.3907664145272181</v>
      </c>
      <c r="L4244" s="41">
        <v>3.3817607574326836E-4</v>
      </c>
      <c r="M4244" s="42">
        <v>3.2032697200610514</v>
      </c>
    </row>
    <row r="4245" spans="1:13" x14ac:dyDescent="0.2">
      <c r="A4245" s="84">
        <v>360</v>
      </c>
      <c r="B4245" s="85">
        <v>37568</v>
      </c>
      <c r="C4245" s="105">
        <v>22.025144600000001</v>
      </c>
      <c r="D4245" s="90">
        <v>5.532E-4</v>
      </c>
      <c r="E4245" s="87">
        <v>222.55488822999999</v>
      </c>
      <c r="F4245" s="96">
        <v>3.7196013399999996</v>
      </c>
      <c r="G4245" s="91">
        <v>12.872372970000001</v>
      </c>
      <c r="H4245" s="41">
        <v>3.3641088367541983E-4</v>
      </c>
      <c r="I4245" s="42">
        <v>24.574597238368408</v>
      </c>
      <c r="J4245" s="41">
        <v>3.5756591583333333E-4</v>
      </c>
      <c r="K4245" s="42">
        <v>3.3911239804430515</v>
      </c>
      <c r="L4245" s="41">
        <v>3.3641088367541983E-4</v>
      </c>
      <c r="M4245" s="42">
        <v>3.2036061309447268</v>
      </c>
    </row>
    <row r="4246" spans="1:13" x14ac:dyDescent="0.2">
      <c r="A4246" s="84">
        <v>360</v>
      </c>
      <c r="B4246" s="85">
        <v>37569</v>
      </c>
      <c r="C4246" s="105">
        <v>22.025144600000001</v>
      </c>
      <c r="D4246" s="90">
        <v>5.532E-4</v>
      </c>
      <c r="E4246" s="87">
        <v>222.67800559</v>
      </c>
      <c r="F4246" s="96">
        <v>3.7196013399999996</v>
      </c>
      <c r="G4246" s="91">
        <v>12.872372970000001</v>
      </c>
      <c r="H4246" s="41">
        <v>3.3641088367541983E-4</v>
      </c>
      <c r="I4246" s="42">
        <v>24.582864400341336</v>
      </c>
      <c r="J4246" s="41">
        <v>3.5756591583333333E-4</v>
      </c>
      <c r="K4246" s="42">
        <v>3.391481546358885</v>
      </c>
      <c r="L4246" s="41">
        <v>3.3641088367541983E-4</v>
      </c>
      <c r="M4246" s="42">
        <v>3.2039425418284022</v>
      </c>
    </row>
    <row r="4247" spans="1:13" x14ac:dyDescent="0.2">
      <c r="A4247" s="84">
        <v>360</v>
      </c>
      <c r="B4247" s="85">
        <v>37570</v>
      </c>
      <c r="C4247" s="105">
        <v>22.025144600000001</v>
      </c>
      <c r="D4247" s="90">
        <v>5.532E-4</v>
      </c>
      <c r="E4247" s="87">
        <v>222.80119106000001</v>
      </c>
      <c r="F4247" s="96">
        <v>3.7196013399999996</v>
      </c>
      <c r="G4247" s="91">
        <v>12.872372970000001</v>
      </c>
      <c r="H4247" s="41">
        <v>3.3641088367541983E-4</v>
      </c>
      <c r="I4247" s="42">
        <v>24.591134343477528</v>
      </c>
      <c r="J4247" s="41">
        <v>3.5756591583333333E-4</v>
      </c>
      <c r="K4247" s="42">
        <v>3.3918391122747185</v>
      </c>
      <c r="L4247" s="41">
        <v>3.3641088367541983E-4</v>
      </c>
      <c r="M4247" s="42">
        <v>3.2042789527120776</v>
      </c>
    </row>
    <row r="4248" spans="1:13" x14ac:dyDescent="0.2">
      <c r="A4248" s="84">
        <v>360</v>
      </c>
      <c r="B4248" s="85">
        <v>37571</v>
      </c>
      <c r="C4248" s="105">
        <v>21.98836155</v>
      </c>
      <c r="D4248" s="90">
        <v>5.5228999999999999E-4</v>
      </c>
      <c r="E4248" s="87">
        <v>222.92424192999999</v>
      </c>
      <c r="F4248" s="96">
        <v>3.7247250300000001</v>
      </c>
      <c r="G4248" s="91">
        <v>12.856543290000001</v>
      </c>
      <c r="H4248" s="41">
        <v>3.3602115853059722E-4</v>
      </c>
      <c r="I4248" s="42">
        <v>24.599397484929206</v>
      </c>
      <c r="J4248" s="41">
        <v>3.5712620250000004E-4</v>
      </c>
      <c r="K4248" s="42">
        <v>3.3921962384772186</v>
      </c>
      <c r="L4248" s="41">
        <v>3.3602115853059722E-4</v>
      </c>
      <c r="M4248" s="42">
        <v>3.2046149738706085</v>
      </c>
    </row>
    <row r="4249" spans="1:13" x14ac:dyDescent="0.2">
      <c r="A4249" s="84">
        <v>360</v>
      </c>
      <c r="B4249" s="85">
        <v>37572</v>
      </c>
      <c r="C4249" s="105">
        <v>21.977500589999998</v>
      </c>
      <c r="D4249" s="90">
        <v>5.5206000000000005E-4</v>
      </c>
      <c r="E4249" s="87">
        <v>223.04730949</v>
      </c>
      <c r="F4249" s="96">
        <v>3.7171089500000005</v>
      </c>
      <c r="G4249" s="91">
        <v>12.847304769999999</v>
      </c>
      <c r="H4249" s="41">
        <v>3.357936818966234E-4</v>
      </c>
      <c r="I4249" s="42">
        <v>24.607657807183109</v>
      </c>
      <c r="J4249" s="41">
        <v>3.5686957694444442E-4</v>
      </c>
      <c r="K4249" s="42">
        <v>3.3925531080541629</v>
      </c>
      <c r="L4249" s="41">
        <v>3.357936818966234E-4</v>
      </c>
      <c r="M4249" s="42">
        <v>3.2049507675525053</v>
      </c>
    </row>
    <row r="4250" spans="1:13" x14ac:dyDescent="0.2">
      <c r="A4250" s="84">
        <v>360</v>
      </c>
      <c r="B4250" s="85">
        <v>37573</v>
      </c>
      <c r="C4250" s="105">
        <v>22.11008983</v>
      </c>
      <c r="D4250" s="90">
        <v>5.5502000000000004E-4</v>
      </c>
      <c r="E4250" s="87">
        <v>223.17110521000001</v>
      </c>
      <c r="F4250" s="96">
        <v>3.7072005300000002</v>
      </c>
      <c r="G4250" s="91">
        <v>12.908645180000001</v>
      </c>
      <c r="H4250" s="41">
        <v>3.3730369637519075E-4</v>
      </c>
      <c r="I4250" s="42">
        <v>24.615958061120608</v>
      </c>
      <c r="J4250" s="41">
        <v>3.5857347722222224E-4</v>
      </c>
      <c r="K4250" s="42">
        <v>3.3929116815313849</v>
      </c>
      <c r="L4250" s="41">
        <v>3.3730369637519075E-4</v>
      </c>
      <c r="M4250" s="42">
        <v>3.2052880712488805</v>
      </c>
    </row>
    <row r="4251" spans="1:13" x14ac:dyDescent="0.2">
      <c r="A4251" s="84">
        <v>360</v>
      </c>
      <c r="B4251" s="85">
        <v>37574</v>
      </c>
      <c r="C4251" s="105">
        <v>22.248876150000001</v>
      </c>
      <c r="D4251" s="90">
        <v>5.5820999999999996E-4</v>
      </c>
      <c r="E4251" s="87">
        <v>223.29568155000001</v>
      </c>
      <c r="F4251" s="96">
        <v>3.71803594</v>
      </c>
      <c r="G4251" s="91">
        <v>12.983456045000001</v>
      </c>
      <c r="H4251" s="41">
        <v>3.3914420563108116E-4</v>
      </c>
      <c r="I4251" s="42">
        <v>24.624306420663096</v>
      </c>
      <c r="J4251" s="41">
        <v>3.6065155680555557E-4</v>
      </c>
      <c r="K4251" s="42">
        <v>3.3932723330881904</v>
      </c>
      <c r="L4251" s="41">
        <v>3.3914420563108116E-4</v>
      </c>
      <c r="M4251" s="42">
        <v>3.2056272154545118</v>
      </c>
    </row>
    <row r="4252" spans="1:13" x14ac:dyDescent="0.2">
      <c r="A4252" s="84">
        <v>360</v>
      </c>
      <c r="B4252" s="85">
        <v>37575</v>
      </c>
      <c r="C4252" s="105">
        <v>22.43901305</v>
      </c>
      <c r="D4252" s="90">
        <v>5.6251999999999995E-4</v>
      </c>
      <c r="E4252" s="87">
        <v>223.42128983999999</v>
      </c>
      <c r="F4252" s="96">
        <v>3.70875954</v>
      </c>
      <c r="G4252" s="91">
        <v>13.073886294999999</v>
      </c>
      <c r="H4252" s="41">
        <v>3.4136736388190592E-4</v>
      </c>
      <c r="I4252" s="42">
        <v>24.632712355233338</v>
      </c>
      <c r="J4252" s="41">
        <v>3.6316350819444443E-4</v>
      </c>
      <c r="K4252" s="42">
        <v>3.3936354965963851</v>
      </c>
      <c r="L4252" s="41">
        <v>3.4136736388190592E-4</v>
      </c>
      <c r="M4252" s="42">
        <v>3.2059685828183939</v>
      </c>
    </row>
    <row r="4253" spans="1:13" x14ac:dyDescent="0.2">
      <c r="A4253" s="84">
        <v>360</v>
      </c>
      <c r="B4253" s="85">
        <v>37576</v>
      </c>
      <c r="C4253" s="105">
        <v>22.43901305</v>
      </c>
      <c r="D4253" s="90">
        <v>5.6251999999999995E-4</v>
      </c>
      <c r="E4253" s="87">
        <v>223.54696877999999</v>
      </c>
      <c r="F4253" s="96">
        <v>3.70875954</v>
      </c>
      <c r="G4253" s="91">
        <v>13.073886294999999</v>
      </c>
      <c r="H4253" s="41">
        <v>3.4136736388190592E-4</v>
      </c>
      <c r="I4253" s="42">
        <v>24.641121159315304</v>
      </c>
      <c r="J4253" s="41">
        <v>3.6316350819444443E-4</v>
      </c>
      <c r="K4253" s="42">
        <v>3.3939986601045797</v>
      </c>
      <c r="L4253" s="41">
        <v>3.4136736388190592E-4</v>
      </c>
      <c r="M4253" s="42">
        <v>3.206309950182276</v>
      </c>
    </row>
    <row r="4254" spans="1:13" x14ac:dyDescent="0.2">
      <c r="A4254" s="84">
        <v>360</v>
      </c>
      <c r="B4254" s="85">
        <v>37577</v>
      </c>
      <c r="C4254" s="105">
        <v>22.43901305</v>
      </c>
      <c r="D4254" s="90">
        <v>5.6251999999999995E-4</v>
      </c>
      <c r="E4254" s="87">
        <v>223.67271842</v>
      </c>
      <c r="F4254" s="96">
        <v>3.70875954</v>
      </c>
      <c r="G4254" s="91">
        <v>13.073886294999999</v>
      </c>
      <c r="H4254" s="41">
        <v>3.4136736388190592E-4</v>
      </c>
      <c r="I4254" s="42">
        <v>24.649532833888554</v>
      </c>
      <c r="J4254" s="41">
        <v>3.6316350819444443E-4</v>
      </c>
      <c r="K4254" s="42">
        <v>3.3943618236127744</v>
      </c>
      <c r="L4254" s="41">
        <v>3.4136736388190592E-4</v>
      </c>
      <c r="M4254" s="42">
        <v>3.2066513175461582</v>
      </c>
    </row>
    <row r="4255" spans="1:13" x14ac:dyDescent="0.2">
      <c r="A4255" s="84">
        <v>360</v>
      </c>
      <c r="B4255" s="85">
        <v>37578</v>
      </c>
      <c r="C4255" s="105">
        <v>22.425855769999998</v>
      </c>
      <c r="D4255" s="90">
        <v>5.6229000000000001E-4</v>
      </c>
      <c r="E4255" s="87">
        <v>223.79848734999999</v>
      </c>
      <c r="F4255" s="96">
        <v>3.7154283000000001</v>
      </c>
      <c r="G4255" s="91">
        <v>13.070642034999999</v>
      </c>
      <c r="H4255" s="41">
        <v>3.4128763690910446E-4</v>
      </c>
      <c r="I4255" s="42">
        <v>24.657945414700343</v>
      </c>
      <c r="J4255" s="41">
        <v>3.6307338986111106E-4</v>
      </c>
      <c r="K4255" s="42">
        <v>3.3947248970026354</v>
      </c>
      <c r="L4255" s="41">
        <v>3.4128763690910446E-4</v>
      </c>
      <c r="M4255" s="42">
        <v>3.2069926051830673</v>
      </c>
    </row>
    <row r="4256" spans="1:13" x14ac:dyDescent="0.2">
      <c r="A4256" s="84">
        <v>360</v>
      </c>
      <c r="B4256" s="85">
        <v>37579</v>
      </c>
      <c r="C4256" s="105">
        <v>22.249757989999999</v>
      </c>
      <c r="D4256" s="90">
        <v>5.5820999999999996E-4</v>
      </c>
      <c r="E4256" s="87">
        <v>223.92341390000001</v>
      </c>
      <c r="F4256" s="96">
        <v>3.7097237999999999</v>
      </c>
      <c r="G4256" s="91">
        <v>12.979740894999999</v>
      </c>
      <c r="H4256" s="41">
        <v>3.3905283357826832E-4</v>
      </c>
      <c r="I4256" s="42">
        <v>24.666305760963414</v>
      </c>
      <c r="J4256" s="41">
        <v>3.6054835819444441E-4</v>
      </c>
      <c r="K4256" s="42">
        <v>3.3950854453608299</v>
      </c>
      <c r="L4256" s="41">
        <v>3.3905283357826832E-4</v>
      </c>
      <c r="M4256" s="42">
        <v>3.2073316580166455</v>
      </c>
    </row>
    <row r="4257" spans="1:13" x14ac:dyDescent="0.2">
      <c r="A4257" s="84">
        <v>360</v>
      </c>
      <c r="B4257" s="85">
        <v>37580</v>
      </c>
      <c r="C4257" s="105">
        <v>22.117869859999999</v>
      </c>
      <c r="D4257" s="90">
        <v>5.5524999999999997E-4</v>
      </c>
      <c r="E4257" s="87">
        <v>224.04774738</v>
      </c>
      <c r="F4257" s="96">
        <v>3.7230178600000006</v>
      </c>
      <c r="G4257" s="91">
        <v>12.920443859999999</v>
      </c>
      <c r="H4257" s="41">
        <v>3.3759405020750144E-4</v>
      </c>
      <c r="I4257" s="42">
        <v>24.674632959028916</v>
      </c>
      <c r="J4257" s="41">
        <v>3.589012183333333E-4</v>
      </c>
      <c r="K4257" s="42">
        <v>3.3954443465791631</v>
      </c>
      <c r="L4257" s="41">
        <v>3.3759405020750144E-4</v>
      </c>
      <c r="M4257" s="42">
        <v>3.2076692520668528</v>
      </c>
    </row>
    <row r="4258" spans="1:13" x14ac:dyDescent="0.2">
      <c r="A4258" s="84">
        <v>360</v>
      </c>
      <c r="B4258" s="85">
        <v>37581</v>
      </c>
      <c r="C4258" s="105">
        <v>22.270794380000002</v>
      </c>
      <c r="D4258" s="90">
        <v>5.5865999999999999E-4</v>
      </c>
      <c r="E4258" s="87">
        <v>224.17291388999999</v>
      </c>
      <c r="F4258" s="96">
        <v>3.7184490500000003</v>
      </c>
      <c r="G4258" s="91">
        <v>12.994621715000001</v>
      </c>
      <c r="H4258" s="41">
        <v>3.3941880105547995E-4</v>
      </c>
      <c r="I4258" s="42">
        <v>24.683007993364352</v>
      </c>
      <c r="J4258" s="41">
        <v>3.609617143055556E-4</v>
      </c>
      <c r="K4258" s="42">
        <v>3.3958053082934687</v>
      </c>
      <c r="L4258" s="41">
        <v>3.3941880105547995E-4</v>
      </c>
      <c r="M4258" s="42">
        <v>3.2080086708679083</v>
      </c>
    </row>
    <row r="4259" spans="1:13" x14ac:dyDescent="0.2">
      <c r="A4259" s="84">
        <v>360</v>
      </c>
      <c r="B4259" s="85">
        <v>37582</v>
      </c>
      <c r="C4259" s="105">
        <v>22.022386439999998</v>
      </c>
      <c r="D4259" s="90">
        <v>5.5296999999999996E-4</v>
      </c>
      <c r="E4259" s="87">
        <v>224.29687479</v>
      </c>
      <c r="F4259" s="96">
        <v>3.7285851700000006</v>
      </c>
      <c r="G4259" s="91">
        <v>12.875485805</v>
      </c>
      <c r="H4259" s="41">
        <v>3.36487514950079E-4</v>
      </c>
      <c r="I4259" s="42">
        <v>24.691313517385531</v>
      </c>
      <c r="J4259" s="41">
        <v>3.5765238347222221E-4</v>
      </c>
      <c r="K4259" s="42">
        <v>3.396162960676941</v>
      </c>
      <c r="L4259" s="41">
        <v>3.36487514950079E-4</v>
      </c>
      <c r="M4259" s="42">
        <v>3.2083451583828584</v>
      </c>
    </row>
    <row r="4260" spans="1:13" x14ac:dyDescent="0.2">
      <c r="A4260" s="84">
        <v>360</v>
      </c>
      <c r="B4260" s="85">
        <v>37583</v>
      </c>
      <c r="C4260" s="105">
        <v>22.022386439999998</v>
      </c>
      <c r="D4260" s="90">
        <v>5.5296999999999996E-4</v>
      </c>
      <c r="E4260" s="87">
        <v>224.42090422999999</v>
      </c>
      <c r="F4260" s="96">
        <v>3.7285851700000006</v>
      </c>
      <c r="G4260" s="91">
        <v>12.875485805</v>
      </c>
      <c r="H4260" s="41">
        <v>3.36487514950079E-4</v>
      </c>
      <c r="I4260" s="42">
        <v>24.699621836111849</v>
      </c>
      <c r="J4260" s="41">
        <v>3.5765238347222221E-4</v>
      </c>
      <c r="K4260" s="42">
        <v>3.3965206130604133</v>
      </c>
      <c r="L4260" s="41">
        <v>3.36487514950079E-4</v>
      </c>
      <c r="M4260" s="42">
        <v>3.2086816458978085</v>
      </c>
    </row>
    <row r="4261" spans="1:13" x14ac:dyDescent="0.2">
      <c r="A4261" s="84">
        <v>360</v>
      </c>
      <c r="B4261" s="85">
        <v>37584</v>
      </c>
      <c r="C4261" s="105">
        <v>22.022386439999998</v>
      </c>
      <c r="D4261" s="90">
        <v>5.5296999999999996E-4</v>
      </c>
      <c r="E4261" s="87">
        <v>224.54500225999999</v>
      </c>
      <c r="F4261" s="96">
        <v>3.7285851700000006</v>
      </c>
      <c r="G4261" s="91">
        <v>12.875485805</v>
      </c>
      <c r="H4261" s="41">
        <v>3.36487514950079E-4</v>
      </c>
      <c r="I4261" s="42">
        <v>24.707932950483688</v>
      </c>
      <c r="J4261" s="41">
        <v>3.5765238347222221E-4</v>
      </c>
      <c r="K4261" s="42">
        <v>3.3968782654438856</v>
      </c>
      <c r="L4261" s="41">
        <v>3.36487514950079E-4</v>
      </c>
      <c r="M4261" s="42">
        <v>3.2090181334127585</v>
      </c>
    </row>
    <row r="4262" spans="1:13" x14ac:dyDescent="0.2">
      <c r="A4262" s="84">
        <v>360</v>
      </c>
      <c r="B4262" s="85">
        <v>37585</v>
      </c>
      <c r="C4262" s="105">
        <v>21.932952650000001</v>
      </c>
      <c r="D4262" s="90">
        <v>5.5091999999999999E-4</v>
      </c>
      <c r="E4262" s="87">
        <v>224.66870858999999</v>
      </c>
      <c r="F4262" s="96">
        <v>3.73281902</v>
      </c>
      <c r="G4262" s="91">
        <v>12.832885835000001</v>
      </c>
      <c r="H4262" s="41">
        <v>3.3543861272145037E-4</v>
      </c>
      <c r="I4262" s="42">
        <v>24.716220945235811</v>
      </c>
      <c r="J4262" s="41">
        <v>3.5646905097222226E-4</v>
      </c>
      <c r="K4262" s="42">
        <v>3.3972347344948579</v>
      </c>
      <c r="L4262" s="41">
        <v>3.3543861272145037E-4</v>
      </c>
      <c r="M4262" s="42">
        <v>3.20935357202548</v>
      </c>
    </row>
    <row r="4263" spans="1:13" x14ac:dyDescent="0.2">
      <c r="A4263" s="84">
        <v>360</v>
      </c>
      <c r="B4263" s="85">
        <v>37586</v>
      </c>
      <c r="C4263" s="105">
        <v>21.875703720000001</v>
      </c>
      <c r="D4263" s="90">
        <v>5.4978000000000004E-4</v>
      </c>
      <c r="E4263" s="87">
        <v>224.79222695000001</v>
      </c>
      <c r="F4263" s="96">
        <v>3.7090746500000003</v>
      </c>
      <c r="G4263" s="91">
        <v>12.792389185000001</v>
      </c>
      <c r="H4263" s="41">
        <v>3.3444113251213103E-4</v>
      </c>
      <c r="I4263" s="42">
        <v>24.724487066160155</v>
      </c>
      <c r="J4263" s="41">
        <v>3.5534414402777783E-4</v>
      </c>
      <c r="K4263" s="42">
        <v>3.3975900786388857</v>
      </c>
      <c r="L4263" s="41">
        <v>3.3444113251213103E-4</v>
      </c>
      <c r="M4263" s="42">
        <v>3.2096880131579919</v>
      </c>
    </row>
    <row r="4264" spans="1:13" x14ac:dyDescent="0.2">
      <c r="A4264" s="84">
        <v>360</v>
      </c>
      <c r="B4264" s="85">
        <v>37587</v>
      </c>
      <c r="C4264" s="105">
        <v>21.679727280000002</v>
      </c>
      <c r="D4264" s="90">
        <v>5.4522000000000001E-4</v>
      </c>
      <c r="E4264" s="87">
        <v>224.91478817000001</v>
      </c>
      <c r="F4264" s="96">
        <v>3.6980121100000001</v>
      </c>
      <c r="G4264" s="91">
        <v>12.688869695000001</v>
      </c>
      <c r="H4264" s="41">
        <v>3.3188970128783524E-4</v>
      </c>
      <c r="I4264" s="42">
        <v>24.732692868787037</v>
      </c>
      <c r="J4264" s="41">
        <v>3.5246860263888892E-4</v>
      </c>
      <c r="K4264" s="42">
        <v>3.3979425472415246</v>
      </c>
      <c r="L4264" s="41">
        <v>3.3188970128783524E-4</v>
      </c>
      <c r="M4264" s="42">
        <v>3.2100199028592797</v>
      </c>
    </row>
    <row r="4265" spans="1:13" x14ac:dyDescent="0.2">
      <c r="A4265" s="84">
        <v>360</v>
      </c>
      <c r="B4265" s="85">
        <v>37588</v>
      </c>
      <c r="C4265" s="105">
        <v>21.673088180000001</v>
      </c>
      <c r="D4265" s="90">
        <v>5.4498999999999997E-4</v>
      </c>
      <c r="E4265" s="87">
        <v>225.03736448000001</v>
      </c>
      <c r="F4265" s="96">
        <v>3.7486302399999998</v>
      </c>
      <c r="G4265" s="91">
        <v>12.710859210000001</v>
      </c>
      <c r="H4265" s="41">
        <v>3.3243186942311098E-4</v>
      </c>
      <c r="I4265" s="42">
        <v>24.740914804113277</v>
      </c>
      <c r="J4265" s="41">
        <v>3.530794225E-4</v>
      </c>
      <c r="K4265" s="42">
        <v>3.3982956266640247</v>
      </c>
      <c r="L4265" s="41">
        <v>3.3243186942311098E-4</v>
      </c>
      <c r="M4265" s="42">
        <v>3.2103523347287028</v>
      </c>
    </row>
    <row r="4266" spans="1:13" x14ac:dyDescent="0.2">
      <c r="A4266" s="84">
        <v>360</v>
      </c>
      <c r="B4266" s="85">
        <v>37589</v>
      </c>
      <c r="C4266" s="105">
        <v>21.83175937</v>
      </c>
      <c r="D4266" s="90">
        <v>5.4863999999999998E-4</v>
      </c>
      <c r="E4266" s="87">
        <v>225.16082897999999</v>
      </c>
      <c r="F4266" s="96">
        <v>3.75182255</v>
      </c>
      <c r="G4266" s="91">
        <v>12.79179096</v>
      </c>
      <c r="H4266" s="41">
        <v>3.3442639484881909E-4</v>
      </c>
      <c r="I4266" s="42">
        <v>24.749188819056478</v>
      </c>
      <c r="J4266" s="41">
        <v>3.5532752666666667E-4</v>
      </c>
      <c r="K4266" s="42">
        <v>3.3986509541906913</v>
      </c>
      <c r="L4266" s="41">
        <v>3.3442639484881909E-4</v>
      </c>
      <c r="M4266" s="42">
        <v>3.2106867611235517</v>
      </c>
    </row>
    <row r="4267" spans="1:13" x14ac:dyDescent="0.2">
      <c r="A4267" s="84">
        <v>360</v>
      </c>
      <c r="B4267" s="85">
        <v>37590</v>
      </c>
      <c r="C4267" s="105">
        <v>21.83175937</v>
      </c>
      <c r="D4267" s="90">
        <v>5.4863999999999998E-4</v>
      </c>
      <c r="E4267" s="87">
        <v>225.28436121999999</v>
      </c>
      <c r="F4267" s="96">
        <v>3.75182255</v>
      </c>
      <c r="G4267" s="91">
        <v>12.79179096</v>
      </c>
      <c r="H4267" s="41">
        <v>3.3442639484881909E-4</v>
      </c>
      <c r="I4267" s="42">
        <v>24.757465601048668</v>
      </c>
      <c r="J4267" s="41">
        <v>3.5532752666666667E-4</v>
      </c>
      <c r="K4267" s="42">
        <v>3.3990062817173579</v>
      </c>
      <c r="L4267" s="41">
        <v>3.3442639484881909E-4</v>
      </c>
      <c r="M4267" s="42">
        <v>3.2110211875184005</v>
      </c>
    </row>
    <row r="4268" spans="1:13" x14ac:dyDescent="0.2">
      <c r="A4268" s="84">
        <v>360</v>
      </c>
      <c r="B4268" s="85">
        <v>37591</v>
      </c>
      <c r="C4268" s="105">
        <v>21.83175937</v>
      </c>
      <c r="D4268" s="90">
        <v>5.4863999999999998E-4</v>
      </c>
      <c r="E4268" s="87">
        <v>225.40796123000001</v>
      </c>
      <c r="F4268" s="96">
        <v>3.75182255</v>
      </c>
      <c r="G4268" s="91">
        <v>12.79179096</v>
      </c>
      <c r="H4268" s="41">
        <v>3.3442639484881909E-4</v>
      </c>
      <c r="I4268" s="42">
        <v>24.765745151015221</v>
      </c>
      <c r="J4268" s="41">
        <v>3.5532752666666667E-4</v>
      </c>
      <c r="K4268" s="42">
        <v>3.3993616092440244</v>
      </c>
      <c r="L4268" s="41">
        <v>3.3442639484881909E-4</v>
      </c>
      <c r="M4268" s="42">
        <v>3.2113556139132493</v>
      </c>
    </row>
    <row r="4269" spans="1:13" x14ac:dyDescent="0.2">
      <c r="A4269" s="84">
        <v>360</v>
      </c>
      <c r="B4269" s="85">
        <v>37592</v>
      </c>
      <c r="C4269" s="105">
        <v>21.632985959999999</v>
      </c>
      <c r="D4269" s="90">
        <v>5.4407000000000001E-4</v>
      </c>
      <c r="E4269" s="87">
        <v>225.53059894</v>
      </c>
      <c r="F4269" s="96">
        <v>3.7377844299999996</v>
      </c>
      <c r="G4269" s="91">
        <v>12.685385194999999</v>
      </c>
      <c r="H4269" s="41">
        <v>3.3180377861974364E-4</v>
      </c>
      <c r="I4269" s="42">
        <v>24.773962518836662</v>
      </c>
      <c r="J4269" s="41">
        <v>3.5237181097222219E-4</v>
      </c>
      <c r="K4269" s="42">
        <v>3.3997139810549966</v>
      </c>
      <c r="L4269" s="41">
        <v>3.3180377861974364E-4</v>
      </c>
      <c r="M4269" s="42">
        <v>3.2116874176918691</v>
      </c>
    </row>
    <row r="4270" spans="1:13" x14ac:dyDescent="0.2">
      <c r="A4270" s="84">
        <v>360</v>
      </c>
      <c r="B4270" s="85">
        <v>37593</v>
      </c>
      <c r="C4270" s="105">
        <v>21.729463979999998</v>
      </c>
      <c r="D4270" s="90">
        <v>5.4635999999999997E-4</v>
      </c>
      <c r="E4270" s="87">
        <v>225.65381984000001</v>
      </c>
      <c r="F4270" s="96">
        <v>3.6994838799999998</v>
      </c>
      <c r="G4270" s="91">
        <v>12.714473929999999</v>
      </c>
      <c r="H4270" s="41">
        <v>3.3252098298564015E-4</v>
      </c>
      <c r="I4270" s="42">
        <v>24.782200381205875</v>
      </c>
      <c r="J4270" s="41">
        <v>3.5317983138888885E-4</v>
      </c>
      <c r="K4270" s="42">
        <v>3.4000671608863855</v>
      </c>
      <c r="L4270" s="41">
        <v>3.3252098298564015E-4</v>
      </c>
      <c r="M4270" s="42">
        <v>3.2120199386748549</v>
      </c>
    </row>
    <row r="4271" spans="1:13" x14ac:dyDescent="0.2">
      <c r="A4271" s="84">
        <v>360</v>
      </c>
      <c r="B4271" s="85">
        <v>37594</v>
      </c>
      <c r="C4271" s="105">
        <v>21.715412570000002</v>
      </c>
      <c r="D4271" s="90">
        <v>5.4613000000000003E-4</v>
      </c>
      <c r="E4271" s="87">
        <v>225.77705616</v>
      </c>
      <c r="F4271" s="96">
        <v>3.6962964199999995</v>
      </c>
      <c r="G4271" s="91">
        <v>12.705854495000001</v>
      </c>
      <c r="H4271" s="41">
        <v>3.3230848365906063E-4</v>
      </c>
      <c r="I4271" s="42">
        <v>24.790435716636289</v>
      </c>
      <c r="J4271" s="41">
        <v>3.5294040263888891E-4</v>
      </c>
      <c r="K4271" s="42">
        <v>3.4004201012890243</v>
      </c>
      <c r="L4271" s="41">
        <v>3.3230848365906063E-4</v>
      </c>
      <c r="M4271" s="42">
        <v>3.2123522471585142</v>
      </c>
    </row>
    <row r="4272" spans="1:13" x14ac:dyDescent="0.2">
      <c r="A4272" s="84">
        <v>360</v>
      </c>
      <c r="B4272" s="85">
        <v>37595</v>
      </c>
      <c r="C4272" s="105">
        <v>21.708027139999999</v>
      </c>
      <c r="D4272" s="90">
        <v>5.4589999999999999E-4</v>
      </c>
      <c r="E4272" s="87">
        <v>225.90030784999999</v>
      </c>
      <c r="F4272" s="96">
        <v>3.7049540200000002</v>
      </c>
      <c r="G4272" s="91">
        <v>12.706490579999999</v>
      </c>
      <c r="H4272" s="41">
        <v>3.3232416594075609E-4</v>
      </c>
      <c r="I4272" s="42">
        <v>24.798674177509128</v>
      </c>
      <c r="J4272" s="41">
        <v>3.5295807166666664E-4</v>
      </c>
      <c r="K4272" s="42">
        <v>3.4007730593606911</v>
      </c>
      <c r="L4272" s="41">
        <v>3.3232416594075609E-4</v>
      </c>
      <c r="M4272" s="42">
        <v>3.2126845713244547</v>
      </c>
    </row>
    <row r="4273" spans="1:13" x14ac:dyDescent="0.2">
      <c r="A4273" s="84">
        <v>360</v>
      </c>
      <c r="B4273" s="85">
        <v>37596</v>
      </c>
      <c r="C4273" s="105">
        <v>21.70397226</v>
      </c>
      <c r="D4273" s="90">
        <v>5.4567000000000005E-4</v>
      </c>
      <c r="E4273" s="87">
        <v>226.02357487</v>
      </c>
      <c r="F4273" s="96">
        <v>3.6956738699999998</v>
      </c>
      <c r="G4273" s="91">
        <v>12.699823065</v>
      </c>
      <c r="H4273" s="41">
        <v>3.3215977810163722E-4</v>
      </c>
      <c r="I4273" s="42">
        <v>24.806911299621145</v>
      </c>
      <c r="J4273" s="41">
        <v>3.5277286291666667E-4</v>
      </c>
      <c r="K4273" s="42">
        <v>3.4011258322236078</v>
      </c>
      <c r="L4273" s="41">
        <v>3.3215977810163722E-4</v>
      </c>
      <c r="M4273" s="42">
        <v>3.2130167311025564</v>
      </c>
    </row>
    <row r="4274" spans="1:13" x14ac:dyDescent="0.2">
      <c r="A4274" s="84">
        <v>360</v>
      </c>
      <c r="B4274" s="85">
        <v>37597</v>
      </c>
      <c r="C4274" s="105">
        <v>21.70397226</v>
      </c>
      <c r="D4274" s="90">
        <v>5.4567000000000005E-4</v>
      </c>
      <c r="E4274" s="87">
        <v>226.14690915</v>
      </c>
      <c r="F4274" s="96">
        <v>3.6956738699999998</v>
      </c>
      <c r="G4274" s="91">
        <v>12.699823065</v>
      </c>
      <c r="H4274" s="41">
        <v>3.3215977810163722E-4</v>
      </c>
      <c r="I4274" s="42">
        <v>24.815151157773816</v>
      </c>
      <c r="J4274" s="41">
        <v>3.5277286291666667E-4</v>
      </c>
      <c r="K4274" s="42">
        <v>3.4014786050865244</v>
      </c>
      <c r="L4274" s="41">
        <v>3.3215977810163722E-4</v>
      </c>
      <c r="M4274" s="42">
        <v>3.213348890880658</v>
      </c>
    </row>
    <row r="4275" spans="1:13" x14ac:dyDescent="0.2">
      <c r="A4275" s="84">
        <v>360</v>
      </c>
      <c r="B4275" s="85">
        <v>37598</v>
      </c>
      <c r="C4275" s="105">
        <v>21.70397226</v>
      </c>
      <c r="D4275" s="90">
        <v>5.4567000000000005E-4</v>
      </c>
      <c r="E4275" s="87">
        <v>226.27031073000001</v>
      </c>
      <c r="F4275" s="96">
        <v>3.6956738699999998</v>
      </c>
      <c r="G4275" s="91">
        <v>12.699823065</v>
      </c>
      <c r="H4275" s="41">
        <v>3.3215977810163722E-4</v>
      </c>
      <c r="I4275" s="42">
        <v>24.823393752875941</v>
      </c>
      <c r="J4275" s="41">
        <v>3.5277286291666667E-4</v>
      </c>
      <c r="K4275" s="42">
        <v>3.4018313779494411</v>
      </c>
      <c r="L4275" s="41">
        <v>3.3215977810163722E-4</v>
      </c>
      <c r="M4275" s="42">
        <v>3.2136810506587596</v>
      </c>
    </row>
    <row r="4276" spans="1:13" x14ac:dyDescent="0.2">
      <c r="A4276" s="84">
        <v>360</v>
      </c>
      <c r="B4276" s="85">
        <v>37599</v>
      </c>
      <c r="C4276" s="105">
        <v>21.771858890000001</v>
      </c>
      <c r="D4276" s="90">
        <v>5.4726999999999998E-4</v>
      </c>
      <c r="E4276" s="87">
        <v>226.39414167999999</v>
      </c>
      <c r="F4276" s="96">
        <v>3.6930086499999999</v>
      </c>
      <c r="G4276" s="91">
        <v>12.73243377</v>
      </c>
      <c r="H4276" s="41">
        <v>3.3296370402391418E-4</v>
      </c>
      <c r="I4276" s="42">
        <v>24.831659042006343</v>
      </c>
      <c r="J4276" s="41">
        <v>3.5367871583333332E-4</v>
      </c>
      <c r="K4276" s="42">
        <v>3.4021850566652745</v>
      </c>
      <c r="L4276" s="41">
        <v>3.3296370402391418E-4</v>
      </c>
      <c r="M4276" s="42">
        <v>3.2140140143627836</v>
      </c>
    </row>
    <row r="4277" spans="1:13" x14ac:dyDescent="0.2">
      <c r="A4277" s="84">
        <v>360</v>
      </c>
      <c r="B4277" s="85">
        <v>37600</v>
      </c>
      <c r="C4277" s="105">
        <v>21.844346569999999</v>
      </c>
      <c r="D4277" s="90">
        <v>5.4887000000000002E-4</v>
      </c>
      <c r="E4277" s="87">
        <v>226.51840263</v>
      </c>
      <c r="F4277" s="96">
        <v>3.6641446900000001</v>
      </c>
      <c r="G4277" s="91">
        <v>12.75424563</v>
      </c>
      <c r="H4277" s="41">
        <v>3.3350128513887078E-4</v>
      </c>
      <c r="I4277" s="42">
        <v>24.839940432208984</v>
      </c>
      <c r="J4277" s="41">
        <v>3.5428460083333335E-4</v>
      </c>
      <c r="K4277" s="42">
        <v>3.4025393412661078</v>
      </c>
      <c r="L4277" s="41">
        <v>3.3350128513887078E-4</v>
      </c>
      <c r="M4277" s="42">
        <v>3.2143475156479226</v>
      </c>
    </row>
    <row r="4278" spans="1:13" x14ac:dyDescent="0.2">
      <c r="A4278" s="84">
        <v>360</v>
      </c>
      <c r="B4278" s="85">
        <v>37601</v>
      </c>
      <c r="C4278" s="105">
        <v>21.97258403</v>
      </c>
      <c r="D4278" s="90">
        <v>5.5183000000000001E-4</v>
      </c>
      <c r="E4278" s="87">
        <v>226.64340228</v>
      </c>
      <c r="F4278" s="96">
        <v>3.6710203899999994</v>
      </c>
      <c r="G4278" s="91">
        <v>12.82180221</v>
      </c>
      <c r="H4278" s="41">
        <v>3.3516564546554051E-4</v>
      </c>
      <c r="I4278" s="42">
        <v>24.848265926877271</v>
      </c>
      <c r="J4278" s="41">
        <v>3.5616117249999998E-4</v>
      </c>
      <c r="K4278" s="42">
        <v>3.4028955024386076</v>
      </c>
      <c r="L4278" s="41">
        <v>3.3516564546554051E-4</v>
      </c>
      <c r="M4278" s="42">
        <v>3.2146826812933882</v>
      </c>
    </row>
    <row r="4279" spans="1:13" x14ac:dyDescent="0.2">
      <c r="A4279" s="84">
        <v>360</v>
      </c>
      <c r="B4279" s="85">
        <v>37602</v>
      </c>
      <c r="C4279" s="105">
        <v>20.216137190000001</v>
      </c>
      <c r="D4279" s="90">
        <v>5.1166999999999999E-4</v>
      </c>
      <c r="E4279" s="87">
        <v>226.75936891000001</v>
      </c>
      <c r="F4279" s="96">
        <v>3.6633186000000006</v>
      </c>
      <c r="G4279" s="91">
        <v>11.939727895000001</v>
      </c>
      <c r="H4279" s="41">
        <v>3.1335574304858227E-4</v>
      </c>
      <c r="I4279" s="42">
        <v>24.856052273710258</v>
      </c>
      <c r="J4279" s="41">
        <v>3.3165910819444444E-4</v>
      </c>
      <c r="K4279" s="42">
        <v>3.4032271615468019</v>
      </c>
      <c r="L4279" s="41">
        <v>3.1335574304858227E-4</v>
      </c>
      <c r="M4279" s="42">
        <v>3.2149960370364368</v>
      </c>
    </row>
    <row r="4280" spans="1:13" x14ac:dyDescent="0.2">
      <c r="A4280" s="84">
        <v>360</v>
      </c>
      <c r="B4280" s="85">
        <v>37603</v>
      </c>
      <c r="C4280" s="105">
        <v>20.335108909999999</v>
      </c>
      <c r="D4280" s="90">
        <v>5.1444000000000001E-4</v>
      </c>
      <c r="E4280" s="87">
        <v>226.876023</v>
      </c>
      <c r="F4280" s="96">
        <v>3.6183820099999999</v>
      </c>
      <c r="G4280" s="91">
        <v>11.97674546</v>
      </c>
      <c r="H4280" s="41">
        <v>3.1427446811949089E-4</v>
      </c>
      <c r="I4280" s="42">
        <v>24.863863896318129</v>
      </c>
      <c r="J4280" s="41">
        <v>3.3268737388888889E-4</v>
      </c>
      <c r="K4280" s="42">
        <v>3.4035598489206906</v>
      </c>
      <c r="L4280" s="41">
        <v>3.1427446811949089E-4</v>
      </c>
      <c r="M4280" s="42">
        <v>3.215310311504556</v>
      </c>
    </row>
    <row r="4281" spans="1:13" x14ac:dyDescent="0.2">
      <c r="A4281" s="84">
        <v>360</v>
      </c>
      <c r="B4281" s="85">
        <v>37604</v>
      </c>
      <c r="C4281" s="105">
        <v>20.335108909999999</v>
      </c>
      <c r="D4281" s="90">
        <v>5.1444000000000001E-4</v>
      </c>
      <c r="E4281" s="87">
        <v>226.9927371</v>
      </c>
      <c r="F4281" s="96">
        <v>3.6183820099999999</v>
      </c>
      <c r="G4281" s="91">
        <v>11.97674546</v>
      </c>
      <c r="H4281" s="41">
        <v>3.1427446811949089E-4</v>
      </c>
      <c r="I4281" s="42">
        <v>24.871677973919539</v>
      </c>
      <c r="J4281" s="41">
        <v>3.3268737388888889E-4</v>
      </c>
      <c r="K4281" s="42">
        <v>3.4038925362945793</v>
      </c>
      <c r="L4281" s="41">
        <v>3.1427446811949089E-4</v>
      </c>
      <c r="M4281" s="42">
        <v>3.2156245859726758</v>
      </c>
    </row>
    <row r="4282" spans="1:13" x14ac:dyDescent="0.2">
      <c r="A4282" s="84">
        <v>360</v>
      </c>
      <c r="B4282" s="85">
        <v>37605</v>
      </c>
      <c r="C4282" s="105">
        <v>20.335108909999999</v>
      </c>
      <c r="D4282" s="90">
        <v>5.1444000000000001E-4</v>
      </c>
      <c r="E4282" s="87">
        <v>227.10951123999999</v>
      </c>
      <c r="F4282" s="96">
        <v>3.6183820099999999</v>
      </c>
      <c r="G4282" s="91">
        <v>11.97674546</v>
      </c>
      <c r="H4282" s="41">
        <v>3.1427446811949089E-4</v>
      </c>
      <c r="I4282" s="42">
        <v>24.879494507286033</v>
      </c>
      <c r="J4282" s="41">
        <v>3.3268737388888889E-4</v>
      </c>
      <c r="K4282" s="42">
        <v>3.404225223668468</v>
      </c>
      <c r="L4282" s="41">
        <v>3.1427446811949089E-4</v>
      </c>
      <c r="M4282" s="42">
        <v>3.2159388604407955</v>
      </c>
    </row>
    <row r="4283" spans="1:13" x14ac:dyDescent="0.2">
      <c r="A4283" s="84">
        <v>360</v>
      </c>
      <c r="B4283" s="85">
        <v>37606</v>
      </c>
      <c r="C4283" s="105">
        <v>20.154475309999999</v>
      </c>
      <c r="D4283" s="90">
        <v>5.1004999999999996E-4</v>
      </c>
      <c r="E4283" s="87">
        <v>227.22534845000001</v>
      </c>
      <c r="F4283" s="96">
        <v>3.6295896000000001</v>
      </c>
      <c r="G4283" s="91">
        <v>11.892032454999999</v>
      </c>
      <c r="H4283" s="41">
        <v>3.1217156103302557E-4</v>
      </c>
      <c r="I4283" s="42">
        <v>24.887261177924085</v>
      </c>
      <c r="J4283" s="41">
        <v>3.3033423486111108E-4</v>
      </c>
      <c r="K4283" s="42">
        <v>3.4045555579033291</v>
      </c>
      <c r="L4283" s="41">
        <v>3.1217156103302557E-4</v>
      </c>
      <c r="M4283" s="42">
        <v>3.2162510320018285</v>
      </c>
    </row>
    <row r="4284" spans="1:13" x14ac:dyDescent="0.2">
      <c r="A4284" s="84">
        <v>360</v>
      </c>
      <c r="B4284" s="85">
        <v>37607</v>
      </c>
      <c r="C4284" s="105">
        <v>20.095675100000001</v>
      </c>
      <c r="D4284" s="90">
        <v>5.0889000000000002E-4</v>
      </c>
      <c r="E4284" s="87">
        <v>227.34098116000001</v>
      </c>
      <c r="F4284" s="96">
        <v>3.5889588200000002</v>
      </c>
      <c r="G4284" s="91">
        <v>11.842316960000002</v>
      </c>
      <c r="H4284" s="41">
        <v>3.1093668918580342E-4</v>
      </c>
      <c r="I4284" s="42">
        <v>24.894999540517652</v>
      </c>
      <c r="J4284" s="41">
        <v>3.2895324888888893E-4</v>
      </c>
      <c r="K4284" s="42">
        <v>3.4048845111522179</v>
      </c>
      <c r="L4284" s="41">
        <v>3.1093668918580342E-4</v>
      </c>
      <c r="M4284" s="42">
        <v>3.2165619686910141</v>
      </c>
    </row>
    <row r="4285" spans="1:13" x14ac:dyDescent="0.2">
      <c r="A4285" s="84">
        <v>360</v>
      </c>
      <c r="B4285" s="85">
        <v>37608</v>
      </c>
      <c r="C4285" s="105">
        <v>20.016261249999999</v>
      </c>
      <c r="D4285" s="90">
        <v>5.0704000000000005E-4</v>
      </c>
      <c r="E4285" s="87">
        <v>227.45625213</v>
      </c>
      <c r="F4285" s="96">
        <v>3.5917907399999995</v>
      </c>
      <c r="G4285" s="91">
        <v>11.804025995</v>
      </c>
      <c r="H4285" s="41">
        <v>3.0998521541603097E-4</v>
      </c>
      <c r="I4285" s="42">
        <v>24.902716622313001</v>
      </c>
      <c r="J4285" s="41">
        <v>3.2788961097222224E-4</v>
      </c>
      <c r="K4285" s="42">
        <v>3.4052124007631903</v>
      </c>
      <c r="L4285" s="41">
        <v>3.0998521541603097E-4</v>
      </c>
      <c r="M4285" s="42">
        <v>3.2168719539064301</v>
      </c>
    </row>
    <row r="4286" spans="1:13" x14ac:dyDescent="0.2">
      <c r="A4286" s="84">
        <v>360</v>
      </c>
      <c r="B4286" s="85">
        <v>37609</v>
      </c>
      <c r="C4286" s="105">
        <v>20.09470254</v>
      </c>
      <c r="D4286" s="90">
        <v>5.0865999999999997E-4</v>
      </c>
      <c r="E4286" s="87">
        <v>227.57195003000001</v>
      </c>
      <c r="F4286" s="96">
        <v>3.6219730700000001</v>
      </c>
      <c r="G4286" s="91">
        <v>11.858337805</v>
      </c>
      <c r="H4286" s="41">
        <v>3.1133468706934231E-4</v>
      </c>
      <c r="I4286" s="42">
        <v>24.910469701799784</v>
      </c>
      <c r="J4286" s="41">
        <v>3.293982723611111E-4</v>
      </c>
      <c r="K4286" s="42">
        <v>3.4055417990355514</v>
      </c>
      <c r="L4286" s="41">
        <v>3.1133468706934231E-4</v>
      </c>
      <c r="M4286" s="42">
        <v>3.2171832885934997</v>
      </c>
    </row>
    <row r="4287" spans="1:13" x14ac:dyDescent="0.2">
      <c r="A4287" s="84">
        <v>360</v>
      </c>
      <c r="B4287" s="85">
        <v>37610</v>
      </c>
      <c r="C4287" s="105">
        <v>19.989256640000001</v>
      </c>
      <c r="D4287" s="90">
        <v>5.0635000000000003E-4</v>
      </c>
      <c r="E4287" s="87">
        <v>227.68718109</v>
      </c>
      <c r="F4287" s="96">
        <v>3.6022967000000001</v>
      </c>
      <c r="G4287" s="91">
        <v>11.79577667</v>
      </c>
      <c r="H4287" s="41">
        <v>3.0978018936234086E-4</v>
      </c>
      <c r="I4287" s="42">
        <v>24.918186471821112</v>
      </c>
      <c r="J4287" s="41">
        <v>3.2766046305555556E-4</v>
      </c>
      <c r="K4287" s="42">
        <v>3.4058694594986072</v>
      </c>
      <c r="L4287" s="41">
        <v>3.0978018936234086E-4</v>
      </c>
      <c r="M4287" s="42">
        <v>3.2174930687828622</v>
      </c>
    </row>
    <row r="4288" spans="1:13" x14ac:dyDescent="0.2">
      <c r="A4288" s="84">
        <v>360</v>
      </c>
      <c r="B4288" s="85">
        <v>37611</v>
      </c>
      <c r="C4288" s="105">
        <v>19.989256640000001</v>
      </c>
      <c r="D4288" s="90">
        <v>5.0635000000000003E-4</v>
      </c>
      <c r="E4288" s="87">
        <v>227.80247048999999</v>
      </c>
      <c r="F4288" s="96">
        <v>3.6022967000000001</v>
      </c>
      <c r="G4288" s="91">
        <v>11.79577667</v>
      </c>
      <c r="H4288" s="41">
        <v>3.0978018936234086E-4</v>
      </c>
      <c r="I4288" s="42">
        <v>24.925905632344918</v>
      </c>
      <c r="J4288" s="41">
        <v>3.2766046305555556E-4</v>
      </c>
      <c r="K4288" s="42">
        <v>3.406197119961663</v>
      </c>
      <c r="L4288" s="41">
        <v>3.0978018936234086E-4</v>
      </c>
      <c r="M4288" s="42">
        <v>3.2178028489722248</v>
      </c>
    </row>
    <row r="4289" spans="1:13" x14ac:dyDescent="0.2">
      <c r="A4289" s="84">
        <v>360</v>
      </c>
      <c r="B4289" s="85">
        <v>37612</v>
      </c>
      <c r="C4289" s="105">
        <v>19.989256640000001</v>
      </c>
      <c r="D4289" s="90">
        <v>5.0635000000000003E-4</v>
      </c>
      <c r="E4289" s="87">
        <v>227.91781827</v>
      </c>
      <c r="F4289" s="96">
        <v>3.6022967000000001</v>
      </c>
      <c r="G4289" s="91">
        <v>11.79577667</v>
      </c>
      <c r="H4289" s="41">
        <v>3.0978018936234086E-4</v>
      </c>
      <c r="I4289" s="42">
        <v>24.933627184111735</v>
      </c>
      <c r="J4289" s="41">
        <v>3.2766046305555556E-4</v>
      </c>
      <c r="K4289" s="42">
        <v>3.4065247804247187</v>
      </c>
      <c r="L4289" s="41">
        <v>3.0978018936234086E-4</v>
      </c>
      <c r="M4289" s="42">
        <v>3.2181126291615874</v>
      </c>
    </row>
    <row r="4290" spans="1:13" x14ac:dyDescent="0.2">
      <c r="A4290" s="84">
        <v>360</v>
      </c>
      <c r="B4290" s="85">
        <v>37613</v>
      </c>
      <c r="C4290" s="105">
        <v>19.854146010000001</v>
      </c>
      <c r="D4290" s="90">
        <v>5.0310000000000003E-4</v>
      </c>
      <c r="E4290" s="87">
        <v>228.03248371999999</v>
      </c>
      <c r="F4290" s="96">
        <v>3.6004378599999995</v>
      </c>
      <c r="G4290" s="91">
        <v>11.727291935</v>
      </c>
      <c r="H4290" s="41">
        <v>3.0807750917505317E-4</v>
      </c>
      <c r="I4290" s="42">
        <v>24.941308673869315</v>
      </c>
      <c r="J4290" s="41">
        <v>3.2575810930555554E-4</v>
      </c>
      <c r="K4290" s="42">
        <v>3.4068505385340244</v>
      </c>
      <c r="L4290" s="41">
        <v>3.0807750917505317E-4</v>
      </c>
      <c r="M4290" s="42">
        <v>3.2184207066707624</v>
      </c>
    </row>
    <row r="4291" spans="1:13" x14ac:dyDescent="0.2">
      <c r="A4291" s="84">
        <v>360</v>
      </c>
      <c r="B4291" s="85">
        <v>37614</v>
      </c>
      <c r="C4291" s="105">
        <v>20.18092205</v>
      </c>
      <c r="D4291" s="90">
        <v>5.1073999999999998E-4</v>
      </c>
      <c r="E4291" s="87">
        <v>228.14894903000001</v>
      </c>
      <c r="F4291" s="96">
        <v>3.6065393399999999</v>
      </c>
      <c r="G4291" s="91">
        <v>11.893730695</v>
      </c>
      <c r="H4291" s="41">
        <v>3.1221373356427051E-4</v>
      </c>
      <c r="I4291" s="42">
        <v>24.949095692970364</v>
      </c>
      <c r="J4291" s="41">
        <v>3.3038140819444448E-4</v>
      </c>
      <c r="K4291" s="42">
        <v>3.4071809199422187</v>
      </c>
      <c r="L4291" s="41">
        <v>3.1221373356427051E-4</v>
      </c>
      <c r="M4291" s="42">
        <v>3.2187329204043267</v>
      </c>
    </row>
    <row r="4292" spans="1:13" x14ac:dyDescent="0.2">
      <c r="A4292" s="84">
        <v>360</v>
      </c>
      <c r="B4292" s="85">
        <v>37615</v>
      </c>
      <c r="C4292" s="105">
        <v>20.18092205</v>
      </c>
      <c r="D4292" s="90">
        <v>5.1073999999999998E-4</v>
      </c>
      <c r="E4292" s="87">
        <v>228.26547382000001</v>
      </c>
      <c r="F4292" s="96">
        <v>3.6065393399999999</v>
      </c>
      <c r="G4292" s="91">
        <v>11.893730695</v>
      </c>
      <c r="H4292" s="41">
        <v>3.1221373356427051E-4</v>
      </c>
      <c r="I4292" s="42">
        <v>24.956885143285717</v>
      </c>
      <c r="J4292" s="41">
        <v>3.3038140819444448E-4</v>
      </c>
      <c r="K4292" s="42">
        <v>3.407511301350413</v>
      </c>
      <c r="L4292" s="41">
        <v>3.1221373356427051E-4</v>
      </c>
      <c r="M4292" s="42">
        <v>3.219045134137891</v>
      </c>
    </row>
    <row r="4293" spans="1:13" x14ac:dyDescent="0.2">
      <c r="A4293" s="84">
        <v>360</v>
      </c>
      <c r="B4293" s="85">
        <v>37616</v>
      </c>
      <c r="C4293" s="105">
        <v>19.821036450000001</v>
      </c>
      <c r="D4293" s="90">
        <v>5.0241000000000001E-4</v>
      </c>
      <c r="E4293" s="87">
        <v>228.38015668</v>
      </c>
      <c r="F4293" s="96">
        <v>3.6585969299999999</v>
      </c>
      <c r="G4293" s="91">
        <v>11.739816690000001</v>
      </c>
      <c r="H4293" s="41">
        <v>3.083889797095285E-4</v>
      </c>
      <c r="I4293" s="42">
        <v>24.964581571631783</v>
      </c>
      <c r="J4293" s="41">
        <v>3.2610601916666668E-4</v>
      </c>
      <c r="K4293" s="42">
        <v>3.4078374073695796</v>
      </c>
      <c r="L4293" s="41">
        <v>3.083889797095285E-4</v>
      </c>
      <c r="M4293" s="42">
        <v>3.2193535231176007</v>
      </c>
    </row>
    <row r="4294" spans="1:13" x14ac:dyDescent="0.2">
      <c r="A4294" s="84">
        <v>360</v>
      </c>
      <c r="B4294" s="85">
        <v>37617</v>
      </c>
      <c r="C4294" s="105">
        <v>20.016326970000001</v>
      </c>
      <c r="D4294" s="90">
        <v>5.0704000000000005E-4</v>
      </c>
      <c r="E4294" s="87">
        <v>228.49595454999999</v>
      </c>
      <c r="F4294" s="96">
        <v>3.6362960800000002</v>
      </c>
      <c r="G4294" s="91">
        <v>11.826311525000001</v>
      </c>
      <c r="H4294" s="41">
        <v>3.1053901735034195E-4</v>
      </c>
      <c r="I4294" s="42">
        <v>24.972334048261601</v>
      </c>
      <c r="J4294" s="41">
        <v>3.2850865347222228E-4</v>
      </c>
      <c r="K4294" s="42">
        <v>3.408165916023052</v>
      </c>
      <c r="L4294" s="41">
        <v>3.1053901735034195E-4</v>
      </c>
      <c r="M4294" s="42">
        <v>3.2196640621349513</v>
      </c>
    </row>
    <row r="4295" spans="1:13" x14ac:dyDescent="0.2">
      <c r="A4295" s="84">
        <v>360</v>
      </c>
      <c r="B4295" s="85">
        <v>37618</v>
      </c>
      <c r="C4295" s="105">
        <v>20.016326970000001</v>
      </c>
      <c r="D4295" s="90">
        <v>5.0704000000000005E-4</v>
      </c>
      <c r="E4295" s="87">
        <v>228.61181113999999</v>
      </c>
      <c r="F4295" s="96">
        <v>3.6362960800000002</v>
      </c>
      <c r="G4295" s="91">
        <v>11.826311525000001</v>
      </c>
      <c r="H4295" s="41">
        <v>3.1053901735034195E-4</v>
      </c>
      <c r="I4295" s="42">
        <v>24.980088932337893</v>
      </c>
      <c r="J4295" s="41">
        <v>3.2850865347222228E-4</v>
      </c>
      <c r="K4295" s="42">
        <v>3.4084944246765243</v>
      </c>
      <c r="L4295" s="41">
        <v>3.1053901735034195E-4</v>
      </c>
      <c r="M4295" s="42">
        <v>3.2199746011523018</v>
      </c>
    </row>
    <row r="4296" spans="1:13" x14ac:dyDescent="0.2">
      <c r="A4296" s="84">
        <v>360</v>
      </c>
      <c r="B4296" s="85">
        <v>37619</v>
      </c>
      <c r="C4296" s="105">
        <v>20.016326970000001</v>
      </c>
      <c r="D4296" s="90">
        <v>5.0704000000000005E-4</v>
      </c>
      <c r="E4296" s="87">
        <v>228.72772646999999</v>
      </c>
      <c r="F4296" s="96">
        <v>3.6362960800000002</v>
      </c>
      <c r="G4296" s="91">
        <v>11.826311525000001</v>
      </c>
      <c r="H4296" s="41">
        <v>3.1053901735034195E-4</v>
      </c>
      <c r="I4296" s="42">
        <v>24.987846224608266</v>
      </c>
      <c r="J4296" s="41">
        <v>3.2850865347222228E-4</v>
      </c>
      <c r="K4296" s="42">
        <v>3.4088229333299966</v>
      </c>
      <c r="L4296" s="41">
        <v>3.1053901735034195E-4</v>
      </c>
      <c r="M4296" s="42">
        <v>3.2202851401696524</v>
      </c>
    </row>
    <row r="4297" spans="1:13" x14ac:dyDescent="0.2">
      <c r="A4297" s="84">
        <v>360</v>
      </c>
      <c r="B4297" s="85">
        <v>37620</v>
      </c>
      <c r="C4297" s="105">
        <v>20.034872379999999</v>
      </c>
      <c r="D4297" s="90">
        <v>5.0726999999999999E-4</v>
      </c>
      <c r="E4297" s="87">
        <v>228.84375317999999</v>
      </c>
      <c r="F4297" s="96">
        <v>3.6298151000000001</v>
      </c>
      <c r="G4297" s="91">
        <v>11.832343739999999</v>
      </c>
      <c r="H4297" s="41">
        <v>3.1068890072916133E-4</v>
      </c>
      <c r="I4297" s="42">
        <v>24.995609671083379</v>
      </c>
      <c r="J4297" s="41">
        <v>3.2867621499999998E-4</v>
      </c>
      <c r="K4297" s="42">
        <v>3.4091516095449967</v>
      </c>
      <c r="L4297" s="41">
        <v>3.1068890072916133E-4</v>
      </c>
      <c r="M4297" s="42">
        <v>3.2205958290703816</v>
      </c>
    </row>
    <row r="4298" spans="1:13" x14ac:dyDescent="0.2">
      <c r="A4298" s="84">
        <v>360</v>
      </c>
      <c r="B4298" s="85">
        <v>37621</v>
      </c>
      <c r="C4298" s="105">
        <v>20.191642590000001</v>
      </c>
      <c r="D4298" s="90">
        <v>5.1097000000000002E-4</v>
      </c>
      <c r="E4298" s="87">
        <v>228.96068546999999</v>
      </c>
      <c r="F4298" s="96">
        <v>3.6071663599999999</v>
      </c>
      <c r="G4298" s="91">
        <v>11.899404475000001</v>
      </c>
      <c r="H4298" s="41">
        <v>3.1235462637368983E-4</v>
      </c>
      <c r="I4298" s="42">
        <v>25.003417165403174</v>
      </c>
      <c r="J4298" s="41">
        <v>3.3053901319444448E-4</v>
      </c>
      <c r="K4298" s="42">
        <v>3.4094821485581912</v>
      </c>
      <c r="L4298" s="41">
        <v>3.1235462637368983E-4</v>
      </c>
      <c r="M4298" s="42">
        <v>3.2209081836967552</v>
      </c>
    </row>
    <row r="4299" spans="1:13" x14ac:dyDescent="0.2">
      <c r="A4299" s="84">
        <v>360</v>
      </c>
      <c r="B4299" s="85">
        <v>37622</v>
      </c>
      <c r="C4299" s="105">
        <v>20.191642590000001</v>
      </c>
      <c r="D4299" s="90">
        <v>5.1097000000000002E-4</v>
      </c>
      <c r="E4299" s="87">
        <v>229.07767751</v>
      </c>
      <c r="F4299" s="96">
        <v>3.6071663599999999</v>
      </c>
      <c r="G4299" s="91">
        <v>11.899404475000001</v>
      </c>
      <c r="H4299" s="41">
        <v>3.1235462637368983E-4</v>
      </c>
      <c r="I4299" s="42">
        <v>25.011227098429938</v>
      </c>
      <c r="J4299" s="41">
        <v>3.3053901319444448E-4</v>
      </c>
      <c r="K4299" s="42">
        <v>3.4098126875713857</v>
      </c>
      <c r="L4299" s="41">
        <v>3.1235462637368983E-4</v>
      </c>
      <c r="M4299" s="42">
        <v>3.2212205383231289</v>
      </c>
    </row>
    <row r="4300" spans="1:13" x14ac:dyDescent="0.2">
      <c r="A4300" s="84">
        <v>360</v>
      </c>
      <c r="B4300" s="85">
        <v>37623</v>
      </c>
      <c r="C4300" s="105">
        <v>20.17204319</v>
      </c>
      <c r="D4300" s="90">
        <v>5.1051000000000004E-4</v>
      </c>
      <c r="E4300" s="87">
        <v>229.19462396</v>
      </c>
      <c r="F4300" s="96">
        <v>3.6509629100000005</v>
      </c>
      <c r="G4300" s="91">
        <v>11.91150305</v>
      </c>
      <c r="H4300" s="41">
        <v>3.1265503760535829E-4</v>
      </c>
      <c r="I4300" s="42">
        <v>25.019046984578953</v>
      </c>
      <c r="J4300" s="41">
        <v>3.3087508472222224E-4</v>
      </c>
      <c r="K4300" s="42">
        <v>3.4101435626561081</v>
      </c>
      <c r="L4300" s="41">
        <v>3.1265503760535829E-4</v>
      </c>
      <c r="M4300" s="42">
        <v>3.2215331933607345</v>
      </c>
    </row>
    <row r="4301" spans="1:13" x14ac:dyDescent="0.2">
      <c r="A4301" s="84">
        <v>360</v>
      </c>
      <c r="B4301" s="85">
        <v>37624</v>
      </c>
      <c r="C4301" s="105">
        <v>20.138740469999998</v>
      </c>
      <c r="D4301" s="90">
        <v>5.0982000000000002E-4</v>
      </c>
      <c r="E4301" s="87">
        <v>229.31147196000001</v>
      </c>
      <c r="F4301" s="96">
        <v>3.5966150599999995</v>
      </c>
      <c r="G4301" s="91">
        <v>11.867677765</v>
      </c>
      <c r="H4301" s="41">
        <v>3.1156668882070804E-4</v>
      </c>
      <c r="I4301" s="42">
        <v>25.026842086205388</v>
      </c>
      <c r="J4301" s="41">
        <v>3.2965771569444443E-4</v>
      </c>
      <c r="K4301" s="42">
        <v>3.4104732203718027</v>
      </c>
      <c r="L4301" s="41">
        <v>3.1156668882070804E-4</v>
      </c>
      <c r="M4301" s="42">
        <v>3.2218447600495552</v>
      </c>
    </row>
    <row r="4302" spans="1:13" x14ac:dyDescent="0.2">
      <c r="A4302" s="84">
        <v>360</v>
      </c>
      <c r="B4302" s="85">
        <v>37625</v>
      </c>
      <c r="C4302" s="105">
        <v>20.138740469999998</v>
      </c>
      <c r="D4302" s="90">
        <v>5.0982000000000002E-4</v>
      </c>
      <c r="E4302" s="87">
        <v>229.42837953</v>
      </c>
      <c r="F4302" s="96">
        <v>3.5966150599999995</v>
      </c>
      <c r="G4302" s="91">
        <v>11.867677765</v>
      </c>
      <c r="H4302" s="41">
        <v>3.1156668882070804E-4</v>
      </c>
      <c r="I4302" s="42">
        <v>25.034639616525826</v>
      </c>
      <c r="J4302" s="41">
        <v>3.2965771569444443E-4</v>
      </c>
      <c r="K4302" s="42">
        <v>3.4108028780874973</v>
      </c>
      <c r="L4302" s="41">
        <v>3.1156668882070804E-4</v>
      </c>
      <c r="M4302" s="42">
        <v>3.2221563267383759</v>
      </c>
    </row>
    <row r="4303" spans="1:13" x14ac:dyDescent="0.2">
      <c r="A4303" s="84">
        <v>360</v>
      </c>
      <c r="B4303" s="85">
        <v>37626</v>
      </c>
      <c r="C4303" s="105">
        <v>20.138740469999998</v>
      </c>
      <c r="D4303" s="90">
        <v>5.0982000000000002E-4</v>
      </c>
      <c r="E4303" s="87">
        <v>229.54534670999999</v>
      </c>
      <c r="F4303" s="96">
        <v>3.5966150599999995</v>
      </c>
      <c r="G4303" s="91">
        <v>11.867677765</v>
      </c>
      <c r="H4303" s="41">
        <v>3.1156668882070804E-4</v>
      </c>
      <c r="I4303" s="42">
        <v>25.042439576296967</v>
      </c>
      <c r="J4303" s="41">
        <v>3.2965771569444443E-4</v>
      </c>
      <c r="K4303" s="42">
        <v>3.4111325358031919</v>
      </c>
      <c r="L4303" s="41">
        <v>3.1156668882070804E-4</v>
      </c>
      <c r="M4303" s="42">
        <v>3.2224678934271966</v>
      </c>
    </row>
    <row r="4304" spans="1:13" x14ac:dyDescent="0.2">
      <c r="A4304" s="84">
        <v>360</v>
      </c>
      <c r="B4304" s="85">
        <v>37627</v>
      </c>
      <c r="C4304" s="105">
        <v>20.182885129999999</v>
      </c>
      <c r="D4304" s="90">
        <v>5.1073999999999998E-4</v>
      </c>
      <c r="E4304" s="87">
        <v>229.6625847</v>
      </c>
      <c r="F4304" s="96">
        <v>3.5935161999999998</v>
      </c>
      <c r="G4304" s="91">
        <v>11.888200664999999</v>
      </c>
      <c r="H4304" s="41">
        <v>3.1207640353714261E-4</v>
      </c>
      <c r="I4304" s="42">
        <v>25.050254730775734</v>
      </c>
      <c r="J4304" s="41">
        <v>3.3022779624999996E-4</v>
      </c>
      <c r="K4304" s="42">
        <v>3.4114627635994417</v>
      </c>
      <c r="L4304" s="41">
        <v>3.1207640353714261E-4</v>
      </c>
      <c r="M4304" s="42">
        <v>3.222779969830734</v>
      </c>
    </row>
    <row r="4305" spans="1:13" x14ac:dyDescent="0.2">
      <c r="A4305" s="84">
        <v>360</v>
      </c>
      <c r="B4305" s="85">
        <v>37628</v>
      </c>
      <c r="C4305" s="105">
        <v>20.329482420000001</v>
      </c>
      <c r="D4305" s="90">
        <v>5.1420999999999997E-4</v>
      </c>
      <c r="E4305" s="87">
        <v>229.78067949999999</v>
      </c>
      <c r="F4305" s="96">
        <v>3.5567264700000005</v>
      </c>
      <c r="G4305" s="91">
        <v>11.943104445000001</v>
      </c>
      <c r="H4305" s="41">
        <v>3.1343955693396985E-4</v>
      </c>
      <c r="I4305" s="42">
        <v>25.058106471519633</v>
      </c>
      <c r="J4305" s="41">
        <v>3.3175290125000002E-4</v>
      </c>
      <c r="K4305" s="42">
        <v>3.4117945165006915</v>
      </c>
      <c r="L4305" s="41">
        <v>3.1343955693396985E-4</v>
      </c>
      <c r="M4305" s="42">
        <v>3.2230934093876682</v>
      </c>
    </row>
    <row r="4306" spans="1:13" x14ac:dyDescent="0.2">
      <c r="A4306" s="84">
        <v>360</v>
      </c>
      <c r="B4306" s="85">
        <v>37629</v>
      </c>
      <c r="C4306" s="105">
        <v>20.326421150000002</v>
      </c>
      <c r="D4306" s="90">
        <v>5.1420999999999997E-4</v>
      </c>
      <c r="E4306" s="87">
        <v>229.89883502000001</v>
      </c>
      <c r="F4306" s="96">
        <v>3.56005284</v>
      </c>
      <c r="G4306" s="91">
        <v>11.943236995000001</v>
      </c>
      <c r="H4306" s="41">
        <v>3.1344284708412218E-4</v>
      </c>
      <c r="I4306" s="42">
        <v>25.065960755754602</v>
      </c>
      <c r="J4306" s="41">
        <v>3.3175658319444451E-4</v>
      </c>
      <c r="K4306" s="42">
        <v>3.4121262730838859</v>
      </c>
      <c r="L4306" s="41">
        <v>3.1344284708412218E-4</v>
      </c>
      <c r="M4306" s="42">
        <v>3.2234068522347523</v>
      </c>
    </row>
    <row r="4307" spans="1:13" x14ac:dyDescent="0.2">
      <c r="A4307" s="84">
        <v>360</v>
      </c>
      <c r="B4307" s="85">
        <v>37630</v>
      </c>
      <c r="C4307" s="105">
        <v>20.395740969999999</v>
      </c>
      <c r="D4307" s="90">
        <v>5.1583E-4</v>
      </c>
      <c r="E4307" s="87">
        <v>230.01742374</v>
      </c>
      <c r="F4307" s="96">
        <v>3.5371295100000006</v>
      </c>
      <c r="G4307" s="91">
        <v>11.966435239999999</v>
      </c>
      <c r="H4307" s="41">
        <v>3.1401861306790124E-4</v>
      </c>
      <c r="I4307" s="42">
        <v>25.073831933986337</v>
      </c>
      <c r="J4307" s="41">
        <v>3.3240097888888884E-4</v>
      </c>
      <c r="K4307" s="42">
        <v>3.4124586740627749</v>
      </c>
      <c r="L4307" s="41">
        <v>3.1401861306790124E-4</v>
      </c>
      <c r="M4307" s="42">
        <v>3.2237208708478202</v>
      </c>
    </row>
    <row r="4308" spans="1:13" x14ac:dyDescent="0.2">
      <c r="A4308" s="84">
        <v>360</v>
      </c>
      <c r="B4308" s="85">
        <v>37631</v>
      </c>
      <c r="C4308" s="105">
        <v>20.384194749999999</v>
      </c>
      <c r="D4308" s="90">
        <v>5.1535999999999997E-4</v>
      </c>
      <c r="E4308" s="87">
        <v>230.13596552000001</v>
      </c>
      <c r="F4308" s="96">
        <v>3.5217983500000001</v>
      </c>
      <c r="G4308" s="91">
        <v>11.95299655</v>
      </c>
      <c r="H4308" s="41">
        <v>3.1368508765483583E-4</v>
      </c>
      <c r="I4308" s="42">
        <v>25.081697221154393</v>
      </c>
      <c r="J4308" s="41">
        <v>3.3202768194444442E-4</v>
      </c>
      <c r="K4308" s="42">
        <v>3.4127907017447194</v>
      </c>
      <c r="L4308" s="41">
        <v>3.1368508765483583E-4</v>
      </c>
      <c r="M4308" s="42">
        <v>3.2240345559354751</v>
      </c>
    </row>
    <row r="4309" spans="1:13" x14ac:dyDescent="0.2">
      <c r="A4309" s="84">
        <v>360</v>
      </c>
      <c r="B4309" s="85">
        <v>37632</v>
      </c>
      <c r="C4309" s="105">
        <v>20.384194749999999</v>
      </c>
      <c r="D4309" s="90">
        <v>5.1535999999999997E-4</v>
      </c>
      <c r="E4309" s="87">
        <v>230.25456839</v>
      </c>
      <c r="F4309" s="96">
        <v>3.5217983500000001</v>
      </c>
      <c r="G4309" s="91">
        <v>11.95299655</v>
      </c>
      <c r="H4309" s="41">
        <v>3.1368508765483583E-4</v>
      </c>
      <c r="I4309" s="42">
        <v>25.089564975545741</v>
      </c>
      <c r="J4309" s="41">
        <v>3.3202768194444442E-4</v>
      </c>
      <c r="K4309" s="42">
        <v>3.4131227294266639</v>
      </c>
      <c r="L4309" s="41">
        <v>3.1368508765483583E-4</v>
      </c>
      <c r="M4309" s="42">
        <v>3.2243482410231299</v>
      </c>
    </row>
    <row r="4310" spans="1:13" x14ac:dyDescent="0.2">
      <c r="A4310" s="84">
        <v>360</v>
      </c>
      <c r="B4310" s="85">
        <v>37633</v>
      </c>
      <c r="C4310" s="105">
        <v>20.384194749999999</v>
      </c>
      <c r="D4310" s="90">
        <v>5.1535999999999997E-4</v>
      </c>
      <c r="E4310" s="87">
        <v>230.37323237999999</v>
      </c>
      <c r="F4310" s="96">
        <v>3.5217983500000001</v>
      </c>
      <c r="G4310" s="91">
        <v>11.95299655</v>
      </c>
      <c r="H4310" s="41">
        <v>3.1368508765483583E-4</v>
      </c>
      <c r="I4310" s="42">
        <v>25.097435197934317</v>
      </c>
      <c r="J4310" s="41">
        <v>3.3202768194444442E-4</v>
      </c>
      <c r="K4310" s="42">
        <v>3.4134547571086085</v>
      </c>
      <c r="L4310" s="41">
        <v>3.1368508765483583E-4</v>
      </c>
      <c r="M4310" s="42">
        <v>3.2246619261107847</v>
      </c>
    </row>
    <row r="4311" spans="1:13" x14ac:dyDescent="0.2">
      <c r="A4311" s="84">
        <v>360</v>
      </c>
      <c r="B4311" s="85">
        <v>37634</v>
      </c>
      <c r="C4311" s="105">
        <v>20.403841079999999</v>
      </c>
      <c r="D4311" s="90">
        <v>5.1583E-4</v>
      </c>
      <c r="E4311" s="87">
        <v>230.49206580000001</v>
      </c>
      <c r="F4311" s="96">
        <v>3.5135794300000001</v>
      </c>
      <c r="G4311" s="91">
        <v>11.958710255</v>
      </c>
      <c r="H4311" s="41">
        <v>3.1382689696668464E-4</v>
      </c>
      <c r="I4311" s="42">
        <v>25.105311448144306</v>
      </c>
      <c r="J4311" s="41">
        <v>3.3218639597222224E-4</v>
      </c>
      <c r="K4311" s="42">
        <v>3.4137869435045807</v>
      </c>
      <c r="L4311" s="41">
        <v>3.1382689696668464E-4</v>
      </c>
      <c r="M4311" s="42">
        <v>3.2249757530077514</v>
      </c>
    </row>
    <row r="4312" spans="1:13" x14ac:dyDescent="0.2">
      <c r="A4312" s="84">
        <v>360</v>
      </c>
      <c r="B4312" s="85">
        <v>37635</v>
      </c>
      <c r="C4312" s="105">
        <v>20.50727242</v>
      </c>
      <c r="D4312" s="90">
        <v>5.1836000000000004E-4</v>
      </c>
      <c r="E4312" s="87">
        <v>230.61154367</v>
      </c>
      <c r="F4312" s="96">
        <v>3.50108044</v>
      </c>
      <c r="G4312" s="91">
        <v>12.004176429999999</v>
      </c>
      <c r="H4312" s="41">
        <v>3.1495507172940584E-4</v>
      </c>
      <c r="I4312" s="42">
        <v>25.113218493312246</v>
      </c>
      <c r="J4312" s="41">
        <v>3.3344934527777776E-4</v>
      </c>
      <c r="K4312" s="42">
        <v>3.4141203928498585</v>
      </c>
      <c r="L4312" s="41">
        <v>3.1495507172940584E-4</v>
      </c>
      <c r="M4312" s="42">
        <v>3.2252907080794806</v>
      </c>
    </row>
    <row r="4313" spans="1:13" x14ac:dyDescent="0.2">
      <c r="A4313" s="84">
        <v>360</v>
      </c>
      <c r="B4313" s="85">
        <v>37636</v>
      </c>
      <c r="C4313" s="105">
        <v>20.378433439999998</v>
      </c>
      <c r="D4313" s="90">
        <v>5.1535999999999997E-4</v>
      </c>
      <c r="E4313" s="87">
        <v>230.73039163999999</v>
      </c>
      <c r="F4313" s="96">
        <v>3.5126914400000002</v>
      </c>
      <c r="G4313" s="91">
        <v>11.94556244</v>
      </c>
      <c r="H4313" s="41">
        <v>3.1350056854551056E-4</v>
      </c>
      <c r="I4313" s="42">
        <v>25.121091501587905</v>
      </c>
      <c r="J4313" s="41">
        <v>3.3182117888888888E-4</v>
      </c>
      <c r="K4313" s="42">
        <v>3.4144522140287474</v>
      </c>
      <c r="L4313" s="41">
        <v>3.1350056854551056E-4</v>
      </c>
      <c r="M4313" s="42">
        <v>3.2256042086480261</v>
      </c>
    </row>
    <row r="4314" spans="1:13" x14ac:dyDescent="0.2">
      <c r="A4314" s="84">
        <v>360</v>
      </c>
      <c r="B4314" s="85">
        <v>37637</v>
      </c>
      <c r="C4314" s="105">
        <v>20.326378510000001</v>
      </c>
      <c r="D4314" s="90">
        <v>5.1420999999999997E-4</v>
      </c>
      <c r="E4314" s="87">
        <v>230.84903550999999</v>
      </c>
      <c r="F4314" s="96">
        <v>3.5289089500000004</v>
      </c>
      <c r="G4314" s="91">
        <v>11.927643730000002</v>
      </c>
      <c r="H4314" s="41">
        <v>3.1305576509121913E-4</v>
      </c>
      <c r="I4314" s="42">
        <v>25.128955804107861</v>
      </c>
      <c r="J4314" s="41">
        <v>3.3132343694444451E-4</v>
      </c>
      <c r="K4314" s="42">
        <v>3.4147835374656919</v>
      </c>
      <c r="L4314" s="41">
        <v>3.1305576509121913E-4</v>
      </c>
      <c r="M4314" s="42">
        <v>3.2259172644131171</v>
      </c>
    </row>
    <row r="4315" spans="1:13" x14ac:dyDescent="0.2">
      <c r="A4315" s="84">
        <v>360</v>
      </c>
      <c r="B4315" s="85">
        <v>37638</v>
      </c>
      <c r="C4315" s="105">
        <v>20.176158010000002</v>
      </c>
      <c r="D4315" s="90">
        <v>5.1073999999999998E-4</v>
      </c>
      <c r="E4315" s="87">
        <v>230.96693934999999</v>
      </c>
      <c r="F4315" s="96">
        <v>3.5358193999999994</v>
      </c>
      <c r="G4315" s="91">
        <v>11.855988705000001</v>
      </c>
      <c r="H4315" s="41">
        <v>3.1127633310301661E-4</v>
      </c>
      <c r="I4315" s="42">
        <v>25.13677785332527</v>
      </c>
      <c r="J4315" s="41">
        <v>3.2933301958333339E-4</v>
      </c>
      <c r="K4315" s="42">
        <v>3.4151128704852751</v>
      </c>
      <c r="L4315" s="41">
        <v>3.1127633310301661E-4</v>
      </c>
      <c r="M4315" s="42">
        <v>3.2262285407462201</v>
      </c>
    </row>
    <row r="4316" spans="1:13" x14ac:dyDescent="0.2">
      <c r="A4316" s="84">
        <v>360</v>
      </c>
      <c r="B4316" s="85">
        <v>37639</v>
      </c>
      <c r="C4316" s="105">
        <v>20.176158010000002</v>
      </c>
      <c r="D4316" s="90">
        <v>5.1073999999999998E-4</v>
      </c>
      <c r="E4316" s="87">
        <v>231.0849034</v>
      </c>
      <c r="F4316" s="96">
        <v>3.5358193999999994</v>
      </c>
      <c r="G4316" s="91">
        <v>11.855988705000001</v>
      </c>
      <c r="H4316" s="41">
        <v>3.1127633310301661E-4</v>
      </c>
      <c r="I4316" s="42">
        <v>25.14460233736148</v>
      </c>
      <c r="J4316" s="41">
        <v>3.2933301958333339E-4</v>
      </c>
      <c r="K4316" s="42">
        <v>3.4154422035048584</v>
      </c>
      <c r="L4316" s="41">
        <v>3.1127633310301661E-4</v>
      </c>
      <c r="M4316" s="42">
        <v>3.2265398170793231</v>
      </c>
    </row>
    <row r="4317" spans="1:13" x14ac:dyDescent="0.2">
      <c r="A4317" s="84">
        <v>360</v>
      </c>
      <c r="B4317" s="85">
        <v>37640</v>
      </c>
      <c r="C4317" s="105">
        <v>20.176158010000002</v>
      </c>
      <c r="D4317" s="90">
        <v>5.1073999999999998E-4</v>
      </c>
      <c r="E4317" s="87">
        <v>231.2029277</v>
      </c>
      <c r="F4317" s="96">
        <v>3.5358193999999994</v>
      </c>
      <c r="G4317" s="91">
        <v>11.855988705000001</v>
      </c>
      <c r="H4317" s="41">
        <v>3.1127633310301661E-4</v>
      </c>
      <c r="I4317" s="42">
        <v>25.152429256974386</v>
      </c>
      <c r="J4317" s="41">
        <v>3.2933301958333339E-4</v>
      </c>
      <c r="K4317" s="42">
        <v>3.4157715365244417</v>
      </c>
      <c r="L4317" s="41">
        <v>3.1127633310301661E-4</v>
      </c>
      <c r="M4317" s="42">
        <v>3.2268510934124262</v>
      </c>
    </row>
    <row r="4318" spans="1:13" x14ac:dyDescent="0.2">
      <c r="A4318" s="84">
        <v>360</v>
      </c>
      <c r="B4318" s="85">
        <v>37641</v>
      </c>
      <c r="C4318" s="105">
        <v>20.208956789999998</v>
      </c>
      <c r="D4318" s="90">
        <v>5.1144000000000005E-4</v>
      </c>
      <c r="E4318" s="87">
        <v>231.32117413</v>
      </c>
      <c r="F4318" s="96">
        <v>3.5152978799999999</v>
      </c>
      <c r="G4318" s="91">
        <v>11.862127334999998</v>
      </c>
      <c r="H4318" s="41">
        <v>3.1142882016488294E-4</v>
      </c>
      <c r="I4318" s="42">
        <v>25.160262448342166</v>
      </c>
      <c r="J4318" s="41">
        <v>3.295035370833333E-4</v>
      </c>
      <c r="K4318" s="42">
        <v>3.416101040061525</v>
      </c>
      <c r="L4318" s="41">
        <v>3.1142882016488294E-4</v>
      </c>
      <c r="M4318" s="42">
        <v>3.2271625222325913</v>
      </c>
    </row>
    <row r="4319" spans="1:13" x14ac:dyDescent="0.2">
      <c r="A4319" s="84">
        <v>360</v>
      </c>
      <c r="B4319" s="85">
        <v>37642</v>
      </c>
      <c r="C4319" s="105">
        <v>20.436777190000001</v>
      </c>
      <c r="D4319" s="90">
        <v>5.1674999999999996E-4</v>
      </c>
      <c r="E4319" s="87">
        <v>231.44070934999999</v>
      </c>
      <c r="F4319" s="96">
        <v>3.4950902099999999</v>
      </c>
      <c r="G4319" s="91">
        <v>11.965933700000001</v>
      </c>
      <c r="H4319" s="41">
        <v>3.1400616641574786E-4</v>
      </c>
      <c r="I4319" s="42">
        <v>25.168162925899583</v>
      </c>
      <c r="J4319" s="41">
        <v>3.3238704722222224E-4</v>
      </c>
      <c r="K4319" s="42">
        <v>3.4164334271087471</v>
      </c>
      <c r="L4319" s="41">
        <v>3.1400616641574786E-4</v>
      </c>
      <c r="M4319" s="42">
        <v>3.227476528399007</v>
      </c>
    </row>
    <row r="4320" spans="1:13" x14ac:dyDescent="0.2">
      <c r="A4320" s="84">
        <v>360</v>
      </c>
      <c r="B4320" s="85">
        <v>37643</v>
      </c>
      <c r="C4320" s="105">
        <v>20.24450646</v>
      </c>
      <c r="D4320" s="90">
        <v>5.1212999999999996E-4</v>
      </c>
      <c r="E4320" s="87">
        <v>231.55923708</v>
      </c>
      <c r="F4320" s="96">
        <v>3.4878044300000002</v>
      </c>
      <c r="G4320" s="91">
        <v>11.866155445</v>
      </c>
      <c r="H4320" s="41">
        <v>3.1152887617480474E-4</v>
      </c>
      <c r="I4320" s="42">
        <v>25.176003535411272</v>
      </c>
      <c r="J4320" s="41">
        <v>3.2961542902777778E-4</v>
      </c>
      <c r="K4320" s="42">
        <v>3.4167630425377751</v>
      </c>
      <c r="L4320" s="41">
        <v>3.1152887617480474E-4</v>
      </c>
      <c r="M4320" s="42">
        <v>3.2277880572751818</v>
      </c>
    </row>
    <row r="4321" spans="1:13" x14ac:dyDescent="0.2">
      <c r="A4321" s="84">
        <v>360</v>
      </c>
      <c r="B4321" s="85">
        <v>37644</v>
      </c>
      <c r="C4321" s="105">
        <v>20.241110110000001</v>
      </c>
      <c r="D4321" s="90">
        <v>5.1212999999999996E-4</v>
      </c>
      <c r="E4321" s="87">
        <v>231.67782550999999</v>
      </c>
      <c r="F4321" s="96">
        <v>3.5238326100000004</v>
      </c>
      <c r="G4321" s="91">
        <v>11.88247136</v>
      </c>
      <c r="H4321" s="41">
        <v>3.1193411767405088E-4</v>
      </c>
      <c r="I4321" s="42">
        <v>25.183856789860648</v>
      </c>
      <c r="J4321" s="41">
        <v>3.3006864888888889E-4</v>
      </c>
      <c r="K4321" s="42">
        <v>3.4170931111866638</v>
      </c>
      <c r="L4321" s="41">
        <v>3.1193411767405088E-4</v>
      </c>
      <c r="M4321" s="42">
        <v>3.2280999913928561</v>
      </c>
    </row>
    <row r="4322" spans="1:13" x14ac:dyDescent="0.2">
      <c r="A4322" s="84">
        <v>360</v>
      </c>
      <c r="B4322" s="85">
        <v>37645</v>
      </c>
      <c r="C4322" s="105">
        <v>20.573479339999999</v>
      </c>
      <c r="D4322" s="90">
        <v>5.1975000000000003E-4</v>
      </c>
      <c r="E4322" s="87">
        <v>231.79824006000001</v>
      </c>
      <c r="F4322" s="96">
        <v>3.5073407200000002</v>
      </c>
      <c r="G4322" s="91">
        <v>12.04041003</v>
      </c>
      <c r="H4322" s="41">
        <v>3.1585382707510767E-4</v>
      </c>
      <c r="I4322" s="42">
        <v>25.191811207408236</v>
      </c>
      <c r="J4322" s="41">
        <v>3.3445583416666667E-4</v>
      </c>
      <c r="K4322" s="42">
        <v>3.4174275670208303</v>
      </c>
      <c r="L4322" s="41">
        <v>3.1585382707510767E-4</v>
      </c>
      <c r="M4322" s="42">
        <v>3.2284158452199314</v>
      </c>
    </row>
    <row r="4323" spans="1:13" x14ac:dyDescent="0.2">
      <c r="A4323" s="84">
        <v>360</v>
      </c>
      <c r="B4323" s="85">
        <v>37646</v>
      </c>
      <c r="C4323" s="105">
        <v>20.573479339999999</v>
      </c>
      <c r="D4323" s="90">
        <v>5.1975000000000003E-4</v>
      </c>
      <c r="E4323" s="87">
        <v>231.9187172</v>
      </c>
      <c r="F4323" s="96">
        <v>3.5073407200000002</v>
      </c>
      <c r="G4323" s="91">
        <v>12.04041003</v>
      </c>
      <c r="H4323" s="41">
        <v>3.1585382707510767E-4</v>
      </c>
      <c r="I4323" s="42">
        <v>25.19976813738905</v>
      </c>
      <c r="J4323" s="41">
        <v>3.3445583416666667E-4</v>
      </c>
      <c r="K4323" s="42">
        <v>3.4177620228549968</v>
      </c>
      <c r="L4323" s="41">
        <v>3.1585382707510767E-4</v>
      </c>
      <c r="M4323" s="42">
        <v>3.2287316990470067</v>
      </c>
    </row>
    <row r="4324" spans="1:13" x14ac:dyDescent="0.2">
      <c r="A4324" s="84">
        <v>360</v>
      </c>
      <c r="B4324" s="85">
        <v>37647</v>
      </c>
      <c r="C4324" s="105">
        <v>20.573479339999999</v>
      </c>
      <c r="D4324" s="90">
        <v>5.1975000000000003E-4</v>
      </c>
      <c r="E4324" s="87">
        <v>232.03925695000001</v>
      </c>
      <c r="F4324" s="96">
        <v>3.5073407200000002</v>
      </c>
      <c r="G4324" s="91">
        <v>12.04041003</v>
      </c>
      <c r="H4324" s="41">
        <v>3.1585382707510767E-4</v>
      </c>
      <c r="I4324" s="42">
        <v>25.20772758059665</v>
      </c>
      <c r="J4324" s="41">
        <v>3.3445583416666667E-4</v>
      </c>
      <c r="K4324" s="42">
        <v>3.4180964786891632</v>
      </c>
      <c r="L4324" s="41">
        <v>3.1585382707510767E-4</v>
      </c>
      <c r="M4324" s="42">
        <v>3.2290475528740821</v>
      </c>
    </row>
    <row r="4325" spans="1:13" x14ac:dyDescent="0.2">
      <c r="A4325" s="84">
        <v>360</v>
      </c>
      <c r="B4325" s="85">
        <v>37648</v>
      </c>
      <c r="C4325" s="105">
        <v>20.1564893</v>
      </c>
      <c r="D4325" s="90">
        <v>5.1028E-4</v>
      </c>
      <c r="E4325" s="87">
        <v>232.15766194</v>
      </c>
      <c r="F4325" s="96">
        <v>3.54275297</v>
      </c>
      <c r="G4325" s="91">
        <v>11.849621135</v>
      </c>
      <c r="H4325" s="41">
        <v>3.1111815022311085E-4</v>
      </c>
      <c r="I4325" s="42">
        <v>25.215570162172853</v>
      </c>
      <c r="J4325" s="41">
        <v>3.2915614263888886E-4</v>
      </c>
      <c r="K4325" s="42">
        <v>3.4184256348318023</v>
      </c>
      <c r="L4325" s="41">
        <v>3.1111815022311085E-4</v>
      </c>
      <c r="M4325" s="42">
        <v>3.229358671024305</v>
      </c>
    </row>
    <row r="4326" spans="1:13" x14ac:dyDescent="0.2">
      <c r="A4326" s="84">
        <v>360</v>
      </c>
      <c r="B4326" s="85">
        <v>37649</v>
      </c>
      <c r="C4326" s="105">
        <v>20.249258869999998</v>
      </c>
      <c r="D4326" s="90">
        <v>5.1236000000000001E-4</v>
      </c>
      <c r="E4326" s="87">
        <v>232.27661024</v>
      </c>
      <c r="F4326" s="96">
        <v>3.54479495</v>
      </c>
      <c r="G4326" s="91">
        <v>11.897026909999999</v>
      </c>
      <c r="H4326" s="41">
        <v>3.1229558691636683E-4</v>
      </c>
      <c r="I4326" s="42">
        <v>25.223444873456078</v>
      </c>
      <c r="J4326" s="41">
        <v>3.3047296972222218E-4</v>
      </c>
      <c r="K4326" s="42">
        <v>3.4187561078015247</v>
      </c>
      <c r="L4326" s="41">
        <v>3.1229558691636683E-4</v>
      </c>
      <c r="M4326" s="42">
        <v>3.2296709666112213</v>
      </c>
    </row>
    <row r="4327" spans="1:13" x14ac:dyDescent="0.2">
      <c r="A4327" s="84">
        <v>360</v>
      </c>
      <c r="B4327" s="85">
        <v>37650</v>
      </c>
      <c r="C4327" s="105">
        <v>20.328600120000001</v>
      </c>
      <c r="D4327" s="90">
        <v>5.1420999999999997E-4</v>
      </c>
      <c r="E4327" s="87">
        <v>232.39604919999999</v>
      </c>
      <c r="F4327" s="96">
        <v>3.5538227299999994</v>
      </c>
      <c r="G4327" s="91">
        <v>11.941211425000001</v>
      </c>
      <c r="H4327" s="41">
        <v>3.1339256805096305E-4</v>
      </c>
      <c r="I4327" s="42">
        <v>25.231349713620062</v>
      </c>
      <c r="J4327" s="41">
        <v>3.3170031736111112E-4</v>
      </c>
      <c r="K4327" s="42">
        <v>3.4190878081188858</v>
      </c>
      <c r="L4327" s="41">
        <v>3.1339256805096305E-4</v>
      </c>
      <c r="M4327" s="42">
        <v>3.2299843591792721</v>
      </c>
    </row>
    <row r="4328" spans="1:13" x14ac:dyDescent="0.2">
      <c r="A4328" s="84">
        <v>360</v>
      </c>
      <c r="B4328" s="85">
        <v>37651</v>
      </c>
      <c r="C4328" s="105">
        <v>20.036555400000001</v>
      </c>
      <c r="D4328" s="90">
        <v>5.0750000000000003E-4</v>
      </c>
      <c r="E4328" s="87">
        <v>232.51399018999999</v>
      </c>
      <c r="F4328" s="96">
        <v>3.5574087300000001</v>
      </c>
      <c r="G4328" s="91">
        <v>11.796982065</v>
      </c>
      <c r="H4328" s="41">
        <v>3.0981014880060442E-4</v>
      </c>
      <c r="I4328" s="42">
        <v>25.239166641829279</v>
      </c>
      <c r="J4328" s="41">
        <v>3.2769394625000001E-4</v>
      </c>
      <c r="K4328" s="42">
        <v>3.419415502065136</v>
      </c>
      <c r="L4328" s="41">
        <v>3.0981014880060442E-4</v>
      </c>
      <c r="M4328" s="42">
        <v>3.2302941693280727</v>
      </c>
    </row>
    <row r="4329" spans="1:13" x14ac:dyDescent="0.2">
      <c r="A4329" s="84">
        <v>360</v>
      </c>
      <c r="B4329" s="85">
        <v>37652</v>
      </c>
      <c r="C4329" s="105">
        <v>20.078159549999999</v>
      </c>
      <c r="D4329" s="90">
        <v>5.0843000000000004E-4</v>
      </c>
      <c r="E4329" s="87">
        <v>232.63220727999999</v>
      </c>
      <c r="F4329" s="96">
        <v>3.5477424200000005</v>
      </c>
      <c r="G4329" s="91">
        <v>11.812950985000001</v>
      </c>
      <c r="H4329" s="41">
        <v>3.1020701724004951E-4</v>
      </c>
      <c r="I4329" s="42">
        <v>25.246996008430866</v>
      </c>
      <c r="J4329" s="41">
        <v>3.281375273611111E-4</v>
      </c>
      <c r="K4329" s="42">
        <v>3.4197436395924972</v>
      </c>
      <c r="L4329" s="41">
        <v>3.1020701724004951E-4</v>
      </c>
      <c r="M4329" s="42">
        <v>3.2306043763453127</v>
      </c>
    </row>
    <row r="4330" spans="1:13" x14ac:dyDescent="0.2">
      <c r="A4330" s="84">
        <v>360</v>
      </c>
      <c r="B4330" s="85">
        <v>37653</v>
      </c>
      <c r="C4330" s="105">
        <v>20.078159549999999</v>
      </c>
      <c r="D4330" s="90">
        <v>5.0843000000000004E-4</v>
      </c>
      <c r="E4330" s="87">
        <v>232.75048447</v>
      </c>
      <c r="F4330" s="96">
        <v>3.5477424200000005</v>
      </c>
      <c r="G4330" s="91">
        <v>11.812950985000001</v>
      </c>
      <c r="H4330" s="41">
        <v>3.1020701724004951E-4</v>
      </c>
      <c r="I4330" s="42">
        <v>25.254827803756914</v>
      </c>
      <c r="J4330" s="41">
        <v>3.281375273611111E-4</v>
      </c>
      <c r="K4330" s="42">
        <v>3.4200717771198583</v>
      </c>
      <c r="L4330" s="41">
        <v>3.1020701724004951E-4</v>
      </c>
      <c r="M4330" s="42">
        <v>3.2309145833625528</v>
      </c>
    </row>
    <row r="4331" spans="1:13" x14ac:dyDescent="0.2">
      <c r="A4331" s="84">
        <v>360</v>
      </c>
      <c r="B4331" s="85">
        <v>37654</v>
      </c>
      <c r="C4331" s="105">
        <v>20.078159549999999</v>
      </c>
      <c r="D4331" s="90">
        <v>5.0843000000000004E-4</v>
      </c>
      <c r="E4331" s="87">
        <v>232.86882180000001</v>
      </c>
      <c r="F4331" s="96">
        <v>3.5477424200000005</v>
      </c>
      <c r="G4331" s="91">
        <v>11.812950985000001</v>
      </c>
      <c r="H4331" s="41">
        <v>3.1020701724004951E-4</v>
      </c>
      <c r="I4331" s="42">
        <v>25.262662028560829</v>
      </c>
      <c r="J4331" s="41">
        <v>3.281375273611111E-4</v>
      </c>
      <c r="K4331" s="42">
        <v>3.4203999146472195</v>
      </c>
      <c r="L4331" s="41">
        <v>3.1020701724004951E-4</v>
      </c>
      <c r="M4331" s="42">
        <v>3.2312247903797928</v>
      </c>
    </row>
    <row r="4332" spans="1:13" x14ac:dyDescent="0.2">
      <c r="A4332" s="84">
        <v>360</v>
      </c>
      <c r="B4332" s="85">
        <v>37655</v>
      </c>
      <c r="C4332" s="105">
        <v>20.262055360000002</v>
      </c>
      <c r="D4332" s="90">
        <v>5.1259000000000005E-4</v>
      </c>
      <c r="E4332" s="87">
        <v>232.98818803</v>
      </c>
      <c r="F4332" s="96">
        <v>3.5464377100000002</v>
      </c>
      <c r="G4332" s="91">
        <v>11.904246535</v>
      </c>
      <c r="H4332" s="41">
        <v>3.1247486005736569E-4</v>
      </c>
      <c r="I4332" s="42">
        <v>25.27055597534288</v>
      </c>
      <c r="J4332" s="41">
        <v>3.3067351486111113E-4</v>
      </c>
      <c r="K4332" s="42">
        <v>3.4207305881620806</v>
      </c>
      <c r="L4332" s="41">
        <v>3.1247486005736569E-4</v>
      </c>
      <c r="M4332" s="42">
        <v>3.23153726523985</v>
      </c>
    </row>
    <row r="4333" spans="1:13" x14ac:dyDescent="0.2">
      <c r="A4333" s="84">
        <v>360</v>
      </c>
      <c r="B4333" s="85">
        <v>37656</v>
      </c>
      <c r="C4333" s="105">
        <v>20.401104459999999</v>
      </c>
      <c r="D4333" s="90">
        <v>5.1583E-4</v>
      </c>
      <c r="E4333" s="87">
        <v>233.10837033000001</v>
      </c>
      <c r="F4333" s="96">
        <v>3.5012923599999994</v>
      </c>
      <c r="G4333" s="91">
        <v>11.95119841</v>
      </c>
      <c r="H4333" s="41">
        <v>3.1364045785209349E-4</v>
      </c>
      <c r="I4333" s="42">
        <v>25.278481844089164</v>
      </c>
      <c r="J4333" s="41">
        <v>3.319777336111111E-4</v>
      </c>
      <c r="K4333" s="42">
        <v>3.4210625658956917</v>
      </c>
      <c r="L4333" s="41">
        <v>3.1364045785209349E-4</v>
      </c>
      <c r="M4333" s="42">
        <v>3.2318509056977023</v>
      </c>
    </row>
    <row r="4334" spans="1:13" x14ac:dyDescent="0.2">
      <c r="A4334" s="84">
        <v>360</v>
      </c>
      <c r="B4334" s="85">
        <v>37657</v>
      </c>
      <c r="C4334" s="105">
        <v>20.462921300000001</v>
      </c>
      <c r="D4334" s="90">
        <v>5.1721000000000004E-4</v>
      </c>
      <c r="E4334" s="87">
        <v>233.22893630999999</v>
      </c>
      <c r="F4334" s="96">
        <v>3.5101574800000002</v>
      </c>
      <c r="G4334" s="91">
        <v>11.986539390000001</v>
      </c>
      <c r="H4334" s="41">
        <v>3.1451748933064572E-4</v>
      </c>
      <c r="I4334" s="42">
        <v>25.286432368732857</v>
      </c>
      <c r="J4334" s="41">
        <v>3.3295942750000005E-4</v>
      </c>
      <c r="K4334" s="42">
        <v>3.4213955253231916</v>
      </c>
      <c r="L4334" s="41">
        <v>3.1451748933064572E-4</v>
      </c>
      <c r="M4334" s="42">
        <v>3.2321654231870331</v>
      </c>
    </row>
    <row r="4335" spans="1:13" x14ac:dyDescent="0.2">
      <c r="A4335" s="84">
        <v>360</v>
      </c>
      <c r="B4335" s="85">
        <v>37658</v>
      </c>
      <c r="C4335" s="105">
        <v>20.522780740000002</v>
      </c>
      <c r="D4335" s="90">
        <v>5.1858999999999998E-4</v>
      </c>
      <c r="E4335" s="87">
        <v>233.3498865</v>
      </c>
      <c r="F4335" s="96">
        <v>3.5338878300000003</v>
      </c>
      <c r="G4335" s="91">
        <v>12.028334285000001</v>
      </c>
      <c r="H4335" s="41">
        <v>3.1555432679342132E-4</v>
      </c>
      <c r="I4335" s="42">
        <v>25.294411611875979</v>
      </c>
      <c r="J4335" s="41">
        <v>3.3412039680555557E-4</v>
      </c>
      <c r="K4335" s="42">
        <v>3.421729645719997</v>
      </c>
      <c r="L4335" s="41">
        <v>3.1555432679342132E-4</v>
      </c>
      <c r="M4335" s="42">
        <v>3.2324809775138266</v>
      </c>
    </row>
    <row r="4336" spans="1:13" x14ac:dyDescent="0.2">
      <c r="A4336" s="84">
        <v>360</v>
      </c>
      <c r="B4336" s="85">
        <v>37659</v>
      </c>
      <c r="C4336" s="105">
        <v>20.458124860000002</v>
      </c>
      <c r="D4336" s="90">
        <v>5.1721000000000004E-4</v>
      </c>
      <c r="E4336" s="87">
        <v>233.47057738999999</v>
      </c>
      <c r="F4336" s="96">
        <v>3.5119493500000001</v>
      </c>
      <c r="G4336" s="91">
        <v>11.985037105</v>
      </c>
      <c r="H4336" s="41">
        <v>3.1448021383018165E-4</v>
      </c>
      <c r="I4336" s="42">
        <v>25.30236620384839</v>
      </c>
      <c r="J4336" s="41">
        <v>3.3291769736111109E-4</v>
      </c>
      <c r="K4336" s="42">
        <v>3.422062563417358</v>
      </c>
      <c r="L4336" s="41">
        <v>3.1448021383018165E-4</v>
      </c>
      <c r="M4336" s="42">
        <v>3.232795457727657</v>
      </c>
    </row>
    <row r="4337" spans="1:13" x14ac:dyDescent="0.2">
      <c r="A4337" s="84">
        <v>360</v>
      </c>
      <c r="B4337" s="85">
        <v>37660</v>
      </c>
      <c r="C4337" s="105">
        <v>20.458124860000002</v>
      </c>
      <c r="D4337" s="90">
        <v>5.1721000000000004E-4</v>
      </c>
      <c r="E4337" s="87">
        <v>233.59133070999999</v>
      </c>
      <c r="F4337" s="96">
        <v>3.5119493500000001</v>
      </c>
      <c r="G4337" s="91">
        <v>11.985037105</v>
      </c>
      <c r="H4337" s="41">
        <v>3.1448021383018165E-4</v>
      </c>
      <c r="I4337" s="42">
        <v>25.310323297382585</v>
      </c>
      <c r="J4337" s="41">
        <v>3.3291769736111109E-4</v>
      </c>
      <c r="K4337" s="42">
        <v>3.422395481114719</v>
      </c>
      <c r="L4337" s="41">
        <v>3.1448021383018165E-4</v>
      </c>
      <c r="M4337" s="42">
        <v>3.2331099379414869</v>
      </c>
    </row>
    <row r="4338" spans="1:13" x14ac:dyDescent="0.2">
      <c r="A4338" s="84">
        <v>360</v>
      </c>
      <c r="B4338" s="85">
        <v>37661</v>
      </c>
      <c r="C4338" s="105">
        <v>20.458124860000002</v>
      </c>
      <c r="D4338" s="90">
        <v>5.1721000000000004E-4</v>
      </c>
      <c r="E4338" s="87">
        <v>233.71214648</v>
      </c>
      <c r="F4338" s="96">
        <v>3.5119493500000001</v>
      </c>
      <c r="G4338" s="91">
        <v>11.985037105</v>
      </c>
      <c r="H4338" s="41">
        <v>3.1448021383018165E-4</v>
      </c>
      <c r="I4338" s="42">
        <v>25.318282893265255</v>
      </c>
      <c r="J4338" s="41">
        <v>3.3291769736111109E-4</v>
      </c>
      <c r="K4338" s="42">
        <v>3.42272839881208</v>
      </c>
      <c r="L4338" s="41">
        <v>3.1448021383018165E-4</v>
      </c>
      <c r="M4338" s="42">
        <v>3.2334244181553169</v>
      </c>
    </row>
    <row r="4339" spans="1:13" x14ac:dyDescent="0.2">
      <c r="A4339" s="84">
        <v>360</v>
      </c>
      <c r="B4339" s="85">
        <v>37662</v>
      </c>
      <c r="C4339" s="105">
        <v>20.404360140000001</v>
      </c>
      <c r="D4339" s="90">
        <v>5.1583E-4</v>
      </c>
      <c r="E4339" s="87">
        <v>233.83270221999999</v>
      </c>
      <c r="F4339" s="96">
        <v>3.4782977000000002</v>
      </c>
      <c r="G4339" s="91">
        <v>11.94132892</v>
      </c>
      <c r="H4339" s="41">
        <v>3.1339548455600053E-4</v>
      </c>
      <c r="I4339" s="42">
        <v>25.326217528800715</v>
      </c>
      <c r="J4339" s="41">
        <v>3.3170358111111114E-4</v>
      </c>
      <c r="K4339" s="42">
        <v>3.4230601023931913</v>
      </c>
      <c r="L4339" s="41">
        <v>3.1339548455600053E-4</v>
      </c>
      <c r="M4339" s="42">
        <v>3.2337378136398729</v>
      </c>
    </row>
    <row r="4340" spans="1:13" x14ac:dyDescent="0.2">
      <c r="A4340" s="84">
        <v>360</v>
      </c>
      <c r="B4340" s="85">
        <v>37663</v>
      </c>
      <c r="C4340" s="105">
        <v>20.141556210000001</v>
      </c>
      <c r="D4340" s="90">
        <v>5.0982000000000002E-4</v>
      </c>
      <c r="E4340" s="87">
        <v>233.95191481000001</v>
      </c>
      <c r="F4340" s="96">
        <v>3.4717001399999994</v>
      </c>
      <c r="G4340" s="91">
        <v>11.806628175</v>
      </c>
      <c r="H4340" s="41">
        <v>3.100498860257872E-4</v>
      </c>
      <c r="I4340" s="42">
        <v>25.334069919658983</v>
      </c>
      <c r="J4340" s="41">
        <v>3.2796189374999999E-4</v>
      </c>
      <c r="K4340" s="42">
        <v>3.4233880642869412</v>
      </c>
      <c r="L4340" s="41">
        <v>3.100498860257872E-4</v>
      </c>
      <c r="M4340" s="42">
        <v>3.2340478635258987</v>
      </c>
    </row>
    <row r="4341" spans="1:13" x14ac:dyDescent="0.2">
      <c r="A4341" s="84">
        <v>360</v>
      </c>
      <c r="B4341" s="85">
        <v>37664</v>
      </c>
      <c r="C4341" s="105">
        <v>20.071351700000001</v>
      </c>
      <c r="D4341" s="90">
        <v>5.0819999999999999E-4</v>
      </c>
      <c r="E4341" s="87">
        <v>234.07080916999999</v>
      </c>
      <c r="F4341" s="96">
        <v>3.4570430600000002</v>
      </c>
      <c r="G4341" s="91">
        <v>11.764197380000001</v>
      </c>
      <c r="H4341" s="41">
        <v>3.089951884647224E-4</v>
      </c>
      <c r="I4341" s="42">
        <v>25.341898025368387</v>
      </c>
      <c r="J4341" s="41">
        <v>3.2678326055555557E-4</v>
      </c>
      <c r="K4341" s="42">
        <v>3.4237148475474966</v>
      </c>
      <c r="L4341" s="41">
        <v>3.089951884647224E-4</v>
      </c>
      <c r="M4341" s="42">
        <v>3.2343568587143636</v>
      </c>
    </row>
    <row r="4342" spans="1:13" x14ac:dyDescent="0.2">
      <c r="A4342" s="84">
        <v>360</v>
      </c>
      <c r="B4342" s="85">
        <v>37665</v>
      </c>
      <c r="C4342" s="105">
        <v>20.086058040000001</v>
      </c>
      <c r="D4342" s="90">
        <v>5.0865999999999997E-4</v>
      </c>
      <c r="E4342" s="87">
        <v>234.18987163</v>
      </c>
      <c r="F4342" s="96">
        <v>3.4751830099999999</v>
      </c>
      <c r="G4342" s="91">
        <v>11.780620525</v>
      </c>
      <c r="H4342" s="41">
        <v>3.0940346411489905E-4</v>
      </c>
      <c r="I4342" s="42">
        <v>25.349738896404684</v>
      </c>
      <c r="J4342" s="41">
        <v>3.2723945902777776E-4</v>
      </c>
      <c r="K4342" s="42">
        <v>3.4240420870065242</v>
      </c>
      <c r="L4342" s="41">
        <v>3.0940346411489905E-4</v>
      </c>
      <c r="M4342" s="42">
        <v>3.2346662621784787</v>
      </c>
    </row>
    <row r="4343" spans="1:13" x14ac:dyDescent="0.2">
      <c r="A4343" s="84">
        <v>360</v>
      </c>
      <c r="B4343" s="85">
        <v>37666</v>
      </c>
      <c r="C4343" s="105">
        <v>19.924588279999998</v>
      </c>
      <c r="D4343" s="90">
        <v>5.0471999999999995E-4</v>
      </c>
      <c r="E4343" s="87">
        <v>234.30807193999999</v>
      </c>
      <c r="F4343" s="96">
        <v>3.4533893199999999</v>
      </c>
      <c r="G4343" s="91">
        <v>11.688988799999999</v>
      </c>
      <c r="H4343" s="41">
        <v>3.071247556341028E-4</v>
      </c>
      <c r="I4343" s="42">
        <v>25.357524428768631</v>
      </c>
      <c r="J4343" s="41">
        <v>3.246941333333333E-4</v>
      </c>
      <c r="K4343" s="42">
        <v>3.4243667811398577</v>
      </c>
      <c r="L4343" s="41">
        <v>3.071247556341028E-4</v>
      </c>
      <c r="M4343" s="42">
        <v>3.2349733869341128</v>
      </c>
    </row>
    <row r="4344" spans="1:13" x14ac:dyDescent="0.2">
      <c r="A4344" s="84">
        <v>360</v>
      </c>
      <c r="B4344" s="85">
        <v>37667</v>
      </c>
      <c r="C4344" s="105">
        <v>19.924588279999998</v>
      </c>
      <c r="D4344" s="90">
        <v>5.0471999999999995E-4</v>
      </c>
      <c r="E4344" s="87">
        <v>234.42633190999999</v>
      </c>
      <c r="F4344" s="96">
        <v>3.4533893199999999</v>
      </c>
      <c r="G4344" s="91">
        <v>11.688988799999999</v>
      </c>
      <c r="H4344" s="41">
        <v>3.071247556341028E-4</v>
      </c>
      <c r="I4344" s="42">
        <v>25.365312352262304</v>
      </c>
      <c r="J4344" s="41">
        <v>3.246941333333333E-4</v>
      </c>
      <c r="K4344" s="42">
        <v>3.4246914752731912</v>
      </c>
      <c r="L4344" s="41">
        <v>3.071247556341028E-4</v>
      </c>
      <c r="M4344" s="42">
        <v>3.235280511689747</v>
      </c>
    </row>
    <row r="4345" spans="1:13" x14ac:dyDescent="0.2">
      <c r="A4345" s="84">
        <v>360</v>
      </c>
      <c r="B4345" s="85">
        <v>37668</v>
      </c>
      <c r="C4345" s="105">
        <v>19.924588279999998</v>
      </c>
      <c r="D4345" s="90">
        <v>5.0471999999999995E-4</v>
      </c>
      <c r="E4345" s="87">
        <v>234.54465157000001</v>
      </c>
      <c r="F4345" s="96">
        <v>3.4533893199999999</v>
      </c>
      <c r="G4345" s="91">
        <v>11.688988799999999</v>
      </c>
      <c r="H4345" s="41">
        <v>3.071247556341028E-4</v>
      </c>
      <c r="I4345" s="42">
        <v>25.373102667620074</v>
      </c>
      <c r="J4345" s="41">
        <v>3.246941333333333E-4</v>
      </c>
      <c r="K4345" s="42">
        <v>3.4250161694065246</v>
      </c>
      <c r="L4345" s="41">
        <v>3.071247556341028E-4</v>
      </c>
      <c r="M4345" s="42">
        <v>3.2355876364453811</v>
      </c>
    </row>
    <row r="4346" spans="1:13" x14ac:dyDescent="0.2">
      <c r="A4346" s="84">
        <v>360</v>
      </c>
      <c r="B4346" s="85">
        <v>37669</v>
      </c>
      <c r="C4346" s="105">
        <v>19.674060390000001</v>
      </c>
      <c r="D4346" s="90">
        <v>4.9892000000000003E-4</v>
      </c>
      <c r="E4346" s="87">
        <v>234.66167059</v>
      </c>
      <c r="F4346" s="96">
        <v>3.4609239399999998</v>
      </c>
      <c r="G4346" s="91">
        <v>11.567492165000001</v>
      </c>
      <c r="H4346" s="41">
        <v>3.0410048663154221E-4</v>
      </c>
      <c r="I4346" s="42">
        <v>25.380818640488648</v>
      </c>
      <c r="J4346" s="41">
        <v>3.213192268055556E-4</v>
      </c>
      <c r="K4346" s="42">
        <v>3.4253374886333301</v>
      </c>
      <c r="L4346" s="41">
        <v>3.0410048663154221E-4</v>
      </c>
      <c r="M4346" s="42">
        <v>3.2358917369320128</v>
      </c>
    </row>
    <row r="4347" spans="1:13" x14ac:dyDescent="0.2">
      <c r="A4347" s="84">
        <v>360</v>
      </c>
      <c r="B4347" s="85">
        <v>37670</v>
      </c>
      <c r="C4347" s="105">
        <v>19.606482669999998</v>
      </c>
      <c r="D4347" s="90">
        <v>4.9753000000000004E-4</v>
      </c>
      <c r="E4347" s="87">
        <v>234.77842181</v>
      </c>
      <c r="F4347" s="96">
        <v>3.4535037399999995</v>
      </c>
      <c r="G4347" s="91">
        <v>11.529993204999998</v>
      </c>
      <c r="H4347" s="41">
        <v>3.031664070187734E-4</v>
      </c>
      <c r="I4347" s="42">
        <v>25.388513252083079</v>
      </c>
      <c r="J4347" s="41">
        <v>3.2027758902777772E-4</v>
      </c>
      <c r="K4347" s="42">
        <v>3.4256577662223577</v>
      </c>
      <c r="L4347" s="41">
        <v>3.031664070187734E-4</v>
      </c>
      <c r="M4347" s="42">
        <v>3.2361949033390314</v>
      </c>
    </row>
    <row r="4348" spans="1:13" x14ac:dyDescent="0.2">
      <c r="A4348" s="84">
        <v>360</v>
      </c>
      <c r="B4348" s="85">
        <v>37671</v>
      </c>
      <c r="C4348" s="105">
        <v>19.677378210000001</v>
      </c>
      <c r="D4348" s="90">
        <v>4.9916000000000001E-4</v>
      </c>
      <c r="E4348" s="87">
        <v>234.89561380999999</v>
      </c>
      <c r="F4348" s="96">
        <v>3.4613624199999999</v>
      </c>
      <c r="G4348" s="91">
        <v>11.569370315</v>
      </c>
      <c r="H4348" s="41">
        <v>3.0414726213878751E-4</v>
      </c>
      <c r="I4348" s="42">
        <v>25.396235098878474</v>
      </c>
      <c r="J4348" s="41">
        <v>3.2137139763888892E-4</v>
      </c>
      <c r="K4348" s="42">
        <v>3.4259791376199966</v>
      </c>
      <c r="L4348" s="41">
        <v>3.0414726213878751E-4</v>
      </c>
      <c r="M4348" s="42">
        <v>3.2364990506011702</v>
      </c>
    </row>
    <row r="4349" spans="1:13" x14ac:dyDescent="0.2">
      <c r="A4349" s="84">
        <v>360</v>
      </c>
      <c r="B4349" s="85">
        <v>37672</v>
      </c>
      <c r="C4349" s="105">
        <v>19.782956089999999</v>
      </c>
      <c r="D4349" s="90">
        <v>5.0148E-4</v>
      </c>
      <c r="E4349" s="87">
        <v>235.01340926</v>
      </c>
      <c r="F4349" s="96">
        <v>3.4659578900000003</v>
      </c>
      <c r="G4349" s="91">
        <v>11.624456989999999</v>
      </c>
      <c r="H4349" s="41">
        <v>3.0551885195140294E-4</v>
      </c>
      <c r="I4349" s="42">
        <v>25.403994127469772</v>
      </c>
      <c r="J4349" s="41">
        <v>3.229015830555555E-4</v>
      </c>
      <c r="K4349" s="42">
        <v>3.4263020392030521</v>
      </c>
      <c r="L4349" s="41">
        <v>3.0551885195140294E-4</v>
      </c>
      <c r="M4349" s="42">
        <v>3.2368045694531213</v>
      </c>
    </row>
    <row r="4350" spans="1:13" x14ac:dyDescent="0.2">
      <c r="A4350" s="84">
        <v>360</v>
      </c>
      <c r="B4350" s="85">
        <v>37673</v>
      </c>
      <c r="C4350" s="105">
        <v>19.638724379999999</v>
      </c>
      <c r="D4350" s="90">
        <v>4.9823000000000001E-4</v>
      </c>
      <c r="E4350" s="87">
        <v>235.13049999</v>
      </c>
      <c r="F4350" s="96">
        <v>3.4415097100000001</v>
      </c>
      <c r="G4350" s="91">
        <v>11.540117044999999</v>
      </c>
      <c r="H4350" s="41">
        <v>3.0341861747307242E-4</v>
      </c>
      <c r="I4350" s="42">
        <v>25.411702172246223</v>
      </c>
      <c r="J4350" s="41">
        <v>3.205588068055555E-4</v>
      </c>
      <c r="K4350" s="42">
        <v>3.4266225980098577</v>
      </c>
      <c r="L4350" s="41">
        <v>3.0341861747307242E-4</v>
      </c>
      <c r="M4350" s="42">
        <v>3.2371079880705942</v>
      </c>
    </row>
    <row r="4351" spans="1:13" x14ac:dyDescent="0.2">
      <c r="A4351" s="84">
        <v>360</v>
      </c>
      <c r="B4351" s="85">
        <v>37674</v>
      </c>
      <c r="C4351" s="105">
        <v>19.638724379999999</v>
      </c>
      <c r="D4351" s="90">
        <v>4.9823000000000001E-4</v>
      </c>
      <c r="E4351" s="87">
        <v>235.24764905999999</v>
      </c>
      <c r="F4351" s="96">
        <v>3.4415097100000001</v>
      </c>
      <c r="G4351" s="91">
        <v>11.540117044999999</v>
      </c>
      <c r="H4351" s="41">
        <v>3.0341861747307242E-4</v>
      </c>
      <c r="I4351" s="42">
        <v>25.419412555786963</v>
      </c>
      <c r="J4351" s="41">
        <v>3.205588068055555E-4</v>
      </c>
      <c r="K4351" s="42">
        <v>3.4269431568166633</v>
      </c>
      <c r="L4351" s="41">
        <v>3.0341861747307242E-4</v>
      </c>
      <c r="M4351" s="42">
        <v>3.237411406688067</v>
      </c>
    </row>
    <row r="4352" spans="1:13" x14ac:dyDescent="0.2">
      <c r="A4352" s="84">
        <v>360</v>
      </c>
      <c r="B4352" s="85">
        <v>37675</v>
      </c>
      <c r="C4352" s="105">
        <v>19.638724379999999</v>
      </c>
      <c r="D4352" s="90">
        <v>4.9823000000000001E-4</v>
      </c>
      <c r="E4352" s="87">
        <v>235.3648565</v>
      </c>
      <c r="F4352" s="96">
        <v>3.4415097100000001</v>
      </c>
      <c r="G4352" s="91">
        <v>11.540117044999999</v>
      </c>
      <c r="H4352" s="41">
        <v>3.0341861747307242E-4</v>
      </c>
      <c r="I4352" s="42">
        <v>25.427125278801618</v>
      </c>
      <c r="J4352" s="41">
        <v>3.205588068055555E-4</v>
      </c>
      <c r="K4352" s="42">
        <v>3.4272637156234689</v>
      </c>
      <c r="L4352" s="41">
        <v>3.0341861747307242E-4</v>
      </c>
      <c r="M4352" s="42">
        <v>3.2377148253055399</v>
      </c>
    </row>
    <row r="4353" spans="1:13" x14ac:dyDescent="0.2">
      <c r="A4353" s="84">
        <v>360</v>
      </c>
      <c r="B4353" s="85">
        <v>37676</v>
      </c>
      <c r="C4353" s="105">
        <v>19.645998760000001</v>
      </c>
      <c r="D4353" s="90">
        <v>4.9846000000000005E-4</v>
      </c>
      <c r="E4353" s="87">
        <v>235.48217647000001</v>
      </c>
      <c r="F4353" s="96">
        <v>3.4580243599999996</v>
      </c>
      <c r="G4353" s="91">
        <v>11.55201156</v>
      </c>
      <c r="H4353" s="41">
        <v>3.0371491075453783E-4</v>
      </c>
      <c r="I4353" s="42">
        <v>25.434847875886415</v>
      </c>
      <c r="J4353" s="41">
        <v>3.2088921000000001E-4</v>
      </c>
      <c r="K4353" s="42">
        <v>3.4275846048334691</v>
      </c>
      <c r="L4353" s="41">
        <v>3.0371491075453783E-4</v>
      </c>
      <c r="M4353" s="42">
        <v>3.2380185402162942</v>
      </c>
    </row>
    <row r="4354" spans="1:13" x14ac:dyDescent="0.2">
      <c r="A4354" s="84">
        <v>360</v>
      </c>
      <c r="B4354" s="85">
        <v>37677</v>
      </c>
      <c r="C4354" s="105">
        <v>19.539055690000001</v>
      </c>
      <c r="D4354" s="90">
        <v>4.9589999999999996E-4</v>
      </c>
      <c r="E4354" s="87">
        <v>235.59895208</v>
      </c>
      <c r="F4354" s="96">
        <v>3.4420103000000002</v>
      </c>
      <c r="G4354" s="91">
        <v>11.490532995000001</v>
      </c>
      <c r="H4354" s="41">
        <v>3.0218313544150277E-4</v>
      </c>
      <c r="I4354" s="42">
        <v>25.442533857967028</v>
      </c>
      <c r="J4354" s="41">
        <v>3.1918147208333334E-4</v>
      </c>
      <c r="K4354" s="42">
        <v>3.4279037863055524</v>
      </c>
      <c r="L4354" s="41">
        <v>3.0218313544150277E-4</v>
      </c>
      <c r="M4354" s="42">
        <v>3.2383207233517357</v>
      </c>
    </row>
    <row r="4355" spans="1:13" x14ac:dyDescent="0.2">
      <c r="A4355" s="84">
        <v>360</v>
      </c>
      <c r="B4355" s="85">
        <v>37678</v>
      </c>
      <c r="C4355" s="105">
        <v>19.571343890000001</v>
      </c>
      <c r="D4355" s="90">
        <v>4.9660000000000004E-4</v>
      </c>
      <c r="E4355" s="87">
        <v>235.71595052000001</v>
      </c>
      <c r="F4355" s="96">
        <v>3.4697139000000004</v>
      </c>
      <c r="G4355" s="91">
        <v>11.520528895000002</v>
      </c>
      <c r="H4355" s="41">
        <v>3.0293060647612613E-4</v>
      </c>
      <c r="I4355" s="42">
        <v>25.45024118017891</v>
      </c>
      <c r="J4355" s="41">
        <v>3.2001469152777783E-4</v>
      </c>
      <c r="K4355" s="42">
        <v>3.4282238009970802</v>
      </c>
      <c r="L4355" s="41">
        <v>3.0293060647612613E-4</v>
      </c>
      <c r="M4355" s="42">
        <v>3.2386236539582116</v>
      </c>
    </row>
    <row r="4356" spans="1:13" x14ac:dyDescent="0.2">
      <c r="A4356" s="84">
        <v>360</v>
      </c>
      <c r="B4356" s="85">
        <v>37679</v>
      </c>
      <c r="C4356" s="105">
        <v>19.362538520000001</v>
      </c>
      <c r="D4356" s="90">
        <v>4.9171999999999996E-4</v>
      </c>
      <c r="E4356" s="87">
        <v>235.83185677</v>
      </c>
      <c r="F4356" s="96">
        <v>3.4860766199999995</v>
      </c>
      <c r="G4356" s="91">
        <v>11.42430757</v>
      </c>
      <c r="H4356" s="41">
        <v>3.0053214660252792E-4</v>
      </c>
      <c r="I4356" s="42">
        <v>25.45788979579234</v>
      </c>
      <c r="J4356" s="41">
        <v>3.1734187694444443E-4</v>
      </c>
      <c r="K4356" s="42">
        <v>3.4285411428740247</v>
      </c>
      <c r="L4356" s="41">
        <v>3.0053214660252792E-4</v>
      </c>
      <c r="M4356" s="42">
        <v>3.2389241861048141</v>
      </c>
    </row>
    <row r="4357" spans="1:13" x14ac:dyDescent="0.2">
      <c r="A4357" s="84">
        <v>360</v>
      </c>
      <c r="B4357" s="85">
        <v>37680</v>
      </c>
      <c r="C4357" s="105">
        <v>19.246426939999999</v>
      </c>
      <c r="D4357" s="90">
        <v>4.8915000000000004E-4</v>
      </c>
      <c r="E4357" s="87">
        <v>235.94721392</v>
      </c>
      <c r="F4357" s="96">
        <v>3.46507801</v>
      </c>
      <c r="G4357" s="91">
        <v>11.355752474999999</v>
      </c>
      <c r="H4357" s="41">
        <v>2.9882204837239357E-4</v>
      </c>
      <c r="I4357" s="42">
        <v>25.465497174568359</v>
      </c>
      <c r="J4357" s="41">
        <v>3.1543756874999996E-4</v>
      </c>
      <c r="K4357" s="42">
        <v>3.4288565804427749</v>
      </c>
      <c r="L4357" s="41">
        <v>2.9882204837239357E-4</v>
      </c>
      <c r="M4357" s="42">
        <v>3.2392230081531865</v>
      </c>
    </row>
    <row r="4358" spans="1:13" x14ac:dyDescent="0.2">
      <c r="A4358" s="84">
        <v>360</v>
      </c>
      <c r="B4358" s="85">
        <v>37681</v>
      </c>
      <c r="C4358" s="105">
        <v>19.246426939999999</v>
      </c>
      <c r="D4358" s="90">
        <v>4.8915000000000004E-4</v>
      </c>
      <c r="E4358" s="87">
        <v>236.06262749999999</v>
      </c>
      <c r="F4358" s="96">
        <v>3.46507801</v>
      </c>
      <c r="G4358" s="91">
        <v>11.355752474999999</v>
      </c>
      <c r="H4358" s="41">
        <v>2.9882204837239357E-4</v>
      </c>
      <c r="I4358" s="42">
        <v>25.473106826596887</v>
      </c>
      <c r="J4358" s="41">
        <v>3.1543756874999996E-4</v>
      </c>
      <c r="K4358" s="42">
        <v>3.429172018011525</v>
      </c>
      <c r="L4358" s="41">
        <v>2.9882204837239357E-4</v>
      </c>
      <c r="M4358" s="42">
        <v>3.2395218302015589</v>
      </c>
    </row>
    <row r="4359" spans="1:13" x14ac:dyDescent="0.2">
      <c r="A4359" s="84">
        <v>360</v>
      </c>
      <c r="B4359" s="85">
        <v>37682</v>
      </c>
      <c r="C4359" s="105">
        <v>19.246426939999999</v>
      </c>
      <c r="D4359" s="90">
        <v>4.8915000000000004E-4</v>
      </c>
      <c r="E4359" s="87">
        <v>236.17809753</v>
      </c>
      <c r="F4359" s="96">
        <v>3.46507801</v>
      </c>
      <c r="G4359" s="91">
        <v>11.355752474999999</v>
      </c>
      <c r="H4359" s="41">
        <v>2.9882204837239357E-4</v>
      </c>
      <c r="I4359" s="42">
        <v>25.48071875255722</v>
      </c>
      <c r="J4359" s="41">
        <v>3.1543756874999996E-4</v>
      </c>
      <c r="K4359" s="42">
        <v>3.4294874555802752</v>
      </c>
      <c r="L4359" s="41">
        <v>2.9882204837239357E-4</v>
      </c>
      <c r="M4359" s="42">
        <v>3.2398206522499313</v>
      </c>
    </row>
    <row r="4360" spans="1:13" x14ac:dyDescent="0.2">
      <c r="A4360" s="84">
        <v>360</v>
      </c>
      <c r="B4360" s="85">
        <v>37683</v>
      </c>
      <c r="C4360" s="105">
        <v>20.988441989999998</v>
      </c>
      <c r="D4360" s="90">
        <v>5.2941000000000002E-4</v>
      </c>
      <c r="E4360" s="87">
        <v>236.30313258000001</v>
      </c>
      <c r="F4360" s="96">
        <v>3.4834281100000002</v>
      </c>
      <c r="G4360" s="91">
        <v>12.235935049999998</v>
      </c>
      <c r="H4360" s="41">
        <v>3.2069872551354628E-4</v>
      </c>
      <c r="I4360" s="42">
        <v>25.488890386586334</v>
      </c>
      <c r="J4360" s="41">
        <v>3.3988708472222216E-4</v>
      </c>
      <c r="K4360" s="42">
        <v>3.4298273426649977</v>
      </c>
      <c r="L4360" s="41">
        <v>3.2069872551354628E-4</v>
      </c>
      <c r="M4360" s="42">
        <v>3.2401413509754446</v>
      </c>
    </row>
    <row r="4361" spans="1:13" x14ac:dyDescent="0.2">
      <c r="A4361" s="84">
        <v>360</v>
      </c>
      <c r="B4361" s="85">
        <v>37684</v>
      </c>
      <c r="C4361" s="105">
        <v>20.52866676</v>
      </c>
      <c r="D4361" s="90">
        <v>5.1882000000000002E-4</v>
      </c>
      <c r="E4361" s="87">
        <v>236.42573136999999</v>
      </c>
      <c r="F4361" s="96">
        <v>3.4050565999999995</v>
      </c>
      <c r="G4361" s="91">
        <v>11.966861679999999</v>
      </c>
      <c r="H4361" s="41">
        <v>3.1402919592937728E-4</v>
      </c>
      <c r="I4361" s="42">
        <v>25.496894642339566</v>
      </c>
      <c r="J4361" s="41">
        <v>3.3241282444444444E-4</v>
      </c>
      <c r="K4361" s="42">
        <v>3.4301597554894423</v>
      </c>
      <c r="L4361" s="41">
        <v>3.1402919592937728E-4</v>
      </c>
      <c r="M4361" s="42">
        <v>3.2404553801713742</v>
      </c>
    </row>
    <row r="4362" spans="1:13" x14ac:dyDescent="0.2">
      <c r="A4362" s="84">
        <v>360</v>
      </c>
      <c r="B4362" s="85">
        <v>37685</v>
      </c>
      <c r="C4362" s="105">
        <v>20.82567049</v>
      </c>
      <c r="D4362" s="90">
        <v>5.2572999999999997E-4</v>
      </c>
      <c r="E4362" s="87">
        <v>236.55002747</v>
      </c>
      <c r="F4362" s="96">
        <v>3.4259553199999999</v>
      </c>
      <c r="G4362" s="91">
        <v>12.125812905</v>
      </c>
      <c r="H4362" s="41">
        <v>3.1797105417497029E-4</v>
      </c>
      <c r="I4362" s="42">
        <v>25.505001916807178</v>
      </c>
      <c r="J4362" s="41">
        <v>3.3682813625000001E-4</v>
      </c>
      <c r="K4362" s="42">
        <v>3.4304965836256924</v>
      </c>
      <c r="L4362" s="41">
        <v>3.1797105417497029E-4</v>
      </c>
      <c r="M4362" s="42">
        <v>3.240773351225549</v>
      </c>
    </row>
    <row r="4363" spans="1:13" x14ac:dyDescent="0.2">
      <c r="A4363" s="84">
        <v>360</v>
      </c>
      <c r="B4363" s="85">
        <v>37686</v>
      </c>
      <c r="C4363" s="105">
        <v>20.759151670000001</v>
      </c>
      <c r="D4363" s="90">
        <v>5.2411999999999999E-4</v>
      </c>
      <c r="E4363" s="87">
        <v>236.67400807000001</v>
      </c>
      <c r="F4363" s="96">
        <v>3.4373233600000006</v>
      </c>
      <c r="G4363" s="91">
        <v>12.098237515000001</v>
      </c>
      <c r="H4363" s="41">
        <v>3.1728760709892612E-4</v>
      </c>
      <c r="I4363" s="42">
        <v>25.513094337834413</v>
      </c>
      <c r="J4363" s="41">
        <v>3.3606215319444447E-4</v>
      </c>
      <c r="K4363" s="42">
        <v>3.4308326457788869</v>
      </c>
      <c r="L4363" s="41">
        <v>3.1728760709892612E-4</v>
      </c>
      <c r="M4363" s="42">
        <v>3.2410906388326479</v>
      </c>
    </row>
    <row r="4364" spans="1:13" x14ac:dyDescent="0.2">
      <c r="A4364" s="84">
        <v>360</v>
      </c>
      <c r="B4364" s="85">
        <v>37687</v>
      </c>
      <c r="C4364" s="105">
        <v>20.516456420000001</v>
      </c>
      <c r="D4364" s="90">
        <v>5.1858999999999998E-4</v>
      </c>
      <c r="E4364" s="87">
        <v>236.79674484</v>
      </c>
      <c r="F4364" s="96">
        <v>3.4361882699999997</v>
      </c>
      <c r="G4364" s="91">
        <v>11.976322345</v>
      </c>
      <c r="H4364" s="41">
        <v>3.1426396869815854E-4</v>
      </c>
      <c r="I4364" s="42">
        <v>25.521112184114791</v>
      </c>
      <c r="J4364" s="41">
        <v>3.3267562069444446E-4</v>
      </c>
      <c r="K4364" s="42">
        <v>3.4311653213995812</v>
      </c>
      <c r="L4364" s="41">
        <v>3.1426396869815854E-4</v>
      </c>
      <c r="M4364" s="42">
        <v>3.2414049028013459</v>
      </c>
    </row>
    <row r="4365" spans="1:13" x14ac:dyDescent="0.2">
      <c r="A4365" s="84">
        <v>360</v>
      </c>
      <c r="B4365" s="85">
        <v>37688</v>
      </c>
      <c r="C4365" s="105">
        <v>20.516456420000001</v>
      </c>
      <c r="D4365" s="90">
        <v>5.1858999999999998E-4</v>
      </c>
      <c r="E4365" s="87">
        <v>236.91954526000001</v>
      </c>
      <c r="F4365" s="96">
        <v>3.4361882699999997</v>
      </c>
      <c r="G4365" s="91">
        <v>11.976322345</v>
      </c>
      <c r="H4365" s="41">
        <v>3.1426396869815854E-4</v>
      </c>
      <c r="I4365" s="42">
        <v>25.529132550115364</v>
      </c>
      <c r="J4365" s="41">
        <v>3.3267562069444446E-4</v>
      </c>
      <c r="K4365" s="42">
        <v>3.4314979970202755</v>
      </c>
      <c r="L4365" s="41">
        <v>3.1426396869815854E-4</v>
      </c>
      <c r="M4365" s="42">
        <v>3.2417191667700438</v>
      </c>
    </row>
    <row r="4366" spans="1:13" x14ac:dyDescent="0.2">
      <c r="A4366" s="84">
        <v>360</v>
      </c>
      <c r="B4366" s="85">
        <v>37689</v>
      </c>
      <c r="C4366" s="105">
        <v>20.516456420000001</v>
      </c>
      <c r="D4366" s="90">
        <v>5.1858999999999998E-4</v>
      </c>
      <c r="E4366" s="87">
        <v>237.04240937</v>
      </c>
      <c r="F4366" s="96">
        <v>3.4361882699999997</v>
      </c>
      <c r="G4366" s="91">
        <v>11.976322345</v>
      </c>
      <c r="H4366" s="41">
        <v>3.1426396869815854E-4</v>
      </c>
      <c r="I4366" s="42">
        <v>25.537155436627984</v>
      </c>
      <c r="J4366" s="41">
        <v>3.3267562069444446E-4</v>
      </c>
      <c r="K4366" s="42">
        <v>3.4318306726409697</v>
      </c>
      <c r="L4366" s="41">
        <v>3.1426396869815854E-4</v>
      </c>
      <c r="M4366" s="42">
        <v>3.2420334307387417</v>
      </c>
    </row>
    <row r="4367" spans="1:13" x14ac:dyDescent="0.2">
      <c r="A4367" s="84">
        <v>360</v>
      </c>
      <c r="B4367" s="85">
        <v>37690</v>
      </c>
      <c r="C4367" s="105">
        <v>20.37846832</v>
      </c>
      <c r="D4367" s="90">
        <v>5.1535999999999997E-4</v>
      </c>
      <c r="E4367" s="87">
        <v>237.16457155000001</v>
      </c>
      <c r="F4367" s="96">
        <v>3.4313776800000002</v>
      </c>
      <c r="G4367" s="91">
        <v>11.904923</v>
      </c>
      <c r="H4367" s="41">
        <v>3.1249165701563442E-4</v>
      </c>
      <c r="I4367" s="42">
        <v>25.545135584645841</v>
      </c>
      <c r="J4367" s="41">
        <v>3.3069230555555557E-4</v>
      </c>
      <c r="K4367" s="42">
        <v>3.4321613649465252</v>
      </c>
      <c r="L4367" s="41">
        <v>3.1249165701563442E-4</v>
      </c>
      <c r="M4367" s="42">
        <v>3.2423459223957574</v>
      </c>
    </row>
    <row r="4368" spans="1:13" x14ac:dyDescent="0.2">
      <c r="A4368" s="84">
        <v>360</v>
      </c>
      <c r="B4368" s="85">
        <v>37691</v>
      </c>
      <c r="C4368" s="105">
        <v>20.439225329999999</v>
      </c>
      <c r="D4368" s="90">
        <v>5.1674999999999996E-4</v>
      </c>
      <c r="E4368" s="87">
        <v>237.28712633999999</v>
      </c>
      <c r="F4368" s="96">
        <v>3.39898436</v>
      </c>
      <c r="G4368" s="91">
        <v>11.919104845</v>
      </c>
      <c r="H4368" s="41">
        <v>3.1284377587925682E-4</v>
      </c>
      <c r="I4368" s="42">
        <v>25.553127221317489</v>
      </c>
      <c r="J4368" s="41">
        <v>3.3108624569444441E-4</v>
      </c>
      <c r="K4368" s="42">
        <v>3.4324924511922195</v>
      </c>
      <c r="L4368" s="41">
        <v>3.1284377587925682E-4</v>
      </c>
      <c r="M4368" s="42">
        <v>3.2426587661716368</v>
      </c>
    </row>
    <row r="4369" spans="1:13" x14ac:dyDescent="0.2">
      <c r="A4369" s="84">
        <v>360</v>
      </c>
      <c r="B4369" s="85">
        <v>37692</v>
      </c>
      <c r="C4369" s="105">
        <v>20.433961910000001</v>
      </c>
      <c r="D4369" s="90">
        <v>5.1652000000000002E-4</v>
      </c>
      <c r="E4369" s="87">
        <v>237.40968989000001</v>
      </c>
      <c r="F4369" s="96">
        <v>3.4287560699999995</v>
      </c>
      <c r="G4369" s="91">
        <v>11.93135899</v>
      </c>
      <c r="H4369" s="41">
        <v>3.1314799634207802E-4</v>
      </c>
      <c r="I4369" s="42">
        <v>25.561129131907119</v>
      </c>
      <c r="J4369" s="41">
        <v>3.314266386111111E-4</v>
      </c>
      <c r="K4369" s="42">
        <v>3.4328238778308307</v>
      </c>
      <c r="L4369" s="41">
        <v>3.1314799634207802E-4</v>
      </c>
      <c r="M4369" s="42">
        <v>3.2429719141679789</v>
      </c>
    </row>
    <row r="4370" spans="1:13" x14ac:dyDescent="0.2">
      <c r="A4370" s="84">
        <v>360</v>
      </c>
      <c r="B4370" s="85">
        <v>37693</v>
      </c>
      <c r="C4370" s="105">
        <v>20.40135218</v>
      </c>
      <c r="D4370" s="90">
        <v>5.1583E-4</v>
      </c>
      <c r="E4370" s="87">
        <v>237.53215293</v>
      </c>
      <c r="F4370" s="96">
        <v>3.42756814</v>
      </c>
      <c r="G4370" s="91">
        <v>11.914460160000001</v>
      </c>
      <c r="H4370" s="41">
        <v>3.1272845860486065E-4</v>
      </c>
      <c r="I4370" s="42">
        <v>25.569122824420742</v>
      </c>
      <c r="J4370" s="41">
        <v>3.3095722666666671E-4</v>
      </c>
      <c r="K4370" s="42">
        <v>3.4331548350574974</v>
      </c>
      <c r="L4370" s="41">
        <v>3.1272845860486065E-4</v>
      </c>
      <c r="M4370" s="42">
        <v>3.243284642626584</v>
      </c>
    </row>
    <row r="4371" spans="1:13" x14ac:dyDescent="0.2">
      <c r="A4371" s="84">
        <v>360</v>
      </c>
      <c r="B4371" s="85">
        <v>37694</v>
      </c>
      <c r="C4371" s="105">
        <v>20.345564589999999</v>
      </c>
      <c r="D4371" s="90">
        <v>5.1466999999999995E-4</v>
      </c>
      <c r="E4371" s="87">
        <v>237.65440359999999</v>
      </c>
      <c r="F4371" s="96">
        <v>3.4171729800000001</v>
      </c>
      <c r="G4371" s="91">
        <v>11.881368784999999</v>
      </c>
      <c r="H4371" s="41">
        <v>3.1190673466485741E-4</v>
      </c>
      <c r="I4371" s="42">
        <v>25.57709800602915</v>
      </c>
      <c r="J4371" s="41">
        <v>3.3003802180555552E-4</v>
      </c>
      <c r="K4371" s="42">
        <v>3.4334848730793031</v>
      </c>
      <c r="L4371" s="41">
        <v>3.1190673466485741E-4</v>
      </c>
      <c r="M4371" s="42">
        <v>3.2435965493612491</v>
      </c>
    </row>
    <row r="4372" spans="1:13" x14ac:dyDescent="0.2">
      <c r="A4372" s="84">
        <v>360</v>
      </c>
      <c r="B4372" s="85">
        <v>37695</v>
      </c>
      <c r="C4372" s="105">
        <v>20.345564589999999</v>
      </c>
      <c r="D4372" s="90">
        <v>5.1466999999999995E-4</v>
      </c>
      <c r="E4372" s="87">
        <v>237.77671719</v>
      </c>
      <c r="F4372" s="96">
        <v>3.4171729800000001</v>
      </c>
      <c r="G4372" s="91">
        <v>11.881368784999999</v>
      </c>
      <c r="H4372" s="41">
        <v>3.1190673466485741E-4</v>
      </c>
      <c r="I4372" s="42">
        <v>25.585075675150414</v>
      </c>
      <c r="J4372" s="41">
        <v>3.3003802180555552E-4</v>
      </c>
      <c r="K4372" s="42">
        <v>3.4338149111011087</v>
      </c>
      <c r="L4372" s="41">
        <v>3.1190673466485741E-4</v>
      </c>
      <c r="M4372" s="42">
        <v>3.2439084560959142</v>
      </c>
    </row>
    <row r="4373" spans="1:13" x14ac:dyDescent="0.2">
      <c r="A4373" s="84">
        <v>360</v>
      </c>
      <c r="B4373" s="85">
        <v>37696</v>
      </c>
      <c r="C4373" s="105">
        <v>20.345564589999999</v>
      </c>
      <c r="D4373" s="90">
        <v>5.1466999999999995E-4</v>
      </c>
      <c r="E4373" s="87">
        <v>237.89909373</v>
      </c>
      <c r="F4373" s="96">
        <v>3.4171729800000001</v>
      </c>
      <c r="G4373" s="91">
        <v>11.881368784999999</v>
      </c>
      <c r="H4373" s="41">
        <v>3.1190673466485741E-4</v>
      </c>
      <c r="I4373" s="42">
        <v>25.593055832560403</v>
      </c>
      <c r="J4373" s="41">
        <v>3.3003802180555552E-4</v>
      </c>
      <c r="K4373" s="42">
        <v>3.4341449491229143</v>
      </c>
      <c r="L4373" s="41">
        <v>3.1190673466485741E-4</v>
      </c>
      <c r="M4373" s="42">
        <v>3.2442203628305792</v>
      </c>
    </row>
    <row r="4374" spans="1:13" x14ac:dyDescent="0.2">
      <c r="A4374" s="84">
        <v>360</v>
      </c>
      <c r="B4374" s="85">
        <v>37697</v>
      </c>
      <c r="C4374" s="105">
        <v>20.39756706</v>
      </c>
      <c r="D4374" s="90">
        <v>5.1583E-4</v>
      </c>
      <c r="E4374" s="87">
        <v>238.02180921999999</v>
      </c>
      <c r="F4374" s="96">
        <v>3.43002305</v>
      </c>
      <c r="G4374" s="91">
        <v>11.913795055</v>
      </c>
      <c r="H4374" s="41">
        <v>3.1271194512538791E-4</v>
      </c>
      <c r="I4374" s="42">
        <v>25.601059086831505</v>
      </c>
      <c r="J4374" s="41">
        <v>3.3093875152777775E-4</v>
      </c>
      <c r="K4374" s="42">
        <v>3.4344758878744419</v>
      </c>
      <c r="L4374" s="41">
        <v>3.1271194512538791E-4</v>
      </c>
      <c r="M4374" s="42">
        <v>3.2445330747757044</v>
      </c>
    </row>
    <row r="4375" spans="1:13" x14ac:dyDescent="0.2">
      <c r="A4375" s="84">
        <v>360</v>
      </c>
      <c r="B4375" s="85">
        <v>37698</v>
      </c>
      <c r="C4375" s="105">
        <v>20.325954020000001</v>
      </c>
      <c r="D4375" s="90">
        <v>5.1420999999999997E-4</v>
      </c>
      <c r="E4375" s="87">
        <v>238.14420240999999</v>
      </c>
      <c r="F4375" s="96">
        <v>3.4060230900000001</v>
      </c>
      <c r="G4375" s="91">
        <v>11.865988555000001</v>
      </c>
      <c r="H4375" s="41">
        <v>3.1152473079143483E-4</v>
      </c>
      <c r="I4375" s="42">
        <v>25.609034449871505</v>
      </c>
      <c r="J4375" s="41">
        <v>3.2961079319444446E-4</v>
      </c>
      <c r="K4375" s="42">
        <v>3.4348054986676364</v>
      </c>
      <c r="L4375" s="41">
        <v>3.1152473079143483E-4</v>
      </c>
      <c r="M4375" s="42">
        <v>3.2448445995064956</v>
      </c>
    </row>
    <row r="4376" spans="1:13" x14ac:dyDescent="0.2">
      <c r="A4376" s="84">
        <v>360</v>
      </c>
      <c r="B4376" s="85">
        <v>37699</v>
      </c>
      <c r="C4376" s="105">
        <v>20.772908390000001</v>
      </c>
      <c r="D4376" s="90">
        <v>5.2435000000000003E-4</v>
      </c>
      <c r="E4376" s="87">
        <v>238.26907331999999</v>
      </c>
      <c r="F4376" s="96">
        <v>3.4127597199999999</v>
      </c>
      <c r="G4376" s="91">
        <v>12.092834055000001</v>
      </c>
      <c r="H4376" s="41">
        <v>3.171536644546169E-4</v>
      </c>
      <c r="I4376" s="42">
        <v>25.617156448990425</v>
      </c>
      <c r="J4376" s="41">
        <v>3.3591205708333335E-4</v>
      </c>
      <c r="K4376" s="42">
        <v>3.4351414107247198</v>
      </c>
      <c r="L4376" s="41">
        <v>3.171536644546169E-4</v>
      </c>
      <c r="M4376" s="42">
        <v>3.24516175317095</v>
      </c>
    </row>
    <row r="4377" spans="1:13" x14ac:dyDescent="0.2">
      <c r="A4377" s="84">
        <v>360</v>
      </c>
      <c r="B4377" s="85">
        <v>37700</v>
      </c>
      <c r="C4377" s="105">
        <v>20.212162809999999</v>
      </c>
      <c r="D4377" s="90">
        <v>5.1144000000000005E-4</v>
      </c>
      <c r="E4377" s="87">
        <v>238.39093364999999</v>
      </c>
      <c r="F4377" s="96">
        <v>3.4119595299999999</v>
      </c>
      <c r="G4377" s="91">
        <v>11.81206117</v>
      </c>
      <c r="H4377" s="41">
        <v>3.1018490455214653E-4</v>
      </c>
      <c r="I4377" s="42">
        <v>25.625102504218454</v>
      </c>
      <c r="J4377" s="41">
        <v>3.281128102777778E-4</v>
      </c>
      <c r="K4377" s="42">
        <v>3.4354695235349975</v>
      </c>
      <c r="L4377" s="41">
        <v>3.1018490455214653E-4</v>
      </c>
      <c r="M4377" s="42">
        <v>3.2454719380755019</v>
      </c>
    </row>
    <row r="4378" spans="1:13" x14ac:dyDescent="0.2">
      <c r="A4378" s="84">
        <v>360</v>
      </c>
      <c r="B4378" s="85">
        <v>37701</v>
      </c>
      <c r="C4378" s="105">
        <v>20.25308154</v>
      </c>
      <c r="D4378" s="90">
        <v>5.1236000000000001E-4</v>
      </c>
      <c r="E4378" s="87">
        <v>238.51307563</v>
      </c>
      <c r="F4378" s="96">
        <v>3.39777189</v>
      </c>
      <c r="G4378" s="91">
        <v>11.825426715000001</v>
      </c>
      <c r="H4378" s="41">
        <v>3.105170316615169E-4</v>
      </c>
      <c r="I4378" s="42">
        <v>25.633059534984085</v>
      </c>
      <c r="J4378" s="41">
        <v>3.2848407541666671E-4</v>
      </c>
      <c r="K4378" s="42">
        <v>3.4357980076104142</v>
      </c>
      <c r="L4378" s="41">
        <v>3.105170316615169E-4</v>
      </c>
      <c r="M4378" s="42">
        <v>3.2457824551071637</v>
      </c>
    </row>
    <row r="4379" spans="1:13" x14ac:dyDescent="0.2">
      <c r="A4379" s="84">
        <v>360</v>
      </c>
      <c r="B4379" s="85">
        <v>37702</v>
      </c>
      <c r="C4379" s="105">
        <v>20.25308154</v>
      </c>
      <c r="D4379" s="90">
        <v>5.1236000000000001E-4</v>
      </c>
      <c r="E4379" s="87">
        <v>238.63528019</v>
      </c>
      <c r="F4379" s="96">
        <v>3.39777189</v>
      </c>
      <c r="G4379" s="91">
        <v>11.825426715000001</v>
      </c>
      <c r="H4379" s="41">
        <v>3.105170316615169E-4</v>
      </c>
      <c r="I4379" s="42">
        <v>25.641019036543291</v>
      </c>
      <c r="J4379" s="41">
        <v>3.2848407541666671E-4</v>
      </c>
      <c r="K4379" s="42">
        <v>3.436126491685831</v>
      </c>
      <c r="L4379" s="41">
        <v>3.105170316615169E-4</v>
      </c>
      <c r="M4379" s="42">
        <v>3.2460929721388254</v>
      </c>
    </row>
    <row r="4380" spans="1:13" x14ac:dyDescent="0.2">
      <c r="A4380" s="84">
        <v>360</v>
      </c>
      <c r="B4380" s="85">
        <v>37703</v>
      </c>
      <c r="C4380" s="105">
        <v>20.25308154</v>
      </c>
      <c r="D4380" s="90">
        <v>5.1236000000000001E-4</v>
      </c>
      <c r="E4380" s="87">
        <v>238.75754735999999</v>
      </c>
      <c r="F4380" s="96">
        <v>3.39777189</v>
      </c>
      <c r="G4380" s="91">
        <v>11.825426715000001</v>
      </c>
      <c r="H4380" s="41">
        <v>3.105170316615169E-4</v>
      </c>
      <c r="I4380" s="42">
        <v>25.648981009663295</v>
      </c>
      <c r="J4380" s="41">
        <v>3.2848407541666671E-4</v>
      </c>
      <c r="K4380" s="42">
        <v>3.4364549757612477</v>
      </c>
      <c r="L4380" s="41">
        <v>3.105170316615169E-4</v>
      </c>
      <c r="M4380" s="42">
        <v>3.2464034891704872</v>
      </c>
    </row>
    <row r="4381" spans="1:13" x14ac:dyDescent="0.2">
      <c r="A4381" s="84">
        <v>360</v>
      </c>
      <c r="B4381" s="85">
        <v>37704</v>
      </c>
      <c r="C4381" s="105">
        <v>20.25554297</v>
      </c>
      <c r="D4381" s="90">
        <v>5.1259000000000005E-4</v>
      </c>
      <c r="E4381" s="87">
        <v>238.87993209000001</v>
      </c>
      <c r="F4381" s="96">
        <v>3.4018015300000002</v>
      </c>
      <c r="G4381" s="91">
        <v>11.82867225</v>
      </c>
      <c r="H4381" s="41">
        <v>3.1059767560970286E-4</v>
      </c>
      <c r="I4381" s="42">
        <v>25.656947523546656</v>
      </c>
      <c r="J4381" s="41">
        <v>3.285742291666667E-4</v>
      </c>
      <c r="K4381" s="42">
        <v>3.4367835499904142</v>
      </c>
      <c r="L4381" s="41">
        <v>3.1059767560970286E-4</v>
      </c>
      <c r="M4381" s="42">
        <v>3.2467140868460969</v>
      </c>
    </row>
    <row r="4382" spans="1:13" x14ac:dyDescent="0.2">
      <c r="A4382" s="84">
        <v>360</v>
      </c>
      <c r="B4382" s="85">
        <v>37705</v>
      </c>
      <c r="C4382" s="105">
        <v>20.32846661</v>
      </c>
      <c r="D4382" s="90">
        <v>5.1420999999999997E-4</v>
      </c>
      <c r="E4382" s="87">
        <v>239.00276654000001</v>
      </c>
      <c r="F4382" s="96">
        <v>3.3702183300000002</v>
      </c>
      <c r="G4382" s="91">
        <v>11.84934247</v>
      </c>
      <c r="H4382" s="41">
        <v>3.1111122743499031E-4</v>
      </c>
      <c r="I4382" s="42">
        <v>25.664929687982941</v>
      </c>
      <c r="J4382" s="41">
        <v>3.2914840194444444E-4</v>
      </c>
      <c r="K4382" s="42">
        <v>3.4371126983923586</v>
      </c>
      <c r="L4382" s="41">
        <v>3.1111122743499031E-4</v>
      </c>
      <c r="M4382" s="42">
        <v>3.2470251980735316</v>
      </c>
    </row>
    <row r="4383" spans="1:13" x14ac:dyDescent="0.2">
      <c r="A4383" s="84">
        <v>360</v>
      </c>
      <c r="B4383" s="85">
        <v>37706</v>
      </c>
      <c r="C4383" s="105">
        <v>20.246188709999998</v>
      </c>
      <c r="D4383" s="90">
        <v>5.1236000000000001E-4</v>
      </c>
      <c r="E4383" s="87">
        <v>239.12522200000001</v>
      </c>
      <c r="F4383" s="96">
        <v>3.35424597</v>
      </c>
      <c r="G4383" s="91">
        <v>11.80021734</v>
      </c>
      <c r="H4383" s="41">
        <v>3.0989055821195599E-4</v>
      </c>
      <c r="I4383" s="42">
        <v>25.67288300737042</v>
      </c>
      <c r="J4383" s="41">
        <v>3.27783815E-4</v>
      </c>
      <c r="K4383" s="42">
        <v>3.4374404822073585</v>
      </c>
      <c r="L4383" s="41">
        <v>3.0989055821195599E-4</v>
      </c>
      <c r="M4383" s="42">
        <v>3.2473350886317434</v>
      </c>
    </row>
    <row r="4384" spans="1:13" x14ac:dyDescent="0.2">
      <c r="A4384" s="84">
        <v>360</v>
      </c>
      <c r="B4384" s="85">
        <v>37707</v>
      </c>
      <c r="C4384" s="105">
        <v>20.17966212</v>
      </c>
      <c r="D4384" s="90">
        <v>5.1073999999999998E-4</v>
      </c>
      <c r="E4384" s="87">
        <v>239.24735282</v>
      </c>
      <c r="F4384" s="96">
        <v>3.3680863599999999</v>
      </c>
      <c r="G4384" s="91">
        <v>11.77387424</v>
      </c>
      <c r="H4384" s="41">
        <v>3.0923576024344257E-4</v>
      </c>
      <c r="I4384" s="42">
        <v>25.680821980864845</v>
      </c>
      <c r="J4384" s="41">
        <v>3.2705206222222221E-4</v>
      </c>
      <c r="K4384" s="42">
        <v>3.4377675342695806</v>
      </c>
      <c r="L4384" s="41">
        <v>3.0923576024344257E-4</v>
      </c>
      <c r="M4384" s="42">
        <v>3.2476443243919868</v>
      </c>
    </row>
    <row r="4385" spans="1:13" x14ac:dyDescent="0.2">
      <c r="A4385" s="84">
        <v>360</v>
      </c>
      <c r="B4385" s="85">
        <v>37708</v>
      </c>
      <c r="C4385" s="105">
        <v>20.160416049999998</v>
      </c>
      <c r="D4385" s="90">
        <v>5.1028E-4</v>
      </c>
      <c r="E4385" s="87">
        <v>239.36943596</v>
      </c>
      <c r="F4385" s="96">
        <v>3.3982873800000002</v>
      </c>
      <c r="G4385" s="91">
        <v>11.779351714999999</v>
      </c>
      <c r="H4385" s="41">
        <v>3.0937192391911061E-4</v>
      </c>
      <c r="I4385" s="42">
        <v>25.68876690616889</v>
      </c>
      <c r="J4385" s="41">
        <v>3.272042143055555E-4</v>
      </c>
      <c r="K4385" s="42">
        <v>3.438094738483886</v>
      </c>
      <c r="L4385" s="41">
        <v>3.0937192391911061E-4</v>
      </c>
      <c r="M4385" s="42">
        <v>3.2479536963159061</v>
      </c>
    </row>
    <row r="4386" spans="1:13" x14ac:dyDescent="0.2">
      <c r="A4386" s="84">
        <v>360</v>
      </c>
      <c r="B4386" s="85">
        <v>37709</v>
      </c>
      <c r="C4386" s="105">
        <v>20.160416049999998</v>
      </c>
      <c r="D4386" s="90">
        <v>5.1028E-4</v>
      </c>
      <c r="E4386" s="87">
        <v>239.4915814</v>
      </c>
      <c r="F4386" s="96">
        <v>3.3982873800000002</v>
      </c>
      <c r="G4386" s="91">
        <v>11.779351714999999</v>
      </c>
      <c r="H4386" s="41">
        <v>3.0937192391911061E-4</v>
      </c>
      <c r="I4386" s="42">
        <v>25.696714289409762</v>
      </c>
      <c r="J4386" s="41">
        <v>3.272042143055555E-4</v>
      </c>
      <c r="K4386" s="42">
        <v>3.4384219426981915</v>
      </c>
      <c r="L4386" s="41">
        <v>3.0937192391911061E-4</v>
      </c>
      <c r="M4386" s="42">
        <v>3.248263068239825</v>
      </c>
    </row>
    <row r="4387" spans="1:13" x14ac:dyDescent="0.2">
      <c r="A4387" s="84">
        <v>360</v>
      </c>
      <c r="B4387" s="85">
        <v>37710</v>
      </c>
      <c r="C4387" s="105">
        <v>20.160416049999998</v>
      </c>
      <c r="D4387" s="90">
        <v>5.1028E-4</v>
      </c>
      <c r="E4387" s="87">
        <v>239.61378916000001</v>
      </c>
      <c r="F4387" s="96">
        <v>3.3982873800000002</v>
      </c>
      <c r="G4387" s="91">
        <v>11.779351714999999</v>
      </c>
      <c r="H4387" s="41">
        <v>3.0937192391911061E-4</v>
      </c>
      <c r="I4387" s="42">
        <v>25.704664131347876</v>
      </c>
      <c r="J4387" s="41">
        <v>3.272042143055555E-4</v>
      </c>
      <c r="K4387" s="42">
        <v>3.4387491469124969</v>
      </c>
      <c r="L4387" s="41">
        <v>3.0937192391911061E-4</v>
      </c>
      <c r="M4387" s="42">
        <v>3.2485724401637439</v>
      </c>
    </row>
    <row r="4388" spans="1:13" x14ac:dyDescent="0.2">
      <c r="A4388" s="84">
        <v>360</v>
      </c>
      <c r="B4388" s="85">
        <v>37711</v>
      </c>
      <c r="C4388" s="105">
        <v>20.212908429999999</v>
      </c>
      <c r="D4388" s="90">
        <v>5.1144000000000005E-4</v>
      </c>
      <c r="E4388" s="87">
        <v>239.73633724000001</v>
      </c>
      <c r="F4388" s="96">
        <v>3.3638397699999998</v>
      </c>
      <c r="G4388" s="91">
        <v>11.788374099999999</v>
      </c>
      <c r="H4388" s="41">
        <v>3.095961954395765E-4</v>
      </c>
      <c r="I4388" s="42">
        <v>25.712622197567992</v>
      </c>
      <c r="J4388" s="41">
        <v>3.2745483611111109E-4</v>
      </c>
      <c r="K4388" s="42">
        <v>3.4390766017486079</v>
      </c>
      <c r="L4388" s="41">
        <v>3.095961954395765E-4</v>
      </c>
      <c r="M4388" s="42">
        <v>3.2488820363591833</v>
      </c>
    </row>
    <row r="4389" spans="1:13" x14ac:dyDescent="0.2">
      <c r="A4389" s="84">
        <v>360</v>
      </c>
      <c r="B4389" s="85">
        <v>37712</v>
      </c>
      <c r="C4389" s="105">
        <v>20.68467918</v>
      </c>
      <c r="D4389" s="90">
        <v>5.2227999999999997E-4</v>
      </c>
      <c r="E4389" s="87">
        <v>239.86154672999999</v>
      </c>
      <c r="F4389" s="96">
        <v>3.34433347</v>
      </c>
      <c r="G4389" s="91">
        <v>12.014506324999999</v>
      </c>
      <c r="H4389" s="41">
        <v>3.1521132887268877E-4</v>
      </c>
      <c r="I4389" s="42">
        <v>25.720727107379687</v>
      </c>
      <c r="J4389" s="41">
        <v>3.3373628680555555E-4</v>
      </c>
      <c r="K4389" s="42">
        <v>3.4394103380354135</v>
      </c>
      <c r="L4389" s="41">
        <v>3.1521132887268877E-4</v>
      </c>
      <c r="M4389" s="42">
        <v>3.249197247688056</v>
      </c>
    </row>
    <row r="4390" spans="1:13" x14ac:dyDescent="0.2">
      <c r="A4390" s="84">
        <v>360</v>
      </c>
      <c r="B4390" s="85">
        <v>37713</v>
      </c>
      <c r="C4390" s="105">
        <v>20.773538039999998</v>
      </c>
      <c r="D4390" s="90">
        <v>5.2435000000000003E-4</v>
      </c>
      <c r="E4390" s="87">
        <v>239.98731813000001</v>
      </c>
      <c r="F4390" s="96">
        <v>3.3058613999999999</v>
      </c>
      <c r="G4390" s="91">
        <v>12.03969972</v>
      </c>
      <c r="H4390" s="41">
        <v>3.1583621099562365E-4</v>
      </c>
      <c r="I4390" s="42">
        <v>25.728850644373335</v>
      </c>
      <c r="J4390" s="41">
        <v>3.3443610333333334E-4</v>
      </c>
      <c r="K4390" s="42">
        <v>3.439744774138747</v>
      </c>
      <c r="L4390" s="41">
        <v>3.1583621099562365E-4</v>
      </c>
      <c r="M4390" s="42">
        <v>3.2495130838990516</v>
      </c>
    </row>
    <row r="4391" spans="1:13" x14ac:dyDescent="0.2">
      <c r="A4391" s="84">
        <v>360</v>
      </c>
      <c r="B4391" s="85">
        <v>37714</v>
      </c>
      <c r="C4391" s="105">
        <v>20.67666968</v>
      </c>
      <c r="D4391" s="90">
        <v>5.2227999999999997E-4</v>
      </c>
      <c r="E4391" s="87">
        <v>240.11265871000001</v>
      </c>
      <c r="F4391" s="96">
        <v>3.3267691299999997</v>
      </c>
      <c r="G4391" s="91">
        <v>12.001719404999999</v>
      </c>
      <c r="H4391" s="41">
        <v>3.148941160229235E-4</v>
      </c>
      <c r="I4391" s="42">
        <v>25.736952508053282</v>
      </c>
      <c r="J4391" s="41">
        <v>3.333810945833333E-4</v>
      </c>
      <c r="K4391" s="42">
        <v>3.4400781552333304</v>
      </c>
      <c r="L4391" s="41">
        <v>3.148941160229235E-4</v>
      </c>
      <c r="M4391" s="42">
        <v>3.2498279780150745</v>
      </c>
    </row>
    <row r="4392" spans="1:13" x14ac:dyDescent="0.2">
      <c r="A4392" s="84">
        <v>360</v>
      </c>
      <c r="B4392" s="85">
        <v>37715</v>
      </c>
      <c r="C4392" s="105">
        <v>20.514408469999999</v>
      </c>
      <c r="D4392" s="90">
        <v>5.1836000000000004E-4</v>
      </c>
      <c r="E4392" s="87">
        <v>240.23712351</v>
      </c>
      <c r="F4392" s="96">
        <v>3.3454358400000004</v>
      </c>
      <c r="G4392" s="91">
        <v>11.929922155</v>
      </c>
      <c r="H4392" s="41">
        <v>3.1311232730568683E-4</v>
      </c>
      <c r="I4392" s="42">
        <v>25.745011065150834</v>
      </c>
      <c r="J4392" s="41">
        <v>3.313867265277778E-4</v>
      </c>
      <c r="K4392" s="42">
        <v>3.4404095419598582</v>
      </c>
      <c r="L4392" s="41">
        <v>3.1311232730568683E-4</v>
      </c>
      <c r="M4392" s="42">
        <v>3.25014109034238</v>
      </c>
    </row>
    <row r="4393" spans="1:13" x14ac:dyDescent="0.2">
      <c r="A4393" s="84">
        <v>360</v>
      </c>
      <c r="B4393" s="85">
        <v>37716</v>
      </c>
      <c r="C4393" s="105">
        <v>20.514408469999999</v>
      </c>
      <c r="D4393" s="90">
        <v>5.1836000000000004E-4</v>
      </c>
      <c r="E4393" s="87">
        <v>240.36165283</v>
      </c>
      <c r="F4393" s="96">
        <v>3.3454358400000004</v>
      </c>
      <c r="G4393" s="91">
        <v>11.929922155</v>
      </c>
      <c r="H4393" s="41">
        <v>3.1311232730568683E-4</v>
      </c>
      <c r="I4393" s="42">
        <v>25.753072145481955</v>
      </c>
      <c r="J4393" s="41">
        <v>3.313867265277778E-4</v>
      </c>
      <c r="K4393" s="42">
        <v>3.4407409286863859</v>
      </c>
      <c r="L4393" s="41">
        <v>3.1311232730568683E-4</v>
      </c>
      <c r="M4393" s="42">
        <v>3.2504542026696859</v>
      </c>
    </row>
    <row r="4394" spans="1:13" x14ac:dyDescent="0.2">
      <c r="A4394" s="84">
        <v>360</v>
      </c>
      <c r="B4394" s="85">
        <v>37717</v>
      </c>
      <c r="C4394" s="105">
        <v>20.514408469999999</v>
      </c>
      <c r="D4394" s="90">
        <v>5.1836000000000004E-4</v>
      </c>
      <c r="E4394" s="87">
        <v>240.48624670000001</v>
      </c>
      <c r="F4394" s="96">
        <v>3.3454358400000004</v>
      </c>
      <c r="G4394" s="91">
        <v>11.929922155</v>
      </c>
      <c r="H4394" s="41">
        <v>3.1311232730568683E-4</v>
      </c>
      <c r="I4394" s="42">
        <v>25.761135749836697</v>
      </c>
      <c r="J4394" s="41">
        <v>3.313867265277778E-4</v>
      </c>
      <c r="K4394" s="42">
        <v>3.4410723154129137</v>
      </c>
      <c r="L4394" s="41">
        <v>3.1311232730568683E-4</v>
      </c>
      <c r="M4394" s="42">
        <v>3.2507673149969918</v>
      </c>
    </row>
    <row r="4395" spans="1:13" x14ac:dyDescent="0.2">
      <c r="A4395" s="84">
        <v>360</v>
      </c>
      <c r="B4395" s="85">
        <v>37718</v>
      </c>
      <c r="C4395" s="105">
        <v>20.38640844</v>
      </c>
      <c r="D4395" s="90">
        <v>5.1559000000000002E-4</v>
      </c>
      <c r="E4395" s="87">
        <v>240.61023900000001</v>
      </c>
      <c r="F4395" s="96">
        <v>3.32392398</v>
      </c>
      <c r="G4395" s="91">
        <v>11.85516621</v>
      </c>
      <c r="H4395" s="41">
        <v>3.1125590122527136E-4</v>
      </c>
      <c r="I4395" s="42">
        <v>25.769154055361099</v>
      </c>
      <c r="J4395" s="41">
        <v>3.2931017249999999E-4</v>
      </c>
      <c r="K4395" s="42">
        <v>3.4414016255854136</v>
      </c>
      <c r="L4395" s="41">
        <v>3.1125590122527136E-4</v>
      </c>
      <c r="M4395" s="42">
        <v>3.2510785708982173</v>
      </c>
    </row>
    <row r="4396" spans="1:13" x14ac:dyDescent="0.2">
      <c r="A4396" s="84">
        <v>360</v>
      </c>
      <c r="B4396" s="85">
        <v>37719</v>
      </c>
      <c r="C4396" s="105">
        <v>20.41682866</v>
      </c>
      <c r="D4396" s="90">
        <v>5.1628999999999998E-4</v>
      </c>
      <c r="E4396" s="87">
        <v>240.73446365999999</v>
      </c>
      <c r="F4396" s="96">
        <v>3.3157144000000001</v>
      </c>
      <c r="G4396" s="91">
        <v>11.866271530000001</v>
      </c>
      <c r="H4396" s="41">
        <v>3.1153175960829671E-4</v>
      </c>
      <c r="I4396" s="42">
        <v>25.777181965267584</v>
      </c>
      <c r="J4396" s="41">
        <v>3.2961865361111114E-4</v>
      </c>
      <c r="K4396" s="42">
        <v>3.4417312442390249</v>
      </c>
      <c r="L4396" s="41">
        <v>3.1153175960829671E-4</v>
      </c>
      <c r="M4396" s="42">
        <v>3.2513901026578256</v>
      </c>
    </row>
    <row r="4397" spans="1:13" x14ac:dyDescent="0.2">
      <c r="A4397" s="84">
        <v>360</v>
      </c>
      <c r="B4397" s="85">
        <v>37720</v>
      </c>
      <c r="C4397" s="105">
        <v>20.31171539</v>
      </c>
      <c r="D4397" s="90">
        <v>5.1374999999999999E-4</v>
      </c>
      <c r="E4397" s="87">
        <v>240.85814099000001</v>
      </c>
      <c r="F4397" s="96">
        <v>3.3416128399999994</v>
      </c>
      <c r="G4397" s="91">
        <v>11.826664115</v>
      </c>
      <c r="H4397" s="41">
        <v>3.1054777843042558E-4</v>
      </c>
      <c r="I4397" s="42">
        <v>25.785187011861094</v>
      </c>
      <c r="J4397" s="41">
        <v>3.2851844763888888E-4</v>
      </c>
      <c r="K4397" s="42">
        <v>3.4420597626866636</v>
      </c>
      <c r="L4397" s="41">
        <v>3.1054777843042558E-4</v>
      </c>
      <c r="M4397" s="42">
        <v>3.251700650436256</v>
      </c>
    </row>
    <row r="4398" spans="1:13" x14ac:dyDescent="0.2">
      <c r="A4398" s="84">
        <v>360</v>
      </c>
      <c r="B4398" s="85">
        <v>37721</v>
      </c>
      <c r="C4398" s="105">
        <v>20.27694906</v>
      </c>
      <c r="D4398" s="90">
        <v>5.1305000000000003E-4</v>
      </c>
      <c r="E4398" s="87">
        <v>240.98171325999999</v>
      </c>
      <c r="F4398" s="96">
        <v>3.3519047599999996</v>
      </c>
      <c r="G4398" s="91">
        <v>11.81442691</v>
      </c>
      <c r="H4398" s="41">
        <v>3.1024369489163206E-4</v>
      </c>
      <c r="I4398" s="42">
        <v>25.793186703553125</v>
      </c>
      <c r="J4398" s="41">
        <v>3.2817852527777775E-4</v>
      </c>
      <c r="K4398" s="42">
        <v>3.4423879412119414</v>
      </c>
      <c r="L4398" s="41">
        <v>3.1024369489163206E-4</v>
      </c>
      <c r="M4398" s="42">
        <v>3.2520108941311476</v>
      </c>
    </row>
    <row r="4399" spans="1:13" x14ac:dyDescent="0.2">
      <c r="A4399" s="84">
        <v>360</v>
      </c>
      <c r="B4399" s="85">
        <v>37722</v>
      </c>
      <c r="C4399" s="105">
        <v>20.20669784</v>
      </c>
      <c r="D4399" s="90">
        <v>5.1144000000000005E-4</v>
      </c>
      <c r="E4399" s="87">
        <v>241.10496094999999</v>
      </c>
      <c r="F4399" s="96">
        <v>3.354927</v>
      </c>
      <c r="G4399" s="91">
        <v>11.78081242</v>
      </c>
      <c r="H4399" s="41">
        <v>3.0940823422742625E-4</v>
      </c>
      <c r="I4399" s="42">
        <v>25.801167327906171</v>
      </c>
      <c r="J4399" s="41">
        <v>3.2724478944444447E-4</v>
      </c>
      <c r="K4399" s="42">
        <v>3.4427151860013856</v>
      </c>
      <c r="L4399" s="41">
        <v>3.0940823422742625E-4</v>
      </c>
      <c r="M4399" s="42">
        <v>3.2523203023653751</v>
      </c>
    </row>
    <row r="4400" spans="1:13" x14ac:dyDescent="0.2">
      <c r="A4400" s="84">
        <v>360</v>
      </c>
      <c r="B4400" s="85">
        <v>37723</v>
      </c>
      <c r="C4400" s="105">
        <v>20.20669784</v>
      </c>
      <c r="D4400" s="90">
        <v>5.1144000000000005E-4</v>
      </c>
      <c r="E4400" s="87">
        <v>241.22827167</v>
      </c>
      <c r="F4400" s="96">
        <v>3.354927</v>
      </c>
      <c r="G4400" s="91">
        <v>11.78081242</v>
      </c>
      <c r="H4400" s="41">
        <v>3.0940823422742625E-4</v>
      </c>
      <c r="I4400" s="42">
        <v>25.809150421530106</v>
      </c>
      <c r="J4400" s="41">
        <v>3.2724478944444447E-4</v>
      </c>
      <c r="K4400" s="42">
        <v>3.4430424307908298</v>
      </c>
      <c r="L4400" s="41">
        <v>3.0940823422742625E-4</v>
      </c>
      <c r="M4400" s="42">
        <v>3.2526297105996025</v>
      </c>
    </row>
    <row r="4401" spans="1:13" x14ac:dyDescent="0.2">
      <c r="A4401" s="84">
        <v>360</v>
      </c>
      <c r="B4401" s="85">
        <v>37724</v>
      </c>
      <c r="C4401" s="105">
        <v>20.20669784</v>
      </c>
      <c r="D4401" s="90">
        <v>5.1144000000000005E-4</v>
      </c>
      <c r="E4401" s="87">
        <v>241.35164545999999</v>
      </c>
      <c r="F4401" s="96">
        <v>3.354927</v>
      </c>
      <c r="G4401" s="91">
        <v>11.78081242</v>
      </c>
      <c r="H4401" s="41">
        <v>3.0940823422742625E-4</v>
      </c>
      <c r="I4401" s="42">
        <v>25.817135985188941</v>
      </c>
      <c r="J4401" s="41">
        <v>3.2724478944444447E-4</v>
      </c>
      <c r="K4401" s="42">
        <v>3.4433696755802741</v>
      </c>
      <c r="L4401" s="41">
        <v>3.0940823422742625E-4</v>
      </c>
      <c r="M4401" s="42">
        <v>3.2529391188338299</v>
      </c>
    </row>
    <row r="4402" spans="1:13" x14ac:dyDescent="0.2">
      <c r="A4402" s="84">
        <v>360</v>
      </c>
      <c r="B4402" s="85">
        <v>37725</v>
      </c>
      <c r="C4402" s="105">
        <v>19.98291086</v>
      </c>
      <c r="D4402" s="90">
        <v>5.0611000000000005E-4</v>
      </c>
      <c r="E4402" s="87">
        <v>241.47379594</v>
      </c>
      <c r="F4402" s="96">
        <v>3.36006019</v>
      </c>
      <c r="G4402" s="91">
        <v>11.671485525</v>
      </c>
      <c r="H4402" s="41">
        <v>3.0668927007693192E-4</v>
      </c>
      <c r="I4402" s="42">
        <v>25.825053823779715</v>
      </c>
      <c r="J4402" s="41">
        <v>3.2420793124999999E-4</v>
      </c>
      <c r="K4402" s="42">
        <v>3.4436938835115241</v>
      </c>
      <c r="L4402" s="41">
        <v>3.0668927007693192E-4</v>
      </c>
      <c r="M4402" s="42">
        <v>3.2532458081039071</v>
      </c>
    </row>
    <row r="4403" spans="1:13" x14ac:dyDescent="0.2">
      <c r="A4403" s="84">
        <v>360</v>
      </c>
      <c r="B4403" s="85">
        <v>37726</v>
      </c>
      <c r="C4403" s="105">
        <v>20.183446740000001</v>
      </c>
      <c r="D4403" s="90">
        <v>5.1073999999999998E-4</v>
      </c>
      <c r="E4403" s="87">
        <v>241.59712626999999</v>
      </c>
      <c r="F4403" s="96">
        <v>3.3359728899999999</v>
      </c>
      <c r="G4403" s="91">
        <v>11.759709815000001</v>
      </c>
      <c r="H4403" s="41">
        <v>3.0888361821190813E-4</v>
      </c>
      <c r="I4403" s="42">
        <v>25.833030759845322</v>
      </c>
      <c r="J4403" s="41">
        <v>3.2665860597222223E-4</v>
      </c>
      <c r="K4403" s="42">
        <v>3.4440205421174963</v>
      </c>
      <c r="L4403" s="41">
        <v>3.0888361821190813E-4</v>
      </c>
      <c r="M4403" s="42">
        <v>3.253554691722119</v>
      </c>
    </row>
    <row r="4404" spans="1:13" x14ac:dyDescent="0.2">
      <c r="A4404" s="84">
        <v>360</v>
      </c>
      <c r="B4404" s="85">
        <v>37727</v>
      </c>
      <c r="C4404" s="105">
        <v>19.616991500000001</v>
      </c>
      <c r="D4404" s="90">
        <v>4.9775999999999998E-4</v>
      </c>
      <c r="E4404" s="87">
        <v>241.71738366</v>
      </c>
      <c r="F4404" s="96">
        <v>3.3570182599999998</v>
      </c>
      <c r="G4404" s="91">
        <v>11.487004880000001</v>
      </c>
      <c r="H4404" s="41">
        <v>3.0209520478630125E-4</v>
      </c>
      <c r="I4404" s="42">
        <v>25.840834794562969</v>
      </c>
      <c r="J4404" s="41">
        <v>3.1908346888888893E-4</v>
      </c>
      <c r="K4404" s="42">
        <v>3.4443396255863852</v>
      </c>
      <c r="L4404" s="41">
        <v>3.0209520478630125E-4</v>
      </c>
      <c r="M4404" s="42">
        <v>3.2538567869269053</v>
      </c>
    </row>
    <row r="4405" spans="1:13" x14ac:dyDescent="0.2">
      <c r="A4405" s="84">
        <v>360</v>
      </c>
      <c r="B4405" s="85">
        <v>37728</v>
      </c>
      <c r="C4405" s="105">
        <v>19.616991500000001</v>
      </c>
      <c r="D4405" s="90">
        <v>4.9775999999999998E-4</v>
      </c>
      <c r="E4405" s="87">
        <v>241.83770089999999</v>
      </c>
      <c r="F4405" s="96">
        <v>3.3570182599999998</v>
      </c>
      <c r="G4405" s="91">
        <v>11.487004880000001</v>
      </c>
      <c r="H4405" s="41">
        <v>3.0209520478630125E-4</v>
      </c>
      <c r="I4405" s="42">
        <v>25.84864118684208</v>
      </c>
      <c r="J4405" s="41">
        <v>3.1908346888888893E-4</v>
      </c>
      <c r="K4405" s="42">
        <v>3.444658709055274</v>
      </c>
      <c r="L4405" s="41">
        <v>3.0209520478630125E-4</v>
      </c>
      <c r="M4405" s="42">
        <v>3.2541588821316916</v>
      </c>
    </row>
    <row r="4406" spans="1:13" x14ac:dyDescent="0.2">
      <c r="A4406" s="84">
        <v>360</v>
      </c>
      <c r="B4406" s="85">
        <v>37729</v>
      </c>
      <c r="C4406" s="105">
        <v>19.616991500000001</v>
      </c>
      <c r="D4406" s="90">
        <v>4.9775999999999998E-4</v>
      </c>
      <c r="E4406" s="87">
        <v>241.95807803</v>
      </c>
      <c r="F4406" s="96">
        <v>3.3570182599999998</v>
      </c>
      <c r="G4406" s="91">
        <v>11.487004880000001</v>
      </c>
      <c r="H4406" s="41">
        <v>3.0209520478630125E-4</v>
      </c>
      <c r="I4406" s="42">
        <v>25.856449937394867</v>
      </c>
      <c r="J4406" s="41">
        <v>3.1908346888888893E-4</v>
      </c>
      <c r="K4406" s="42">
        <v>3.4449777925241629</v>
      </c>
      <c r="L4406" s="41">
        <v>3.0209520478630125E-4</v>
      </c>
      <c r="M4406" s="42">
        <v>3.2544609773364779</v>
      </c>
    </row>
    <row r="4407" spans="1:13" x14ac:dyDescent="0.2">
      <c r="A4407" s="84">
        <v>360</v>
      </c>
      <c r="B4407" s="85">
        <v>37730</v>
      </c>
      <c r="C4407" s="105">
        <v>19.616991500000001</v>
      </c>
      <c r="D4407" s="90">
        <v>4.9775999999999998E-4</v>
      </c>
      <c r="E4407" s="87">
        <v>242.07851507999999</v>
      </c>
      <c r="F4407" s="96">
        <v>3.3570182599999998</v>
      </c>
      <c r="G4407" s="91">
        <v>11.487004880000001</v>
      </c>
      <c r="H4407" s="41">
        <v>3.0209520478630125E-4</v>
      </c>
      <c r="I4407" s="42">
        <v>25.864261046933752</v>
      </c>
      <c r="J4407" s="41">
        <v>3.1908346888888893E-4</v>
      </c>
      <c r="K4407" s="42">
        <v>3.4452968759930518</v>
      </c>
      <c r="L4407" s="41">
        <v>3.0209520478630125E-4</v>
      </c>
      <c r="M4407" s="42">
        <v>3.2547630725412642</v>
      </c>
    </row>
    <row r="4408" spans="1:13" x14ac:dyDescent="0.2">
      <c r="A4408" s="84">
        <v>360</v>
      </c>
      <c r="B4408" s="85">
        <v>37731</v>
      </c>
      <c r="C4408" s="105">
        <v>19.616991500000001</v>
      </c>
      <c r="D4408" s="90">
        <v>4.9775999999999998E-4</v>
      </c>
      <c r="E4408" s="87">
        <v>242.19901207999999</v>
      </c>
      <c r="F4408" s="96">
        <v>3.3570182599999998</v>
      </c>
      <c r="G4408" s="91">
        <v>11.487004880000001</v>
      </c>
      <c r="H4408" s="41">
        <v>3.0209520478630125E-4</v>
      </c>
      <c r="I4408" s="42">
        <v>25.87207451617137</v>
      </c>
      <c r="J4408" s="41">
        <v>3.1908346888888893E-4</v>
      </c>
      <c r="K4408" s="42">
        <v>3.4456159594619407</v>
      </c>
      <c r="L4408" s="41">
        <v>3.0209520478630125E-4</v>
      </c>
      <c r="M4408" s="42">
        <v>3.2550651677460505</v>
      </c>
    </row>
    <row r="4409" spans="1:13" x14ac:dyDescent="0.2">
      <c r="A4409" s="84">
        <v>360</v>
      </c>
      <c r="B4409" s="85">
        <v>37732</v>
      </c>
      <c r="C4409" s="105">
        <v>19.582893519999999</v>
      </c>
      <c r="D4409" s="90">
        <v>4.9682999999999997E-4</v>
      </c>
      <c r="E4409" s="87">
        <v>242.31934382</v>
      </c>
      <c r="F4409" s="96">
        <v>3.3644180100000005</v>
      </c>
      <c r="G4409" s="91">
        <v>11.473655765</v>
      </c>
      <c r="H4409" s="41">
        <v>3.0176248177826714E-4</v>
      </c>
      <c r="I4409" s="42">
        <v>25.879881737586121</v>
      </c>
      <c r="J4409" s="41">
        <v>3.1871266013888889E-4</v>
      </c>
      <c r="K4409" s="42">
        <v>3.4459346721220796</v>
      </c>
      <c r="L4409" s="41">
        <v>3.0176248177826714E-4</v>
      </c>
      <c r="M4409" s="42">
        <v>3.2553669302278285</v>
      </c>
    </row>
    <row r="4410" spans="1:13" x14ac:dyDescent="0.2">
      <c r="A4410" s="84">
        <v>360</v>
      </c>
      <c r="B4410" s="85">
        <v>37733</v>
      </c>
      <c r="C4410" s="105">
        <v>19.652099379999999</v>
      </c>
      <c r="D4410" s="90">
        <v>4.9846000000000005E-4</v>
      </c>
      <c r="E4410" s="87">
        <v>242.44013032000001</v>
      </c>
      <c r="F4410" s="96">
        <v>3.3143633399999999</v>
      </c>
      <c r="G4410" s="91">
        <v>11.48323136</v>
      </c>
      <c r="H4410" s="41">
        <v>3.0200115486955781E-4</v>
      </c>
      <c r="I4410" s="42">
        <v>25.887697491758761</v>
      </c>
      <c r="J4410" s="41">
        <v>3.1897864888888889E-4</v>
      </c>
      <c r="K4410" s="42">
        <v>3.4462536507709687</v>
      </c>
      <c r="L4410" s="41">
        <v>3.0200115486955781E-4</v>
      </c>
      <c r="M4410" s="42">
        <v>3.2556689313826981</v>
      </c>
    </row>
    <row r="4411" spans="1:13" x14ac:dyDescent="0.2">
      <c r="A4411" s="84">
        <v>360</v>
      </c>
      <c r="B4411" s="85">
        <v>37734</v>
      </c>
      <c r="C4411" s="105">
        <v>19.651978159999999</v>
      </c>
      <c r="D4411" s="90">
        <v>4.9846000000000005E-4</v>
      </c>
      <c r="E4411" s="87">
        <v>242.56097703</v>
      </c>
      <c r="F4411" s="96">
        <v>3.3099846299999998</v>
      </c>
      <c r="G4411" s="91">
        <v>11.480981394999999</v>
      </c>
      <c r="H4411" s="41">
        <v>3.0194507600378451E-4</v>
      </c>
      <c r="I4411" s="42">
        <v>25.895514154545474</v>
      </c>
      <c r="J4411" s="41">
        <v>3.1891614986111108E-4</v>
      </c>
      <c r="K4411" s="42">
        <v>3.4465725669208296</v>
      </c>
      <c r="L4411" s="41">
        <v>3.0194507600378451E-4</v>
      </c>
      <c r="M4411" s="42">
        <v>3.2559708764587016</v>
      </c>
    </row>
    <row r="4412" spans="1:13" x14ac:dyDescent="0.2">
      <c r="A4412" s="84">
        <v>360</v>
      </c>
      <c r="B4412" s="85">
        <v>37735</v>
      </c>
      <c r="C4412" s="105">
        <v>19.63414358</v>
      </c>
      <c r="D4412" s="90">
        <v>4.9799000000000002E-4</v>
      </c>
      <c r="E4412" s="87">
        <v>242.68176997</v>
      </c>
      <c r="F4412" s="96">
        <v>3.3203833899999999</v>
      </c>
      <c r="G4412" s="91">
        <v>11.477263485</v>
      </c>
      <c r="H4412" s="41">
        <v>3.018524071218831E-4</v>
      </c>
      <c r="I4412" s="42">
        <v>25.903330777826682</v>
      </c>
      <c r="J4412" s="41">
        <v>3.1881287458333335E-4</v>
      </c>
      <c r="K4412" s="42">
        <v>3.4468913797954128</v>
      </c>
      <c r="L4412" s="41">
        <v>3.018524071218831E-4</v>
      </c>
      <c r="M4412" s="42">
        <v>3.2562727288658238</v>
      </c>
    </row>
    <row r="4413" spans="1:13" x14ac:dyDescent="0.2">
      <c r="A4413" s="84">
        <v>360</v>
      </c>
      <c r="B4413" s="85">
        <v>37736</v>
      </c>
      <c r="C4413" s="105">
        <v>19.733653839999999</v>
      </c>
      <c r="D4413" s="90">
        <v>5.0031999999999995E-4</v>
      </c>
      <c r="E4413" s="87">
        <v>242.80318851000001</v>
      </c>
      <c r="F4413" s="96">
        <v>3.3194230199999999</v>
      </c>
      <c r="G4413" s="91">
        <v>11.526538429999999</v>
      </c>
      <c r="H4413" s="41">
        <v>3.0308033461290407E-4</v>
      </c>
      <c r="I4413" s="42">
        <v>25.911181567986414</v>
      </c>
      <c r="J4413" s="41">
        <v>3.201816230555555E-4</v>
      </c>
      <c r="K4413" s="42">
        <v>3.4472115614184684</v>
      </c>
      <c r="L4413" s="41">
        <v>3.0308033461290407E-4</v>
      </c>
      <c r="M4413" s="42">
        <v>3.2565758092004367</v>
      </c>
    </row>
    <row r="4414" spans="1:13" x14ac:dyDescent="0.2">
      <c r="A4414" s="84">
        <v>360</v>
      </c>
      <c r="B4414" s="85">
        <v>37737</v>
      </c>
      <c r="C4414" s="105">
        <v>19.733653839999999</v>
      </c>
      <c r="D4414" s="90">
        <v>5.0031999999999995E-4</v>
      </c>
      <c r="E4414" s="87">
        <v>242.92466780000001</v>
      </c>
      <c r="F4414" s="96">
        <v>3.3194230199999999</v>
      </c>
      <c r="G4414" s="91">
        <v>11.526538429999999</v>
      </c>
      <c r="H4414" s="41">
        <v>3.0308033461290407E-4</v>
      </c>
      <c r="I4414" s="42">
        <v>25.919034737566257</v>
      </c>
      <c r="J4414" s="41">
        <v>3.201816230555555E-4</v>
      </c>
      <c r="K4414" s="42">
        <v>3.447531743041524</v>
      </c>
      <c r="L4414" s="41">
        <v>3.0308033461290407E-4</v>
      </c>
      <c r="M4414" s="42">
        <v>3.2568788895350496</v>
      </c>
    </row>
    <row r="4415" spans="1:13" x14ac:dyDescent="0.2">
      <c r="A4415" s="84">
        <v>360</v>
      </c>
      <c r="B4415" s="85">
        <v>37738</v>
      </c>
      <c r="C4415" s="105">
        <v>19.733653839999999</v>
      </c>
      <c r="D4415" s="90">
        <v>5.0031999999999995E-4</v>
      </c>
      <c r="E4415" s="87">
        <v>243.04620786999999</v>
      </c>
      <c r="F4415" s="96">
        <v>3.3194230199999999</v>
      </c>
      <c r="G4415" s="91">
        <v>11.526538429999999</v>
      </c>
      <c r="H4415" s="41">
        <v>3.0308033461290407E-4</v>
      </c>
      <c r="I4415" s="42">
        <v>25.92689028728736</v>
      </c>
      <c r="J4415" s="41">
        <v>3.201816230555555E-4</v>
      </c>
      <c r="K4415" s="42">
        <v>3.4478519246645796</v>
      </c>
      <c r="L4415" s="41">
        <v>3.0308033461290407E-4</v>
      </c>
      <c r="M4415" s="42">
        <v>3.2571819698696625</v>
      </c>
    </row>
    <row r="4416" spans="1:13" x14ac:dyDescent="0.2">
      <c r="A4416" s="84">
        <v>360</v>
      </c>
      <c r="B4416" s="85">
        <v>37739</v>
      </c>
      <c r="C4416" s="105">
        <v>19.753907739999999</v>
      </c>
      <c r="D4416" s="90">
        <v>5.0078000000000004E-4</v>
      </c>
      <c r="E4416" s="87">
        <v>243.16792054999999</v>
      </c>
      <c r="F4416" s="96">
        <v>3.2874475099999994</v>
      </c>
      <c r="G4416" s="91">
        <v>11.520677624999999</v>
      </c>
      <c r="H4416" s="41">
        <v>3.0293431219541311E-4</v>
      </c>
      <c r="I4416" s="42">
        <v>25.934744431963907</v>
      </c>
      <c r="J4416" s="41">
        <v>3.2001882291666665E-4</v>
      </c>
      <c r="K4416" s="42">
        <v>3.4481719434874964</v>
      </c>
      <c r="L4416" s="41">
        <v>3.0293431219541311E-4</v>
      </c>
      <c r="M4416" s="42">
        <v>3.2574849041818581</v>
      </c>
    </row>
    <row r="4417" spans="1:13" x14ac:dyDescent="0.2">
      <c r="A4417" s="84">
        <v>360</v>
      </c>
      <c r="B4417" s="85">
        <v>37740</v>
      </c>
      <c r="C4417" s="105">
        <v>20.328666949999999</v>
      </c>
      <c r="D4417" s="90">
        <v>5.1420999999999997E-4</v>
      </c>
      <c r="E4417" s="87">
        <v>243.29295992999999</v>
      </c>
      <c r="F4417" s="96">
        <v>3.2748584599999999</v>
      </c>
      <c r="G4417" s="91">
        <v>11.801762705</v>
      </c>
      <c r="H4417" s="41">
        <v>3.0992896584058904E-4</v>
      </c>
      <c r="I4417" s="42">
        <v>25.942782360485044</v>
      </c>
      <c r="J4417" s="41">
        <v>3.2782674180555554E-4</v>
      </c>
      <c r="K4417" s="42">
        <v>3.4484997702293021</v>
      </c>
      <c r="L4417" s="41">
        <v>3.0992896584058904E-4</v>
      </c>
      <c r="M4417" s="42">
        <v>3.2577948331476989</v>
      </c>
    </row>
    <row r="4418" spans="1:13" x14ac:dyDescent="0.2">
      <c r="A4418" s="84">
        <v>360</v>
      </c>
      <c r="B4418" s="85">
        <v>37741</v>
      </c>
      <c r="C4418" s="105">
        <v>19.51174022</v>
      </c>
      <c r="D4418" s="90">
        <v>4.9521000000000005E-4</v>
      </c>
      <c r="E4418" s="87">
        <v>243.41344104000001</v>
      </c>
      <c r="F4418" s="96">
        <v>3.3160956300000004</v>
      </c>
      <c r="G4418" s="91">
        <v>11.413917925</v>
      </c>
      <c r="H4418" s="41">
        <v>3.0027304568203128E-4</v>
      </c>
      <c r="I4418" s="42">
        <v>25.950572278757893</v>
      </c>
      <c r="J4418" s="41">
        <v>3.1705327569444446E-4</v>
      </c>
      <c r="K4418" s="42">
        <v>3.4488168235049965</v>
      </c>
      <c r="L4418" s="41">
        <v>3.0027304568203128E-4</v>
      </c>
      <c r="M4418" s="42">
        <v>3.2580951061933812</v>
      </c>
    </row>
    <row r="4419" spans="1:13" x14ac:dyDescent="0.2">
      <c r="A4419" s="84">
        <v>360</v>
      </c>
      <c r="B4419" s="85">
        <v>37742</v>
      </c>
      <c r="C4419" s="105">
        <v>19.51174022</v>
      </c>
      <c r="D4419" s="90">
        <v>4.9521000000000005E-4</v>
      </c>
      <c r="E4419" s="87">
        <v>243.53398181</v>
      </c>
      <c r="F4419" s="96">
        <v>3.3160956300000004</v>
      </c>
      <c r="G4419" s="91">
        <v>11.413917925</v>
      </c>
      <c r="H4419" s="41">
        <v>3.0027304568203128E-4</v>
      </c>
      <c r="I4419" s="42">
        <v>25.958364536133228</v>
      </c>
      <c r="J4419" s="41">
        <v>3.1705327569444446E-4</v>
      </c>
      <c r="K4419" s="42">
        <v>3.4491338767806909</v>
      </c>
      <c r="L4419" s="41">
        <v>3.0027304568203128E-4</v>
      </c>
      <c r="M4419" s="42">
        <v>3.2583953792390634</v>
      </c>
    </row>
    <row r="4420" spans="1:13" x14ac:dyDescent="0.2">
      <c r="A4420" s="84">
        <v>360</v>
      </c>
      <c r="B4420" s="85">
        <v>37743</v>
      </c>
      <c r="C4420" s="105">
        <v>19.791158750000001</v>
      </c>
      <c r="D4420" s="90">
        <v>5.0171000000000005E-4</v>
      </c>
      <c r="E4420" s="87">
        <v>243.65616524000001</v>
      </c>
      <c r="F4420" s="96">
        <v>3.3340618399999999</v>
      </c>
      <c r="G4420" s="91">
        <v>11.562610295000001</v>
      </c>
      <c r="H4420" s="41">
        <v>3.0397889951383483E-4</v>
      </c>
      <c r="I4420" s="42">
        <v>25.9662553312181</v>
      </c>
      <c r="J4420" s="41">
        <v>3.2118361930555557E-4</v>
      </c>
      <c r="K4420" s="42">
        <v>3.4494550603999965</v>
      </c>
      <c r="L4420" s="41">
        <v>3.0397889951383483E-4</v>
      </c>
      <c r="M4420" s="42">
        <v>3.2586993581385775</v>
      </c>
    </row>
    <row r="4421" spans="1:13" x14ac:dyDescent="0.2">
      <c r="A4421" s="84">
        <v>360</v>
      </c>
      <c r="B4421" s="85">
        <v>37744</v>
      </c>
      <c r="C4421" s="105">
        <v>19.791158750000001</v>
      </c>
      <c r="D4421" s="90">
        <v>5.0171000000000005E-4</v>
      </c>
      <c r="E4421" s="87">
        <v>243.77840997999999</v>
      </c>
      <c r="F4421" s="96">
        <v>3.3340618399999999</v>
      </c>
      <c r="G4421" s="91">
        <v>11.562610295000001</v>
      </c>
      <c r="H4421" s="41">
        <v>3.0397889951383483E-4</v>
      </c>
      <c r="I4421" s="42">
        <v>25.97414852493818</v>
      </c>
      <c r="J4421" s="41">
        <v>3.2118361930555557E-4</v>
      </c>
      <c r="K4421" s="42">
        <v>3.4497762440193021</v>
      </c>
      <c r="L4421" s="41">
        <v>3.0397889951383483E-4</v>
      </c>
      <c r="M4421" s="42">
        <v>3.2590033370380915</v>
      </c>
    </row>
    <row r="4422" spans="1:13" x14ac:dyDescent="0.2">
      <c r="A4422" s="84">
        <v>360</v>
      </c>
      <c r="B4422" s="85">
        <v>37745</v>
      </c>
      <c r="C4422" s="105">
        <v>19.791158750000001</v>
      </c>
      <c r="D4422" s="90">
        <v>5.0171000000000005E-4</v>
      </c>
      <c r="E4422" s="87">
        <v>243.90071603999999</v>
      </c>
      <c r="F4422" s="96">
        <v>3.3340618399999999</v>
      </c>
      <c r="G4422" s="91">
        <v>11.562610295000001</v>
      </c>
      <c r="H4422" s="41">
        <v>3.0397889951383483E-4</v>
      </c>
      <c r="I4422" s="42">
        <v>25.9820441180226</v>
      </c>
      <c r="J4422" s="41">
        <v>3.2118361930555557E-4</v>
      </c>
      <c r="K4422" s="42">
        <v>3.4500974276386076</v>
      </c>
      <c r="L4422" s="41">
        <v>3.0397889951383483E-4</v>
      </c>
      <c r="M4422" s="42">
        <v>3.2593073159376056</v>
      </c>
    </row>
    <row r="4423" spans="1:13" x14ac:dyDescent="0.2">
      <c r="A4423" s="84">
        <v>360</v>
      </c>
      <c r="B4423" s="85">
        <v>37746</v>
      </c>
      <c r="C4423" s="105">
        <v>19.83347998</v>
      </c>
      <c r="D4423" s="90">
        <v>5.0264000000000005E-4</v>
      </c>
      <c r="E4423" s="87">
        <v>244.02331029999999</v>
      </c>
      <c r="F4423" s="96">
        <v>3.29557783</v>
      </c>
      <c r="G4423" s="91">
        <v>11.564528905</v>
      </c>
      <c r="H4423" s="41">
        <v>3.0402668475804084E-4</v>
      </c>
      <c r="I4423" s="42">
        <v>25.989943352759038</v>
      </c>
      <c r="J4423" s="41">
        <v>3.2123691402777775E-4</v>
      </c>
      <c r="K4423" s="42">
        <v>3.4504186645526356</v>
      </c>
      <c r="L4423" s="41">
        <v>3.0402668475804084E-4</v>
      </c>
      <c r="M4423" s="42">
        <v>3.2596113426223638</v>
      </c>
    </row>
    <row r="4424" spans="1:13" x14ac:dyDescent="0.2">
      <c r="A4424" s="84">
        <v>360</v>
      </c>
      <c r="B4424" s="85">
        <v>37747</v>
      </c>
      <c r="C4424" s="105">
        <v>19.804992590000001</v>
      </c>
      <c r="D4424" s="90">
        <v>5.0193999999999998E-4</v>
      </c>
      <c r="E4424" s="87">
        <v>244.14579535999999</v>
      </c>
      <c r="F4424" s="96">
        <v>3.2924132299999997</v>
      </c>
      <c r="G4424" s="91">
        <v>11.548702910000001</v>
      </c>
      <c r="H4424" s="41">
        <v>3.0363249519216318E-4</v>
      </c>
      <c r="I4424" s="42">
        <v>25.997834744109138</v>
      </c>
      <c r="J4424" s="41">
        <v>3.2079730305555558E-4</v>
      </c>
      <c r="K4424" s="42">
        <v>3.450739461855691</v>
      </c>
      <c r="L4424" s="41">
        <v>3.0363249519216318E-4</v>
      </c>
      <c r="M4424" s="42">
        <v>3.2599149751175558</v>
      </c>
    </row>
    <row r="4425" spans="1:13" x14ac:dyDescent="0.2">
      <c r="A4425" s="84">
        <v>360</v>
      </c>
      <c r="B4425" s="85">
        <v>37748</v>
      </c>
      <c r="C4425" s="105">
        <v>19.84397152</v>
      </c>
      <c r="D4425" s="90">
        <v>5.0286999999999999E-4</v>
      </c>
      <c r="E4425" s="87">
        <v>244.26856896000001</v>
      </c>
      <c r="F4425" s="96">
        <v>3.2847434699999996</v>
      </c>
      <c r="G4425" s="91">
        <v>11.564357494999999</v>
      </c>
      <c r="H4425" s="41">
        <v>3.0402241562321741E-4</v>
      </c>
      <c r="I4425" s="42">
        <v>26.005738668629014</v>
      </c>
      <c r="J4425" s="41">
        <v>3.2123215263888885E-4</v>
      </c>
      <c r="K4425" s="42">
        <v>3.4510606940083299</v>
      </c>
      <c r="L4425" s="41">
        <v>3.0402241562321741E-4</v>
      </c>
      <c r="M4425" s="42">
        <v>3.2602189975331788</v>
      </c>
    </row>
    <row r="4426" spans="1:13" x14ac:dyDescent="0.2">
      <c r="A4426" s="84">
        <v>360</v>
      </c>
      <c r="B4426" s="85">
        <v>37749</v>
      </c>
      <c r="C4426" s="105">
        <v>19.800227799999998</v>
      </c>
      <c r="D4426" s="90">
        <v>5.0193999999999998E-4</v>
      </c>
      <c r="E4426" s="87">
        <v>244.39117712999999</v>
      </c>
      <c r="F4426" s="96">
        <v>3.3158378500000003</v>
      </c>
      <c r="G4426" s="91">
        <v>11.558032825</v>
      </c>
      <c r="H4426" s="41">
        <v>3.0386488891687158E-4</v>
      </c>
      <c r="I4426" s="42">
        <v>26.013640899520759</v>
      </c>
      <c r="J4426" s="41">
        <v>3.2105646736111109E-4</v>
      </c>
      <c r="K4426" s="42">
        <v>3.451381750475691</v>
      </c>
      <c r="L4426" s="41">
        <v>3.0386488891687158E-4</v>
      </c>
      <c r="M4426" s="42">
        <v>3.2605228624220954</v>
      </c>
    </row>
    <row r="4427" spans="1:13" x14ac:dyDescent="0.2">
      <c r="A4427" s="84">
        <v>360</v>
      </c>
      <c r="B4427" s="85">
        <v>37750</v>
      </c>
      <c r="C4427" s="105">
        <v>19.773155490000001</v>
      </c>
      <c r="D4427" s="90">
        <v>5.0124999999999996E-4</v>
      </c>
      <c r="E4427" s="87">
        <v>244.51367820999999</v>
      </c>
      <c r="F4427" s="96">
        <v>3.2965508899999998</v>
      </c>
      <c r="G4427" s="91">
        <v>11.53485319</v>
      </c>
      <c r="H4427" s="41">
        <v>3.0328748438357422E-4</v>
      </c>
      <c r="I4427" s="42">
        <v>26.021530511228832</v>
      </c>
      <c r="J4427" s="41">
        <v>3.2041258861111109E-4</v>
      </c>
      <c r="K4427" s="42">
        <v>3.4517021630643021</v>
      </c>
      <c r="L4427" s="41">
        <v>3.0328748438357422E-4</v>
      </c>
      <c r="M4427" s="42">
        <v>3.260826149906479</v>
      </c>
    </row>
    <row r="4428" spans="1:13" x14ac:dyDescent="0.2">
      <c r="A4428" s="84">
        <v>360</v>
      </c>
      <c r="B4428" s="85">
        <v>37751</v>
      </c>
      <c r="C4428" s="105">
        <v>19.773155490000001</v>
      </c>
      <c r="D4428" s="90">
        <v>5.0124999999999996E-4</v>
      </c>
      <c r="E4428" s="87">
        <v>244.63624068999999</v>
      </c>
      <c r="F4428" s="96">
        <v>3.2965508899999998</v>
      </c>
      <c r="G4428" s="91">
        <v>11.53485319</v>
      </c>
      <c r="H4428" s="41">
        <v>3.0328748438357422E-4</v>
      </c>
      <c r="I4428" s="42">
        <v>26.029422515757393</v>
      </c>
      <c r="J4428" s="41">
        <v>3.2041258861111109E-4</v>
      </c>
      <c r="K4428" s="42">
        <v>3.4520225756529133</v>
      </c>
      <c r="L4428" s="41">
        <v>3.0328748438357422E-4</v>
      </c>
      <c r="M4428" s="42">
        <v>3.2611294373908626</v>
      </c>
    </row>
    <row r="4429" spans="1:13" x14ac:dyDescent="0.2">
      <c r="A4429" s="84">
        <v>360</v>
      </c>
      <c r="B4429" s="85">
        <v>37752</v>
      </c>
      <c r="C4429" s="105">
        <v>19.773155490000001</v>
      </c>
      <c r="D4429" s="90">
        <v>5.0124999999999996E-4</v>
      </c>
      <c r="E4429" s="87">
        <v>244.75886460999999</v>
      </c>
      <c r="F4429" s="96">
        <v>3.2965508899999998</v>
      </c>
      <c r="G4429" s="91">
        <v>11.53485319</v>
      </c>
      <c r="H4429" s="41">
        <v>3.0328748438357422E-4</v>
      </c>
      <c r="I4429" s="42">
        <v>26.037316913832154</v>
      </c>
      <c r="J4429" s="41">
        <v>3.2041258861111109E-4</v>
      </c>
      <c r="K4429" s="42">
        <v>3.4523429882415244</v>
      </c>
      <c r="L4429" s="41">
        <v>3.0328748438357422E-4</v>
      </c>
      <c r="M4429" s="42">
        <v>3.2614327248752462</v>
      </c>
    </row>
    <row r="4430" spans="1:13" x14ac:dyDescent="0.2">
      <c r="A4430" s="84">
        <v>360</v>
      </c>
      <c r="B4430" s="85">
        <v>37753</v>
      </c>
      <c r="C4430" s="105">
        <v>19.756316930000001</v>
      </c>
      <c r="D4430" s="90">
        <v>5.0100999999999998E-4</v>
      </c>
      <c r="E4430" s="87">
        <v>244.88149125000001</v>
      </c>
      <c r="F4430" s="96">
        <v>3.3467946800000004</v>
      </c>
      <c r="G4430" s="91">
        <v>11.551555805</v>
      </c>
      <c r="H4430" s="41">
        <v>3.0370355844300256E-4</v>
      </c>
      <c r="I4430" s="42">
        <v>26.045224539631192</v>
      </c>
      <c r="J4430" s="41">
        <v>3.2087655013888887E-4</v>
      </c>
      <c r="K4430" s="42">
        <v>3.4526638647916634</v>
      </c>
      <c r="L4430" s="41">
        <v>3.0370355844300256E-4</v>
      </c>
      <c r="M4430" s="42">
        <v>3.2617364284336894</v>
      </c>
    </row>
    <row r="4431" spans="1:13" x14ac:dyDescent="0.2">
      <c r="A4431" s="84">
        <v>360</v>
      </c>
      <c r="B4431" s="85">
        <v>37754</v>
      </c>
      <c r="C4431" s="105">
        <v>19.80932121</v>
      </c>
      <c r="D4431" s="90">
        <v>5.0217000000000003E-4</v>
      </c>
      <c r="E4431" s="87">
        <v>245.00446339000001</v>
      </c>
      <c r="F4431" s="96">
        <v>3.2951432699999996</v>
      </c>
      <c r="G4431" s="91">
        <v>11.55223224</v>
      </c>
      <c r="H4431" s="41">
        <v>3.0372040761261765E-4</v>
      </c>
      <c r="I4431" s="42">
        <v>26.05313500584473</v>
      </c>
      <c r="J4431" s="41">
        <v>3.2089534000000002E-4</v>
      </c>
      <c r="K4431" s="42">
        <v>3.4529847601316632</v>
      </c>
      <c r="L4431" s="41">
        <v>3.0372040761261765E-4</v>
      </c>
      <c r="M4431" s="42">
        <v>3.2620401488413018</v>
      </c>
    </row>
    <row r="4432" spans="1:13" x14ac:dyDescent="0.2">
      <c r="A4432" s="84">
        <v>360</v>
      </c>
      <c r="B4432" s="85">
        <v>37755</v>
      </c>
      <c r="C4432" s="105">
        <v>19.822353060000001</v>
      </c>
      <c r="D4432" s="90">
        <v>5.0241000000000001E-4</v>
      </c>
      <c r="E4432" s="87">
        <v>245.12755608000001</v>
      </c>
      <c r="F4432" s="96">
        <v>3.2778578000000005</v>
      </c>
      <c r="G4432" s="91">
        <v>11.55010543</v>
      </c>
      <c r="H4432" s="41">
        <v>3.0366743102994143E-4</v>
      </c>
      <c r="I4432" s="42">
        <v>26.061046494422232</v>
      </c>
      <c r="J4432" s="41">
        <v>3.2083626194444445E-4</v>
      </c>
      <c r="K4432" s="42">
        <v>3.4533055963936077</v>
      </c>
      <c r="L4432" s="41">
        <v>3.0366743102994143E-4</v>
      </c>
      <c r="M4432" s="42">
        <v>3.2623438162723319</v>
      </c>
    </row>
    <row r="4433" spans="1:13" x14ac:dyDescent="0.2">
      <c r="A4433" s="84">
        <v>360</v>
      </c>
      <c r="B4433" s="85">
        <v>37756</v>
      </c>
      <c r="C4433" s="105">
        <v>19.856090210000001</v>
      </c>
      <c r="D4433" s="90">
        <v>5.0332999999999997E-4</v>
      </c>
      <c r="E4433" s="87">
        <v>245.25093613000001</v>
      </c>
      <c r="F4433" s="96">
        <v>3.3198603499999999</v>
      </c>
      <c r="G4433" s="91">
        <v>11.58797528</v>
      </c>
      <c r="H4433" s="41">
        <v>3.0461057817943171E-4</v>
      </c>
      <c r="I4433" s="42">
        <v>26.06898496486286</v>
      </c>
      <c r="J4433" s="41">
        <v>3.2188820222222225E-4</v>
      </c>
      <c r="K4433" s="42">
        <v>3.4536274845958297</v>
      </c>
      <c r="L4433" s="41">
        <v>3.0461057817943171E-4</v>
      </c>
      <c r="M4433" s="42">
        <v>3.2626484268505114</v>
      </c>
    </row>
    <row r="4434" spans="1:13" x14ac:dyDescent="0.2">
      <c r="A4434" s="84">
        <v>360</v>
      </c>
      <c r="B4434" s="85">
        <v>37757</v>
      </c>
      <c r="C4434" s="105">
        <v>19.84210294</v>
      </c>
      <c r="D4434" s="90">
        <v>5.0286999999999999E-4</v>
      </c>
      <c r="E4434" s="87">
        <v>245.37426547000001</v>
      </c>
      <c r="F4434" s="96">
        <v>3.30082034</v>
      </c>
      <c r="G4434" s="91">
        <v>11.571461640000001</v>
      </c>
      <c r="H4434" s="41">
        <v>3.0419934586634056E-4</v>
      </c>
      <c r="I4434" s="42">
        <v>26.076915133036572</v>
      </c>
      <c r="J4434" s="41">
        <v>3.2142949000000002E-4</v>
      </c>
      <c r="K4434" s="42">
        <v>3.4539489140858297</v>
      </c>
      <c r="L4434" s="41">
        <v>3.0419934586634056E-4</v>
      </c>
      <c r="M4434" s="42">
        <v>3.2629526261963777</v>
      </c>
    </row>
    <row r="4435" spans="1:13" x14ac:dyDescent="0.2">
      <c r="A4435" s="84">
        <v>360</v>
      </c>
      <c r="B4435" s="85">
        <v>37758</v>
      </c>
      <c r="C4435" s="105">
        <v>19.84210294</v>
      </c>
      <c r="D4435" s="90">
        <v>5.0286999999999999E-4</v>
      </c>
      <c r="E4435" s="87">
        <v>245.49765683000001</v>
      </c>
      <c r="F4435" s="96">
        <v>3.30082034</v>
      </c>
      <c r="G4435" s="91">
        <v>11.571461640000001</v>
      </c>
      <c r="H4435" s="41">
        <v>3.0419934586634056E-4</v>
      </c>
      <c r="I4435" s="42">
        <v>26.084847713562255</v>
      </c>
      <c r="J4435" s="41">
        <v>3.2142949000000002E-4</v>
      </c>
      <c r="K4435" s="42">
        <v>3.4542703435758297</v>
      </c>
      <c r="L4435" s="41">
        <v>3.0419934586634056E-4</v>
      </c>
      <c r="M4435" s="42">
        <v>3.2632568255422441</v>
      </c>
    </row>
    <row r="4436" spans="1:13" x14ac:dyDescent="0.2">
      <c r="A4436" s="84">
        <v>360</v>
      </c>
      <c r="B4436" s="85">
        <v>37759</v>
      </c>
      <c r="C4436" s="105">
        <v>19.84210294</v>
      </c>
      <c r="D4436" s="90">
        <v>5.0286999999999999E-4</v>
      </c>
      <c r="E4436" s="87">
        <v>245.62111024000001</v>
      </c>
      <c r="F4436" s="96">
        <v>3.30082034</v>
      </c>
      <c r="G4436" s="91">
        <v>11.571461640000001</v>
      </c>
      <c r="H4436" s="41">
        <v>3.0419934586634056E-4</v>
      </c>
      <c r="I4436" s="42">
        <v>26.092782707173743</v>
      </c>
      <c r="J4436" s="41">
        <v>3.2142949000000002E-4</v>
      </c>
      <c r="K4436" s="42">
        <v>3.4545917730658298</v>
      </c>
      <c r="L4436" s="41">
        <v>3.0419934586634056E-4</v>
      </c>
      <c r="M4436" s="42">
        <v>3.2635610248881104</v>
      </c>
    </row>
    <row r="4437" spans="1:13" x14ac:dyDescent="0.2">
      <c r="A4437" s="84">
        <v>360</v>
      </c>
      <c r="B4437" s="85">
        <v>37760</v>
      </c>
      <c r="C4437" s="105">
        <v>19.80478802</v>
      </c>
      <c r="D4437" s="90">
        <v>5.0193999999999998E-4</v>
      </c>
      <c r="E4437" s="87">
        <v>245.7443973</v>
      </c>
      <c r="F4437" s="96">
        <v>3.3151042899999998</v>
      </c>
      <c r="G4437" s="91">
        <v>11.559946155</v>
      </c>
      <c r="H4437" s="41">
        <v>3.0391254460715444E-4</v>
      </c>
      <c r="I4437" s="42">
        <v>26.10071263116216</v>
      </c>
      <c r="J4437" s="41">
        <v>3.2110961541666666E-4</v>
      </c>
      <c r="K4437" s="42">
        <v>3.4549128826812465</v>
      </c>
      <c r="L4437" s="41">
        <v>3.0391254460715444E-4</v>
      </c>
      <c r="M4437" s="42">
        <v>3.2638649374327176</v>
      </c>
    </row>
    <row r="4438" spans="1:13" x14ac:dyDescent="0.2">
      <c r="A4438" s="84">
        <v>360</v>
      </c>
      <c r="B4438" s="85">
        <v>37761</v>
      </c>
      <c r="C4438" s="105">
        <v>19.556261939999999</v>
      </c>
      <c r="D4438" s="90">
        <v>4.9636999999999999E-4</v>
      </c>
      <c r="E4438" s="87">
        <v>245.86637744999999</v>
      </c>
      <c r="F4438" s="96">
        <v>3.3020398100000001</v>
      </c>
      <c r="G4438" s="91">
        <v>11.429150874999999</v>
      </c>
      <c r="H4438" s="41">
        <v>3.006529225524357E-4</v>
      </c>
      <c r="I4438" s="42">
        <v>26.108559886695421</v>
      </c>
      <c r="J4438" s="41">
        <v>3.1747641319444445E-4</v>
      </c>
      <c r="K4438" s="42">
        <v>3.4552303590944411</v>
      </c>
      <c r="L4438" s="41">
        <v>3.006529225524357E-4</v>
      </c>
      <c r="M4438" s="42">
        <v>3.2641655903552698</v>
      </c>
    </row>
    <row r="4439" spans="1:13" x14ac:dyDescent="0.2">
      <c r="A4439" s="84">
        <v>360</v>
      </c>
      <c r="B4439" s="85">
        <v>37762</v>
      </c>
      <c r="C4439" s="105">
        <v>19.625825280000001</v>
      </c>
      <c r="D4439" s="90">
        <v>4.9799000000000002E-4</v>
      </c>
      <c r="E4439" s="87">
        <v>245.98881645</v>
      </c>
      <c r="F4439" s="96">
        <v>3.2854912000000001</v>
      </c>
      <c r="G4439" s="91">
        <v>11.45565824</v>
      </c>
      <c r="H4439" s="41">
        <v>3.0131383553211322E-4</v>
      </c>
      <c r="I4439" s="42">
        <v>26.116426757015102</v>
      </c>
      <c r="J4439" s="41">
        <v>3.1821272888888887E-4</v>
      </c>
      <c r="K4439" s="42">
        <v>3.4555485718233299</v>
      </c>
      <c r="L4439" s="41">
        <v>3.0131383553211322E-4</v>
      </c>
      <c r="M4439" s="42">
        <v>3.2644669041908019</v>
      </c>
    </row>
    <row r="4440" spans="1:13" x14ac:dyDescent="0.2">
      <c r="A4440" s="84">
        <v>360</v>
      </c>
      <c r="B4440" s="85">
        <v>37763</v>
      </c>
      <c r="C4440" s="105">
        <v>19.73774427</v>
      </c>
      <c r="D4440" s="90">
        <v>5.0055E-4</v>
      </c>
      <c r="E4440" s="87">
        <v>246.11194614999999</v>
      </c>
      <c r="F4440" s="96">
        <v>3.3075445100000005</v>
      </c>
      <c r="G4440" s="91">
        <v>11.52264439</v>
      </c>
      <c r="H4440" s="41">
        <v>3.0298331515310473E-4</v>
      </c>
      <c r="I4440" s="42">
        <v>26.124339598573897</v>
      </c>
      <c r="J4440" s="41">
        <v>3.2007345527777775E-4</v>
      </c>
      <c r="K4440" s="42">
        <v>3.4558686452786076</v>
      </c>
      <c r="L4440" s="41">
        <v>3.0298331515310473E-4</v>
      </c>
      <c r="M4440" s="42">
        <v>3.2647698875059552</v>
      </c>
    </row>
    <row r="4441" spans="1:13" x14ac:dyDescent="0.2">
      <c r="A4441" s="84">
        <v>360</v>
      </c>
      <c r="B4441" s="85">
        <v>37764</v>
      </c>
      <c r="C4441" s="105">
        <v>19.722704459999999</v>
      </c>
      <c r="D4441" s="90">
        <v>5.0007999999999997E-4</v>
      </c>
      <c r="E4441" s="87">
        <v>246.23502181000001</v>
      </c>
      <c r="F4441" s="96">
        <v>3.3109539400000001</v>
      </c>
      <c r="G4441" s="91">
        <v>11.5168292</v>
      </c>
      <c r="H4441" s="41">
        <v>3.0283842422140772E-4</v>
      </c>
      <c r="I4441" s="42">
        <v>26.132251052411753</v>
      </c>
      <c r="J4441" s="41">
        <v>3.1991192222222223E-4</v>
      </c>
      <c r="K4441" s="42">
        <v>3.45618855720083</v>
      </c>
      <c r="L4441" s="41">
        <v>3.0283842422140772E-4</v>
      </c>
      <c r="M4441" s="42">
        <v>3.2650727259301764</v>
      </c>
    </row>
    <row r="4442" spans="1:13" x14ac:dyDescent="0.2">
      <c r="A4442" s="84">
        <v>360</v>
      </c>
      <c r="B4442" s="85">
        <v>37765</v>
      </c>
      <c r="C4442" s="105">
        <v>19.722704459999999</v>
      </c>
      <c r="D4442" s="90">
        <v>5.0007999999999997E-4</v>
      </c>
      <c r="E4442" s="87">
        <v>246.35815901999999</v>
      </c>
      <c r="F4442" s="96">
        <v>3.3109539400000001</v>
      </c>
      <c r="G4442" s="91">
        <v>11.5168292</v>
      </c>
      <c r="H4442" s="41">
        <v>3.0283842422140772E-4</v>
      </c>
      <c r="I4442" s="42">
        <v>26.140164902141823</v>
      </c>
      <c r="J4442" s="41">
        <v>3.1991192222222223E-4</v>
      </c>
      <c r="K4442" s="42">
        <v>3.4565084691230523</v>
      </c>
      <c r="L4442" s="41">
        <v>3.0283842422140772E-4</v>
      </c>
      <c r="M4442" s="42">
        <v>3.2653755643543976</v>
      </c>
    </row>
    <row r="4443" spans="1:13" x14ac:dyDescent="0.2">
      <c r="A4443" s="84">
        <v>360</v>
      </c>
      <c r="B4443" s="85">
        <v>37766</v>
      </c>
      <c r="C4443" s="105">
        <v>19.722704459999999</v>
      </c>
      <c r="D4443" s="90">
        <v>5.0007999999999997E-4</v>
      </c>
      <c r="E4443" s="87">
        <v>246.48135780999999</v>
      </c>
      <c r="F4443" s="96">
        <v>3.3109539400000001</v>
      </c>
      <c r="G4443" s="91">
        <v>11.5168292</v>
      </c>
      <c r="H4443" s="41">
        <v>3.0283842422140772E-4</v>
      </c>
      <c r="I4443" s="42">
        <v>26.148081148489677</v>
      </c>
      <c r="J4443" s="41">
        <v>3.1991192222222223E-4</v>
      </c>
      <c r="K4443" s="42">
        <v>3.4568283810452747</v>
      </c>
      <c r="L4443" s="41">
        <v>3.0283842422140772E-4</v>
      </c>
      <c r="M4443" s="42">
        <v>3.2656784027786188</v>
      </c>
    </row>
    <row r="4444" spans="1:13" x14ac:dyDescent="0.2">
      <c r="A4444" s="84">
        <v>360</v>
      </c>
      <c r="B4444" s="85">
        <v>37767</v>
      </c>
      <c r="C4444" s="105">
        <v>19.885867860000001</v>
      </c>
      <c r="D4444" s="90">
        <v>5.0403000000000004E-4</v>
      </c>
      <c r="E4444" s="87">
        <v>246.60559180999999</v>
      </c>
      <c r="F4444" s="96">
        <v>3.3028008199999999</v>
      </c>
      <c r="G4444" s="91">
        <v>11.59433434</v>
      </c>
      <c r="H4444" s="41">
        <v>3.0476891902342373E-4</v>
      </c>
      <c r="I4444" s="42">
        <v>26.156050270915838</v>
      </c>
      <c r="J4444" s="41">
        <v>3.2206484277777779E-4</v>
      </c>
      <c r="K4444" s="42">
        <v>3.4571504458880526</v>
      </c>
      <c r="L4444" s="41">
        <v>3.0476891902342373E-4</v>
      </c>
      <c r="M4444" s="42">
        <v>3.2659831716976422</v>
      </c>
    </row>
    <row r="4445" spans="1:13" x14ac:dyDescent="0.2">
      <c r="A4445" s="84">
        <v>360</v>
      </c>
      <c r="B4445" s="85">
        <v>37768</v>
      </c>
      <c r="C4445" s="105">
        <v>19.906626070000002</v>
      </c>
      <c r="D4445" s="90">
        <v>5.0449000000000002E-4</v>
      </c>
      <c r="E4445" s="87">
        <v>246.73000187</v>
      </c>
      <c r="F4445" s="96">
        <v>3.3217078500000006</v>
      </c>
      <c r="G4445" s="91">
        <v>11.61416696</v>
      </c>
      <c r="H4445" s="41">
        <v>3.0526269425545927E-4</v>
      </c>
      <c r="I4445" s="42">
        <v>26.164034737292617</v>
      </c>
      <c r="J4445" s="41">
        <v>3.2261574888888889E-4</v>
      </c>
      <c r="K4445" s="42">
        <v>3.4574730616369416</v>
      </c>
      <c r="L4445" s="41">
        <v>3.0526269425545927E-4</v>
      </c>
      <c r="M4445" s="42">
        <v>3.2662884343918979</v>
      </c>
    </row>
    <row r="4446" spans="1:13" x14ac:dyDescent="0.2">
      <c r="A4446" s="84">
        <v>360</v>
      </c>
      <c r="B4446" s="85">
        <v>37769</v>
      </c>
      <c r="C4446" s="105">
        <v>19.81955683</v>
      </c>
      <c r="D4446" s="90">
        <v>5.0241000000000001E-4</v>
      </c>
      <c r="E4446" s="87">
        <v>246.85396148999999</v>
      </c>
      <c r="F4446" s="96">
        <v>3.3473453100000001</v>
      </c>
      <c r="G4446" s="91">
        <v>11.583451070000001</v>
      </c>
      <c r="H4446" s="41">
        <v>3.0449791969422435E-4</v>
      </c>
      <c r="I4446" s="42">
        <v>26.172001631440931</v>
      </c>
      <c r="J4446" s="41">
        <v>3.2176252972222226E-4</v>
      </c>
      <c r="K4446" s="42">
        <v>3.4577948241666636</v>
      </c>
      <c r="L4446" s="41">
        <v>3.0449791969422435E-4</v>
      </c>
      <c r="M4446" s="42">
        <v>3.2665929323115921</v>
      </c>
    </row>
    <row r="4447" spans="1:13" x14ac:dyDescent="0.2">
      <c r="A4447" s="84">
        <v>360</v>
      </c>
      <c r="B4447" s="85">
        <v>37770</v>
      </c>
      <c r="C4447" s="105">
        <v>19.958579919999998</v>
      </c>
      <c r="D4447" s="90">
        <v>5.0564999999999996E-4</v>
      </c>
      <c r="E4447" s="87">
        <v>246.97878320000001</v>
      </c>
      <c r="F4447" s="96">
        <v>3.3640027900000002</v>
      </c>
      <c r="G4447" s="91">
        <v>11.661291354999999</v>
      </c>
      <c r="H4447" s="41">
        <v>3.0643560538634596E-4</v>
      </c>
      <c r="I4447" s="42">
        <v>26.180021664605036</v>
      </c>
      <c r="J4447" s="41">
        <v>3.2392475986111111E-4</v>
      </c>
      <c r="K4447" s="42">
        <v>3.4581187489265246</v>
      </c>
      <c r="L4447" s="41">
        <v>3.0643560538634596E-4</v>
      </c>
      <c r="M4447" s="42">
        <v>3.2668993679169782</v>
      </c>
    </row>
    <row r="4448" spans="1:13" x14ac:dyDescent="0.2">
      <c r="A4448" s="84">
        <v>360</v>
      </c>
      <c r="B4448" s="85">
        <v>37771</v>
      </c>
      <c r="C4448" s="105">
        <v>19.871486260000001</v>
      </c>
      <c r="D4448" s="90">
        <v>5.0356000000000001E-4</v>
      </c>
      <c r="E4448" s="87">
        <v>247.10315184000001</v>
      </c>
      <c r="F4448" s="96">
        <v>3.3542805100000002</v>
      </c>
      <c r="G4448" s="91">
        <v>11.612883385</v>
      </c>
      <c r="H4448" s="41">
        <v>3.0523073957544611E-4</v>
      </c>
      <c r="I4448" s="42">
        <v>26.188012611979826</v>
      </c>
      <c r="J4448" s="41">
        <v>3.225800940277778E-4</v>
      </c>
      <c r="K4448" s="42">
        <v>3.4584413290205522</v>
      </c>
      <c r="L4448" s="41">
        <v>3.0523073957544611E-4</v>
      </c>
      <c r="M4448" s="42">
        <v>3.2672045986565537</v>
      </c>
    </row>
    <row r="4449" spans="1:13" x14ac:dyDescent="0.2">
      <c r="A4449" s="84">
        <v>360</v>
      </c>
      <c r="B4449" s="85">
        <v>37772</v>
      </c>
      <c r="C4449" s="105">
        <v>19.871486260000001</v>
      </c>
      <c r="D4449" s="90">
        <v>5.0356000000000001E-4</v>
      </c>
      <c r="E4449" s="87">
        <v>247.2275831</v>
      </c>
      <c r="F4449" s="96">
        <v>3.3542805100000002</v>
      </c>
      <c r="G4449" s="91">
        <v>11.612883385</v>
      </c>
      <c r="H4449" s="41">
        <v>3.0523073957544611E-4</v>
      </c>
      <c r="I4449" s="42">
        <v>26.196005998437393</v>
      </c>
      <c r="J4449" s="41">
        <v>3.225800940277778E-4</v>
      </c>
      <c r="K4449" s="42">
        <v>3.4587639091145799</v>
      </c>
      <c r="L4449" s="41">
        <v>3.0523073957544611E-4</v>
      </c>
      <c r="M4449" s="42">
        <v>3.2675098293961291</v>
      </c>
    </row>
    <row r="4450" spans="1:13" x14ac:dyDescent="0.2">
      <c r="A4450" s="84">
        <v>360</v>
      </c>
      <c r="B4450" s="85">
        <v>37773</v>
      </c>
      <c r="C4450" s="105">
        <v>19.871486260000001</v>
      </c>
      <c r="D4450" s="90">
        <v>5.0356000000000001E-4</v>
      </c>
      <c r="E4450" s="87">
        <v>247.35207702</v>
      </c>
      <c r="F4450" s="96">
        <v>3.35</v>
      </c>
      <c r="G4450" s="91">
        <v>11.610743130000001</v>
      </c>
      <c r="H4450" s="41">
        <v>3.0517745697844489E-4</v>
      </c>
      <c r="I4450" s="42">
        <v>26.204000428930989</v>
      </c>
      <c r="J4450" s="41">
        <v>3.2252064250000006E-4</v>
      </c>
      <c r="K4450" s="42">
        <v>3.4590864297570798</v>
      </c>
      <c r="L4450" s="41">
        <v>3.0517745697844489E-4</v>
      </c>
      <c r="M4450" s="42">
        <v>3.2678150068531076</v>
      </c>
    </row>
    <row r="4451" spans="1:13" x14ac:dyDescent="0.2">
      <c r="A4451" s="84">
        <v>360</v>
      </c>
      <c r="B4451" s="85">
        <v>37774</v>
      </c>
      <c r="C4451" s="105">
        <v>20.06150697</v>
      </c>
      <c r="D4451" s="90">
        <v>5.0796999999999995E-4</v>
      </c>
      <c r="E4451" s="87">
        <v>247.47772445000001</v>
      </c>
      <c r="F4451" s="96">
        <v>3.26</v>
      </c>
      <c r="G4451" s="91">
        <v>11.660753485000001</v>
      </c>
      <c r="H4451" s="41">
        <v>3.0642222075893955E-4</v>
      </c>
      <c r="I4451" s="42">
        <v>26.21202991693519</v>
      </c>
      <c r="J4451" s="41">
        <v>3.2390981902777777E-4</v>
      </c>
      <c r="K4451" s="42">
        <v>3.4594103395761078</v>
      </c>
      <c r="L4451" s="41">
        <v>3.0642222075893955E-4</v>
      </c>
      <c r="M4451" s="42">
        <v>3.2681214290738665</v>
      </c>
    </row>
    <row r="4452" spans="1:13" x14ac:dyDescent="0.2">
      <c r="A4452" s="84">
        <v>360</v>
      </c>
      <c r="B4452" s="85">
        <v>37775</v>
      </c>
      <c r="C4452" s="105">
        <v>20.618024909999999</v>
      </c>
      <c r="D4452" s="90">
        <v>5.2090000000000003E-4</v>
      </c>
      <c r="E4452" s="87">
        <v>247.6066356</v>
      </c>
      <c r="F4452" s="96">
        <v>3.22</v>
      </c>
      <c r="G4452" s="91">
        <v>11.919012454999999</v>
      </c>
      <c r="H4452" s="41">
        <v>3.1284148208610141E-4</v>
      </c>
      <c r="I4452" s="42">
        <v>26.220230127222891</v>
      </c>
      <c r="J4452" s="41">
        <v>3.3108367930555552E-4</v>
      </c>
      <c r="K4452" s="42">
        <v>3.4597414232554131</v>
      </c>
      <c r="L4452" s="41">
        <v>3.1284148208610141E-4</v>
      </c>
      <c r="M4452" s="42">
        <v>3.2684342705559528</v>
      </c>
    </row>
    <row r="4453" spans="1:13" x14ac:dyDescent="0.2">
      <c r="A4453" s="84">
        <v>360</v>
      </c>
      <c r="B4453" s="85">
        <v>37776</v>
      </c>
      <c r="C4453" s="105">
        <v>20.672463069999999</v>
      </c>
      <c r="D4453" s="90">
        <v>5.2205000000000003E-4</v>
      </c>
      <c r="E4453" s="87">
        <v>247.73589863999999</v>
      </c>
      <c r="F4453" s="96">
        <v>3.24</v>
      </c>
      <c r="G4453" s="91">
        <v>11.956231535000001</v>
      </c>
      <c r="H4453" s="41">
        <v>3.1376537812510819E-4</v>
      </c>
      <c r="I4453" s="42">
        <v>26.228457127643285</v>
      </c>
      <c r="J4453" s="41">
        <v>3.3211754263888889E-4</v>
      </c>
      <c r="K4453" s="42">
        <v>3.4600735407980521</v>
      </c>
      <c r="L4453" s="41">
        <v>3.1376537812510819E-4</v>
      </c>
      <c r="M4453" s="42">
        <v>3.2687480359340779</v>
      </c>
    </row>
    <row r="4454" spans="1:13" x14ac:dyDescent="0.2">
      <c r="A4454" s="84">
        <v>360</v>
      </c>
      <c r="B4454" s="85">
        <v>37777</v>
      </c>
      <c r="C4454" s="105">
        <v>20.530192509999999</v>
      </c>
      <c r="D4454" s="90">
        <v>5.1882000000000002E-4</v>
      </c>
      <c r="E4454" s="87">
        <v>247.86442898000001</v>
      </c>
      <c r="F4454" s="96">
        <v>3.25</v>
      </c>
      <c r="G4454" s="91">
        <v>11.890096255</v>
      </c>
      <c r="H4454" s="41">
        <v>3.1212347844311594E-4</v>
      </c>
      <c r="I4454" s="42">
        <v>26.23664364491616</v>
      </c>
      <c r="J4454" s="41">
        <v>3.3028045152777775E-4</v>
      </c>
      <c r="K4454" s="42">
        <v>3.4604038212495798</v>
      </c>
      <c r="L4454" s="41">
        <v>3.1212347844311594E-4</v>
      </c>
      <c r="M4454" s="42">
        <v>3.269060159412521</v>
      </c>
    </row>
    <row r="4455" spans="1:13" x14ac:dyDescent="0.2">
      <c r="A4455" s="84">
        <v>360</v>
      </c>
      <c r="B4455" s="85">
        <v>37778</v>
      </c>
      <c r="C4455" s="105">
        <v>20.394313369999999</v>
      </c>
      <c r="D4455" s="90">
        <v>5.1559000000000002E-4</v>
      </c>
      <c r="E4455" s="87">
        <v>247.9922254</v>
      </c>
      <c r="F4455" s="96">
        <v>3.24</v>
      </c>
      <c r="G4455" s="91">
        <v>11.817156685</v>
      </c>
      <c r="H4455" s="41">
        <v>3.1031153022120783E-4</v>
      </c>
      <c r="I4455" s="42">
        <v>26.244785177953482</v>
      </c>
      <c r="J4455" s="41">
        <v>3.2825435236111115E-4</v>
      </c>
      <c r="K4455" s="42">
        <v>3.4607320756019408</v>
      </c>
      <c r="L4455" s="41">
        <v>3.1031153022120783E-4</v>
      </c>
      <c r="M4455" s="42">
        <v>3.269370470942742</v>
      </c>
    </row>
    <row r="4456" spans="1:13" x14ac:dyDescent="0.2">
      <c r="A4456" s="84">
        <v>360</v>
      </c>
      <c r="B4456" s="85">
        <v>37779</v>
      </c>
      <c r="C4456" s="105">
        <v>20.394313369999999</v>
      </c>
      <c r="D4456" s="90">
        <v>5.1559000000000002E-4</v>
      </c>
      <c r="E4456" s="87">
        <v>248.12008771000001</v>
      </c>
      <c r="F4456" s="96">
        <v>3.24</v>
      </c>
      <c r="G4456" s="91">
        <v>11.817156685</v>
      </c>
      <c r="H4456" s="41">
        <v>3.1031153022120783E-4</v>
      </c>
      <c r="I4456" s="42">
        <v>26.25292923740238</v>
      </c>
      <c r="J4456" s="41">
        <v>3.2825435236111115E-4</v>
      </c>
      <c r="K4456" s="42">
        <v>3.4610603299543019</v>
      </c>
      <c r="L4456" s="41">
        <v>3.1031153022120783E-4</v>
      </c>
      <c r="M4456" s="42">
        <v>3.269680782472963</v>
      </c>
    </row>
    <row r="4457" spans="1:13" x14ac:dyDescent="0.2">
      <c r="A4457" s="84">
        <v>360</v>
      </c>
      <c r="B4457" s="85">
        <v>37780</v>
      </c>
      <c r="C4457" s="105">
        <v>20.394313369999999</v>
      </c>
      <c r="D4457" s="90">
        <v>5.1559000000000002E-4</v>
      </c>
      <c r="E4457" s="87">
        <v>248.24801595</v>
      </c>
      <c r="F4457" s="96">
        <v>3.24</v>
      </c>
      <c r="G4457" s="91">
        <v>11.817156685</v>
      </c>
      <c r="H4457" s="41">
        <v>3.1031153022120783E-4</v>
      </c>
      <c r="I4457" s="42">
        <v>26.261075824046827</v>
      </c>
      <c r="J4457" s="41">
        <v>3.2825435236111115E-4</v>
      </c>
      <c r="K4457" s="42">
        <v>3.461388584306663</v>
      </c>
      <c r="L4457" s="41">
        <v>3.1031153022120783E-4</v>
      </c>
      <c r="M4457" s="42">
        <v>3.269991094003184</v>
      </c>
    </row>
    <row r="4458" spans="1:13" x14ac:dyDescent="0.2">
      <c r="A4458" s="84">
        <v>360</v>
      </c>
      <c r="B4458" s="85">
        <v>37781</v>
      </c>
      <c r="C4458" s="105">
        <v>20.484478840000001</v>
      </c>
      <c r="D4458" s="90">
        <v>5.1767000000000002E-4</v>
      </c>
      <c r="E4458" s="87">
        <v>248.37652650000001</v>
      </c>
      <c r="F4458" s="96">
        <v>3.27</v>
      </c>
      <c r="G4458" s="91">
        <v>11.87723942</v>
      </c>
      <c r="H4458" s="41">
        <v>3.1180417739951061E-4</v>
      </c>
      <c r="I4458" s="42">
        <v>26.269264137191769</v>
      </c>
      <c r="J4458" s="41">
        <v>3.2992331722222221E-4</v>
      </c>
      <c r="K4458" s="42">
        <v>3.461718507623885</v>
      </c>
      <c r="L4458" s="41">
        <v>3.1180417739951061E-4</v>
      </c>
      <c r="M4458" s="42">
        <v>3.2703028981805833</v>
      </c>
    </row>
    <row r="4459" spans="1:13" x14ac:dyDescent="0.2">
      <c r="A4459" s="84">
        <v>360</v>
      </c>
      <c r="B4459" s="85">
        <v>37782</v>
      </c>
      <c r="C4459" s="105">
        <v>20.633208140000001</v>
      </c>
      <c r="D4459" s="90">
        <v>5.2112999999999997E-4</v>
      </c>
      <c r="E4459" s="87">
        <v>248.50596296000001</v>
      </c>
      <c r="F4459" s="96">
        <v>3.29</v>
      </c>
      <c r="G4459" s="91">
        <v>11.96160407</v>
      </c>
      <c r="H4459" s="41">
        <v>3.1389871624742938E-4</v>
      </c>
      <c r="I4459" s="42">
        <v>26.277510025481199</v>
      </c>
      <c r="J4459" s="41">
        <v>3.3226677972222223E-4</v>
      </c>
      <c r="K4459" s="42">
        <v>3.4620507744036071</v>
      </c>
      <c r="L4459" s="41">
        <v>3.1389871624742938E-4</v>
      </c>
      <c r="M4459" s="42">
        <v>3.2706167968968307</v>
      </c>
    </row>
    <row r="4460" spans="1:13" x14ac:dyDescent="0.2">
      <c r="A4460" s="84">
        <v>360</v>
      </c>
      <c r="B4460" s="85">
        <v>37783</v>
      </c>
      <c r="C4460" s="105">
        <v>20.723793019999999</v>
      </c>
      <c r="D4460" s="90">
        <v>5.2320000000000003E-4</v>
      </c>
      <c r="E4460" s="87">
        <v>248.63598128000001</v>
      </c>
      <c r="F4460" s="96">
        <v>3.29</v>
      </c>
      <c r="G4460" s="91">
        <v>12.006896509999999</v>
      </c>
      <c r="H4460" s="41">
        <v>3.1502255194526541E-4</v>
      </c>
      <c r="I4460" s="42">
        <v>26.285788033748194</v>
      </c>
      <c r="J4460" s="41">
        <v>3.3352490305555555E-4</v>
      </c>
      <c r="K4460" s="42">
        <v>3.4623842993066627</v>
      </c>
      <c r="L4460" s="41">
        <v>3.1502255194526541E-4</v>
      </c>
      <c r="M4460" s="42">
        <v>3.270931819448776</v>
      </c>
    </row>
    <row r="4461" spans="1:13" x14ac:dyDescent="0.2">
      <c r="A4461" s="84">
        <v>360</v>
      </c>
      <c r="B4461" s="85">
        <v>37784</v>
      </c>
      <c r="C4461" s="105">
        <v>20.774617800000001</v>
      </c>
      <c r="D4461" s="90">
        <v>5.2435000000000003E-4</v>
      </c>
      <c r="E4461" s="87">
        <v>248.76635356</v>
      </c>
      <c r="F4461" s="96">
        <v>3.29</v>
      </c>
      <c r="G4461" s="91">
        <v>12.0323089</v>
      </c>
      <c r="H4461" s="41">
        <v>3.1565290797663792E-4</v>
      </c>
      <c r="I4461" s="42">
        <v>26.294085219179504</v>
      </c>
      <c r="J4461" s="41">
        <v>3.3423080277777777E-4</v>
      </c>
      <c r="K4461" s="42">
        <v>3.4627185301094405</v>
      </c>
      <c r="L4461" s="41">
        <v>3.1565290797663792E-4</v>
      </c>
      <c r="M4461" s="42">
        <v>3.2712474723567526</v>
      </c>
    </row>
    <row r="4462" spans="1:13" x14ac:dyDescent="0.2">
      <c r="A4462" s="84">
        <v>360</v>
      </c>
      <c r="B4462" s="85">
        <v>37785</v>
      </c>
      <c r="C4462" s="105">
        <v>20.785672160000001</v>
      </c>
      <c r="D4462" s="90">
        <v>5.2481000000000001E-4</v>
      </c>
      <c r="E4462" s="87">
        <v>248.89690863000001</v>
      </c>
      <c r="F4462" s="96">
        <v>3.26</v>
      </c>
      <c r="G4462" s="91">
        <v>12.022836080000001</v>
      </c>
      <c r="H4462" s="41">
        <v>3.1541795071454715E-4</v>
      </c>
      <c r="I4462" s="42">
        <v>26.302378845655252</v>
      </c>
      <c r="J4462" s="41">
        <v>3.3396766888888889E-4</v>
      </c>
      <c r="K4462" s="42">
        <v>3.4630524977783295</v>
      </c>
      <c r="L4462" s="41">
        <v>3.1541795071454715E-4</v>
      </c>
      <c r="M4462" s="42">
        <v>3.2715628903074672</v>
      </c>
    </row>
    <row r="4463" spans="1:13" x14ac:dyDescent="0.2">
      <c r="A4463" s="84">
        <v>360</v>
      </c>
      <c r="B4463" s="85">
        <v>37786</v>
      </c>
      <c r="C4463" s="105">
        <v>20.785672160000001</v>
      </c>
      <c r="D4463" s="90">
        <v>5.2481000000000001E-4</v>
      </c>
      <c r="E4463" s="87">
        <v>249.02753222000001</v>
      </c>
      <c r="F4463" s="96">
        <v>3.26</v>
      </c>
      <c r="G4463" s="91">
        <v>12.022836080000001</v>
      </c>
      <c r="H4463" s="41">
        <v>3.1541795071454715E-4</v>
      </c>
      <c r="I4463" s="42">
        <v>26.310675088089667</v>
      </c>
      <c r="J4463" s="41">
        <v>3.3396766888888889E-4</v>
      </c>
      <c r="K4463" s="42">
        <v>3.4633864654472184</v>
      </c>
      <c r="L4463" s="41">
        <v>3.1541795071454715E-4</v>
      </c>
      <c r="M4463" s="42">
        <v>3.2718783082581817</v>
      </c>
    </row>
    <row r="4464" spans="1:13" x14ac:dyDescent="0.2">
      <c r="A4464" s="84">
        <v>360</v>
      </c>
      <c r="B4464" s="85">
        <v>37787</v>
      </c>
      <c r="C4464" s="105">
        <v>20.785672160000001</v>
      </c>
      <c r="D4464" s="90">
        <v>5.2481000000000001E-4</v>
      </c>
      <c r="E4464" s="87">
        <v>249.15822435999999</v>
      </c>
      <c r="F4464" s="96">
        <v>3.26</v>
      </c>
      <c r="G4464" s="91">
        <v>12.022836080000001</v>
      </c>
      <c r="H4464" s="41">
        <v>3.1541795071454715E-4</v>
      </c>
      <c r="I4464" s="42">
        <v>26.318973947307867</v>
      </c>
      <c r="J4464" s="41">
        <v>3.3396766888888889E-4</v>
      </c>
      <c r="K4464" s="42">
        <v>3.4637204331161073</v>
      </c>
      <c r="L4464" s="41">
        <v>3.1541795071454715E-4</v>
      </c>
      <c r="M4464" s="42">
        <v>3.2721937262088963</v>
      </c>
    </row>
    <row r="4465" spans="1:13" x14ac:dyDescent="0.2">
      <c r="A4465" s="84">
        <v>360</v>
      </c>
      <c r="B4465" s="85">
        <v>37788</v>
      </c>
      <c r="C4465" s="105">
        <v>20.587778279999998</v>
      </c>
      <c r="D4465" s="90">
        <v>5.2021000000000001E-4</v>
      </c>
      <c r="E4465" s="87">
        <v>249.28783895999999</v>
      </c>
      <c r="F4465" s="96">
        <v>3.25</v>
      </c>
      <c r="G4465" s="91">
        <v>11.918889139999999</v>
      </c>
      <c r="H4465" s="41">
        <v>3.1283842050600086E-4</v>
      </c>
      <c r="I4465" s="42">
        <v>26.327207533546883</v>
      </c>
      <c r="J4465" s="41">
        <v>3.3108025388888884E-4</v>
      </c>
      <c r="K4465" s="42">
        <v>3.4640515133699963</v>
      </c>
      <c r="L4465" s="41">
        <v>3.1283842050600086E-4</v>
      </c>
      <c r="M4465" s="42">
        <v>3.2725065646294023</v>
      </c>
    </row>
    <row r="4466" spans="1:13" x14ac:dyDescent="0.2">
      <c r="A4466" s="84">
        <v>360</v>
      </c>
      <c r="B4466" s="85">
        <v>37789</v>
      </c>
      <c r="C4466" s="105">
        <v>20.763074960000001</v>
      </c>
      <c r="D4466" s="90">
        <v>5.2411999999999999E-4</v>
      </c>
      <c r="E4466" s="87">
        <v>249.41849569999999</v>
      </c>
      <c r="F4466" s="96">
        <v>3.23</v>
      </c>
      <c r="G4466" s="91">
        <v>11.996537480000001</v>
      </c>
      <c r="H4466" s="41">
        <v>3.1476555459519773E-4</v>
      </c>
      <c r="I4466" s="42">
        <v>26.335494431627122</v>
      </c>
      <c r="J4466" s="41">
        <v>3.3323715222222225E-4</v>
      </c>
      <c r="K4466" s="42">
        <v>3.4643847505222185</v>
      </c>
      <c r="L4466" s="41">
        <v>3.1476555459519773E-4</v>
      </c>
      <c r="M4466" s="42">
        <v>3.2728213301839975</v>
      </c>
    </row>
    <row r="4467" spans="1:13" x14ac:dyDescent="0.2">
      <c r="A4467" s="84">
        <v>360</v>
      </c>
      <c r="B4467" s="85">
        <v>37790</v>
      </c>
      <c r="C4467" s="105">
        <v>20.59129179</v>
      </c>
      <c r="D4467" s="90">
        <v>5.2021000000000001E-4</v>
      </c>
      <c r="E4467" s="87">
        <v>249.5482457</v>
      </c>
      <c r="F4467" s="96">
        <v>3.25</v>
      </c>
      <c r="G4467" s="91">
        <v>11.920645895</v>
      </c>
      <c r="H4467" s="41">
        <v>3.1288203569412865E-4</v>
      </c>
      <c r="I4467" s="42">
        <v>26.343734334735903</v>
      </c>
      <c r="J4467" s="41">
        <v>3.311290526388889E-4</v>
      </c>
      <c r="K4467" s="42">
        <v>3.4647158795748574</v>
      </c>
      <c r="L4467" s="41">
        <v>3.1288203569412865E-4</v>
      </c>
      <c r="M4467" s="42">
        <v>3.2731342122196914</v>
      </c>
    </row>
    <row r="4468" spans="1:13" x14ac:dyDescent="0.2">
      <c r="A4468" s="84">
        <v>360</v>
      </c>
      <c r="B4468" s="85">
        <v>37791</v>
      </c>
      <c r="C4468" s="105">
        <v>21.014615429999999</v>
      </c>
      <c r="D4468" s="90">
        <v>5.2986999999999999E-4</v>
      </c>
      <c r="E4468" s="87">
        <v>249.68047383000001</v>
      </c>
      <c r="F4468" s="96">
        <v>3.26</v>
      </c>
      <c r="G4468" s="91">
        <v>12.137307714999999</v>
      </c>
      <c r="H4468" s="41">
        <v>3.1825589980694069E-4</v>
      </c>
      <c r="I4468" s="42">
        <v>26.352118383610879</v>
      </c>
      <c r="J4468" s="41">
        <v>3.3714743652777773E-4</v>
      </c>
      <c r="K4468" s="42">
        <v>3.4650530270113853</v>
      </c>
      <c r="L4468" s="41">
        <v>3.1825589980694069E-4</v>
      </c>
      <c r="M4468" s="42">
        <v>3.2734524681194985</v>
      </c>
    </row>
    <row r="4469" spans="1:13" x14ac:dyDescent="0.2">
      <c r="A4469" s="84">
        <v>360</v>
      </c>
      <c r="B4469" s="85">
        <v>37792</v>
      </c>
      <c r="C4469" s="105">
        <v>21.055111870000001</v>
      </c>
      <c r="D4469" s="90">
        <v>5.3101999999999999E-4</v>
      </c>
      <c r="E4469" s="87">
        <v>249.81305915999999</v>
      </c>
      <c r="F4469" s="96">
        <v>3.25</v>
      </c>
      <c r="G4469" s="91">
        <v>12.152555935000001</v>
      </c>
      <c r="H4469" s="41">
        <v>3.1863371139539964E-4</v>
      </c>
      <c r="I4469" s="42">
        <v>26.360515056894581</v>
      </c>
      <c r="J4469" s="41">
        <v>3.3757099819444446E-4</v>
      </c>
      <c r="K4469" s="42">
        <v>3.4653905980095798</v>
      </c>
      <c r="L4469" s="41">
        <v>3.1863371139539964E-4</v>
      </c>
      <c r="M4469" s="42">
        <v>3.2737711018308939</v>
      </c>
    </row>
    <row r="4470" spans="1:13" x14ac:dyDescent="0.2">
      <c r="A4470" s="84">
        <v>360</v>
      </c>
      <c r="B4470" s="85">
        <v>37793</v>
      </c>
      <c r="C4470" s="105">
        <v>21.055111870000001</v>
      </c>
      <c r="D4470" s="90">
        <v>5.3101999999999999E-4</v>
      </c>
      <c r="E4470" s="87">
        <v>249.94571489</v>
      </c>
      <c r="F4470" s="96">
        <v>3.25</v>
      </c>
      <c r="G4470" s="91">
        <v>12.152555935000001</v>
      </c>
      <c r="H4470" s="41">
        <v>3.1863371139539964E-4</v>
      </c>
      <c r="I4470" s="42">
        <v>26.368914405641455</v>
      </c>
      <c r="J4470" s="41">
        <v>3.3757099819444446E-4</v>
      </c>
      <c r="K4470" s="42">
        <v>3.4657281690077744</v>
      </c>
      <c r="L4470" s="41">
        <v>3.1863371139539964E-4</v>
      </c>
      <c r="M4470" s="42">
        <v>3.2740897355422893</v>
      </c>
    </row>
    <row r="4471" spans="1:13" x14ac:dyDescent="0.2">
      <c r="A4471" s="84">
        <v>360</v>
      </c>
      <c r="B4471" s="85">
        <v>37794</v>
      </c>
      <c r="C4471" s="105">
        <v>21.055111870000001</v>
      </c>
      <c r="D4471" s="90">
        <v>5.3101999999999999E-4</v>
      </c>
      <c r="E4471" s="87">
        <v>250.07844105999999</v>
      </c>
      <c r="F4471" s="96">
        <v>3.25</v>
      </c>
      <c r="G4471" s="91">
        <v>12.152555935000001</v>
      </c>
      <c r="H4471" s="41">
        <v>3.1863371139539964E-4</v>
      </c>
      <c r="I4471" s="42">
        <v>26.377316430703992</v>
      </c>
      <c r="J4471" s="41">
        <v>3.3757099819444446E-4</v>
      </c>
      <c r="K4471" s="42">
        <v>3.4660657400059689</v>
      </c>
      <c r="L4471" s="41">
        <v>3.1863371139539964E-4</v>
      </c>
      <c r="M4471" s="42">
        <v>3.2744083692536847</v>
      </c>
    </row>
    <row r="4472" spans="1:13" x14ac:dyDescent="0.2">
      <c r="A4472" s="84">
        <v>360</v>
      </c>
      <c r="B4472" s="85">
        <v>37795</v>
      </c>
      <c r="C4472" s="105">
        <v>20.976549429999999</v>
      </c>
      <c r="D4472" s="90">
        <v>5.2917999999999997E-4</v>
      </c>
      <c r="E4472" s="87">
        <v>250.21077757</v>
      </c>
      <c r="F4472" s="96">
        <v>3.24</v>
      </c>
      <c r="G4472" s="91">
        <v>12.108274715</v>
      </c>
      <c r="H4472" s="41">
        <v>3.1753639524212396E-4</v>
      </c>
      <c r="I4472" s="42">
        <v>26.38569218867956</v>
      </c>
      <c r="J4472" s="41">
        <v>3.3634096430555557E-4</v>
      </c>
      <c r="K4472" s="42">
        <v>3.4664020809702745</v>
      </c>
      <c r="L4472" s="41">
        <v>3.1753639524212396E-4</v>
      </c>
      <c r="M4472" s="42">
        <v>3.2747259056489266</v>
      </c>
    </row>
    <row r="4473" spans="1:13" x14ac:dyDescent="0.2">
      <c r="A4473" s="84">
        <v>360</v>
      </c>
      <c r="B4473" s="85">
        <v>37796</v>
      </c>
      <c r="C4473" s="105">
        <v>20.939601239999998</v>
      </c>
      <c r="D4473" s="90">
        <v>5.2826000000000001E-4</v>
      </c>
      <c r="E4473" s="87">
        <v>250.34295392000001</v>
      </c>
      <c r="F4473" s="96">
        <v>3.23</v>
      </c>
      <c r="G4473" s="91">
        <v>12.084800619999999</v>
      </c>
      <c r="H4473" s="41">
        <v>3.1695451727076218E-4</v>
      </c>
      <c r="I4473" s="42">
        <v>26.394055253010077</v>
      </c>
      <c r="J4473" s="41">
        <v>3.3568890611111111E-4</v>
      </c>
      <c r="K4473" s="42">
        <v>3.4667377698763855</v>
      </c>
      <c r="L4473" s="41">
        <v>3.1695451727076218E-4</v>
      </c>
      <c r="M4473" s="42">
        <v>3.2750428601661974</v>
      </c>
    </row>
    <row r="4474" spans="1:13" x14ac:dyDescent="0.2">
      <c r="A4474" s="84">
        <v>360</v>
      </c>
      <c r="B4474" s="85">
        <v>37797</v>
      </c>
      <c r="C4474" s="105">
        <v>20.971462089999999</v>
      </c>
      <c r="D4474" s="90">
        <v>5.2895000000000004E-4</v>
      </c>
      <c r="E4474" s="87">
        <v>250.47537283</v>
      </c>
      <c r="F4474" s="96">
        <v>3.24</v>
      </c>
      <c r="G4474" s="91">
        <v>12.105731044999999</v>
      </c>
      <c r="H4474" s="41">
        <v>3.1747334839193897E-4</v>
      </c>
      <c r="I4474" s="42">
        <v>26.402434662108892</v>
      </c>
      <c r="J4474" s="41">
        <v>3.3627030680555552E-4</v>
      </c>
      <c r="K4474" s="42">
        <v>3.4670740401831912</v>
      </c>
      <c r="L4474" s="41">
        <v>3.1747334839193897E-4</v>
      </c>
      <c r="M4474" s="42">
        <v>3.2753603335145893</v>
      </c>
    </row>
    <row r="4475" spans="1:13" x14ac:dyDescent="0.2">
      <c r="A4475" s="84">
        <v>360</v>
      </c>
      <c r="B4475" s="85">
        <v>37798</v>
      </c>
      <c r="C4475" s="105">
        <v>20.905799099999999</v>
      </c>
      <c r="D4475" s="90">
        <v>5.2756999999999999E-4</v>
      </c>
      <c r="E4475" s="87">
        <v>250.60751612000001</v>
      </c>
      <c r="F4475" s="96">
        <v>3.29</v>
      </c>
      <c r="G4475" s="91">
        <v>12.097899549999999</v>
      </c>
      <c r="H4475" s="41">
        <v>3.1727922970636868E-4</v>
      </c>
      <c r="I4475" s="42">
        <v>26.410811606240859</v>
      </c>
      <c r="J4475" s="41">
        <v>3.3605276527777777E-4</v>
      </c>
      <c r="K4475" s="42">
        <v>3.467410092948469</v>
      </c>
      <c r="L4475" s="41">
        <v>3.1727922970636868E-4</v>
      </c>
      <c r="M4475" s="42">
        <v>3.2756776127442957</v>
      </c>
    </row>
    <row r="4476" spans="1:13" x14ac:dyDescent="0.2">
      <c r="A4476" s="84">
        <v>360</v>
      </c>
      <c r="B4476" s="85">
        <v>37799</v>
      </c>
      <c r="C4476" s="105">
        <v>20.791527869999999</v>
      </c>
      <c r="D4476" s="90">
        <v>5.2481000000000001E-4</v>
      </c>
      <c r="E4476" s="87">
        <v>250.73903745000001</v>
      </c>
      <c r="F4476" s="96">
        <v>3.25</v>
      </c>
      <c r="G4476" s="91">
        <v>12.020763935</v>
      </c>
      <c r="H4476" s="41">
        <v>3.153665520250204E-4</v>
      </c>
      <c r="I4476" s="42">
        <v>26.419140692833302</v>
      </c>
      <c r="J4476" s="41">
        <v>3.3391010930555553E-4</v>
      </c>
      <c r="K4476" s="42">
        <v>3.4677440030577746</v>
      </c>
      <c r="L4476" s="41">
        <v>3.153665520250204E-4</v>
      </c>
      <c r="M4476" s="42">
        <v>3.2759929792963209</v>
      </c>
    </row>
    <row r="4477" spans="1:13" x14ac:dyDescent="0.2">
      <c r="A4477" s="84">
        <v>360</v>
      </c>
      <c r="B4477" s="85">
        <v>37800</v>
      </c>
      <c r="C4477" s="105">
        <v>20.791527869999999</v>
      </c>
      <c r="D4477" s="90">
        <v>5.2481000000000001E-4</v>
      </c>
      <c r="E4477" s="87">
        <v>250.87062779999999</v>
      </c>
      <c r="F4477" s="96">
        <v>3.25</v>
      </c>
      <c r="G4477" s="91">
        <v>12.020763935</v>
      </c>
      <c r="H4477" s="41">
        <v>3.153665520250204E-4</v>
      </c>
      <c r="I4477" s="42">
        <v>26.427472406141064</v>
      </c>
      <c r="J4477" s="41">
        <v>3.3391010930555553E-4</v>
      </c>
      <c r="K4477" s="42">
        <v>3.4680779131670803</v>
      </c>
      <c r="L4477" s="41">
        <v>3.153665520250204E-4</v>
      </c>
      <c r="M4477" s="42">
        <v>3.2763083458483457</v>
      </c>
    </row>
    <row r="4478" spans="1:13" x14ac:dyDescent="0.2">
      <c r="A4478" s="84">
        <v>360</v>
      </c>
      <c r="B4478" s="85">
        <v>37801</v>
      </c>
      <c r="C4478" s="105">
        <v>20.791527869999999</v>
      </c>
      <c r="D4478" s="90">
        <v>5.2481000000000001E-4</v>
      </c>
      <c r="E4478" s="87">
        <v>251.00228720999999</v>
      </c>
      <c r="F4478" s="96">
        <v>3.25</v>
      </c>
      <c r="G4478" s="91">
        <v>12.020763935</v>
      </c>
      <c r="H4478" s="41">
        <v>3.153665520250204E-4</v>
      </c>
      <c r="I4478" s="42">
        <v>26.435806746992526</v>
      </c>
      <c r="J4478" s="41">
        <v>3.3391010930555553E-4</v>
      </c>
      <c r="K4478" s="42">
        <v>3.4684118232763859</v>
      </c>
      <c r="L4478" s="41">
        <v>3.153665520250204E-4</v>
      </c>
      <c r="M4478" s="42">
        <v>3.2766237124003705</v>
      </c>
    </row>
    <row r="4479" spans="1:13" x14ac:dyDescent="0.2">
      <c r="A4479" s="84">
        <v>360</v>
      </c>
      <c r="B4479" s="85">
        <v>37802</v>
      </c>
      <c r="C4479" s="105">
        <v>20.810691500000001</v>
      </c>
      <c r="D4479" s="90">
        <v>5.2526999999999999E-4</v>
      </c>
      <c r="E4479" s="87">
        <v>251.13413118</v>
      </c>
      <c r="F4479" s="96">
        <v>3.25</v>
      </c>
      <c r="G4479" s="91">
        <v>12.03034575</v>
      </c>
      <c r="H4479" s="41">
        <v>3.1560421699206032E-4</v>
      </c>
      <c r="I4479" s="42">
        <v>26.444149999081464</v>
      </c>
      <c r="J4479" s="41">
        <v>3.3417627083333335E-4</v>
      </c>
      <c r="K4479" s="42">
        <v>3.4687459995472194</v>
      </c>
      <c r="L4479" s="41">
        <v>3.1560421699206032E-4</v>
      </c>
      <c r="M4479" s="42">
        <v>3.2769393166173626</v>
      </c>
    </row>
    <row r="4480" spans="1:13" x14ac:dyDescent="0.2">
      <c r="A4480" s="84">
        <v>360</v>
      </c>
      <c r="B4480" s="85">
        <v>37803</v>
      </c>
      <c r="C4480" s="105">
        <v>20.85838639</v>
      </c>
      <c r="D4480" s="90">
        <v>5.2641999999999999E-4</v>
      </c>
      <c r="E4480" s="87">
        <v>251.26633321</v>
      </c>
      <c r="F4480" s="96">
        <v>3.26</v>
      </c>
      <c r="G4480" s="91">
        <v>12.059193194999999</v>
      </c>
      <c r="H4480" s="41">
        <v>3.1631961951461562E-4</v>
      </c>
      <c r="I4480" s="42">
        <v>26.452514802547562</v>
      </c>
      <c r="J4480" s="41">
        <v>3.3497758874999995E-4</v>
      </c>
      <c r="K4480" s="42">
        <v>3.4690809771359694</v>
      </c>
      <c r="L4480" s="41">
        <v>3.1631961951461562E-4</v>
      </c>
      <c r="M4480" s="42">
        <v>3.2772556362368772</v>
      </c>
    </row>
    <row r="4481" spans="1:13" x14ac:dyDescent="0.2">
      <c r="A4481" s="84">
        <v>360</v>
      </c>
      <c r="B4481" s="85">
        <v>37804</v>
      </c>
      <c r="C4481" s="105">
        <v>21.070459159999999</v>
      </c>
      <c r="D4481" s="90">
        <v>5.3125000000000004E-4</v>
      </c>
      <c r="E4481" s="87">
        <v>251.39981845</v>
      </c>
      <c r="F4481" s="96">
        <v>3.22</v>
      </c>
      <c r="G4481" s="91">
        <v>12.145229579999999</v>
      </c>
      <c r="H4481" s="41">
        <v>3.1845218959647426E-4</v>
      </c>
      <c r="I4481" s="42">
        <v>26.460938663806765</v>
      </c>
      <c r="J4481" s="41">
        <v>3.3736748833333328E-4</v>
      </c>
      <c r="K4481" s="42">
        <v>3.4694183446243025</v>
      </c>
      <c r="L4481" s="41">
        <v>3.1845218959647426E-4</v>
      </c>
      <c r="M4481" s="42">
        <v>3.2775740884264737</v>
      </c>
    </row>
    <row r="4482" spans="1:13" x14ac:dyDescent="0.2">
      <c r="A4482" s="84">
        <v>360</v>
      </c>
      <c r="B4482" s="85">
        <v>37805</v>
      </c>
      <c r="C4482" s="105">
        <v>21.295696599999999</v>
      </c>
      <c r="D4482" s="90">
        <v>5.3651999999999997E-4</v>
      </c>
      <c r="E4482" s="87">
        <v>251.53469948</v>
      </c>
      <c r="F4482" s="96">
        <v>3.23</v>
      </c>
      <c r="G4482" s="91">
        <v>12.2628483</v>
      </c>
      <c r="H4482" s="41">
        <v>3.213649476376812E-4</v>
      </c>
      <c r="I4482" s="42">
        <v>26.469442281974903</v>
      </c>
      <c r="J4482" s="41">
        <v>3.4063467499999999E-4</v>
      </c>
      <c r="K4482" s="42">
        <v>3.4697589792993027</v>
      </c>
      <c r="L4482" s="41">
        <v>3.213649476376812E-4</v>
      </c>
      <c r="M4482" s="42">
        <v>3.2778954533741116</v>
      </c>
    </row>
    <row r="4483" spans="1:13" x14ac:dyDescent="0.2">
      <c r="A4483" s="84">
        <v>360</v>
      </c>
      <c r="B4483" s="85">
        <v>37806</v>
      </c>
      <c r="C4483" s="105">
        <v>20.861147169999999</v>
      </c>
      <c r="D4483" s="90">
        <v>5.2641999999999999E-4</v>
      </c>
      <c r="E4483" s="87">
        <v>251.66711237999999</v>
      </c>
      <c r="F4483" s="96">
        <v>3.2</v>
      </c>
      <c r="G4483" s="91">
        <v>12.030573584999999</v>
      </c>
      <c r="H4483" s="41">
        <v>3.1560986790823975E-4</v>
      </c>
      <c r="I4483" s="42">
        <v>26.47779629915712</v>
      </c>
      <c r="J4483" s="41">
        <v>3.3418259958333332E-4</v>
      </c>
      <c r="K4483" s="42">
        <v>3.4700931618988862</v>
      </c>
      <c r="L4483" s="41">
        <v>3.1560986790823975E-4</v>
      </c>
      <c r="M4483" s="42">
        <v>3.2782110632420198</v>
      </c>
    </row>
    <row r="4484" spans="1:13" x14ac:dyDescent="0.2">
      <c r="A4484" s="84">
        <v>360</v>
      </c>
      <c r="B4484" s="85">
        <v>37807</v>
      </c>
      <c r="C4484" s="105">
        <v>20.861147169999999</v>
      </c>
      <c r="D4484" s="90">
        <v>5.2641999999999999E-4</v>
      </c>
      <c r="E4484" s="87">
        <v>251.79959497999999</v>
      </c>
      <c r="F4484" s="96">
        <v>3.2</v>
      </c>
      <c r="G4484" s="91">
        <v>12.030573584999999</v>
      </c>
      <c r="H4484" s="41">
        <v>3.1560986790823975E-4</v>
      </c>
      <c r="I4484" s="42">
        <v>26.486152952949599</v>
      </c>
      <c r="J4484" s="41">
        <v>3.3418259958333332E-4</v>
      </c>
      <c r="K4484" s="42">
        <v>3.4704273444984697</v>
      </c>
      <c r="L4484" s="41">
        <v>3.1560986790823975E-4</v>
      </c>
      <c r="M4484" s="42">
        <v>3.2785266731099281</v>
      </c>
    </row>
    <row r="4485" spans="1:13" x14ac:dyDescent="0.2">
      <c r="A4485" s="84">
        <v>360</v>
      </c>
      <c r="B4485" s="85">
        <v>37808</v>
      </c>
      <c r="C4485" s="105">
        <v>20.861147169999999</v>
      </c>
      <c r="D4485" s="90">
        <v>5.2641999999999999E-4</v>
      </c>
      <c r="E4485" s="87">
        <v>251.93214732000001</v>
      </c>
      <c r="F4485" s="96">
        <v>3.2</v>
      </c>
      <c r="G4485" s="91">
        <v>12.030573584999999</v>
      </c>
      <c r="H4485" s="41">
        <v>3.1560986790823975E-4</v>
      </c>
      <c r="I4485" s="42">
        <v>26.494512244184477</v>
      </c>
      <c r="J4485" s="41">
        <v>3.3418259958333332E-4</v>
      </c>
      <c r="K4485" s="42">
        <v>3.4707615270980532</v>
      </c>
      <c r="L4485" s="41">
        <v>3.1560986790823975E-4</v>
      </c>
      <c r="M4485" s="42">
        <v>3.2788422829778363</v>
      </c>
    </row>
    <row r="4486" spans="1:13" x14ac:dyDescent="0.2">
      <c r="A4486" s="84">
        <v>360</v>
      </c>
      <c r="B4486" s="85">
        <v>37809</v>
      </c>
      <c r="C4486" s="105">
        <v>21.020848820000001</v>
      </c>
      <c r="D4486" s="90">
        <v>5.3010000000000004E-4</v>
      </c>
      <c r="E4486" s="87">
        <v>252.06569655000001</v>
      </c>
      <c r="F4486" s="96">
        <v>3.2</v>
      </c>
      <c r="G4486" s="91">
        <v>12.11042441</v>
      </c>
      <c r="H4486" s="41">
        <v>3.1758967600148402E-4</v>
      </c>
      <c r="I4486" s="42">
        <v>26.502926627743925</v>
      </c>
      <c r="J4486" s="41">
        <v>3.3640067805555554E-4</v>
      </c>
      <c r="K4486" s="42">
        <v>3.4710979277761087</v>
      </c>
      <c r="L4486" s="41">
        <v>3.1758967600148402E-4</v>
      </c>
      <c r="M4486" s="42">
        <v>3.279159872653838</v>
      </c>
    </row>
    <row r="4487" spans="1:13" x14ac:dyDescent="0.2">
      <c r="A4487" s="84">
        <v>360</v>
      </c>
      <c r="B4487" s="85">
        <v>37810</v>
      </c>
      <c r="C4487" s="105">
        <v>20.960993859999999</v>
      </c>
      <c r="D4487" s="90">
        <v>5.2871999999999999E-4</v>
      </c>
      <c r="E4487" s="87">
        <v>252.19896872999999</v>
      </c>
      <c r="F4487" s="96">
        <v>3.17</v>
      </c>
      <c r="G4487" s="91">
        <v>12.065496929999998</v>
      </c>
      <c r="H4487" s="41">
        <v>3.1647592460748442E-4</v>
      </c>
      <c r="I4487" s="42">
        <v>26.511314165953245</v>
      </c>
      <c r="J4487" s="41">
        <v>3.3515269249999996E-4</v>
      </c>
      <c r="K4487" s="42">
        <v>3.4714330804686089</v>
      </c>
      <c r="L4487" s="41">
        <v>3.1647592460748442E-4</v>
      </c>
      <c r="M4487" s="42">
        <v>3.2794763485784455</v>
      </c>
    </row>
    <row r="4488" spans="1:13" x14ac:dyDescent="0.2">
      <c r="A4488" s="84">
        <v>360</v>
      </c>
      <c r="B4488" s="85">
        <v>37811</v>
      </c>
      <c r="C4488" s="105">
        <v>20.997697179999999</v>
      </c>
      <c r="D4488" s="90">
        <v>5.2963999999999995E-4</v>
      </c>
      <c r="E4488" s="87">
        <v>252.33254339000001</v>
      </c>
      <c r="F4488" s="96">
        <v>3.17</v>
      </c>
      <c r="G4488" s="91">
        <v>12.083848589999999</v>
      </c>
      <c r="H4488" s="41">
        <v>3.1693091570161869E-4</v>
      </c>
      <c r="I4488" s="42">
        <v>26.519716421028313</v>
      </c>
      <c r="J4488" s="41">
        <v>3.3566246083333333E-4</v>
      </c>
      <c r="K4488" s="42">
        <v>3.4717687429294424</v>
      </c>
      <c r="L4488" s="41">
        <v>3.1693091570161869E-4</v>
      </c>
      <c r="M4488" s="42">
        <v>3.2797932794941471</v>
      </c>
    </row>
    <row r="4489" spans="1:13" x14ac:dyDescent="0.2">
      <c r="A4489" s="84">
        <v>360</v>
      </c>
      <c r="B4489" s="85">
        <v>37812</v>
      </c>
      <c r="C4489" s="105">
        <v>21.042392329999998</v>
      </c>
      <c r="D4489" s="90">
        <v>5.3056000000000002E-4</v>
      </c>
      <c r="E4489" s="87">
        <v>252.46642094000001</v>
      </c>
      <c r="F4489" s="96">
        <v>3.2</v>
      </c>
      <c r="G4489" s="91">
        <v>12.121196164999999</v>
      </c>
      <c r="H4489" s="41">
        <v>3.1785664145789205E-4</v>
      </c>
      <c r="I4489" s="42">
        <v>26.528145889022316</v>
      </c>
      <c r="J4489" s="41">
        <v>3.3669989347222219E-4</v>
      </c>
      <c r="K4489" s="42">
        <v>3.4721054428229148</v>
      </c>
      <c r="L4489" s="41">
        <v>3.1785664145789205E-4</v>
      </c>
      <c r="M4489" s="42">
        <v>3.2801111361356048</v>
      </c>
    </row>
    <row r="4490" spans="1:13" x14ac:dyDescent="0.2">
      <c r="A4490" s="84">
        <v>360</v>
      </c>
      <c r="B4490" s="85">
        <v>37813</v>
      </c>
      <c r="C4490" s="105">
        <v>20.90452844</v>
      </c>
      <c r="D4490" s="90">
        <v>5.2733999999999995E-4</v>
      </c>
      <c r="E4490" s="87">
        <v>252.59955658000001</v>
      </c>
      <c r="F4490" s="96">
        <v>3.18</v>
      </c>
      <c r="G4490" s="91">
        <v>12.04226422</v>
      </c>
      <c r="H4490" s="41">
        <v>3.1589981148449908E-4</v>
      </c>
      <c r="I4490" s="42">
        <v>26.536526125307692</v>
      </c>
      <c r="J4490" s="41">
        <v>3.3450733944444445E-4</v>
      </c>
      <c r="K4490" s="42">
        <v>3.4724399501623591</v>
      </c>
      <c r="L4490" s="41">
        <v>3.1589981148449908E-4</v>
      </c>
      <c r="M4490" s="42">
        <v>3.2804270359470893</v>
      </c>
    </row>
    <row r="4491" spans="1:13" x14ac:dyDescent="0.2">
      <c r="A4491" s="84">
        <v>360</v>
      </c>
      <c r="B4491" s="85">
        <v>37814</v>
      </c>
      <c r="C4491" s="105">
        <v>20.90452844</v>
      </c>
      <c r="D4491" s="90">
        <v>5.2733999999999995E-4</v>
      </c>
      <c r="E4491" s="87">
        <v>252.73276243000001</v>
      </c>
      <c r="F4491" s="96">
        <v>3.18</v>
      </c>
      <c r="G4491" s="91">
        <v>12.04226422</v>
      </c>
      <c r="H4491" s="41">
        <v>3.1589981148449908E-4</v>
      </c>
      <c r="I4491" s="42">
        <v>26.544909008908128</v>
      </c>
      <c r="J4491" s="41">
        <v>3.3450733944444445E-4</v>
      </c>
      <c r="K4491" s="42">
        <v>3.4727744575018034</v>
      </c>
      <c r="L4491" s="41">
        <v>3.1589981148449908E-4</v>
      </c>
      <c r="M4491" s="42">
        <v>3.2807429357585738</v>
      </c>
    </row>
    <row r="4492" spans="1:13" x14ac:dyDescent="0.2">
      <c r="A4492" s="84">
        <v>360</v>
      </c>
      <c r="B4492" s="85">
        <v>37815</v>
      </c>
      <c r="C4492" s="105">
        <v>20.90452844</v>
      </c>
      <c r="D4492" s="90">
        <v>5.2733999999999995E-4</v>
      </c>
      <c r="E4492" s="87">
        <v>252.86603851999999</v>
      </c>
      <c r="F4492" s="96">
        <v>3.18</v>
      </c>
      <c r="G4492" s="91">
        <v>12.04226422</v>
      </c>
      <c r="H4492" s="41">
        <v>3.1589981148449908E-4</v>
      </c>
      <c r="I4492" s="42">
        <v>26.553294540659916</v>
      </c>
      <c r="J4492" s="41">
        <v>3.3450733944444445E-4</v>
      </c>
      <c r="K4492" s="42">
        <v>3.4731089648412476</v>
      </c>
      <c r="L4492" s="41">
        <v>3.1589981148449908E-4</v>
      </c>
      <c r="M4492" s="42">
        <v>3.2810588355700583</v>
      </c>
    </row>
    <row r="4493" spans="1:13" x14ac:dyDescent="0.2">
      <c r="A4493" s="84">
        <v>360</v>
      </c>
      <c r="B4493" s="85">
        <v>37816</v>
      </c>
      <c r="C4493" s="105">
        <v>21.093166459999999</v>
      </c>
      <c r="D4493" s="90">
        <v>5.3171000000000002E-4</v>
      </c>
      <c r="E4493" s="87">
        <v>253.00048992000001</v>
      </c>
      <c r="F4493" s="96">
        <v>3.17</v>
      </c>
      <c r="G4493" s="91">
        <v>12.13158323</v>
      </c>
      <c r="H4493" s="41">
        <v>3.1811404859682924E-4</v>
      </c>
      <c r="I4493" s="42">
        <v>26.561741516689828</v>
      </c>
      <c r="J4493" s="41">
        <v>3.3698842305555557E-4</v>
      </c>
      <c r="K4493" s="42">
        <v>3.4734459532643034</v>
      </c>
      <c r="L4493" s="41">
        <v>3.1811404859682924E-4</v>
      </c>
      <c r="M4493" s="42">
        <v>3.2813769496186551</v>
      </c>
    </row>
    <row r="4494" spans="1:13" x14ac:dyDescent="0.2">
      <c r="A4494" s="84">
        <v>360</v>
      </c>
      <c r="B4494" s="85">
        <v>37817</v>
      </c>
      <c r="C4494" s="105">
        <v>21.129797920000001</v>
      </c>
      <c r="D4494" s="90">
        <v>5.3262999999999997E-4</v>
      </c>
      <c r="E4494" s="87">
        <v>253.13524557</v>
      </c>
      <c r="F4494" s="96">
        <v>3.11</v>
      </c>
      <c r="G4494" s="91">
        <v>12.11989896</v>
      </c>
      <c r="H4494" s="41">
        <v>3.1782449309081251E-4</v>
      </c>
      <c r="I4494" s="42">
        <v>26.570183488722979</v>
      </c>
      <c r="J4494" s="41">
        <v>3.3666385999999999E-4</v>
      </c>
      <c r="K4494" s="42">
        <v>3.4737826171243036</v>
      </c>
      <c r="L4494" s="41">
        <v>3.1782449309081251E-4</v>
      </c>
      <c r="M4494" s="42">
        <v>3.2816947741117461</v>
      </c>
    </row>
    <row r="4495" spans="1:13" x14ac:dyDescent="0.2">
      <c r="A4495" s="84">
        <v>360</v>
      </c>
      <c r="B4495" s="85">
        <v>37818</v>
      </c>
      <c r="C4495" s="105">
        <v>21.245513670000001</v>
      </c>
      <c r="D4495" s="90">
        <v>5.3538000000000001E-4</v>
      </c>
      <c r="E4495" s="87">
        <v>253.27076912000001</v>
      </c>
      <c r="F4495" s="96">
        <v>3.12</v>
      </c>
      <c r="G4495" s="91">
        <v>12.182756835000001</v>
      </c>
      <c r="H4495" s="41">
        <v>3.1938186067592689E-4</v>
      </c>
      <c r="I4495" s="42">
        <v>26.578669523364109</v>
      </c>
      <c r="J4495" s="41">
        <v>3.3840991208333336E-4</v>
      </c>
      <c r="K4495" s="42">
        <v>3.4741210270363867</v>
      </c>
      <c r="L4495" s="41">
        <v>3.1938186067592689E-4</v>
      </c>
      <c r="M4495" s="42">
        <v>3.2820141559724219</v>
      </c>
    </row>
    <row r="4496" spans="1:13" x14ac:dyDescent="0.2">
      <c r="A4496" s="84">
        <v>360</v>
      </c>
      <c r="B4496" s="85">
        <v>37819</v>
      </c>
      <c r="C4496" s="105">
        <v>21.521244150000001</v>
      </c>
      <c r="D4496" s="90">
        <v>5.4155999999999996E-4</v>
      </c>
      <c r="E4496" s="87">
        <v>253.40793044</v>
      </c>
      <c r="F4496" s="96">
        <v>3.12</v>
      </c>
      <c r="G4496" s="91">
        <v>12.320622075000001</v>
      </c>
      <c r="H4496" s="41">
        <v>3.2279456665507134E-4</v>
      </c>
      <c r="I4496" s="42">
        <v>26.587248973475173</v>
      </c>
      <c r="J4496" s="41">
        <v>3.4223950208333334E-4</v>
      </c>
      <c r="K4496" s="42">
        <v>3.47446326653847</v>
      </c>
      <c r="L4496" s="41">
        <v>3.2279456665507134E-4</v>
      </c>
      <c r="M4496" s="42">
        <v>3.2823369505390767</v>
      </c>
    </row>
    <row r="4497" spans="1:13" x14ac:dyDescent="0.2">
      <c r="A4497" s="84">
        <v>360</v>
      </c>
      <c r="B4497" s="85">
        <v>37820</v>
      </c>
      <c r="C4497" s="105">
        <v>21.0910969</v>
      </c>
      <c r="D4497" s="90">
        <v>5.3171000000000002E-4</v>
      </c>
      <c r="E4497" s="87">
        <v>253.54266996999999</v>
      </c>
      <c r="F4497" s="96">
        <v>3.12</v>
      </c>
      <c r="G4497" s="91">
        <v>12.105548450000001</v>
      </c>
      <c r="H4497" s="41">
        <v>3.1746882257710496E-4</v>
      </c>
      <c r="I4497" s="42">
        <v>26.595689596102346</v>
      </c>
      <c r="J4497" s="41">
        <v>3.3626523472222222E-4</v>
      </c>
      <c r="K4497" s="42">
        <v>3.4747995317731921</v>
      </c>
      <c r="L4497" s="41">
        <v>3.1746882257710496E-4</v>
      </c>
      <c r="M4497" s="42">
        <v>3.2826544193616538</v>
      </c>
    </row>
    <row r="4498" spans="1:13" x14ac:dyDescent="0.2">
      <c r="A4498" s="84">
        <v>360</v>
      </c>
      <c r="B4498" s="85">
        <v>37821</v>
      </c>
      <c r="C4498" s="105">
        <v>21.0910969</v>
      </c>
      <c r="D4498" s="90">
        <v>5.3171000000000002E-4</v>
      </c>
      <c r="E4498" s="87">
        <v>253.67748114</v>
      </c>
      <c r="F4498" s="96">
        <v>3.12</v>
      </c>
      <c r="G4498" s="91">
        <v>12.105548450000001</v>
      </c>
      <c r="H4498" s="41">
        <v>3.1746882257710496E-4</v>
      </c>
      <c r="I4498" s="42">
        <v>26.604132898364046</v>
      </c>
      <c r="J4498" s="41">
        <v>3.3626523472222222E-4</v>
      </c>
      <c r="K4498" s="42">
        <v>3.4751357970079142</v>
      </c>
      <c r="L4498" s="41">
        <v>3.1746882257710496E-4</v>
      </c>
      <c r="M4498" s="42">
        <v>3.2829718881842309</v>
      </c>
    </row>
    <row r="4499" spans="1:13" x14ac:dyDescent="0.2">
      <c r="A4499" s="84">
        <v>360</v>
      </c>
      <c r="B4499" s="85">
        <v>37822</v>
      </c>
      <c r="C4499" s="105">
        <v>21.0910969</v>
      </c>
      <c r="D4499" s="90">
        <v>5.3171000000000002E-4</v>
      </c>
      <c r="E4499" s="87">
        <v>253.81236398999999</v>
      </c>
      <c r="F4499" s="96">
        <v>3.12</v>
      </c>
      <c r="G4499" s="91">
        <v>12.105548450000001</v>
      </c>
      <c r="H4499" s="41">
        <v>3.1746882257710496E-4</v>
      </c>
      <c r="I4499" s="42">
        <v>26.612578881110974</v>
      </c>
      <c r="J4499" s="41">
        <v>3.3626523472222222E-4</v>
      </c>
      <c r="K4499" s="42">
        <v>3.4754720622426363</v>
      </c>
      <c r="L4499" s="41">
        <v>3.1746882257710496E-4</v>
      </c>
      <c r="M4499" s="42">
        <v>3.283289357006808</v>
      </c>
    </row>
    <row r="4500" spans="1:13" x14ac:dyDescent="0.2">
      <c r="A4500" s="84">
        <v>360</v>
      </c>
      <c r="B4500" s="85">
        <v>37823</v>
      </c>
      <c r="C4500" s="105">
        <v>20.96254656</v>
      </c>
      <c r="D4500" s="90">
        <v>5.2871999999999999E-4</v>
      </c>
      <c r="E4500" s="87">
        <v>253.94655965999999</v>
      </c>
      <c r="F4500" s="96">
        <v>3.1</v>
      </c>
      <c r="G4500" s="91">
        <v>12.031273280000001</v>
      </c>
      <c r="H4500" s="41">
        <v>3.156272221405132E-4</v>
      </c>
      <c r="I4500" s="42">
        <v>26.620978535457215</v>
      </c>
      <c r="J4500" s="41">
        <v>3.3420203555555559E-4</v>
      </c>
      <c r="K4500" s="42">
        <v>3.4758062642781917</v>
      </c>
      <c r="L4500" s="41">
        <v>3.156272221405132E-4</v>
      </c>
      <c r="M4500" s="42">
        <v>3.2836049842289485</v>
      </c>
    </row>
    <row r="4501" spans="1:13" x14ac:dyDescent="0.2">
      <c r="A4501" s="84">
        <v>360</v>
      </c>
      <c r="B4501" s="85">
        <v>37824</v>
      </c>
      <c r="C4501" s="105">
        <v>20.953421909999999</v>
      </c>
      <c r="D4501" s="90">
        <v>5.2848999999999995E-4</v>
      </c>
      <c r="E4501" s="87">
        <v>254.08076788</v>
      </c>
      <c r="F4501" s="96">
        <v>3.1</v>
      </c>
      <c r="G4501" s="91">
        <v>12.026710955</v>
      </c>
      <c r="H4501" s="41">
        <v>3.1551406282326333E-4</v>
      </c>
      <c r="I4501" s="42">
        <v>26.62937782855127</v>
      </c>
      <c r="J4501" s="41">
        <v>3.3407530430555556E-4</v>
      </c>
      <c r="K4501" s="42">
        <v>3.4761403395824972</v>
      </c>
      <c r="L4501" s="41">
        <v>3.1551406282326333E-4</v>
      </c>
      <c r="M4501" s="42">
        <v>3.2839204982917716</v>
      </c>
    </row>
    <row r="4502" spans="1:13" x14ac:dyDescent="0.2">
      <c r="A4502" s="84">
        <v>360</v>
      </c>
      <c r="B4502" s="85">
        <v>37825</v>
      </c>
      <c r="C4502" s="105">
        <v>21.021020490000002</v>
      </c>
      <c r="D4502" s="90">
        <v>5.3010000000000004E-4</v>
      </c>
      <c r="E4502" s="87">
        <v>254.21545610000001</v>
      </c>
      <c r="F4502" s="96">
        <v>3.1</v>
      </c>
      <c r="G4502" s="91">
        <v>12.060510245000001</v>
      </c>
      <c r="H4502" s="41">
        <v>3.1635227732618176E-4</v>
      </c>
      <c r="I4502" s="42">
        <v>26.637802092871112</v>
      </c>
      <c r="J4502" s="41">
        <v>3.3501417347222228E-4</v>
      </c>
      <c r="K4502" s="42">
        <v>3.4764753537559696</v>
      </c>
      <c r="L4502" s="41">
        <v>3.1635227732618176E-4</v>
      </c>
      <c r="M4502" s="42">
        <v>3.2842368505690978</v>
      </c>
    </row>
    <row r="4503" spans="1:13" x14ac:dyDescent="0.2">
      <c r="A4503" s="84">
        <v>360</v>
      </c>
      <c r="B4503" s="85">
        <v>37826</v>
      </c>
      <c r="C4503" s="105">
        <v>21.046908519999999</v>
      </c>
      <c r="D4503" s="90">
        <v>5.3078999999999995E-4</v>
      </c>
      <c r="E4503" s="87">
        <v>254.35039112000001</v>
      </c>
      <c r="F4503" s="96">
        <v>3.09</v>
      </c>
      <c r="G4503" s="91">
        <v>12.068454259999999</v>
      </c>
      <c r="H4503" s="41">
        <v>3.1654925045199178E-4</v>
      </c>
      <c r="I4503" s="42">
        <v>26.646234269157301</v>
      </c>
      <c r="J4503" s="41">
        <v>3.3523484055555556E-4</v>
      </c>
      <c r="K4503" s="42">
        <v>3.4768105885965253</v>
      </c>
      <c r="L4503" s="41">
        <v>3.1654925045199178E-4</v>
      </c>
      <c r="M4503" s="42">
        <v>3.2845533998195497</v>
      </c>
    </row>
    <row r="4504" spans="1:13" x14ac:dyDescent="0.2">
      <c r="A4504" s="84">
        <v>360</v>
      </c>
      <c r="B4504" s="85">
        <v>37827</v>
      </c>
      <c r="C4504" s="105">
        <v>21.137216649999999</v>
      </c>
      <c r="D4504" s="90">
        <v>5.3286000000000002E-4</v>
      </c>
      <c r="E4504" s="87">
        <v>254.48592427</v>
      </c>
      <c r="F4504" s="96">
        <v>3.1</v>
      </c>
      <c r="G4504" s="91">
        <v>12.118608325</v>
      </c>
      <c r="H4504" s="41">
        <v>3.1779250717867136E-4</v>
      </c>
      <c r="I4504" s="42">
        <v>26.654702242752567</v>
      </c>
      <c r="J4504" s="41">
        <v>3.3662800902777777E-4</v>
      </c>
      <c r="K4504" s="42">
        <v>3.477147216605553</v>
      </c>
      <c r="L4504" s="41">
        <v>3.1779250717867136E-4</v>
      </c>
      <c r="M4504" s="42">
        <v>3.2848711923267286</v>
      </c>
    </row>
    <row r="4505" spans="1:13" x14ac:dyDescent="0.2">
      <c r="A4505" s="84">
        <v>360</v>
      </c>
      <c r="B4505" s="85">
        <v>37828</v>
      </c>
      <c r="C4505" s="105">
        <v>21.137216649999999</v>
      </c>
      <c r="D4505" s="90">
        <v>5.3286000000000002E-4</v>
      </c>
      <c r="E4505" s="87">
        <v>254.62152964000001</v>
      </c>
      <c r="F4505" s="96">
        <v>3.1</v>
      </c>
      <c r="G4505" s="91">
        <v>12.118608325</v>
      </c>
      <c r="H4505" s="41">
        <v>3.1779250717867136E-4</v>
      </c>
      <c r="I4505" s="42">
        <v>26.663172907406391</v>
      </c>
      <c r="J4505" s="41">
        <v>3.3662800902777777E-4</v>
      </c>
      <c r="K4505" s="42">
        <v>3.4774838446145808</v>
      </c>
      <c r="L4505" s="41">
        <v>3.1779250717867136E-4</v>
      </c>
      <c r="M4505" s="42">
        <v>3.2851889848339075</v>
      </c>
    </row>
    <row r="4506" spans="1:13" x14ac:dyDescent="0.2">
      <c r="A4506" s="84">
        <v>360</v>
      </c>
      <c r="B4506" s="85">
        <v>37829</v>
      </c>
      <c r="C4506" s="105">
        <v>21.137216649999999</v>
      </c>
      <c r="D4506" s="90">
        <v>5.3286000000000002E-4</v>
      </c>
      <c r="E4506" s="87">
        <v>254.75720727000001</v>
      </c>
      <c r="F4506" s="96">
        <v>3.1</v>
      </c>
      <c r="G4506" s="91">
        <v>12.118608325</v>
      </c>
      <c r="H4506" s="41">
        <v>3.1779250717867136E-4</v>
      </c>
      <c r="I4506" s="42">
        <v>26.671646263973976</v>
      </c>
      <c r="J4506" s="41">
        <v>3.3662800902777777E-4</v>
      </c>
      <c r="K4506" s="42">
        <v>3.4778204726236086</v>
      </c>
      <c r="L4506" s="41">
        <v>3.1779250717867136E-4</v>
      </c>
      <c r="M4506" s="42">
        <v>3.2855067773410864</v>
      </c>
    </row>
    <row r="4507" spans="1:13" x14ac:dyDescent="0.2">
      <c r="A4507" s="84">
        <v>360</v>
      </c>
      <c r="B4507" s="85">
        <v>37830</v>
      </c>
      <c r="C4507" s="105">
        <v>21.137216649999999</v>
      </c>
      <c r="D4507" s="90">
        <v>5.3286000000000002E-4</v>
      </c>
      <c r="E4507" s="87">
        <v>254.89295720000001</v>
      </c>
      <c r="F4507" s="96">
        <v>3.1</v>
      </c>
      <c r="G4507" s="91">
        <v>12.118608325</v>
      </c>
      <c r="H4507" s="41">
        <v>3.1779250717867136E-4</v>
      </c>
      <c r="I4507" s="42">
        <v>26.680122313310786</v>
      </c>
      <c r="J4507" s="41">
        <v>3.3662800902777777E-4</v>
      </c>
      <c r="K4507" s="42">
        <v>3.4781571006326364</v>
      </c>
      <c r="L4507" s="41">
        <v>3.1779250717867136E-4</v>
      </c>
      <c r="M4507" s="42">
        <v>3.2858245698482653</v>
      </c>
    </row>
    <row r="4508" spans="1:13" x14ac:dyDescent="0.2">
      <c r="A4508" s="84">
        <v>360</v>
      </c>
      <c r="B4508" s="85">
        <v>37831</v>
      </c>
      <c r="C4508" s="105">
        <v>21.137216649999999</v>
      </c>
      <c r="D4508" s="90">
        <v>5.3286000000000002E-4</v>
      </c>
      <c r="E4508" s="87">
        <v>255.02877946000001</v>
      </c>
      <c r="F4508" s="96">
        <v>3.1</v>
      </c>
      <c r="G4508" s="91">
        <v>12.118608325</v>
      </c>
      <c r="H4508" s="41">
        <v>3.1779250717867136E-4</v>
      </c>
      <c r="I4508" s="42">
        <v>26.688601056272567</v>
      </c>
      <c r="J4508" s="41">
        <v>3.3662800902777777E-4</v>
      </c>
      <c r="K4508" s="42">
        <v>3.4784937286416642</v>
      </c>
      <c r="L4508" s="41">
        <v>3.1779250717867136E-4</v>
      </c>
      <c r="M4508" s="42">
        <v>3.2861423623554442</v>
      </c>
    </row>
    <row r="4509" spans="1:13" x14ac:dyDescent="0.2">
      <c r="A4509" s="84">
        <v>360</v>
      </c>
      <c r="B4509" s="85">
        <v>37832</v>
      </c>
      <c r="C4509" s="105">
        <v>21.166037379999999</v>
      </c>
      <c r="D4509" s="90">
        <v>5.3353999999999999E-4</v>
      </c>
      <c r="E4509" s="87">
        <v>255.16484750999999</v>
      </c>
      <c r="F4509" s="96">
        <v>3.14</v>
      </c>
      <c r="G4509" s="91">
        <v>12.15301869</v>
      </c>
      <c r="H4509" s="41">
        <v>3.186451764707332E-4</v>
      </c>
      <c r="I4509" s="42">
        <v>26.697105250265899</v>
      </c>
      <c r="J4509" s="41">
        <v>3.3758385249999998E-4</v>
      </c>
      <c r="K4509" s="42">
        <v>3.4788313124941643</v>
      </c>
      <c r="L4509" s="41">
        <v>3.186451764707332E-4</v>
      </c>
      <c r="M4509" s="42">
        <v>3.2864610075319147</v>
      </c>
    </row>
    <row r="4510" spans="1:13" x14ac:dyDescent="0.2">
      <c r="A4510" s="84">
        <v>360</v>
      </c>
      <c r="B4510" s="85">
        <v>37833</v>
      </c>
      <c r="C4510" s="105">
        <v>21.378479080000002</v>
      </c>
      <c r="D4510" s="90">
        <v>5.3835999999999999E-4</v>
      </c>
      <c r="E4510" s="87">
        <v>255.30221806</v>
      </c>
      <c r="F4510" s="96">
        <v>3.07</v>
      </c>
      <c r="G4510" s="91">
        <v>12.224239540000001</v>
      </c>
      <c r="H4510" s="41">
        <v>3.204091601876069E-4</v>
      </c>
      <c r="I4510" s="42">
        <v>26.705659247338577</v>
      </c>
      <c r="J4510" s="41">
        <v>3.3956220944444449E-4</v>
      </c>
      <c r="K4510" s="42">
        <v>3.479170874703609</v>
      </c>
      <c r="L4510" s="41">
        <v>3.204091601876069E-4</v>
      </c>
      <c r="M4510" s="42">
        <v>3.2867814166921026</v>
      </c>
    </row>
    <row r="4511" spans="1:13" x14ac:dyDescent="0.2">
      <c r="A4511" s="84">
        <v>360</v>
      </c>
      <c r="B4511" s="85">
        <v>37834</v>
      </c>
      <c r="C4511" s="105">
        <v>21.188716199999998</v>
      </c>
      <c r="D4511" s="90">
        <v>5.3399999999999997E-4</v>
      </c>
      <c r="E4511" s="87">
        <v>255.43854944</v>
      </c>
      <c r="F4511" s="96">
        <v>3.09512265</v>
      </c>
      <c r="G4511" s="91">
        <v>12.141919424999999</v>
      </c>
      <c r="H4511" s="41">
        <v>3.1837017149771718E-4</v>
      </c>
      <c r="I4511" s="42">
        <v>26.714161532653112</v>
      </c>
      <c r="J4511" s="41">
        <v>3.3727553958333331E-4</v>
      </c>
      <c r="K4511" s="42">
        <v>3.4795081502431922</v>
      </c>
      <c r="L4511" s="41">
        <v>3.1837017149771718E-4</v>
      </c>
      <c r="M4511" s="42">
        <v>3.2870997868636005</v>
      </c>
    </row>
    <row r="4512" spans="1:13" x14ac:dyDescent="0.2">
      <c r="A4512" s="84">
        <v>360</v>
      </c>
      <c r="B4512" s="85">
        <v>37835</v>
      </c>
      <c r="C4512" s="105">
        <v>21.188716199999998</v>
      </c>
      <c r="D4512" s="90">
        <v>5.3399999999999997E-4</v>
      </c>
      <c r="E4512" s="87">
        <v>255.57495363000001</v>
      </c>
      <c r="F4512" s="96">
        <v>3.09512265</v>
      </c>
      <c r="G4512" s="91">
        <v>12.141919424999999</v>
      </c>
      <c r="H4512" s="41">
        <v>3.1837017149771718E-4</v>
      </c>
      <c r="I4512" s="42">
        <v>26.722666524841681</v>
      </c>
      <c r="J4512" s="41">
        <v>3.3727553958333331E-4</v>
      </c>
      <c r="K4512" s="42">
        <v>3.4798454257827753</v>
      </c>
      <c r="L4512" s="41">
        <v>3.1837017149771718E-4</v>
      </c>
      <c r="M4512" s="42">
        <v>3.2874181570350984</v>
      </c>
    </row>
    <row r="4513" spans="1:13" x14ac:dyDescent="0.2">
      <c r="A4513" s="84">
        <v>360</v>
      </c>
      <c r="B4513" s="85">
        <v>37836</v>
      </c>
      <c r="C4513" s="105">
        <v>21.188716199999998</v>
      </c>
      <c r="D4513" s="90">
        <v>5.3399999999999997E-4</v>
      </c>
      <c r="E4513" s="87">
        <v>255.71143065999999</v>
      </c>
      <c r="F4513" s="96">
        <v>3.09512265</v>
      </c>
      <c r="G4513" s="91">
        <v>12.141919424999999</v>
      </c>
      <c r="H4513" s="41">
        <v>3.1837017149771718E-4</v>
      </c>
      <c r="I4513" s="42">
        <v>26.731174224766072</v>
      </c>
      <c r="J4513" s="41">
        <v>3.3727553958333331E-4</v>
      </c>
      <c r="K4513" s="42">
        <v>3.4801827013223585</v>
      </c>
      <c r="L4513" s="41">
        <v>3.1837017149771718E-4</v>
      </c>
      <c r="M4513" s="42">
        <v>3.2877365272065964</v>
      </c>
    </row>
    <row r="4514" spans="1:13" x14ac:dyDescent="0.2">
      <c r="A4514" s="84">
        <v>360</v>
      </c>
      <c r="B4514" s="85">
        <v>37837</v>
      </c>
      <c r="C4514" s="105">
        <v>21.390617970000001</v>
      </c>
      <c r="D4514" s="90">
        <v>5.3857999999999998E-4</v>
      </c>
      <c r="E4514" s="87">
        <v>255.84915172000001</v>
      </c>
      <c r="F4514" s="96">
        <v>3.08082769</v>
      </c>
      <c r="G4514" s="91">
        <v>12.23572283</v>
      </c>
      <c r="H4514" s="41">
        <v>3.2069347149565886E-4</v>
      </c>
      <c r="I4514" s="42">
        <v>26.739746737825367</v>
      </c>
      <c r="J4514" s="41">
        <v>3.3988118972222225E-4</v>
      </c>
      <c r="K4514" s="42">
        <v>3.4805225825120809</v>
      </c>
      <c r="L4514" s="41">
        <v>3.2069347149565886E-4</v>
      </c>
      <c r="M4514" s="42">
        <v>3.288057220678092</v>
      </c>
    </row>
    <row r="4515" spans="1:13" x14ac:dyDescent="0.2">
      <c r="A4515" s="84">
        <v>360</v>
      </c>
      <c r="B4515" s="85">
        <v>37838</v>
      </c>
      <c r="C4515" s="105">
        <v>21.37257211</v>
      </c>
      <c r="D4515" s="90">
        <v>5.3813000000000005E-4</v>
      </c>
      <c r="E4515" s="87">
        <v>255.98683181999999</v>
      </c>
      <c r="F4515" s="96">
        <v>3.0488351599999999</v>
      </c>
      <c r="G4515" s="91">
        <v>12.210703635</v>
      </c>
      <c r="H4515" s="41">
        <v>3.200739915492079E-4</v>
      </c>
      <c r="I4515" s="42">
        <v>26.748305435296757</v>
      </c>
      <c r="J4515" s="41">
        <v>3.3918621208333332E-4</v>
      </c>
      <c r="K4515" s="42">
        <v>3.4808617687241643</v>
      </c>
      <c r="L4515" s="41">
        <v>3.200739915492079E-4</v>
      </c>
      <c r="M4515" s="42">
        <v>3.2883772946696412</v>
      </c>
    </row>
    <row r="4516" spans="1:13" x14ac:dyDescent="0.2">
      <c r="A4516" s="84">
        <v>360</v>
      </c>
      <c r="B4516" s="85">
        <v>37839</v>
      </c>
      <c r="C4516" s="105">
        <v>21.533856199999999</v>
      </c>
      <c r="D4516" s="90">
        <v>5.4179E-4</v>
      </c>
      <c r="E4516" s="87">
        <v>256.12552292999999</v>
      </c>
      <c r="F4516" s="96">
        <v>3.0539014500000001</v>
      </c>
      <c r="G4516" s="91">
        <v>12.293878825</v>
      </c>
      <c r="H4516" s="41">
        <v>3.2213289289484415E-4</v>
      </c>
      <c r="I4516" s="42">
        <v>26.756921944306665</v>
      </c>
      <c r="J4516" s="41">
        <v>3.4149663402777776E-4</v>
      </c>
      <c r="K4516" s="42">
        <v>3.4812032653581921</v>
      </c>
      <c r="L4516" s="41">
        <v>3.2213289289484415E-4</v>
      </c>
      <c r="M4516" s="42">
        <v>3.2886994275625359</v>
      </c>
    </row>
    <row r="4517" spans="1:13" x14ac:dyDescent="0.2">
      <c r="A4517" s="84">
        <v>360</v>
      </c>
      <c r="B4517" s="85">
        <v>37840</v>
      </c>
      <c r="C4517" s="105">
        <v>21.402506540000001</v>
      </c>
      <c r="D4517" s="90">
        <v>5.3881000000000003E-4</v>
      </c>
      <c r="E4517" s="87">
        <v>256.26352592000001</v>
      </c>
      <c r="F4517" s="96">
        <v>3.05412938</v>
      </c>
      <c r="G4517" s="91">
        <v>12.22831796</v>
      </c>
      <c r="H4517" s="41">
        <v>3.2051013987821619E-4</v>
      </c>
      <c r="I4517" s="42">
        <v>26.765497809101745</v>
      </c>
      <c r="J4517" s="41">
        <v>3.3967549888888892E-4</v>
      </c>
      <c r="K4517" s="42">
        <v>3.4815429408570808</v>
      </c>
      <c r="L4517" s="41">
        <v>3.2051013987821619E-4</v>
      </c>
      <c r="M4517" s="42">
        <v>3.2890199377024141</v>
      </c>
    </row>
    <row r="4518" spans="1:13" x14ac:dyDescent="0.2">
      <c r="A4518" s="84">
        <v>360</v>
      </c>
      <c r="B4518" s="85">
        <v>37841</v>
      </c>
      <c r="C4518" s="105">
        <v>21.359846810000001</v>
      </c>
      <c r="D4518" s="90">
        <v>5.3790000000000001E-4</v>
      </c>
      <c r="E4518" s="87">
        <v>256.40137006999998</v>
      </c>
      <c r="F4518" s="96">
        <v>3.0464872399999998</v>
      </c>
      <c r="G4518" s="91">
        <v>12.203167025000001</v>
      </c>
      <c r="H4518" s="41">
        <v>3.1988735668098123E-4</v>
      </c>
      <c r="I4518" s="42">
        <v>26.774059753446149</v>
      </c>
      <c r="J4518" s="41">
        <v>3.3897686180555558E-4</v>
      </c>
      <c r="K4518" s="42">
        <v>3.4818819177188862</v>
      </c>
      <c r="L4518" s="41">
        <v>3.1988735668098123E-4</v>
      </c>
      <c r="M4518" s="42">
        <v>3.2893398250590948</v>
      </c>
    </row>
    <row r="4519" spans="1:13" x14ac:dyDescent="0.2">
      <c r="A4519" s="84">
        <v>360</v>
      </c>
      <c r="B4519" s="85">
        <v>37842</v>
      </c>
      <c r="C4519" s="105">
        <v>21.359846810000001</v>
      </c>
      <c r="D4519" s="90">
        <v>5.3790000000000001E-4</v>
      </c>
      <c r="E4519" s="87">
        <v>256.53928837000001</v>
      </c>
      <c r="F4519" s="96">
        <v>3.0464872399999998</v>
      </c>
      <c r="G4519" s="91">
        <v>12.203167025000001</v>
      </c>
      <c r="H4519" s="41">
        <v>3.1988735668098123E-4</v>
      </c>
      <c r="I4519" s="42">
        <v>26.782624436648298</v>
      </c>
      <c r="J4519" s="41">
        <v>3.3897686180555558E-4</v>
      </c>
      <c r="K4519" s="42">
        <v>3.4822208945806916</v>
      </c>
      <c r="L4519" s="41">
        <v>3.1988735668098123E-4</v>
      </c>
      <c r="M4519" s="42">
        <v>3.2896597124157756</v>
      </c>
    </row>
    <row r="4520" spans="1:13" x14ac:dyDescent="0.2">
      <c r="A4520" s="84">
        <v>360</v>
      </c>
      <c r="B4520" s="85">
        <v>37843</v>
      </c>
      <c r="C4520" s="105">
        <v>21.359846810000001</v>
      </c>
      <c r="D4520" s="90">
        <v>5.3790000000000001E-4</v>
      </c>
      <c r="E4520" s="87">
        <v>256.67728084999999</v>
      </c>
      <c r="F4520" s="96">
        <v>3.0464872399999998</v>
      </c>
      <c r="G4520" s="91">
        <v>12.203167025000001</v>
      </c>
      <c r="H4520" s="41">
        <v>3.1988735668098123E-4</v>
      </c>
      <c r="I4520" s="42">
        <v>26.791191859584316</v>
      </c>
      <c r="J4520" s="41">
        <v>3.3897686180555558E-4</v>
      </c>
      <c r="K4520" s="42">
        <v>3.482559871442497</v>
      </c>
      <c r="L4520" s="41">
        <v>3.1988735668098123E-4</v>
      </c>
      <c r="M4520" s="42">
        <v>3.2899795997724564</v>
      </c>
    </row>
    <row r="4521" spans="1:13" x14ac:dyDescent="0.2">
      <c r="A4521" s="84">
        <v>360</v>
      </c>
      <c r="B4521" s="85">
        <v>37844</v>
      </c>
      <c r="C4521" s="105">
        <v>21.497239889999999</v>
      </c>
      <c r="D4521" s="90">
        <v>5.4109999999999998E-4</v>
      </c>
      <c r="E4521" s="87">
        <v>256.81616893</v>
      </c>
      <c r="F4521" s="96">
        <v>3.0393859499999998</v>
      </c>
      <c r="G4521" s="91">
        <v>12.26831292</v>
      </c>
      <c r="H4521" s="41">
        <v>3.2150020172982963E-4</v>
      </c>
      <c r="I4521" s="42">
        <v>26.799805233171757</v>
      </c>
      <c r="J4521" s="41">
        <v>3.4078647000000001E-4</v>
      </c>
      <c r="K4521" s="42">
        <v>3.4829006579124968</v>
      </c>
      <c r="L4521" s="41">
        <v>3.2150020172982963E-4</v>
      </c>
      <c r="M4521" s="42">
        <v>3.2903010999741862</v>
      </c>
    </row>
    <row r="4522" spans="1:13" x14ac:dyDescent="0.2">
      <c r="A4522" s="84">
        <v>360</v>
      </c>
      <c r="B4522" s="85">
        <v>37845</v>
      </c>
      <c r="C4522" s="105">
        <v>21.404621980000002</v>
      </c>
      <c r="D4522" s="90">
        <v>5.3881000000000003E-4</v>
      </c>
      <c r="E4522" s="87">
        <v>256.95454404999998</v>
      </c>
      <c r="F4522" s="96">
        <v>2.9895683200000001</v>
      </c>
      <c r="G4522" s="91">
        <v>12.197095150000001</v>
      </c>
      <c r="H4522" s="41">
        <v>3.1973698507847814E-4</v>
      </c>
      <c r="I4522" s="42">
        <v>26.8083741220977</v>
      </c>
      <c r="J4522" s="41">
        <v>3.3880819861111113E-4</v>
      </c>
      <c r="K4522" s="42">
        <v>3.4832394661111081</v>
      </c>
      <c r="L4522" s="41">
        <v>3.1973698507847814E-4</v>
      </c>
      <c r="M4522" s="42">
        <v>3.2906208369592647</v>
      </c>
    </row>
    <row r="4523" spans="1:13" x14ac:dyDescent="0.2">
      <c r="A4523" s="84">
        <v>360</v>
      </c>
      <c r="B4523" s="85">
        <v>37846</v>
      </c>
      <c r="C4523" s="105">
        <v>21.626246099999999</v>
      </c>
      <c r="D4523" s="90">
        <v>5.4407000000000001E-4</v>
      </c>
      <c r="E4523" s="87">
        <v>257.09434530999999</v>
      </c>
      <c r="F4523" s="96">
        <v>2.9799244800000002</v>
      </c>
      <c r="G4523" s="91">
        <v>12.30308529</v>
      </c>
      <c r="H4523" s="41">
        <v>3.22360694325452E-4</v>
      </c>
      <c r="I4523" s="42">
        <v>26.817016088193437</v>
      </c>
      <c r="J4523" s="41">
        <v>3.4175236916666665E-4</v>
      </c>
      <c r="K4523" s="42">
        <v>3.4835812184802748</v>
      </c>
      <c r="L4523" s="41">
        <v>3.22360694325452E-4</v>
      </c>
      <c r="M4523" s="42">
        <v>3.2909431976535899</v>
      </c>
    </row>
    <row r="4524" spans="1:13" x14ac:dyDescent="0.2">
      <c r="A4524" s="84">
        <v>360</v>
      </c>
      <c r="B4524" s="85">
        <v>37847</v>
      </c>
      <c r="C4524" s="105">
        <v>21.412938499999999</v>
      </c>
      <c r="D4524" s="90">
        <v>5.3903999999999996E-4</v>
      </c>
      <c r="E4524" s="87">
        <v>257.23292944999997</v>
      </c>
      <c r="F4524" s="96">
        <v>2.9892396699999999</v>
      </c>
      <c r="G4524" s="91">
        <v>12.201089085</v>
      </c>
      <c r="H4524" s="41">
        <v>3.1983589685635749E-4</v>
      </c>
      <c r="I4524" s="42">
        <v>26.825593132585016</v>
      </c>
      <c r="J4524" s="41">
        <v>3.3891914125E-4</v>
      </c>
      <c r="K4524" s="42">
        <v>3.4839201376215247</v>
      </c>
      <c r="L4524" s="41">
        <v>3.1983589685635749E-4</v>
      </c>
      <c r="M4524" s="42">
        <v>3.2912630335504462</v>
      </c>
    </row>
    <row r="4525" spans="1:13" x14ac:dyDescent="0.2">
      <c r="A4525" s="84">
        <v>360</v>
      </c>
      <c r="B4525" s="85">
        <v>37848</v>
      </c>
      <c r="C4525" s="105">
        <v>21.610261829999999</v>
      </c>
      <c r="D4525" s="90">
        <v>5.4361999999999998E-4</v>
      </c>
      <c r="E4525" s="87">
        <v>257.37276642</v>
      </c>
      <c r="F4525" s="96">
        <v>2.96569444</v>
      </c>
      <c r="G4525" s="91">
        <v>12.287978134999999</v>
      </c>
      <c r="H4525" s="41">
        <v>3.2198687856754837E-4</v>
      </c>
      <c r="I4525" s="42">
        <v>26.834230621583501</v>
      </c>
      <c r="J4525" s="41">
        <v>3.4133272597222219E-4</v>
      </c>
      <c r="K4525" s="42">
        <v>3.484261470347497</v>
      </c>
      <c r="L4525" s="41">
        <v>3.2198687856754837E-4</v>
      </c>
      <c r="M4525" s="42">
        <v>3.2915850204290136</v>
      </c>
    </row>
    <row r="4526" spans="1:13" x14ac:dyDescent="0.2">
      <c r="A4526" s="84">
        <v>360</v>
      </c>
      <c r="B4526" s="85">
        <v>37849</v>
      </c>
      <c r="C4526" s="105">
        <v>21.610261829999999</v>
      </c>
      <c r="D4526" s="90">
        <v>5.4361999999999998E-4</v>
      </c>
      <c r="E4526" s="87">
        <v>257.51267940000002</v>
      </c>
      <c r="F4526" s="96">
        <v>2.96569444</v>
      </c>
      <c r="G4526" s="91">
        <v>12.287978134999999</v>
      </c>
      <c r="H4526" s="41">
        <v>3.2198687856754837E-4</v>
      </c>
      <c r="I4526" s="42">
        <v>26.842870891740105</v>
      </c>
      <c r="J4526" s="41">
        <v>3.4133272597222219E-4</v>
      </c>
      <c r="K4526" s="42">
        <v>3.4846028030734693</v>
      </c>
      <c r="L4526" s="41">
        <v>3.2198687856754837E-4</v>
      </c>
      <c r="M4526" s="42">
        <v>3.2919070073075813</v>
      </c>
    </row>
    <row r="4527" spans="1:13" x14ac:dyDescent="0.2">
      <c r="A4527" s="84">
        <v>360</v>
      </c>
      <c r="B4527" s="85">
        <v>37850</v>
      </c>
      <c r="C4527" s="105">
        <v>21.610261829999999</v>
      </c>
      <c r="D4527" s="90">
        <v>5.4361999999999998E-4</v>
      </c>
      <c r="E4527" s="87">
        <v>257.65266844000001</v>
      </c>
      <c r="F4527" s="96">
        <v>2.96569444</v>
      </c>
      <c r="G4527" s="91">
        <v>12.287978134999999</v>
      </c>
      <c r="H4527" s="41">
        <v>3.2198687856754837E-4</v>
      </c>
      <c r="I4527" s="42">
        <v>26.85151394395033</v>
      </c>
      <c r="J4527" s="41">
        <v>3.4133272597222219E-4</v>
      </c>
      <c r="K4527" s="42">
        <v>3.4849441357994415</v>
      </c>
      <c r="L4527" s="41">
        <v>3.2198687856754837E-4</v>
      </c>
      <c r="M4527" s="42">
        <v>3.2922289941861491</v>
      </c>
    </row>
    <row r="4528" spans="1:13" x14ac:dyDescent="0.2">
      <c r="A4528" s="84">
        <v>360</v>
      </c>
      <c r="B4528" s="85">
        <v>37851</v>
      </c>
      <c r="C4528" s="105">
        <v>21.708940519999999</v>
      </c>
      <c r="D4528" s="90">
        <v>5.4589999999999999E-4</v>
      </c>
      <c r="E4528" s="87">
        <v>257.79332103000002</v>
      </c>
      <c r="F4528" s="96">
        <v>2.9651678800000001</v>
      </c>
      <c r="G4528" s="91">
        <v>12.337054199999999</v>
      </c>
      <c r="H4528" s="41">
        <v>3.2320104762351143E-4</v>
      </c>
      <c r="I4528" s="42">
        <v>26.860192381387293</v>
      </c>
      <c r="J4528" s="41">
        <v>3.4269594999999996E-4</v>
      </c>
      <c r="K4528" s="42">
        <v>3.4852868317494416</v>
      </c>
      <c r="L4528" s="41">
        <v>3.2320104762351143E-4</v>
      </c>
      <c r="M4528" s="42">
        <v>3.2925521952337728</v>
      </c>
    </row>
    <row r="4529" spans="1:13" x14ac:dyDescent="0.2">
      <c r="A4529" s="84">
        <v>360</v>
      </c>
      <c r="B4529" s="85">
        <v>37852</v>
      </c>
      <c r="C4529" s="105">
        <v>21.622705710000002</v>
      </c>
      <c r="D4529" s="90">
        <v>5.4385000000000002E-4</v>
      </c>
      <c r="E4529" s="87">
        <v>257.93352192999998</v>
      </c>
      <c r="F4529" s="96">
        <v>2.9323185700000001</v>
      </c>
      <c r="G4529" s="91">
        <v>12.277512140000001</v>
      </c>
      <c r="H4529" s="41">
        <v>3.2172787558870652E-4</v>
      </c>
      <c r="I4529" s="42">
        <v>26.868834054020059</v>
      </c>
      <c r="J4529" s="41">
        <v>3.4104200388888889E-4</v>
      </c>
      <c r="K4529" s="42">
        <v>3.4856278737533306</v>
      </c>
      <c r="L4529" s="41">
        <v>3.2172787558870652E-4</v>
      </c>
      <c r="M4529" s="42">
        <v>3.2928739231093616</v>
      </c>
    </row>
    <row r="4530" spans="1:13" x14ac:dyDescent="0.2">
      <c r="A4530" s="84">
        <v>360</v>
      </c>
      <c r="B4530" s="85">
        <v>37853</v>
      </c>
      <c r="C4530" s="105">
        <v>21.633244359999999</v>
      </c>
      <c r="D4530" s="90">
        <v>5.4407000000000001E-4</v>
      </c>
      <c r="E4530" s="87">
        <v>258.07385582000001</v>
      </c>
      <c r="F4530" s="96">
        <v>2.89360499</v>
      </c>
      <c r="G4530" s="91">
        <v>12.263424675</v>
      </c>
      <c r="H4530" s="41">
        <v>3.2137921372932254E-4</v>
      </c>
      <c r="I4530" s="42">
        <v>26.877469138782164</v>
      </c>
      <c r="J4530" s="41">
        <v>3.4065068541666663E-4</v>
      </c>
      <c r="K4530" s="42">
        <v>3.4859685244387473</v>
      </c>
      <c r="L4530" s="41">
        <v>3.2137921372932254E-4</v>
      </c>
      <c r="M4530" s="42">
        <v>3.2931953023230909</v>
      </c>
    </row>
    <row r="4531" spans="1:13" x14ac:dyDescent="0.2">
      <c r="A4531" s="84">
        <v>360</v>
      </c>
      <c r="B4531" s="85">
        <v>37854</v>
      </c>
      <c r="C4531" s="105">
        <v>21.874987659999999</v>
      </c>
      <c r="D4531" s="90">
        <v>5.4955E-4</v>
      </c>
      <c r="E4531" s="87">
        <v>258.21568030999998</v>
      </c>
      <c r="F4531" s="96">
        <v>2.92456585</v>
      </c>
      <c r="G4531" s="91">
        <v>12.399776755</v>
      </c>
      <c r="H4531" s="41">
        <v>3.2475206860604899E-4</v>
      </c>
      <c r="I4531" s="42">
        <v>26.886197652483879</v>
      </c>
      <c r="J4531" s="41">
        <v>3.4443824319444443E-4</v>
      </c>
      <c r="K4531" s="42">
        <v>3.4863129626819416</v>
      </c>
      <c r="L4531" s="41">
        <v>3.2475206860604899E-4</v>
      </c>
      <c r="M4531" s="42">
        <v>3.2935200543916969</v>
      </c>
    </row>
    <row r="4532" spans="1:13" x14ac:dyDescent="0.2">
      <c r="A4532" s="84">
        <v>360</v>
      </c>
      <c r="B4532" s="85">
        <v>37855</v>
      </c>
      <c r="C4532" s="105">
        <v>21.67191841</v>
      </c>
      <c r="D4532" s="90">
        <v>5.4498999999999997E-4</v>
      </c>
      <c r="E4532" s="87">
        <v>258.35640526999998</v>
      </c>
      <c r="F4532" s="96">
        <v>2.9157526699999998</v>
      </c>
      <c r="G4532" s="91">
        <v>12.29383554</v>
      </c>
      <c r="H4532" s="41">
        <v>3.2213182182250222E-4</v>
      </c>
      <c r="I4532" s="42">
        <v>26.894858552315554</v>
      </c>
      <c r="J4532" s="41">
        <v>3.4149543166666664E-4</v>
      </c>
      <c r="K4532" s="42">
        <v>3.4866544581136081</v>
      </c>
      <c r="L4532" s="41">
        <v>3.2213182182250222E-4</v>
      </c>
      <c r="M4532" s="42">
        <v>3.2938421862135194</v>
      </c>
    </row>
    <row r="4533" spans="1:13" x14ac:dyDescent="0.2">
      <c r="A4533" s="84">
        <v>360</v>
      </c>
      <c r="B4533" s="85">
        <v>37856</v>
      </c>
      <c r="C4533" s="105">
        <v>21.67191841</v>
      </c>
      <c r="D4533" s="90">
        <v>5.4498999999999997E-4</v>
      </c>
      <c r="E4533" s="87">
        <v>258.49720693</v>
      </c>
      <c r="F4533" s="96">
        <v>2.9157526699999998</v>
      </c>
      <c r="G4533" s="91">
        <v>12.29383554</v>
      </c>
      <c r="H4533" s="41">
        <v>3.2213182182250222E-4</v>
      </c>
      <c r="I4533" s="42">
        <v>26.903522242098671</v>
      </c>
      <c r="J4533" s="41">
        <v>3.4149543166666664E-4</v>
      </c>
      <c r="K4533" s="42">
        <v>3.4869959535452746</v>
      </c>
      <c r="L4533" s="41">
        <v>3.2213182182250222E-4</v>
      </c>
      <c r="M4533" s="42">
        <v>3.2941643180353419</v>
      </c>
    </row>
    <row r="4534" spans="1:13" x14ac:dyDescent="0.2">
      <c r="A4534" s="84">
        <v>360</v>
      </c>
      <c r="B4534" s="85">
        <v>37857</v>
      </c>
      <c r="C4534" s="105">
        <v>21.67191841</v>
      </c>
      <c r="D4534" s="90">
        <v>5.4498999999999997E-4</v>
      </c>
      <c r="E4534" s="87">
        <v>258.63808532000002</v>
      </c>
      <c r="F4534" s="96">
        <v>2.9157526699999998</v>
      </c>
      <c r="G4534" s="91">
        <v>12.29383554</v>
      </c>
      <c r="H4534" s="41">
        <v>3.2213182182250222E-4</v>
      </c>
      <c r="I4534" s="42">
        <v>26.912188722731962</v>
      </c>
      <c r="J4534" s="41">
        <v>3.4149543166666664E-4</v>
      </c>
      <c r="K4534" s="42">
        <v>3.4873374489769411</v>
      </c>
      <c r="L4534" s="41">
        <v>3.2213182182250222E-4</v>
      </c>
      <c r="M4534" s="42">
        <v>3.2944864498571644</v>
      </c>
    </row>
    <row r="4535" spans="1:13" x14ac:dyDescent="0.2">
      <c r="A4535" s="84">
        <v>360</v>
      </c>
      <c r="B4535" s="85">
        <v>37858</v>
      </c>
      <c r="C4535" s="105">
        <v>21.761241779999999</v>
      </c>
      <c r="D4535" s="90">
        <v>5.4704000000000005E-4</v>
      </c>
      <c r="E4535" s="87">
        <v>258.77957070000002</v>
      </c>
      <c r="F4535" s="96">
        <v>2.9124242900000001</v>
      </c>
      <c r="G4535" s="91">
        <v>12.336833035</v>
      </c>
      <c r="H4535" s="41">
        <v>3.2319557706528279E-4</v>
      </c>
      <c r="I4535" s="42">
        <v>26.920886623096294</v>
      </c>
      <c r="J4535" s="41">
        <v>3.4268980652777775E-4</v>
      </c>
      <c r="K4535" s="42">
        <v>3.4876801387834688</v>
      </c>
      <c r="L4535" s="41">
        <v>3.2319557706528279E-4</v>
      </c>
      <c r="M4535" s="42">
        <v>3.2948096454342295</v>
      </c>
    </row>
    <row r="4536" spans="1:13" x14ac:dyDescent="0.2">
      <c r="A4536" s="84">
        <v>360</v>
      </c>
      <c r="B4536" s="85">
        <v>37859</v>
      </c>
      <c r="C4536" s="105">
        <v>22.487341000000001</v>
      </c>
      <c r="D4536" s="90">
        <v>5.6366000000000001E-4</v>
      </c>
      <c r="E4536" s="87">
        <v>258.92543439000002</v>
      </c>
      <c r="F4536" s="96">
        <v>2.89655511</v>
      </c>
      <c r="G4536" s="91">
        <v>12.691948055000001</v>
      </c>
      <c r="H4536" s="41">
        <v>3.3196560693427024E-4</v>
      </c>
      <c r="I4536" s="42">
        <v>26.929823431563339</v>
      </c>
      <c r="J4536" s="41">
        <v>3.5255411263888892E-4</v>
      </c>
      <c r="K4536" s="42">
        <v>3.4880326928961076</v>
      </c>
      <c r="L4536" s="41">
        <v>3.3196560693427024E-4</v>
      </c>
      <c r="M4536" s="42">
        <v>3.2951416110411635</v>
      </c>
    </row>
    <row r="4537" spans="1:13" x14ac:dyDescent="0.2">
      <c r="A4537" s="84">
        <v>360</v>
      </c>
      <c r="B4537" s="85">
        <v>37860</v>
      </c>
      <c r="C4537" s="105">
        <v>21.7601361</v>
      </c>
      <c r="D4537" s="90">
        <v>5.4704000000000005E-4</v>
      </c>
      <c r="E4537" s="87">
        <v>259.06707696000001</v>
      </c>
      <c r="F4537" s="96">
        <v>2.9240294900000001</v>
      </c>
      <c r="G4537" s="91">
        <v>12.342082795</v>
      </c>
      <c r="H4537" s="41">
        <v>3.2332542797397501E-4</v>
      </c>
      <c r="I4537" s="42">
        <v>26.938530528249611</v>
      </c>
      <c r="J4537" s="41">
        <v>3.4283563319444441E-4</v>
      </c>
      <c r="K4537" s="42">
        <v>3.4883755285293021</v>
      </c>
      <c r="L4537" s="41">
        <v>3.2332542797397501E-4</v>
      </c>
      <c r="M4537" s="42">
        <v>3.2954649364691377</v>
      </c>
    </row>
    <row r="4538" spans="1:13" x14ac:dyDescent="0.2">
      <c r="A4538" s="84">
        <v>360</v>
      </c>
      <c r="B4538" s="85">
        <v>37861</v>
      </c>
      <c r="C4538" s="105">
        <v>21.607497599999999</v>
      </c>
      <c r="D4538" s="90">
        <v>5.4361999999999998E-4</v>
      </c>
      <c r="E4538" s="87">
        <v>259.20791100000002</v>
      </c>
      <c r="F4538" s="96">
        <v>2.9601557000000001</v>
      </c>
      <c r="G4538" s="91">
        <v>12.28382665</v>
      </c>
      <c r="H4538" s="41">
        <v>3.2188414425204925E-4</v>
      </c>
      <c r="I4538" s="42">
        <v>26.947201614096105</v>
      </c>
      <c r="J4538" s="41">
        <v>3.4121740694444445E-4</v>
      </c>
      <c r="K4538" s="42">
        <v>3.4887167459362467</v>
      </c>
      <c r="L4538" s="41">
        <v>3.2188414425204925E-4</v>
      </c>
      <c r="M4538" s="42">
        <v>3.2957868206133898</v>
      </c>
    </row>
    <row r="4539" spans="1:13" x14ac:dyDescent="0.2">
      <c r="A4539" s="84">
        <v>360</v>
      </c>
      <c r="B4539" s="85">
        <v>37862</v>
      </c>
      <c r="C4539" s="105">
        <v>21.684651479999999</v>
      </c>
      <c r="D4539" s="90">
        <v>5.4522000000000001E-4</v>
      </c>
      <c r="E4539" s="87">
        <v>259.34923634</v>
      </c>
      <c r="F4539" s="96">
        <v>2.9672199400000001</v>
      </c>
      <c r="G4539" s="91">
        <v>12.32593571</v>
      </c>
      <c r="H4539" s="41">
        <v>3.2292601636707552E-4</v>
      </c>
      <c r="I4539" s="42">
        <v>26.955903566565585</v>
      </c>
      <c r="J4539" s="41">
        <v>3.4238710305555556E-4</v>
      </c>
      <c r="K4539" s="42">
        <v>3.4890591330393024</v>
      </c>
      <c r="L4539" s="41">
        <v>3.2292601636707552E-4</v>
      </c>
      <c r="M4539" s="42">
        <v>3.2961097466297566</v>
      </c>
    </row>
    <row r="4540" spans="1:13" x14ac:dyDescent="0.2">
      <c r="A4540" s="84">
        <v>360</v>
      </c>
      <c r="B4540" s="85">
        <v>37863</v>
      </c>
      <c r="C4540" s="105">
        <v>21.684651479999999</v>
      </c>
      <c r="D4540" s="90">
        <v>5.4522000000000001E-4</v>
      </c>
      <c r="E4540" s="87">
        <v>259.49063873</v>
      </c>
      <c r="F4540" s="96">
        <v>2.9672199400000001</v>
      </c>
      <c r="G4540" s="91">
        <v>12.32593571</v>
      </c>
      <c r="H4540" s="41">
        <v>3.2292601636707552E-4</v>
      </c>
      <c r="I4540" s="42">
        <v>26.964608329121912</v>
      </c>
      <c r="J4540" s="41">
        <v>3.4238710305555556E-4</v>
      </c>
      <c r="K4540" s="42">
        <v>3.489401520142358</v>
      </c>
      <c r="L4540" s="41">
        <v>3.2292601636707552E-4</v>
      </c>
      <c r="M4540" s="42">
        <v>3.2964326726461239</v>
      </c>
    </row>
    <row r="4541" spans="1:13" x14ac:dyDescent="0.2">
      <c r="A4541" s="84">
        <v>360</v>
      </c>
      <c r="B4541" s="85">
        <v>37864</v>
      </c>
      <c r="C4541" s="105">
        <v>21.684651479999999</v>
      </c>
      <c r="D4541" s="90">
        <v>5.4522000000000001E-4</v>
      </c>
      <c r="E4541" s="87">
        <v>259.63211822</v>
      </c>
      <c r="F4541" s="96">
        <v>2.9672199400000001</v>
      </c>
      <c r="G4541" s="91">
        <v>12.32593571</v>
      </c>
      <c r="H4541" s="41">
        <v>3.2292601636707552E-4</v>
      </c>
      <c r="I4541" s="42">
        <v>26.973315902672535</v>
      </c>
      <c r="J4541" s="41">
        <v>3.4238710305555556E-4</v>
      </c>
      <c r="K4541" s="42">
        <v>3.4897439072454137</v>
      </c>
      <c r="L4541" s="41">
        <v>3.2292601636707552E-4</v>
      </c>
      <c r="M4541" s="42">
        <v>3.2967555986624912</v>
      </c>
    </row>
    <row r="4542" spans="1:13" x14ac:dyDescent="0.2">
      <c r="A4542" s="84">
        <v>360</v>
      </c>
      <c r="B4542" s="85">
        <v>37865</v>
      </c>
      <c r="C4542" s="105">
        <v>21.695638150000001</v>
      </c>
      <c r="D4542" s="90">
        <v>5.4567000000000005E-4</v>
      </c>
      <c r="E4542" s="87">
        <v>259.77379167999999</v>
      </c>
      <c r="F4542" s="96">
        <v>2.9755765099999998</v>
      </c>
      <c r="G4542" s="91">
        <v>12.33560733</v>
      </c>
      <c r="H4542" s="41">
        <v>3.2316525882558622E-4</v>
      </c>
      <c r="I4542" s="42">
        <v>26.982032741287608</v>
      </c>
      <c r="J4542" s="41">
        <v>3.4265575916666668E-4</v>
      </c>
      <c r="K4542" s="42">
        <v>3.4900865630045805</v>
      </c>
      <c r="L4542" s="41">
        <v>3.2316525882558622E-4</v>
      </c>
      <c r="M4542" s="42">
        <v>3.2970787639213168</v>
      </c>
    </row>
    <row r="4543" spans="1:13" x14ac:dyDescent="0.2">
      <c r="A4543" s="84">
        <v>360</v>
      </c>
      <c r="B4543" s="85">
        <v>37866</v>
      </c>
      <c r="C4543" s="105">
        <v>21.968601769999999</v>
      </c>
      <c r="D4543" s="90">
        <v>5.5183000000000001E-4</v>
      </c>
      <c r="E4543" s="87">
        <v>259.91714265000002</v>
      </c>
      <c r="F4543" s="96">
        <v>2.9530776200000002</v>
      </c>
      <c r="G4543" s="91">
        <v>12.460839695000001</v>
      </c>
      <c r="H4543" s="41">
        <v>3.2626122122536572E-4</v>
      </c>
      <c r="I4543" s="42">
        <v>26.990835932240923</v>
      </c>
      <c r="J4543" s="41">
        <v>3.4613443597222225E-4</v>
      </c>
      <c r="K4543" s="42">
        <v>3.4904326974405526</v>
      </c>
      <c r="L4543" s="41">
        <v>3.2626122122536572E-4</v>
      </c>
      <c r="M4543" s="42">
        <v>3.2974050251425422</v>
      </c>
    </row>
    <row r="4544" spans="1:13" x14ac:dyDescent="0.2">
      <c r="A4544" s="84">
        <v>360</v>
      </c>
      <c r="B4544" s="85">
        <v>37867</v>
      </c>
      <c r="C4544" s="105">
        <v>22.04934935</v>
      </c>
      <c r="D4544" s="90">
        <v>5.5365000000000004E-4</v>
      </c>
      <c r="E4544" s="87">
        <v>260.06104577999997</v>
      </c>
      <c r="F4544" s="96">
        <v>2.9184084600000002</v>
      </c>
      <c r="G4544" s="91">
        <v>12.483878905000001</v>
      </c>
      <c r="H4544" s="41">
        <v>3.2683041622050268E-4</v>
      </c>
      <c r="I4544" s="42">
        <v>26.999657358382798</v>
      </c>
      <c r="J4544" s="41">
        <v>3.4677441402777783E-4</v>
      </c>
      <c r="K4544" s="42">
        <v>3.4907794718545806</v>
      </c>
      <c r="L4544" s="41">
        <v>3.2683041622050268E-4</v>
      </c>
      <c r="M4544" s="42">
        <v>3.2977318555587627</v>
      </c>
    </row>
    <row r="4545" spans="1:13" x14ac:dyDescent="0.2">
      <c r="A4545" s="84">
        <v>360</v>
      </c>
      <c r="B4545" s="85">
        <v>37868</v>
      </c>
      <c r="C4545" s="105">
        <v>22.002465189999999</v>
      </c>
      <c r="D4545" s="90">
        <v>5.5252000000000003E-4</v>
      </c>
      <c r="E4545" s="87">
        <v>260.20473471000003</v>
      </c>
      <c r="F4545" s="96">
        <v>2.92377559</v>
      </c>
      <c r="G4545" s="91">
        <v>12.46312039</v>
      </c>
      <c r="H4545" s="41">
        <v>3.2631757210066503E-4</v>
      </c>
      <c r="I4545" s="42">
        <v>27.008467821019536</v>
      </c>
      <c r="J4545" s="41">
        <v>3.4619778861111111E-4</v>
      </c>
      <c r="K4545" s="42">
        <v>3.4911256696431918</v>
      </c>
      <c r="L4545" s="41">
        <v>3.2631757210066503E-4</v>
      </c>
      <c r="M4545" s="42">
        <v>3.2980581731308636</v>
      </c>
    </row>
    <row r="4546" spans="1:13" x14ac:dyDescent="0.2">
      <c r="A4546" s="84">
        <v>360</v>
      </c>
      <c r="B4546" s="85">
        <v>37869</v>
      </c>
      <c r="C4546" s="105">
        <v>21.790356190000001</v>
      </c>
      <c r="D4546" s="90">
        <v>5.4772999999999996E-4</v>
      </c>
      <c r="E4546" s="87">
        <v>260.34725665000002</v>
      </c>
      <c r="F4546" s="96">
        <v>2.9159644999999998</v>
      </c>
      <c r="G4546" s="91">
        <v>12.353160345000001</v>
      </c>
      <c r="H4546" s="41">
        <v>3.2359940729875802E-4</v>
      </c>
      <c r="I4546" s="42">
        <v>27.017207745198466</v>
      </c>
      <c r="J4546" s="41">
        <v>3.4314334291666671E-4</v>
      </c>
      <c r="K4546" s="42">
        <v>3.4914688129861084</v>
      </c>
      <c r="L4546" s="41">
        <v>3.2359940729875802E-4</v>
      </c>
      <c r="M4546" s="42">
        <v>3.2983817725381623</v>
      </c>
    </row>
    <row r="4547" spans="1:13" x14ac:dyDescent="0.2">
      <c r="A4547" s="84">
        <v>360</v>
      </c>
      <c r="B4547" s="85">
        <v>37870</v>
      </c>
      <c r="C4547" s="105">
        <v>21.790356190000001</v>
      </c>
      <c r="D4547" s="90">
        <v>5.4772999999999996E-4</v>
      </c>
      <c r="E4547" s="87">
        <v>260.48985664999998</v>
      </c>
      <c r="F4547" s="96">
        <v>2.9159644999999998</v>
      </c>
      <c r="G4547" s="91">
        <v>12.353160345000001</v>
      </c>
      <c r="H4547" s="41">
        <v>3.2359940729875802E-4</v>
      </c>
      <c r="I4547" s="42">
        <v>27.025950497611678</v>
      </c>
      <c r="J4547" s="41">
        <v>3.4314334291666671E-4</v>
      </c>
      <c r="K4547" s="42">
        <v>3.4918119563290251</v>
      </c>
      <c r="L4547" s="41">
        <v>3.2359940729875802E-4</v>
      </c>
      <c r="M4547" s="42">
        <v>3.2987053719454611</v>
      </c>
    </row>
    <row r="4548" spans="1:13" x14ac:dyDescent="0.2">
      <c r="A4548" s="84">
        <v>360</v>
      </c>
      <c r="B4548" s="85">
        <v>37871</v>
      </c>
      <c r="C4548" s="105">
        <v>21.790356190000001</v>
      </c>
      <c r="D4548" s="90">
        <v>5.4772999999999996E-4</v>
      </c>
      <c r="E4548" s="87">
        <v>260.63253476</v>
      </c>
      <c r="F4548" s="96">
        <v>2.9159644999999998</v>
      </c>
      <c r="G4548" s="91">
        <v>12.353160345000001</v>
      </c>
      <c r="H4548" s="41">
        <v>3.2359940729875802E-4</v>
      </c>
      <c r="I4548" s="42">
        <v>27.034696079174392</v>
      </c>
      <c r="J4548" s="41">
        <v>3.4314334291666671E-4</v>
      </c>
      <c r="K4548" s="42">
        <v>3.4921550996719417</v>
      </c>
      <c r="L4548" s="41">
        <v>3.2359940729875802E-4</v>
      </c>
      <c r="M4548" s="42">
        <v>3.2990289713527599</v>
      </c>
    </row>
    <row r="4549" spans="1:13" x14ac:dyDescent="0.2">
      <c r="A4549" s="84">
        <v>360</v>
      </c>
      <c r="B4549" s="85">
        <v>37872</v>
      </c>
      <c r="C4549" s="105">
        <v>21.96819863</v>
      </c>
      <c r="D4549" s="90">
        <v>5.5183000000000001E-4</v>
      </c>
      <c r="E4549" s="87">
        <v>260.77635960999999</v>
      </c>
      <c r="F4549" s="96">
        <v>2.9047041500000002</v>
      </c>
      <c r="G4549" s="91">
        <v>12.43645139</v>
      </c>
      <c r="H4549" s="41">
        <v>3.2565856946509264E-4</v>
      </c>
      <c r="I4549" s="42">
        <v>27.043500159625459</v>
      </c>
      <c r="J4549" s="41">
        <v>3.4545698305555559E-4</v>
      </c>
      <c r="K4549" s="42">
        <v>3.4925005566549974</v>
      </c>
      <c r="L4549" s="41">
        <v>3.2565856946509264E-4</v>
      </c>
      <c r="M4549" s="42">
        <v>3.2993546299222247</v>
      </c>
    </row>
    <row r="4550" spans="1:13" x14ac:dyDescent="0.2">
      <c r="A4550" s="84">
        <v>360</v>
      </c>
      <c r="B4550" s="85">
        <v>37873</v>
      </c>
      <c r="C4550" s="105">
        <v>21.92319857</v>
      </c>
      <c r="D4550" s="90">
        <v>5.5068999999999995E-4</v>
      </c>
      <c r="E4550" s="87">
        <v>260.91996654000002</v>
      </c>
      <c r="F4550" s="96">
        <v>2.8938515599999999</v>
      </c>
      <c r="G4550" s="91">
        <v>12.408525064999999</v>
      </c>
      <c r="H4550" s="41">
        <v>3.2496833068629272E-4</v>
      </c>
      <c r="I4550" s="42">
        <v>27.052288440728248</v>
      </c>
      <c r="J4550" s="41">
        <v>3.4468125180555552E-4</v>
      </c>
      <c r="K4550" s="42">
        <v>3.4928452379068031</v>
      </c>
      <c r="L4550" s="41">
        <v>3.2496833068629272E-4</v>
      </c>
      <c r="M4550" s="42">
        <v>3.299679598252911</v>
      </c>
    </row>
    <row r="4551" spans="1:13" x14ac:dyDescent="0.2">
      <c r="A4551" s="84">
        <v>360</v>
      </c>
      <c r="B4551" s="85">
        <v>37874</v>
      </c>
      <c r="C4551" s="105">
        <v>22.02494407</v>
      </c>
      <c r="D4551" s="90">
        <v>5.5296999999999996E-4</v>
      </c>
      <c r="E4551" s="87">
        <v>261.06424744999998</v>
      </c>
      <c r="F4551" s="96">
        <v>2.8996450999999999</v>
      </c>
      <c r="G4551" s="91">
        <v>12.462294585</v>
      </c>
      <c r="H4551" s="41">
        <v>3.2629716843679546E-4</v>
      </c>
      <c r="I4551" s="42">
        <v>27.061115525846194</v>
      </c>
      <c r="J4551" s="41">
        <v>3.4617484958333335E-4</v>
      </c>
      <c r="K4551" s="42">
        <v>3.4931914127563863</v>
      </c>
      <c r="L4551" s="41">
        <v>3.2629716843679546E-4</v>
      </c>
      <c r="M4551" s="42">
        <v>3.3000058954213478</v>
      </c>
    </row>
    <row r="4552" spans="1:13" x14ac:dyDescent="0.2">
      <c r="A4552" s="84">
        <v>360</v>
      </c>
      <c r="B4552" s="85">
        <v>37875</v>
      </c>
      <c r="C4552" s="105">
        <v>21.964249179999999</v>
      </c>
      <c r="D4552" s="90">
        <v>5.5159999999999996E-4</v>
      </c>
      <c r="E4552" s="87">
        <v>261.20825049000001</v>
      </c>
      <c r="F4552" s="96">
        <v>2.9159366499999999</v>
      </c>
      <c r="G4552" s="91">
        <v>12.440092914999999</v>
      </c>
      <c r="H4552" s="41">
        <v>3.2574856232647775E-4</v>
      </c>
      <c r="I4552" s="42">
        <v>27.069930645323691</v>
      </c>
      <c r="J4552" s="41">
        <v>3.4555813652777773E-4</v>
      </c>
      <c r="K4552" s="42">
        <v>3.4935369708929143</v>
      </c>
      <c r="L4552" s="41">
        <v>3.2574856232647775E-4</v>
      </c>
      <c r="M4552" s="42">
        <v>3.3003316439836743</v>
      </c>
    </row>
    <row r="4553" spans="1:13" x14ac:dyDescent="0.2">
      <c r="A4553" s="84">
        <v>360</v>
      </c>
      <c r="B4553" s="85">
        <v>37876</v>
      </c>
      <c r="C4553" s="105">
        <v>21.887119120000001</v>
      </c>
      <c r="D4553" s="90">
        <v>5.5000999999999997E-4</v>
      </c>
      <c r="E4553" s="87">
        <v>261.35191764000001</v>
      </c>
      <c r="F4553" s="96">
        <v>2.9071482999999998</v>
      </c>
      <c r="G4553" s="91">
        <v>12.39713371</v>
      </c>
      <c r="H4553" s="41">
        <v>3.2468672806662546E-4</v>
      </c>
      <c r="I4553" s="42">
        <v>27.078719892533911</v>
      </c>
      <c r="J4553" s="41">
        <v>3.4436482527777781E-4</v>
      </c>
      <c r="K4553" s="42">
        <v>3.4938813357181919</v>
      </c>
      <c r="L4553" s="41">
        <v>3.2468672806662546E-4</v>
      </c>
      <c r="M4553" s="42">
        <v>3.3006563307117407</v>
      </c>
    </row>
    <row r="4554" spans="1:13" x14ac:dyDescent="0.2">
      <c r="A4554" s="84">
        <v>360</v>
      </c>
      <c r="B4554" s="85">
        <v>37877</v>
      </c>
      <c r="C4554" s="105">
        <v>21.887119120000001</v>
      </c>
      <c r="D4554" s="90">
        <v>5.5000999999999997E-4</v>
      </c>
      <c r="E4554" s="87">
        <v>261.49566381</v>
      </c>
      <c r="F4554" s="96">
        <v>2.9071482999999998</v>
      </c>
      <c r="G4554" s="91">
        <v>12.39713371</v>
      </c>
      <c r="H4554" s="41">
        <v>3.2468672806662546E-4</v>
      </c>
      <c r="I4554" s="42">
        <v>27.087511993496051</v>
      </c>
      <c r="J4554" s="41">
        <v>3.4436482527777781E-4</v>
      </c>
      <c r="K4554" s="42">
        <v>3.4942257005434696</v>
      </c>
      <c r="L4554" s="41">
        <v>3.2468672806662546E-4</v>
      </c>
      <c r="M4554" s="42">
        <v>3.3009810174398071</v>
      </c>
    </row>
    <row r="4555" spans="1:13" x14ac:dyDescent="0.2">
      <c r="A4555" s="84">
        <v>360</v>
      </c>
      <c r="B4555" s="85">
        <v>37878</v>
      </c>
      <c r="C4555" s="105">
        <v>21.887119120000001</v>
      </c>
      <c r="D4555" s="90">
        <v>5.5000999999999997E-4</v>
      </c>
      <c r="E4555" s="87">
        <v>261.63948904</v>
      </c>
      <c r="F4555" s="96">
        <v>2.9071482999999998</v>
      </c>
      <c r="G4555" s="91">
        <v>12.39713371</v>
      </c>
      <c r="H4555" s="41">
        <v>3.2468672806662546E-4</v>
      </c>
      <c r="I4555" s="42">
        <v>27.096306949136686</v>
      </c>
      <c r="J4555" s="41">
        <v>3.4436482527777781E-4</v>
      </c>
      <c r="K4555" s="42">
        <v>3.4945700653687473</v>
      </c>
      <c r="L4555" s="41">
        <v>3.2468672806662546E-4</v>
      </c>
      <c r="M4555" s="42">
        <v>3.3013057041678735</v>
      </c>
    </row>
    <row r="4556" spans="1:13" x14ac:dyDescent="0.2">
      <c r="A4556" s="84">
        <v>360</v>
      </c>
      <c r="B4556" s="85">
        <v>37879</v>
      </c>
      <c r="C4556" s="105">
        <v>22.330311080000001</v>
      </c>
      <c r="D4556" s="90">
        <v>5.6002000000000005E-4</v>
      </c>
      <c r="E4556" s="87">
        <v>261.78601239</v>
      </c>
      <c r="F4556" s="96">
        <v>2.88582413</v>
      </c>
      <c r="G4556" s="91">
        <v>12.608067605</v>
      </c>
      <c r="H4556" s="41">
        <v>3.298965580933455E-4</v>
      </c>
      <c r="I4556" s="42">
        <v>27.105245927536245</v>
      </c>
      <c r="J4556" s="41">
        <v>3.5022410013888888E-4</v>
      </c>
      <c r="K4556" s="42">
        <v>3.4949202894688862</v>
      </c>
      <c r="L4556" s="41">
        <v>3.298965580933455E-4</v>
      </c>
      <c r="M4556" s="42">
        <v>3.3016356007259668</v>
      </c>
    </row>
    <row r="4557" spans="1:13" x14ac:dyDescent="0.2">
      <c r="A4557" s="84">
        <v>360</v>
      </c>
      <c r="B4557" s="85">
        <v>37880</v>
      </c>
      <c r="C4557" s="105">
        <v>22.13870279</v>
      </c>
      <c r="D4557" s="90">
        <v>5.5570000000000001E-4</v>
      </c>
      <c r="E4557" s="87">
        <v>261.93148688000002</v>
      </c>
      <c r="F4557" s="96">
        <v>2.8577473699999998</v>
      </c>
      <c r="G4557" s="91">
        <v>12.498225079999999</v>
      </c>
      <c r="H4557" s="41">
        <v>3.2718478678472884E-4</v>
      </c>
      <c r="I4557" s="42">
        <v>27.114114351645792</v>
      </c>
      <c r="J4557" s="41">
        <v>3.4717291888888889E-4</v>
      </c>
      <c r="K4557" s="42">
        <v>3.4952674623877753</v>
      </c>
      <c r="L4557" s="41">
        <v>3.2718478678472884E-4</v>
      </c>
      <c r="M4557" s="42">
        <v>3.3019627855127514</v>
      </c>
    </row>
    <row r="4558" spans="1:13" x14ac:dyDescent="0.2">
      <c r="A4558" s="84">
        <v>360</v>
      </c>
      <c r="B4558" s="85">
        <v>37881</v>
      </c>
      <c r="C4558" s="105">
        <v>22.183516770000001</v>
      </c>
      <c r="D4558" s="90">
        <v>5.5661000000000003E-4</v>
      </c>
      <c r="E4558" s="87">
        <v>262.07728056000002</v>
      </c>
      <c r="F4558" s="96">
        <v>2.89294838</v>
      </c>
      <c r="G4558" s="91">
        <v>12.538232575</v>
      </c>
      <c r="H4558" s="41">
        <v>3.2817278978192199E-4</v>
      </c>
      <c r="I4558" s="42">
        <v>27.123012466195039</v>
      </c>
      <c r="J4558" s="41">
        <v>3.4828423819444445E-4</v>
      </c>
      <c r="K4558" s="42">
        <v>3.4956157466259699</v>
      </c>
      <c r="L4558" s="41">
        <v>3.2817278978192199E-4</v>
      </c>
      <c r="M4558" s="42">
        <v>3.3022909583025335</v>
      </c>
    </row>
    <row r="4559" spans="1:13" x14ac:dyDescent="0.2">
      <c r="A4559" s="84">
        <v>360</v>
      </c>
      <c r="B4559" s="85">
        <v>37882</v>
      </c>
      <c r="C4559" s="105">
        <v>21.92053422</v>
      </c>
      <c r="D4559" s="90">
        <v>5.5068999999999995E-4</v>
      </c>
      <c r="E4559" s="87">
        <v>262.22160389999999</v>
      </c>
      <c r="F4559" s="96">
        <v>2.8759975999999998</v>
      </c>
      <c r="G4559" s="91">
        <v>12.398265909999999</v>
      </c>
      <c r="H4559" s="41">
        <v>3.24714718151764E-4</v>
      </c>
      <c r="I4559" s="42">
        <v>27.131819707543425</v>
      </c>
      <c r="J4559" s="41">
        <v>3.4439627527777775E-4</v>
      </c>
      <c r="K4559" s="42">
        <v>3.4959601429012475</v>
      </c>
      <c r="L4559" s="41">
        <v>3.24714718151764E-4</v>
      </c>
      <c r="M4559" s="42">
        <v>3.3026156730206853</v>
      </c>
    </row>
    <row r="4560" spans="1:13" x14ac:dyDescent="0.2">
      <c r="A4560" s="84">
        <v>360</v>
      </c>
      <c r="B4560" s="85">
        <v>37883</v>
      </c>
      <c r="C4560" s="105">
        <v>22.024398420000001</v>
      </c>
      <c r="D4560" s="90">
        <v>5.5296999999999996E-4</v>
      </c>
      <c r="E4560" s="87">
        <v>262.36660458</v>
      </c>
      <c r="F4560" s="96">
        <v>2.8602769299999999</v>
      </c>
      <c r="G4560" s="91">
        <v>12.442337675000001</v>
      </c>
      <c r="H4560" s="41">
        <v>3.2580403554227644E-4</v>
      </c>
      <c r="I4560" s="42">
        <v>27.140659363895747</v>
      </c>
      <c r="J4560" s="41">
        <v>3.4562049097222223E-4</v>
      </c>
      <c r="K4560" s="42">
        <v>3.4963057633922197</v>
      </c>
      <c r="L4560" s="41">
        <v>3.2580403554227644E-4</v>
      </c>
      <c r="M4560" s="42">
        <v>3.3029414770562275</v>
      </c>
    </row>
    <row r="4561" spans="1:13" x14ac:dyDescent="0.2">
      <c r="A4561" s="84">
        <v>360</v>
      </c>
      <c r="B4561" s="85">
        <v>37884</v>
      </c>
      <c r="C4561" s="105">
        <v>22.024398420000001</v>
      </c>
      <c r="D4561" s="90">
        <v>5.5296999999999996E-4</v>
      </c>
      <c r="E4561" s="87">
        <v>262.51168544000001</v>
      </c>
      <c r="F4561" s="96">
        <v>2.8602769299999999</v>
      </c>
      <c r="G4561" s="91">
        <v>12.442337675000001</v>
      </c>
      <c r="H4561" s="41">
        <v>3.2580403554227644E-4</v>
      </c>
      <c r="I4561" s="42">
        <v>27.149501900243781</v>
      </c>
      <c r="J4561" s="41">
        <v>3.4562049097222223E-4</v>
      </c>
      <c r="K4561" s="42">
        <v>3.4966513838831919</v>
      </c>
      <c r="L4561" s="41">
        <v>3.2580403554227644E-4</v>
      </c>
      <c r="M4561" s="42">
        <v>3.3032672810917698</v>
      </c>
    </row>
    <row r="4562" spans="1:13" x14ac:dyDescent="0.2">
      <c r="A4562" s="84">
        <v>360</v>
      </c>
      <c r="B4562" s="85">
        <v>37885</v>
      </c>
      <c r="C4562" s="105">
        <v>22.024398420000001</v>
      </c>
      <c r="D4562" s="90">
        <v>5.5296999999999996E-4</v>
      </c>
      <c r="E4562" s="87">
        <v>262.65684653</v>
      </c>
      <c r="F4562" s="96">
        <v>2.8602769299999999</v>
      </c>
      <c r="G4562" s="91">
        <v>12.442337675000001</v>
      </c>
      <c r="H4562" s="41">
        <v>3.2580403554227644E-4</v>
      </c>
      <c r="I4562" s="42">
        <v>27.158347317525841</v>
      </c>
      <c r="J4562" s="41">
        <v>3.4562049097222223E-4</v>
      </c>
      <c r="K4562" s="42">
        <v>3.4969970043741641</v>
      </c>
      <c r="L4562" s="41">
        <v>3.2580403554227644E-4</v>
      </c>
      <c r="M4562" s="42">
        <v>3.3035930851273121</v>
      </c>
    </row>
    <row r="4563" spans="1:13" x14ac:dyDescent="0.2">
      <c r="A4563" s="84">
        <v>360</v>
      </c>
      <c r="B4563" s="85">
        <v>37886</v>
      </c>
      <c r="C4563" s="105">
        <v>22.12506308</v>
      </c>
      <c r="D4563" s="90">
        <v>5.5548000000000001E-4</v>
      </c>
      <c r="E4563" s="87">
        <v>262.80274716000002</v>
      </c>
      <c r="F4563" s="96">
        <v>2.8649513799999999</v>
      </c>
      <c r="G4563" s="91">
        <v>12.495007230000001</v>
      </c>
      <c r="H4563" s="41">
        <v>3.2710530531487869E-4</v>
      </c>
      <c r="I4563" s="42">
        <v>27.167230957016987</v>
      </c>
      <c r="J4563" s="41">
        <v>3.4708353416666667E-4</v>
      </c>
      <c r="K4563" s="42">
        <v>3.4973440879083308</v>
      </c>
      <c r="L4563" s="41">
        <v>3.2710530531487869E-4</v>
      </c>
      <c r="M4563" s="42">
        <v>3.3039201904326267</v>
      </c>
    </row>
    <row r="4564" spans="1:13" x14ac:dyDescent="0.2">
      <c r="A4564" s="84">
        <v>360</v>
      </c>
      <c r="B4564" s="85">
        <v>37887</v>
      </c>
      <c r="C4564" s="105">
        <v>22.105035149999999</v>
      </c>
      <c r="D4564" s="90">
        <v>5.5502000000000004E-4</v>
      </c>
      <c r="E4564" s="87">
        <v>262.94860793999999</v>
      </c>
      <c r="F4564" s="96">
        <v>2.8551213600000001</v>
      </c>
      <c r="G4564" s="91">
        <v>12.480078254999999</v>
      </c>
      <c r="H4564" s="41">
        <v>3.2673652730408342E-4</v>
      </c>
      <c r="I4564" s="42">
        <v>27.176107483716351</v>
      </c>
      <c r="J4564" s="41">
        <v>3.4666884041666661E-4</v>
      </c>
      <c r="K4564" s="42">
        <v>3.4976907567487476</v>
      </c>
      <c r="L4564" s="41">
        <v>3.2673652730408342E-4</v>
      </c>
      <c r="M4564" s="42">
        <v>3.3042469269599311</v>
      </c>
    </row>
    <row r="4565" spans="1:13" x14ac:dyDescent="0.2">
      <c r="A4565" s="84">
        <v>360</v>
      </c>
      <c r="B4565" s="85">
        <v>37888</v>
      </c>
      <c r="C4565" s="105">
        <v>22.186100620000001</v>
      </c>
      <c r="D4565" s="90">
        <v>5.5683999999999996E-4</v>
      </c>
      <c r="E4565" s="87">
        <v>263.09502823999998</v>
      </c>
      <c r="F4565" s="96">
        <v>2.8694145</v>
      </c>
      <c r="G4565" s="91">
        <v>12.527757560000001</v>
      </c>
      <c r="H4565" s="41">
        <v>3.2791413844979189E-4</v>
      </c>
      <c r="I4565" s="42">
        <v>27.185018913588291</v>
      </c>
      <c r="J4565" s="41">
        <v>3.4799326555555557E-4</v>
      </c>
      <c r="K4565" s="42">
        <v>3.4980387500143033</v>
      </c>
      <c r="L4565" s="41">
        <v>3.2791413844979189E-4</v>
      </c>
      <c r="M4565" s="42">
        <v>3.3045748410983808</v>
      </c>
    </row>
    <row r="4566" spans="1:13" x14ac:dyDescent="0.2">
      <c r="A4566" s="84">
        <v>360</v>
      </c>
      <c r="B4566" s="85">
        <v>37889</v>
      </c>
      <c r="C4566" s="105">
        <v>21.897427350000001</v>
      </c>
      <c r="D4566" s="90">
        <v>5.5024000000000002E-4</v>
      </c>
      <c r="E4566" s="87">
        <v>263.23979365000002</v>
      </c>
      <c r="F4566" s="96">
        <v>2.9527376300000001</v>
      </c>
      <c r="G4566" s="91">
        <v>12.425082490000001</v>
      </c>
      <c r="H4566" s="41">
        <v>3.253775915921242E-4</v>
      </c>
      <c r="I4566" s="42">
        <v>27.193864309569779</v>
      </c>
      <c r="J4566" s="41">
        <v>3.4514118027777782E-4</v>
      </c>
      <c r="K4566" s="42">
        <v>3.4983838911945813</v>
      </c>
      <c r="L4566" s="41">
        <v>3.253775915921242E-4</v>
      </c>
      <c r="M4566" s="42">
        <v>3.3049002186899727</v>
      </c>
    </row>
    <row r="4567" spans="1:13" x14ac:dyDescent="0.2">
      <c r="A4567" s="84">
        <v>360</v>
      </c>
      <c r="B4567" s="85">
        <v>37890</v>
      </c>
      <c r="C4567" s="105">
        <v>22.01030725</v>
      </c>
      <c r="D4567" s="90">
        <v>5.5274000000000002E-4</v>
      </c>
      <c r="E4567" s="87">
        <v>263.38529681</v>
      </c>
      <c r="F4567" s="96">
        <v>2.8957188700000001</v>
      </c>
      <c r="G4567" s="91">
        <v>12.45301306</v>
      </c>
      <c r="H4567" s="41">
        <v>3.2606783390365379E-4</v>
      </c>
      <c r="I4567" s="42">
        <v>27.202731354000669</v>
      </c>
      <c r="J4567" s="41">
        <v>3.4591702944444444E-4</v>
      </c>
      <c r="K4567" s="42">
        <v>3.4987298082240259</v>
      </c>
      <c r="L4567" s="41">
        <v>3.2606783390365379E-4</v>
      </c>
      <c r="M4567" s="42">
        <v>3.3052262865238764</v>
      </c>
    </row>
    <row r="4568" spans="1:13" x14ac:dyDescent="0.2">
      <c r="A4568" s="84">
        <v>360</v>
      </c>
      <c r="B4568" s="85">
        <v>37891</v>
      </c>
      <c r="C4568" s="105">
        <v>22.01030725</v>
      </c>
      <c r="D4568" s="90">
        <v>5.5274000000000002E-4</v>
      </c>
      <c r="E4568" s="87">
        <v>263.5308804</v>
      </c>
      <c r="F4568" s="96">
        <v>2.8957188700000001</v>
      </c>
      <c r="G4568" s="91">
        <v>12.45301306</v>
      </c>
      <c r="H4568" s="41">
        <v>3.2606783390365379E-4</v>
      </c>
      <c r="I4568" s="42">
        <v>27.211601289689529</v>
      </c>
      <c r="J4568" s="41">
        <v>3.4591702944444444E-4</v>
      </c>
      <c r="K4568" s="42">
        <v>3.4990757252534705</v>
      </c>
      <c r="L4568" s="41">
        <v>3.2606783390365379E-4</v>
      </c>
      <c r="M4568" s="42">
        <v>3.3055523543577801</v>
      </c>
    </row>
    <row r="4569" spans="1:13" x14ac:dyDescent="0.2">
      <c r="A4569" s="84">
        <v>360</v>
      </c>
      <c r="B4569" s="85">
        <v>37892</v>
      </c>
      <c r="C4569" s="105">
        <v>22.01030725</v>
      </c>
      <c r="D4569" s="90">
        <v>5.5274000000000002E-4</v>
      </c>
      <c r="E4569" s="87">
        <v>263.67654446</v>
      </c>
      <c r="F4569" s="96">
        <v>2.8957188700000001</v>
      </c>
      <c r="G4569" s="91">
        <v>12.45301306</v>
      </c>
      <c r="H4569" s="41">
        <v>3.2606783390365379E-4</v>
      </c>
      <c r="I4569" s="42">
        <v>27.220474117579109</v>
      </c>
      <c r="J4569" s="41">
        <v>3.4591702944444444E-4</v>
      </c>
      <c r="K4569" s="42">
        <v>3.4994216422829152</v>
      </c>
      <c r="L4569" s="41">
        <v>3.2606783390365379E-4</v>
      </c>
      <c r="M4569" s="42">
        <v>3.3058784221916837</v>
      </c>
    </row>
    <row r="4570" spans="1:13" x14ac:dyDescent="0.2">
      <c r="A4570" s="84">
        <v>360</v>
      </c>
      <c r="B4570" s="85">
        <v>37893</v>
      </c>
      <c r="C4570" s="105">
        <v>22.008789119999999</v>
      </c>
      <c r="D4570" s="90">
        <v>5.5274000000000002E-4</v>
      </c>
      <c r="E4570" s="87">
        <v>263.82228902999998</v>
      </c>
      <c r="F4570" s="96">
        <v>2.9084227500000002</v>
      </c>
      <c r="G4570" s="91">
        <v>12.458605935</v>
      </c>
      <c r="H4570" s="41">
        <v>3.2620602890420791E-4</v>
      </c>
      <c r="I4570" s="42">
        <v>27.229353600345895</v>
      </c>
      <c r="J4570" s="41">
        <v>3.4607238708333333E-4</v>
      </c>
      <c r="K4570" s="42">
        <v>3.4997677146699986</v>
      </c>
      <c r="L4570" s="41">
        <v>3.2620602890420791E-4</v>
      </c>
      <c r="M4570" s="42">
        <v>3.3062046282205877</v>
      </c>
    </row>
    <row r="4571" spans="1:13" x14ac:dyDescent="0.2">
      <c r="A4571" s="84">
        <v>360</v>
      </c>
      <c r="B4571" s="85">
        <v>37894</v>
      </c>
      <c r="C4571" s="105">
        <v>22.077296189999998</v>
      </c>
      <c r="D4571" s="90">
        <v>5.5433999999999995E-4</v>
      </c>
      <c r="E4571" s="87">
        <v>263.96853628000002</v>
      </c>
      <c r="F4571" s="96">
        <v>2.9105325899999999</v>
      </c>
      <c r="G4571" s="91">
        <v>12.493914389999999</v>
      </c>
      <c r="H4571" s="41">
        <v>3.2707831145595279E-4</v>
      </c>
      <c r="I4571" s="42">
        <v>27.238259731343533</v>
      </c>
      <c r="J4571" s="41">
        <v>3.4705317749999994E-4</v>
      </c>
      <c r="K4571" s="42">
        <v>3.5001147678474984</v>
      </c>
      <c r="L4571" s="41">
        <v>3.2707831145595279E-4</v>
      </c>
      <c r="M4571" s="42">
        <v>3.3065317065320436</v>
      </c>
    </row>
    <row r="4572" spans="1:13" x14ac:dyDescent="0.2">
      <c r="A4572" s="84">
        <v>360</v>
      </c>
      <c r="B4572" s="85">
        <v>37895</v>
      </c>
      <c r="C4572" s="105">
        <v>22.097202500000002</v>
      </c>
      <c r="D4572" s="90">
        <v>5.5478999999999999E-4</v>
      </c>
      <c r="E4572" s="87">
        <v>264.11498338000001</v>
      </c>
      <c r="F4572" s="96">
        <v>2.9</v>
      </c>
      <c r="G4572" s="91">
        <v>12.49860125</v>
      </c>
      <c r="H4572" s="41">
        <v>3.2719407810288814E-4</v>
      </c>
      <c r="I4572" s="42">
        <v>27.247171928625455</v>
      </c>
      <c r="J4572" s="41">
        <v>3.4718336805555558E-4</v>
      </c>
      <c r="K4572" s="42">
        <v>3.5004619512155539</v>
      </c>
      <c r="L4572" s="41">
        <v>3.2719407810288814E-4</v>
      </c>
      <c r="M4572" s="42">
        <v>3.3068589006101465</v>
      </c>
    </row>
    <row r="4573" spans="1:13" x14ac:dyDescent="0.2">
      <c r="A4573" s="84">
        <v>360</v>
      </c>
      <c r="B4573" s="85">
        <v>37896</v>
      </c>
      <c r="C4573" s="105">
        <v>22.00719277</v>
      </c>
      <c r="D4573" s="90">
        <v>5.5274000000000002E-4</v>
      </c>
      <c r="E4573" s="87">
        <v>264.2609703</v>
      </c>
      <c r="F4573" s="96">
        <v>2.87</v>
      </c>
      <c r="G4573" s="91">
        <v>12.438596385</v>
      </c>
      <c r="H4573" s="41">
        <v>3.2571157899230485E-4</v>
      </c>
      <c r="I4573" s="42">
        <v>27.256046648017403</v>
      </c>
      <c r="J4573" s="41">
        <v>3.4551656624999999E-4</v>
      </c>
      <c r="K4573" s="42">
        <v>3.500807467781804</v>
      </c>
      <c r="L4573" s="41">
        <v>3.2571157899230485E-4</v>
      </c>
      <c r="M4573" s="42">
        <v>3.3071846121891388</v>
      </c>
    </row>
    <row r="4574" spans="1:13" x14ac:dyDescent="0.2">
      <c r="A4574" s="84">
        <v>360</v>
      </c>
      <c r="B4574" s="85">
        <v>37897</v>
      </c>
      <c r="C4574" s="105">
        <v>21.52988753</v>
      </c>
      <c r="D4574" s="90">
        <v>5.4179E-4</v>
      </c>
      <c r="E4574" s="87">
        <v>264.40414425</v>
      </c>
      <c r="F4574" s="96">
        <v>2.86</v>
      </c>
      <c r="G4574" s="91">
        <v>12.194943765</v>
      </c>
      <c r="H4574" s="41">
        <v>3.1968370350865527E-4</v>
      </c>
      <c r="I4574" s="42">
        <v>27.264759961952844</v>
      </c>
      <c r="J4574" s="41">
        <v>3.3874843791666668E-4</v>
      </c>
      <c r="K4574" s="42">
        <v>3.5011462162197207</v>
      </c>
      <c r="L4574" s="41">
        <v>3.1968370350865527E-4</v>
      </c>
      <c r="M4574" s="42">
        <v>3.3075042958926475</v>
      </c>
    </row>
    <row r="4575" spans="1:13" x14ac:dyDescent="0.2">
      <c r="A4575" s="84">
        <v>360</v>
      </c>
      <c r="B4575" s="85">
        <v>37898</v>
      </c>
      <c r="C4575" s="105">
        <v>21.52988753</v>
      </c>
      <c r="D4575" s="90">
        <v>5.4179E-4</v>
      </c>
      <c r="E4575" s="87">
        <v>264.54739576999998</v>
      </c>
      <c r="F4575" s="96">
        <v>2.86</v>
      </c>
      <c r="G4575" s="91">
        <v>12.194943765</v>
      </c>
      <c r="H4575" s="41">
        <v>3.1968370350865527E-4</v>
      </c>
      <c r="I4575" s="42">
        <v>27.273476061392756</v>
      </c>
      <c r="J4575" s="41">
        <v>3.3874843791666668E-4</v>
      </c>
      <c r="K4575" s="42">
        <v>3.5014849646576374</v>
      </c>
      <c r="L4575" s="41">
        <v>3.1968370350865527E-4</v>
      </c>
      <c r="M4575" s="42">
        <v>3.3078239795961561</v>
      </c>
    </row>
    <row r="4576" spans="1:13" x14ac:dyDescent="0.2">
      <c r="A4576" s="84">
        <v>360</v>
      </c>
      <c r="B4576" s="85">
        <v>37899</v>
      </c>
      <c r="C4576" s="105">
        <v>21.52988753</v>
      </c>
      <c r="D4576" s="90">
        <v>5.4179E-4</v>
      </c>
      <c r="E4576" s="87">
        <v>264.69072490000002</v>
      </c>
      <c r="F4576" s="96">
        <v>2.86</v>
      </c>
      <c r="G4576" s="91">
        <v>12.194943765</v>
      </c>
      <c r="H4576" s="41">
        <v>3.1968370350865527E-4</v>
      </c>
      <c r="I4576" s="42">
        <v>27.282194947227616</v>
      </c>
      <c r="J4576" s="41">
        <v>3.3874843791666668E-4</v>
      </c>
      <c r="K4576" s="42">
        <v>3.5018237130955541</v>
      </c>
      <c r="L4576" s="41">
        <v>3.1968370350865527E-4</v>
      </c>
      <c r="M4576" s="42">
        <v>3.3081436632996648</v>
      </c>
    </row>
    <row r="4577" spans="1:13" x14ac:dyDescent="0.2">
      <c r="A4577" s="84">
        <v>360</v>
      </c>
      <c r="B4577" s="85">
        <v>37900</v>
      </c>
      <c r="C4577" s="105">
        <v>21.636288530000002</v>
      </c>
      <c r="D4577" s="90">
        <v>5.4429999999999995E-4</v>
      </c>
      <c r="E4577" s="87">
        <v>264.83479605999997</v>
      </c>
      <c r="F4577" s="96">
        <v>2.84</v>
      </c>
      <c r="G4577" s="91">
        <v>12.238144265000001</v>
      </c>
      <c r="H4577" s="41">
        <v>3.2075341936987911E-4</v>
      </c>
      <c r="I4577" s="42">
        <v>27.290945804544855</v>
      </c>
      <c r="J4577" s="41">
        <v>3.3994845180555555E-4</v>
      </c>
      <c r="K4577" s="42">
        <v>3.5021636615473595</v>
      </c>
      <c r="L4577" s="41">
        <v>3.2075341936987911E-4</v>
      </c>
      <c r="M4577" s="42">
        <v>3.3084644167190347</v>
      </c>
    </row>
    <row r="4578" spans="1:13" x14ac:dyDescent="0.2">
      <c r="A4578" s="84">
        <v>360</v>
      </c>
      <c r="B4578" s="85">
        <v>37901</v>
      </c>
      <c r="C4578" s="105">
        <v>21.527432900000001</v>
      </c>
      <c r="D4578" s="90">
        <v>5.4179E-4</v>
      </c>
      <c r="E4578" s="87">
        <v>264.97828090000002</v>
      </c>
      <c r="F4578" s="96">
        <v>2.82</v>
      </c>
      <c r="G4578" s="91">
        <v>12.173716450000001</v>
      </c>
      <c r="H4578" s="41">
        <v>3.1915792955627964E-4</v>
      </c>
      <c r="I4578" s="42">
        <v>27.299655926303465</v>
      </c>
      <c r="J4578" s="41">
        <v>3.3815879027777781E-4</v>
      </c>
      <c r="K4578" s="42">
        <v>3.5025018203376375</v>
      </c>
      <c r="L4578" s="41">
        <v>3.1915792955627964E-4</v>
      </c>
      <c r="M4578" s="42">
        <v>3.308783574648591</v>
      </c>
    </row>
    <row r="4579" spans="1:13" x14ac:dyDescent="0.2">
      <c r="A4579" s="84">
        <v>360</v>
      </c>
      <c r="B4579" s="85">
        <v>37902</v>
      </c>
      <c r="C4579" s="105">
        <v>21.527432900000001</v>
      </c>
      <c r="D4579" s="90">
        <v>5.4179E-4</v>
      </c>
      <c r="E4579" s="87">
        <v>265.12184348</v>
      </c>
      <c r="F4579" s="96">
        <v>2.82</v>
      </c>
      <c r="G4579" s="91">
        <v>12.173716450000001</v>
      </c>
      <c r="H4579" s="41">
        <v>3.1915792955627964E-4</v>
      </c>
      <c r="I4579" s="42">
        <v>27.308368827966504</v>
      </c>
      <c r="J4579" s="41">
        <v>3.3815879027777781E-4</v>
      </c>
      <c r="K4579" s="42">
        <v>3.5028399791279154</v>
      </c>
      <c r="L4579" s="41">
        <v>3.1915792955627964E-4</v>
      </c>
      <c r="M4579" s="42">
        <v>3.3091027325781472</v>
      </c>
    </row>
    <row r="4580" spans="1:13" x14ac:dyDescent="0.2">
      <c r="A4580" s="84">
        <v>360</v>
      </c>
      <c r="B4580" s="85">
        <v>37903</v>
      </c>
      <c r="C4580" s="105">
        <v>21.390257519999999</v>
      </c>
      <c r="D4580" s="90">
        <v>5.3857999999999998E-4</v>
      </c>
      <c r="E4580" s="87">
        <v>265.26463280000002</v>
      </c>
      <c r="F4580" s="96">
        <v>2.84</v>
      </c>
      <c r="G4580" s="91">
        <v>12.115128759999999</v>
      </c>
      <c r="H4580" s="41">
        <v>3.1770627100691229E-4</v>
      </c>
      <c r="I4580" s="42">
        <v>27.31704486799412</v>
      </c>
      <c r="J4580" s="41">
        <v>3.3653135444444444E-4</v>
      </c>
      <c r="K4580" s="42">
        <v>3.5031765104823598</v>
      </c>
      <c r="L4580" s="41">
        <v>3.1770627100691229E-4</v>
      </c>
      <c r="M4580" s="42">
        <v>3.3094204388491542</v>
      </c>
    </row>
    <row r="4581" spans="1:13" x14ac:dyDescent="0.2">
      <c r="A4581" s="84">
        <v>360</v>
      </c>
      <c r="B4581" s="85">
        <v>37904</v>
      </c>
      <c r="C4581" s="105">
        <v>21.40056294</v>
      </c>
      <c r="D4581" s="90">
        <v>5.3881000000000003E-4</v>
      </c>
      <c r="E4581" s="87">
        <v>265.40756004000002</v>
      </c>
      <c r="F4581" s="96">
        <v>2.84</v>
      </c>
      <c r="G4581" s="91">
        <v>12.12028147</v>
      </c>
      <c r="H4581" s="41">
        <v>3.1783397279672165E-4</v>
      </c>
      <c r="I4581" s="42">
        <v>27.325727152889581</v>
      </c>
      <c r="J4581" s="41">
        <v>3.3667448527777778E-4</v>
      </c>
      <c r="K4581" s="42">
        <v>3.5035131849676375</v>
      </c>
      <c r="L4581" s="41">
        <v>3.1783397279672165E-4</v>
      </c>
      <c r="M4581" s="42">
        <v>3.3097382728219511</v>
      </c>
    </row>
    <row r="4582" spans="1:13" x14ac:dyDescent="0.2">
      <c r="A4582" s="84">
        <v>360</v>
      </c>
      <c r="B4582" s="85">
        <v>37905</v>
      </c>
      <c r="C4582" s="105">
        <v>21.40056294</v>
      </c>
      <c r="D4582" s="90">
        <v>5.3881000000000003E-4</v>
      </c>
      <c r="E4582" s="87">
        <v>265.55056429000001</v>
      </c>
      <c r="F4582" s="96">
        <v>2.84</v>
      </c>
      <c r="G4582" s="91">
        <v>12.12028147</v>
      </c>
      <c r="H4582" s="41">
        <v>3.1783397279672165E-4</v>
      </c>
      <c r="I4582" s="42">
        <v>27.334412197310144</v>
      </c>
      <c r="J4582" s="41">
        <v>3.3667448527777778E-4</v>
      </c>
      <c r="K4582" s="42">
        <v>3.5038498594529153</v>
      </c>
      <c r="L4582" s="41">
        <v>3.1783397279672165E-4</v>
      </c>
      <c r="M4582" s="42">
        <v>3.3100561067947476</v>
      </c>
    </row>
    <row r="4583" spans="1:13" x14ac:dyDescent="0.2">
      <c r="A4583" s="84">
        <v>360</v>
      </c>
      <c r="B4583" s="85">
        <v>37906</v>
      </c>
      <c r="C4583" s="105">
        <v>21.40056294</v>
      </c>
      <c r="D4583" s="90">
        <v>5.3881000000000003E-4</v>
      </c>
      <c r="E4583" s="87">
        <v>265.69364559000002</v>
      </c>
      <c r="F4583" s="96">
        <v>2.84</v>
      </c>
      <c r="G4583" s="91">
        <v>12.12028147</v>
      </c>
      <c r="H4583" s="41">
        <v>3.1783397279672165E-4</v>
      </c>
      <c r="I4583" s="42">
        <v>27.343100002132879</v>
      </c>
      <c r="J4583" s="41">
        <v>3.3667448527777778E-4</v>
      </c>
      <c r="K4583" s="42">
        <v>3.504186533938193</v>
      </c>
      <c r="L4583" s="41">
        <v>3.1783397279672165E-4</v>
      </c>
      <c r="M4583" s="42">
        <v>3.3103739407675441</v>
      </c>
    </row>
    <row r="4584" spans="1:13" x14ac:dyDescent="0.2">
      <c r="A4584" s="84">
        <v>360</v>
      </c>
      <c r="B4584" s="85">
        <v>37907</v>
      </c>
      <c r="C4584" s="105">
        <v>21.76575789</v>
      </c>
      <c r="D4584" s="90">
        <v>5.4726999999999998E-4</v>
      </c>
      <c r="E4584" s="87">
        <v>265.83905175000001</v>
      </c>
      <c r="F4584" s="96">
        <v>2.84</v>
      </c>
      <c r="G4584" s="91">
        <v>12.302878945</v>
      </c>
      <c r="H4584" s="41">
        <v>3.2235558880366888E-4</v>
      </c>
      <c r="I4584" s="42">
        <v>27.351914203233783</v>
      </c>
      <c r="J4584" s="41">
        <v>3.4174663736111113E-4</v>
      </c>
      <c r="K4584" s="42">
        <v>3.504528280575554</v>
      </c>
      <c r="L4584" s="41">
        <v>3.2235558880366888E-4</v>
      </c>
      <c r="M4584" s="42">
        <v>3.3106962963563475</v>
      </c>
    </row>
    <row r="4585" spans="1:13" x14ac:dyDescent="0.2">
      <c r="A4585" s="84">
        <v>360</v>
      </c>
      <c r="B4585" s="85">
        <v>37908</v>
      </c>
      <c r="C4585" s="105">
        <v>21.640181160000001</v>
      </c>
      <c r="D4585" s="90">
        <v>5.4429999999999995E-4</v>
      </c>
      <c r="E4585" s="87">
        <v>265.98374795000001</v>
      </c>
      <c r="F4585" s="96">
        <v>2.83</v>
      </c>
      <c r="G4585" s="91">
        <v>12.235090580000001</v>
      </c>
      <c r="H4585" s="41">
        <v>3.2067781856359723E-4</v>
      </c>
      <c r="I4585" s="42">
        <v>27.360685355414013</v>
      </c>
      <c r="J4585" s="41">
        <v>3.3986362722222228E-4</v>
      </c>
      <c r="K4585" s="42">
        <v>3.504868144202776</v>
      </c>
      <c r="L4585" s="41">
        <v>3.2067781856359723E-4</v>
      </c>
      <c r="M4585" s="42">
        <v>3.3110169741749109</v>
      </c>
    </row>
    <row r="4586" spans="1:13" x14ac:dyDescent="0.2">
      <c r="A4586" s="84">
        <v>360</v>
      </c>
      <c r="B4586" s="85">
        <v>37909</v>
      </c>
      <c r="C4586" s="105">
        <v>21.811127160000002</v>
      </c>
      <c r="D4586" s="90">
        <v>5.4818E-4</v>
      </c>
      <c r="E4586" s="87">
        <v>266.12955491999998</v>
      </c>
      <c r="F4586" s="96">
        <v>2.82</v>
      </c>
      <c r="G4586" s="91">
        <v>12.315563580000001</v>
      </c>
      <c r="H4586" s="41">
        <v>3.2266942288261546E-4</v>
      </c>
      <c r="I4586" s="42">
        <v>27.369513811967316</v>
      </c>
      <c r="J4586" s="41">
        <v>3.4209898833333335E-4</v>
      </c>
      <c r="K4586" s="42">
        <v>3.5052102431911094</v>
      </c>
      <c r="L4586" s="41">
        <v>3.2266942288261546E-4</v>
      </c>
      <c r="M4586" s="42">
        <v>3.3113396435977935</v>
      </c>
    </row>
    <row r="4587" spans="1:13" x14ac:dyDescent="0.2">
      <c r="A4587" s="84">
        <v>360</v>
      </c>
      <c r="B4587" s="85">
        <v>37910</v>
      </c>
      <c r="C4587" s="105">
        <v>21.818491300000002</v>
      </c>
      <c r="D4587" s="90">
        <v>5.4841000000000004E-4</v>
      </c>
      <c r="E4587" s="87">
        <v>266.27550302999998</v>
      </c>
      <c r="F4587" s="96">
        <v>2.84</v>
      </c>
      <c r="G4587" s="91">
        <v>12.329245650000001</v>
      </c>
      <c r="H4587" s="41">
        <v>3.2300789515726791E-4</v>
      </c>
      <c r="I4587" s="42">
        <v>27.378354381015196</v>
      </c>
      <c r="J4587" s="41">
        <v>3.4247904583333336E-4</v>
      </c>
      <c r="K4587" s="42">
        <v>3.5055527222369429</v>
      </c>
      <c r="L4587" s="41">
        <v>3.2300789515726791E-4</v>
      </c>
      <c r="M4587" s="42">
        <v>3.3116626514929508</v>
      </c>
    </row>
    <row r="4588" spans="1:13" x14ac:dyDescent="0.2">
      <c r="A4588" s="84">
        <v>360</v>
      </c>
      <c r="B4588" s="85">
        <v>37911</v>
      </c>
      <c r="C4588" s="105">
        <v>21.87124464</v>
      </c>
      <c r="D4588" s="90">
        <v>5.4955E-4</v>
      </c>
      <c r="E4588" s="87">
        <v>266.42183473</v>
      </c>
      <c r="F4588" s="96">
        <v>2.85</v>
      </c>
      <c r="G4588" s="91">
        <v>12.360622320000001</v>
      </c>
      <c r="H4588" s="41">
        <v>3.2378394798393551E-4</v>
      </c>
      <c r="I4588" s="42">
        <v>27.387219052685985</v>
      </c>
      <c r="J4588" s="41">
        <v>3.4335062000000004E-4</v>
      </c>
      <c r="K4588" s="42">
        <v>3.505896072856943</v>
      </c>
      <c r="L4588" s="41">
        <v>3.2378394798393551E-4</v>
      </c>
      <c r="M4588" s="42">
        <v>3.311986435440935</v>
      </c>
    </row>
    <row r="4589" spans="1:13" x14ac:dyDescent="0.2">
      <c r="A4589" s="84">
        <v>360</v>
      </c>
      <c r="B4589" s="85">
        <v>37912</v>
      </c>
      <c r="C4589" s="105">
        <v>21.87124464</v>
      </c>
      <c r="D4589" s="90">
        <v>5.4955E-4</v>
      </c>
      <c r="E4589" s="87">
        <v>266.56824684999998</v>
      </c>
      <c r="F4589" s="96">
        <v>2.85</v>
      </c>
      <c r="G4589" s="91">
        <v>12.360622320000001</v>
      </c>
      <c r="H4589" s="41">
        <v>3.2378394798393551E-4</v>
      </c>
      <c r="I4589" s="42">
        <v>27.396086594595165</v>
      </c>
      <c r="J4589" s="41">
        <v>3.4335062000000004E-4</v>
      </c>
      <c r="K4589" s="42">
        <v>3.5062394234769432</v>
      </c>
      <c r="L4589" s="41">
        <v>3.2378394798393551E-4</v>
      </c>
      <c r="M4589" s="42">
        <v>3.3123102193889187</v>
      </c>
    </row>
    <row r="4590" spans="1:13" x14ac:dyDescent="0.2">
      <c r="A4590" s="84">
        <v>360</v>
      </c>
      <c r="B4590" s="85">
        <v>37913</v>
      </c>
      <c r="C4590" s="105">
        <v>21.87124464</v>
      </c>
      <c r="D4590" s="90">
        <v>5.4955E-4</v>
      </c>
      <c r="E4590" s="87">
        <v>266.71473943000001</v>
      </c>
      <c r="F4590" s="96">
        <v>2.85</v>
      </c>
      <c r="G4590" s="91">
        <v>12.360622320000001</v>
      </c>
      <c r="H4590" s="41">
        <v>3.2378394798393551E-4</v>
      </c>
      <c r="I4590" s="42">
        <v>27.404957007672074</v>
      </c>
      <c r="J4590" s="41">
        <v>3.4335062000000004E-4</v>
      </c>
      <c r="K4590" s="42">
        <v>3.5065827740969433</v>
      </c>
      <c r="L4590" s="41">
        <v>3.2378394798393551E-4</v>
      </c>
      <c r="M4590" s="42">
        <v>3.3126340033369024</v>
      </c>
    </row>
    <row r="4591" spans="1:13" x14ac:dyDescent="0.2">
      <c r="A4591" s="84">
        <v>360</v>
      </c>
      <c r="B4591" s="85">
        <v>37914</v>
      </c>
      <c r="C4591" s="105">
        <v>21.888091729999999</v>
      </c>
      <c r="D4591" s="90">
        <v>5.5000999999999997E-4</v>
      </c>
      <c r="E4591" s="87">
        <v>266.86143520000002</v>
      </c>
      <c r="F4591" s="96">
        <v>2.83</v>
      </c>
      <c r="G4591" s="91">
        <v>12.359045864999999</v>
      </c>
      <c r="H4591" s="41">
        <v>3.2374496199327751E-4</v>
      </c>
      <c r="I4591" s="42">
        <v>27.413829224436949</v>
      </c>
      <c r="J4591" s="41">
        <v>3.4330682958333333E-4</v>
      </c>
      <c r="K4591" s="42">
        <v>3.5069260809265268</v>
      </c>
      <c r="L4591" s="41">
        <v>3.2374496199327751E-4</v>
      </c>
      <c r="M4591" s="42">
        <v>3.3129577482988957</v>
      </c>
    </row>
    <row r="4592" spans="1:13" x14ac:dyDescent="0.2">
      <c r="A4592" s="84">
        <v>360</v>
      </c>
      <c r="B4592" s="85">
        <v>37915</v>
      </c>
      <c r="C4592" s="105">
        <v>21.91409127</v>
      </c>
      <c r="D4592" s="90">
        <v>5.5046999999999995E-4</v>
      </c>
      <c r="E4592" s="87">
        <v>267.00833440999997</v>
      </c>
      <c r="F4592" s="96">
        <v>2.79</v>
      </c>
      <c r="G4592" s="91">
        <v>12.352045635</v>
      </c>
      <c r="H4592" s="41">
        <v>3.2357183856834837E-4</v>
      </c>
      <c r="I4592" s="42">
        <v>27.422699567561299</v>
      </c>
      <c r="J4592" s="41">
        <v>3.4311237874999997E-4</v>
      </c>
      <c r="K4592" s="42">
        <v>3.5072691933052766</v>
      </c>
      <c r="L4592" s="41">
        <v>3.2357183856834837E-4</v>
      </c>
      <c r="M4592" s="42">
        <v>3.313281320137464</v>
      </c>
    </row>
    <row r="4593" spans="1:13" x14ac:dyDescent="0.2">
      <c r="A4593" s="84">
        <v>360</v>
      </c>
      <c r="B4593" s="85">
        <v>37916</v>
      </c>
      <c r="C4593" s="105">
        <v>21.87795788</v>
      </c>
      <c r="D4593" s="90">
        <v>5.4978000000000004E-4</v>
      </c>
      <c r="E4593" s="87">
        <v>267.15513025000001</v>
      </c>
      <c r="F4593" s="96">
        <v>2.78</v>
      </c>
      <c r="G4593" s="91">
        <v>12.328978940000001</v>
      </c>
      <c r="H4593" s="41">
        <v>3.2300129757634188E-4</v>
      </c>
      <c r="I4593" s="42">
        <v>27.431557135104669</v>
      </c>
      <c r="J4593" s="41">
        <v>3.4247163722222226E-4</v>
      </c>
      <c r="K4593" s="42">
        <v>3.5076116649424987</v>
      </c>
      <c r="L4593" s="41">
        <v>3.2300129757634188E-4</v>
      </c>
      <c r="M4593" s="42">
        <v>3.3136043214350401</v>
      </c>
    </row>
    <row r="4594" spans="1:13" x14ac:dyDescent="0.2">
      <c r="A4594" s="84">
        <v>360</v>
      </c>
      <c r="B4594" s="85">
        <v>37917</v>
      </c>
      <c r="C4594" s="105">
        <v>22.17945821</v>
      </c>
      <c r="D4594" s="90">
        <v>5.5661000000000003E-4</v>
      </c>
      <c r="E4594" s="87">
        <v>267.30383146999998</v>
      </c>
      <c r="F4594" s="96">
        <v>2.79</v>
      </c>
      <c r="G4594" s="91">
        <v>12.484729105</v>
      </c>
      <c r="H4594" s="41">
        <v>3.268514186045568E-4</v>
      </c>
      <c r="I4594" s="42">
        <v>27.440523178468808</v>
      </c>
      <c r="J4594" s="41">
        <v>3.4679803069444443E-4</v>
      </c>
      <c r="K4594" s="42">
        <v>3.507958462973193</v>
      </c>
      <c r="L4594" s="41">
        <v>3.268514186045568E-4</v>
      </c>
      <c r="M4594" s="42">
        <v>3.3139311728536445</v>
      </c>
    </row>
    <row r="4595" spans="1:13" x14ac:dyDescent="0.2">
      <c r="A4595" s="84">
        <v>360</v>
      </c>
      <c r="B4595" s="85">
        <v>37918</v>
      </c>
      <c r="C4595" s="105">
        <v>22.20090012</v>
      </c>
      <c r="D4595" s="90">
        <v>5.5707E-4</v>
      </c>
      <c r="E4595" s="87">
        <v>267.45273842</v>
      </c>
      <c r="F4595" s="96">
        <v>2.82</v>
      </c>
      <c r="G4595" s="91">
        <v>12.51045006</v>
      </c>
      <c r="H4595" s="41">
        <v>3.2748672530824585E-4</v>
      </c>
      <c r="I4595" s="42">
        <v>27.449509585545272</v>
      </c>
      <c r="J4595" s="41">
        <v>3.4751250166666667E-4</v>
      </c>
      <c r="K4595" s="42">
        <v>3.5083059754748596</v>
      </c>
      <c r="L4595" s="41">
        <v>3.2748672530824585E-4</v>
      </c>
      <c r="M4595" s="42">
        <v>3.3142586595789529</v>
      </c>
    </row>
    <row r="4596" spans="1:13" x14ac:dyDescent="0.2">
      <c r="A4596" s="84">
        <v>360</v>
      </c>
      <c r="B4596" s="85">
        <v>37919</v>
      </c>
      <c r="C4596" s="105">
        <v>22.20090012</v>
      </c>
      <c r="D4596" s="90">
        <v>5.5707E-4</v>
      </c>
      <c r="E4596" s="87">
        <v>267.60172832000001</v>
      </c>
      <c r="F4596" s="96">
        <v>2.82</v>
      </c>
      <c r="G4596" s="91">
        <v>12.51045006</v>
      </c>
      <c r="H4596" s="41">
        <v>3.2748672530824585E-4</v>
      </c>
      <c r="I4596" s="42">
        <v>27.458498935550761</v>
      </c>
      <c r="J4596" s="41">
        <v>3.4751250166666667E-4</v>
      </c>
      <c r="K4596" s="42">
        <v>3.5086534879765261</v>
      </c>
      <c r="L4596" s="41">
        <v>3.2748672530824585E-4</v>
      </c>
      <c r="M4596" s="42">
        <v>3.3145861463042614</v>
      </c>
    </row>
    <row r="4597" spans="1:13" x14ac:dyDescent="0.2">
      <c r="A4597" s="84">
        <v>360</v>
      </c>
      <c r="B4597" s="85">
        <v>37920</v>
      </c>
      <c r="C4597" s="105">
        <v>22.20090012</v>
      </c>
      <c r="D4597" s="90">
        <v>5.5707E-4</v>
      </c>
      <c r="E4597" s="87">
        <v>267.75080121000002</v>
      </c>
      <c r="F4597" s="96">
        <v>2.82</v>
      </c>
      <c r="G4597" s="91">
        <v>12.51045006</v>
      </c>
      <c r="H4597" s="41">
        <v>3.2748672530824585E-4</v>
      </c>
      <c r="I4597" s="42">
        <v>27.467491229449045</v>
      </c>
      <c r="J4597" s="41">
        <v>3.4751250166666667E-4</v>
      </c>
      <c r="K4597" s="42">
        <v>3.5090010004781926</v>
      </c>
      <c r="L4597" s="41">
        <v>3.2748672530824585E-4</v>
      </c>
      <c r="M4597" s="42">
        <v>3.3149136330295699</v>
      </c>
    </row>
    <row r="4598" spans="1:13" x14ac:dyDescent="0.2">
      <c r="A4598" s="84">
        <v>360</v>
      </c>
      <c r="B4598" s="85">
        <v>37921</v>
      </c>
      <c r="C4598" s="105">
        <v>22.007326330000001</v>
      </c>
      <c r="D4598" s="90">
        <v>5.5274000000000002E-4</v>
      </c>
      <c r="E4598" s="87">
        <v>267.89879779</v>
      </c>
      <c r="F4598" s="96">
        <v>2.81</v>
      </c>
      <c r="G4598" s="91">
        <v>12.408663165</v>
      </c>
      <c r="H4598" s="41">
        <v>3.249717444446798E-4</v>
      </c>
      <c r="I4598" s="42">
        <v>27.476417387989397</v>
      </c>
      <c r="J4598" s="41">
        <v>3.4468508791666669E-4</v>
      </c>
      <c r="K4598" s="42">
        <v>3.5093456855661094</v>
      </c>
      <c r="L4598" s="41">
        <v>3.249717444446798E-4</v>
      </c>
      <c r="M4598" s="42">
        <v>3.3152386047740148</v>
      </c>
    </row>
    <row r="4599" spans="1:13" x14ac:dyDescent="0.2">
      <c r="A4599" s="84">
        <v>360</v>
      </c>
      <c r="B4599" s="85">
        <v>37922</v>
      </c>
      <c r="C4599" s="105">
        <v>22.381804989999999</v>
      </c>
      <c r="D4599" s="90">
        <v>5.6116E-4</v>
      </c>
      <c r="E4599" s="87">
        <v>268.04913188</v>
      </c>
      <c r="F4599" s="96">
        <v>2.8</v>
      </c>
      <c r="G4599" s="91">
        <v>12.590902495</v>
      </c>
      <c r="H4599" s="41">
        <v>3.2947296307561658E-4</v>
      </c>
      <c r="I4599" s="42">
        <v>27.485470124640919</v>
      </c>
      <c r="J4599" s="41">
        <v>3.497472915277778E-4</v>
      </c>
      <c r="K4599" s="42">
        <v>3.5096954328576371</v>
      </c>
      <c r="L4599" s="41">
        <v>3.2947296307561658E-4</v>
      </c>
      <c r="M4599" s="42">
        <v>3.3155680777370904</v>
      </c>
    </row>
    <row r="4600" spans="1:13" x14ac:dyDescent="0.2">
      <c r="A4600" s="84">
        <v>360</v>
      </c>
      <c r="B4600" s="85">
        <v>37923</v>
      </c>
      <c r="C4600" s="105">
        <v>22.799795289999999</v>
      </c>
      <c r="D4600" s="90">
        <v>5.7067999999999995E-4</v>
      </c>
      <c r="E4600" s="87">
        <v>268.20210215999998</v>
      </c>
      <c r="F4600" s="96">
        <v>2.82</v>
      </c>
      <c r="G4600" s="91">
        <v>12.809897644999999</v>
      </c>
      <c r="H4600" s="41">
        <v>3.3487243033092362E-4</v>
      </c>
      <c r="I4600" s="42">
        <v>27.494674250820346</v>
      </c>
      <c r="J4600" s="41">
        <v>3.5583049013888885E-4</v>
      </c>
      <c r="K4600" s="42">
        <v>3.5100512633477758</v>
      </c>
      <c r="L4600" s="41">
        <v>3.3487243033092362E-4</v>
      </c>
      <c r="M4600" s="42">
        <v>3.3159029501674215</v>
      </c>
    </row>
    <row r="4601" spans="1:13" x14ac:dyDescent="0.2">
      <c r="A4601" s="84">
        <v>360</v>
      </c>
      <c r="B4601" s="85">
        <v>37924</v>
      </c>
      <c r="C4601" s="105">
        <v>22.757806639999998</v>
      </c>
      <c r="D4601" s="90">
        <v>5.6977999999999998E-4</v>
      </c>
      <c r="E4601" s="87">
        <v>268.35491834999999</v>
      </c>
      <c r="F4601" s="96">
        <v>2.81</v>
      </c>
      <c r="G4601" s="91">
        <v>12.783903319999999</v>
      </c>
      <c r="H4601" s="41">
        <v>3.3423207039917635E-4</v>
      </c>
      <c r="I4601" s="42">
        <v>27.503863852720148</v>
      </c>
      <c r="J4601" s="41">
        <v>3.551084255555555E-4</v>
      </c>
      <c r="K4601" s="42">
        <v>3.5104063717733314</v>
      </c>
      <c r="L4601" s="41">
        <v>3.3423207039917635E-4</v>
      </c>
      <c r="M4601" s="42">
        <v>3.3162371822378205</v>
      </c>
    </row>
    <row r="4602" spans="1:13" x14ac:dyDescent="0.2">
      <c r="A4602" s="84">
        <v>360</v>
      </c>
      <c r="B4602" s="85">
        <v>37925</v>
      </c>
      <c r="C4602" s="105">
        <v>23.188678769999999</v>
      </c>
      <c r="D4602" s="90">
        <v>5.7949E-4</v>
      </c>
      <c r="E4602" s="87">
        <v>268.51042733999998</v>
      </c>
      <c r="F4602" s="96">
        <v>2.81</v>
      </c>
      <c r="G4602" s="91">
        <v>12.999339384999999</v>
      </c>
      <c r="H4602" s="41">
        <v>3.3953481378024009E-4</v>
      </c>
      <c r="I4602" s="42">
        <v>27.513202372011619</v>
      </c>
      <c r="J4602" s="41">
        <v>3.6109276069444442E-4</v>
      </c>
      <c r="K4602" s="42">
        <v>3.5107674645340259</v>
      </c>
      <c r="L4602" s="41">
        <v>3.3953481378024009E-4</v>
      </c>
      <c r="M4602" s="42">
        <v>3.3165767170516007</v>
      </c>
    </row>
    <row r="4603" spans="1:13" x14ac:dyDescent="0.2">
      <c r="A4603" s="84">
        <v>360</v>
      </c>
      <c r="B4603" s="85">
        <v>37926</v>
      </c>
      <c r="C4603" s="105">
        <v>23.188678769999999</v>
      </c>
      <c r="D4603" s="90">
        <v>5.7949E-4</v>
      </c>
      <c r="E4603" s="87">
        <v>268.66602645</v>
      </c>
      <c r="F4603" s="96">
        <v>2.8086048799999999</v>
      </c>
      <c r="G4603" s="91">
        <v>12.998641825</v>
      </c>
      <c r="H4603" s="41">
        <v>3.3951766031248276E-4</v>
      </c>
      <c r="I4603" s="42">
        <v>27.522543590108668</v>
      </c>
      <c r="J4603" s="41">
        <v>3.6107338402777779E-4</v>
      </c>
      <c r="K4603" s="42">
        <v>3.5111285379180535</v>
      </c>
      <c r="L4603" s="41">
        <v>3.3951766031248276E-4</v>
      </c>
      <c r="M4603" s="42">
        <v>3.316916234711913</v>
      </c>
    </row>
    <row r="4604" spans="1:13" x14ac:dyDescent="0.2">
      <c r="A4604" s="84">
        <v>360</v>
      </c>
      <c r="B4604" s="85">
        <v>37927</v>
      </c>
      <c r="C4604" s="105">
        <v>23.188678769999999</v>
      </c>
      <c r="D4604" s="90">
        <v>5.7949E-4</v>
      </c>
      <c r="E4604" s="87">
        <v>268.82171572999999</v>
      </c>
      <c r="F4604" s="96">
        <v>2.8086048799999999</v>
      </c>
      <c r="G4604" s="91">
        <v>12.998641825</v>
      </c>
      <c r="H4604" s="41">
        <v>3.3951766031248276E-4</v>
      </c>
      <c r="I4604" s="42">
        <v>27.531887979714231</v>
      </c>
      <c r="J4604" s="41">
        <v>3.6107338402777779E-4</v>
      </c>
      <c r="K4604" s="42">
        <v>3.511489611302081</v>
      </c>
      <c r="L4604" s="41">
        <v>3.3951766031248276E-4</v>
      </c>
      <c r="M4604" s="42">
        <v>3.3172557523722253</v>
      </c>
    </row>
    <row r="4605" spans="1:13" x14ac:dyDescent="0.2">
      <c r="A4605" s="84">
        <v>360</v>
      </c>
      <c r="B4605" s="85">
        <v>37928</v>
      </c>
      <c r="C4605" s="105">
        <v>22.788079929999999</v>
      </c>
      <c r="D4605" s="90">
        <v>5.7045999999999996E-4</v>
      </c>
      <c r="E4605" s="87">
        <v>268.97506777000001</v>
      </c>
      <c r="F4605" s="96">
        <v>2.81115899</v>
      </c>
      <c r="G4605" s="91">
        <v>12.799619459999999</v>
      </c>
      <c r="H4605" s="41">
        <v>3.3461924889222061E-4</v>
      </c>
      <c r="I4605" s="42">
        <v>27.541100679390588</v>
      </c>
      <c r="J4605" s="41">
        <v>3.5554498499999998E-4</v>
      </c>
      <c r="K4605" s="42">
        <v>3.5118451562870812</v>
      </c>
      <c r="L4605" s="41">
        <v>3.3461924889222061E-4</v>
      </c>
      <c r="M4605" s="42">
        <v>3.3175903716211175</v>
      </c>
    </row>
    <row r="4606" spans="1:13" x14ac:dyDescent="0.2">
      <c r="A4606" s="84">
        <v>360</v>
      </c>
      <c r="B4606" s="85">
        <v>37929</v>
      </c>
      <c r="C4606" s="105">
        <v>22.576491409999999</v>
      </c>
      <c r="D4606" s="90">
        <v>5.6570000000000004E-4</v>
      </c>
      <c r="E4606" s="87">
        <v>269.12722696999998</v>
      </c>
      <c r="F4606" s="96">
        <v>2.7503273500000001</v>
      </c>
      <c r="G4606" s="91">
        <v>12.663409379999999</v>
      </c>
      <c r="H4606" s="41">
        <v>3.3126182614173771E-4</v>
      </c>
      <c r="I4606" s="42">
        <v>27.550223994695596</v>
      </c>
      <c r="J4606" s="41">
        <v>3.5176137166666665E-4</v>
      </c>
      <c r="K4606" s="42">
        <v>3.512196917658748</v>
      </c>
      <c r="L4606" s="41">
        <v>3.3126182614173771E-4</v>
      </c>
      <c r="M4606" s="42">
        <v>3.3179216334472592</v>
      </c>
    </row>
    <row r="4607" spans="1:13" x14ac:dyDescent="0.2">
      <c r="A4607" s="84">
        <v>360</v>
      </c>
      <c r="B4607" s="85">
        <v>37930</v>
      </c>
      <c r="C4607" s="105">
        <v>22.123436649999999</v>
      </c>
      <c r="D4607" s="90">
        <v>5.5524999999999997E-4</v>
      </c>
      <c r="E4607" s="87">
        <v>269.27665986</v>
      </c>
      <c r="F4607" s="96">
        <v>2.7456758799999998</v>
      </c>
      <c r="G4607" s="91">
        <v>12.434556264999999</v>
      </c>
      <c r="H4607" s="41">
        <v>3.2561173416700839E-4</v>
      </c>
      <c r="I4607" s="42">
        <v>27.5591946709072</v>
      </c>
      <c r="J4607" s="41">
        <v>3.4540434069444445E-4</v>
      </c>
      <c r="K4607" s="42">
        <v>3.5125423219994425</v>
      </c>
      <c r="L4607" s="41">
        <v>3.2561173416700839E-4</v>
      </c>
      <c r="M4607" s="42">
        <v>3.3182472451814262</v>
      </c>
    </row>
    <row r="4608" spans="1:13" x14ac:dyDescent="0.2">
      <c r="A4608" s="84">
        <v>360</v>
      </c>
      <c r="B4608" s="85">
        <v>37931</v>
      </c>
      <c r="C4608" s="105">
        <v>22.48028381</v>
      </c>
      <c r="D4608" s="90">
        <v>5.6342999999999996E-4</v>
      </c>
      <c r="E4608" s="87">
        <v>269.42837840999999</v>
      </c>
      <c r="F4608" s="96">
        <v>2.7582788300000001</v>
      </c>
      <c r="G4608" s="91">
        <v>12.619281319999999</v>
      </c>
      <c r="H4608" s="41">
        <v>3.3017325174378165E-4</v>
      </c>
      <c r="I4608" s="42">
        <v>27.568293979827132</v>
      </c>
      <c r="J4608" s="41">
        <v>3.5053559222222218E-4</v>
      </c>
      <c r="K4608" s="42">
        <v>3.5128928575916647</v>
      </c>
      <c r="L4608" s="41">
        <v>3.3017325174378165E-4</v>
      </c>
      <c r="M4608" s="42">
        <v>3.3185774184331702</v>
      </c>
    </row>
    <row r="4609" spans="1:13" x14ac:dyDescent="0.2">
      <c r="A4609" s="84">
        <v>360</v>
      </c>
      <c r="B4609" s="85">
        <v>37932</v>
      </c>
      <c r="C4609" s="105">
        <v>22.47533718</v>
      </c>
      <c r="D4609" s="90">
        <v>5.6342999999999996E-4</v>
      </c>
      <c r="E4609" s="87">
        <v>269.58018243999999</v>
      </c>
      <c r="F4609" s="96">
        <v>2.7470307200000001</v>
      </c>
      <c r="G4609" s="91">
        <v>12.611183950000001</v>
      </c>
      <c r="H4609" s="41">
        <v>3.2997345533836153E-4</v>
      </c>
      <c r="I4609" s="42">
        <v>27.577390785049438</v>
      </c>
      <c r="J4609" s="41">
        <v>3.503106652777778E-4</v>
      </c>
      <c r="K4609" s="42">
        <v>3.5132431682569423</v>
      </c>
      <c r="L4609" s="41">
        <v>3.2997345533836153E-4</v>
      </c>
      <c r="M4609" s="42">
        <v>3.3189073918885086</v>
      </c>
    </row>
    <row r="4610" spans="1:13" x14ac:dyDescent="0.2">
      <c r="A4610" s="84">
        <v>360</v>
      </c>
      <c r="B4610" s="85">
        <v>37933</v>
      </c>
      <c r="C4610" s="105">
        <v>22.47533718</v>
      </c>
      <c r="D4610" s="90">
        <v>5.6342999999999996E-4</v>
      </c>
      <c r="E4610" s="87">
        <v>269.73207200000002</v>
      </c>
      <c r="F4610" s="96">
        <v>2.7470307200000001</v>
      </c>
      <c r="G4610" s="91">
        <v>12.611183950000001</v>
      </c>
      <c r="H4610" s="41">
        <v>3.2997345533836153E-4</v>
      </c>
      <c r="I4610" s="42">
        <v>27.586490591975998</v>
      </c>
      <c r="J4610" s="41">
        <v>3.503106652777778E-4</v>
      </c>
      <c r="K4610" s="42">
        <v>3.5135934789222198</v>
      </c>
      <c r="L4610" s="41">
        <v>3.2997345533836153E-4</v>
      </c>
      <c r="M4610" s="42">
        <v>3.3192373653438469</v>
      </c>
    </row>
    <row r="4611" spans="1:13" x14ac:dyDescent="0.2">
      <c r="A4611" s="84">
        <v>360</v>
      </c>
      <c r="B4611" s="85">
        <v>37934</v>
      </c>
      <c r="C4611" s="105">
        <v>22.47533718</v>
      </c>
      <c r="D4611" s="90">
        <v>5.6342999999999996E-4</v>
      </c>
      <c r="E4611" s="87">
        <v>269.88404714000001</v>
      </c>
      <c r="F4611" s="96">
        <v>2.7470307200000001</v>
      </c>
      <c r="G4611" s="91">
        <v>12.611183950000001</v>
      </c>
      <c r="H4611" s="41">
        <v>3.2997345533836153E-4</v>
      </c>
      <c r="I4611" s="42">
        <v>27.595593401597291</v>
      </c>
      <c r="J4611" s="41">
        <v>3.503106652777778E-4</v>
      </c>
      <c r="K4611" s="42">
        <v>3.5139437895874974</v>
      </c>
      <c r="L4611" s="41">
        <v>3.2997345533836153E-4</v>
      </c>
      <c r="M4611" s="42">
        <v>3.3195673387991853</v>
      </c>
    </row>
    <row r="4612" spans="1:13" x14ac:dyDescent="0.2">
      <c r="A4612" s="84">
        <v>360</v>
      </c>
      <c r="B4612" s="85">
        <v>37935</v>
      </c>
      <c r="C4612" s="105">
        <v>22.378910609999998</v>
      </c>
      <c r="D4612" s="90">
        <v>5.6116E-4</v>
      </c>
      <c r="E4612" s="87">
        <v>270.03549527000001</v>
      </c>
      <c r="F4612" s="96">
        <v>2.73816558</v>
      </c>
      <c r="G4612" s="91">
        <v>12.558538094999999</v>
      </c>
      <c r="H4612" s="41">
        <v>3.2867410969572575E-4</v>
      </c>
      <c r="I4612" s="42">
        <v>27.604663358690086</v>
      </c>
      <c r="J4612" s="41">
        <v>3.4884828041666663E-4</v>
      </c>
      <c r="K4612" s="42">
        <v>3.5142926378679142</v>
      </c>
      <c r="L4612" s="41">
        <v>3.2867410969572575E-4</v>
      </c>
      <c r="M4612" s="42">
        <v>3.319896012908881</v>
      </c>
    </row>
    <row r="4613" spans="1:13" x14ac:dyDescent="0.2">
      <c r="A4613" s="84">
        <v>360</v>
      </c>
      <c r="B4613" s="85">
        <v>37936</v>
      </c>
      <c r="C4613" s="105">
        <v>22.20813382</v>
      </c>
      <c r="D4613" s="90">
        <v>5.5730000000000005E-4</v>
      </c>
      <c r="E4613" s="87">
        <v>270.18598605</v>
      </c>
      <c r="F4613" s="96">
        <v>2.6619129500000001</v>
      </c>
      <c r="G4613" s="91">
        <v>12.435023385000001</v>
      </c>
      <c r="H4613" s="41">
        <v>3.2562327844143368E-4</v>
      </c>
      <c r="I4613" s="42">
        <v>27.613652079673216</v>
      </c>
      <c r="J4613" s="41">
        <v>3.4541731625000003E-4</v>
      </c>
      <c r="K4613" s="42">
        <v>3.5146380551841641</v>
      </c>
      <c r="L4613" s="41">
        <v>3.2562327844143368E-4</v>
      </c>
      <c r="M4613" s="42">
        <v>3.3202216361873225</v>
      </c>
    </row>
    <row r="4614" spans="1:13" x14ac:dyDescent="0.2">
      <c r="A4614" s="84">
        <v>360</v>
      </c>
      <c r="B4614" s="85">
        <v>37937</v>
      </c>
      <c r="C4614" s="105">
        <v>22.314569240000001</v>
      </c>
      <c r="D4614" s="90">
        <v>5.5957000000000001E-4</v>
      </c>
      <c r="E4614" s="87">
        <v>270.33717402000002</v>
      </c>
      <c r="F4614" s="96">
        <v>2.6808211499999999</v>
      </c>
      <c r="G4614" s="91">
        <v>12.497695195</v>
      </c>
      <c r="H4614" s="41">
        <v>3.2717169868656804E-4</v>
      </c>
      <c r="I4614" s="42">
        <v>27.622686485131062</v>
      </c>
      <c r="J4614" s="41">
        <v>3.4715819986111114E-4</v>
      </c>
      <c r="K4614" s="42">
        <v>3.5149852133840254</v>
      </c>
      <c r="L4614" s="41">
        <v>3.2717169868656804E-4</v>
      </c>
      <c r="M4614" s="42">
        <v>3.3205488078860093</v>
      </c>
    </row>
    <row r="4615" spans="1:13" x14ac:dyDescent="0.2">
      <c r="A4615" s="84">
        <v>360</v>
      </c>
      <c r="B4615" s="85">
        <v>37938</v>
      </c>
      <c r="C4615" s="105">
        <v>22.067882839999999</v>
      </c>
      <c r="D4615" s="90">
        <v>5.5411000000000002E-4</v>
      </c>
      <c r="E4615" s="87">
        <v>270.48697055000002</v>
      </c>
      <c r="F4615" s="96">
        <v>2.7068883499999998</v>
      </c>
      <c r="G4615" s="91">
        <v>12.387385595</v>
      </c>
      <c r="H4615" s="41">
        <v>3.2444572494094714E-4</v>
      </c>
      <c r="I4615" s="42">
        <v>27.631648547672548</v>
      </c>
      <c r="J4615" s="41">
        <v>3.4409404430555556E-4</v>
      </c>
      <c r="K4615" s="42">
        <v>3.5153293074283307</v>
      </c>
      <c r="L4615" s="41">
        <v>3.2444572494094714E-4</v>
      </c>
      <c r="M4615" s="42">
        <v>3.3208732536109502</v>
      </c>
    </row>
    <row r="4616" spans="1:13" x14ac:dyDescent="0.2">
      <c r="A4616" s="84">
        <v>360</v>
      </c>
      <c r="B4616" s="85">
        <v>37939</v>
      </c>
      <c r="C4616" s="105">
        <v>22.147162479999999</v>
      </c>
      <c r="D4616" s="90">
        <v>5.5593000000000005E-4</v>
      </c>
      <c r="E4616" s="87">
        <v>270.63734237</v>
      </c>
      <c r="F4616" s="96">
        <v>2.69386423</v>
      </c>
      <c r="G4616" s="91">
        <v>12.420513354999999</v>
      </c>
      <c r="H4616" s="41">
        <v>3.2526465924309633E-4</v>
      </c>
      <c r="I4616" s="42">
        <v>27.640636146421731</v>
      </c>
      <c r="J4616" s="41">
        <v>3.4501425986111108E-4</v>
      </c>
      <c r="K4616" s="42">
        <v>3.5156743216881918</v>
      </c>
      <c r="L4616" s="41">
        <v>3.2526465924309633E-4</v>
      </c>
      <c r="M4616" s="42">
        <v>3.3211985182701933</v>
      </c>
    </row>
    <row r="4617" spans="1:13" x14ac:dyDescent="0.2">
      <c r="A4617" s="84">
        <v>360</v>
      </c>
      <c r="B4617" s="85">
        <v>37940</v>
      </c>
      <c r="C4617" s="105">
        <v>22.147162479999999</v>
      </c>
      <c r="D4617" s="90">
        <v>5.5593000000000005E-4</v>
      </c>
      <c r="E4617" s="87">
        <v>270.78779779000001</v>
      </c>
      <c r="F4617" s="96">
        <v>2.69386423</v>
      </c>
      <c r="G4617" s="91">
        <v>12.420513354999999</v>
      </c>
      <c r="H4617" s="41">
        <v>3.2526465924309633E-4</v>
      </c>
      <c r="I4617" s="42">
        <v>27.649626668519158</v>
      </c>
      <c r="J4617" s="41">
        <v>3.4501425986111108E-4</v>
      </c>
      <c r="K4617" s="42">
        <v>3.5160193359480529</v>
      </c>
      <c r="L4617" s="41">
        <v>3.2526465924309633E-4</v>
      </c>
      <c r="M4617" s="42">
        <v>3.3215237829294364</v>
      </c>
    </row>
    <row r="4618" spans="1:13" x14ac:dyDescent="0.2">
      <c r="A4618" s="84">
        <v>360</v>
      </c>
      <c r="B4618" s="85">
        <v>37941</v>
      </c>
      <c r="C4618" s="105">
        <v>22.147162479999999</v>
      </c>
      <c r="D4618" s="90">
        <v>5.5593000000000005E-4</v>
      </c>
      <c r="E4618" s="87">
        <v>270.93833684999998</v>
      </c>
      <c r="F4618" s="96">
        <v>2.69386423</v>
      </c>
      <c r="G4618" s="91">
        <v>12.420513354999999</v>
      </c>
      <c r="H4618" s="41">
        <v>3.2526465924309633E-4</v>
      </c>
      <c r="I4618" s="42">
        <v>27.658620114915692</v>
      </c>
      <c r="J4618" s="41">
        <v>3.4501425986111108E-4</v>
      </c>
      <c r="K4618" s="42">
        <v>3.516364350207914</v>
      </c>
      <c r="L4618" s="41">
        <v>3.2526465924309633E-4</v>
      </c>
      <c r="M4618" s="42">
        <v>3.3218490475886795</v>
      </c>
    </row>
    <row r="4619" spans="1:13" x14ac:dyDescent="0.2">
      <c r="A4619" s="84">
        <v>360</v>
      </c>
      <c r="B4619" s="85">
        <v>37942</v>
      </c>
      <c r="C4619" s="105">
        <v>22.489830739999999</v>
      </c>
      <c r="D4619" s="90">
        <v>5.6366000000000001E-4</v>
      </c>
      <c r="E4619" s="87">
        <v>271.09105395</v>
      </c>
      <c r="F4619" s="96">
        <v>2.6903244100000001</v>
      </c>
      <c r="G4619" s="91">
        <v>12.590077574999999</v>
      </c>
      <c r="H4619" s="41">
        <v>3.2945260434558143E-4</v>
      </c>
      <c r="I4619" s="42">
        <v>27.667732319345156</v>
      </c>
      <c r="J4619" s="41">
        <v>3.497243770833333E-4</v>
      </c>
      <c r="K4619" s="42">
        <v>3.5167140745849972</v>
      </c>
      <c r="L4619" s="41">
        <v>3.2945260434558143E-4</v>
      </c>
      <c r="M4619" s="42">
        <v>3.3221785001930249</v>
      </c>
    </row>
    <row r="4620" spans="1:13" x14ac:dyDescent="0.2">
      <c r="A4620" s="84">
        <v>360</v>
      </c>
      <c r="B4620" s="85">
        <v>37943</v>
      </c>
      <c r="C4620" s="105">
        <v>22.087113089999999</v>
      </c>
      <c r="D4620" s="90">
        <v>5.5457E-4</v>
      </c>
      <c r="E4620" s="87">
        <v>271.24139292000001</v>
      </c>
      <c r="F4620" s="96">
        <v>2.7047548300000002</v>
      </c>
      <c r="G4620" s="91">
        <v>12.395933959999999</v>
      </c>
      <c r="H4620" s="41">
        <v>3.2465706771334091E-4</v>
      </c>
      <c r="I4620" s="42">
        <v>27.676714844190233</v>
      </c>
      <c r="J4620" s="41">
        <v>3.4433149888888888E-4</v>
      </c>
      <c r="K4620" s="42">
        <v>3.5170584060838861</v>
      </c>
      <c r="L4620" s="41">
        <v>3.2465706771334091E-4</v>
      </c>
      <c r="M4620" s="42">
        <v>3.322503157260738</v>
      </c>
    </row>
    <row r="4621" spans="1:13" x14ac:dyDescent="0.2">
      <c r="A4621" s="84">
        <v>360</v>
      </c>
      <c r="B4621" s="85">
        <v>37944</v>
      </c>
      <c r="C4621" s="105">
        <v>22.09654626</v>
      </c>
      <c r="D4621" s="90">
        <v>5.5478999999999999E-4</v>
      </c>
      <c r="E4621" s="87">
        <v>271.39187492999997</v>
      </c>
      <c r="F4621" s="96">
        <v>2.6954793700000002</v>
      </c>
      <c r="G4621" s="91">
        <v>12.396012815000001</v>
      </c>
      <c r="H4621" s="41">
        <v>3.2465901718525814E-4</v>
      </c>
      <c r="I4621" s="42">
        <v>27.685700339230465</v>
      </c>
      <c r="J4621" s="41">
        <v>3.4433368930555556E-4</v>
      </c>
      <c r="K4621" s="42">
        <v>3.5174027397731917</v>
      </c>
      <c r="L4621" s="41">
        <v>3.2465901718525814E-4</v>
      </c>
      <c r="M4621" s="42">
        <v>3.3228278162779232</v>
      </c>
    </row>
    <row r="4622" spans="1:13" x14ac:dyDescent="0.2">
      <c r="A4622" s="84">
        <v>360</v>
      </c>
      <c r="B4622" s="85">
        <v>37945</v>
      </c>
      <c r="C4622" s="105">
        <v>22.139613879999999</v>
      </c>
      <c r="D4622" s="90">
        <v>5.5570000000000001E-4</v>
      </c>
      <c r="E4622" s="87">
        <v>271.54268739000003</v>
      </c>
      <c r="F4622" s="96">
        <v>2.6931336799999999</v>
      </c>
      <c r="G4622" s="91">
        <v>12.416373779999999</v>
      </c>
      <c r="H4622" s="41">
        <v>3.2516234009816181E-4</v>
      </c>
      <c r="I4622" s="42">
        <v>27.694702686340026</v>
      </c>
      <c r="J4622" s="41">
        <v>3.4489927166666661E-4</v>
      </c>
      <c r="K4622" s="42">
        <v>3.5177476390448583</v>
      </c>
      <c r="L4622" s="41">
        <v>3.2516234009816181E-4</v>
      </c>
      <c r="M4622" s="42">
        <v>3.3231529786180216</v>
      </c>
    </row>
    <row r="4623" spans="1:13" x14ac:dyDescent="0.2">
      <c r="A4623" s="84">
        <v>360</v>
      </c>
      <c r="B4623" s="85">
        <v>37946</v>
      </c>
      <c r="C4623" s="105">
        <v>22.17184937</v>
      </c>
      <c r="D4623" s="90">
        <v>5.5639000000000003E-4</v>
      </c>
      <c r="E4623" s="87">
        <v>271.69377102999999</v>
      </c>
      <c r="F4623" s="96">
        <v>2.6989682699999999</v>
      </c>
      <c r="G4623" s="91">
        <v>12.435408819999999</v>
      </c>
      <c r="H4623" s="41">
        <v>3.2563280393937966E-4</v>
      </c>
      <c r="I4623" s="42">
        <v>27.703720990030046</v>
      </c>
      <c r="J4623" s="41">
        <v>3.4542802277777777E-4</v>
      </c>
      <c r="K4623" s="42">
        <v>3.5180930670676362</v>
      </c>
      <c r="L4623" s="41">
        <v>3.2563280393937966E-4</v>
      </c>
      <c r="M4623" s="42">
        <v>3.3234786114219608</v>
      </c>
    </row>
    <row r="4624" spans="1:13" x14ac:dyDescent="0.2">
      <c r="A4624" s="84">
        <v>360</v>
      </c>
      <c r="B4624" s="85">
        <v>37947</v>
      </c>
      <c r="C4624" s="105">
        <v>22.17184937</v>
      </c>
      <c r="D4624" s="90">
        <v>5.5639000000000003E-4</v>
      </c>
      <c r="E4624" s="87">
        <v>271.84493873000002</v>
      </c>
      <c r="F4624" s="96">
        <v>2.6989682699999999</v>
      </c>
      <c r="G4624" s="91">
        <v>12.435408819999999</v>
      </c>
      <c r="H4624" s="41">
        <v>3.2563280393937966E-4</v>
      </c>
      <c r="I4624" s="42">
        <v>27.712742230375582</v>
      </c>
      <c r="J4624" s="41">
        <v>3.4542802277777777E-4</v>
      </c>
      <c r="K4624" s="42">
        <v>3.5184384950904142</v>
      </c>
      <c r="L4624" s="41">
        <v>3.2563280393937966E-4</v>
      </c>
      <c r="M4624" s="42">
        <v>3.3238042442258999</v>
      </c>
    </row>
    <row r="4625" spans="1:13" x14ac:dyDescent="0.2">
      <c r="A4625" s="84">
        <v>360</v>
      </c>
      <c r="B4625" s="85">
        <v>37948</v>
      </c>
      <c r="C4625" s="105">
        <v>22.17184937</v>
      </c>
      <c r="D4625" s="90">
        <v>5.5639000000000003E-4</v>
      </c>
      <c r="E4625" s="87">
        <v>271.99619053999999</v>
      </c>
      <c r="F4625" s="96">
        <v>2.6989682699999999</v>
      </c>
      <c r="G4625" s="91">
        <v>12.435408819999999</v>
      </c>
      <c r="H4625" s="41">
        <v>3.2563280393937966E-4</v>
      </c>
      <c r="I4625" s="42">
        <v>27.721766408332908</v>
      </c>
      <c r="J4625" s="41">
        <v>3.4542802277777777E-4</v>
      </c>
      <c r="K4625" s="42">
        <v>3.5187839231131921</v>
      </c>
      <c r="L4625" s="41">
        <v>3.2563280393937966E-4</v>
      </c>
      <c r="M4625" s="42">
        <v>3.3241298770298391</v>
      </c>
    </row>
    <row r="4626" spans="1:13" x14ac:dyDescent="0.2">
      <c r="A4626" s="84">
        <v>360</v>
      </c>
      <c r="B4626" s="85">
        <v>37949</v>
      </c>
      <c r="C4626" s="105">
        <v>22.107512889999999</v>
      </c>
      <c r="D4626" s="90">
        <v>5.5502000000000004E-4</v>
      </c>
      <c r="E4626" s="87">
        <v>272.14715387000001</v>
      </c>
      <c r="F4626" s="96">
        <v>2.6596798800000001</v>
      </c>
      <c r="G4626" s="91">
        <v>12.383596384999999</v>
      </c>
      <c r="H4626" s="41">
        <v>3.2435203848990568E-4</v>
      </c>
      <c r="I4626" s="42">
        <v>27.730758019777991</v>
      </c>
      <c r="J4626" s="41">
        <v>3.4398878847222218E-4</v>
      </c>
      <c r="K4626" s="42">
        <v>3.5191279119016645</v>
      </c>
      <c r="L4626" s="41">
        <v>3.2435203848990568E-4</v>
      </c>
      <c r="M4626" s="42">
        <v>3.324454229068329</v>
      </c>
    </row>
    <row r="4627" spans="1:13" x14ac:dyDescent="0.2">
      <c r="A4627" s="84">
        <v>360</v>
      </c>
      <c r="B4627" s="85">
        <v>37950</v>
      </c>
      <c r="C4627" s="105">
        <v>21.970334780000002</v>
      </c>
      <c r="D4627" s="90">
        <v>5.5183000000000001E-4</v>
      </c>
      <c r="E4627" s="87">
        <v>272.29733283000002</v>
      </c>
      <c r="F4627" s="96">
        <v>2.6301992200000002</v>
      </c>
      <c r="G4627" s="91">
        <v>12.300267000000002</v>
      </c>
      <c r="H4627" s="41">
        <v>3.2229096155789172E-4</v>
      </c>
      <c r="I4627" s="42">
        <v>27.739695392444915</v>
      </c>
      <c r="J4627" s="41">
        <v>3.4167408333333338E-4</v>
      </c>
      <c r="K4627" s="42">
        <v>3.5194695859849978</v>
      </c>
      <c r="L4627" s="41">
        <v>3.2229096155789172E-4</v>
      </c>
      <c r="M4627" s="42">
        <v>3.3247765200298867</v>
      </c>
    </row>
    <row r="4628" spans="1:13" x14ac:dyDescent="0.2">
      <c r="A4628" s="84">
        <v>360</v>
      </c>
      <c r="B4628" s="85">
        <v>37951</v>
      </c>
      <c r="C4628" s="105">
        <v>22.180433090000001</v>
      </c>
      <c r="D4628" s="90">
        <v>5.5661000000000003E-4</v>
      </c>
      <c r="E4628" s="87">
        <v>272.44889625000002</v>
      </c>
      <c r="F4628" s="96">
        <v>2.6386982300000001</v>
      </c>
      <c r="G4628" s="91">
        <v>12.40956566</v>
      </c>
      <c r="H4628" s="41">
        <v>3.2499405353658695E-4</v>
      </c>
      <c r="I4628" s="42">
        <v>27.748710628494376</v>
      </c>
      <c r="J4628" s="41">
        <v>3.4471015722222225E-4</v>
      </c>
      <c r="K4628" s="42">
        <v>3.5198142961422199</v>
      </c>
      <c r="L4628" s="41">
        <v>3.2499405353658695E-4</v>
      </c>
      <c r="M4628" s="42">
        <v>3.325101514083423</v>
      </c>
    </row>
    <row r="4629" spans="1:13" x14ac:dyDescent="0.2">
      <c r="A4629" s="84">
        <v>360</v>
      </c>
      <c r="B4629" s="85">
        <v>37952</v>
      </c>
      <c r="C4629" s="105">
        <v>22.128151689999999</v>
      </c>
      <c r="D4629" s="90">
        <v>5.5548000000000001E-4</v>
      </c>
      <c r="E4629" s="87">
        <v>272.60023616000001</v>
      </c>
      <c r="F4629" s="96">
        <v>2.67761293</v>
      </c>
      <c r="G4629" s="91">
        <v>12.402882309999999</v>
      </c>
      <c r="H4629" s="41">
        <v>3.248288412165401E-4</v>
      </c>
      <c r="I4629" s="42">
        <v>27.757724210013084</v>
      </c>
      <c r="J4629" s="41">
        <v>3.445245086111111E-4</v>
      </c>
      <c r="K4629" s="42">
        <v>3.5201588206508312</v>
      </c>
      <c r="L4629" s="41">
        <v>3.248288412165401E-4</v>
      </c>
      <c r="M4629" s="42">
        <v>3.3254263429246396</v>
      </c>
    </row>
    <row r="4630" spans="1:13" x14ac:dyDescent="0.2">
      <c r="A4630" s="84">
        <v>360</v>
      </c>
      <c r="B4630" s="85">
        <v>37953</v>
      </c>
      <c r="C4630" s="105">
        <v>21.866639079999999</v>
      </c>
      <c r="D4630" s="90">
        <v>5.4955E-4</v>
      </c>
      <c r="E4630" s="87">
        <v>272.75004361999999</v>
      </c>
      <c r="F4630" s="96">
        <v>2.6292707100000001</v>
      </c>
      <c r="G4630" s="91">
        <v>12.247954894999999</v>
      </c>
      <c r="H4630" s="41">
        <v>3.2099628959247894E-4</v>
      </c>
      <c r="I4630" s="42">
        <v>27.766634336492029</v>
      </c>
      <c r="J4630" s="41">
        <v>3.4022096930555554E-4</v>
      </c>
      <c r="K4630" s="42">
        <v>3.5204990416201367</v>
      </c>
      <c r="L4630" s="41">
        <v>3.2099628959247894E-4</v>
      </c>
      <c r="M4630" s="42">
        <v>3.325747339214232</v>
      </c>
    </row>
    <row r="4631" spans="1:13" x14ac:dyDescent="0.2">
      <c r="A4631" s="84">
        <v>360</v>
      </c>
      <c r="B4631" s="85">
        <v>37954</v>
      </c>
      <c r="C4631" s="105">
        <v>21.866639079999999</v>
      </c>
      <c r="D4631" s="90">
        <v>5.4955E-4</v>
      </c>
      <c r="E4631" s="87">
        <v>272.89993341000002</v>
      </c>
      <c r="F4631" s="96">
        <v>2.6292707100000001</v>
      </c>
      <c r="G4631" s="91">
        <v>12.247954894999999</v>
      </c>
      <c r="H4631" s="41">
        <v>3.2099628959247894E-4</v>
      </c>
      <c r="I4631" s="42">
        <v>27.775547323088514</v>
      </c>
      <c r="J4631" s="41">
        <v>3.4022096930555554E-4</v>
      </c>
      <c r="K4631" s="42">
        <v>3.5208392625894422</v>
      </c>
      <c r="L4631" s="41">
        <v>3.2099628959247894E-4</v>
      </c>
      <c r="M4631" s="42">
        <v>3.3260683355038245</v>
      </c>
    </row>
    <row r="4632" spans="1:13" x14ac:dyDescent="0.2">
      <c r="A4632" s="84">
        <v>360</v>
      </c>
      <c r="B4632" s="85">
        <v>37955</v>
      </c>
      <c r="C4632" s="105">
        <v>21.866639079999999</v>
      </c>
      <c r="D4632" s="90">
        <v>5.4955E-4</v>
      </c>
      <c r="E4632" s="87">
        <v>273.04990557000002</v>
      </c>
      <c r="F4632" s="96">
        <v>2.6292707100000001</v>
      </c>
      <c r="G4632" s="91">
        <v>12.247954894999999</v>
      </c>
      <c r="H4632" s="41">
        <v>3.2099628959247894E-4</v>
      </c>
      <c r="I4632" s="42">
        <v>27.784463170720624</v>
      </c>
      <c r="J4632" s="41">
        <v>3.4022096930555554E-4</v>
      </c>
      <c r="K4632" s="42">
        <v>3.5211794835587478</v>
      </c>
      <c r="L4632" s="41">
        <v>3.2099628959247894E-4</v>
      </c>
      <c r="M4632" s="42">
        <v>3.326389331793417</v>
      </c>
    </row>
    <row r="4633" spans="1:13" x14ac:dyDescent="0.2">
      <c r="A4633" s="84">
        <v>360</v>
      </c>
      <c r="B4633" s="85">
        <v>37956</v>
      </c>
      <c r="C4633" s="105">
        <v>21.788113490000001</v>
      </c>
      <c r="D4633" s="90">
        <v>5.4772999999999996E-4</v>
      </c>
      <c r="E4633" s="87">
        <v>273.19946319000002</v>
      </c>
      <c r="F4633" s="96">
        <v>2.6334142699999998</v>
      </c>
      <c r="G4633" s="91">
        <v>12.21076388</v>
      </c>
      <c r="H4633" s="41">
        <v>3.2007548339207936E-4</v>
      </c>
      <c r="I4633" s="42">
        <v>27.793356296200781</v>
      </c>
      <c r="J4633" s="41">
        <v>3.3918788555555555E-4</v>
      </c>
      <c r="K4633" s="42">
        <v>3.5215186714443032</v>
      </c>
      <c r="L4633" s="41">
        <v>3.2007548339207936E-4</v>
      </c>
      <c r="M4633" s="42">
        <v>3.3267094072768089</v>
      </c>
    </row>
    <row r="4634" spans="1:13" x14ac:dyDescent="0.2">
      <c r="A4634" s="84">
        <v>360</v>
      </c>
      <c r="B4634" s="85">
        <v>37957</v>
      </c>
      <c r="C4634" s="105">
        <v>22.028911780000001</v>
      </c>
      <c r="D4634" s="90">
        <v>5.532E-4</v>
      </c>
      <c r="E4634" s="87">
        <v>273.35059712999998</v>
      </c>
      <c r="F4634" s="96">
        <v>2.5734003099999998</v>
      </c>
      <c r="G4634" s="91">
        <v>12.301156045000001</v>
      </c>
      <c r="H4634" s="41">
        <v>3.22312959329496E-4</v>
      </c>
      <c r="I4634" s="42">
        <v>27.802314455118307</v>
      </c>
      <c r="J4634" s="41">
        <v>3.4169877902777781E-4</v>
      </c>
      <c r="K4634" s="42">
        <v>3.5218603702233309</v>
      </c>
      <c r="L4634" s="41">
        <v>3.22312959329496E-4</v>
      </c>
      <c r="M4634" s="42">
        <v>3.3270317202361381</v>
      </c>
    </row>
    <row r="4635" spans="1:13" x14ac:dyDescent="0.2">
      <c r="A4635" s="84">
        <v>360</v>
      </c>
      <c r="B4635" s="85">
        <v>37958</v>
      </c>
      <c r="C4635" s="105">
        <v>22.060324309999999</v>
      </c>
      <c r="D4635" s="90">
        <v>5.5387999999999998E-4</v>
      </c>
      <c r="E4635" s="87">
        <v>273.50200056</v>
      </c>
      <c r="F4635" s="96">
        <v>2.58382639</v>
      </c>
      <c r="G4635" s="91">
        <v>12.322075349999999</v>
      </c>
      <c r="H4635" s="41">
        <v>3.2283051866421886E-4</v>
      </c>
      <c r="I4635" s="42">
        <v>27.811289890713919</v>
      </c>
      <c r="J4635" s="41">
        <v>3.4227987083333331E-4</v>
      </c>
      <c r="K4635" s="42">
        <v>3.5222026500941643</v>
      </c>
      <c r="L4635" s="41">
        <v>3.2283051866421886E-4</v>
      </c>
      <c r="M4635" s="42">
        <v>3.3273545507548024</v>
      </c>
    </row>
    <row r="4636" spans="1:13" x14ac:dyDescent="0.2">
      <c r="A4636" s="84">
        <v>360</v>
      </c>
      <c r="B4636" s="85">
        <v>37959</v>
      </c>
      <c r="C4636" s="105">
        <v>22.07657451</v>
      </c>
      <c r="D4636" s="90">
        <v>5.5433999999999995E-4</v>
      </c>
      <c r="E4636" s="87">
        <v>273.65361366000002</v>
      </c>
      <c r="F4636" s="96">
        <v>2.5916736600000001</v>
      </c>
      <c r="G4636" s="91">
        <v>12.334124085000001</v>
      </c>
      <c r="H4636" s="41">
        <v>3.231285698033215E-4</v>
      </c>
      <c r="I4636" s="42">
        <v>27.820276513040692</v>
      </c>
      <c r="J4636" s="41">
        <v>3.4261455791666668E-4</v>
      </c>
      <c r="K4636" s="42">
        <v>3.5225452646520812</v>
      </c>
      <c r="L4636" s="41">
        <v>3.231285698033215E-4</v>
      </c>
      <c r="M4636" s="42">
        <v>3.3276776793246059</v>
      </c>
    </row>
    <row r="4637" spans="1:13" x14ac:dyDescent="0.2">
      <c r="A4637" s="84">
        <v>360</v>
      </c>
      <c r="B4637" s="85">
        <v>37960</v>
      </c>
      <c r="C4637" s="105">
        <v>22.201860530000001</v>
      </c>
      <c r="D4637" s="90">
        <v>5.5707E-4</v>
      </c>
      <c r="E4637" s="87">
        <v>273.80605788000003</v>
      </c>
      <c r="F4637" s="96">
        <v>2.5746672400000001</v>
      </c>
      <c r="G4637" s="91">
        <v>12.388263885000001</v>
      </c>
      <c r="H4637" s="41">
        <v>3.2446743980218962E-4</v>
      </c>
      <c r="I4637" s="42">
        <v>27.829303286935467</v>
      </c>
      <c r="J4637" s="41">
        <v>3.4411844125E-4</v>
      </c>
      <c r="K4637" s="42">
        <v>3.522889383093331</v>
      </c>
      <c r="L4637" s="41">
        <v>3.2446743980218962E-4</v>
      </c>
      <c r="M4637" s="42">
        <v>3.3280021467644083</v>
      </c>
    </row>
    <row r="4638" spans="1:13" x14ac:dyDescent="0.2">
      <c r="A4638" s="84">
        <v>360</v>
      </c>
      <c r="B4638" s="85">
        <v>37961</v>
      </c>
      <c r="C4638" s="105">
        <v>22.201860530000001</v>
      </c>
      <c r="D4638" s="90">
        <v>5.5707E-4</v>
      </c>
      <c r="E4638" s="87">
        <v>273.95858701999998</v>
      </c>
      <c r="F4638" s="96">
        <v>2.5746672400000001</v>
      </c>
      <c r="G4638" s="91">
        <v>12.388263885000001</v>
      </c>
      <c r="H4638" s="41">
        <v>3.2446743980218962E-4</v>
      </c>
      <c r="I4638" s="42">
        <v>27.838332989724456</v>
      </c>
      <c r="J4638" s="41">
        <v>3.4411844125E-4</v>
      </c>
      <c r="K4638" s="42">
        <v>3.5232335015345808</v>
      </c>
      <c r="L4638" s="41">
        <v>3.2446743980218962E-4</v>
      </c>
      <c r="M4638" s="42">
        <v>3.3283266142042107</v>
      </c>
    </row>
    <row r="4639" spans="1:13" x14ac:dyDescent="0.2">
      <c r="A4639" s="84">
        <v>360</v>
      </c>
      <c r="B4639" s="85">
        <v>37962</v>
      </c>
      <c r="C4639" s="105">
        <v>22.201860530000001</v>
      </c>
      <c r="D4639" s="90">
        <v>5.5707E-4</v>
      </c>
      <c r="E4639" s="87">
        <v>274.11120112999998</v>
      </c>
      <c r="F4639" s="96">
        <v>2.5746672400000001</v>
      </c>
      <c r="G4639" s="91">
        <v>12.388263885000001</v>
      </c>
      <c r="H4639" s="41">
        <v>3.2446743980218962E-4</v>
      </c>
      <c r="I4639" s="42">
        <v>27.847365622357994</v>
      </c>
      <c r="J4639" s="41">
        <v>3.4411844125E-4</v>
      </c>
      <c r="K4639" s="42">
        <v>3.5235776199758306</v>
      </c>
      <c r="L4639" s="41">
        <v>3.2446743980218962E-4</v>
      </c>
      <c r="M4639" s="42">
        <v>3.3286510816440131</v>
      </c>
    </row>
    <row r="4640" spans="1:13" x14ac:dyDescent="0.2">
      <c r="A4640" s="84">
        <v>360</v>
      </c>
      <c r="B4640" s="85">
        <v>37963</v>
      </c>
      <c r="C4640" s="105">
        <v>22.201860530000001</v>
      </c>
      <c r="D4640" s="90">
        <v>5.5707E-4</v>
      </c>
      <c r="E4640" s="87">
        <v>274.26390026000001</v>
      </c>
      <c r="F4640" s="96">
        <v>2.5746672400000001</v>
      </c>
      <c r="G4640" s="91">
        <v>12.388263885000001</v>
      </c>
      <c r="H4640" s="41">
        <v>3.2446743980218962E-4</v>
      </c>
      <c r="I4640" s="42">
        <v>27.856401185786716</v>
      </c>
      <c r="J4640" s="41">
        <v>3.4411844125E-4</v>
      </c>
      <c r="K4640" s="42">
        <v>3.5239217384170805</v>
      </c>
      <c r="L4640" s="41">
        <v>3.2446743980218962E-4</v>
      </c>
      <c r="M4640" s="42">
        <v>3.3289755490838155</v>
      </c>
    </row>
    <row r="4641" spans="1:13" x14ac:dyDescent="0.2">
      <c r="A4641" s="84">
        <v>360</v>
      </c>
      <c r="B4641" s="85">
        <v>37964</v>
      </c>
      <c r="C4641" s="105">
        <v>22.493325810000002</v>
      </c>
      <c r="D4641" s="90">
        <v>5.6366000000000001E-4</v>
      </c>
      <c r="E4641" s="87">
        <v>274.41849185000001</v>
      </c>
      <c r="F4641" s="96">
        <v>2.5633388300000002</v>
      </c>
      <c r="G4641" s="91">
        <v>12.528332320000001</v>
      </c>
      <c r="H4641" s="41">
        <v>3.2792833117034625E-4</v>
      </c>
      <c r="I4641" s="42">
        <v>27.865536088939983</v>
      </c>
      <c r="J4641" s="41">
        <v>3.4800923111111113E-4</v>
      </c>
      <c r="K4641" s="42">
        <v>3.5242697476481917</v>
      </c>
      <c r="L4641" s="41">
        <v>3.2792833117034625E-4</v>
      </c>
      <c r="M4641" s="42">
        <v>3.3293034774149861</v>
      </c>
    </row>
    <row r="4642" spans="1:13" x14ac:dyDescent="0.2">
      <c r="A4642" s="84">
        <v>360</v>
      </c>
      <c r="B4642" s="85">
        <v>37965</v>
      </c>
      <c r="C4642" s="105">
        <v>22.495859759999998</v>
      </c>
      <c r="D4642" s="90">
        <v>5.6388E-4</v>
      </c>
      <c r="E4642" s="87">
        <v>274.57323094999998</v>
      </c>
      <c r="F4642" s="96">
        <v>2.5271702299999999</v>
      </c>
      <c r="G4642" s="91">
        <v>12.511514994999999</v>
      </c>
      <c r="H4642" s="41">
        <v>3.2751302604361321E-4</v>
      </c>
      <c r="I4642" s="42">
        <v>27.874662414986798</v>
      </c>
      <c r="J4642" s="41">
        <v>3.4754208319444439E-4</v>
      </c>
      <c r="K4642" s="42">
        <v>3.5246172897313861</v>
      </c>
      <c r="L4642" s="41">
        <v>3.2751302604361321E-4</v>
      </c>
      <c r="M4642" s="42">
        <v>3.3296309904410295</v>
      </c>
    </row>
    <row r="4643" spans="1:13" x14ac:dyDescent="0.2">
      <c r="A4643" s="84">
        <v>360</v>
      </c>
      <c r="B4643" s="85">
        <v>37966</v>
      </c>
      <c r="C4643" s="105">
        <v>22.292405469999999</v>
      </c>
      <c r="D4643" s="90">
        <v>5.5911000000000003E-4</v>
      </c>
      <c r="E4643" s="87">
        <v>274.72674759</v>
      </c>
      <c r="F4643" s="96">
        <v>2.5410214600000001</v>
      </c>
      <c r="G4643" s="91">
        <v>12.416713464999999</v>
      </c>
      <c r="H4643" s="41">
        <v>3.2517073633786531E-4</v>
      </c>
      <c r="I4643" s="42">
        <v>27.883726439489447</v>
      </c>
      <c r="J4643" s="41">
        <v>3.4490870736111109E-4</v>
      </c>
      <c r="K4643" s="42">
        <v>3.5249621984387471</v>
      </c>
      <c r="L4643" s="41">
        <v>3.2517073633786531E-4</v>
      </c>
      <c r="M4643" s="42">
        <v>3.3299561611773676</v>
      </c>
    </row>
    <row r="4644" spans="1:13" x14ac:dyDescent="0.2">
      <c r="A4644" s="84">
        <v>360</v>
      </c>
      <c r="B4644" s="85">
        <v>37967</v>
      </c>
      <c r="C4644" s="105">
        <v>22.34491384</v>
      </c>
      <c r="D4644" s="90">
        <v>5.6024999999999998E-4</v>
      </c>
      <c r="E4644" s="87">
        <v>274.88066325</v>
      </c>
      <c r="F4644" s="96">
        <v>2.5167584299999999</v>
      </c>
      <c r="G4644" s="91">
        <v>12.430836135</v>
      </c>
      <c r="H4644" s="41">
        <v>3.2551979419692678E-4</v>
      </c>
      <c r="I4644" s="42">
        <v>27.892803144381475</v>
      </c>
      <c r="J4644" s="41">
        <v>3.4530100374999999E-4</v>
      </c>
      <c r="K4644" s="42">
        <v>3.5253074994424973</v>
      </c>
      <c r="L4644" s="41">
        <v>3.2551979419692678E-4</v>
      </c>
      <c r="M4644" s="42">
        <v>3.3302816809715647</v>
      </c>
    </row>
    <row r="4645" spans="1:13" x14ac:dyDescent="0.2">
      <c r="A4645" s="84">
        <v>360</v>
      </c>
      <c r="B4645" s="85">
        <v>37968</v>
      </c>
      <c r="C4645" s="105">
        <v>22.34491384</v>
      </c>
      <c r="D4645" s="90">
        <v>5.6024999999999998E-4</v>
      </c>
      <c r="E4645" s="87">
        <v>275.03466514000002</v>
      </c>
      <c r="F4645" s="96">
        <v>2.5167584299999999</v>
      </c>
      <c r="G4645" s="91">
        <v>12.430836135</v>
      </c>
      <c r="H4645" s="41">
        <v>3.2551979419692678E-4</v>
      </c>
      <c r="I4645" s="42">
        <v>27.901882803920611</v>
      </c>
      <c r="J4645" s="41">
        <v>3.4530100374999999E-4</v>
      </c>
      <c r="K4645" s="42">
        <v>3.5256528004462475</v>
      </c>
      <c r="L4645" s="41">
        <v>3.2551979419692678E-4</v>
      </c>
      <c r="M4645" s="42">
        <v>3.3306072007657619</v>
      </c>
    </row>
    <row r="4646" spans="1:13" x14ac:dyDescent="0.2">
      <c r="A4646" s="84">
        <v>360</v>
      </c>
      <c r="B4646" s="85">
        <v>37969</v>
      </c>
      <c r="C4646" s="105">
        <v>22.34491384</v>
      </c>
      <c r="D4646" s="90">
        <v>5.6024999999999998E-4</v>
      </c>
      <c r="E4646" s="87">
        <v>275.18875330999998</v>
      </c>
      <c r="F4646" s="96">
        <v>2.5167584299999999</v>
      </c>
      <c r="G4646" s="91">
        <v>12.430836135</v>
      </c>
      <c r="H4646" s="41">
        <v>3.2551979419692678E-4</v>
      </c>
      <c r="I4646" s="42">
        <v>27.910965419068649</v>
      </c>
      <c r="J4646" s="41">
        <v>3.4530100374999999E-4</v>
      </c>
      <c r="K4646" s="42">
        <v>3.5259981014499977</v>
      </c>
      <c r="L4646" s="41">
        <v>3.2551979419692678E-4</v>
      </c>
      <c r="M4646" s="42">
        <v>3.330932720559959</v>
      </c>
    </row>
    <row r="4647" spans="1:13" x14ac:dyDescent="0.2">
      <c r="A4647" s="84">
        <v>360</v>
      </c>
      <c r="B4647" s="85">
        <v>37970</v>
      </c>
      <c r="C4647" s="105">
        <v>22.413191650000002</v>
      </c>
      <c r="D4647" s="90">
        <v>5.6183999999999997E-4</v>
      </c>
      <c r="E4647" s="87">
        <v>275.34336536000001</v>
      </c>
      <c r="F4647" s="96">
        <v>2.5217770800000001</v>
      </c>
      <c r="G4647" s="91">
        <v>12.467484365000001</v>
      </c>
      <c r="H4647" s="41">
        <v>3.2642539299176931E-4</v>
      </c>
      <c r="I4647" s="42">
        <v>27.920076266924347</v>
      </c>
      <c r="J4647" s="41">
        <v>3.463190101388889E-4</v>
      </c>
      <c r="K4647" s="42">
        <v>3.5263444204601364</v>
      </c>
      <c r="L4647" s="41">
        <v>3.2642539299176931E-4</v>
      </c>
      <c r="M4647" s="42">
        <v>3.3312591459529508</v>
      </c>
    </row>
    <row r="4648" spans="1:13" x14ac:dyDescent="0.2">
      <c r="A4648" s="84">
        <v>360</v>
      </c>
      <c r="B4648" s="85">
        <v>37971</v>
      </c>
      <c r="C4648" s="105">
        <v>21.940290560000001</v>
      </c>
      <c r="D4648" s="90">
        <v>5.5115000000000003E-4</v>
      </c>
      <c r="E4648" s="87">
        <v>275.49512085999999</v>
      </c>
      <c r="F4648" s="96">
        <v>2.50470017</v>
      </c>
      <c r="G4648" s="91">
        <v>12.222495365</v>
      </c>
      <c r="H4648" s="41">
        <v>3.2036597414775159E-4</v>
      </c>
      <c r="I4648" s="42">
        <v>27.929020909355881</v>
      </c>
      <c r="J4648" s="41">
        <v>3.395137601388889E-4</v>
      </c>
      <c r="K4648" s="42">
        <v>3.5266839342202752</v>
      </c>
      <c r="L4648" s="41">
        <v>3.2036597414775159E-4</v>
      </c>
      <c r="M4648" s="42">
        <v>3.3315795119270986</v>
      </c>
    </row>
    <row r="4649" spans="1:13" x14ac:dyDescent="0.2">
      <c r="A4649" s="84">
        <v>360</v>
      </c>
      <c r="B4649" s="85">
        <v>37972</v>
      </c>
      <c r="C4649" s="105">
        <v>22.082334249999999</v>
      </c>
      <c r="D4649" s="90">
        <v>5.5433999999999995E-4</v>
      </c>
      <c r="E4649" s="87">
        <v>275.64783883000001</v>
      </c>
      <c r="F4649" s="96">
        <v>2.5168994599999999</v>
      </c>
      <c r="G4649" s="91">
        <v>12.299616855</v>
      </c>
      <c r="H4649" s="41">
        <v>3.2227487481439887E-4</v>
      </c>
      <c r="I4649" s="42">
        <v>27.938021731073132</v>
      </c>
      <c r="J4649" s="41">
        <v>3.4165602374999998E-4</v>
      </c>
      <c r="K4649" s="42">
        <v>3.5270255902440253</v>
      </c>
      <c r="L4649" s="41">
        <v>3.2227487481439887E-4</v>
      </c>
      <c r="M4649" s="42">
        <v>3.3319017868019127</v>
      </c>
    </row>
    <row r="4650" spans="1:13" x14ac:dyDescent="0.2">
      <c r="A4650" s="84">
        <v>360</v>
      </c>
      <c r="B4650" s="85">
        <v>37973</v>
      </c>
      <c r="C4650" s="105">
        <v>22.12587452</v>
      </c>
      <c r="D4650" s="90">
        <v>5.5548000000000001E-4</v>
      </c>
      <c r="E4650" s="87">
        <v>275.80095569000002</v>
      </c>
      <c r="F4650" s="96">
        <v>2.52427958</v>
      </c>
      <c r="G4650" s="91">
        <v>12.325077050000001</v>
      </c>
      <c r="H4650" s="41">
        <v>3.2290477509300253E-4</v>
      </c>
      <c r="I4650" s="42">
        <v>27.947043051696749</v>
      </c>
      <c r="J4650" s="41">
        <v>3.4236325138888891E-4</v>
      </c>
      <c r="K4650" s="42">
        <v>3.5273679534954141</v>
      </c>
      <c r="L4650" s="41">
        <v>3.2290477509300253E-4</v>
      </c>
      <c r="M4650" s="42">
        <v>3.3322246915770055</v>
      </c>
    </row>
    <row r="4651" spans="1:13" x14ac:dyDescent="0.2">
      <c r="A4651" s="84">
        <v>360</v>
      </c>
      <c r="B4651" s="85">
        <v>37974</v>
      </c>
      <c r="C4651" s="105">
        <v>21.95860862</v>
      </c>
      <c r="D4651" s="90">
        <v>5.5159999999999996E-4</v>
      </c>
      <c r="E4651" s="87">
        <v>275.95308749999998</v>
      </c>
      <c r="F4651" s="96">
        <v>2.5144234600000002</v>
      </c>
      <c r="G4651" s="91">
        <v>12.23651604</v>
      </c>
      <c r="H4651" s="41">
        <v>3.2071310927128671E-4</v>
      </c>
      <c r="I4651" s="42">
        <v>27.956006034768798</v>
      </c>
      <c r="J4651" s="41">
        <v>3.3990322333333334E-4</v>
      </c>
      <c r="K4651" s="42">
        <v>3.5277078567187474</v>
      </c>
      <c r="L4651" s="41">
        <v>3.2071310927128671E-4</v>
      </c>
      <c r="M4651" s="42">
        <v>3.332545404686277</v>
      </c>
    </row>
    <row r="4652" spans="1:13" x14ac:dyDescent="0.2">
      <c r="A4652" s="84">
        <v>360</v>
      </c>
      <c r="B4652" s="85">
        <v>37975</v>
      </c>
      <c r="C4652" s="105">
        <v>21.95860862</v>
      </c>
      <c r="D4652" s="90">
        <v>5.5159999999999996E-4</v>
      </c>
      <c r="E4652" s="87">
        <v>276.10530322</v>
      </c>
      <c r="F4652" s="96">
        <v>2.5144234600000002</v>
      </c>
      <c r="G4652" s="91">
        <v>12.23651604</v>
      </c>
      <c r="H4652" s="41">
        <v>3.2071310927128671E-4</v>
      </c>
      <c r="I4652" s="42">
        <v>27.964971892387016</v>
      </c>
      <c r="J4652" s="41">
        <v>3.3990322333333334E-4</v>
      </c>
      <c r="K4652" s="42">
        <v>3.5280477599420808</v>
      </c>
      <c r="L4652" s="41">
        <v>3.2071310927128671E-4</v>
      </c>
      <c r="M4652" s="42">
        <v>3.3328661177955485</v>
      </c>
    </row>
    <row r="4653" spans="1:13" x14ac:dyDescent="0.2">
      <c r="A4653" s="84">
        <v>360</v>
      </c>
      <c r="B4653" s="85">
        <v>37976</v>
      </c>
      <c r="C4653" s="105">
        <v>21.95860862</v>
      </c>
      <c r="D4653" s="90">
        <v>5.5159999999999996E-4</v>
      </c>
      <c r="E4653" s="87">
        <v>276.25760291</v>
      </c>
      <c r="F4653" s="96">
        <v>2.5144234600000002</v>
      </c>
      <c r="G4653" s="91">
        <v>12.23651604</v>
      </c>
      <c r="H4653" s="41">
        <v>3.2071310927128671E-4</v>
      </c>
      <c r="I4653" s="42">
        <v>27.973940625473308</v>
      </c>
      <c r="J4653" s="41">
        <v>3.3990322333333334E-4</v>
      </c>
      <c r="K4653" s="42">
        <v>3.5283876631654141</v>
      </c>
      <c r="L4653" s="41">
        <v>3.2071310927128671E-4</v>
      </c>
      <c r="M4653" s="42">
        <v>3.33318683090482</v>
      </c>
    </row>
    <row r="4654" spans="1:13" x14ac:dyDescent="0.2">
      <c r="A4654" s="84">
        <v>360</v>
      </c>
      <c r="B4654" s="85">
        <v>37977</v>
      </c>
      <c r="C4654" s="105">
        <v>22.06308465</v>
      </c>
      <c r="D4654" s="90">
        <v>5.5387999999999998E-4</v>
      </c>
      <c r="E4654" s="87">
        <v>276.41061646999998</v>
      </c>
      <c r="F4654" s="96">
        <v>2.52441469</v>
      </c>
      <c r="G4654" s="91">
        <v>12.29374967</v>
      </c>
      <c r="H4654" s="41">
        <v>3.2212969699774163E-4</v>
      </c>
      <c r="I4654" s="42">
        <v>27.982951862490825</v>
      </c>
      <c r="J4654" s="41">
        <v>3.4149304638888888E-4</v>
      </c>
      <c r="K4654" s="42">
        <v>3.5287291562118028</v>
      </c>
      <c r="L4654" s="41">
        <v>3.2212969699774163E-4</v>
      </c>
      <c r="M4654" s="42">
        <v>3.3335089606018178</v>
      </c>
    </row>
    <row r="4655" spans="1:13" x14ac:dyDescent="0.2">
      <c r="A4655" s="84">
        <v>360</v>
      </c>
      <c r="B4655" s="85">
        <v>37978</v>
      </c>
      <c r="C4655" s="105">
        <v>22.148215480000001</v>
      </c>
      <c r="D4655" s="90">
        <v>5.5593000000000005E-4</v>
      </c>
      <c r="E4655" s="87">
        <v>276.56428141999999</v>
      </c>
      <c r="F4655" s="96">
        <v>2.4893734300000001</v>
      </c>
      <c r="G4655" s="91">
        <v>12.318794455000001</v>
      </c>
      <c r="H4655" s="41">
        <v>3.2274935321097153E-4</v>
      </c>
      <c r="I4655" s="42">
        <v>27.991983342105378</v>
      </c>
      <c r="J4655" s="41">
        <v>3.4218873486111114E-4</v>
      </c>
      <c r="K4655" s="42">
        <v>3.5290713449466637</v>
      </c>
      <c r="L4655" s="41">
        <v>3.2274935321097153E-4</v>
      </c>
      <c r="M4655" s="42">
        <v>3.333831709955029</v>
      </c>
    </row>
    <row r="4656" spans="1:13" x14ac:dyDescent="0.2">
      <c r="A4656" s="84">
        <v>360</v>
      </c>
      <c r="B4656" s="85">
        <v>37979</v>
      </c>
      <c r="C4656" s="105">
        <v>22.481620629999998</v>
      </c>
      <c r="D4656" s="90">
        <v>5.6342999999999996E-4</v>
      </c>
      <c r="E4656" s="87">
        <v>276.72010603000001</v>
      </c>
      <c r="F4656" s="96">
        <v>2.5206084099999999</v>
      </c>
      <c r="G4656" s="91">
        <v>12.50111452</v>
      </c>
      <c r="H4656" s="41">
        <v>3.2725615453710333E-4</v>
      </c>
      <c r="I4656" s="42">
        <v>28.001143890931782</v>
      </c>
      <c r="J4656" s="41">
        <v>3.4725318111111108E-4</v>
      </c>
      <c r="K4656" s="42">
        <v>3.529418598127775</v>
      </c>
      <c r="L4656" s="41">
        <v>3.2725615453710333E-4</v>
      </c>
      <c r="M4656" s="42">
        <v>3.3341589661095661</v>
      </c>
    </row>
    <row r="4657" spans="1:13" x14ac:dyDescent="0.2">
      <c r="A4657" s="84">
        <v>360</v>
      </c>
      <c r="B4657" s="85">
        <v>37980</v>
      </c>
      <c r="C4657" s="105">
        <v>22.481620629999998</v>
      </c>
      <c r="D4657" s="90">
        <v>5.6342999999999996E-4</v>
      </c>
      <c r="E4657" s="87">
        <v>276.87601844</v>
      </c>
      <c r="F4657" s="96">
        <v>2.5206084099999999</v>
      </c>
      <c r="G4657" s="91">
        <v>12.50111452</v>
      </c>
      <c r="H4657" s="41">
        <v>3.2725615453710333E-4</v>
      </c>
      <c r="I4657" s="42">
        <v>28.010307437604169</v>
      </c>
      <c r="J4657" s="41">
        <v>3.4725318111111108E-4</v>
      </c>
      <c r="K4657" s="42">
        <v>3.5297658513088863</v>
      </c>
      <c r="L4657" s="41">
        <v>3.2725615453710333E-4</v>
      </c>
      <c r="M4657" s="42">
        <v>3.3344862222641032</v>
      </c>
    </row>
    <row r="4658" spans="1:13" x14ac:dyDescent="0.2">
      <c r="A4658" s="84">
        <v>360</v>
      </c>
      <c r="B4658" s="85">
        <v>37981</v>
      </c>
      <c r="C4658" s="105">
        <v>22.579171809999998</v>
      </c>
      <c r="D4658" s="90">
        <v>5.6570000000000004E-4</v>
      </c>
      <c r="E4658" s="87">
        <v>277.03264719999999</v>
      </c>
      <c r="F4658" s="96">
        <v>2.5475528399999998</v>
      </c>
      <c r="G4658" s="91">
        <v>12.563362325</v>
      </c>
      <c r="H4658" s="41">
        <v>3.2879320112222388E-4</v>
      </c>
      <c r="I4658" s="42">
        <v>28.019517036250996</v>
      </c>
      <c r="J4658" s="41">
        <v>3.4898228680555556E-4</v>
      </c>
      <c r="K4658" s="42">
        <v>3.5301148335956918</v>
      </c>
      <c r="L4658" s="41">
        <v>3.2879320112222388E-4</v>
      </c>
      <c r="M4658" s="42">
        <v>3.3348150154652254</v>
      </c>
    </row>
    <row r="4659" spans="1:13" x14ac:dyDescent="0.2">
      <c r="A4659" s="84">
        <v>360</v>
      </c>
      <c r="B4659" s="85">
        <v>37982</v>
      </c>
      <c r="C4659" s="105">
        <v>22.579171809999998</v>
      </c>
      <c r="D4659" s="90">
        <v>5.6570000000000004E-4</v>
      </c>
      <c r="E4659" s="87">
        <v>277.18936457000001</v>
      </c>
      <c r="F4659" s="96">
        <v>2.5475528399999998</v>
      </c>
      <c r="G4659" s="91">
        <v>12.563362325</v>
      </c>
      <c r="H4659" s="41">
        <v>3.2879320112222388E-4</v>
      </c>
      <c r="I4659" s="42">
        <v>28.028729662951243</v>
      </c>
      <c r="J4659" s="41">
        <v>3.4898228680555556E-4</v>
      </c>
      <c r="K4659" s="42">
        <v>3.5304638158824972</v>
      </c>
      <c r="L4659" s="41">
        <v>3.2879320112222388E-4</v>
      </c>
      <c r="M4659" s="42">
        <v>3.3351438086663476</v>
      </c>
    </row>
    <row r="4660" spans="1:13" x14ac:dyDescent="0.2">
      <c r="A4660" s="84">
        <v>360</v>
      </c>
      <c r="B4660" s="85">
        <v>37983</v>
      </c>
      <c r="C4660" s="105">
        <v>22.579171809999998</v>
      </c>
      <c r="D4660" s="90">
        <v>5.6570000000000004E-4</v>
      </c>
      <c r="E4660" s="87">
        <v>277.34617058999999</v>
      </c>
      <c r="F4660" s="96">
        <v>2.5475528399999998</v>
      </c>
      <c r="G4660" s="91">
        <v>12.563362325</v>
      </c>
      <c r="H4660" s="41">
        <v>3.2879320112222388E-4</v>
      </c>
      <c r="I4660" s="42">
        <v>28.037945318700515</v>
      </c>
      <c r="J4660" s="41">
        <v>3.4898228680555556E-4</v>
      </c>
      <c r="K4660" s="42">
        <v>3.5308127981693027</v>
      </c>
      <c r="L4660" s="41">
        <v>3.2879320112222388E-4</v>
      </c>
      <c r="M4660" s="42">
        <v>3.3354726018674699</v>
      </c>
    </row>
    <row r="4661" spans="1:13" x14ac:dyDescent="0.2">
      <c r="A4661" s="84">
        <v>360</v>
      </c>
      <c r="B4661" s="85">
        <v>37984</v>
      </c>
      <c r="C4661" s="105">
        <v>22.169597</v>
      </c>
      <c r="D4661" s="90">
        <v>5.5639000000000003E-4</v>
      </c>
      <c r="E4661" s="87">
        <v>277.50048322999999</v>
      </c>
      <c r="F4661" s="96">
        <v>2.5429542000000001</v>
      </c>
      <c r="G4661" s="91">
        <v>12.3562756</v>
      </c>
      <c r="H4661" s="41">
        <v>3.2367645156394786E-4</v>
      </c>
      <c r="I4661" s="42">
        <v>28.047020541350417</v>
      </c>
      <c r="J4661" s="41">
        <v>3.4322987777777778E-4</v>
      </c>
      <c r="K4661" s="42">
        <v>3.5311560280470804</v>
      </c>
      <c r="L4661" s="41">
        <v>3.2367645156394786E-4</v>
      </c>
      <c r="M4661" s="42">
        <v>3.3357962783190338</v>
      </c>
    </row>
    <row r="4662" spans="1:13" x14ac:dyDescent="0.2">
      <c r="A4662" s="84">
        <v>360</v>
      </c>
      <c r="B4662" s="85">
        <v>37985</v>
      </c>
      <c r="C4662" s="105">
        <v>22.686740870000001</v>
      </c>
      <c r="D4662" s="90">
        <v>5.6818999999999999E-4</v>
      </c>
      <c r="E4662" s="87">
        <v>277.65815622999997</v>
      </c>
      <c r="F4662" s="96">
        <v>2.52235678</v>
      </c>
      <c r="G4662" s="91">
        <v>12.604548825</v>
      </c>
      <c r="H4662" s="41">
        <v>3.2980972802887365E-4</v>
      </c>
      <c r="I4662" s="42">
        <v>28.056270721567181</v>
      </c>
      <c r="J4662" s="41">
        <v>3.5012635625000001E-4</v>
      </c>
      <c r="K4662" s="42">
        <v>3.5315061544033304</v>
      </c>
      <c r="L4662" s="41">
        <v>3.2980972802887365E-4</v>
      </c>
      <c r="M4662" s="42">
        <v>3.3361260880470627</v>
      </c>
    </row>
    <row r="4663" spans="1:13" x14ac:dyDescent="0.2">
      <c r="A4663" s="84">
        <v>360</v>
      </c>
      <c r="B4663" s="85">
        <v>37986</v>
      </c>
      <c r="C4663" s="105">
        <v>23.297605999999998</v>
      </c>
      <c r="D4663" s="90">
        <v>5.8197999999999995E-4</v>
      </c>
      <c r="E4663" s="87">
        <v>277.81974772000001</v>
      </c>
      <c r="F4663" s="96">
        <v>2.53787881</v>
      </c>
      <c r="G4663" s="91">
        <v>12.917742404999998</v>
      </c>
      <c r="H4663" s="41">
        <v>3.3752757274529976E-4</v>
      </c>
      <c r="I4663" s="42">
        <v>28.065740486524117</v>
      </c>
      <c r="J4663" s="41">
        <v>3.5882617791666661E-4</v>
      </c>
      <c r="K4663" s="42">
        <v>3.531864980581247</v>
      </c>
      <c r="L4663" s="41">
        <v>3.3752757274529976E-4</v>
      </c>
      <c r="M4663" s="42">
        <v>3.3364636156198078</v>
      </c>
    </row>
    <row r="4664" spans="1:13" x14ac:dyDescent="0.2">
      <c r="A4664" s="84">
        <v>360</v>
      </c>
      <c r="B4664" s="85">
        <v>37987</v>
      </c>
      <c r="C4664" s="105">
        <v>23.297605999999998</v>
      </c>
      <c r="D4664" s="90">
        <v>5.8197999999999995E-4</v>
      </c>
      <c r="E4664" s="87">
        <v>277.98143326000002</v>
      </c>
      <c r="F4664" s="96">
        <v>2.54</v>
      </c>
      <c r="G4664" s="91">
        <v>12.918802999999999</v>
      </c>
      <c r="H4664" s="41">
        <v>3.3755367207888298E-4</v>
      </c>
      <c r="I4664" s="42">
        <v>28.075214180284956</v>
      </c>
      <c r="J4664" s="41">
        <v>3.5885563888888883E-4</v>
      </c>
      <c r="K4664" s="42">
        <v>3.5322238362201359</v>
      </c>
      <c r="L4664" s="41">
        <v>3.3755367207888298E-4</v>
      </c>
      <c r="M4664" s="42">
        <v>3.3368011692918866</v>
      </c>
    </row>
    <row r="4665" spans="1:13" x14ac:dyDescent="0.2">
      <c r="A4665" s="84">
        <v>360</v>
      </c>
      <c r="B4665" s="85">
        <v>37988</v>
      </c>
      <c r="C4665" s="105">
        <v>23.64395399</v>
      </c>
      <c r="D4665" s="90">
        <v>5.8962999999999995E-4</v>
      </c>
      <c r="E4665" s="87">
        <v>278.14533944999999</v>
      </c>
      <c r="F4665" s="96">
        <v>2.56</v>
      </c>
      <c r="G4665" s="91">
        <v>13.101976994999999</v>
      </c>
      <c r="H4665" s="41">
        <v>3.4205759125804924E-4</v>
      </c>
      <c r="I4665" s="42">
        <v>28.084817520421517</v>
      </c>
      <c r="J4665" s="41">
        <v>3.6394380541666666E-4</v>
      </c>
      <c r="K4665" s="42">
        <v>3.5325877800255525</v>
      </c>
      <c r="L4665" s="41">
        <v>3.4205759125804924E-4</v>
      </c>
      <c r="M4665" s="42">
        <v>3.3371432268831445</v>
      </c>
    </row>
    <row r="4666" spans="1:13" x14ac:dyDescent="0.2">
      <c r="A4666" s="84">
        <v>360</v>
      </c>
      <c r="B4666" s="85">
        <v>37989</v>
      </c>
      <c r="C4666" s="105">
        <v>23.64395399</v>
      </c>
      <c r="D4666" s="90">
        <v>5.8962999999999995E-4</v>
      </c>
      <c r="E4666" s="87">
        <v>278.30934229000002</v>
      </c>
      <c r="F4666" s="96">
        <v>2.56</v>
      </c>
      <c r="G4666" s="91">
        <v>13.101976994999999</v>
      </c>
      <c r="H4666" s="41">
        <v>3.4205759125804924E-4</v>
      </c>
      <c r="I4666" s="42">
        <v>28.094424145453473</v>
      </c>
      <c r="J4666" s="41">
        <v>3.6394380541666666E-4</v>
      </c>
      <c r="K4666" s="42">
        <v>3.5329517238309691</v>
      </c>
      <c r="L4666" s="41">
        <v>3.4205759125804924E-4</v>
      </c>
      <c r="M4666" s="42">
        <v>3.3374852844744023</v>
      </c>
    </row>
    <row r="4667" spans="1:13" x14ac:dyDescent="0.2">
      <c r="A4667" s="84">
        <v>360</v>
      </c>
      <c r="B4667" s="85">
        <v>37990</v>
      </c>
      <c r="C4667" s="105">
        <v>23.64395399</v>
      </c>
      <c r="D4667" s="90">
        <v>5.8962999999999995E-4</v>
      </c>
      <c r="E4667" s="87">
        <v>278.47344183000001</v>
      </c>
      <c r="F4667" s="96">
        <v>2.56</v>
      </c>
      <c r="G4667" s="91">
        <v>13.101976994999999</v>
      </c>
      <c r="H4667" s="41">
        <v>3.4205759125804924E-4</v>
      </c>
      <c r="I4667" s="42">
        <v>28.10403405650445</v>
      </c>
      <c r="J4667" s="41">
        <v>3.6394380541666666E-4</v>
      </c>
      <c r="K4667" s="42">
        <v>3.5333156676363857</v>
      </c>
      <c r="L4667" s="41">
        <v>3.4205759125804924E-4</v>
      </c>
      <c r="M4667" s="42">
        <v>3.3378273420656601</v>
      </c>
    </row>
    <row r="4668" spans="1:13" x14ac:dyDescent="0.2">
      <c r="A4668" s="84">
        <v>360</v>
      </c>
      <c r="B4668" s="85">
        <v>37991</v>
      </c>
      <c r="C4668" s="105">
        <v>23.604612979999999</v>
      </c>
      <c r="D4668" s="90">
        <v>5.8872999999999998E-4</v>
      </c>
      <c r="E4668" s="87">
        <v>278.63738749999999</v>
      </c>
      <c r="F4668" s="96">
        <v>2.5</v>
      </c>
      <c r="G4668" s="91">
        <v>13.052306489999999</v>
      </c>
      <c r="H4668" s="41">
        <v>3.4083700205855827E-4</v>
      </c>
      <c r="I4668" s="42">
        <v>28.11361295121802</v>
      </c>
      <c r="J4668" s="41">
        <v>3.6256406916666665E-4</v>
      </c>
      <c r="K4668" s="42">
        <v>3.5336782317055522</v>
      </c>
      <c r="L4668" s="41">
        <v>3.4083700205855827E-4</v>
      </c>
      <c r="M4668" s="42">
        <v>3.3381681790677185</v>
      </c>
    </row>
    <row r="4669" spans="1:13" x14ac:dyDescent="0.2">
      <c r="A4669" s="84">
        <v>360</v>
      </c>
      <c r="B4669" s="85">
        <v>37992</v>
      </c>
      <c r="C4669" s="105">
        <v>23.671331769999998</v>
      </c>
      <c r="D4669" s="90">
        <v>5.9029999999999998E-4</v>
      </c>
      <c r="E4669" s="87">
        <v>278.80186715000002</v>
      </c>
      <c r="F4669" s="96">
        <v>2.46</v>
      </c>
      <c r="G4669" s="91">
        <v>13.065665885</v>
      </c>
      <c r="H4669" s="41">
        <v>3.4116534468919824E-4</v>
      </c>
      <c r="I4669" s="42">
        <v>28.123204341670981</v>
      </c>
      <c r="J4669" s="41">
        <v>3.6293516347222219E-4</v>
      </c>
      <c r="K4669" s="42">
        <v>3.5340411668690246</v>
      </c>
      <c r="L4669" s="41">
        <v>3.4116534468919824E-4</v>
      </c>
      <c r="M4669" s="42">
        <v>3.3385093444124077</v>
      </c>
    </row>
    <row r="4670" spans="1:13" x14ac:dyDescent="0.2">
      <c r="A4670" s="84">
        <v>360</v>
      </c>
      <c r="B4670" s="85">
        <v>37993</v>
      </c>
      <c r="C4670" s="105">
        <v>23.711953220000002</v>
      </c>
      <c r="D4670" s="90">
        <v>5.9119999999999995E-4</v>
      </c>
      <c r="E4670" s="87">
        <v>278.96669480999998</v>
      </c>
      <c r="F4670" s="96">
        <v>2.46</v>
      </c>
      <c r="G4670" s="91">
        <v>13.085976610000001</v>
      </c>
      <c r="H4670" s="41">
        <v>3.4166446061223432E-4</v>
      </c>
      <c r="I4670" s="42">
        <v>28.132813041113064</v>
      </c>
      <c r="J4670" s="41">
        <v>3.634993502777778E-4</v>
      </c>
      <c r="K4670" s="42">
        <v>3.5344046662193023</v>
      </c>
      <c r="L4670" s="41">
        <v>3.4166446061223432E-4</v>
      </c>
      <c r="M4670" s="42">
        <v>3.3388510088730197</v>
      </c>
    </row>
    <row r="4671" spans="1:13" x14ac:dyDescent="0.2">
      <c r="A4671" s="84">
        <v>360</v>
      </c>
      <c r="B4671" s="85">
        <v>37994</v>
      </c>
      <c r="C4671" s="105">
        <v>23.68274765</v>
      </c>
      <c r="D4671" s="90">
        <v>5.9053000000000003E-4</v>
      </c>
      <c r="E4671" s="87">
        <v>279.13143301000002</v>
      </c>
      <c r="F4671" s="96">
        <v>2.46</v>
      </c>
      <c r="G4671" s="91">
        <v>13.071373825</v>
      </c>
      <c r="H4671" s="41">
        <v>3.4130562068601655E-4</v>
      </c>
      <c r="I4671" s="42">
        <v>28.142414928329703</v>
      </c>
      <c r="J4671" s="41">
        <v>3.6309371736111109E-4</v>
      </c>
      <c r="K4671" s="42">
        <v>3.5347677599366634</v>
      </c>
      <c r="L4671" s="41">
        <v>3.4130562068601655E-4</v>
      </c>
      <c r="M4671" s="42">
        <v>3.3391923144937055</v>
      </c>
    </row>
    <row r="4672" spans="1:13" x14ac:dyDescent="0.2">
      <c r="A4672" s="84">
        <v>360</v>
      </c>
      <c r="B4672" s="85">
        <v>37995</v>
      </c>
      <c r="C4672" s="105">
        <v>23.471711339999999</v>
      </c>
      <c r="D4672" s="90">
        <v>5.8580000000000004E-4</v>
      </c>
      <c r="E4672" s="87">
        <v>279.29494820000002</v>
      </c>
      <c r="F4672" s="96">
        <v>2.4700000000000002</v>
      </c>
      <c r="G4672" s="91">
        <v>12.970855669999999</v>
      </c>
      <c r="H4672" s="41">
        <v>3.3883429424741429E-4</v>
      </c>
      <c r="I4672" s="42">
        <v>28.151950543630363</v>
      </c>
      <c r="J4672" s="41">
        <v>3.6030154638888888E-4</v>
      </c>
      <c r="K4672" s="42">
        <v>3.5351280614830523</v>
      </c>
      <c r="L4672" s="41">
        <v>3.3883429424741429E-4</v>
      </c>
      <c r="M4672" s="42">
        <v>3.3395311487879527</v>
      </c>
    </row>
    <row r="4673" spans="1:13" x14ac:dyDescent="0.2">
      <c r="A4673" s="84">
        <v>360</v>
      </c>
      <c r="B4673" s="85">
        <v>37996</v>
      </c>
      <c r="C4673" s="105">
        <v>23.471711339999999</v>
      </c>
      <c r="D4673" s="90">
        <v>5.8580000000000004E-4</v>
      </c>
      <c r="E4673" s="87">
        <v>279.45855918000001</v>
      </c>
      <c r="F4673" s="96">
        <v>2.4700000000000002</v>
      </c>
      <c r="G4673" s="91">
        <v>12.970855669999999</v>
      </c>
      <c r="H4673" s="41">
        <v>3.3883429424741429E-4</v>
      </c>
      <c r="I4673" s="42">
        <v>28.161489389924501</v>
      </c>
      <c r="J4673" s="41">
        <v>3.6030154638888888E-4</v>
      </c>
      <c r="K4673" s="42">
        <v>3.5354883630294411</v>
      </c>
      <c r="L4673" s="41">
        <v>3.3883429424741429E-4</v>
      </c>
      <c r="M4673" s="42">
        <v>3.3398699830821998</v>
      </c>
    </row>
    <row r="4674" spans="1:13" x14ac:dyDescent="0.2">
      <c r="A4674" s="84">
        <v>360</v>
      </c>
      <c r="B4674" s="85">
        <v>37997</v>
      </c>
      <c r="C4674" s="105">
        <v>23.471711339999999</v>
      </c>
      <c r="D4674" s="90">
        <v>5.8580000000000004E-4</v>
      </c>
      <c r="E4674" s="87">
        <v>279.62226600000002</v>
      </c>
      <c r="F4674" s="96">
        <v>2.4700000000000002</v>
      </c>
      <c r="G4674" s="91">
        <v>12.970855669999999</v>
      </c>
      <c r="H4674" s="41">
        <v>3.3883429424741429E-4</v>
      </c>
      <c r="I4674" s="42">
        <v>28.171031468306893</v>
      </c>
      <c r="J4674" s="41">
        <v>3.6030154638888888E-4</v>
      </c>
      <c r="K4674" s="42">
        <v>3.53584866457583</v>
      </c>
      <c r="L4674" s="41">
        <v>3.3883429424741429E-4</v>
      </c>
      <c r="M4674" s="42">
        <v>3.340208817376447</v>
      </c>
    </row>
    <row r="4675" spans="1:13" x14ac:dyDescent="0.2">
      <c r="A4675" s="84">
        <v>360</v>
      </c>
      <c r="B4675" s="85">
        <v>37998</v>
      </c>
      <c r="C4675" s="105">
        <v>23.593998119999998</v>
      </c>
      <c r="D4675" s="90">
        <v>5.8850000000000005E-4</v>
      </c>
      <c r="E4675" s="87">
        <v>279.78682370000001</v>
      </c>
      <c r="F4675" s="96">
        <v>2.48</v>
      </c>
      <c r="G4675" s="91">
        <v>13.036999059999999</v>
      </c>
      <c r="H4675" s="41">
        <v>3.4046073372095975E-4</v>
      </c>
      <c r="I4675" s="42">
        <v>28.180622598350269</v>
      </c>
      <c r="J4675" s="41">
        <v>3.6213886277777774E-4</v>
      </c>
      <c r="K4675" s="42">
        <v>3.5362108034386077</v>
      </c>
      <c r="L4675" s="41">
        <v>3.4046073372095975E-4</v>
      </c>
      <c r="M4675" s="42">
        <v>3.340549278110168</v>
      </c>
    </row>
    <row r="4676" spans="1:13" x14ac:dyDescent="0.2">
      <c r="A4676" s="84">
        <v>360</v>
      </c>
      <c r="B4676" s="85">
        <v>37999</v>
      </c>
      <c r="C4676" s="105">
        <v>24.04931852</v>
      </c>
      <c r="D4676" s="90">
        <v>5.9882999999999996E-4</v>
      </c>
      <c r="E4676" s="87">
        <v>279.95436844</v>
      </c>
      <c r="F4676" s="96">
        <v>2.4700000000000002</v>
      </c>
      <c r="G4676" s="91">
        <v>13.259659259999999</v>
      </c>
      <c r="H4676" s="41">
        <v>3.4592889242901492E-4</v>
      </c>
      <c r="I4676" s="42">
        <v>28.190371089913675</v>
      </c>
      <c r="J4676" s="41">
        <v>3.6832386833333334E-4</v>
      </c>
      <c r="K4676" s="42">
        <v>3.5365791273069411</v>
      </c>
      <c r="L4676" s="41">
        <v>3.4592889242901492E-4</v>
      </c>
      <c r="M4676" s="42">
        <v>3.340895207002597</v>
      </c>
    </row>
    <row r="4677" spans="1:13" x14ac:dyDescent="0.2">
      <c r="A4677" s="84">
        <v>360</v>
      </c>
      <c r="B4677" s="85">
        <v>38000</v>
      </c>
      <c r="C4677" s="105">
        <v>23.84682316</v>
      </c>
      <c r="D4677" s="90">
        <v>5.9435E-4</v>
      </c>
      <c r="E4677" s="87">
        <v>280.12075931999999</v>
      </c>
      <c r="F4677" s="96">
        <v>2.4500000000000002</v>
      </c>
      <c r="G4677" s="91">
        <v>13.148411579999999</v>
      </c>
      <c r="H4677" s="41">
        <v>3.4319817850581025E-4</v>
      </c>
      <c r="I4677" s="42">
        <v>28.200045973923135</v>
      </c>
      <c r="J4677" s="41">
        <v>3.65233655E-4</v>
      </c>
      <c r="K4677" s="42">
        <v>3.5369443609619413</v>
      </c>
      <c r="L4677" s="41">
        <v>3.4319817850581025E-4</v>
      </c>
      <c r="M4677" s="42">
        <v>3.3412384051811026</v>
      </c>
    </row>
    <row r="4678" spans="1:13" x14ac:dyDescent="0.2">
      <c r="A4678" s="84">
        <v>360</v>
      </c>
      <c r="B4678" s="85">
        <v>38001</v>
      </c>
      <c r="C4678" s="105">
        <v>23.61317463</v>
      </c>
      <c r="D4678" s="90">
        <v>5.8894999999999998E-4</v>
      </c>
      <c r="E4678" s="87">
        <v>280.28573643999999</v>
      </c>
      <c r="F4678" s="96">
        <v>2.4700000000000002</v>
      </c>
      <c r="G4678" s="91">
        <v>13.041587314999999</v>
      </c>
      <c r="H4678" s="41">
        <v>3.4057352187066847E-4</v>
      </c>
      <c r="I4678" s="42">
        <v>28.20965016289739</v>
      </c>
      <c r="J4678" s="41">
        <v>3.6226631430555552E-4</v>
      </c>
      <c r="K4678" s="42">
        <v>3.537306627276247</v>
      </c>
      <c r="L4678" s="41">
        <v>3.4057352187066847E-4</v>
      </c>
      <c r="M4678" s="42">
        <v>3.341578978702973</v>
      </c>
    </row>
    <row r="4679" spans="1:13" x14ac:dyDescent="0.2">
      <c r="A4679" s="84">
        <v>360</v>
      </c>
      <c r="B4679" s="85">
        <v>38002</v>
      </c>
      <c r="C4679" s="105">
        <v>23.242541859999999</v>
      </c>
      <c r="D4679" s="90">
        <v>5.8062000000000001E-4</v>
      </c>
      <c r="E4679" s="87">
        <v>280.44847593999998</v>
      </c>
      <c r="F4679" s="96">
        <v>2.4500000000000002</v>
      </c>
      <c r="G4679" s="91">
        <v>12.846270929999999</v>
      </c>
      <c r="H4679" s="41">
        <v>3.3576822488434743E-4</v>
      </c>
      <c r="I4679" s="42">
        <v>28.219122067057196</v>
      </c>
      <c r="J4679" s="41">
        <v>3.5684085916666666E-4</v>
      </c>
      <c r="K4679" s="42">
        <v>3.5376634681354138</v>
      </c>
      <c r="L4679" s="41">
        <v>3.3576822488434743E-4</v>
      </c>
      <c r="M4679" s="42">
        <v>3.3419147469278574</v>
      </c>
    </row>
    <row r="4680" spans="1:13" x14ac:dyDescent="0.2">
      <c r="A4680" s="84">
        <v>360</v>
      </c>
      <c r="B4680" s="85">
        <v>38003</v>
      </c>
      <c r="C4680" s="105">
        <v>23.242541859999999</v>
      </c>
      <c r="D4680" s="90">
        <v>5.8062000000000001E-4</v>
      </c>
      <c r="E4680" s="87">
        <v>280.61130993</v>
      </c>
      <c r="F4680" s="96">
        <v>2.4500000000000002</v>
      </c>
      <c r="G4680" s="91">
        <v>12.846270929999999</v>
      </c>
      <c r="H4680" s="41">
        <v>3.3576822488434743E-4</v>
      </c>
      <c r="I4680" s="42">
        <v>28.228597151581447</v>
      </c>
      <c r="J4680" s="41">
        <v>3.5684085916666666E-4</v>
      </c>
      <c r="K4680" s="42">
        <v>3.5380203089945805</v>
      </c>
      <c r="L4680" s="41">
        <v>3.3576822488434743E-4</v>
      </c>
      <c r="M4680" s="42">
        <v>3.3422505151527417</v>
      </c>
    </row>
    <row r="4681" spans="1:13" x14ac:dyDescent="0.2">
      <c r="A4681" s="84">
        <v>360</v>
      </c>
      <c r="B4681" s="85">
        <v>38004</v>
      </c>
      <c r="C4681" s="105">
        <v>23.242541859999999</v>
      </c>
      <c r="D4681" s="90">
        <v>5.8062000000000001E-4</v>
      </c>
      <c r="E4681" s="87">
        <v>280.77423847</v>
      </c>
      <c r="F4681" s="96">
        <v>2.4500000000000002</v>
      </c>
      <c r="G4681" s="91">
        <v>12.846270929999999</v>
      </c>
      <c r="H4681" s="41">
        <v>3.3576822488434743E-4</v>
      </c>
      <c r="I4681" s="42">
        <v>28.23807541753801</v>
      </c>
      <c r="J4681" s="41">
        <v>3.5684085916666666E-4</v>
      </c>
      <c r="K4681" s="42">
        <v>3.5383771498537473</v>
      </c>
      <c r="L4681" s="41">
        <v>3.3576822488434743E-4</v>
      </c>
      <c r="M4681" s="42">
        <v>3.3425862833776261</v>
      </c>
    </row>
    <row r="4682" spans="1:13" x14ac:dyDescent="0.2">
      <c r="A4682" s="84">
        <v>360</v>
      </c>
      <c r="B4682" s="85">
        <v>38005</v>
      </c>
      <c r="C4682" s="105">
        <v>23.939888679999999</v>
      </c>
      <c r="D4682" s="90">
        <v>5.9635999999999999E-4</v>
      </c>
      <c r="E4682" s="87">
        <v>280.94168099000001</v>
      </c>
      <c r="F4682" s="96">
        <v>2.4500000000000002</v>
      </c>
      <c r="G4682" s="91">
        <v>13.194944339999999</v>
      </c>
      <c r="H4682" s="41">
        <v>3.4434070908995196E-4</v>
      </c>
      <c r="I4682" s="42">
        <v>28.247798936450621</v>
      </c>
      <c r="J4682" s="41">
        <v>3.6652623166666664E-4</v>
      </c>
      <c r="K4682" s="42">
        <v>3.5387436760854141</v>
      </c>
      <c r="L4682" s="41">
        <v>3.4434070908995196E-4</v>
      </c>
      <c r="M4682" s="42">
        <v>3.342930624086716</v>
      </c>
    </row>
    <row r="4683" spans="1:13" x14ac:dyDescent="0.2">
      <c r="A4683" s="84">
        <v>360</v>
      </c>
      <c r="B4683" s="85">
        <v>38006</v>
      </c>
      <c r="C4683" s="105">
        <v>23.896665840000001</v>
      </c>
      <c r="D4683" s="90">
        <v>5.9546999999999996E-4</v>
      </c>
      <c r="E4683" s="87">
        <v>281.10897333000003</v>
      </c>
      <c r="F4683" s="96">
        <v>2.42</v>
      </c>
      <c r="G4683" s="91">
        <v>13.158332919999999</v>
      </c>
      <c r="H4683" s="41">
        <v>3.4344181896384107E-4</v>
      </c>
      <c r="I4683" s="42">
        <v>28.25750041189908</v>
      </c>
      <c r="J4683" s="41">
        <v>3.6550924777777776E-4</v>
      </c>
      <c r="K4683" s="42">
        <v>3.5391091853331917</v>
      </c>
      <c r="L4683" s="41">
        <v>3.4344181896384107E-4</v>
      </c>
      <c r="M4683" s="42">
        <v>3.3432740659056801</v>
      </c>
    </row>
    <row r="4684" spans="1:13" x14ac:dyDescent="0.2">
      <c r="A4684" s="84">
        <v>360</v>
      </c>
      <c r="B4684" s="85">
        <v>38007</v>
      </c>
      <c r="C4684" s="105">
        <v>24.007218559999998</v>
      </c>
      <c r="D4684" s="90">
        <v>5.9792999999999999E-4</v>
      </c>
      <c r="E4684" s="87">
        <v>281.27705681999998</v>
      </c>
      <c r="F4684" s="96">
        <v>2.48</v>
      </c>
      <c r="G4684" s="91">
        <v>13.243609279999999</v>
      </c>
      <c r="H4684" s="41">
        <v>3.4553509067958288E-4</v>
      </c>
      <c r="I4684" s="42">
        <v>28.267264369866286</v>
      </c>
      <c r="J4684" s="41">
        <v>3.6787803555555555E-4</v>
      </c>
      <c r="K4684" s="42">
        <v>3.5394770633687473</v>
      </c>
      <c r="L4684" s="41">
        <v>3.4553509067958288E-4</v>
      </c>
      <c r="M4684" s="42">
        <v>3.3436196009963597</v>
      </c>
    </row>
    <row r="4685" spans="1:13" x14ac:dyDescent="0.2">
      <c r="A4685" s="84">
        <v>360</v>
      </c>
      <c r="B4685" s="85">
        <v>38008</v>
      </c>
      <c r="C4685" s="105">
        <v>24.025769700000001</v>
      </c>
      <c r="D4685" s="90">
        <v>5.9838000000000003E-4</v>
      </c>
      <c r="E4685" s="87">
        <v>281.44536739</v>
      </c>
      <c r="F4685" s="96">
        <v>2.4500000000000002</v>
      </c>
      <c r="G4685" s="91">
        <v>13.23788485</v>
      </c>
      <c r="H4685" s="41">
        <v>3.4539462279870037E-4</v>
      </c>
      <c r="I4685" s="42">
        <v>28.277027730980866</v>
      </c>
      <c r="J4685" s="41">
        <v>3.6771902361111113E-4</v>
      </c>
      <c r="K4685" s="42">
        <v>3.5398447823923584</v>
      </c>
      <c r="L4685" s="41">
        <v>3.4539462279870037E-4</v>
      </c>
      <c r="M4685" s="42">
        <v>3.3439649956191584</v>
      </c>
    </row>
    <row r="4686" spans="1:13" x14ac:dyDescent="0.2">
      <c r="A4686" s="84">
        <v>360</v>
      </c>
      <c r="B4686" s="85">
        <v>38009</v>
      </c>
      <c r="C4686" s="105">
        <v>23.658174559999999</v>
      </c>
      <c r="D4686" s="90">
        <v>5.9007999999999999E-4</v>
      </c>
      <c r="E4686" s="87">
        <v>281.61144266999997</v>
      </c>
      <c r="F4686" s="96">
        <v>2.4300000000000002</v>
      </c>
      <c r="G4686" s="91">
        <v>13.044087279999999</v>
      </c>
      <c r="H4686" s="41">
        <v>3.4063497390657282E-4</v>
      </c>
      <c r="I4686" s="42">
        <v>28.286659875584164</v>
      </c>
      <c r="J4686" s="41">
        <v>3.6233575777777773E-4</v>
      </c>
      <c r="K4686" s="42">
        <v>3.5402071181501364</v>
      </c>
      <c r="L4686" s="41">
        <v>3.4063497390657282E-4</v>
      </c>
      <c r="M4686" s="42">
        <v>3.3443056305930652</v>
      </c>
    </row>
    <row r="4687" spans="1:13" x14ac:dyDescent="0.2">
      <c r="A4687" s="84">
        <v>360</v>
      </c>
      <c r="B4687" s="85">
        <v>38010</v>
      </c>
      <c r="C4687" s="105">
        <v>23.658174559999999</v>
      </c>
      <c r="D4687" s="90">
        <v>5.9007999999999999E-4</v>
      </c>
      <c r="E4687" s="87">
        <v>281.77761594999998</v>
      </c>
      <c r="F4687" s="96">
        <v>2.4300000000000002</v>
      </c>
      <c r="G4687" s="91">
        <v>13.044087279999999</v>
      </c>
      <c r="H4687" s="41">
        <v>3.4063497390657282E-4</v>
      </c>
      <c r="I4687" s="42">
        <v>28.296295301232789</v>
      </c>
      <c r="J4687" s="41">
        <v>3.6233575777777773E-4</v>
      </c>
      <c r="K4687" s="42">
        <v>3.5405694539079144</v>
      </c>
      <c r="L4687" s="41">
        <v>3.4063497390657282E-4</v>
      </c>
      <c r="M4687" s="42">
        <v>3.344646265566972</v>
      </c>
    </row>
    <row r="4688" spans="1:13" x14ac:dyDescent="0.2">
      <c r="A4688" s="84">
        <v>360</v>
      </c>
      <c r="B4688" s="85">
        <v>38011</v>
      </c>
      <c r="C4688" s="105">
        <v>23.658174559999999</v>
      </c>
      <c r="D4688" s="90">
        <v>5.9007999999999999E-4</v>
      </c>
      <c r="E4688" s="87">
        <v>281.94388729000002</v>
      </c>
      <c r="F4688" s="96">
        <v>2.4300000000000002</v>
      </c>
      <c r="G4688" s="91">
        <v>13.044087279999999</v>
      </c>
      <c r="H4688" s="41">
        <v>3.4063497390657282E-4</v>
      </c>
      <c r="I4688" s="42">
        <v>28.305934009044378</v>
      </c>
      <c r="J4688" s="41">
        <v>3.6233575777777773E-4</v>
      </c>
      <c r="K4688" s="42">
        <v>3.5409317896656924</v>
      </c>
      <c r="L4688" s="41">
        <v>3.4063497390657282E-4</v>
      </c>
      <c r="M4688" s="42">
        <v>3.3449869005408788</v>
      </c>
    </row>
    <row r="4689" spans="1:13" x14ac:dyDescent="0.2">
      <c r="A4689" s="84">
        <v>360</v>
      </c>
      <c r="B4689" s="85">
        <v>38012</v>
      </c>
      <c r="C4689" s="105">
        <v>24.00507159</v>
      </c>
      <c r="D4689" s="90">
        <v>5.9792999999999999E-4</v>
      </c>
      <c r="E4689" s="87">
        <v>282.11246999999997</v>
      </c>
      <c r="F4689" s="96">
        <v>2.42</v>
      </c>
      <c r="G4689" s="91">
        <v>13.212535795000001</v>
      </c>
      <c r="H4689" s="41">
        <v>3.4477251452025293E-4</v>
      </c>
      <c r="I4689" s="42">
        <v>28.315693117088522</v>
      </c>
      <c r="J4689" s="41">
        <v>3.6701488319444448E-4</v>
      </c>
      <c r="K4689" s="42">
        <v>3.5412988045488869</v>
      </c>
      <c r="L4689" s="41">
        <v>3.4477251452025293E-4</v>
      </c>
      <c r="M4689" s="42">
        <v>3.3453316730553988</v>
      </c>
    </row>
    <row r="4690" spans="1:13" x14ac:dyDescent="0.2">
      <c r="A4690" s="84">
        <v>360</v>
      </c>
      <c r="B4690" s="85">
        <v>38013</v>
      </c>
      <c r="C4690" s="105">
        <v>23.903361109999999</v>
      </c>
      <c r="D4690" s="90">
        <v>5.9546999999999996E-4</v>
      </c>
      <c r="E4690" s="87">
        <v>282.28045951000001</v>
      </c>
      <c r="F4690" s="96">
        <v>2.41</v>
      </c>
      <c r="G4690" s="91">
        <v>13.156680554999999</v>
      </c>
      <c r="H4690" s="41">
        <v>3.4340124296328156E-4</v>
      </c>
      <c r="I4690" s="42">
        <v>28.325416761300296</v>
      </c>
      <c r="J4690" s="41">
        <v>3.6546334874999997E-4</v>
      </c>
      <c r="K4690" s="42">
        <v>3.5416642678976369</v>
      </c>
      <c r="L4690" s="41">
        <v>3.4340124296328156E-4</v>
      </c>
      <c r="M4690" s="42">
        <v>3.3456750742983621</v>
      </c>
    </row>
    <row r="4691" spans="1:13" x14ac:dyDescent="0.2">
      <c r="A4691" s="84">
        <v>360</v>
      </c>
      <c r="B4691" s="85">
        <v>38014</v>
      </c>
      <c r="C4691" s="105">
        <v>23.62002081</v>
      </c>
      <c r="D4691" s="90">
        <v>5.8918000000000002E-4</v>
      </c>
      <c r="E4691" s="87">
        <v>282.44677351000001</v>
      </c>
      <c r="F4691" s="96">
        <v>2.44</v>
      </c>
      <c r="G4691" s="91">
        <v>13.030010405000001</v>
      </c>
      <c r="H4691" s="41">
        <v>3.402889303403267E-4</v>
      </c>
      <c r="I4691" s="42">
        <v>28.335055587071444</v>
      </c>
      <c r="J4691" s="41">
        <v>3.6194473347222225E-4</v>
      </c>
      <c r="K4691" s="42">
        <v>3.5420262126311091</v>
      </c>
      <c r="L4691" s="41">
        <v>3.402889303403267E-4</v>
      </c>
      <c r="M4691" s="42">
        <v>3.3460153632287026</v>
      </c>
    </row>
    <row r="4692" spans="1:13" x14ac:dyDescent="0.2">
      <c r="A4692" s="84">
        <v>360</v>
      </c>
      <c r="B4692" s="85">
        <v>38015</v>
      </c>
      <c r="C4692" s="105">
        <v>23.744936320000001</v>
      </c>
      <c r="D4692" s="90">
        <v>5.9188000000000003E-4</v>
      </c>
      <c r="E4692" s="87">
        <v>282.61394811000002</v>
      </c>
      <c r="F4692" s="96">
        <v>2.4500000000000002</v>
      </c>
      <c r="G4692" s="91">
        <v>13.09746816</v>
      </c>
      <c r="H4692" s="41">
        <v>3.4194681446053643E-4</v>
      </c>
      <c r="I4692" s="42">
        <v>28.344744669067005</v>
      </c>
      <c r="J4692" s="41">
        <v>3.6381856E-4</v>
      </c>
      <c r="K4692" s="42">
        <v>3.542390031191109</v>
      </c>
      <c r="L4692" s="41">
        <v>3.4194681446053643E-4</v>
      </c>
      <c r="M4692" s="42">
        <v>3.3463573100431629</v>
      </c>
    </row>
    <row r="4693" spans="1:13" x14ac:dyDescent="0.2">
      <c r="A4693" s="84">
        <v>360</v>
      </c>
      <c r="B4693" s="85">
        <v>38016</v>
      </c>
      <c r="C4693" s="105">
        <v>23.874071149999999</v>
      </c>
      <c r="D4693" s="90">
        <v>5.9478999999999999E-4</v>
      </c>
      <c r="E4693" s="87">
        <v>282.78204405999998</v>
      </c>
      <c r="F4693" s="96">
        <v>2.4500000000000002</v>
      </c>
      <c r="G4693" s="91">
        <v>13.162035574999999</v>
      </c>
      <c r="H4693" s="41">
        <v>3.4353274039222725E-4</v>
      </c>
      <c r="I4693" s="42">
        <v>28.354482016878887</v>
      </c>
      <c r="J4693" s="41">
        <v>3.6561209930555555E-4</v>
      </c>
      <c r="K4693" s="42">
        <v>3.5427556432904144</v>
      </c>
      <c r="L4693" s="41">
        <v>3.4353274039222725E-4</v>
      </c>
      <c r="M4693" s="42">
        <v>3.3467008427835552</v>
      </c>
    </row>
    <row r="4694" spans="1:13" x14ac:dyDescent="0.2">
      <c r="A4694" s="84">
        <v>360</v>
      </c>
      <c r="B4694" s="85">
        <v>38017</v>
      </c>
      <c r="C4694" s="105">
        <v>23.874071149999999</v>
      </c>
      <c r="D4694" s="90">
        <v>5.9478999999999999E-4</v>
      </c>
      <c r="E4694" s="87">
        <v>282.95023999</v>
      </c>
      <c r="F4694" s="96">
        <v>2.4500000000000002</v>
      </c>
      <c r="G4694" s="91">
        <v>13.162035574999999</v>
      </c>
      <c r="H4694" s="41">
        <v>3.4353274039222725E-4</v>
      </c>
      <c r="I4694" s="42">
        <v>28.364222709788546</v>
      </c>
      <c r="J4694" s="41">
        <v>3.6561209930555555E-4</v>
      </c>
      <c r="K4694" s="42">
        <v>3.5431212553897198</v>
      </c>
      <c r="L4694" s="41">
        <v>3.4353274039222725E-4</v>
      </c>
      <c r="M4694" s="42">
        <v>3.3470443755239474</v>
      </c>
    </row>
    <row r="4695" spans="1:13" x14ac:dyDescent="0.2">
      <c r="A4695" s="84">
        <v>360</v>
      </c>
      <c r="B4695" s="85">
        <v>38018</v>
      </c>
      <c r="C4695" s="105">
        <v>23.874071149999999</v>
      </c>
      <c r="D4695" s="90">
        <v>5.9478999999999999E-4</v>
      </c>
      <c r="E4695" s="87">
        <v>283.11853595999997</v>
      </c>
      <c r="F4695" s="96">
        <v>2.4500000000000002</v>
      </c>
      <c r="G4695" s="91">
        <v>13.162035574999999</v>
      </c>
      <c r="H4695" s="41">
        <v>3.4353274039222725E-4</v>
      </c>
      <c r="I4695" s="42">
        <v>28.373966748945136</v>
      </c>
      <c r="J4695" s="41">
        <v>3.6561209930555555E-4</v>
      </c>
      <c r="K4695" s="42">
        <v>3.5434868674890252</v>
      </c>
      <c r="L4695" s="41">
        <v>3.4353274039222725E-4</v>
      </c>
      <c r="M4695" s="42">
        <v>3.3473879082643396</v>
      </c>
    </row>
    <row r="4696" spans="1:13" x14ac:dyDescent="0.2">
      <c r="A4696" s="84">
        <v>360</v>
      </c>
      <c r="B4696" s="85">
        <v>38019</v>
      </c>
      <c r="C4696" s="105">
        <v>24.274881279999999</v>
      </c>
      <c r="D4696" s="90">
        <v>6.0375999999999995E-4</v>
      </c>
      <c r="E4696" s="87">
        <v>283.28947161000002</v>
      </c>
      <c r="F4696" s="96">
        <v>2.48</v>
      </c>
      <c r="G4696" s="91">
        <v>13.37744064</v>
      </c>
      <c r="H4696" s="41">
        <v>3.4881707075284929E-4</v>
      </c>
      <c r="I4696" s="42">
        <v>28.383864072912143</v>
      </c>
      <c r="J4696" s="41">
        <v>3.7159557333333335E-4</v>
      </c>
      <c r="K4696" s="42">
        <v>3.5438584630623584</v>
      </c>
      <c r="L4696" s="41">
        <v>3.4881707075284929E-4</v>
      </c>
      <c r="M4696" s="42">
        <v>3.3477367253350927</v>
      </c>
    </row>
    <row r="4697" spans="1:13" x14ac:dyDescent="0.2">
      <c r="A4697" s="84">
        <v>360</v>
      </c>
      <c r="B4697" s="85">
        <v>38020</v>
      </c>
      <c r="C4697" s="105">
        <v>24.28074337</v>
      </c>
      <c r="D4697" s="90">
        <v>6.0397999999999995E-4</v>
      </c>
      <c r="E4697" s="87">
        <v>283.46057279000001</v>
      </c>
      <c r="F4697" s="96">
        <v>2.41</v>
      </c>
      <c r="G4697" s="91">
        <v>13.345371685</v>
      </c>
      <c r="H4697" s="41">
        <v>3.4803098779989661E-4</v>
      </c>
      <c r="I4697" s="42">
        <v>28.393742537163018</v>
      </c>
      <c r="J4697" s="41">
        <v>3.7070476902777779E-4</v>
      </c>
      <c r="K4697" s="42">
        <v>3.5442291678313862</v>
      </c>
      <c r="L4697" s="41">
        <v>3.4803098779989661E-4</v>
      </c>
      <c r="M4697" s="42">
        <v>3.3480847563228924</v>
      </c>
    </row>
    <row r="4698" spans="1:13" x14ac:dyDescent="0.2">
      <c r="A4698" s="84">
        <v>360</v>
      </c>
      <c r="B4698" s="85">
        <v>38021</v>
      </c>
      <c r="C4698" s="105">
        <v>24.154513340000001</v>
      </c>
      <c r="D4698" s="90">
        <v>6.0106999999999999E-4</v>
      </c>
      <c r="E4698" s="87">
        <v>283.63095243999999</v>
      </c>
      <c r="F4698" s="96">
        <v>2.42</v>
      </c>
      <c r="G4698" s="91">
        <v>13.287256670000001</v>
      </c>
      <c r="H4698" s="41">
        <v>3.4660589142476717E-4</v>
      </c>
      <c r="I4698" s="42">
        <v>28.403583975605997</v>
      </c>
      <c r="J4698" s="41">
        <v>3.6909046305555557E-4</v>
      </c>
      <c r="K4698" s="42">
        <v>3.544598258294442</v>
      </c>
      <c r="L4698" s="41">
        <v>3.4660589142476717E-4</v>
      </c>
      <c r="M4698" s="42">
        <v>3.3484313622143169</v>
      </c>
    </row>
    <row r="4699" spans="1:13" x14ac:dyDescent="0.2">
      <c r="A4699" s="84">
        <v>360</v>
      </c>
      <c r="B4699" s="85">
        <v>38022</v>
      </c>
      <c r="C4699" s="105">
        <v>24.40345744</v>
      </c>
      <c r="D4699" s="90">
        <v>6.0665999999999997E-4</v>
      </c>
      <c r="E4699" s="87">
        <v>283.80301999</v>
      </c>
      <c r="F4699" s="96">
        <v>2.4300000000000002</v>
      </c>
      <c r="G4699" s="91">
        <v>13.41672872</v>
      </c>
      <c r="H4699" s="41">
        <v>3.4977980870287695E-4</v>
      </c>
      <c r="I4699" s="42">
        <v>28.41351897577546</v>
      </c>
      <c r="J4699" s="41">
        <v>3.726869088888889E-4</v>
      </c>
      <c r="K4699" s="42">
        <v>3.5449709452033309</v>
      </c>
      <c r="L4699" s="41">
        <v>3.4977980870287695E-4</v>
      </c>
      <c r="M4699" s="42">
        <v>3.3487811420230198</v>
      </c>
    </row>
    <row r="4700" spans="1:13" x14ac:dyDescent="0.2">
      <c r="A4700" s="84">
        <v>360</v>
      </c>
      <c r="B4700" s="85">
        <v>38023</v>
      </c>
      <c r="C4700" s="105">
        <v>24.098476730000002</v>
      </c>
      <c r="D4700" s="90">
        <v>5.9995000000000003E-4</v>
      </c>
      <c r="E4700" s="87">
        <v>283.97328761</v>
      </c>
      <c r="F4700" s="96">
        <v>2.4300000000000002</v>
      </c>
      <c r="G4700" s="91">
        <v>13.264238365000001</v>
      </c>
      <c r="H4700" s="41">
        <v>3.4604123498627182E-4</v>
      </c>
      <c r="I4700" s="42">
        <v>28.423351224972144</v>
      </c>
      <c r="J4700" s="41">
        <v>3.6845106569444446E-4</v>
      </c>
      <c r="K4700" s="42">
        <v>3.5453393962690254</v>
      </c>
      <c r="L4700" s="41">
        <v>3.4604123498627182E-4</v>
      </c>
      <c r="M4700" s="42">
        <v>3.3491271832580063</v>
      </c>
    </row>
    <row r="4701" spans="1:13" x14ac:dyDescent="0.2">
      <c r="A4701" s="84">
        <v>360</v>
      </c>
      <c r="B4701" s="85">
        <v>38024</v>
      </c>
      <c r="C4701" s="105">
        <v>24.098476730000002</v>
      </c>
      <c r="D4701" s="90">
        <v>5.9995000000000003E-4</v>
      </c>
      <c r="E4701" s="87">
        <v>284.14365737999998</v>
      </c>
      <c r="F4701" s="96">
        <v>2.4300000000000002</v>
      </c>
      <c r="G4701" s="91">
        <v>13.264238365000001</v>
      </c>
      <c r="H4701" s="41">
        <v>3.4604123498627182E-4</v>
      </c>
      <c r="I4701" s="42">
        <v>28.433186876532481</v>
      </c>
      <c r="J4701" s="41">
        <v>3.6845106569444446E-4</v>
      </c>
      <c r="K4701" s="42">
        <v>3.5457078473347199</v>
      </c>
      <c r="L4701" s="41">
        <v>3.4604123498627182E-4</v>
      </c>
      <c r="M4701" s="42">
        <v>3.3494732244929928</v>
      </c>
    </row>
    <row r="4702" spans="1:13" x14ac:dyDescent="0.2">
      <c r="A4702" s="84">
        <v>360</v>
      </c>
      <c r="B4702" s="85">
        <v>38025</v>
      </c>
      <c r="C4702" s="105">
        <v>24.098476730000002</v>
      </c>
      <c r="D4702" s="90">
        <v>5.9995000000000003E-4</v>
      </c>
      <c r="E4702" s="87">
        <v>284.31412936999999</v>
      </c>
      <c r="F4702" s="96">
        <v>2.4300000000000002</v>
      </c>
      <c r="G4702" s="91">
        <v>13.264238365000001</v>
      </c>
      <c r="H4702" s="41">
        <v>3.4604123498627182E-4</v>
      </c>
      <c r="I4702" s="42">
        <v>28.443025931633834</v>
      </c>
      <c r="J4702" s="41">
        <v>3.6845106569444446E-4</v>
      </c>
      <c r="K4702" s="42">
        <v>3.5460762984004144</v>
      </c>
      <c r="L4702" s="41">
        <v>3.4604123498627182E-4</v>
      </c>
      <c r="M4702" s="42">
        <v>3.3498192657279793</v>
      </c>
    </row>
    <row r="4703" spans="1:13" x14ac:dyDescent="0.2">
      <c r="A4703" s="84">
        <v>360</v>
      </c>
      <c r="B4703" s="85">
        <v>38026</v>
      </c>
      <c r="C4703" s="105">
        <v>24.160964969999998</v>
      </c>
      <c r="D4703" s="90">
        <v>6.0128999999999998E-4</v>
      </c>
      <c r="E4703" s="87">
        <v>284.48508461</v>
      </c>
      <c r="F4703" s="96">
        <v>2.44</v>
      </c>
      <c r="G4703" s="91">
        <v>13.300482485</v>
      </c>
      <c r="H4703" s="41">
        <v>3.4693027892140904E-4</v>
      </c>
      <c r="I4703" s="42">
        <v>28.452893678553664</v>
      </c>
      <c r="J4703" s="41">
        <v>3.6945784680555554E-4</v>
      </c>
      <c r="K4703" s="42">
        <v>3.5464457562472198</v>
      </c>
      <c r="L4703" s="41">
        <v>3.4693027892140904E-4</v>
      </c>
      <c r="M4703" s="42">
        <v>3.3501661960069007</v>
      </c>
    </row>
    <row r="4704" spans="1:13" x14ac:dyDescent="0.2">
      <c r="A4704" s="84">
        <v>360</v>
      </c>
      <c r="B4704" s="85">
        <v>38027</v>
      </c>
      <c r="C4704" s="105">
        <v>24.140024260000001</v>
      </c>
      <c r="D4704" s="90">
        <v>6.0085E-4</v>
      </c>
      <c r="E4704" s="87">
        <v>284.65601746999999</v>
      </c>
      <c r="F4704" s="96">
        <v>2.44</v>
      </c>
      <c r="G4704" s="91">
        <v>13.290012130000001</v>
      </c>
      <c r="H4704" s="41">
        <v>3.4667347727568298E-4</v>
      </c>
      <c r="I4704" s="42">
        <v>28.462757542143763</v>
      </c>
      <c r="J4704" s="41">
        <v>3.6916700361111114E-4</v>
      </c>
      <c r="K4704" s="42">
        <v>3.5468149232508308</v>
      </c>
      <c r="L4704" s="41">
        <v>3.4667347727568298E-4</v>
      </c>
      <c r="M4704" s="42">
        <v>3.3505128694841764</v>
      </c>
    </row>
    <row r="4705" spans="1:13" x14ac:dyDescent="0.2">
      <c r="A4705" s="84">
        <v>360</v>
      </c>
      <c r="B4705" s="85">
        <v>38028</v>
      </c>
      <c r="C4705" s="105">
        <v>24.29839599</v>
      </c>
      <c r="D4705" s="90">
        <v>6.0442999999999998E-4</v>
      </c>
      <c r="E4705" s="87">
        <v>284.82807210999999</v>
      </c>
      <c r="F4705" s="96">
        <v>2.42</v>
      </c>
      <c r="G4705" s="91">
        <v>13.359197994999999</v>
      </c>
      <c r="H4705" s="41">
        <v>3.4836992926812194E-4</v>
      </c>
      <c r="I4705" s="42">
        <v>28.472673110975496</v>
      </c>
      <c r="J4705" s="41">
        <v>3.7108883319444442E-4</v>
      </c>
      <c r="K4705" s="42">
        <v>3.5471860120840253</v>
      </c>
      <c r="L4705" s="41">
        <v>3.4836992926812194E-4</v>
      </c>
      <c r="M4705" s="42">
        <v>3.3508612394134447</v>
      </c>
    </row>
    <row r="4706" spans="1:13" x14ac:dyDescent="0.2">
      <c r="A4706" s="84">
        <v>360</v>
      </c>
      <c r="B4706" s="85">
        <v>38029</v>
      </c>
      <c r="C4706" s="105">
        <v>24.138895260000002</v>
      </c>
      <c r="D4706" s="90">
        <v>6.0085E-4</v>
      </c>
      <c r="E4706" s="87">
        <v>284.99921105999999</v>
      </c>
      <c r="F4706" s="96">
        <v>2.4500000000000002</v>
      </c>
      <c r="G4706" s="91">
        <v>13.294447630000001</v>
      </c>
      <c r="H4706" s="41">
        <v>3.4678226766060583E-4</v>
      </c>
      <c r="I4706" s="42">
        <v>28.482546929123281</v>
      </c>
      <c r="J4706" s="41">
        <v>3.6929021194444445E-4</v>
      </c>
      <c r="K4706" s="42">
        <v>3.5475553022959696</v>
      </c>
      <c r="L4706" s="41">
        <v>3.4678226766060583E-4</v>
      </c>
      <c r="M4706" s="42">
        <v>3.3512080216811055</v>
      </c>
    </row>
    <row r="4707" spans="1:13" x14ac:dyDescent="0.2">
      <c r="A4707" s="84">
        <v>360</v>
      </c>
      <c r="B4707" s="85">
        <v>38030</v>
      </c>
      <c r="C4707" s="105">
        <v>23.973328729999999</v>
      </c>
      <c r="D4707" s="90">
        <v>5.9703999999999996E-4</v>
      </c>
      <c r="E4707" s="87">
        <v>285.16936699000001</v>
      </c>
      <c r="F4707" s="96">
        <v>2.4300000000000002</v>
      </c>
      <c r="G4707" s="91">
        <v>13.201664364999999</v>
      </c>
      <c r="H4707" s="41">
        <v>3.4450566885224632E-4</v>
      </c>
      <c r="I4707" s="42">
        <v>28.492359328003715</v>
      </c>
      <c r="J4707" s="41">
        <v>3.6671289902777773E-4</v>
      </c>
      <c r="K4707" s="42">
        <v>3.5479220151949975</v>
      </c>
      <c r="L4707" s="41">
        <v>3.4450566885224632E-4</v>
      </c>
      <c r="M4707" s="42">
        <v>3.3515525273499578</v>
      </c>
    </row>
    <row r="4708" spans="1:13" x14ac:dyDescent="0.2">
      <c r="A4708" s="84">
        <v>360</v>
      </c>
      <c r="B4708" s="85">
        <v>38031</v>
      </c>
      <c r="C4708" s="105">
        <v>23.973328729999999</v>
      </c>
      <c r="D4708" s="90">
        <v>5.9703999999999996E-4</v>
      </c>
      <c r="E4708" s="87">
        <v>285.33962451000002</v>
      </c>
      <c r="F4708" s="96">
        <v>2.4300000000000002</v>
      </c>
      <c r="G4708" s="91">
        <v>13.201664364999999</v>
      </c>
      <c r="H4708" s="41">
        <v>3.4450566885224632E-4</v>
      </c>
      <c r="I4708" s="42">
        <v>28.502175107311189</v>
      </c>
      <c r="J4708" s="41">
        <v>3.6671289902777773E-4</v>
      </c>
      <c r="K4708" s="42">
        <v>3.5482887280940254</v>
      </c>
      <c r="L4708" s="41">
        <v>3.4450566885224632E-4</v>
      </c>
      <c r="M4708" s="42">
        <v>3.35189703301881</v>
      </c>
    </row>
    <row r="4709" spans="1:13" x14ac:dyDescent="0.2">
      <c r="A4709" s="84">
        <v>360</v>
      </c>
      <c r="B4709" s="85">
        <v>38032</v>
      </c>
      <c r="C4709" s="105">
        <v>23.973328729999999</v>
      </c>
      <c r="D4709" s="90">
        <v>5.9703999999999996E-4</v>
      </c>
      <c r="E4709" s="87">
        <v>285.50998368</v>
      </c>
      <c r="F4709" s="96">
        <v>2.4300000000000002</v>
      </c>
      <c r="G4709" s="91">
        <v>13.201664364999999</v>
      </c>
      <c r="H4709" s="41">
        <v>3.4450566885224632E-4</v>
      </c>
      <c r="I4709" s="42">
        <v>28.511994268210277</v>
      </c>
      <c r="J4709" s="41">
        <v>3.6671289902777773E-4</v>
      </c>
      <c r="K4709" s="42">
        <v>3.5486554409930533</v>
      </c>
      <c r="L4709" s="41">
        <v>3.4450566885224632E-4</v>
      </c>
      <c r="M4709" s="42">
        <v>3.3522415386876623</v>
      </c>
    </row>
    <row r="4710" spans="1:13" x14ac:dyDescent="0.2">
      <c r="A4710" s="84">
        <v>360</v>
      </c>
      <c r="B4710" s="85">
        <v>38033</v>
      </c>
      <c r="C4710" s="105">
        <v>23.791103710000002</v>
      </c>
      <c r="D4710" s="90">
        <v>5.9299999999999999E-4</v>
      </c>
      <c r="E4710" s="87">
        <v>285.6792911</v>
      </c>
      <c r="F4710" s="96">
        <v>2.42</v>
      </c>
      <c r="G4710" s="91">
        <v>13.105551855000002</v>
      </c>
      <c r="H4710" s="41">
        <v>3.4214541825350331E-4</v>
      </c>
      <c r="I4710" s="42">
        <v>28.521749516414413</v>
      </c>
      <c r="J4710" s="41">
        <v>3.640431070833334E-4</v>
      </c>
      <c r="K4710" s="42">
        <v>3.5490194841001368</v>
      </c>
      <c r="L4710" s="41">
        <v>3.4214541825350331E-4</v>
      </c>
      <c r="M4710" s="42">
        <v>3.352583684105916</v>
      </c>
    </row>
    <row r="4711" spans="1:13" x14ac:dyDescent="0.2">
      <c r="A4711" s="84">
        <v>360</v>
      </c>
      <c r="B4711" s="85">
        <v>38034</v>
      </c>
      <c r="C4711" s="105">
        <v>23.992898490000002</v>
      </c>
      <c r="D4711" s="90">
        <v>5.9749E-4</v>
      </c>
      <c r="E4711" s="87">
        <v>285.84998161999999</v>
      </c>
      <c r="F4711" s="96">
        <v>2.4300000000000002</v>
      </c>
      <c r="G4711" s="91">
        <v>13.211449245000001</v>
      </c>
      <c r="H4711" s="41">
        <v>3.4474584565824529E-4</v>
      </c>
      <c r="I4711" s="42">
        <v>28.531582271071102</v>
      </c>
      <c r="J4711" s="41">
        <v>3.6698470125000001E-4</v>
      </c>
      <c r="K4711" s="42">
        <v>3.5493864688013868</v>
      </c>
      <c r="L4711" s="41">
        <v>3.4474584565824529E-4</v>
      </c>
      <c r="M4711" s="42">
        <v>3.3529284299515743</v>
      </c>
    </row>
    <row r="4712" spans="1:13" x14ac:dyDescent="0.2">
      <c r="A4712" s="84">
        <v>360</v>
      </c>
      <c r="B4712" s="85">
        <v>38035</v>
      </c>
      <c r="C4712" s="105">
        <v>24.219908180000001</v>
      </c>
      <c r="D4712" s="90">
        <v>6.0263999999999999E-4</v>
      </c>
      <c r="E4712" s="87">
        <v>286.02224625000002</v>
      </c>
      <c r="F4712" s="96">
        <v>2.44</v>
      </c>
      <c r="G4712" s="91">
        <v>13.329954090000001</v>
      </c>
      <c r="H4712" s="41">
        <v>3.4765298856598292E-4</v>
      </c>
      <c r="I4712" s="42">
        <v>28.541501360916158</v>
      </c>
      <c r="J4712" s="41">
        <v>3.7027650250000006E-4</v>
      </c>
      <c r="K4712" s="42">
        <v>3.549756745303887</v>
      </c>
      <c r="L4712" s="41">
        <v>3.4765298856598292E-4</v>
      </c>
      <c r="M4712" s="42">
        <v>3.3532760829401402</v>
      </c>
    </row>
    <row r="4713" spans="1:13" x14ac:dyDescent="0.2">
      <c r="A4713" s="84">
        <v>360</v>
      </c>
      <c r="B4713" s="85">
        <v>38036</v>
      </c>
      <c r="C4713" s="105">
        <v>24.319723759999999</v>
      </c>
      <c r="D4713" s="90">
        <v>6.0486999999999997E-4</v>
      </c>
      <c r="E4713" s="87">
        <v>286.19525253</v>
      </c>
      <c r="F4713" s="96">
        <v>2.44</v>
      </c>
      <c r="G4713" s="91">
        <v>13.37986188</v>
      </c>
      <c r="H4713" s="41">
        <v>3.4887641184422336E-4</v>
      </c>
      <c r="I4713" s="42">
        <v>28.551458817499601</v>
      </c>
      <c r="J4713" s="41">
        <v>3.7166283000000002E-4</v>
      </c>
      <c r="K4713" s="42">
        <v>3.5501284081338871</v>
      </c>
      <c r="L4713" s="41">
        <v>3.4887641184422336E-4</v>
      </c>
      <c r="M4713" s="42">
        <v>3.3536249593519845</v>
      </c>
    </row>
    <row r="4714" spans="1:13" x14ac:dyDescent="0.2">
      <c r="A4714" s="84">
        <v>360</v>
      </c>
      <c r="B4714" s="85">
        <v>38037</v>
      </c>
      <c r="C4714" s="105">
        <v>24.274496379999999</v>
      </c>
      <c r="D4714" s="90">
        <v>6.0375999999999995E-4</v>
      </c>
      <c r="E4714" s="87">
        <v>286.36804577999999</v>
      </c>
      <c r="F4714" s="96">
        <v>2.4500000000000002</v>
      </c>
      <c r="G4714" s="91">
        <v>13.362248189999999</v>
      </c>
      <c r="H4714" s="41">
        <v>3.4844469692685287E-4</v>
      </c>
      <c r="I4714" s="42">
        <v>28.561407421914083</v>
      </c>
      <c r="J4714" s="41">
        <v>3.7117356083333331E-4</v>
      </c>
      <c r="K4714" s="42">
        <v>3.5504995816947202</v>
      </c>
      <c r="L4714" s="41">
        <v>3.4844469692685287E-4</v>
      </c>
      <c r="M4714" s="42">
        <v>3.3539734040489115</v>
      </c>
    </row>
    <row r="4715" spans="1:13" x14ac:dyDescent="0.2">
      <c r="A4715" s="84">
        <v>360</v>
      </c>
      <c r="B4715" s="85">
        <v>38038</v>
      </c>
      <c r="C4715" s="105">
        <v>24.274496379999999</v>
      </c>
      <c r="D4715" s="90">
        <v>6.0375999999999995E-4</v>
      </c>
      <c r="E4715" s="87">
        <v>286.54094335000002</v>
      </c>
      <c r="F4715" s="96">
        <v>2.4500000000000002</v>
      </c>
      <c r="G4715" s="91">
        <v>13.362248189999999</v>
      </c>
      <c r="H4715" s="41">
        <v>3.4844469692685287E-4</v>
      </c>
      <c r="I4715" s="42">
        <v>28.571359492867018</v>
      </c>
      <c r="J4715" s="41">
        <v>3.7117356083333331E-4</v>
      </c>
      <c r="K4715" s="42">
        <v>3.5508707552555534</v>
      </c>
      <c r="L4715" s="41">
        <v>3.4844469692685287E-4</v>
      </c>
      <c r="M4715" s="42">
        <v>3.3543218487458386</v>
      </c>
    </row>
    <row r="4716" spans="1:13" x14ac:dyDescent="0.2">
      <c r="A4716" s="84">
        <v>360</v>
      </c>
      <c r="B4716" s="85">
        <v>38039</v>
      </c>
      <c r="C4716" s="105">
        <v>24.274496379999999</v>
      </c>
      <c r="D4716" s="90">
        <v>6.0375999999999995E-4</v>
      </c>
      <c r="E4716" s="87">
        <v>286.71394530999999</v>
      </c>
      <c r="F4716" s="96">
        <v>2.4500000000000002</v>
      </c>
      <c r="G4716" s="91">
        <v>13.362248189999999</v>
      </c>
      <c r="H4716" s="41">
        <v>3.4844469692685287E-4</v>
      </c>
      <c r="I4716" s="42">
        <v>28.581315031566298</v>
      </c>
      <c r="J4716" s="41">
        <v>3.7117356083333331E-4</v>
      </c>
      <c r="K4716" s="42">
        <v>3.5512419288163866</v>
      </c>
      <c r="L4716" s="41">
        <v>3.4844469692685287E-4</v>
      </c>
      <c r="M4716" s="42">
        <v>3.3546702934427657</v>
      </c>
    </row>
    <row r="4717" spans="1:13" x14ac:dyDescent="0.2">
      <c r="A4717" s="84">
        <v>360</v>
      </c>
      <c r="B4717" s="85">
        <v>38040</v>
      </c>
      <c r="C4717" s="105">
        <v>24.08221807</v>
      </c>
      <c r="D4717" s="90">
        <v>5.9949999999999999E-4</v>
      </c>
      <c r="E4717" s="87">
        <v>286.88583032000003</v>
      </c>
      <c r="F4717" s="96">
        <v>2.4300000000000002</v>
      </c>
      <c r="G4717" s="91">
        <v>13.256109035</v>
      </c>
      <c r="H4717" s="41">
        <v>3.4584178902585805E-4</v>
      </c>
      <c r="I4717" s="42">
        <v>28.591199644689528</v>
      </c>
      <c r="J4717" s="41">
        <v>3.6822525097222219E-4</v>
      </c>
      <c r="K4717" s="42">
        <v>3.5516101540673586</v>
      </c>
      <c r="L4717" s="41">
        <v>3.4584178902585805E-4</v>
      </c>
      <c r="M4717" s="42">
        <v>3.3550161352317915</v>
      </c>
    </row>
    <row r="4718" spans="1:13" x14ac:dyDescent="0.2">
      <c r="A4718" s="84">
        <v>360</v>
      </c>
      <c r="B4718" s="85">
        <v>38041</v>
      </c>
      <c r="C4718" s="105">
        <v>24.12014653</v>
      </c>
      <c r="D4718" s="90">
        <v>6.0039999999999996E-4</v>
      </c>
      <c r="E4718" s="87">
        <v>287.05807657000003</v>
      </c>
      <c r="F4718" s="96">
        <v>2.41</v>
      </c>
      <c r="G4718" s="91">
        <v>13.265073265</v>
      </c>
      <c r="H4718" s="41">
        <v>3.4606171771489613E-4</v>
      </c>
      <c r="I4718" s="42">
        <v>28.601093964350099</v>
      </c>
      <c r="J4718" s="41">
        <v>3.6847425736111108E-4</v>
      </c>
      <c r="K4718" s="42">
        <v>3.5519786283247199</v>
      </c>
      <c r="L4718" s="41">
        <v>3.4606171771489613E-4</v>
      </c>
      <c r="M4718" s="42">
        <v>3.3553621969495064</v>
      </c>
    </row>
    <row r="4719" spans="1:13" x14ac:dyDescent="0.2">
      <c r="A4719" s="84">
        <v>360</v>
      </c>
      <c r="B4719" s="85">
        <v>38042</v>
      </c>
      <c r="C4719" s="105">
        <v>24.120802139999999</v>
      </c>
      <c r="D4719" s="90">
        <v>6.0039999999999996E-4</v>
      </c>
      <c r="E4719" s="87">
        <v>287.23042623999999</v>
      </c>
      <c r="F4719" s="96">
        <v>2.42</v>
      </c>
      <c r="G4719" s="91">
        <v>13.270401069999998</v>
      </c>
      <c r="H4719" s="41">
        <v>3.4619242201960887E-4</v>
      </c>
      <c r="I4719" s="42">
        <v>28.610995446342027</v>
      </c>
      <c r="J4719" s="41">
        <v>3.686222519444444E-4</v>
      </c>
      <c r="K4719" s="42">
        <v>3.5523472505766645</v>
      </c>
      <c r="L4719" s="41">
        <v>3.4619242201960887E-4</v>
      </c>
      <c r="M4719" s="42">
        <v>3.355708389371526</v>
      </c>
    </row>
    <row r="4720" spans="1:13" x14ac:dyDescent="0.2">
      <c r="A4720" s="84">
        <v>360</v>
      </c>
      <c r="B4720" s="85">
        <v>38043</v>
      </c>
      <c r="C4720" s="105">
        <v>24.120119500000001</v>
      </c>
      <c r="D4720" s="90">
        <v>6.0039999999999996E-4</v>
      </c>
      <c r="E4720" s="87">
        <v>287.40287939000001</v>
      </c>
      <c r="F4720" s="96">
        <v>2.44</v>
      </c>
      <c r="G4720" s="91">
        <v>13.280059750000001</v>
      </c>
      <c r="H4720" s="41">
        <v>3.4642935782613904E-4</v>
      </c>
      <c r="I4720" s="42">
        <v>28.620907135121271</v>
      </c>
      <c r="J4720" s="41">
        <v>3.6889054861111116E-4</v>
      </c>
      <c r="K4720" s="42">
        <v>3.5527161411252757</v>
      </c>
      <c r="L4720" s="41">
        <v>3.4642935782613904E-4</v>
      </c>
      <c r="M4720" s="42">
        <v>3.3560548187293522</v>
      </c>
    </row>
    <row r="4721" spans="1:13" x14ac:dyDescent="0.2">
      <c r="A4721" s="84">
        <v>360</v>
      </c>
      <c r="B4721" s="85">
        <v>38044</v>
      </c>
      <c r="C4721" s="105">
        <v>23.928034</v>
      </c>
      <c r="D4721" s="90">
        <v>5.9613999999999999E-4</v>
      </c>
      <c r="E4721" s="87">
        <v>287.57421174000001</v>
      </c>
      <c r="F4721" s="96">
        <v>2.41</v>
      </c>
      <c r="G4721" s="91">
        <v>13.169017</v>
      </c>
      <c r="H4721" s="41">
        <v>3.4370416636986256E-4</v>
      </c>
      <c r="I4721" s="42">
        <v>28.630744260148898</v>
      </c>
      <c r="J4721" s="41">
        <v>3.6580602777777779E-4</v>
      </c>
      <c r="K4721" s="42">
        <v>3.5530819471530535</v>
      </c>
      <c r="L4721" s="41">
        <v>3.4370416636986256E-4</v>
      </c>
      <c r="M4721" s="42">
        <v>3.3563985228957218</v>
      </c>
    </row>
    <row r="4722" spans="1:13" x14ac:dyDescent="0.2">
      <c r="A4722" s="84">
        <v>360</v>
      </c>
      <c r="B4722" s="85">
        <v>38045</v>
      </c>
      <c r="C4722" s="105">
        <v>23.928034</v>
      </c>
      <c r="D4722" s="90">
        <v>5.9613999999999999E-4</v>
      </c>
      <c r="E4722" s="87">
        <v>287.74564622999998</v>
      </c>
      <c r="F4722" s="96">
        <v>2.41</v>
      </c>
      <c r="G4722" s="91">
        <v>13.169017</v>
      </c>
      <c r="H4722" s="41">
        <v>3.4370416636986256E-4</v>
      </c>
      <c r="I4722" s="42">
        <v>28.640584766237382</v>
      </c>
      <c r="J4722" s="41">
        <v>3.6580602777777779E-4</v>
      </c>
      <c r="K4722" s="42">
        <v>3.5534477531808313</v>
      </c>
      <c r="L4722" s="41">
        <v>3.4370416636986256E-4</v>
      </c>
      <c r="M4722" s="42">
        <v>3.3567422270620915</v>
      </c>
    </row>
    <row r="4723" spans="1:13" x14ac:dyDescent="0.2">
      <c r="A4723" s="84">
        <v>360</v>
      </c>
      <c r="B4723" s="85">
        <v>38046</v>
      </c>
      <c r="C4723" s="105">
        <v>23.928034</v>
      </c>
      <c r="D4723" s="90">
        <v>5.9613999999999999E-4</v>
      </c>
      <c r="E4723" s="87">
        <v>287.91718292000002</v>
      </c>
      <c r="F4723" s="96">
        <v>2.41</v>
      </c>
      <c r="G4723" s="91">
        <v>13.169017</v>
      </c>
      <c r="H4723" s="41">
        <v>3.4370416636986256E-4</v>
      </c>
      <c r="I4723" s="42">
        <v>28.650428654548808</v>
      </c>
      <c r="J4723" s="41">
        <v>3.6580602777777779E-4</v>
      </c>
      <c r="K4723" s="42">
        <v>3.5538135592086091</v>
      </c>
      <c r="L4723" s="41">
        <v>3.4370416636986256E-4</v>
      </c>
      <c r="M4723" s="42">
        <v>3.3570859312284611</v>
      </c>
    </row>
    <row r="4724" spans="1:13" x14ac:dyDescent="0.2">
      <c r="A4724" s="84">
        <v>360</v>
      </c>
      <c r="B4724" s="85">
        <v>38047</v>
      </c>
      <c r="C4724" s="105">
        <v>23.428576929999998</v>
      </c>
      <c r="D4724" s="90">
        <v>5.8489999999999996E-4</v>
      </c>
      <c r="E4724" s="87">
        <v>288.08558568000001</v>
      </c>
      <c r="F4724" s="96">
        <v>2.4300000000000002</v>
      </c>
      <c r="G4724" s="91">
        <v>12.929288464999999</v>
      </c>
      <c r="H4724" s="41">
        <v>3.3781168733981737E-4</v>
      </c>
      <c r="I4724" s="42">
        <v>28.66010710419561</v>
      </c>
      <c r="J4724" s="41">
        <v>3.5914690180555554E-4</v>
      </c>
      <c r="K4724" s="42">
        <v>3.5541727061104145</v>
      </c>
      <c r="L4724" s="41">
        <v>3.3781168733981737E-4</v>
      </c>
      <c r="M4724" s="42">
        <v>3.3574237429158007</v>
      </c>
    </row>
    <row r="4725" spans="1:13" x14ac:dyDescent="0.2">
      <c r="A4725" s="84">
        <v>360</v>
      </c>
      <c r="B4725" s="85">
        <v>38048</v>
      </c>
      <c r="C4725" s="105">
        <v>23.544178930000001</v>
      </c>
      <c r="D4725" s="90">
        <v>5.8737999999999998E-4</v>
      </c>
      <c r="E4725" s="87">
        <v>288.25480139000001</v>
      </c>
      <c r="F4725" s="96">
        <v>2.36</v>
      </c>
      <c r="G4725" s="91">
        <v>12.952089465</v>
      </c>
      <c r="H4725" s="41">
        <v>3.3837266784519926E-4</v>
      </c>
      <c r="I4725" s="42">
        <v>28.669804901097187</v>
      </c>
      <c r="J4725" s="41">
        <v>3.5978026291666666E-4</v>
      </c>
      <c r="K4725" s="42">
        <v>3.554532486373331</v>
      </c>
      <c r="L4725" s="41">
        <v>3.3837266784519926E-4</v>
      </c>
      <c r="M4725" s="42">
        <v>3.3577621155836459</v>
      </c>
    </row>
    <row r="4726" spans="1:13" x14ac:dyDescent="0.2">
      <c r="A4726" s="84">
        <v>360</v>
      </c>
      <c r="B4726" s="85">
        <v>38049</v>
      </c>
      <c r="C4726" s="105">
        <v>23.70656868</v>
      </c>
      <c r="D4726" s="90">
        <v>5.9119999999999995E-4</v>
      </c>
      <c r="E4726" s="87">
        <v>288.42521763000002</v>
      </c>
      <c r="F4726" s="96">
        <v>2.37</v>
      </c>
      <c r="G4726" s="91">
        <v>13.038284340000001</v>
      </c>
      <c r="H4726" s="41">
        <v>3.4049232884059144E-4</v>
      </c>
      <c r="I4726" s="42">
        <v>28.679566749735368</v>
      </c>
      <c r="J4726" s="41">
        <v>3.6217456500000001E-4</v>
      </c>
      <c r="K4726" s="42">
        <v>3.5548946609383312</v>
      </c>
      <c r="L4726" s="41">
        <v>3.4049232884059144E-4</v>
      </c>
      <c r="M4726" s="42">
        <v>3.3581026079124863</v>
      </c>
    </row>
    <row r="4727" spans="1:13" x14ac:dyDescent="0.2">
      <c r="A4727" s="84">
        <v>360</v>
      </c>
      <c r="B4727" s="85">
        <v>38050</v>
      </c>
      <c r="C4727" s="105">
        <v>23.674362630000001</v>
      </c>
      <c r="D4727" s="90">
        <v>5.9029999999999998E-4</v>
      </c>
      <c r="E4727" s="87">
        <v>288.59547504</v>
      </c>
      <c r="F4727" s="96">
        <v>2.37</v>
      </c>
      <c r="G4727" s="91">
        <v>13.022181315000001</v>
      </c>
      <c r="H4727" s="41">
        <v>3.400964538118334E-4</v>
      </c>
      <c r="I4727" s="42">
        <v>28.689320568683812</v>
      </c>
      <c r="J4727" s="41">
        <v>3.6172725875000005E-4</v>
      </c>
      <c r="K4727" s="42">
        <v>3.5552563881970811</v>
      </c>
      <c r="L4727" s="41">
        <v>3.400964538118334E-4</v>
      </c>
      <c r="M4727" s="42">
        <v>3.3584427043662979</v>
      </c>
    </row>
    <row r="4728" spans="1:13" x14ac:dyDescent="0.2">
      <c r="A4728" s="84">
        <v>360</v>
      </c>
      <c r="B4728" s="85">
        <v>38051</v>
      </c>
      <c r="C4728" s="105">
        <v>23.698956379999998</v>
      </c>
      <c r="D4728" s="90">
        <v>5.9097999999999996E-4</v>
      </c>
      <c r="E4728" s="87">
        <v>288.76602918999998</v>
      </c>
      <c r="F4728" s="96">
        <v>2.36</v>
      </c>
      <c r="G4728" s="91">
        <v>13.029478189999999</v>
      </c>
      <c r="H4728" s="41">
        <v>3.402758463679767E-4</v>
      </c>
      <c r="I4728" s="42">
        <v>28.699082851522043</v>
      </c>
      <c r="J4728" s="41">
        <v>3.6192994972222218E-4</v>
      </c>
      <c r="K4728" s="42">
        <v>3.5556183181468035</v>
      </c>
      <c r="L4728" s="41">
        <v>3.402758463679767E-4</v>
      </c>
      <c r="M4728" s="42">
        <v>3.3587829802126659</v>
      </c>
    </row>
    <row r="4729" spans="1:13" x14ac:dyDescent="0.2">
      <c r="A4729" s="84">
        <v>360</v>
      </c>
      <c r="B4729" s="85">
        <v>38052</v>
      </c>
      <c r="C4729" s="105">
        <v>23.698956379999998</v>
      </c>
      <c r="D4729" s="90">
        <v>5.9097999999999996E-4</v>
      </c>
      <c r="E4729" s="87">
        <v>288.93668414000001</v>
      </c>
      <c r="F4729" s="96">
        <v>2.36</v>
      </c>
      <c r="G4729" s="91">
        <v>13.029478189999999</v>
      </c>
      <c r="H4729" s="41">
        <v>3.402758463679767E-4</v>
      </c>
      <c r="I4729" s="42">
        <v>28.70884845622933</v>
      </c>
      <c r="J4729" s="41">
        <v>3.6192994972222218E-4</v>
      </c>
      <c r="K4729" s="42">
        <v>3.5559802480965259</v>
      </c>
      <c r="L4729" s="41">
        <v>3.402758463679767E-4</v>
      </c>
      <c r="M4729" s="42">
        <v>3.3591232560590338</v>
      </c>
    </row>
    <row r="4730" spans="1:13" x14ac:dyDescent="0.2">
      <c r="A4730" s="84">
        <v>360</v>
      </c>
      <c r="B4730" s="85">
        <v>38053</v>
      </c>
      <c r="C4730" s="105">
        <v>23.698956379999998</v>
      </c>
      <c r="D4730" s="90">
        <v>5.9097999999999996E-4</v>
      </c>
      <c r="E4730" s="87">
        <v>289.10743994000001</v>
      </c>
      <c r="F4730" s="96">
        <v>2.36</v>
      </c>
      <c r="G4730" s="91">
        <v>13.029478189999999</v>
      </c>
      <c r="H4730" s="41">
        <v>3.402758463679767E-4</v>
      </c>
      <c r="I4730" s="42">
        <v>28.718617383936024</v>
      </c>
      <c r="J4730" s="41">
        <v>3.6192994972222218E-4</v>
      </c>
      <c r="K4730" s="42">
        <v>3.5563421780462483</v>
      </c>
      <c r="L4730" s="41">
        <v>3.402758463679767E-4</v>
      </c>
      <c r="M4730" s="42">
        <v>3.3594635319054018</v>
      </c>
    </row>
    <row r="4731" spans="1:13" x14ac:dyDescent="0.2">
      <c r="A4731" s="84">
        <v>360</v>
      </c>
      <c r="B4731" s="85">
        <v>38054</v>
      </c>
      <c r="C4731" s="105">
        <v>23.509683760000001</v>
      </c>
      <c r="D4731" s="90">
        <v>5.8671000000000005E-4</v>
      </c>
      <c r="E4731" s="87">
        <v>289.27706217000002</v>
      </c>
      <c r="F4731" s="96">
        <v>2.39</v>
      </c>
      <c r="G4731" s="91">
        <v>12.949841880000001</v>
      </c>
      <c r="H4731" s="41">
        <v>3.3831737478928758E-4</v>
      </c>
      <c r="I4731" s="42">
        <v>28.728333391176935</v>
      </c>
      <c r="J4731" s="41">
        <v>3.5971783E-4</v>
      </c>
      <c r="K4731" s="42">
        <v>3.5567018958762482</v>
      </c>
      <c r="L4731" s="41">
        <v>3.3831737478928758E-4</v>
      </c>
      <c r="M4731" s="42">
        <v>3.3598018492801911</v>
      </c>
    </row>
    <row r="4732" spans="1:13" x14ac:dyDescent="0.2">
      <c r="A4732" s="84">
        <v>360</v>
      </c>
      <c r="B4732" s="85">
        <v>38055</v>
      </c>
      <c r="C4732" s="105">
        <v>23.481373619999999</v>
      </c>
      <c r="D4732" s="90">
        <v>5.8602999999999997E-4</v>
      </c>
      <c r="E4732" s="87">
        <v>289.44658721000002</v>
      </c>
      <c r="F4732" s="96">
        <v>2.36</v>
      </c>
      <c r="G4732" s="91">
        <v>12.920686809999999</v>
      </c>
      <c r="H4732" s="41">
        <v>3.3760002864857697E-4</v>
      </c>
      <c r="I4732" s="42">
        <v>28.738032077352823</v>
      </c>
      <c r="J4732" s="41">
        <v>3.5890796694444443E-4</v>
      </c>
      <c r="K4732" s="42">
        <v>3.5570608038431928</v>
      </c>
      <c r="L4732" s="41">
        <v>3.3760002864857697E-4</v>
      </c>
      <c r="M4732" s="42">
        <v>3.3601394493088397</v>
      </c>
    </row>
    <row r="4733" spans="1:13" x14ac:dyDescent="0.2">
      <c r="A4733" s="84">
        <v>360</v>
      </c>
      <c r="B4733" s="85">
        <v>38056</v>
      </c>
      <c r="C4733" s="105">
        <v>25.239398909999998</v>
      </c>
      <c r="D4733" s="90">
        <v>6.2536999999999998E-4</v>
      </c>
      <c r="E4733" s="87">
        <v>289.62759842000003</v>
      </c>
      <c r="F4733" s="96">
        <v>2.37</v>
      </c>
      <c r="G4733" s="91">
        <v>13.804699455</v>
      </c>
      <c r="H4733" s="41">
        <v>3.5926905108785157E-4</v>
      </c>
      <c r="I4733" s="42">
        <v>28.748356762867385</v>
      </c>
      <c r="J4733" s="41">
        <v>3.8346387374999999E-4</v>
      </c>
      <c r="K4733" s="42">
        <v>3.5574442677169427</v>
      </c>
      <c r="L4733" s="41">
        <v>3.5926905108785157E-4</v>
      </c>
      <c r="M4733" s="42">
        <v>3.3604987183599278</v>
      </c>
    </row>
    <row r="4734" spans="1:13" x14ac:dyDescent="0.2">
      <c r="A4734" s="84">
        <v>360</v>
      </c>
      <c r="B4734" s="85">
        <v>38057</v>
      </c>
      <c r="C4734" s="105">
        <v>25.328993640000004</v>
      </c>
      <c r="D4734" s="90">
        <v>6.2735999999999998E-4</v>
      </c>
      <c r="E4734" s="87">
        <v>289.80929918999999</v>
      </c>
      <c r="F4734" s="96">
        <v>2.38</v>
      </c>
      <c r="G4734" s="91">
        <v>13.854496820000001</v>
      </c>
      <c r="H4734" s="41">
        <v>3.6048469094507318E-4</v>
      </c>
      <c r="I4734" s="42">
        <v>28.758720105370227</v>
      </c>
      <c r="J4734" s="41">
        <v>3.8484713388888892E-4</v>
      </c>
      <c r="K4734" s="42">
        <v>3.5578291148508314</v>
      </c>
      <c r="L4734" s="41">
        <v>3.6048469094507318E-4</v>
      </c>
      <c r="M4734" s="42">
        <v>3.3608592030508726</v>
      </c>
    </row>
    <row r="4735" spans="1:13" x14ac:dyDescent="0.2">
      <c r="A4735" s="84">
        <v>360</v>
      </c>
      <c r="B4735" s="85">
        <v>38058</v>
      </c>
      <c r="C4735" s="105">
        <v>25.207311249999997</v>
      </c>
      <c r="D4735" s="90">
        <v>6.2469999999999995E-4</v>
      </c>
      <c r="E4735" s="87">
        <v>289.99034305999999</v>
      </c>
      <c r="F4735" s="96">
        <v>2.36</v>
      </c>
      <c r="G4735" s="91">
        <v>13.783655624999998</v>
      </c>
      <c r="H4735" s="41">
        <v>3.5875517532679702E-4</v>
      </c>
      <c r="I4735" s="42">
        <v>28.769037445043804</v>
      </c>
      <c r="J4735" s="41">
        <v>3.8287932291666664E-4</v>
      </c>
      <c r="K4735" s="42">
        <v>3.5582119941737482</v>
      </c>
      <c r="L4735" s="41">
        <v>3.5875517532679702E-4</v>
      </c>
      <c r="M4735" s="42">
        <v>3.3612179582261996</v>
      </c>
    </row>
    <row r="4736" spans="1:13" x14ac:dyDescent="0.2">
      <c r="A4736" s="84">
        <v>360</v>
      </c>
      <c r="B4736" s="85">
        <v>38059</v>
      </c>
      <c r="C4736" s="105">
        <v>25.207311249999997</v>
      </c>
      <c r="D4736" s="90">
        <v>6.2469999999999995E-4</v>
      </c>
      <c r="E4736" s="87">
        <v>290.17150003</v>
      </c>
      <c r="F4736" s="96">
        <v>2.36</v>
      </c>
      <c r="G4736" s="91">
        <v>13.783655624999998</v>
      </c>
      <c r="H4736" s="41">
        <v>3.5875517532679702E-4</v>
      </c>
      <c r="I4736" s="42">
        <v>28.779358486116383</v>
      </c>
      <c r="J4736" s="41">
        <v>3.8287932291666664E-4</v>
      </c>
      <c r="K4736" s="42">
        <v>3.558594873496665</v>
      </c>
      <c r="L4736" s="41">
        <v>3.5875517532679702E-4</v>
      </c>
      <c r="M4736" s="42">
        <v>3.3615767134015266</v>
      </c>
    </row>
    <row r="4737" spans="1:13" x14ac:dyDescent="0.2">
      <c r="A4737" s="84">
        <v>360</v>
      </c>
      <c r="B4737" s="85">
        <v>38060</v>
      </c>
      <c r="C4737" s="105">
        <v>25.207311249999997</v>
      </c>
      <c r="D4737" s="90">
        <v>6.2469999999999995E-4</v>
      </c>
      <c r="E4737" s="87">
        <v>290.35277016999999</v>
      </c>
      <c r="F4737" s="96">
        <v>2.36</v>
      </c>
      <c r="G4737" s="91">
        <v>13.783655624999998</v>
      </c>
      <c r="H4737" s="41">
        <v>3.5875517532679702E-4</v>
      </c>
      <c r="I4737" s="42">
        <v>28.789683229915862</v>
      </c>
      <c r="J4737" s="41">
        <v>3.8287932291666664E-4</v>
      </c>
      <c r="K4737" s="42">
        <v>3.5589777528195818</v>
      </c>
      <c r="L4737" s="41">
        <v>3.5875517532679702E-4</v>
      </c>
      <c r="M4737" s="42">
        <v>3.3619354685768537</v>
      </c>
    </row>
    <row r="4738" spans="1:13" x14ac:dyDescent="0.2">
      <c r="A4738" s="84">
        <v>360</v>
      </c>
      <c r="B4738" s="85">
        <v>38061</v>
      </c>
      <c r="C4738" s="105">
        <v>25.214173020000004</v>
      </c>
      <c r="D4738" s="90">
        <v>6.2469999999999995E-4</v>
      </c>
      <c r="E4738" s="87">
        <v>290.53415354999998</v>
      </c>
      <c r="F4738" s="96">
        <v>2.37</v>
      </c>
      <c r="G4738" s="91">
        <v>13.792086510000003</v>
      </c>
      <c r="H4738" s="41">
        <v>3.5896106308030973E-4</v>
      </c>
      <c r="I4738" s="42">
        <v>28.800017605213817</v>
      </c>
      <c r="J4738" s="41">
        <v>3.8311351416666674E-4</v>
      </c>
      <c r="K4738" s="42">
        <v>3.5593608663337486</v>
      </c>
      <c r="L4738" s="41">
        <v>3.5896106308030973E-4</v>
      </c>
      <c r="M4738" s="42">
        <v>3.3622944296399337</v>
      </c>
    </row>
    <row r="4739" spans="1:13" x14ac:dyDescent="0.2">
      <c r="A4739" s="84">
        <v>360</v>
      </c>
      <c r="B4739" s="85">
        <v>38062</v>
      </c>
      <c r="C4739" s="105">
        <v>25.226101810000003</v>
      </c>
      <c r="D4739" s="90">
        <v>6.2514000000000005E-4</v>
      </c>
      <c r="E4739" s="87">
        <v>290.71577807</v>
      </c>
      <c r="F4739" s="96">
        <v>2.36</v>
      </c>
      <c r="G4739" s="91">
        <v>13.793050905000001</v>
      </c>
      <c r="H4739" s="41">
        <v>3.5898461327055209E-4</v>
      </c>
      <c r="I4739" s="42">
        <v>28.810356368396011</v>
      </c>
      <c r="J4739" s="41">
        <v>3.8314030291666671E-4</v>
      </c>
      <c r="K4739" s="42">
        <v>3.5597440066366652</v>
      </c>
      <c r="L4739" s="41">
        <v>3.5898461327055209E-4</v>
      </c>
      <c r="M4739" s="42">
        <v>3.3626534142532041</v>
      </c>
    </row>
    <row r="4740" spans="1:13" x14ac:dyDescent="0.2">
      <c r="A4740" s="84">
        <v>360</v>
      </c>
      <c r="B4740" s="85">
        <v>38063</v>
      </c>
      <c r="C4740" s="105">
        <v>25.06919388</v>
      </c>
      <c r="D4740" s="90">
        <v>6.2158999999999999E-4</v>
      </c>
      <c r="E4740" s="87">
        <v>290.89648409</v>
      </c>
      <c r="F4740" s="96">
        <v>2.37</v>
      </c>
      <c r="G4740" s="91">
        <v>13.719596940000001</v>
      </c>
      <c r="H4740" s="41">
        <v>3.571903230241702E-4</v>
      </c>
      <c r="I4740" s="42">
        <v>28.820647148893681</v>
      </c>
      <c r="J4740" s="41">
        <v>3.8109991500000001E-4</v>
      </c>
      <c r="K4740" s="42">
        <v>3.560125106551665</v>
      </c>
      <c r="L4740" s="41">
        <v>3.571903230241702E-4</v>
      </c>
      <c r="M4740" s="42">
        <v>3.3630106045762282</v>
      </c>
    </row>
    <row r="4741" spans="1:13" x14ac:dyDescent="0.2">
      <c r="A4741" s="84">
        <v>360</v>
      </c>
      <c r="B4741" s="85">
        <v>38064</v>
      </c>
      <c r="C4741" s="105">
        <v>24.91115404</v>
      </c>
      <c r="D4741" s="90">
        <v>6.1802999999999999E-4</v>
      </c>
      <c r="E4741" s="87">
        <v>291.07626684000002</v>
      </c>
      <c r="F4741" s="96">
        <v>2.38</v>
      </c>
      <c r="G4741" s="91">
        <v>13.645577019999999</v>
      </c>
      <c r="H4741" s="41">
        <v>3.5538103843779645E-4</v>
      </c>
      <c r="I4741" s="42">
        <v>28.830889460405903</v>
      </c>
      <c r="J4741" s="41">
        <v>3.790438061111111E-4</v>
      </c>
      <c r="K4741" s="42">
        <v>3.5605041503577763</v>
      </c>
      <c r="L4741" s="41">
        <v>3.5538103843779645E-4</v>
      </c>
      <c r="M4741" s="42">
        <v>3.3633659856146663</v>
      </c>
    </row>
    <row r="4742" spans="1:13" x14ac:dyDescent="0.2">
      <c r="A4742" s="84">
        <v>360</v>
      </c>
      <c r="B4742" s="85">
        <v>38065</v>
      </c>
      <c r="C4742" s="105">
        <v>24.79961084</v>
      </c>
      <c r="D4742" s="90">
        <v>6.1558000000000001E-4</v>
      </c>
      <c r="E4742" s="87">
        <v>291.25544757</v>
      </c>
      <c r="F4742" s="96">
        <v>2.38</v>
      </c>
      <c r="G4742" s="91">
        <v>13.589805419999999</v>
      </c>
      <c r="H4742" s="41">
        <v>3.5401702493831344E-4</v>
      </c>
      <c r="I4742" s="42">
        <v>28.841096086119002</v>
      </c>
      <c r="J4742" s="41">
        <v>3.7749459499999998E-4</v>
      </c>
      <c r="K4742" s="42">
        <v>3.5608816449527763</v>
      </c>
      <c r="L4742" s="41">
        <v>3.5401702493831344E-4</v>
      </c>
      <c r="M4742" s="42">
        <v>3.3637200026396048</v>
      </c>
    </row>
    <row r="4743" spans="1:13" x14ac:dyDescent="0.2">
      <c r="A4743" s="84">
        <v>360</v>
      </c>
      <c r="B4743" s="85">
        <v>38066</v>
      </c>
      <c r="C4743" s="105">
        <v>24.79961084</v>
      </c>
      <c r="D4743" s="90">
        <v>6.1558000000000001E-4</v>
      </c>
      <c r="E4743" s="87">
        <v>291.4347386</v>
      </c>
      <c r="F4743" s="96">
        <v>2.38</v>
      </c>
      <c r="G4743" s="91">
        <v>13.589805419999999</v>
      </c>
      <c r="H4743" s="41">
        <v>3.5401702493831344E-4</v>
      </c>
      <c r="I4743" s="42">
        <v>28.85130632515137</v>
      </c>
      <c r="J4743" s="41">
        <v>3.7749459499999998E-4</v>
      </c>
      <c r="K4743" s="42">
        <v>3.5612591395477762</v>
      </c>
      <c r="L4743" s="41">
        <v>3.5401702493831344E-4</v>
      </c>
      <c r="M4743" s="42">
        <v>3.3640740196645433</v>
      </c>
    </row>
    <row r="4744" spans="1:13" x14ac:dyDescent="0.2">
      <c r="A4744" s="84">
        <v>360</v>
      </c>
      <c r="B4744" s="85">
        <v>38067</v>
      </c>
      <c r="C4744" s="105">
        <v>24.79961084</v>
      </c>
      <c r="D4744" s="90">
        <v>6.1558000000000001E-4</v>
      </c>
      <c r="E4744" s="87">
        <v>291.61414000000002</v>
      </c>
      <c r="F4744" s="96">
        <v>2.38</v>
      </c>
      <c r="G4744" s="91">
        <v>13.589805419999999</v>
      </c>
      <c r="H4744" s="41">
        <v>3.5401702493831344E-4</v>
      </c>
      <c r="I4744" s="42">
        <v>28.861520178782182</v>
      </c>
      <c r="J4744" s="41">
        <v>3.7749459499999998E-4</v>
      </c>
      <c r="K4744" s="42">
        <v>3.5616366341427761</v>
      </c>
      <c r="L4744" s="41">
        <v>3.5401702493831344E-4</v>
      </c>
      <c r="M4744" s="42">
        <v>3.3644280366894819</v>
      </c>
    </row>
    <row r="4745" spans="1:13" x14ac:dyDescent="0.2">
      <c r="A4745" s="84">
        <v>360</v>
      </c>
      <c r="B4745" s="85">
        <v>38068</v>
      </c>
      <c r="C4745" s="105">
        <v>24.802805880000001</v>
      </c>
      <c r="D4745" s="90">
        <v>6.1558000000000001E-4</v>
      </c>
      <c r="E4745" s="87">
        <v>291.79365182999999</v>
      </c>
      <c r="F4745" s="96">
        <v>2.38</v>
      </c>
      <c r="G4745" s="91">
        <v>13.59140294</v>
      </c>
      <c r="H4745" s="41">
        <v>3.5405610498950857E-4</v>
      </c>
      <c r="I4745" s="42">
        <v>28.871738776200758</v>
      </c>
      <c r="J4745" s="41">
        <v>3.7753897055555554E-4</v>
      </c>
      <c r="K4745" s="42">
        <v>3.5620141731133317</v>
      </c>
      <c r="L4745" s="41">
        <v>3.5405610498950857E-4</v>
      </c>
      <c r="M4745" s="42">
        <v>3.3647820927944716</v>
      </c>
    </row>
    <row r="4746" spans="1:13" x14ac:dyDescent="0.2">
      <c r="A4746" s="84">
        <v>360</v>
      </c>
      <c r="B4746" s="85">
        <v>38069</v>
      </c>
      <c r="C4746" s="105">
        <v>24.812660520000001</v>
      </c>
      <c r="D4746" s="90">
        <v>6.1580999999999995E-4</v>
      </c>
      <c r="E4746" s="87">
        <v>291.97334128</v>
      </c>
      <c r="F4746" s="96">
        <v>2.3460201999999999</v>
      </c>
      <c r="G4746" s="91">
        <v>13.57934036</v>
      </c>
      <c r="H4746" s="41">
        <v>3.537610051478346E-4</v>
      </c>
      <c r="I4746" s="42">
        <v>28.881952471530592</v>
      </c>
      <c r="J4746" s="41">
        <v>3.7720389888888889E-4</v>
      </c>
      <c r="K4746" s="42">
        <v>3.5623913770122204</v>
      </c>
      <c r="L4746" s="41">
        <v>3.537610051478346E-4</v>
      </c>
      <c r="M4746" s="42">
        <v>3.3651358537996194</v>
      </c>
    </row>
    <row r="4747" spans="1:13" x14ac:dyDescent="0.2">
      <c r="A4747" s="84">
        <v>360</v>
      </c>
      <c r="B4747" s="85">
        <v>38070</v>
      </c>
      <c r="C4747" s="105">
        <v>24.88144175</v>
      </c>
      <c r="D4747" s="90">
        <v>6.1737000000000001E-4</v>
      </c>
      <c r="E4747" s="87">
        <v>292.15359685999999</v>
      </c>
      <c r="F4747" s="96">
        <v>2.3488484199999999</v>
      </c>
      <c r="G4747" s="91">
        <v>13.615145085</v>
      </c>
      <c r="H4747" s="41">
        <v>3.5463684329006817E-4</v>
      </c>
      <c r="I4747" s="42">
        <v>28.89219507598315</v>
      </c>
      <c r="J4747" s="41">
        <v>3.7819847458333335E-4</v>
      </c>
      <c r="K4747" s="42">
        <v>3.5627695754868038</v>
      </c>
      <c r="L4747" s="41">
        <v>3.5463684329006817E-4</v>
      </c>
      <c r="M4747" s="42">
        <v>3.3654904906429097</v>
      </c>
    </row>
    <row r="4748" spans="1:13" x14ac:dyDescent="0.2">
      <c r="A4748" s="84">
        <v>360</v>
      </c>
      <c r="B4748" s="85">
        <v>38071</v>
      </c>
      <c r="C4748" s="105">
        <v>24.822402929999999</v>
      </c>
      <c r="D4748" s="90">
        <v>6.1603000000000005E-4</v>
      </c>
      <c r="E4748" s="87">
        <v>292.33357224000002</v>
      </c>
      <c r="F4748" s="96">
        <v>2.3754405599999999</v>
      </c>
      <c r="G4748" s="91">
        <v>13.598921745</v>
      </c>
      <c r="H4748" s="41">
        <v>3.5424002977646474E-4</v>
      </c>
      <c r="I4748" s="42">
        <v>28.902429848027172</v>
      </c>
      <c r="J4748" s="41">
        <v>3.7774782625000001E-4</v>
      </c>
      <c r="K4748" s="42">
        <v>3.5631473233130539</v>
      </c>
      <c r="L4748" s="41">
        <v>3.5424002977646474E-4</v>
      </c>
      <c r="M4748" s="42">
        <v>3.365844730672686</v>
      </c>
    </row>
    <row r="4749" spans="1:13" x14ac:dyDescent="0.2">
      <c r="A4749" s="84">
        <v>360</v>
      </c>
      <c r="B4749" s="85">
        <v>38072</v>
      </c>
      <c r="C4749" s="105">
        <v>24.73241926</v>
      </c>
      <c r="D4749" s="90">
        <v>6.1403E-4</v>
      </c>
      <c r="E4749" s="87">
        <v>292.51307381999999</v>
      </c>
      <c r="F4749" s="96">
        <v>2.3589126600000001</v>
      </c>
      <c r="G4749" s="91">
        <v>13.545665960000001</v>
      </c>
      <c r="H4749" s="41">
        <v>3.5293702671879146E-4</v>
      </c>
      <c r="I4749" s="42">
        <v>28.912630585682685</v>
      </c>
      <c r="J4749" s="41">
        <v>3.7626849888888894E-4</v>
      </c>
      <c r="K4749" s="42">
        <v>3.563523591811943</v>
      </c>
      <c r="L4749" s="41">
        <v>3.5293702671879146E-4</v>
      </c>
      <c r="M4749" s="42">
        <v>3.3661976676994048</v>
      </c>
    </row>
    <row r="4750" spans="1:13" x14ac:dyDescent="0.2">
      <c r="A4750" s="84">
        <v>360</v>
      </c>
      <c r="B4750" s="85">
        <v>38073</v>
      </c>
      <c r="C4750" s="105">
        <v>24.73241926</v>
      </c>
      <c r="D4750" s="90">
        <v>6.1403E-4</v>
      </c>
      <c r="E4750" s="87">
        <v>292.69268562000002</v>
      </c>
      <c r="F4750" s="96">
        <v>2.3589126600000001</v>
      </c>
      <c r="G4750" s="91">
        <v>13.545665960000001</v>
      </c>
      <c r="H4750" s="41">
        <v>3.5293702671879146E-4</v>
      </c>
      <c r="I4750" s="42">
        <v>28.922834923556213</v>
      </c>
      <c r="J4750" s="41">
        <v>3.7626849888888894E-4</v>
      </c>
      <c r="K4750" s="42">
        <v>3.5638998603108321</v>
      </c>
      <c r="L4750" s="41">
        <v>3.5293702671879146E-4</v>
      </c>
      <c r="M4750" s="42">
        <v>3.3665506047261236</v>
      </c>
    </row>
    <row r="4751" spans="1:13" x14ac:dyDescent="0.2">
      <c r="A4751" s="84">
        <v>360</v>
      </c>
      <c r="B4751" s="85">
        <v>38074</v>
      </c>
      <c r="C4751" s="105">
        <v>24.73241926</v>
      </c>
      <c r="D4751" s="90">
        <v>6.1403E-4</v>
      </c>
      <c r="E4751" s="87">
        <v>292.87240771</v>
      </c>
      <c r="F4751" s="96">
        <v>2.3589126600000001</v>
      </c>
      <c r="G4751" s="91">
        <v>13.545665960000001</v>
      </c>
      <c r="H4751" s="41">
        <v>3.5293702671879146E-4</v>
      </c>
      <c r="I4751" s="42">
        <v>28.933042862918413</v>
      </c>
      <c r="J4751" s="41">
        <v>3.7626849888888894E-4</v>
      </c>
      <c r="K4751" s="42">
        <v>3.5642761288097211</v>
      </c>
      <c r="L4751" s="41">
        <v>3.5293702671879146E-4</v>
      </c>
      <c r="M4751" s="42">
        <v>3.3669035417528423</v>
      </c>
    </row>
    <row r="4752" spans="1:13" x14ac:dyDescent="0.2">
      <c r="A4752" s="84">
        <v>360</v>
      </c>
      <c r="B4752" s="85">
        <v>38075</v>
      </c>
      <c r="C4752" s="105">
        <v>24.233503150000001</v>
      </c>
      <c r="D4752" s="90">
        <v>6.0285999999999998E-4</v>
      </c>
      <c r="E4752" s="87">
        <v>293.04896876999999</v>
      </c>
      <c r="F4752" s="96">
        <v>2.3632593100000001</v>
      </c>
      <c r="G4752" s="91">
        <v>13.29838123</v>
      </c>
      <c r="H4752" s="41">
        <v>3.4687874429173426E-4</v>
      </c>
      <c r="I4752" s="42">
        <v>28.943079120495241</v>
      </c>
      <c r="J4752" s="41">
        <v>3.693994786111111E-4</v>
      </c>
      <c r="K4752" s="42">
        <v>3.5646455282883323</v>
      </c>
      <c r="L4752" s="41">
        <v>3.4687874429173426E-4</v>
      </c>
      <c r="M4752" s="42">
        <v>3.3672504204971343</v>
      </c>
    </row>
    <row r="4753" spans="1:13" x14ac:dyDescent="0.2">
      <c r="A4753" s="84">
        <v>360</v>
      </c>
      <c r="B4753" s="85">
        <v>38076</v>
      </c>
      <c r="C4753" s="105">
        <v>24.553492200000001</v>
      </c>
      <c r="D4753" s="90">
        <v>6.1001000000000002E-4</v>
      </c>
      <c r="E4753" s="87">
        <v>293.22773157</v>
      </c>
      <c r="F4753" s="96">
        <v>2.34446727</v>
      </c>
      <c r="G4753" s="91">
        <v>13.448979735</v>
      </c>
      <c r="H4753" s="41">
        <v>3.5056985780101968E-4</v>
      </c>
      <c r="I4753" s="42">
        <v>28.953225691626837</v>
      </c>
      <c r="J4753" s="41">
        <v>3.7358277041666668E-4</v>
      </c>
      <c r="K4753" s="42">
        <v>3.5650191110587488</v>
      </c>
      <c r="L4753" s="41">
        <v>3.5056985780101968E-4</v>
      </c>
      <c r="M4753" s="42">
        <v>3.3676009903549353</v>
      </c>
    </row>
    <row r="4754" spans="1:13" x14ac:dyDescent="0.2">
      <c r="A4754" s="84">
        <v>360</v>
      </c>
      <c r="B4754" s="85">
        <v>38077</v>
      </c>
      <c r="C4754" s="105">
        <v>24.651856899999999</v>
      </c>
      <c r="D4754" s="90">
        <v>6.1224000000000001E-4</v>
      </c>
      <c r="E4754" s="87">
        <v>293.40725731999999</v>
      </c>
      <c r="F4754" s="96">
        <v>2.35838539</v>
      </c>
      <c r="G4754" s="91">
        <v>13.505121144999999</v>
      </c>
      <c r="H4754" s="41">
        <v>3.5194461279930422E-4</v>
      </c>
      <c r="I4754" s="42">
        <v>28.963415623432169</v>
      </c>
      <c r="J4754" s="41">
        <v>3.7514225402777773E-4</v>
      </c>
      <c r="K4754" s="42">
        <v>3.5653942533127765</v>
      </c>
      <c r="L4754" s="41">
        <v>3.5194461279930422E-4</v>
      </c>
      <c r="M4754" s="42">
        <v>3.3679529349677346</v>
      </c>
    </row>
    <row r="4755" spans="1:13" x14ac:dyDescent="0.2">
      <c r="A4755" s="84">
        <v>360</v>
      </c>
      <c r="B4755" s="85">
        <v>38078</v>
      </c>
      <c r="C4755" s="105">
        <v>24.636213009999999</v>
      </c>
      <c r="D4755" s="90">
        <v>6.1202000000000001E-4</v>
      </c>
      <c r="E4755" s="87">
        <v>293.58682843000003</v>
      </c>
      <c r="F4755" s="96">
        <v>2.36839719</v>
      </c>
      <c r="G4755" s="91">
        <v>13.502305099999999</v>
      </c>
      <c r="H4755" s="41">
        <v>3.5187567144245868E-4</v>
      </c>
      <c r="I4755" s="42">
        <v>28.973607144751931</v>
      </c>
      <c r="J4755" s="41">
        <v>3.7506403055555552E-4</v>
      </c>
      <c r="K4755" s="42">
        <v>3.565769317343332</v>
      </c>
      <c r="L4755" s="41">
        <v>3.5187567144245868E-4</v>
      </c>
      <c r="M4755" s="42">
        <v>3.3683048106391773</v>
      </c>
    </row>
    <row r="4756" spans="1:13" x14ac:dyDescent="0.2">
      <c r="A4756" s="84">
        <v>360</v>
      </c>
      <c r="B4756" s="85">
        <v>38079</v>
      </c>
      <c r="C4756" s="105">
        <v>24.453466209999998</v>
      </c>
      <c r="D4756" s="90">
        <v>6.0778000000000004E-4</v>
      </c>
      <c r="E4756" s="87">
        <v>293.76526462999999</v>
      </c>
      <c r="F4756" s="96">
        <v>2.31947963</v>
      </c>
      <c r="G4756" s="91">
        <v>13.386472919999999</v>
      </c>
      <c r="H4756" s="41">
        <v>3.4903843243938582E-4</v>
      </c>
      <c r="I4756" s="42">
        <v>28.98372004717185</v>
      </c>
      <c r="J4756" s="41">
        <v>3.7184646999999997E-4</v>
      </c>
      <c r="K4756" s="42">
        <v>3.5661411638133322</v>
      </c>
      <c r="L4756" s="41">
        <v>3.4903843243938582E-4</v>
      </c>
      <c r="M4756" s="42">
        <v>3.3686538490716167</v>
      </c>
    </row>
    <row r="4757" spans="1:13" x14ac:dyDescent="0.2">
      <c r="A4757" s="84">
        <v>360</v>
      </c>
      <c r="B4757" s="85">
        <v>38080</v>
      </c>
      <c r="C4757" s="105">
        <v>24.453466209999998</v>
      </c>
      <c r="D4757" s="90">
        <v>6.0778000000000004E-4</v>
      </c>
      <c r="E4757" s="87">
        <v>293.94380927999998</v>
      </c>
      <c r="F4757" s="96">
        <v>2.31947963</v>
      </c>
      <c r="G4757" s="91">
        <v>13.386472919999999</v>
      </c>
      <c r="H4757" s="41">
        <v>3.4903843243938582E-4</v>
      </c>
      <c r="I4757" s="42">
        <v>28.993836479383376</v>
      </c>
      <c r="J4757" s="41">
        <v>3.7184646999999997E-4</v>
      </c>
      <c r="K4757" s="42">
        <v>3.5665130102833325</v>
      </c>
      <c r="L4757" s="41">
        <v>3.4903843243938582E-4</v>
      </c>
      <c r="M4757" s="42">
        <v>3.3690028875040561</v>
      </c>
    </row>
    <row r="4758" spans="1:13" x14ac:dyDescent="0.2">
      <c r="A4758" s="84">
        <v>360</v>
      </c>
      <c r="B4758" s="85">
        <v>38081</v>
      </c>
      <c r="C4758" s="105">
        <v>24.453466209999998</v>
      </c>
      <c r="D4758" s="90">
        <v>6.0778000000000004E-4</v>
      </c>
      <c r="E4758" s="87">
        <v>294.12246245</v>
      </c>
      <c r="F4758" s="96">
        <v>2.31947963</v>
      </c>
      <c r="G4758" s="91">
        <v>13.386472919999999</v>
      </c>
      <c r="H4758" s="41">
        <v>3.4903843243938582E-4</v>
      </c>
      <c r="I4758" s="42">
        <v>29.003956442618545</v>
      </c>
      <c r="J4758" s="41">
        <v>3.7184646999999997E-4</v>
      </c>
      <c r="K4758" s="42">
        <v>3.5668848567533327</v>
      </c>
      <c r="L4758" s="41">
        <v>3.4903843243938582E-4</v>
      </c>
      <c r="M4758" s="42">
        <v>3.3693519259364955</v>
      </c>
    </row>
    <row r="4759" spans="1:13" x14ac:dyDescent="0.2">
      <c r="A4759" s="84">
        <v>360</v>
      </c>
      <c r="B4759" s="85">
        <v>38082</v>
      </c>
      <c r="C4759" s="105">
        <v>24.514774190000001</v>
      </c>
      <c r="D4759" s="90">
        <v>6.0912E-4</v>
      </c>
      <c r="E4759" s="87">
        <v>294.30161831999999</v>
      </c>
      <c r="F4759" s="96">
        <v>2.3277979000000002</v>
      </c>
      <c r="G4759" s="91">
        <v>13.421286045</v>
      </c>
      <c r="H4759" s="41">
        <v>3.4989146251684922E-4</v>
      </c>
      <c r="I4759" s="42">
        <v>29.014104679357029</v>
      </c>
      <c r="J4759" s="41">
        <v>3.7281350125E-4</v>
      </c>
      <c r="K4759" s="42">
        <v>3.5672576702545826</v>
      </c>
      <c r="L4759" s="41">
        <v>3.4989146251684922E-4</v>
      </c>
      <c r="M4759" s="42">
        <v>3.3697018173990125</v>
      </c>
    </row>
    <row r="4760" spans="1:13" x14ac:dyDescent="0.2">
      <c r="A4760" s="84">
        <v>360</v>
      </c>
      <c r="B4760" s="85">
        <v>38083</v>
      </c>
      <c r="C4760" s="105">
        <v>24.49167242</v>
      </c>
      <c r="D4760" s="90">
        <v>6.0866999999999996E-4</v>
      </c>
      <c r="E4760" s="87">
        <v>294.48075089000002</v>
      </c>
      <c r="F4760" s="96">
        <v>2.3261320799999998</v>
      </c>
      <c r="G4760" s="91">
        <v>13.408902250000001</v>
      </c>
      <c r="H4760" s="41">
        <v>3.4958805086171552E-4</v>
      </c>
      <c r="I4760" s="42">
        <v>29.024247663659384</v>
      </c>
      <c r="J4760" s="41">
        <v>3.7246950694444449E-4</v>
      </c>
      <c r="K4760" s="42">
        <v>3.5676301397615271</v>
      </c>
      <c r="L4760" s="41">
        <v>3.4958805086171552E-4</v>
      </c>
      <c r="M4760" s="42">
        <v>3.3700514054498742</v>
      </c>
    </row>
    <row r="4761" spans="1:13" x14ac:dyDescent="0.2">
      <c r="A4761" s="84">
        <v>360</v>
      </c>
      <c r="B4761" s="85">
        <v>38084</v>
      </c>
      <c r="C4761" s="105">
        <v>24.41451477</v>
      </c>
      <c r="D4761" s="90">
        <v>6.0689000000000001E-4</v>
      </c>
      <c r="E4761" s="87">
        <v>294.65946831000002</v>
      </c>
      <c r="F4761" s="96">
        <v>2.32152278</v>
      </c>
      <c r="G4761" s="91">
        <v>13.368018774999999</v>
      </c>
      <c r="H4761" s="41">
        <v>3.4858614243815644E-4</v>
      </c>
      <c r="I4761" s="42">
        <v>29.03436511418963</v>
      </c>
      <c r="J4761" s="41">
        <v>3.713338548611111E-4</v>
      </c>
      <c r="K4761" s="42">
        <v>3.5680014736163881</v>
      </c>
      <c r="L4761" s="41">
        <v>3.4858614243815644E-4</v>
      </c>
      <c r="M4761" s="42">
        <v>3.3703999915923122</v>
      </c>
    </row>
    <row r="4762" spans="1:13" x14ac:dyDescent="0.2">
      <c r="A4762" s="84">
        <v>360</v>
      </c>
      <c r="B4762" s="85">
        <v>38085</v>
      </c>
      <c r="C4762" s="105">
        <v>24.41451477</v>
      </c>
      <c r="D4762" s="90">
        <v>6.0689000000000001E-4</v>
      </c>
      <c r="E4762" s="87">
        <v>294.83829419</v>
      </c>
      <c r="F4762" s="96">
        <v>2.32152278</v>
      </c>
      <c r="G4762" s="91">
        <v>13.368018774999999</v>
      </c>
      <c r="H4762" s="41">
        <v>3.4858614243815644E-4</v>
      </c>
      <c r="I4762" s="42">
        <v>29.044486091522927</v>
      </c>
      <c r="J4762" s="41">
        <v>3.713338548611111E-4</v>
      </c>
      <c r="K4762" s="42">
        <v>3.5683728074712491</v>
      </c>
      <c r="L4762" s="41">
        <v>3.4858614243815644E-4</v>
      </c>
      <c r="M4762" s="42">
        <v>3.3707485777347506</v>
      </c>
    </row>
    <row r="4763" spans="1:13" x14ac:dyDescent="0.2">
      <c r="A4763" s="84">
        <v>360</v>
      </c>
      <c r="B4763" s="85">
        <v>38086</v>
      </c>
      <c r="C4763" s="105">
        <v>24.41451477</v>
      </c>
      <c r="D4763" s="90">
        <v>6.0689000000000001E-4</v>
      </c>
      <c r="E4763" s="87">
        <v>295.01722860000001</v>
      </c>
      <c r="F4763" s="96">
        <v>2.32152278</v>
      </c>
      <c r="G4763" s="91">
        <v>13.368018774999999</v>
      </c>
      <c r="H4763" s="41">
        <v>3.4858614243815644E-4</v>
      </c>
      <c r="I4763" s="42">
        <v>29.054610596888669</v>
      </c>
      <c r="J4763" s="41">
        <v>3.713338548611111E-4</v>
      </c>
      <c r="K4763" s="42">
        <v>3.5687441413261101</v>
      </c>
      <c r="L4763" s="41">
        <v>3.4858614243815644E-4</v>
      </c>
      <c r="M4763" s="42">
        <v>3.3710971638771889</v>
      </c>
    </row>
    <row r="4764" spans="1:13" x14ac:dyDescent="0.2">
      <c r="A4764" s="84">
        <v>360</v>
      </c>
      <c r="B4764" s="85">
        <v>38087</v>
      </c>
      <c r="C4764" s="105">
        <v>24.41451477</v>
      </c>
      <c r="D4764" s="90">
        <v>6.0689000000000001E-4</v>
      </c>
      <c r="E4764" s="87">
        <v>295.19627161</v>
      </c>
      <c r="F4764" s="96">
        <v>2.32152278</v>
      </c>
      <c r="G4764" s="91">
        <v>13.368018774999999</v>
      </c>
      <c r="H4764" s="41">
        <v>3.4858614243815644E-4</v>
      </c>
      <c r="I4764" s="42">
        <v>29.064738631516679</v>
      </c>
      <c r="J4764" s="41">
        <v>3.713338548611111E-4</v>
      </c>
      <c r="K4764" s="42">
        <v>3.5691154751809711</v>
      </c>
      <c r="L4764" s="41">
        <v>3.4858614243815644E-4</v>
      </c>
      <c r="M4764" s="42">
        <v>3.3714457500196273</v>
      </c>
    </row>
    <row r="4765" spans="1:13" x14ac:dyDescent="0.2">
      <c r="A4765" s="84">
        <v>360</v>
      </c>
      <c r="B4765" s="85">
        <v>38088</v>
      </c>
      <c r="C4765" s="105">
        <v>24.41451477</v>
      </c>
      <c r="D4765" s="90">
        <v>6.0689000000000001E-4</v>
      </c>
      <c r="E4765" s="87">
        <v>295.37542328000001</v>
      </c>
      <c r="F4765" s="96">
        <v>2.32152278</v>
      </c>
      <c r="G4765" s="91">
        <v>13.368018774999999</v>
      </c>
      <c r="H4765" s="41">
        <v>3.4858614243815644E-4</v>
      </c>
      <c r="I4765" s="42">
        <v>29.074870196637214</v>
      </c>
      <c r="J4765" s="41">
        <v>3.713338548611111E-4</v>
      </c>
      <c r="K4765" s="42">
        <v>3.569486809035832</v>
      </c>
      <c r="L4765" s="41">
        <v>3.4858614243815644E-4</v>
      </c>
      <c r="M4765" s="42">
        <v>3.3717943361620657</v>
      </c>
    </row>
    <row r="4766" spans="1:13" x14ac:dyDescent="0.2">
      <c r="A4766" s="84">
        <v>360</v>
      </c>
      <c r="B4766" s="85">
        <v>38089</v>
      </c>
      <c r="C4766" s="105">
        <v>24.160949939999998</v>
      </c>
      <c r="D4766" s="90">
        <v>6.0128999999999998E-4</v>
      </c>
      <c r="E4766" s="87">
        <v>295.55302956999998</v>
      </c>
      <c r="F4766" s="96">
        <v>2.34289478</v>
      </c>
      <c r="G4766" s="91">
        <v>13.251922359999998</v>
      </c>
      <c r="H4766" s="41">
        <v>3.4573906706825142E-4</v>
      </c>
      <c r="I4766" s="42">
        <v>29.084922515134128</v>
      </c>
      <c r="J4766" s="41">
        <v>3.681089544444444E-4</v>
      </c>
      <c r="K4766" s="42">
        <v>3.5698549179902765</v>
      </c>
      <c r="L4766" s="41">
        <v>3.4573906706825142E-4</v>
      </c>
      <c r="M4766" s="42">
        <v>3.3721400752291339</v>
      </c>
    </row>
    <row r="4767" spans="1:13" x14ac:dyDescent="0.2">
      <c r="A4767" s="84">
        <v>360</v>
      </c>
      <c r="B4767" s="85">
        <v>38090</v>
      </c>
      <c r="C4767" s="105">
        <v>24.348000079999998</v>
      </c>
      <c r="D4767" s="90">
        <v>6.0554000000000001E-4</v>
      </c>
      <c r="E4767" s="87">
        <v>295.73199875</v>
      </c>
      <c r="F4767" s="96">
        <v>2.3191678699999998</v>
      </c>
      <c r="G4767" s="91">
        <v>13.333583975</v>
      </c>
      <c r="H4767" s="41">
        <v>3.4774198849785165E-4</v>
      </c>
      <c r="I4767" s="42">
        <v>29.095036563924847</v>
      </c>
      <c r="J4767" s="41">
        <v>3.7037733263888889E-4</v>
      </c>
      <c r="K4767" s="42">
        <v>3.5702252953229152</v>
      </c>
      <c r="L4767" s="41">
        <v>3.4774198849785165E-4</v>
      </c>
      <c r="M4767" s="42">
        <v>3.3724878172176318</v>
      </c>
    </row>
    <row r="4768" spans="1:13" x14ac:dyDescent="0.2">
      <c r="A4768" s="84">
        <v>360</v>
      </c>
      <c r="B4768" s="85">
        <v>38091</v>
      </c>
      <c r="C4768" s="105">
        <v>24.230270489999999</v>
      </c>
      <c r="D4768" s="90">
        <v>6.0285999999999998E-4</v>
      </c>
      <c r="E4768" s="87">
        <v>295.91028374000001</v>
      </c>
      <c r="F4768" s="96">
        <v>2.3318701399999999</v>
      </c>
      <c r="G4768" s="91">
        <v>13.281070314999999</v>
      </c>
      <c r="H4768" s="41">
        <v>3.4645414669887131E-4</v>
      </c>
      <c r="I4768" s="42">
        <v>29.105116659990774</v>
      </c>
      <c r="J4768" s="41">
        <v>3.689186198611111E-4</v>
      </c>
      <c r="K4768" s="42">
        <v>3.5705942139427762</v>
      </c>
      <c r="L4768" s="41">
        <v>3.4645414669887131E-4</v>
      </c>
      <c r="M4768" s="42">
        <v>3.3728342713643307</v>
      </c>
    </row>
    <row r="4769" spans="1:13" x14ac:dyDescent="0.2">
      <c r="A4769" s="84">
        <v>360</v>
      </c>
      <c r="B4769" s="85">
        <v>38092</v>
      </c>
      <c r="C4769" s="105">
        <v>24.439752200000001</v>
      </c>
      <c r="D4769" s="90">
        <v>6.0756000000000004E-4</v>
      </c>
      <c r="E4769" s="87">
        <v>296.09006699000003</v>
      </c>
      <c r="F4769" s="96">
        <v>2.33470062</v>
      </c>
      <c r="G4769" s="91">
        <v>13.38722641</v>
      </c>
      <c r="H4769" s="41">
        <v>3.4905689805819762E-4</v>
      </c>
      <c r="I4769" s="42">
        <v>29.115276001729733</v>
      </c>
      <c r="J4769" s="41">
        <v>3.7186740027777778E-4</v>
      </c>
      <c r="K4769" s="42">
        <v>3.5709660813430539</v>
      </c>
      <c r="L4769" s="41">
        <v>3.4905689805819762E-4</v>
      </c>
      <c r="M4769" s="42">
        <v>3.3731833282623889</v>
      </c>
    </row>
    <row r="4770" spans="1:13" x14ac:dyDescent="0.2">
      <c r="A4770" s="84">
        <v>360</v>
      </c>
      <c r="B4770" s="85">
        <v>38093</v>
      </c>
      <c r="C4770" s="105">
        <v>24.311297119999999</v>
      </c>
      <c r="D4770" s="90">
        <v>6.0464999999999998E-4</v>
      </c>
      <c r="E4770" s="87">
        <v>296.26909784999998</v>
      </c>
      <c r="F4770" s="96">
        <v>2.3313434100000001</v>
      </c>
      <c r="G4770" s="91">
        <v>13.321320264999999</v>
      </c>
      <c r="H4770" s="41">
        <v>3.4744128728636525E-4</v>
      </c>
      <c r="I4770" s="42">
        <v>29.125391850703473</v>
      </c>
      <c r="J4770" s="41">
        <v>3.7003667402777773E-4</v>
      </c>
      <c r="K4770" s="42">
        <v>3.5713361180170815</v>
      </c>
      <c r="L4770" s="41">
        <v>3.4744128728636525E-4</v>
      </c>
      <c r="M4770" s="42">
        <v>3.3735307695496752</v>
      </c>
    </row>
    <row r="4771" spans="1:13" x14ac:dyDescent="0.2">
      <c r="A4771" s="84">
        <v>360</v>
      </c>
      <c r="B4771" s="85">
        <v>38094</v>
      </c>
      <c r="C4771" s="105">
        <v>24.311297119999999</v>
      </c>
      <c r="D4771" s="90">
        <v>6.0464999999999998E-4</v>
      </c>
      <c r="E4771" s="87">
        <v>296.44823695999997</v>
      </c>
      <c r="F4771" s="96">
        <v>2.3313434100000001</v>
      </c>
      <c r="G4771" s="91">
        <v>13.321320264999999</v>
      </c>
      <c r="H4771" s="41">
        <v>3.4744128728636525E-4</v>
      </c>
      <c r="I4771" s="42">
        <v>29.135511214340802</v>
      </c>
      <c r="J4771" s="41">
        <v>3.7003667402777773E-4</v>
      </c>
      <c r="K4771" s="42">
        <v>3.5717061546911091</v>
      </c>
      <c r="L4771" s="41">
        <v>3.4744128728636525E-4</v>
      </c>
      <c r="M4771" s="42">
        <v>3.3738782108369616</v>
      </c>
    </row>
    <row r="4772" spans="1:13" x14ac:dyDescent="0.2">
      <c r="A4772" s="84">
        <v>360</v>
      </c>
      <c r="B4772" s="85">
        <v>38095</v>
      </c>
      <c r="C4772" s="105">
        <v>24.311297119999999</v>
      </c>
      <c r="D4772" s="90">
        <v>6.0464999999999998E-4</v>
      </c>
      <c r="E4772" s="87">
        <v>296.62748439000001</v>
      </c>
      <c r="F4772" s="96">
        <v>2.3313434100000001</v>
      </c>
      <c r="G4772" s="91">
        <v>13.321320264999999</v>
      </c>
      <c r="H4772" s="41">
        <v>3.4744128728636525E-4</v>
      </c>
      <c r="I4772" s="42">
        <v>29.14563409386286</v>
      </c>
      <c r="J4772" s="41">
        <v>3.7003667402777773E-4</v>
      </c>
      <c r="K4772" s="42">
        <v>3.5720761913651367</v>
      </c>
      <c r="L4772" s="41">
        <v>3.4744128728636525E-4</v>
      </c>
      <c r="M4772" s="42">
        <v>3.374225652124248</v>
      </c>
    </row>
    <row r="4773" spans="1:13" x14ac:dyDescent="0.2">
      <c r="A4773" s="84">
        <v>360</v>
      </c>
      <c r="B4773" s="85">
        <v>38096</v>
      </c>
      <c r="C4773" s="105">
        <v>24.216153479999999</v>
      </c>
      <c r="D4773" s="90">
        <v>6.0263999999999999E-4</v>
      </c>
      <c r="E4773" s="87">
        <v>296.80624397999998</v>
      </c>
      <c r="F4773" s="96">
        <v>2.3475247299999999</v>
      </c>
      <c r="G4773" s="91">
        <v>13.281839105</v>
      </c>
      <c r="H4773" s="41">
        <v>3.4647300475176834E-4</v>
      </c>
      <c r="I4773" s="42">
        <v>29.155732269282755</v>
      </c>
      <c r="J4773" s="41">
        <v>3.6893997513888889E-4</v>
      </c>
      <c r="K4773" s="42">
        <v>3.5724451313402756</v>
      </c>
      <c r="L4773" s="41">
        <v>3.4647300475176834E-4</v>
      </c>
      <c r="M4773" s="42">
        <v>3.3745721251289997</v>
      </c>
    </row>
    <row r="4774" spans="1:13" x14ac:dyDescent="0.2">
      <c r="A4774" s="84">
        <v>360</v>
      </c>
      <c r="B4774" s="85">
        <v>38097</v>
      </c>
      <c r="C4774" s="105">
        <v>23.86788357</v>
      </c>
      <c r="D4774" s="90">
        <v>5.9478999999999999E-4</v>
      </c>
      <c r="E4774" s="87">
        <v>296.98278137</v>
      </c>
      <c r="F4774" s="96">
        <v>2.3301876099999999</v>
      </c>
      <c r="G4774" s="91">
        <v>13.09903559</v>
      </c>
      <c r="H4774" s="41">
        <v>3.419853248800564E-4</v>
      </c>
      <c r="I4774" s="42">
        <v>29.16570310185498</v>
      </c>
      <c r="J4774" s="41">
        <v>3.6386209972222224E-4</v>
      </c>
      <c r="K4774" s="42">
        <v>3.572808993439998</v>
      </c>
      <c r="L4774" s="41">
        <v>3.419853248800564E-4</v>
      </c>
      <c r="M4774" s="42">
        <v>3.3749141104538798</v>
      </c>
    </row>
    <row r="4775" spans="1:13" x14ac:dyDescent="0.2">
      <c r="A4775" s="84">
        <v>360</v>
      </c>
      <c r="B4775" s="85">
        <v>38098</v>
      </c>
      <c r="C4775" s="105">
        <v>23.81174803</v>
      </c>
      <c r="D4775" s="90">
        <v>5.9345000000000003E-4</v>
      </c>
      <c r="E4775" s="87">
        <v>297.15902579999999</v>
      </c>
      <c r="F4775" s="96">
        <v>2.3172083200000002</v>
      </c>
      <c r="G4775" s="91">
        <v>13.064478175</v>
      </c>
      <c r="H4775" s="41">
        <v>3.4113615512687545E-4</v>
      </c>
      <c r="I4775" s="42">
        <v>29.175652577672718</v>
      </c>
      <c r="J4775" s="41">
        <v>3.6290217152777778E-4</v>
      </c>
      <c r="K4775" s="42">
        <v>3.5731718956115257</v>
      </c>
      <c r="L4775" s="41">
        <v>3.4113615512687545E-4</v>
      </c>
      <c r="M4775" s="42">
        <v>3.3752552466090067</v>
      </c>
    </row>
    <row r="4776" spans="1:13" x14ac:dyDescent="0.2">
      <c r="A4776" s="84">
        <v>360</v>
      </c>
      <c r="B4776" s="85">
        <v>38099</v>
      </c>
      <c r="C4776" s="105">
        <v>23.783222909999999</v>
      </c>
      <c r="D4776" s="90">
        <v>5.9276999999999995E-4</v>
      </c>
      <c r="E4776" s="87">
        <v>297.33517275999998</v>
      </c>
      <c r="F4776" s="96">
        <v>2.34412902</v>
      </c>
      <c r="G4776" s="91">
        <v>13.063675965</v>
      </c>
      <c r="H4776" s="41">
        <v>3.4111643956991067E-4</v>
      </c>
      <c r="I4776" s="42">
        <v>29.185604872402141</v>
      </c>
      <c r="J4776" s="41">
        <v>3.6287988791666666E-4</v>
      </c>
      <c r="K4776" s="42">
        <v>3.5735347754994424</v>
      </c>
      <c r="L4776" s="41">
        <v>3.4111643956991067E-4</v>
      </c>
      <c r="M4776" s="42">
        <v>3.3755963630485768</v>
      </c>
    </row>
    <row r="4777" spans="1:13" x14ac:dyDescent="0.2">
      <c r="A4777" s="84">
        <v>360</v>
      </c>
      <c r="B4777" s="85">
        <v>38100</v>
      </c>
      <c r="C4777" s="105">
        <v>24.0552086</v>
      </c>
      <c r="D4777" s="90">
        <v>5.9904999999999995E-4</v>
      </c>
      <c r="E4777" s="87">
        <v>297.51329140000001</v>
      </c>
      <c r="F4777" s="96">
        <v>2.3433116599999999</v>
      </c>
      <c r="G4777" s="91">
        <v>13.199260130000001</v>
      </c>
      <c r="H4777" s="41">
        <v>3.4444665203370306E-4</v>
      </c>
      <c r="I4777" s="42">
        <v>29.195657756288018</v>
      </c>
      <c r="J4777" s="41">
        <v>3.6664611472222227E-4</v>
      </c>
      <c r="K4777" s="42">
        <v>3.5739014216141647</v>
      </c>
      <c r="L4777" s="41">
        <v>3.4444665203370306E-4</v>
      </c>
      <c r="M4777" s="42">
        <v>3.3759408097006105</v>
      </c>
    </row>
    <row r="4778" spans="1:13" x14ac:dyDescent="0.2">
      <c r="A4778" s="84">
        <v>360</v>
      </c>
      <c r="B4778" s="85">
        <v>38101</v>
      </c>
      <c r="C4778" s="105">
        <v>24.0552086</v>
      </c>
      <c r="D4778" s="90">
        <v>5.9904999999999995E-4</v>
      </c>
      <c r="E4778" s="87">
        <v>297.69151674</v>
      </c>
      <c r="F4778" s="96">
        <v>2.3433116599999999</v>
      </c>
      <c r="G4778" s="91">
        <v>13.199260130000001</v>
      </c>
      <c r="H4778" s="41">
        <v>3.4444665203370306E-4</v>
      </c>
      <c r="I4778" s="42">
        <v>29.205714102856092</v>
      </c>
      <c r="J4778" s="41">
        <v>3.6664611472222227E-4</v>
      </c>
      <c r="K4778" s="42">
        <v>3.5742680677288869</v>
      </c>
      <c r="L4778" s="41">
        <v>3.4444665203370306E-4</v>
      </c>
      <c r="M4778" s="42">
        <v>3.3762852563526442</v>
      </c>
    </row>
    <row r="4779" spans="1:13" x14ac:dyDescent="0.2">
      <c r="A4779" s="84">
        <v>360</v>
      </c>
      <c r="B4779" s="85">
        <v>38102</v>
      </c>
      <c r="C4779" s="105">
        <v>24.0552086</v>
      </c>
      <c r="D4779" s="90">
        <v>5.9904999999999995E-4</v>
      </c>
      <c r="E4779" s="87">
        <v>297.86984883999997</v>
      </c>
      <c r="F4779" s="96">
        <v>2.3433116599999999</v>
      </c>
      <c r="G4779" s="91">
        <v>13.199260130000001</v>
      </c>
      <c r="H4779" s="41">
        <v>3.4444665203370306E-4</v>
      </c>
      <c r="I4779" s="42">
        <v>29.215773913299074</v>
      </c>
      <c r="J4779" s="41">
        <v>3.6664611472222227E-4</v>
      </c>
      <c r="K4779" s="42">
        <v>3.5746347138436092</v>
      </c>
      <c r="L4779" s="41">
        <v>3.4444665203370306E-4</v>
      </c>
      <c r="M4779" s="42">
        <v>3.3766297030046779</v>
      </c>
    </row>
    <row r="4780" spans="1:13" x14ac:dyDescent="0.2">
      <c r="A4780" s="84">
        <v>360</v>
      </c>
      <c r="B4780" s="85">
        <v>38103</v>
      </c>
      <c r="C4780" s="105">
        <v>23.68841213</v>
      </c>
      <c r="D4780" s="90">
        <v>5.9075000000000002E-4</v>
      </c>
      <c r="E4780" s="87">
        <v>298.04581545000002</v>
      </c>
      <c r="F4780" s="96">
        <v>2.37723233</v>
      </c>
      <c r="G4780" s="91">
        <v>13.032822230000001</v>
      </c>
      <c r="H4780" s="41">
        <v>3.4035805522081297E-4</v>
      </c>
      <c r="I4780" s="42">
        <v>29.225717737289976</v>
      </c>
      <c r="J4780" s="41">
        <v>3.6202283972222224E-4</v>
      </c>
      <c r="K4780" s="42">
        <v>3.5749967366833313</v>
      </c>
      <c r="L4780" s="41">
        <v>3.4035805522081297E-4</v>
      </c>
      <c r="M4780" s="42">
        <v>3.3769700610598985</v>
      </c>
    </row>
    <row r="4781" spans="1:13" x14ac:dyDescent="0.2">
      <c r="A4781" s="84">
        <v>360</v>
      </c>
      <c r="B4781" s="85">
        <v>38104</v>
      </c>
      <c r="C4781" s="105">
        <v>23.895838680000001</v>
      </c>
      <c r="D4781" s="90">
        <v>5.9546999999999996E-4</v>
      </c>
      <c r="E4781" s="87">
        <v>298.22329279000002</v>
      </c>
      <c r="F4781" s="96">
        <v>2.3299921600000002</v>
      </c>
      <c r="G4781" s="91">
        <v>13.11291542</v>
      </c>
      <c r="H4781" s="41">
        <v>3.4232631725505946E-4</v>
      </c>
      <c r="I4781" s="42">
        <v>29.235722469612117</v>
      </c>
      <c r="J4781" s="41">
        <v>3.6424765055555555E-4</v>
      </c>
      <c r="K4781" s="42">
        <v>3.5753609843338867</v>
      </c>
      <c r="L4781" s="41">
        <v>3.4232631725505946E-4</v>
      </c>
      <c r="M4781" s="42">
        <v>3.3773123873771533</v>
      </c>
    </row>
    <row r="4782" spans="1:13" x14ac:dyDescent="0.2">
      <c r="A4782" s="84">
        <v>360</v>
      </c>
      <c r="B4782" s="85">
        <v>38105</v>
      </c>
      <c r="C4782" s="105">
        <v>23.94863059</v>
      </c>
      <c r="D4782" s="90">
        <v>5.9659000000000003E-4</v>
      </c>
      <c r="E4782" s="87">
        <v>298.40120982000002</v>
      </c>
      <c r="F4782" s="96">
        <v>2.3280446600000002</v>
      </c>
      <c r="G4782" s="91">
        <v>13.138337625</v>
      </c>
      <c r="H4782" s="41">
        <v>3.4295076844959027E-4</v>
      </c>
      <c r="I4782" s="42">
        <v>29.24574888309925</v>
      </c>
      <c r="J4782" s="41">
        <v>3.6495382291666667E-4</v>
      </c>
      <c r="K4782" s="42">
        <v>3.5757259381568032</v>
      </c>
      <c r="L4782" s="41">
        <v>3.4295076844959027E-4</v>
      </c>
      <c r="M4782" s="42">
        <v>3.3776553381456029</v>
      </c>
    </row>
    <row r="4783" spans="1:13" x14ac:dyDescent="0.2">
      <c r="A4783" s="84">
        <v>360</v>
      </c>
      <c r="B4783" s="85">
        <v>38106</v>
      </c>
      <c r="C4783" s="105">
        <v>24.100960449999999</v>
      </c>
      <c r="D4783" s="90">
        <v>5.9995000000000003E-4</v>
      </c>
      <c r="E4783" s="87">
        <v>298.58023563</v>
      </c>
      <c r="F4783" s="96">
        <v>2.3488514500000002</v>
      </c>
      <c r="G4783" s="91">
        <v>13.22490595</v>
      </c>
      <c r="H4783" s="41">
        <v>3.4507611619982725E-4</v>
      </c>
      <c r="I4783" s="42">
        <v>29.255840892539187</v>
      </c>
      <c r="J4783" s="41">
        <v>3.6735849861111114E-4</v>
      </c>
      <c r="K4783" s="42">
        <v>3.5760932966554142</v>
      </c>
      <c r="L4783" s="41">
        <v>3.4507611619982725E-4</v>
      </c>
      <c r="M4783" s="42">
        <v>3.3780004142618028</v>
      </c>
    </row>
    <row r="4784" spans="1:13" x14ac:dyDescent="0.2">
      <c r="A4784" s="84">
        <v>360</v>
      </c>
      <c r="B4784" s="85">
        <v>38107</v>
      </c>
      <c r="C4784" s="105">
        <v>24.162330430000001</v>
      </c>
      <c r="D4784" s="90">
        <v>6.0128999999999998E-4</v>
      </c>
      <c r="E4784" s="87">
        <v>298.75976894000001</v>
      </c>
      <c r="F4784" s="96">
        <v>2.3641222599999998</v>
      </c>
      <c r="G4784" s="91">
        <v>13.263226345</v>
      </c>
      <c r="H4784" s="41">
        <v>3.4601640674369882E-4</v>
      </c>
      <c r="I4784" s="42">
        <v>29.265963893481089</v>
      </c>
      <c r="J4784" s="41">
        <v>3.6842295402777776E-4</v>
      </c>
      <c r="K4784" s="42">
        <v>3.5764617196094419</v>
      </c>
      <c r="L4784" s="41">
        <v>3.4601640674369882E-4</v>
      </c>
      <c r="M4784" s="42">
        <v>3.3783464306685467</v>
      </c>
    </row>
    <row r="4785" spans="1:13" x14ac:dyDescent="0.2">
      <c r="A4785" s="84">
        <v>360</v>
      </c>
      <c r="B4785" s="85">
        <v>38108</v>
      </c>
      <c r="C4785" s="105">
        <v>24.162330430000001</v>
      </c>
      <c r="D4785" s="90">
        <v>6.0128999999999998E-4</v>
      </c>
      <c r="E4785" s="87">
        <v>298.9394102</v>
      </c>
      <c r="F4785" s="96">
        <v>2.3641222599999998</v>
      </c>
      <c r="G4785" s="91">
        <v>13.263226345</v>
      </c>
      <c r="H4785" s="41">
        <v>3.4601640674369882E-4</v>
      </c>
      <c r="I4785" s="42">
        <v>29.276090397147403</v>
      </c>
      <c r="J4785" s="41">
        <v>3.6842295402777776E-4</v>
      </c>
      <c r="K4785" s="42">
        <v>3.5768301425634696</v>
      </c>
      <c r="L4785" s="41">
        <v>3.4601640674369882E-4</v>
      </c>
      <c r="M4785" s="42">
        <v>3.3786924470752906</v>
      </c>
    </row>
    <row r="4786" spans="1:13" x14ac:dyDescent="0.2">
      <c r="A4786" s="84">
        <v>360</v>
      </c>
      <c r="B4786" s="85">
        <v>38109</v>
      </c>
      <c r="C4786" s="105">
        <v>24.162330430000001</v>
      </c>
      <c r="D4786" s="90">
        <v>6.0128999999999998E-4</v>
      </c>
      <c r="E4786" s="87">
        <v>299.11915948000001</v>
      </c>
      <c r="F4786" s="96">
        <v>2.3641222599999998</v>
      </c>
      <c r="G4786" s="91">
        <v>13.263226345</v>
      </c>
      <c r="H4786" s="41">
        <v>3.4601640674369882E-4</v>
      </c>
      <c r="I4786" s="42">
        <v>29.286220404750129</v>
      </c>
      <c r="J4786" s="41">
        <v>3.6842295402777776E-4</v>
      </c>
      <c r="K4786" s="42">
        <v>3.5771985655174974</v>
      </c>
      <c r="L4786" s="41">
        <v>3.4601640674369882E-4</v>
      </c>
      <c r="M4786" s="42">
        <v>3.3790384634820345</v>
      </c>
    </row>
    <row r="4787" spans="1:13" x14ac:dyDescent="0.2">
      <c r="A4787" s="84">
        <v>360</v>
      </c>
      <c r="B4787" s="85">
        <v>38110</v>
      </c>
      <c r="C4787" s="105">
        <v>22.4876076</v>
      </c>
      <c r="D4787" s="90">
        <v>5.6366000000000001E-4</v>
      </c>
      <c r="E4787" s="87">
        <v>299.28776098999998</v>
      </c>
      <c r="F4787" s="96">
        <v>2.3886080299999999</v>
      </c>
      <c r="G4787" s="91">
        <v>12.438107815</v>
      </c>
      <c r="H4787" s="41">
        <v>3.2569950499006239E-4</v>
      </c>
      <c r="I4787" s="42">
        <v>29.295758912238984</v>
      </c>
      <c r="J4787" s="41">
        <v>3.4550299486111111E-4</v>
      </c>
      <c r="K4787" s="42">
        <v>3.5775440685123585</v>
      </c>
      <c r="L4787" s="41">
        <v>3.2569950499006239E-4</v>
      </c>
      <c r="M4787" s="42">
        <v>3.3793641629870246</v>
      </c>
    </row>
    <row r="4788" spans="1:13" x14ac:dyDescent="0.2">
      <c r="A4788" s="84">
        <v>360</v>
      </c>
      <c r="B4788" s="85">
        <v>38111</v>
      </c>
      <c r="C4788" s="105">
        <v>22.548663810000001</v>
      </c>
      <c r="D4788" s="90">
        <v>5.6501999999999995E-4</v>
      </c>
      <c r="E4788" s="87">
        <v>299.45686455999999</v>
      </c>
      <c r="F4788" s="96">
        <v>2.3237812099999999</v>
      </c>
      <c r="G4788" s="91">
        <v>12.43622251</v>
      </c>
      <c r="H4788" s="41">
        <v>3.2565291306574373E-4</v>
      </c>
      <c r="I4788" s="42">
        <v>29.305299161469225</v>
      </c>
      <c r="J4788" s="41">
        <v>3.4545062527777776E-4</v>
      </c>
      <c r="K4788" s="42">
        <v>3.5778895191376363</v>
      </c>
      <c r="L4788" s="41">
        <v>3.2565291306574373E-4</v>
      </c>
      <c r="M4788" s="42">
        <v>3.3796898159000905</v>
      </c>
    </row>
    <row r="4789" spans="1:13" x14ac:dyDescent="0.2">
      <c r="A4789" s="84">
        <v>360</v>
      </c>
      <c r="B4789" s="85">
        <v>38112</v>
      </c>
      <c r="C4789" s="105">
        <v>22.393769859999999</v>
      </c>
      <c r="D4789" s="90">
        <v>5.6139000000000004E-4</v>
      </c>
      <c r="E4789" s="87">
        <v>299.62497665000001</v>
      </c>
      <c r="F4789" s="96">
        <v>2.3203309399999998</v>
      </c>
      <c r="G4789" s="91">
        <v>12.357050399999999</v>
      </c>
      <c r="H4789" s="41">
        <v>3.2369561303435823E-4</v>
      </c>
      <c r="I4789" s="42">
        <v>29.314785158246451</v>
      </c>
      <c r="J4789" s="41">
        <v>3.4325139999999996E-4</v>
      </c>
      <c r="K4789" s="42">
        <v>3.5782327705376362</v>
      </c>
      <c r="L4789" s="41">
        <v>3.2369561303435823E-4</v>
      </c>
      <c r="M4789" s="42">
        <v>3.3800135115131251</v>
      </c>
    </row>
    <row r="4790" spans="1:13" x14ac:dyDescent="0.2">
      <c r="A4790" s="84">
        <v>360</v>
      </c>
      <c r="B4790" s="85">
        <v>38113</v>
      </c>
      <c r="C4790" s="105">
        <v>24.518061370000002</v>
      </c>
      <c r="D4790" s="90">
        <v>6.0933999999999999E-4</v>
      </c>
      <c r="E4790" s="87">
        <v>299.80755012999998</v>
      </c>
      <c r="F4790" s="96">
        <v>2.3155633500000001</v>
      </c>
      <c r="G4790" s="91">
        <v>13.416812360000002</v>
      </c>
      <c r="H4790" s="41">
        <v>3.4978185791123551E-4</v>
      </c>
      <c r="I4790" s="42">
        <v>29.325038938263372</v>
      </c>
      <c r="J4790" s="41">
        <v>3.7268923222222224E-4</v>
      </c>
      <c r="K4790" s="42">
        <v>3.5786054597698582</v>
      </c>
      <c r="L4790" s="41">
        <v>3.4978185791123551E-4</v>
      </c>
      <c r="M4790" s="42">
        <v>3.3803632933710364</v>
      </c>
    </row>
    <row r="4791" spans="1:13" x14ac:dyDescent="0.2">
      <c r="A4791" s="84">
        <v>360</v>
      </c>
      <c r="B4791" s="85">
        <v>38114</v>
      </c>
      <c r="C4791" s="105">
        <v>24.479920549999999</v>
      </c>
      <c r="D4791" s="90">
        <v>6.0844999999999996E-4</v>
      </c>
      <c r="E4791" s="87">
        <v>299.98996803</v>
      </c>
      <c r="F4791" s="96">
        <v>2.3380078800000001</v>
      </c>
      <c r="G4791" s="91">
        <v>13.408964214999999</v>
      </c>
      <c r="H4791" s="41">
        <v>3.4958956912989336E-4</v>
      </c>
      <c r="I4791" s="42">
        <v>29.335290665990517</v>
      </c>
      <c r="J4791" s="41">
        <v>3.7247122819444444E-4</v>
      </c>
      <c r="K4791" s="42">
        <v>3.5789779309980525</v>
      </c>
      <c r="L4791" s="41">
        <v>3.4958956912989336E-4</v>
      </c>
      <c r="M4791" s="42">
        <v>3.3807128829401663</v>
      </c>
    </row>
    <row r="4792" spans="1:13" x14ac:dyDescent="0.2">
      <c r="A4792" s="84">
        <v>360</v>
      </c>
      <c r="B4792" s="85">
        <v>38115</v>
      </c>
      <c r="C4792" s="105">
        <v>24.479920549999999</v>
      </c>
      <c r="D4792" s="90">
        <v>6.0844999999999996E-4</v>
      </c>
      <c r="E4792" s="87">
        <v>300.17249693000002</v>
      </c>
      <c r="F4792" s="96">
        <v>2.3380078800000001</v>
      </c>
      <c r="G4792" s="91">
        <v>13.408964214999999</v>
      </c>
      <c r="H4792" s="41">
        <v>3.4958956912989336E-4</v>
      </c>
      <c r="I4792" s="42">
        <v>29.345545977614741</v>
      </c>
      <c r="J4792" s="41">
        <v>3.7247122819444444E-4</v>
      </c>
      <c r="K4792" s="42">
        <v>3.5793504022262468</v>
      </c>
      <c r="L4792" s="41">
        <v>3.4958956912989336E-4</v>
      </c>
      <c r="M4792" s="42">
        <v>3.3810624725092961</v>
      </c>
    </row>
    <row r="4793" spans="1:13" x14ac:dyDescent="0.2">
      <c r="A4793" s="84">
        <v>360</v>
      </c>
      <c r="B4793" s="85">
        <v>38116</v>
      </c>
      <c r="C4793" s="105">
        <v>24.479920549999999</v>
      </c>
      <c r="D4793" s="90">
        <v>6.0844999999999996E-4</v>
      </c>
      <c r="E4793" s="87">
        <v>300.35513688999998</v>
      </c>
      <c r="F4793" s="96">
        <v>2.3380078800000001</v>
      </c>
      <c r="G4793" s="91">
        <v>13.408964214999999</v>
      </c>
      <c r="H4793" s="41">
        <v>3.4958956912989336E-4</v>
      </c>
      <c r="I4793" s="42">
        <v>29.355804874388937</v>
      </c>
      <c r="J4793" s="41">
        <v>3.7247122819444444E-4</v>
      </c>
      <c r="K4793" s="42">
        <v>3.5797228734544411</v>
      </c>
      <c r="L4793" s="41">
        <v>3.4958956912989336E-4</v>
      </c>
      <c r="M4793" s="42">
        <v>3.381412062078426</v>
      </c>
    </row>
    <row r="4794" spans="1:13" x14ac:dyDescent="0.2">
      <c r="A4794" s="84">
        <v>360</v>
      </c>
      <c r="B4794" s="85">
        <v>38117</v>
      </c>
      <c r="C4794" s="105">
        <v>24.414030629999999</v>
      </c>
      <c r="D4794" s="90">
        <v>6.0689000000000001E-4</v>
      </c>
      <c r="E4794" s="87">
        <v>300.53741941999999</v>
      </c>
      <c r="F4794" s="96">
        <v>2.3472356599999999</v>
      </c>
      <c r="G4794" s="91">
        <v>13.380633144999999</v>
      </c>
      <c r="H4794" s="41">
        <v>3.4889531416881781E-4</v>
      </c>
      <c r="I4794" s="42">
        <v>29.366046977153264</v>
      </c>
      <c r="J4794" s="41">
        <v>3.7168425402777776E-4</v>
      </c>
      <c r="K4794" s="42">
        <v>3.5800945577084686</v>
      </c>
      <c r="L4794" s="41">
        <v>3.4889531416881781E-4</v>
      </c>
      <c r="M4794" s="42">
        <v>3.3817609573925949</v>
      </c>
    </row>
    <row r="4795" spans="1:13" x14ac:dyDescent="0.2">
      <c r="A4795" s="84">
        <v>360</v>
      </c>
      <c r="B4795" s="85">
        <v>38118</v>
      </c>
      <c r="C4795" s="105">
        <v>24.507963029999999</v>
      </c>
      <c r="D4795" s="90">
        <v>6.0912E-4</v>
      </c>
      <c r="E4795" s="87">
        <v>300.72048276999999</v>
      </c>
      <c r="F4795" s="96">
        <v>2.32454004</v>
      </c>
      <c r="G4795" s="91">
        <v>13.416251534999999</v>
      </c>
      <c r="H4795" s="41">
        <v>3.4976811747955416E-4</v>
      </c>
      <c r="I4795" s="42">
        <v>29.376318284122281</v>
      </c>
      <c r="J4795" s="41">
        <v>3.7267365374999995E-4</v>
      </c>
      <c r="K4795" s="42">
        <v>3.5804672313622188</v>
      </c>
      <c r="L4795" s="41">
        <v>3.4976811747955416E-4</v>
      </c>
      <c r="M4795" s="42">
        <v>3.3821107255100742</v>
      </c>
    </row>
    <row r="4796" spans="1:13" x14ac:dyDescent="0.2">
      <c r="A4796" s="84">
        <v>360</v>
      </c>
      <c r="B4796" s="85">
        <v>38119</v>
      </c>
      <c r="C4796" s="105">
        <v>24.622133430000002</v>
      </c>
      <c r="D4796" s="90">
        <v>6.1156999999999997E-4</v>
      </c>
      <c r="E4796" s="87">
        <v>300.9043944</v>
      </c>
      <c r="F4796" s="96">
        <v>2.3359970799999998</v>
      </c>
      <c r="G4796" s="91">
        <v>13.479065255</v>
      </c>
      <c r="H4796" s="41">
        <v>3.5130665714744325E-4</v>
      </c>
      <c r="I4796" s="42">
        <v>29.386638380297974</v>
      </c>
      <c r="J4796" s="41">
        <v>3.7441847930555554E-4</v>
      </c>
      <c r="K4796" s="42">
        <v>3.5808416498415245</v>
      </c>
      <c r="L4796" s="41">
        <v>3.5130665714744325E-4</v>
      </c>
      <c r="M4796" s="42">
        <v>3.3824620321672216</v>
      </c>
    </row>
    <row r="4797" spans="1:13" x14ac:dyDescent="0.2">
      <c r="A4797" s="84">
        <v>360</v>
      </c>
      <c r="B4797" s="85">
        <v>38120</v>
      </c>
      <c r="C4797" s="105">
        <v>24.597165149999999</v>
      </c>
      <c r="D4797" s="90">
        <v>6.1112999999999998E-4</v>
      </c>
      <c r="E4797" s="87">
        <v>301.0882861</v>
      </c>
      <c r="F4797" s="96">
        <v>2.3744852299999999</v>
      </c>
      <c r="G4797" s="91">
        <v>13.48582519</v>
      </c>
      <c r="H4797" s="41">
        <v>3.5147218226838639E-4</v>
      </c>
      <c r="I4797" s="42">
        <v>29.396966966219029</v>
      </c>
      <c r="J4797" s="41">
        <v>3.746062552777778E-4</v>
      </c>
      <c r="K4797" s="42">
        <v>3.5812162560968024</v>
      </c>
      <c r="L4797" s="41">
        <v>3.5147218226838639E-4</v>
      </c>
      <c r="M4797" s="42">
        <v>3.3828135043494898</v>
      </c>
    </row>
    <row r="4798" spans="1:13" x14ac:dyDescent="0.2">
      <c r="A4798" s="84">
        <v>360</v>
      </c>
      <c r="B4798" s="85">
        <v>38121</v>
      </c>
      <c r="C4798" s="105">
        <v>24.537009940000001</v>
      </c>
      <c r="D4798" s="90">
        <v>6.0979000000000003E-4</v>
      </c>
      <c r="E4798" s="87">
        <v>301.27188673000001</v>
      </c>
      <c r="F4798" s="96">
        <v>2.3667169299999999</v>
      </c>
      <c r="G4798" s="91">
        <v>13.451863435</v>
      </c>
      <c r="H4798" s="41">
        <v>3.5064048853228336E-4</v>
      </c>
      <c r="I4798" s="42">
        <v>29.407274733077433</v>
      </c>
      <c r="J4798" s="41">
        <v>3.7366287319444446E-4</v>
      </c>
      <c r="K4798" s="42">
        <v>3.5815899189699967</v>
      </c>
      <c r="L4798" s="41">
        <v>3.5064048853228336E-4</v>
      </c>
      <c r="M4798" s="42">
        <v>3.3831641448380223</v>
      </c>
    </row>
    <row r="4799" spans="1:13" x14ac:dyDescent="0.2">
      <c r="A4799" s="84">
        <v>360</v>
      </c>
      <c r="B4799" s="85">
        <v>38122</v>
      </c>
      <c r="C4799" s="105">
        <v>24.537009940000001</v>
      </c>
      <c r="D4799" s="90">
        <v>6.0979000000000003E-4</v>
      </c>
      <c r="E4799" s="87">
        <v>301.45559931000003</v>
      </c>
      <c r="F4799" s="96">
        <v>2.3667169299999999</v>
      </c>
      <c r="G4799" s="91">
        <v>13.451863435</v>
      </c>
      <c r="H4799" s="41">
        <v>3.5064048853228336E-4</v>
      </c>
      <c r="I4799" s="42">
        <v>29.417586114256242</v>
      </c>
      <c r="J4799" s="41">
        <v>3.7366287319444446E-4</v>
      </c>
      <c r="K4799" s="42">
        <v>3.581963581843191</v>
      </c>
      <c r="L4799" s="41">
        <v>3.5064048853228336E-4</v>
      </c>
      <c r="M4799" s="42">
        <v>3.3835147853265548</v>
      </c>
    </row>
    <row r="4800" spans="1:13" x14ac:dyDescent="0.2">
      <c r="A4800" s="84">
        <v>360</v>
      </c>
      <c r="B4800" s="85">
        <v>38123</v>
      </c>
      <c r="C4800" s="105">
        <v>24.537009940000001</v>
      </c>
      <c r="D4800" s="90">
        <v>6.0979000000000003E-4</v>
      </c>
      <c r="E4800" s="87">
        <v>301.63942392000001</v>
      </c>
      <c r="F4800" s="96">
        <v>2.3667169299999999</v>
      </c>
      <c r="G4800" s="91">
        <v>13.451863435</v>
      </c>
      <c r="H4800" s="41">
        <v>3.5064048853228336E-4</v>
      </c>
      <c r="I4800" s="42">
        <v>29.427901111022784</v>
      </c>
      <c r="J4800" s="41">
        <v>3.7366287319444446E-4</v>
      </c>
      <c r="K4800" s="42">
        <v>3.5823372447163853</v>
      </c>
      <c r="L4800" s="41">
        <v>3.5064048853228336E-4</v>
      </c>
      <c r="M4800" s="42">
        <v>3.3838654258150873</v>
      </c>
    </row>
    <row r="4801" spans="1:13" x14ac:dyDescent="0.2">
      <c r="A4801" s="84">
        <v>360</v>
      </c>
      <c r="B4801" s="85">
        <v>38124</v>
      </c>
      <c r="C4801" s="105">
        <v>24.504974239999999</v>
      </c>
      <c r="D4801" s="90">
        <v>6.089E-4</v>
      </c>
      <c r="E4801" s="87">
        <v>301.82309217</v>
      </c>
      <c r="F4801" s="96">
        <v>2.3653433000000001</v>
      </c>
      <c r="G4801" s="91">
        <v>13.435158769999999</v>
      </c>
      <c r="H4801" s="41">
        <v>3.5023131477052161E-4</v>
      </c>
      <c r="I4801" s="42">
        <v>29.438207683519835</v>
      </c>
      <c r="J4801" s="41">
        <v>3.7319885472222218E-4</v>
      </c>
      <c r="K4801" s="42">
        <v>3.5827104435711075</v>
      </c>
      <c r="L4801" s="41">
        <v>3.5023131477052161E-4</v>
      </c>
      <c r="M4801" s="42">
        <v>3.3842156571298578</v>
      </c>
    </row>
    <row r="4802" spans="1:13" x14ac:dyDescent="0.2">
      <c r="A4802" s="84">
        <v>360</v>
      </c>
      <c r="B4802" s="85">
        <v>38125</v>
      </c>
      <c r="C4802" s="105">
        <v>24.413128560000001</v>
      </c>
      <c r="D4802" s="90">
        <v>6.0689000000000001E-4</v>
      </c>
      <c r="E4802" s="87">
        <v>302.00626559</v>
      </c>
      <c r="F4802" s="96">
        <v>2.37693165</v>
      </c>
      <c r="G4802" s="91">
        <v>13.395030105</v>
      </c>
      <c r="H4802" s="41">
        <v>3.4924813435188717E-4</v>
      </c>
      <c r="I4802" s="42">
        <v>29.448488922631967</v>
      </c>
      <c r="J4802" s="41">
        <v>3.7208416958333333E-4</v>
      </c>
      <c r="K4802" s="42">
        <v>3.5830825277406908</v>
      </c>
      <c r="L4802" s="41">
        <v>3.4924813435188717E-4</v>
      </c>
      <c r="M4802" s="42">
        <v>3.3845649052642095</v>
      </c>
    </row>
    <row r="4803" spans="1:13" x14ac:dyDescent="0.2">
      <c r="A4803" s="84">
        <v>360</v>
      </c>
      <c r="B4803" s="85">
        <v>38126</v>
      </c>
      <c r="C4803" s="105">
        <v>24.495219519999999</v>
      </c>
      <c r="D4803" s="90">
        <v>6.089E-4</v>
      </c>
      <c r="E4803" s="87">
        <v>302.19015721</v>
      </c>
      <c r="F4803" s="96">
        <v>2.3706861899999998</v>
      </c>
      <c r="G4803" s="91">
        <v>13.432952855</v>
      </c>
      <c r="H4803" s="41">
        <v>3.5017727731667669E-4</v>
      </c>
      <c r="I4803" s="42">
        <v>29.458801114303984</v>
      </c>
      <c r="J4803" s="41">
        <v>3.7313757930555557E-4</v>
      </c>
      <c r="K4803" s="42">
        <v>3.5834556653199963</v>
      </c>
      <c r="L4803" s="41">
        <v>3.5017727731667669E-4</v>
      </c>
      <c r="M4803" s="42">
        <v>3.384915082541526</v>
      </c>
    </row>
    <row r="4804" spans="1:13" x14ac:dyDescent="0.2">
      <c r="A4804" s="84">
        <v>360</v>
      </c>
      <c r="B4804" s="85">
        <v>38127</v>
      </c>
      <c r="C4804" s="105">
        <v>24.649729959999998</v>
      </c>
      <c r="D4804" s="90">
        <v>6.1224000000000001E-4</v>
      </c>
      <c r="E4804" s="87">
        <v>302.37517011</v>
      </c>
      <c r="F4804" s="96">
        <v>2.3563105599999998</v>
      </c>
      <c r="G4804" s="91">
        <v>13.50302026</v>
      </c>
      <c r="H4804" s="41">
        <v>3.5189317988293389E-4</v>
      </c>
      <c r="I4804" s="42">
        <v>29.469167465503634</v>
      </c>
      <c r="J4804" s="41">
        <v>3.7508389611111111E-4</v>
      </c>
      <c r="K4804" s="42">
        <v>3.5838307492161072</v>
      </c>
      <c r="L4804" s="41">
        <v>3.5189317988293389E-4</v>
      </c>
      <c r="M4804" s="42">
        <v>3.3852669757214091</v>
      </c>
    </row>
    <row r="4805" spans="1:13" x14ac:dyDescent="0.2">
      <c r="A4805" s="84">
        <v>360</v>
      </c>
      <c r="B4805" s="85">
        <v>38128</v>
      </c>
      <c r="C4805" s="105">
        <v>24.774679599999999</v>
      </c>
      <c r="D4805" s="90">
        <v>6.1492000000000003E-4</v>
      </c>
      <c r="E4805" s="87">
        <v>302.56110665</v>
      </c>
      <c r="F4805" s="96">
        <v>2.3652548900000001</v>
      </c>
      <c r="G4805" s="91">
        <v>13.569967244999999</v>
      </c>
      <c r="H4805" s="41">
        <v>3.5353167899643267E-4</v>
      </c>
      <c r="I4805" s="42">
        <v>29.479585749756342</v>
      </c>
      <c r="J4805" s="41">
        <v>3.769435345833333E-4</v>
      </c>
      <c r="K4805" s="42">
        <v>3.5842076927506907</v>
      </c>
      <c r="L4805" s="41">
        <v>3.5353167899643267E-4</v>
      </c>
      <c r="M4805" s="42">
        <v>3.3856205074004055</v>
      </c>
    </row>
    <row r="4806" spans="1:13" x14ac:dyDescent="0.2">
      <c r="A4806" s="84">
        <v>360</v>
      </c>
      <c r="B4806" s="85">
        <v>38129</v>
      </c>
      <c r="C4806" s="105">
        <v>24.774679599999999</v>
      </c>
      <c r="D4806" s="90">
        <v>6.1492000000000003E-4</v>
      </c>
      <c r="E4806" s="87">
        <v>302.74715752999998</v>
      </c>
      <c r="F4806" s="96">
        <v>2.3652548900000001</v>
      </c>
      <c r="G4806" s="91">
        <v>13.569967244999999</v>
      </c>
      <c r="H4806" s="41">
        <v>3.5353167899643267E-4</v>
      </c>
      <c r="I4806" s="42">
        <v>29.490007717202573</v>
      </c>
      <c r="J4806" s="41">
        <v>3.769435345833333E-4</v>
      </c>
      <c r="K4806" s="42">
        <v>3.5845846362852742</v>
      </c>
      <c r="L4806" s="41">
        <v>3.5353167899643267E-4</v>
      </c>
      <c r="M4806" s="42">
        <v>3.385974039079402</v>
      </c>
    </row>
    <row r="4807" spans="1:13" x14ac:dyDescent="0.2">
      <c r="A4807" s="84">
        <v>360</v>
      </c>
      <c r="B4807" s="85">
        <v>38130</v>
      </c>
      <c r="C4807" s="105">
        <v>24.774679599999999</v>
      </c>
      <c r="D4807" s="90">
        <v>6.1492000000000003E-4</v>
      </c>
      <c r="E4807" s="87">
        <v>302.93332280999999</v>
      </c>
      <c r="F4807" s="96">
        <v>2.3652548900000001</v>
      </c>
      <c r="G4807" s="91">
        <v>13.569967244999999</v>
      </c>
      <c r="H4807" s="41">
        <v>3.5353167899643267E-4</v>
      </c>
      <c r="I4807" s="42">
        <v>29.500433369144453</v>
      </c>
      <c r="J4807" s="41">
        <v>3.769435345833333E-4</v>
      </c>
      <c r="K4807" s="42">
        <v>3.5849615798198577</v>
      </c>
      <c r="L4807" s="41">
        <v>3.5353167899643267E-4</v>
      </c>
      <c r="M4807" s="42">
        <v>3.3863275707583984</v>
      </c>
    </row>
    <row r="4808" spans="1:13" x14ac:dyDescent="0.2">
      <c r="A4808" s="84">
        <v>360</v>
      </c>
      <c r="B4808" s="85">
        <v>38131</v>
      </c>
      <c r="C4808" s="105">
        <v>24.512108529999999</v>
      </c>
      <c r="D4808" s="90">
        <v>6.0912E-4</v>
      </c>
      <c r="E4808" s="87">
        <v>303.11784555999998</v>
      </c>
      <c r="F4808" s="96">
        <v>2.3701984999999999</v>
      </c>
      <c r="G4808" s="91">
        <v>13.441153515</v>
      </c>
      <c r="H4808" s="41">
        <v>3.5037816044680703E-4</v>
      </c>
      <c r="I4808" s="42">
        <v>29.510769676720717</v>
      </c>
      <c r="J4808" s="41">
        <v>3.7336537541666668E-4</v>
      </c>
      <c r="K4808" s="42">
        <v>3.5853349451952745</v>
      </c>
      <c r="L4808" s="41">
        <v>3.5037816044680703E-4</v>
      </c>
      <c r="M4808" s="42">
        <v>3.3866779489188454</v>
      </c>
    </row>
    <row r="4809" spans="1:13" x14ac:dyDescent="0.2">
      <c r="A4809" s="84">
        <v>360</v>
      </c>
      <c r="B4809" s="85">
        <v>38132</v>
      </c>
      <c r="C4809" s="105">
        <v>24.608603389999999</v>
      </c>
      <c r="D4809" s="90">
        <v>6.1134999999999998E-4</v>
      </c>
      <c r="E4809" s="87">
        <v>303.30315665000001</v>
      </c>
      <c r="F4809" s="96">
        <v>2.3519781700000002</v>
      </c>
      <c r="G4809" s="91">
        <v>13.480290779999999</v>
      </c>
      <c r="H4809" s="41">
        <v>3.5133666632747307E-4</v>
      </c>
      <c r="I4809" s="42">
        <v>29.521137892159693</v>
      </c>
      <c r="J4809" s="41">
        <v>3.7445252166666662E-4</v>
      </c>
      <c r="K4809" s="42">
        <v>3.5857093977169412</v>
      </c>
      <c r="L4809" s="41">
        <v>3.5133666632747307E-4</v>
      </c>
      <c r="M4809" s="42">
        <v>3.3870292855851729</v>
      </c>
    </row>
    <row r="4810" spans="1:13" x14ac:dyDescent="0.2">
      <c r="A4810" s="84">
        <v>360</v>
      </c>
      <c r="B4810" s="85">
        <v>38133</v>
      </c>
      <c r="C4810" s="105">
        <v>24.777557059999999</v>
      </c>
      <c r="D4810" s="90">
        <v>6.1514000000000002E-4</v>
      </c>
      <c r="E4810" s="87">
        <v>303.48973054999999</v>
      </c>
      <c r="F4810" s="96">
        <v>2.4100872199999999</v>
      </c>
      <c r="G4810" s="91">
        <v>13.59382214</v>
      </c>
      <c r="H4810" s="41">
        <v>3.5411528471329667E-4</v>
      </c>
      <c r="I4810" s="42">
        <v>29.531591778309437</v>
      </c>
      <c r="J4810" s="41">
        <v>3.7760617055555558E-4</v>
      </c>
      <c r="K4810" s="42">
        <v>3.5860870038874966</v>
      </c>
      <c r="L4810" s="41">
        <v>3.5411528471329667E-4</v>
      </c>
      <c r="M4810" s="42">
        <v>3.3873834008698864</v>
      </c>
    </row>
    <row r="4811" spans="1:13" x14ac:dyDescent="0.2">
      <c r="A4811" s="84">
        <v>360</v>
      </c>
      <c r="B4811" s="85">
        <v>38134</v>
      </c>
      <c r="C4811" s="105">
        <v>24.913387759999999</v>
      </c>
      <c r="D4811" s="90">
        <v>6.1802999999999999E-4</v>
      </c>
      <c r="E4811" s="87">
        <v>303.67729630999997</v>
      </c>
      <c r="F4811" s="96">
        <v>2.3663391599999999</v>
      </c>
      <c r="G4811" s="91">
        <v>13.639863459999999</v>
      </c>
      <c r="H4811" s="41">
        <v>3.5524133182818218E-4</v>
      </c>
      <c r="I4811" s="42">
        <v>29.54208262030377</v>
      </c>
      <c r="J4811" s="41">
        <v>3.7888509611111107E-4</v>
      </c>
      <c r="K4811" s="42">
        <v>3.5864658889836076</v>
      </c>
      <c r="L4811" s="41">
        <v>3.5524133182818218E-4</v>
      </c>
      <c r="M4811" s="42">
        <v>3.3877386422017146</v>
      </c>
    </row>
    <row r="4812" spans="1:13" x14ac:dyDescent="0.2">
      <c r="A4812" s="84">
        <v>360</v>
      </c>
      <c r="B4812" s="85">
        <v>38135</v>
      </c>
      <c r="C4812" s="105">
        <v>24.8089507</v>
      </c>
      <c r="D4812" s="90">
        <v>6.1580999999999995E-4</v>
      </c>
      <c r="E4812" s="87">
        <v>303.86430382999998</v>
      </c>
      <c r="F4812" s="96">
        <v>2.3523620900000002</v>
      </c>
      <c r="G4812" s="91">
        <v>13.580656395</v>
      </c>
      <c r="H4812" s="41">
        <v>3.5379320224349087E-4</v>
      </c>
      <c r="I4812" s="42">
        <v>29.552534408314948</v>
      </c>
      <c r="J4812" s="41">
        <v>3.7724045541666666E-4</v>
      </c>
      <c r="K4812" s="42">
        <v>3.5868431294390244</v>
      </c>
      <c r="L4812" s="41">
        <v>3.5379320224349087E-4</v>
      </c>
      <c r="M4812" s="42">
        <v>3.3880924354039581</v>
      </c>
    </row>
    <row r="4813" spans="1:13" x14ac:dyDescent="0.2">
      <c r="A4813" s="84">
        <v>360</v>
      </c>
      <c r="B4813" s="85">
        <v>38136</v>
      </c>
      <c r="C4813" s="105">
        <v>24.8089507</v>
      </c>
      <c r="D4813" s="90">
        <v>6.1580999999999995E-4</v>
      </c>
      <c r="E4813" s="87">
        <v>304.05142651</v>
      </c>
      <c r="F4813" s="96">
        <v>2.3523620900000002</v>
      </c>
      <c r="G4813" s="91">
        <v>13.580656395</v>
      </c>
      <c r="H4813" s="41">
        <v>3.5379320224349087E-4</v>
      </c>
      <c r="I4813" s="42">
        <v>29.562989894097676</v>
      </c>
      <c r="J4813" s="41">
        <v>3.7724045541666666E-4</v>
      </c>
      <c r="K4813" s="42">
        <v>3.5872203698944412</v>
      </c>
      <c r="L4813" s="41">
        <v>3.5379320224349087E-4</v>
      </c>
      <c r="M4813" s="42">
        <v>3.3884462286062016</v>
      </c>
    </row>
    <row r="4814" spans="1:13" x14ac:dyDescent="0.2">
      <c r="A4814" s="84">
        <v>360</v>
      </c>
      <c r="B4814" s="85">
        <v>38137</v>
      </c>
      <c r="C4814" s="105">
        <v>24.8089507</v>
      </c>
      <c r="D4814" s="90">
        <v>6.1580999999999995E-4</v>
      </c>
      <c r="E4814" s="87">
        <v>304.23866442000002</v>
      </c>
      <c r="F4814" s="96">
        <v>2.3523620900000002</v>
      </c>
      <c r="G4814" s="91">
        <v>13.580656395</v>
      </c>
      <c r="H4814" s="41">
        <v>3.5379320224349087E-4</v>
      </c>
      <c r="I4814" s="42">
        <v>29.573449078960202</v>
      </c>
      <c r="J4814" s="41">
        <v>3.7724045541666666E-4</v>
      </c>
      <c r="K4814" s="42">
        <v>3.5875976103498579</v>
      </c>
      <c r="L4814" s="41">
        <v>3.5379320224349087E-4</v>
      </c>
      <c r="M4814" s="42">
        <v>3.3888000218084451</v>
      </c>
    </row>
    <row r="4815" spans="1:13" x14ac:dyDescent="0.2">
      <c r="A4815" s="84">
        <v>360</v>
      </c>
      <c r="B4815" s="85">
        <v>38138</v>
      </c>
      <c r="C4815" s="105">
        <v>24.872153480000001</v>
      </c>
      <c r="D4815" s="90">
        <v>6.1713999999999996E-4</v>
      </c>
      <c r="E4815" s="87">
        <v>304.42642226999999</v>
      </c>
      <c r="F4815" s="96">
        <v>2.3773305599999999</v>
      </c>
      <c r="G4815" s="91">
        <v>13.624742020000001</v>
      </c>
      <c r="H4815" s="41">
        <v>3.5487155217173161E-4</v>
      </c>
      <c r="I4815" s="42">
        <v>29.583943854737925</v>
      </c>
      <c r="J4815" s="41">
        <v>3.7846505611111112E-4</v>
      </c>
      <c r="K4815" s="42">
        <v>3.5879760754059689</v>
      </c>
      <c r="L4815" s="41">
        <v>3.5487155217173161E-4</v>
      </c>
      <c r="M4815" s="42">
        <v>3.389154893360617</v>
      </c>
    </row>
    <row r="4816" spans="1:13" x14ac:dyDescent="0.2">
      <c r="A4816" s="84">
        <v>360</v>
      </c>
      <c r="B4816" s="85">
        <v>38139</v>
      </c>
      <c r="C4816" s="105">
        <v>24.94915773</v>
      </c>
      <c r="D4816" s="90">
        <v>6.1892000000000002E-4</v>
      </c>
      <c r="E4816" s="87">
        <v>304.61483786999997</v>
      </c>
      <c r="F4816" s="96">
        <v>2.3850020700000001</v>
      </c>
      <c r="G4816" s="91">
        <v>13.667079899999999</v>
      </c>
      <c r="H4816" s="41">
        <v>3.5590675896646218E-4</v>
      </c>
      <c r="I4816" s="42">
        <v>29.594472980312709</v>
      </c>
      <c r="J4816" s="41">
        <v>3.796411083333333E-4</v>
      </c>
      <c r="K4816" s="42">
        <v>3.5883557165143021</v>
      </c>
      <c r="L4816" s="41">
        <v>3.5590675896646218E-4</v>
      </c>
      <c r="M4816" s="42">
        <v>3.3895108001195835</v>
      </c>
    </row>
    <row r="4817" spans="1:13" x14ac:dyDescent="0.2">
      <c r="A4817" s="84">
        <v>360</v>
      </c>
      <c r="B4817" s="85">
        <v>38140</v>
      </c>
      <c r="C4817" s="105">
        <v>25.061126999999999</v>
      </c>
      <c r="D4817" s="90">
        <v>6.2137E-4</v>
      </c>
      <c r="E4817" s="87">
        <v>304.80411638999999</v>
      </c>
      <c r="F4817" s="96">
        <v>2.3639929999999998</v>
      </c>
      <c r="G4817" s="91">
        <v>13.71256</v>
      </c>
      <c r="H4817" s="41">
        <v>3.5701836813295529E-4</v>
      </c>
      <c r="I4817" s="42">
        <v>29.605038750761896</v>
      </c>
      <c r="J4817" s="41">
        <v>3.8090444444444446E-4</v>
      </c>
      <c r="K4817" s="42">
        <v>3.5887366209587466</v>
      </c>
      <c r="L4817" s="41">
        <v>3.5701836813295529E-4</v>
      </c>
      <c r="M4817" s="42">
        <v>3.3898678184877165</v>
      </c>
    </row>
    <row r="4818" spans="1:13" x14ac:dyDescent="0.2">
      <c r="A4818" s="84">
        <v>360</v>
      </c>
      <c r="B4818" s="85">
        <v>38141</v>
      </c>
      <c r="C4818" s="105">
        <v>24.975473959999999</v>
      </c>
      <c r="D4818" s="90">
        <v>6.1959000000000005E-4</v>
      </c>
      <c r="E4818" s="87">
        <v>304.99296996999999</v>
      </c>
      <c r="F4818" s="96">
        <v>2.3577199800000002</v>
      </c>
      <c r="G4818" s="91">
        <v>13.666596969999999</v>
      </c>
      <c r="H4818" s="41">
        <v>3.5589495297561058E-4</v>
      </c>
      <c r="I4818" s="42">
        <v>29.615575034635938</v>
      </c>
      <c r="J4818" s="41">
        <v>3.7962769361111109E-4</v>
      </c>
      <c r="K4818" s="42">
        <v>3.5891162486523576</v>
      </c>
      <c r="L4818" s="41">
        <v>3.5589495297561058E-4</v>
      </c>
      <c r="M4818" s="42">
        <v>3.3902237134406921</v>
      </c>
    </row>
    <row r="4819" spans="1:13" x14ac:dyDescent="0.2">
      <c r="A4819" s="84">
        <v>360</v>
      </c>
      <c r="B4819" s="85">
        <v>38142</v>
      </c>
      <c r="C4819" s="105">
        <v>25.038623139999999</v>
      </c>
      <c r="D4819" s="90">
        <v>6.2091999999999996E-4</v>
      </c>
      <c r="E4819" s="87">
        <v>305.18234619999998</v>
      </c>
      <c r="F4819" s="96">
        <v>2.3701312200000002</v>
      </c>
      <c r="G4819" s="91">
        <v>13.70437718</v>
      </c>
      <c r="H4819" s="41">
        <v>3.5681839913670466E-4</v>
      </c>
      <c r="I4819" s="42">
        <v>29.62614241670931</v>
      </c>
      <c r="J4819" s="41">
        <v>3.8067714388888887E-4</v>
      </c>
      <c r="K4819" s="42">
        <v>3.5894969257962464</v>
      </c>
      <c r="L4819" s="41">
        <v>3.5681839913670466E-4</v>
      </c>
      <c r="M4819" s="42">
        <v>3.390580531839829</v>
      </c>
    </row>
    <row r="4820" spans="1:13" x14ac:dyDescent="0.2">
      <c r="A4820" s="84">
        <v>360</v>
      </c>
      <c r="B4820" s="85">
        <v>38143</v>
      </c>
      <c r="C4820" s="105">
        <v>25.038623139999999</v>
      </c>
      <c r="D4820" s="90">
        <v>6.2091999999999996E-4</v>
      </c>
      <c r="E4820" s="87">
        <v>305.37184001999998</v>
      </c>
      <c r="F4820" s="96">
        <v>2.3701312200000002</v>
      </c>
      <c r="G4820" s="91">
        <v>13.70437718</v>
      </c>
      <c r="H4820" s="41">
        <v>3.5681839913670466E-4</v>
      </c>
      <c r="I4820" s="42">
        <v>29.636713569419037</v>
      </c>
      <c r="J4820" s="41">
        <v>3.8067714388888887E-4</v>
      </c>
      <c r="K4820" s="42">
        <v>3.5898776029401351</v>
      </c>
      <c r="L4820" s="41">
        <v>3.5681839913670466E-4</v>
      </c>
      <c r="M4820" s="42">
        <v>3.3909373502389659</v>
      </c>
    </row>
    <row r="4821" spans="1:13" x14ac:dyDescent="0.2">
      <c r="A4821" s="84">
        <v>360</v>
      </c>
      <c r="B4821" s="85">
        <v>38144</v>
      </c>
      <c r="C4821" s="105">
        <v>25.038623139999999</v>
      </c>
      <c r="D4821" s="90">
        <v>6.2091999999999996E-4</v>
      </c>
      <c r="E4821" s="87">
        <v>305.56145149999998</v>
      </c>
      <c r="F4821" s="96">
        <v>2.3701312200000002</v>
      </c>
      <c r="G4821" s="91">
        <v>13.70437718</v>
      </c>
      <c r="H4821" s="41">
        <v>3.5681839913670466E-4</v>
      </c>
      <c r="I4821" s="42">
        <v>29.647288494110551</v>
      </c>
      <c r="J4821" s="41">
        <v>3.8067714388888887E-4</v>
      </c>
      <c r="K4821" s="42">
        <v>3.5902582800840239</v>
      </c>
      <c r="L4821" s="41">
        <v>3.5681839913670466E-4</v>
      </c>
      <c r="M4821" s="42">
        <v>3.3912941686381028</v>
      </c>
    </row>
    <row r="4822" spans="1:13" x14ac:dyDescent="0.2">
      <c r="A4822" s="84">
        <v>360</v>
      </c>
      <c r="B4822" s="85">
        <v>38145</v>
      </c>
      <c r="C4822" s="105">
        <v>24.805118090000001</v>
      </c>
      <c r="D4822" s="90">
        <v>6.1580999999999995E-4</v>
      </c>
      <c r="E4822" s="87">
        <v>305.74961930000001</v>
      </c>
      <c r="F4822" s="96">
        <v>2.3819291499999999</v>
      </c>
      <c r="G4822" s="91">
        <v>13.593523620000001</v>
      </c>
      <c r="H4822" s="41">
        <v>3.5410798223045603E-4</v>
      </c>
      <c r="I4822" s="42">
        <v>29.657786835617806</v>
      </c>
      <c r="J4822" s="41">
        <v>3.7759787833333333E-4</v>
      </c>
      <c r="K4822" s="42">
        <v>3.5906358779623573</v>
      </c>
      <c r="L4822" s="41">
        <v>3.5410798223045603E-4</v>
      </c>
      <c r="M4822" s="42">
        <v>3.3916482766203333</v>
      </c>
    </row>
    <row r="4823" spans="1:13" x14ac:dyDescent="0.2">
      <c r="A4823" s="84">
        <v>360</v>
      </c>
      <c r="B4823" s="85">
        <v>38146</v>
      </c>
      <c r="C4823" s="105">
        <v>24.85155756</v>
      </c>
      <c r="D4823" s="90">
        <v>6.1669999999999997E-4</v>
      </c>
      <c r="E4823" s="87">
        <v>305.93817509000002</v>
      </c>
      <c r="F4823" s="96">
        <v>2.3819200899999999</v>
      </c>
      <c r="G4823" s="91">
        <v>13.616738825000001</v>
      </c>
      <c r="H4823" s="41">
        <v>3.5467582220061189E-4</v>
      </c>
      <c r="I4823" s="42">
        <v>29.66830573554838</v>
      </c>
      <c r="J4823" s="41">
        <v>3.7824274513888889E-4</v>
      </c>
      <c r="K4823" s="42">
        <v>3.5910141207074964</v>
      </c>
      <c r="L4823" s="41">
        <v>3.5467582220061189E-4</v>
      </c>
      <c r="M4823" s="42">
        <v>3.3920029524425339</v>
      </c>
    </row>
    <row r="4824" spans="1:13" x14ac:dyDescent="0.2">
      <c r="A4824" s="84">
        <v>360</v>
      </c>
      <c r="B4824" s="85">
        <v>38147</v>
      </c>
      <c r="C4824" s="105">
        <v>24.906133229999998</v>
      </c>
      <c r="D4824" s="90">
        <v>6.1802999999999999E-4</v>
      </c>
      <c r="E4824" s="87">
        <v>306.12725405999998</v>
      </c>
      <c r="F4824" s="96">
        <v>2.3845516600000001</v>
      </c>
      <c r="G4824" s="91">
        <v>13.645342444999999</v>
      </c>
      <c r="H4824" s="41">
        <v>3.5537530280338459E-4</v>
      </c>
      <c r="I4824" s="42">
        <v>29.678849118682813</v>
      </c>
      <c r="J4824" s="41">
        <v>3.7903729013888886E-4</v>
      </c>
      <c r="K4824" s="42">
        <v>3.5913931579976355</v>
      </c>
      <c r="L4824" s="41">
        <v>3.5537530280338459E-4</v>
      </c>
      <c r="M4824" s="42">
        <v>3.3923583277453373</v>
      </c>
    </row>
    <row r="4825" spans="1:13" x14ac:dyDescent="0.2">
      <c r="A4825" s="84">
        <v>360</v>
      </c>
      <c r="B4825" s="85">
        <v>38148</v>
      </c>
      <c r="C4825" s="105">
        <v>25.115106269999998</v>
      </c>
      <c r="D4825" s="90">
        <v>6.2270000000000001E-4</v>
      </c>
      <c r="E4825" s="87">
        <v>306.3178795</v>
      </c>
      <c r="F4825" s="96">
        <v>2.3898769999999998</v>
      </c>
      <c r="G4825" s="91">
        <v>13.752491634999998</v>
      </c>
      <c r="H4825" s="41">
        <v>3.5799399813574162E-4</v>
      </c>
      <c r="I4825" s="42">
        <v>29.689473968538877</v>
      </c>
      <c r="J4825" s="41">
        <v>3.8201365652777773E-4</v>
      </c>
      <c r="K4825" s="42">
        <v>3.591775171654163</v>
      </c>
      <c r="L4825" s="41">
        <v>3.5799399813574162E-4</v>
      </c>
      <c r="M4825" s="42">
        <v>3.3927163217434728</v>
      </c>
    </row>
    <row r="4826" spans="1:13" x14ac:dyDescent="0.2">
      <c r="A4826" s="84">
        <v>360</v>
      </c>
      <c r="B4826" s="85">
        <v>38149</v>
      </c>
      <c r="C4826" s="105">
        <v>25.265049280000003</v>
      </c>
      <c r="D4826" s="90">
        <v>6.2602999999999997E-4</v>
      </c>
      <c r="E4826" s="87">
        <v>306.50964368000001</v>
      </c>
      <c r="F4826" s="96">
        <v>2.3931477800000001</v>
      </c>
      <c r="G4826" s="91">
        <v>13.829098530000001</v>
      </c>
      <c r="H4826" s="41">
        <v>3.5986474099791721E-4</v>
      </c>
      <c r="I4826" s="42">
        <v>29.700158163398928</v>
      </c>
      <c r="J4826" s="41">
        <v>3.8414162583333335E-4</v>
      </c>
      <c r="K4826" s="42">
        <v>3.5921593132799963</v>
      </c>
      <c r="L4826" s="41">
        <v>3.5986474099791721E-4</v>
      </c>
      <c r="M4826" s="42">
        <v>3.3930761864844707</v>
      </c>
    </row>
    <row r="4827" spans="1:13" x14ac:dyDescent="0.2">
      <c r="A4827" s="84">
        <v>360</v>
      </c>
      <c r="B4827" s="85">
        <v>38150</v>
      </c>
      <c r="C4827" s="105">
        <v>25.265049280000003</v>
      </c>
      <c r="D4827" s="90">
        <v>6.2602999999999997E-4</v>
      </c>
      <c r="E4827" s="87">
        <v>306.70152790999998</v>
      </c>
      <c r="F4827" s="96">
        <v>2.3931477800000001</v>
      </c>
      <c r="G4827" s="91">
        <v>13.829098530000001</v>
      </c>
      <c r="H4827" s="41">
        <v>3.5986474099791721E-4</v>
      </c>
      <c r="I4827" s="42">
        <v>29.710846203123996</v>
      </c>
      <c r="J4827" s="41">
        <v>3.8414162583333335E-4</v>
      </c>
      <c r="K4827" s="42">
        <v>3.5925434549058295</v>
      </c>
      <c r="L4827" s="41">
        <v>3.5986474099791721E-4</v>
      </c>
      <c r="M4827" s="42">
        <v>3.3934360512254687</v>
      </c>
    </row>
    <row r="4828" spans="1:13" x14ac:dyDescent="0.2">
      <c r="A4828" s="84">
        <v>360</v>
      </c>
      <c r="B4828" s="85">
        <v>38151</v>
      </c>
      <c r="C4828" s="105">
        <v>25.265049280000003</v>
      </c>
      <c r="D4828" s="90">
        <v>6.2602999999999997E-4</v>
      </c>
      <c r="E4828" s="87">
        <v>306.89353226999998</v>
      </c>
      <c r="F4828" s="96">
        <v>2.3931477800000001</v>
      </c>
      <c r="G4828" s="91">
        <v>13.829098530000001</v>
      </c>
      <c r="H4828" s="41">
        <v>3.5986474099791721E-4</v>
      </c>
      <c r="I4828" s="42">
        <v>29.721538089097713</v>
      </c>
      <c r="J4828" s="41">
        <v>3.8414162583333335E-4</v>
      </c>
      <c r="K4828" s="42">
        <v>3.5929275965316627</v>
      </c>
      <c r="L4828" s="41">
        <v>3.5986474099791721E-4</v>
      </c>
      <c r="M4828" s="42">
        <v>3.3937959159664666</v>
      </c>
    </row>
    <row r="4829" spans="1:13" x14ac:dyDescent="0.2">
      <c r="A4829" s="84">
        <v>360</v>
      </c>
      <c r="B4829" s="85">
        <v>38152</v>
      </c>
      <c r="C4829" s="105">
        <v>25.256633919999999</v>
      </c>
      <c r="D4829" s="90">
        <v>6.2580999999999997E-4</v>
      </c>
      <c r="E4829" s="87">
        <v>307.08558930999999</v>
      </c>
      <c r="F4829" s="96">
        <v>2.3832832499999999</v>
      </c>
      <c r="G4829" s="91">
        <v>13.819958584999998</v>
      </c>
      <c r="H4829" s="41">
        <v>3.5964160921664323E-4</v>
      </c>
      <c r="I4829" s="42">
        <v>29.732227190884469</v>
      </c>
      <c r="J4829" s="41">
        <v>3.8388773847222219E-4</v>
      </c>
      <c r="K4829" s="42">
        <v>3.593311484270135</v>
      </c>
      <c r="L4829" s="41">
        <v>3.5964160921664323E-4</v>
      </c>
      <c r="M4829" s="42">
        <v>3.394155557575683</v>
      </c>
    </row>
    <row r="4830" spans="1:13" x14ac:dyDescent="0.2">
      <c r="A4830" s="84">
        <v>360</v>
      </c>
      <c r="B4830" s="85">
        <v>38153</v>
      </c>
      <c r="C4830" s="105">
        <v>25.100239819999999</v>
      </c>
      <c r="D4830" s="90">
        <v>6.2226000000000002E-4</v>
      </c>
      <c r="E4830" s="87">
        <v>307.27667638999998</v>
      </c>
      <c r="F4830" s="96">
        <v>2.3682241300000002</v>
      </c>
      <c r="G4830" s="91">
        <v>13.734231975</v>
      </c>
      <c r="H4830" s="41">
        <v>3.5754791122855067E-4</v>
      </c>
      <c r="I4830" s="42">
        <v>29.742857886612743</v>
      </c>
      <c r="J4830" s="41">
        <v>3.8150644375000001E-4</v>
      </c>
      <c r="K4830" s="42">
        <v>3.593692990713885</v>
      </c>
      <c r="L4830" s="41">
        <v>3.5754791122855067E-4</v>
      </c>
      <c r="M4830" s="42">
        <v>3.3945131054869115</v>
      </c>
    </row>
    <row r="4831" spans="1:13" x14ac:dyDescent="0.2">
      <c r="A4831" s="84">
        <v>360</v>
      </c>
      <c r="B4831" s="85">
        <v>38154</v>
      </c>
      <c r="C4831" s="105">
        <v>25.318735730000004</v>
      </c>
      <c r="D4831" s="90">
        <v>6.2713999999999999E-4</v>
      </c>
      <c r="E4831" s="87">
        <v>307.46938188000001</v>
      </c>
      <c r="F4831" s="96">
        <v>2.3791295799999999</v>
      </c>
      <c r="G4831" s="91">
        <v>13.848932655000002</v>
      </c>
      <c r="H4831" s="41">
        <v>3.6034888636349294E-4</v>
      </c>
      <c r="I4831" s="42">
        <v>29.753575692329452</v>
      </c>
      <c r="J4831" s="41">
        <v>3.8469257375000005E-4</v>
      </c>
      <c r="K4831" s="42">
        <v>3.5940776832876349</v>
      </c>
      <c r="L4831" s="41">
        <v>3.6034888636349294E-4</v>
      </c>
      <c r="M4831" s="42">
        <v>3.394873454373275</v>
      </c>
    </row>
    <row r="4832" spans="1:13" x14ac:dyDescent="0.2">
      <c r="A4832" s="84">
        <v>360</v>
      </c>
      <c r="B4832" s="85">
        <v>38155</v>
      </c>
      <c r="C4832" s="105">
        <v>25.312338070000003</v>
      </c>
      <c r="D4832" s="90">
        <v>6.2691999999999999E-4</v>
      </c>
      <c r="E4832" s="87">
        <v>307.66214058000003</v>
      </c>
      <c r="F4832" s="96">
        <v>2.3929548600000001</v>
      </c>
      <c r="G4832" s="91">
        <v>13.852646465000001</v>
      </c>
      <c r="H4832" s="41">
        <v>3.6043953006292817E-4</v>
      </c>
      <c r="I4832" s="42">
        <v>29.764300057169688</v>
      </c>
      <c r="J4832" s="41">
        <v>3.847957351388889E-4</v>
      </c>
      <c r="K4832" s="42">
        <v>3.5944624790227739</v>
      </c>
      <c r="L4832" s="41">
        <v>3.6043953006292817E-4</v>
      </c>
      <c r="M4832" s="42">
        <v>3.3952338939033382</v>
      </c>
    </row>
    <row r="4833" spans="1:13" x14ac:dyDescent="0.2">
      <c r="A4833" s="84">
        <v>360</v>
      </c>
      <c r="B4833" s="85">
        <v>38156</v>
      </c>
      <c r="C4833" s="105">
        <v>25.200614090000002</v>
      </c>
      <c r="D4833" s="90">
        <v>6.2447999999999996E-4</v>
      </c>
      <c r="E4833" s="87">
        <v>307.85426942999999</v>
      </c>
      <c r="F4833" s="96">
        <v>2.3776775899999998</v>
      </c>
      <c r="G4833" s="91">
        <v>13.789145840000002</v>
      </c>
      <c r="H4833" s="41">
        <v>3.588892517136788E-4</v>
      </c>
      <c r="I4833" s="42">
        <v>29.774982144544985</v>
      </c>
      <c r="J4833" s="41">
        <v>3.8303182888888894E-4</v>
      </c>
      <c r="K4833" s="42">
        <v>3.594845510851663</v>
      </c>
      <c r="L4833" s="41">
        <v>3.588892517136788E-4</v>
      </c>
      <c r="M4833" s="42">
        <v>3.3955927831550516</v>
      </c>
    </row>
    <row r="4834" spans="1:13" x14ac:dyDescent="0.2">
      <c r="A4834" s="84">
        <v>360</v>
      </c>
      <c r="B4834" s="85">
        <v>38157</v>
      </c>
      <c r="C4834" s="105">
        <v>25.200614090000002</v>
      </c>
      <c r="D4834" s="90">
        <v>6.2447999999999996E-4</v>
      </c>
      <c r="E4834" s="87">
        <v>308.04651826000003</v>
      </c>
      <c r="F4834" s="96">
        <v>2.3776775899999998</v>
      </c>
      <c r="G4834" s="91">
        <v>13.789145840000002</v>
      </c>
      <c r="H4834" s="41">
        <v>3.588892517136788E-4</v>
      </c>
      <c r="I4834" s="42">
        <v>29.785668065606629</v>
      </c>
      <c r="J4834" s="41">
        <v>3.8303182888888894E-4</v>
      </c>
      <c r="K4834" s="42">
        <v>3.5952285426805521</v>
      </c>
      <c r="L4834" s="41">
        <v>3.588892517136788E-4</v>
      </c>
      <c r="M4834" s="42">
        <v>3.3959516724067651</v>
      </c>
    </row>
    <row r="4835" spans="1:13" x14ac:dyDescent="0.2">
      <c r="A4835" s="84">
        <v>360</v>
      </c>
      <c r="B4835" s="85">
        <v>38158</v>
      </c>
      <c r="C4835" s="105">
        <v>25.200614090000002</v>
      </c>
      <c r="D4835" s="90">
        <v>6.2447999999999996E-4</v>
      </c>
      <c r="E4835" s="87">
        <v>308.23888714999998</v>
      </c>
      <c r="F4835" s="96">
        <v>2.3776775899999998</v>
      </c>
      <c r="G4835" s="91">
        <v>13.789145840000002</v>
      </c>
      <c r="H4835" s="41">
        <v>3.588892517136788E-4</v>
      </c>
      <c r="I4835" s="42">
        <v>29.796357821730485</v>
      </c>
      <c r="J4835" s="41">
        <v>3.8303182888888894E-4</v>
      </c>
      <c r="K4835" s="42">
        <v>3.5956115745094412</v>
      </c>
      <c r="L4835" s="41">
        <v>3.588892517136788E-4</v>
      </c>
      <c r="M4835" s="42">
        <v>3.3963105616584786</v>
      </c>
    </row>
    <row r="4836" spans="1:13" x14ac:dyDescent="0.2">
      <c r="A4836" s="84">
        <v>360</v>
      </c>
      <c r="B4836" s="85">
        <v>38159</v>
      </c>
      <c r="C4836" s="105">
        <v>25.252855099999998</v>
      </c>
      <c r="D4836" s="90">
        <v>6.2558999999999998E-4</v>
      </c>
      <c r="E4836" s="87">
        <v>308.43171832000002</v>
      </c>
      <c r="F4836" s="96">
        <v>2.3385372900000001</v>
      </c>
      <c r="G4836" s="91">
        <v>13.795696195</v>
      </c>
      <c r="H4836" s="41">
        <v>3.5904920931018047E-4</v>
      </c>
      <c r="I4836" s="42">
        <v>29.8070561804467</v>
      </c>
      <c r="J4836" s="41">
        <v>3.8321378319444444E-4</v>
      </c>
      <c r="K4836" s="42">
        <v>3.5959947882926357</v>
      </c>
      <c r="L4836" s="41">
        <v>3.5904920931018047E-4</v>
      </c>
      <c r="M4836" s="42">
        <v>3.3966696108677885</v>
      </c>
    </row>
    <row r="4837" spans="1:13" x14ac:dyDescent="0.2">
      <c r="A4837" s="84">
        <v>360</v>
      </c>
      <c r="B4837" s="85">
        <v>38160</v>
      </c>
      <c r="C4837" s="105">
        <v>25.067297639999996</v>
      </c>
      <c r="D4837" s="90">
        <v>6.2158999999999999E-4</v>
      </c>
      <c r="E4837" s="87">
        <v>308.62343638999999</v>
      </c>
      <c r="F4837" s="96">
        <v>2.3769060199999998</v>
      </c>
      <c r="G4837" s="91">
        <v>13.722101829999998</v>
      </c>
      <c r="H4837" s="41">
        <v>3.5725153003562937E-4</v>
      </c>
      <c r="I4837" s="42">
        <v>29.817704796873024</v>
      </c>
      <c r="J4837" s="41">
        <v>3.8116949527777772E-4</v>
      </c>
      <c r="K4837" s="42">
        <v>3.5963759577879135</v>
      </c>
      <c r="L4837" s="41">
        <v>3.5725153003562937E-4</v>
      </c>
      <c r="M4837" s="42">
        <v>3.3970268623978241</v>
      </c>
    </row>
    <row r="4838" spans="1:13" x14ac:dyDescent="0.2">
      <c r="A4838" s="84">
        <v>360</v>
      </c>
      <c r="B4838" s="85">
        <v>38161</v>
      </c>
      <c r="C4838" s="105">
        <v>25.016195400000001</v>
      </c>
      <c r="D4838" s="90">
        <v>6.2047999999999997E-4</v>
      </c>
      <c r="E4838" s="87">
        <v>308.81493105999999</v>
      </c>
      <c r="F4838" s="96">
        <v>2.38475942</v>
      </c>
      <c r="G4838" s="91">
        <v>13.700477410000001</v>
      </c>
      <c r="H4838" s="41">
        <v>3.5672309282275272E-4</v>
      </c>
      <c r="I4838" s="42">
        <v>29.828341460749041</v>
      </c>
      <c r="J4838" s="41">
        <v>3.8056881694444446E-4</v>
      </c>
      <c r="K4838" s="42">
        <v>3.596756526604858</v>
      </c>
      <c r="L4838" s="41">
        <v>3.5672309282275272E-4</v>
      </c>
      <c r="M4838" s="42">
        <v>3.3973835854906467</v>
      </c>
    </row>
    <row r="4839" spans="1:13" x14ac:dyDescent="0.2">
      <c r="A4839" s="84">
        <v>360</v>
      </c>
      <c r="B4839" s="85">
        <v>38162</v>
      </c>
      <c r="C4839" s="105">
        <v>24.999275579999999</v>
      </c>
      <c r="D4839" s="90">
        <v>6.2003999999999998E-4</v>
      </c>
      <c r="E4839" s="87">
        <v>309.00640866999998</v>
      </c>
      <c r="F4839" s="96">
        <v>2.3753573399999999</v>
      </c>
      <c r="G4839" s="91">
        <v>13.68731646</v>
      </c>
      <c r="H4839" s="41">
        <v>3.5640142885706716E-4</v>
      </c>
      <c r="I4839" s="42">
        <v>29.838972324266088</v>
      </c>
      <c r="J4839" s="41">
        <v>3.80203235E-4</v>
      </c>
      <c r="K4839" s="42">
        <v>3.5971367298398582</v>
      </c>
      <c r="L4839" s="41">
        <v>3.5640142885706716E-4</v>
      </c>
      <c r="M4839" s="42">
        <v>3.397739986919504</v>
      </c>
    </row>
    <row r="4840" spans="1:13" x14ac:dyDescent="0.2">
      <c r="A4840" s="84">
        <v>360</v>
      </c>
      <c r="B4840" s="85">
        <v>38163</v>
      </c>
      <c r="C4840" s="105">
        <v>24.868066410000001</v>
      </c>
      <c r="D4840" s="90">
        <v>6.1713999999999996E-4</v>
      </c>
      <c r="E4840" s="87">
        <v>309.19710888999998</v>
      </c>
      <c r="F4840" s="96">
        <v>2.3951095599999999</v>
      </c>
      <c r="G4840" s="91">
        <v>13.631587984999999</v>
      </c>
      <c r="H4840" s="41">
        <v>3.5503896946198488E-4</v>
      </c>
      <c r="I4840" s="42">
        <v>29.849566322249899</v>
      </c>
      <c r="J4840" s="41">
        <v>3.7865522180555552E-4</v>
      </c>
      <c r="K4840" s="42">
        <v>3.5975153850616639</v>
      </c>
      <c r="L4840" s="41">
        <v>3.5503896946198488E-4</v>
      </c>
      <c r="M4840" s="42">
        <v>3.3980950258889662</v>
      </c>
    </row>
    <row r="4841" spans="1:13" x14ac:dyDescent="0.2">
      <c r="A4841" s="84">
        <v>360</v>
      </c>
      <c r="B4841" s="85">
        <v>38164</v>
      </c>
      <c r="C4841" s="105">
        <v>24.868066410000001</v>
      </c>
      <c r="D4841" s="90">
        <v>6.1713999999999996E-4</v>
      </c>
      <c r="E4841" s="87">
        <v>309.38792678999999</v>
      </c>
      <c r="F4841" s="96">
        <v>2.3951095599999999</v>
      </c>
      <c r="G4841" s="91">
        <v>13.631587984999999</v>
      </c>
      <c r="H4841" s="41">
        <v>3.5503896946198488E-4</v>
      </c>
      <c r="I4841" s="42">
        <v>29.860164081515837</v>
      </c>
      <c r="J4841" s="41">
        <v>3.7865522180555552E-4</v>
      </c>
      <c r="K4841" s="42">
        <v>3.5978940402834696</v>
      </c>
      <c r="L4841" s="41">
        <v>3.5503896946198488E-4</v>
      </c>
      <c r="M4841" s="42">
        <v>3.3984500648584284</v>
      </c>
    </row>
    <row r="4842" spans="1:13" x14ac:dyDescent="0.2">
      <c r="A4842" s="84">
        <v>360</v>
      </c>
      <c r="B4842" s="85">
        <v>38165</v>
      </c>
      <c r="C4842" s="105">
        <v>24.868066410000001</v>
      </c>
      <c r="D4842" s="90">
        <v>6.1713999999999996E-4</v>
      </c>
      <c r="E4842" s="87">
        <v>309.57886245999998</v>
      </c>
      <c r="F4842" s="96">
        <v>2.3951095599999999</v>
      </c>
      <c r="G4842" s="91">
        <v>13.631587984999999</v>
      </c>
      <c r="H4842" s="41">
        <v>3.5503896946198488E-4</v>
      </c>
      <c r="I4842" s="42">
        <v>29.870765603399303</v>
      </c>
      <c r="J4842" s="41">
        <v>3.7865522180555552E-4</v>
      </c>
      <c r="K4842" s="42">
        <v>3.5982726955052753</v>
      </c>
      <c r="L4842" s="41">
        <v>3.5503896946198488E-4</v>
      </c>
      <c r="M4842" s="42">
        <v>3.3988051038278906</v>
      </c>
    </row>
    <row r="4843" spans="1:13" x14ac:dyDescent="0.2">
      <c r="A4843" s="84">
        <v>360</v>
      </c>
      <c r="B4843" s="85">
        <v>38166</v>
      </c>
      <c r="C4843" s="105">
        <v>24.805308109999999</v>
      </c>
      <c r="D4843" s="90">
        <v>6.1580999999999995E-4</v>
      </c>
      <c r="E4843" s="87">
        <v>309.76950421999999</v>
      </c>
      <c r="F4843" s="96">
        <v>2.38628515</v>
      </c>
      <c r="G4843" s="91">
        <v>13.595796629999999</v>
      </c>
      <c r="H4843" s="41">
        <v>3.5416358477946552E-4</v>
      </c>
      <c r="I4843" s="42">
        <v>29.881344740825508</v>
      </c>
      <c r="J4843" s="41">
        <v>3.7766101749999999E-4</v>
      </c>
      <c r="K4843" s="42">
        <v>3.5986503565227754</v>
      </c>
      <c r="L4843" s="41">
        <v>3.5416358477946552E-4</v>
      </c>
      <c r="M4843" s="42">
        <v>3.3991592674126698</v>
      </c>
    </row>
    <row r="4844" spans="1:13" x14ac:dyDescent="0.2">
      <c r="A4844" s="84">
        <v>360</v>
      </c>
      <c r="B4844" s="85">
        <v>38167</v>
      </c>
      <c r="C4844" s="105">
        <v>24.805308109999999</v>
      </c>
      <c r="D4844" s="90">
        <v>6.1580999999999995E-4</v>
      </c>
      <c r="E4844" s="87">
        <v>309.96026338000001</v>
      </c>
      <c r="F4844" s="96">
        <v>2.38628515</v>
      </c>
      <c r="G4844" s="91">
        <v>13.595796629999999</v>
      </c>
      <c r="H4844" s="41">
        <v>3.5416358477946552E-4</v>
      </c>
      <c r="I4844" s="42">
        <v>29.891927624996949</v>
      </c>
      <c r="J4844" s="41">
        <v>3.7766101749999999E-4</v>
      </c>
      <c r="K4844" s="42">
        <v>3.5990280175402756</v>
      </c>
      <c r="L4844" s="41">
        <v>3.5416358477946552E-4</v>
      </c>
      <c r="M4844" s="42">
        <v>3.3995134309974491</v>
      </c>
    </row>
    <row r="4845" spans="1:13" x14ac:dyDescent="0.2">
      <c r="A4845" s="84">
        <v>360</v>
      </c>
      <c r="B4845" s="85">
        <v>38168</v>
      </c>
      <c r="C4845" s="105">
        <v>24.914366940000001</v>
      </c>
      <c r="D4845" s="90">
        <v>6.1802999999999999E-4</v>
      </c>
      <c r="E4845" s="87">
        <v>310.15182812</v>
      </c>
      <c r="F4845" s="96">
        <v>2.3702765399999999</v>
      </c>
      <c r="G4845" s="91">
        <v>13.64232174</v>
      </c>
      <c r="H4845" s="41">
        <v>3.5530144196416202E-4</v>
      </c>
      <c r="I4845" s="42">
        <v>29.9025482699852</v>
      </c>
      <c r="J4845" s="41">
        <v>3.7895338166666666E-4</v>
      </c>
      <c r="K4845" s="42">
        <v>3.5994069709219421</v>
      </c>
      <c r="L4845" s="41">
        <v>3.5530144196416202E-4</v>
      </c>
      <c r="M4845" s="42">
        <v>3.3998687324394132</v>
      </c>
    </row>
    <row r="4846" spans="1:13" x14ac:dyDescent="0.2">
      <c r="A4846" s="84">
        <v>360</v>
      </c>
      <c r="B4846" s="85">
        <v>38169</v>
      </c>
      <c r="C4846" s="105">
        <v>25.293460410000002</v>
      </c>
      <c r="D4846" s="90">
        <v>6.2648000000000001E-4</v>
      </c>
      <c r="E4846" s="87">
        <v>310.34613203999999</v>
      </c>
      <c r="F4846" s="96">
        <v>2.4098931600000002</v>
      </c>
      <c r="G4846" s="91">
        <v>13.851676785</v>
      </c>
      <c r="H4846" s="41">
        <v>3.604158631747012E-4</v>
      </c>
      <c r="I4846" s="42">
        <v>29.913325622731051</v>
      </c>
      <c r="J4846" s="41">
        <v>3.8476879958333337E-4</v>
      </c>
      <c r="K4846" s="42">
        <v>3.5997917397215256</v>
      </c>
      <c r="L4846" s="41">
        <v>3.604158631747012E-4</v>
      </c>
      <c r="M4846" s="42">
        <v>3.4002291483025879</v>
      </c>
    </row>
    <row r="4847" spans="1:13" x14ac:dyDescent="0.2">
      <c r="A4847" s="84">
        <v>360</v>
      </c>
      <c r="B4847" s="85">
        <v>38170</v>
      </c>
      <c r="C4847" s="105">
        <v>25.357008889999999</v>
      </c>
      <c r="D4847" s="90">
        <v>6.2803000000000002E-4</v>
      </c>
      <c r="E4847" s="87">
        <v>310.54103872000002</v>
      </c>
      <c r="F4847" s="96">
        <v>2.3245951200000001</v>
      </c>
      <c r="G4847" s="91">
        <v>13.840802005</v>
      </c>
      <c r="H4847" s="41">
        <v>3.6015042967640909E-4</v>
      </c>
      <c r="I4847" s="42">
        <v>29.924098919807129</v>
      </c>
      <c r="J4847" s="41">
        <v>3.8446672236111111E-4</v>
      </c>
      <c r="K4847" s="42">
        <v>3.6001762064438867</v>
      </c>
      <c r="L4847" s="41">
        <v>3.6015042967640909E-4</v>
      </c>
      <c r="M4847" s="42">
        <v>3.4005892987322643</v>
      </c>
    </row>
    <row r="4848" spans="1:13" x14ac:dyDescent="0.2">
      <c r="A4848" s="84">
        <v>360</v>
      </c>
      <c r="B4848" s="85">
        <v>38171</v>
      </c>
      <c r="C4848" s="105">
        <v>25.357008889999999</v>
      </c>
      <c r="D4848" s="90">
        <v>6.2803000000000002E-4</v>
      </c>
      <c r="E4848" s="87">
        <v>310.73606781000001</v>
      </c>
      <c r="F4848" s="96">
        <v>2.3245951200000001</v>
      </c>
      <c r="G4848" s="91">
        <v>13.840802005</v>
      </c>
      <c r="H4848" s="41">
        <v>3.6015042967640909E-4</v>
      </c>
      <c r="I4848" s="42">
        <v>29.934876096890775</v>
      </c>
      <c r="J4848" s="41">
        <v>3.8446672236111111E-4</v>
      </c>
      <c r="K4848" s="42">
        <v>3.6005606731662478</v>
      </c>
      <c r="L4848" s="41">
        <v>3.6015042967640909E-4</v>
      </c>
      <c r="M4848" s="42">
        <v>3.4009494491619408</v>
      </c>
    </row>
    <row r="4849" spans="1:13" x14ac:dyDescent="0.2">
      <c r="A4849" s="84">
        <v>360</v>
      </c>
      <c r="B4849" s="85">
        <v>38172</v>
      </c>
      <c r="C4849" s="105">
        <v>25.357008889999999</v>
      </c>
      <c r="D4849" s="90">
        <v>6.2803000000000002E-4</v>
      </c>
      <c r="E4849" s="87">
        <v>310.93121938000002</v>
      </c>
      <c r="F4849" s="96">
        <v>2.3245951200000001</v>
      </c>
      <c r="G4849" s="91">
        <v>13.840802005</v>
      </c>
      <c r="H4849" s="41">
        <v>3.6015042967640909E-4</v>
      </c>
      <c r="I4849" s="42">
        <v>29.945657155379379</v>
      </c>
      <c r="J4849" s="41">
        <v>3.8446672236111111E-4</v>
      </c>
      <c r="K4849" s="42">
        <v>3.600945139888609</v>
      </c>
      <c r="L4849" s="41">
        <v>3.6015042967640909E-4</v>
      </c>
      <c r="M4849" s="42">
        <v>3.4013095995916172</v>
      </c>
    </row>
    <row r="4850" spans="1:13" x14ac:dyDescent="0.2">
      <c r="A4850" s="84">
        <v>360</v>
      </c>
      <c r="B4850" s="85">
        <v>38173</v>
      </c>
      <c r="C4850" s="105">
        <v>25.353745669999999</v>
      </c>
      <c r="D4850" s="90">
        <v>6.2781000000000002E-4</v>
      </c>
      <c r="E4850" s="87">
        <v>311.12642511000001</v>
      </c>
      <c r="F4850" s="96">
        <v>2.3579310100000002</v>
      </c>
      <c r="G4850" s="91">
        <v>13.85583834</v>
      </c>
      <c r="H4850" s="41">
        <v>3.6051743243503687E-4</v>
      </c>
      <c r="I4850" s="42">
        <v>29.956453086809617</v>
      </c>
      <c r="J4850" s="41">
        <v>3.8488439833333333E-4</v>
      </c>
      <c r="K4850" s="42">
        <v>3.6013300242869422</v>
      </c>
      <c r="L4850" s="41">
        <v>3.6051743243503687E-4</v>
      </c>
      <c r="M4850" s="42">
        <v>3.401670117024052</v>
      </c>
    </row>
    <row r="4851" spans="1:13" x14ac:dyDescent="0.2">
      <c r="A4851" s="84">
        <v>360</v>
      </c>
      <c r="B4851" s="85">
        <v>38174</v>
      </c>
      <c r="C4851" s="105">
        <v>25.25572476</v>
      </c>
      <c r="D4851" s="90">
        <v>6.2580999999999997E-4</v>
      </c>
      <c r="E4851" s="87">
        <v>311.32113113999998</v>
      </c>
      <c r="F4851" s="96">
        <v>2.3481348099999999</v>
      </c>
      <c r="G4851" s="91">
        <v>13.801929785</v>
      </c>
      <c r="H4851" s="41">
        <v>3.5920142307910297E-4</v>
      </c>
      <c r="I4851" s="42">
        <v>29.967213487388801</v>
      </c>
      <c r="J4851" s="41">
        <v>3.8338693847222223E-4</v>
      </c>
      <c r="K4851" s="42">
        <v>3.6017134112254143</v>
      </c>
      <c r="L4851" s="41">
        <v>3.5920142307910297E-4</v>
      </c>
      <c r="M4851" s="42">
        <v>3.4020293184471311</v>
      </c>
    </row>
    <row r="4852" spans="1:13" x14ac:dyDescent="0.2">
      <c r="A4852" s="84">
        <v>360</v>
      </c>
      <c r="B4852" s="85">
        <v>38175</v>
      </c>
      <c r="C4852" s="105">
        <v>25.300337099999997</v>
      </c>
      <c r="D4852" s="90">
        <v>6.267E-4</v>
      </c>
      <c r="E4852" s="87">
        <v>311.51623609000001</v>
      </c>
      <c r="F4852" s="96">
        <v>2.3614950100000001</v>
      </c>
      <c r="G4852" s="91">
        <v>13.830916054999998</v>
      </c>
      <c r="H4852" s="41">
        <v>3.5990910976879675E-4</v>
      </c>
      <c r="I4852" s="42">
        <v>29.977998960517297</v>
      </c>
      <c r="J4852" s="41">
        <v>3.8419211263888883E-4</v>
      </c>
      <c r="K4852" s="42">
        <v>3.6020976033380534</v>
      </c>
      <c r="L4852" s="41">
        <v>3.5990910976879675E-4</v>
      </c>
      <c r="M4852" s="42">
        <v>3.4023892275568999</v>
      </c>
    </row>
    <row r="4853" spans="1:13" x14ac:dyDescent="0.2">
      <c r="A4853" s="84">
        <v>360</v>
      </c>
      <c r="B4853" s="85">
        <v>38176</v>
      </c>
      <c r="C4853" s="105">
        <v>25.232444339999997</v>
      </c>
      <c r="D4853" s="90">
        <v>6.2514000000000005E-4</v>
      </c>
      <c r="E4853" s="87">
        <v>311.71097735000001</v>
      </c>
      <c r="F4853" s="96">
        <v>2.3606646499999999</v>
      </c>
      <c r="G4853" s="91">
        <v>13.796554494999999</v>
      </c>
      <c r="H4853" s="41">
        <v>3.5907016804404002E-4</v>
      </c>
      <c r="I4853" s="42">
        <v>29.988763165641675</v>
      </c>
      <c r="J4853" s="41">
        <v>3.8323762486111107E-4</v>
      </c>
      <c r="K4853" s="42">
        <v>3.6024808409629143</v>
      </c>
      <c r="L4853" s="41">
        <v>3.5907016804404002E-4</v>
      </c>
      <c r="M4853" s="42">
        <v>3.4027482977249441</v>
      </c>
    </row>
    <row r="4854" spans="1:13" x14ac:dyDescent="0.2">
      <c r="A4854" s="84">
        <v>360</v>
      </c>
      <c r="B4854" s="85">
        <v>38177</v>
      </c>
      <c r="C4854" s="105">
        <v>25.22812875</v>
      </c>
      <c r="D4854" s="90">
        <v>6.2514000000000005E-4</v>
      </c>
      <c r="E4854" s="87">
        <v>311.90584035000001</v>
      </c>
      <c r="F4854" s="96">
        <v>2.35828769</v>
      </c>
      <c r="G4854" s="91">
        <v>13.79320822</v>
      </c>
      <c r="H4854" s="41">
        <v>3.5898845482940089E-4</v>
      </c>
      <c r="I4854" s="42">
        <v>29.999528785392755</v>
      </c>
      <c r="J4854" s="41">
        <v>3.831446727777778E-4</v>
      </c>
      <c r="K4854" s="42">
        <v>3.6028639856356919</v>
      </c>
      <c r="L4854" s="41">
        <v>3.5898845482940089E-4</v>
      </c>
      <c r="M4854" s="42">
        <v>3.4031072861797735</v>
      </c>
    </row>
    <row r="4855" spans="1:13" x14ac:dyDescent="0.2">
      <c r="A4855" s="84">
        <v>360</v>
      </c>
      <c r="B4855" s="85">
        <v>38178</v>
      </c>
      <c r="C4855" s="105">
        <v>25.22812875</v>
      </c>
      <c r="D4855" s="90">
        <v>6.2514000000000005E-4</v>
      </c>
      <c r="E4855" s="87">
        <v>312.10082517000001</v>
      </c>
      <c r="F4855" s="96">
        <v>2.35828769</v>
      </c>
      <c r="G4855" s="91">
        <v>13.79320822</v>
      </c>
      <c r="H4855" s="41">
        <v>3.5898845482940089E-4</v>
      </c>
      <c r="I4855" s="42">
        <v>30.010298269877033</v>
      </c>
      <c r="J4855" s="41">
        <v>3.831446727777778E-4</v>
      </c>
      <c r="K4855" s="42">
        <v>3.6032471303084694</v>
      </c>
      <c r="L4855" s="41">
        <v>3.5898845482940089E-4</v>
      </c>
      <c r="M4855" s="42">
        <v>3.4034662746346029</v>
      </c>
    </row>
    <row r="4856" spans="1:13" x14ac:dyDescent="0.2">
      <c r="A4856" s="84">
        <v>360</v>
      </c>
      <c r="B4856" s="85">
        <v>38179</v>
      </c>
      <c r="C4856" s="105">
        <v>25.22812875</v>
      </c>
      <c r="D4856" s="90">
        <v>6.2514000000000005E-4</v>
      </c>
      <c r="E4856" s="87">
        <v>312.29593188000001</v>
      </c>
      <c r="F4856" s="96">
        <v>2.35828769</v>
      </c>
      <c r="G4856" s="91">
        <v>13.79320822</v>
      </c>
      <c r="H4856" s="41">
        <v>3.5898845482940089E-4</v>
      </c>
      <c r="I4856" s="42">
        <v>30.021071620481905</v>
      </c>
      <c r="J4856" s="41">
        <v>3.831446727777778E-4</v>
      </c>
      <c r="K4856" s="42">
        <v>3.603630274981247</v>
      </c>
      <c r="L4856" s="41">
        <v>3.5898845482940089E-4</v>
      </c>
      <c r="M4856" s="42">
        <v>3.4038252630894323</v>
      </c>
    </row>
    <row r="4857" spans="1:13" x14ac:dyDescent="0.2">
      <c r="A4857" s="84">
        <v>360</v>
      </c>
      <c r="B4857" s="85">
        <v>38180</v>
      </c>
      <c r="C4857" s="105">
        <v>25.146805760000003</v>
      </c>
      <c r="D4857" s="90">
        <v>6.2337000000000004E-4</v>
      </c>
      <c r="E4857" s="87">
        <v>312.49060780000002</v>
      </c>
      <c r="F4857" s="96">
        <v>2.3420075699999998</v>
      </c>
      <c r="G4857" s="91">
        <v>13.744406665000001</v>
      </c>
      <c r="H4857" s="41">
        <v>3.5779648961709043E-4</v>
      </c>
      <c r="I4857" s="42">
        <v>30.031813054522257</v>
      </c>
      <c r="J4857" s="41">
        <v>3.8178907402777783E-4</v>
      </c>
      <c r="K4857" s="42">
        <v>3.6040120640552749</v>
      </c>
      <c r="L4857" s="41">
        <v>3.5779648961709043E-4</v>
      </c>
      <c r="M4857" s="42">
        <v>3.4041830595790494</v>
      </c>
    </row>
    <row r="4858" spans="1:13" x14ac:dyDescent="0.2">
      <c r="A4858" s="84">
        <v>360</v>
      </c>
      <c r="B4858" s="85">
        <v>38181</v>
      </c>
      <c r="C4858" s="105">
        <v>25.012748649999999</v>
      </c>
      <c r="D4858" s="90">
        <v>6.2025999999999997E-4</v>
      </c>
      <c r="E4858" s="87">
        <v>312.68443322000002</v>
      </c>
      <c r="F4858" s="96">
        <v>2.3323165700000001</v>
      </c>
      <c r="G4858" s="91">
        <v>13.672532609999999</v>
      </c>
      <c r="H4858" s="41">
        <v>3.5604005565170738E-4</v>
      </c>
      <c r="I4858" s="42">
        <v>30.04250558291351</v>
      </c>
      <c r="J4858" s="41">
        <v>3.7979257249999999E-4</v>
      </c>
      <c r="K4858" s="42">
        <v>3.6043918566277751</v>
      </c>
      <c r="L4858" s="41">
        <v>3.5604005565170738E-4</v>
      </c>
      <c r="M4858" s="42">
        <v>3.4045390996347011</v>
      </c>
    </row>
    <row r="4859" spans="1:13" x14ac:dyDescent="0.2">
      <c r="A4859" s="84">
        <v>360</v>
      </c>
      <c r="B4859" s="85">
        <v>38182</v>
      </c>
      <c r="C4859" s="105">
        <v>25.235108779999997</v>
      </c>
      <c r="D4859" s="90">
        <v>6.2536999999999998E-4</v>
      </c>
      <c r="E4859" s="87">
        <v>312.87997668000003</v>
      </c>
      <c r="F4859" s="96">
        <v>2.3262924599999999</v>
      </c>
      <c r="G4859" s="91">
        <v>13.780700619999999</v>
      </c>
      <c r="H4859" s="41">
        <v>3.586830085617887E-4</v>
      </c>
      <c r="I4859" s="42">
        <v>30.053281319200725</v>
      </c>
      <c r="J4859" s="41">
        <v>3.827972394444444E-4</v>
      </c>
      <c r="K4859" s="42">
        <v>3.6047746538672194</v>
      </c>
      <c r="L4859" s="41">
        <v>3.586830085617887E-4</v>
      </c>
      <c r="M4859" s="42">
        <v>3.4048977826432631</v>
      </c>
    </row>
    <row r="4860" spans="1:13" x14ac:dyDescent="0.2">
      <c r="A4860" s="84">
        <v>360</v>
      </c>
      <c r="B4860" s="85">
        <v>38183</v>
      </c>
      <c r="C4860" s="105">
        <v>25.12701354</v>
      </c>
      <c r="D4860" s="90">
        <v>6.2292000000000001E-4</v>
      </c>
      <c r="E4860" s="87">
        <v>313.07487587999998</v>
      </c>
      <c r="F4860" s="96">
        <v>2.3169065400000002</v>
      </c>
      <c r="G4860" s="91">
        <v>13.721960040000001</v>
      </c>
      <c r="H4860" s="41">
        <v>3.5724806543147025E-4</v>
      </c>
      <c r="I4860" s="42">
        <v>30.064017795811878</v>
      </c>
      <c r="J4860" s="41">
        <v>3.8116555666666669E-4</v>
      </c>
      <c r="K4860" s="42">
        <v>3.605155819423886</v>
      </c>
      <c r="L4860" s="41">
        <v>3.5724806543147025E-4</v>
      </c>
      <c r="M4860" s="42">
        <v>3.4052550307086946</v>
      </c>
    </row>
    <row r="4861" spans="1:13" x14ac:dyDescent="0.2">
      <c r="A4861" s="84">
        <v>360</v>
      </c>
      <c r="B4861" s="85">
        <v>38184</v>
      </c>
      <c r="C4861" s="105">
        <v>24.998608619999999</v>
      </c>
      <c r="D4861" s="90">
        <v>6.2003999999999998E-4</v>
      </c>
      <c r="E4861" s="87">
        <v>313.26899483</v>
      </c>
      <c r="F4861" s="96">
        <v>2.3345586800000002</v>
      </c>
      <c r="G4861" s="91">
        <v>13.66658365</v>
      </c>
      <c r="H4861" s="41">
        <v>3.5589462734630928E-4</v>
      </c>
      <c r="I4861" s="42">
        <v>30.074717418221852</v>
      </c>
      <c r="J4861" s="41">
        <v>3.7962732361111111E-4</v>
      </c>
      <c r="K4861" s="42">
        <v>3.6055354467474969</v>
      </c>
      <c r="L4861" s="41">
        <v>3.5589462734630928E-4</v>
      </c>
      <c r="M4861" s="42">
        <v>3.4056109253360409</v>
      </c>
    </row>
    <row r="4862" spans="1:13" x14ac:dyDescent="0.2">
      <c r="A4862" s="84">
        <v>360</v>
      </c>
      <c r="B4862" s="85">
        <v>38185</v>
      </c>
      <c r="C4862" s="105">
        <v>24.998608619999999</v>
      </c>
      <c r="D4862" s="90">
        <v>6.2003999999999998E-4</v>
      </c>
      <c r="E4862" s="87">
        <v>313.46323414</v>
      </c>
      <c r="F4862" s="96">
        <v>2.3345586800000002</v>
      </c>
      <c r="G4862" s="91">
        <v>13.66658365</v>
      </c>
      <c r="H4862" s="41">
        <v>3.5589462734630928E-4</v>
      </c>
      <c r="I4862" s="42">
        <v>30.085420848569957</v>
      </c>
      <c r="J4862" s="41">
        <v>3.7962732361111111E-4</v>
      </c>
      <c r="K4862" s="42">
        <v>3.6059150740711079</v>
      </c>
      <c r="L4862" s="41">
        <v>3.5589462734630928E-4</v>
      </c>
      <c r="M4862" s="42">
        <v>3.4059668199633872</v>
      </c>
    </row>
    <row r="4863" spans="1:13" x14ac:dyDescent="0.2">
      <c r="A4863" s="84">
        <v>360</v>
      </c>
      <c r="B4863" s="85">
        <v>38186</v>
      </c>
      <c r="C4863" s="105">
        <v>24.998608619999999</v>
      </c>
      <c r="D4863" s="90">
        <v>6.2003999999999998E-4</v>
      </c>
      <c r="E4863" s="87">
        <v>313.65759387999998</v>
      </c>
      <c r="F4863" s="96">
        <v>2.3345586800000002</v>
      </c>
      <c r="G4863" s="91">
        <v>13.66658365</v>
      </c>
      <c r="H4863" s="41">
        <v>3.5589462734630928E-4</v>
      </c>
      <c r="I4863" s="42">
        <v>30.096128088211415</v>
      </c>
      <c r="J4863" s="41">
        <v>3.7962732361111111E-4</v>
      </c>
      <c r="K4863" s="42">
        <v>3.6062947013947189</v>
      </c>
      <c r="L4863" s="41">
        <v>3.5589462734630928E-4</v>
      </c>
      <c r="M4863" s="42">
        <v>3.4063227145907335</v>
      </c>
    </row>
    <row r="4864" spans="1:13" x14ac:dyDescent="0.2">
      <c r="A4864" s="84">
        <v>360</v>
      </c>
      <c r="B4864" s="85">
        <v>38187</v>
      </c>
      <c r="C4864" s="105">
        <v>24.871446370000001</v>
      </c>
      <c r="D4864" s="90">
        <v>6.1713999999999996E-4</v>
      </c>
      <c r="E4864" s="87">
        <v>313.85116453000001</v>
      </c>
      <c r="F4864" s="96">
        <v>2.3326816899999998</v>
      </c>
      <c r="G4864" s="91">
        <v>13.602064030000001</v>
      </c>
      <c r="H4864" s="41">
        <v>3.5431689266296473E-4</v>
      </c>
      <c r="I4864" s="42">
        <v>30.106791654796815</v>
      </c>
      <c r="J4864" s="41">
        <v>3.7783511194444447E-4</v>
      </c>
      <c r="K4864" s="42">
        <v>3.6066725365066632</v>
      </c>
      <c r="L4864" s="41">
        <v>3.5431689266296473E-4</v>
      </c>
      <c r="M4864" s="42">
        <v>3.4066770314833965</v>
      </c>
    </row>
    <row r="4865" spans="1:13" x14ac:dyDescent="0.2">
      <c r="A4865" s="84">
        <v>360</v>
      </c>
      <c r="B4865" s="85">
        <v>38188</v>
      </c>
      <c r="C4865" s="105">
        <v>24.83066316</v>
      </c>
      <c r="D4865" s="90">
        <v>6.1625000000000004E-4</v>
      </c>
      <c r="E4865" s="87">
        <v>314.04457531000003</v>
      </c>
      <c r="F4865" s="96">
        <v>2.3291622900000002</v>
      </c>
      <c r="G4865" s="91">
        <v>13.579912725</v>
      </c>
      <c r="H4865" s="41">
        <v>3.5377500823341457E-4</v>
      </c>
      <c r="I4865" s="42">
        <v>30.117442685262372</v>
      </c>
      <c r="J4865" s="41">
        <v>3.7721979791666664E-4</v>
      </c>
      <c r="K4865" s="42">
        <v>3.6070497563045798</v>
      </c>
      <c r="L4865" s="41">
        <v>3.5377500823341457E-4</v>
      </c>
      <c r="M4865" s="42">
        <v>3.4070308064916297</v>
      </c>
    </row>
    <row r="4866" spans="1:13" x14ac:dyDescent="0.2">
      <c r="A4866" s="84">
        <v>360</v>
      </c>
      <c r="B4866" s="85">
        <v>38189</v>
      </c>
      <c r="C4866" s="105">
        <v>24.70816971</v>
      </c>
      <c r="D4866" s="90">
        <v>6.1357999999999996E-4</v>
      </c>
      <c r="E4866" s="87">
        <v>314.23726678000003</v>
      </c>
      <c r="F4866" s="96">
        <v>2.3262329099999999</v>
      </c>
      <c r="G4866" s="91">
        <v>13.517201310000001</v>
      </c>
      <c r="H4866" s="41">
        <v>3.5224033551406464E-4</v>
      </c>
      <c r="I4866" s="42">
        <v>30.128051263378655</v>
      </c>
      <c r="J4866" s="41">
        <v>3.7547781416666669E-4</v>
      </c>
      <c r="K4866" s="42">
        <v>3.6074252341187463</v>
      </c>
      <c r="L4866" s="41">
        <v>3.5224033551406464E-4</v>
      </c>
      <c r="M4866" s="42">
        <v>3.4073830468271438</v>
      </c>
    </row>
    <row r="4867" spans="1:13" x14ac:dyDescent="0.2">
      <c r="A4867" s="84">
        <v>360</v>
      </c>
      <c r="B4867" s="85">
        <v>38190</v>
      </c>
      <c r="C4867" s="105">
        <v>24.667204959999999</v>
      </c>
      <c r="D4867" s="90">
        <v>6.1269000000000004E-4</v>
      </c>
      <c r="E4867" s="87">
        <v>314.42979681000003</v>
      </c>
      <c r="F4867" s="96">
        <v>2.3503428</v>
      </c>
      <c r="G4867" s="91">
        <v>13.50877388</v>
      </c>
      <c r="H4867" s="41">
        <v>3.5203403514572074E-4</v>
      </c>
      <c r="I4867" s="42">
        <v>30.138657362835978</v>
      </c>
      <c r="J4867" s="41">
        <v>3.7524371888888889E-4</v>
      </c>
      <c r="K4867" s="42">
        <v>3.6078004778376354</v>
      </c>
      <c r="L4867" s="41">
        <v>3.5203403514572074E-4</v>
      </c>
      <c r="M4867" s="42">
        <v>3.4077350808622895</v>
      </c>
    </row>
    <row r="4868" spans="1:13" x14ac:dyDescent="0.2">
      <c r="A4868" s="84">
        <v>360</v>
      </c>
      <c r="B4868" s="85">
        <v>38191</v>
      </c>
      <c r="C4868" s="105">
        <v>24.63365185</v>
      </c>
      <c r="D4868" s="90">
        <v>6.1180000000000002E-4</v>
      </c>
      <c r="E4868" s="87">
        <v>314.62216496000002</v>
      </c>
      <c r="F4868" s="96">
        <v>2.34522699</v>
      </c>
      <c r="G4868" s="91">
        <v>13.48943942</v>
      </c>
      <c r="H4868" s="41">
        <v>3.5156067699348981E-4</v>
      </c>
      <c r="I4868" s="42">
        <v>30.149252929622133</v>
      </c>
      <c r="J4868" s="41">
        <v>3.7470665055555554E-4</v>
      </c>
      <c r="K4868" s="42">
        <v>3.6081751844881911</v>
      </c>
      <c r="L4868" s="41">
        <v>3.5156067699348981E-4</v>
      </c>
      <c r="M4868" s="42">
        <v>3.408086641539283</v>
      </c>
    </row>
    <row r="4869" spans="1:13" x14ac:dyDescent="0.2">
      <c r="A4869" s="84">
        <v>360</v>
      </c>
      <c r="B4869" s="85">
        <v>38192</v>
      </c>
      <c r="C4869" s="105">
        <v>24.63365185</v>
      </c>
      <c r="D4869" s="90">
        <v>6.1180000000000002E-4</v>
      </c>
      <c r="E4869" s="87">
        <v>314.81465079999998</v>
      </c>
      <c r="F4869" s="96">
        <v>2.34522699</v>
      </c>
      <c r="G4869" s="91">
        <v>13.48943942</v>
      </c>
      <c r="H4869" s="41">
        <v>3.5156067699348981E-4</v>
      </c>
      <c r="I4869" s="42">
        <v>30.159852221392917</v>
      </c>
      <c r="J4869" s="41">
        <v>3.7470665055555554E-4</v>
      </c>
      <c r="K4869" s="42">
        <v>3.6085498911387468</v>
      </c>
      <c r="L4869" s="41">
        <v>3.5156067699348981E-4</v>
      </c>
      <c r="M4869" s="42">
        <v>3.4084382022162765</v>
      </c>
    </row>
    <row r="4870" spans="1:13" x14ac:dyDescent="0.2">
      <c r="A4870" s="84">
        <v>360</v>
      </c>
      <c r="B4870" s="85">
        <v>38193</v>
      </c>
      <c r="C4870" s="105">
        <v>24.63365185</v>
      </c>
      <c r="D4870" s="90">
        <v>6.1180000000000002E-4</v>
      </c>
      <c r="E4870" s="87">
        <v>315.00725440000002</v>
      </c>
      <c r="F4870" s="96">
        <v>2.34522699</v>
      </c>
      <c r="G4870" s="91">
        <v>13.48943942</v>
      </c>
      <c r="H4870" s="41">
        <v>3.5156067699348981E-4</v>
      </c>
      <c r="I4870" s="42">
        <v>30.170455239457894</v>
      </c>
      <c r="J4870" s="41">
        <v>3.7470665055555554E-4</v>
      </c>
      <c r="K4870" s="42">
        <v>3.6089245977893025</v>
      </c>
      <c r="L4870" s="41">
        <v>3.5156067699348981E-4</v>
      </c>
      <c r="M4870" s="42">
        <v>3.40878976289327</v>
      </c>
    </row>
    <row r="4871" spans="1:13" x14ac:dyDescent="0.2">
      <c r="A4871" s="84">
        <v>360</v>
      </c>
      <c r="B4871" s="85">
        <v>38194</v>
      </c>
      <c r="C4871" s="105">
        <v>24.64957369</v>
      </c>
      <c r="D4871" s="90">
        <v>6.1224000000000001E-4</v>
      </c>
      <c r="E4871" s="87">
        <v>315.20011443999999</v>
      </c>
      <c r="F4871" s="96">
        <v>2.3884590700000001</v>
      </c>
      <c r="G4871" s="91">
        <v>13.51901638</v>
      </c>
      <c r="H4871" s="41">
        <v>3.5228476575710488E-4</v>
      </c>
      <c r="I4871" s="42">
        <v>30.181083831214711</v>
      </c>
      <c r="J4871" s="41">
        <v>3.7552823277777777E-4</v>
      </c>
      <c r="K4871" s="42">
        <v>3.6093001260220805</v>
      </c>
      <c r="L4871" s="41">
        <v>3.5228476575710488E-4</v>
      </c>
      <c r="M4871" s="42">
        <v>3.4091420476590271</v>
      </c>
    </row>
    <row r="4872" spans="1:13" x14ac:dyDescent="0.2">
      <c r="A4872" s="84">
        <v>360</v>
      </c>
      <c r="B4872" s="85">
        <v>38195</v>
      </c>
      <c r="C4872" s="105">
        <v>24.713651630000001</v>
      </c>
      <c r="D4872" s="90">
        <v>6.1357999999999996E-4</v>
      </c>
      <c r="E4872" s="87">
        <v>315.39351492999998</v>
      </c>
      <c r="F4872" s="96">
        <v>2.3557585599999999</v>
      </c>
      <c r="G4872" s="91">
        <v>13.534705095</v>
      </c>
      <c r="H4872" s="41">
        <v>3.5266877289452658E-4</v>
      </c>
      <c r="I4872" s="42">
        <v>30.191727757014093</v>
      </c>
      <c r="J4872" s="41">
        <v>3.7596403041666664E-4</v>
      </c>
      <c r="K4872" s="42">
        <v>3.6096760900524973</v>
      </c>
      <c r="L4872" s="41">
        <v>3.5266877289452658E-4</v>
      </c>
      <c r="M4872" s="42">
        <v>3.4094947164319214</v>
      </c>
    </row>
    <row r="4873" spans="1:13" x14ac:dyDescent="0.2">
      <c r="A4873" s="84">
        <v>360</v>
      </c>
      <c r="B4873" s="85">
        <v>38196</v>
      </c>
      <c r="C4873" s="105">
        <v>24.713651630000001</v>
      </c>
      <c r="D4873" s="90">
        <v>6.1357999999999996E-4</v>
      </c>
      <c r="E4873" s="87">
        <v>315.58703408000002</v>
      </c>
      <c r="F4873" s="96">
        <v>2.3557585599999999</v>
      </c>
      <c r="G4873" s="91">
        <v>13.534705095</v>
      </c>
      <c r="H4873" s="41">
        <v>3.5266877289452658E-4</v>
      </c>
      <c r="I4873" s="42">
        <v>30.202375436593723</v>
      </c>
      <c r="J4873" s="41">
        <v>3.7596403041666664E-4</v>
      </c>
      <c r="K4873" s="42">
        <v>3.6100520540829142</v>
      </c>
      <c r="L4873" s="41">
        <v>3.5266877289452658E-4</v>
      </c>
      <c r="M4873" s="42">
        <v>3.4098473852048157</v>
      </c>
    </row>
    <row r="4874" spans="1:13" x14ac:dyDescent="0.2">
      <c r="A4874" s="84">
        <v>360</v>
      </c>
      <c r="B4874" s="85">
        <v>38197</v>
      </c>
      <c r="C4874" s="105">
        <v>24.713651630000001</v>
      </c>
      <c r="D4874" s="90">
        <v>6.1357999999999996E-4</v>
      </c>
      <c r="E4874" s="87">
        <v>315.78067197000001</v>
      </c>
      <c r="F4874" s="96">
        <v>2.3557585599999999</v>
      </c>
      <c r="G4874" s="91">
        <v>13.534705095</v>
      </c>
      <c r="H4874" s="41">
        <v>3.5266877289452658E-4</v>
      </c>
      <c r="I4874" s="42">
        <v>30.213026871277446</v>
      </c>
      <c r="J4874" s="41">
        <v>3.7596403041666664E-4</v>
      </c>
      <c r="K4874" s="42">
        <v>3.610428018113331</v>
      </c>
      <c r="L4874" s="41">
        <v>3.5266877289452658E-4</v>
      </c>
      <c r="M4874" s="42">
        <v>3.41020005397771</v>
      </c>
    </row>
    <row r="4875" spans="1:13" x14ac:dyDescent="0.2">
      <c r="A4875" s="84">
        <v>360</v>
      </c>
      <c r="B4875" s="85">
        <v>38198</v>
      </c>
      <c r="C4875" s="105">
        <v>25.032348509999995</v>
      </c>
      <c r="D4875" s="90">
        <v>6.2069999999999996E-4</v>
      </c>
      <c r="E4875" s="87">
        <v>315.97667703000002</v>
      </c>
      <c r="F4875" s="96">
        <v>2.3843382700000002</v>
      </c>
      <c r="G4875" s="91">
        <v>13.708343389999998</v>
      </c>
      <c r="H4875" s="41">
        <v>3.5691532583159713E-4</v>
      </c>
      <c r="I4875" s="42">
        <v>30.223810363607566</v>
      </c>
      <c r="J4875" s="41">
        <v>3.8078731638888883E-4</v>
      </c>
      <c r="K4875" s="42">
        <v>3.6108088054297198</v>
      </c>
      <c r="L4875" s="41">
        <v>3.5691532583159713E-4</v>
      </c>
      <c r="M4875" s="42">
        <v>3.4105569693035416</v>
      </c>
    </row>
    <row r="4876" spans="1:13" x14ac:dyDescent="0.2">
      <c r="A4876" s="84">
        <v>360</v>
      </c>
      <c r="B4876" s="85">
        <v>38199</v>
      </c>
      <c r="C4876" s="105">
        <v>25.032348509999995</v>
      </c>
      <c r="D4876" s="90">
        <v>6.2069999999999996E-4</v>
      </c>
      <c r="E4876" s="87">
        <v>316.17280375000001</v>
      </c>
      <c r="F4876" s="96">
        <v>2.3843382700000002</v>
      </c>
      <c r="G4876" s="91">
        <v>13.708343389999998</v>
      </c>
      <c r="H4876" s="41">
        <v>3.5691532583159713E-4</v>
      </c>
      <c r="I4876" s="42">
        <v>30.234597704731364</v>
      </c>
      <c r="J4876" s="41">
        <v>3.8078731638888883E-4</v>
      </c>
      <c r="K4876" s="42">
        <v>3.6111895927461086</v>
      </c>
      <c r="L4876" s="41">
        <v>3.5691532583159713E-4</v>
      </c>
      <c r="M4876" s="42">
        <v>3.4109138846293732</v>
      </c>
    </row>
    <row r="4877" spans="1:13" x14ac:dyDescent="0.2">
      <c r="A4877" s="84">
        <v>360</v>
      </c>
      <c r="B4877" s="85">
        <v>38200</v>
      </c>
      <c r="C4877" s="105">
        <v>25.032348509999995</v>
      </c>
      <c r="D4877" s="90">
        <v>6.2069999999999996E-4</v>
      </c>
      <c r="E4877" s="87">
        <v>316.36905221000001</v>
      </c>
      <c r="F4877" s="96">
        <v>2.3843382700000002</v>
      </c>
      <c r="G4877" s="91">
        <v>13.708343389999998</v>
      </c>
      <c r="H4877" s="41">
        <v>3.5691532583159713E-4</v>
      </c>
      <c r="I4877" s="42">
        <v>30.245388896022536</v>
      </c>
      <c r="J4877" s="41">
        <v>3.8078731638888883E-4</v>
      </c>
      <c r="K4877" s="42">
        <v>3.6115703800624974</v>
      </c>
      <c r="L4877" s="41">
        <v>3.5691532583159713E-4</v>
      </c>
      <c r="M4877" s="42">
        <v>3.4112707999552048</v>
      </c>
    </row>
    <row r="4878" spans="1:13" x14ac:dyDescent="0.2">
      <c r="A4878" s="84">
        <v>360</v>
      </c>
      <c r="B4878" s="85">
        <v>38201</v>
      </c>
      <c r="C4878" s="105">
        <v>25.013301380000001</v>
      </c>
      <c r="D4878" s="90">
        <v>6.2025999999999997E-4</v>
      </c>
      <c r="E4878" s="87">
        <v>316.56528328000002</v>
      </c>
      <c r="F4878" s="96">
        <v>2.3934591799999998</v>
      </c>
      <c r="G4878" s="91">
        <v>13.703380280000001</v>
      </c>
      <c r="H4878" s="41">
        <v>3.5679403624988559E-4</v>
      </c>
      <c r="I4878" s="42">
        <v>30.256180270404695</v>
      </c>
      <c r="J4878" s="41">
        <v>3.8064945222222223E-4</v>
      </c>
      <c r="K4878" s="42">
        <v>3.6119510295147195</v>
      </c>
      <c r="L4878" s="41">
        <v>3.5679403624988559E-4</v>
      </c>
      <c r="M4878" s="42">
        <v>3.4116275939914544</v>
      </c>
    </row>
    <row r="4879" spans="1:13" x14ac:dyDescent="0.2">
      <c r="A4879" s="84">
        <v>360</v>
      </c>
      <c r="B4879" s="85">
        <v>38202</v>
      </c>
      <c r="C4879" s="105">
        <v>25.093336520000005</v>
      </c>
      <c r="D4879" s="90">
        <v>6.2204000000000003E-4</v>
      </c>
      <c r="E4879" s="87">
        <v>316.76219954999999</v>
      </c>
      <c r="F4879" s="96">
        <v>2.35026366</v>
      </c>
      <c r="G4879" s="91">
        <v>13.721800090000002</v>
      </c>
      <c r="H4879" s="41">
        <v>3.5724415708693336E-4</v>
      </c>
      <c r="I4879" s="42">
        <v>30.266989114022067</v>
      </c>
      <c r="J4879" s="41">
        <v>3.8116111361111117E-4</v>
      </c>
      <c r="K4879" s="42">
        <v>3.6123321906283308</v>
      </c>
      <c r="L4879" s="41">
        <v>3.5724415708693336E-4</v>
      </c>
      <c r="M4879" s="42">
        <v>3.4119848381485411</v>
      </c>
    </row>
    <row r="4880" spans="1:13" x14ac:dyDescent="0.2">
      <c r="A4880" s="84">
        <v>360</v>
      </c>
      <c r="B4880" s="85">
        <v>38203</v>
      </c>
      <c r="C4880" s="105">
        <v>25.03945285</v>
      </c>
      <c r="D4880" s="90">
        <v>6.2091999999999996E-4</v>
      </c>
      <c r="E4880" s="87">
        <v>316.95888352999998</v>
      </c>
      <c r="F4880" s="96">
        <v>2.3591197500000001</v>
      </c>
      <c r="G4880" s="91">
        <v>13.699286300000001</v>
      </c>
      <c r="H4880" s="41">
        <v>3.5669398268600716E-4</v>
      </c>
      <c r="I4880" s="42">
        <v>30.277785166913063</v>
      </c>
      <c r="J4880" s="41">
        <v>3.805357305555556E-4</v>
      </c>
      <c r="K4880" s="42">
        <v>3.6127127263588865</v>
      </c>
      <c r="L4880" s="41">
        <v>3.5669398268600716E-4</v>
      </c>
      <c r="M4880" s="42">
        <v>3.4123415321312272</v>
      </c>
    </row>
    <row r="4881" spans="1:13" x14ac:dyDescent="0.2">
      <c r="A4881" s="84">
        <v>360</v>
      </c>
      <c r="B4881" s="85">
        <v>38204</v>
      </c>
      <c r="C4881" s="105">
        <v>25.043358439999995</v>
      </c>
      <c r="D4881" s="90">
        <v>6.2091999999999996E-4</v>
      </c>
      <c r="E4881" s="87">
        <v>317.15568963999999</v>
      </c>
      <c r="F4881" s="96">
        <v>2.3597999700000001</v>
      </c>
      <c r="G4881" s="91">
        <v>13.701579204999998</v>
      </c>
      <c r="H4881" s="41">
        <v>3.5675001987445221E-4</v>
      </c>
      <c r="I4881" s="42">
        <v>30.288586767373115</v>
      </c>
      <c r="J4881" s="41">
        <v>3.8059942236111106E-4</v>
      </c>
      <c r="K4881" s="42">
        <v>3.6130933257812474</v>
      </c>
      <c r="L4881" s="41">
        <v>3.5675001987445221E-4</v>
      </c>
      <c r="M4881" s="42">
        <v>3.4126982821511014</v>
      </c>
    </row>
    <row r="4882" spans="1:13" x14ac:dyDescent="0.2">
      <c r="A4882" s="84">
        <v>360</v>
      </c>
      <c r="B4882" s="85">
        <v>38205</v>
      </c>
      <c r="C4882" s="105">
        <v>24.94446718</v>
      </c>
      <c r="D4882" s="90">
        <v>6.1870000000000002E-4</v>
      </c>
      <c r="E4882" s="87">
        <v>317.35191386999998</v>
      </c>
      <c r="F4882" s="96">
        <v>2.3594416699999998</v>
      </c>
      <c r="G4882" s="91">
        <v>13.651954425</v>
      </c>
      <c r="H4882" s="41">
        <v>3.555369689551835E-4</v>
      </c>
      <c r="I4882" s="42">
        <v>30.299355479706321</v>
      </c>
      <c r="J4882" s="41">
        <v>3.7922095624999996E-4</v>
      </c>
      <c r="K4882" s="42">
        <v>3.6134725467374973</v>
      </c>
      <c r="L4882" s="41">
        <v>3.555369689551835E-4</v>
      </c>
      <c r="M4882" s="42">
        <v>3.4130538191200568</v>
      </c>
    </row>
    <row r="4883" spans="1:13" x14ac:dyDescent="0.2">
      <c r="A4883" s="84">
        <v>360</v>
      </c>
      <c r="B4883" s="85">
        <v>38206</v>
      </c>
      <c r="C4883" s="105">
        <v>24.94446718</v>
      </c>
      <c r="D4883" s="90">
        <v>6.1870000000000002E-4</v>
      </c>
      <c r="E4883" s="87">
        <v>317.54825949999997</v>
      </c>
      <c r="F4883" s="96">
        <v>2.3594416699999998</v>
      </c>
      <c r="G4883" s="91">
        <v>13.651954425</v>
      </c>
      <c r="H4883" s="41">
        <v>3.555369689551835E-4</v>
      </c>
      <c r="I4883" s="42">
        <v>30.31012802071487</v>
      </c>
      <c r="J4883" s="41">
        <v>3.7922095624999996E-4</v>
      </c>
      <c r="K4883" s="42">
        <v>3.6138517676937472</v>
      </c>
      <c r="L4883" s="41">
        <v>3.555369689551835E-4</v>
      </c>
      <c r="M4883" s="42">
        <v>3.4134093560890122</v>
      </c>
    </row>
    <row r="4884" spans="1:13" x14ac:dyDescent="0.2">
      <c r="A4884" s="84">
        <v>360</v>
      </c>
      <c r="B4884" s="85">
        <v>38207</v>
      </c>
      <c r="C4884" s="105">
        <v>24.94446718</v>
      </c>
      <c r="D4884" s="90">
        <v>6.1870000000000002E-4</v>
      </c>
      <c r="E4884" s="87">
        <v>317.74472660999999</v>
      </c>
      <c r="F4884" s="96">
        <v>2.3594416699999998</v>
      </c>
      <c r="G4884" s="91">
        <v>13.651954425</v>
      </c>
      <c r="H4884" s="41">
        <v>3.555369689551835E-4</v>
      </c>
      <c r="I4884" s="42">
        <v>30.320904391759999</v>
      </c>
      <c r="J4884" s="41">
        <v>3.7922095624999996E-4</v>
      </c>
      <c r="K4884" s="42">
        <v>3.614230988649997</v>
      </c>
      <c r="L4884" s="41">
        <v>3.555369689551835E-4</v>
      </c>
      <c r="M4884" s="42">
        <v>3.4137648930579676</v>
      </c>
    </row>
    <row r="4885" spans="1:13" x14ac:dyDescent="0.2">
      <c r="A4885" s="84">
        <v>360</v>
      </c>
      <c r="B4885" s="85">
        <v>38208</v>
      </c>
      <c r="C4885" s="105">
        <v>24.88250094</v>
      </c>
      <c r="D4885" s="90">
        <v>6.1737000000000001E-4</v>
      </c>
      <c r="E4885" s="87">
        <v>317.94089266999998</v>
      </c>
      <c r="F4885" s="96">
        <v>2.4026790600000001</v>
      </c>
      <c r="G4885" s="91">
        <v>13.64259</v>
      </c>
      <c r="H4885" s="41">
        <v>3.553080014091492E-4</v>
      </c>
      <c r="I4885" s="42">
        <v>30.331677651700353</v>
      </c>
      <c r="J4885" s="41">
        <v>3.7896083333333335E-4</v>
      </c>
      <c r="K4885" s="42">
        <v>3.6146099494833304</v>
      </c>
      <c r="L4885" s="41">
        <v>3.553080014091492E-4</v>
      </c>
      <c r="M4885" s="42">
        <v>3.4141202010593767</v>
      </c>
    </row>
    <row r="4886" spans="1:13" x14ac:dyDescent="0.2">
      <c r="A4886" s="84">
        <v>360</v>
      </c>
      <c r="B4886" s="85">
        <v>38209</v>
      </c>
      <c r="C4886" s="105">
        <v>24.93367593</v>
      </c>
      <c r="D4886" s="90">
        <v>6.1848000000000003E-4</v>
      </c>
      <c r="E4886" s="87">
        <v>318.13753274999999</v>
      </c>
      <c r="F4886" s="96">
        <v>2.406409</v>
      </c>
      <c r="G4886" s="91">
        <v>13.670042465</v>
      </c>
      <c r="H4886" s="41">
        <v>3.559791824783165E-4</v>
      </c>
      <c r="I4886" s="42">
        <v>30.342475097514001</v>
      </c>
      <c r="J4886" s="41">
        <v>3.7972340180555557E-4</v>
      </c>
      <c r="K4886" s="42">
        <v>3.6149896728851361</v>
      </c>
      <c r="L4886" s="41">
        <v>3.559791824783165E-4</v>
      </c>
      <c r="M4886" s="42">
        <v>3.4144761802418548</v>
      </c>
    </row>
    <row r="4887" spans="1:13" x14ac:dyDescent="0.2">
      <c r="A4887" s="84">
        <v>360</v>
      </c>
      <c r="B4887" s="85">
        <v>38210</v>
      </c>
      <c r="C4887" s="105">
        <v>24.966515090000001</v>
      </c>
      <c r="D4887" s="90">
        <v>6.1936999999999995E-4</v>
      </c>
      <c r="E4887" s="87">
        <v>318.33457758999998</v>
      </c>
      <c r="F4887" s="96">
        <v>2.4048995099999999</v>
      </c>
      <c r="G4887" s="91">
        <v>13.685707300000001</v>
      </c>
      <c r="H4887" s="41">
        <v>3.563620971738235E-4</v>
      </c>
      <c r="I4887" s="42">
        <v>30.353288005573194</v>
      </c>
      <c r="J4887" s="41">
        <v>3.8015853611111114E-4</v>
      </c>
      <c r="K4887" s="42">
        <v>3.6153698314212472</v>
      </c>
      <c r="L4887" s="41">
        <v>3.563620971738235E-4</v>
      </c>
      <c r="M4887" s="42">
        <v>3.4148325423390284</v>
      </c>
    </row>
    <row r="4888" spans="1:13" x14ac:dyDescent="0.2">
      <c r="A4888" s="84">
        <v>360</v>
      </c>
      <c r="B4888" s="85">
        <v>38211</v>
      </c>
      <c r="C4888" s="105">
        <v>25.021383539999999</v>
      </c>
      <c r="D4888" s="90">
        <v>6.2047999999999997E-4</v>
      </c>
      <c r="E4888" s="87">
        <v>318.53209783</v>
      </c>
      <c r="F4888" s="96">
        <v>2.4181057400000001</v>
      </c>
      <c r="G4888" s="91">
        <v>13.71974464</v>
      </c>
      <c r="H4888" s="41">
        <v>3.5719393211230965E-4</v>
      </c>
      <c r="I4888" s="42">
        <v>30.364130015868444</v>
      </c>
      <c r="J4888" s="41">
        <v>3.8110401777777779E-4</v>
      </c>
      <c r="K4888" s="42">
        <v>3.6157509354390251</v>
      </c>
      <c r="L4888" s="41">
        <v>3.5719393211230965E-4</v>
      </c>
      <c r="M4888" s="42">
        <v>3.4151897362711408</v>
      </c>
    </row>
    <row r="4889" spans="1:13" x14ac:dyDescent="0.2">
      <c r="A4889" s="84">
        <v>360</v>
      </c>
      <c r="B4889" s="85">
        <v>38212</v>
      </c>
      <c r="C4889" s="105">
        <v>24.91176055</v>
      </c>
      <c r="D4889" s="90">
        <v>6.1802999999999999E-4</v>
      </c>
      <c r="E4889" s="87">
        <v>318.72896021999998</v>
      </c>
      <c r="F4889" s="96">
        <v>2.4324065500000001</v>
      </c>
      <c r="G4889" s="91">
        <v>13.67208355</v>
      </c>
      <c r="H4889" s="41">
        <v>3.560290781936537E-4</v>
      </c>
      <c r="I4889" s="42">
        <v>30.374940529088146</v>
      </c>
      <c r="J4889" s="41">
        <v>3.7978009861111111E-4</v>
      </c>
      <c r="K4889" s="42">
        <v>3.6161307155376363</v>
      </c>
      <c r="L4889" s="41">
        <v>3.560290781936537E-4</v>
      </c>
      <c r="M4889" s="42">
        <v>3.4155457653493344</v>
      </c>
    </row>
    <row r="4890" spans="1:13" x14ac:dyDescent="0.2">
      <c r="A4890" s="84">
        <v>360</v>
      </c>
      <c r="B4890" s="85">
        <v>38213</v>
      </c>
      <c r="C4890" s="105">
        <v>24.91176055</v>
      </c>
      <c r="D4890" s="90">
        <v>6.1802999999999999E-4</v>
      </c>
      <c r="E4890" s="87">
        <v>318.92594428000001</v>
      </c>
      <c r="F4890" s="96">
        <v>2.4324065500000001</v>
      </c>
      <c r="G4890" s="91">
        <v>13.67208355</v>
      </c>
      <c r="H4890" s="41">
        <v>3.560290781936537E-4</v>
      </c>
      <c r="I4890" s="42">
        <v>30.385754891164904</v>
      </c>
      <c r="J4890" s="41">
        <v>3.7978009861111111E-4</v>
      </c>
      <c r="K4890" s="42">
        <v>3.6165104956362475</v>
      </c>
      <c r="L4890" s="41">
        <v>3.560290781936537E-4</v>
      </c>
      <c r="M4890" s="42">
        <v>3.4159017944275281</v>
      </c>
    </row>
    <row r="4891" spans="1:13" x14ac:dyDescent="0.2">
      <c r="A4891" s="84">
        <v>360</v>
      </c>
      <c r="B4891" s="85">
        <v>38214</v>
      </c>
      <c r="C4891" s="105">
        <v>24.91176055</v>
      </c>
      <c r="D4891" s="90">
        <v>6.1802999999999999E-4</v>
      </c>
      <c r="E4891" s="87">
        <v>319.12305007999998</v>
      </c>
      <c r="F4891" s="96">
        <v>2.4324065500000001</v>
      </c>
      <c r="G4891" s="91">
        <v>13.67208355</v>
      </c>
      <c r="H4891" s="41">
        <v>3.560290781936537E-4</v>
      </c>
      <c r="I4891" s="42">
        <v>30.396573103469024</v>
      </c>
      <c r="J4891" s="41">
        <v>3.7978009861111111E-4</v>
      </c>
      <c r="K4891" s="42">
        <v>3.6168902757348587</v>
      </c>
      <c r="L4891" s="41">
        <v>3.560290781936537E-4</v>
      </c>
      <c r="M4891" s="42">
        <v>3.4162578235057217</v>
      </c>
    </row>
    <row r="4892" spans="1:13" x14ac:dyDescent="0.2">
      <c r="A4892" s="84">
        <v>360</v>
      </c>
      <c r="B4892" s="85">
        <v>38215</v>
      </c>
      <c r="C4892" s="105">
        <v>25.0991228</v>
      </c>
      <c r="D4892" s="90">
        <v>6.2226000000000002E-4</v>
      </c>
      <c r="E4892" s="87">
        <v>319.32162758999999</v>
      </c>
      <c r="F4892" s="96">
        <v>2.4370869800000001</v>
      </c>
      <c r="G4892" s="91">
        <v>13.76810489</v>
      </c>
      <c r="H4892" s="41">
        <v>3.5837537624439086E-4</v>
      </c>
      <c r="I4892" s="42">
        <v>30.40746648679152</v>
      </c>
      <c r="J4892" s="41">
        <v>3.8244735805555553E-4</v>
      </c>
      <c r="K4892" s="42">
        <v>3.6172727230929143</v>
      </c>
      <c r="L4892" s="41">
        <v>3.5837537624439086E-4</v>
      </c>
      <c r="M4892" s="42">
        <v>3.4166161988819663</v>
      </c>
    </row>
    <row r="4893" spans="1:13" x14ac:dyDescent="0.2">
      <c r="A4893" s="84">
        <v>360</v>
      </c>
      <c r="B4893" s="85">
        <v>38216</v>
      </c>
      <c r="C4893" s="105">
        <v>25.084917610000002</v>
      </c>
      <c r="D4893" s="90">
        <v>6.2180999999999998E-4</v>
      </c>
      <c r="E4893" s="87">
        <v>319.52018497</v>
      </c>
      <c r="F4893" s="96">
        <v>2.4241107400000002</v>
      </c>
      <c r="G4893" s="91">
        <v>13.754514175000001</v>
      </c>
      <c r="H4893" s="41">
        <v>3.5804340477318952E-4</v>
      </c>
      <c r="I4893" s="42">
        <v>30.418353679622978</v>
      </c>
      <c r="J4893" s="41">
        <v>3.8206983819444448E-4</v>
      </c>
      <c r="K4893" s="42">
        <v>3.6176547929311087</v>
      </c>
      <c r="L4893" s="41">
        <v>3.5804340477318952E-4</v>
      </c>
      <c r="M4893" s="42">
        <v>3.4169742422867397</v>
      </c>
    </row>
    <row r="4894" spans="1:13" x14ac:dyDescent="0.2">
      <c r="A4894" s="84">
        <v>360</v>
      </c>
      <c r="B4894" s="85">
        <v>38217</v>
      </c>
      <c r="C4894" s="105">
        <v>24.911830399999999</v>
      </c>
      <c r="D4894" s="90">
        <v>6.1802999999999999E-4</v>
      </c>
      <c r="E4894" s="87">
        <v>319.71765803</v>
      </c>
      <c r="F4894" s="96">
        <v>2.43343423</v>
      </c>
      <c r="G4894" s="91">
        <v>13.672632315</v>
      </c>
      <c r="H4894" s="41">
        <v>3.5604249297604973E-4</v>
      </c>
      <c r="I4894" s="42">
        <v>30.429183906099297</v>
      </c>
      <c r="J4894" s="41">
        <v>3.7979534208333333E-4</v>
      </c>
      <c r="K4894" s="42">
        <v>3.6180345882731921</v>
      </c>
      <c r="L4894" s="41">
        <v>3.5604249297604973E-4</v>
      </c>
      <c r="M4894" s="42">
        <v>3.417330284779716</v>
      </c>
    </row>
    <row r="4895" spans="1:13" x14ac:dyDescent="0.2">
      <c r="A4895" s="84">
        <v>360</v>
      </c>
      <c r="B4895" s="85">
        <v>38218</v>
      </c>
      <c r="C4895" s="105">
        <v>24.98891557</v>
      </c>
      <c r="D4895" s="90">
        <v>6.1981000000000004E-4</v>
      </c>
      <c r="E4895" s="87">
        <v>319.91582223</v>
      </c>
      <c r="F4895" s="96">
        <v>2.4237339000000002</v>
      </c>
      <c r="G4895" s="91">
        <v>13.706324734999999</v>
      </c>
      <c r="H4895" s="41">
        <v>3.5686599413042863E-4</v>
      </c>
      <c r="I4895" s="42">
        <v>30.440043047064524</v>
      </c>
      <c r="J4895" s="41">
        <v>3.8073124263888884E-4</v>
      </c>
      <c r="K4895" s="42">
        <v>3.6184153195158308</v>
      </c>
      <c r="L4895" s="41">
        <v>3.5686599413042863E-4</v>
      </c>
      <c r="M4895" s="42">
        <v>3.4176871507738467</v>
      </c>
    </row>
    <row r="4896" spans="1:13" x14ac:dyDescent="0.2">
      <c r="A4896" s="84">
        <v>360</v>
      </c>
      <c r="B4896" s="85">
        <v>38219</v>
      </c>
      <c r="C4896" s="105">
        <v>24.94638028</v>
      </c>
      <c r="D4896" s="90">
        <v>6.1892000000000002E-4</v>
      </c>
      <c r="E4896" s="87">
        <v>320.11382452999999</v>
      </c>
      <c r="F4896" s="96">
        <v>2.45578027</v>
      </c>
      <c r="G4896" s="91">
        <v>13.701080274999999</v>
      </c>
      <c r="H4896" s="41">
        <v>3.5673782642797747E-4</v>
      </c>
      <c r="I4896" s="42">
        <v>30.450902161857506</v>
      </c>
      <c r="J4896" s="41">
        <v>3.8058556319444444E-4</v>
      </c>
      <c r="K4896" s="42">
        <v>3.6187959050790255</v>
      </c>
      <c r="L4896" s="41">
        <v>3.5673782642797747E-4</v>
      </c>
      <c r="M4896" s="42">
        <v>3.4180438886002746</v>
      </c>
    </row>
    <row r="4897" spans="1:13" x14ac:dyDescent="0.2">
      <c r="A4897" s="84">
        <v>360</v>
      </c>
      <c r="B4897" s="85">
        <v>38220</v>
      </c>
      <c r="C4897" s="105">
        <v>24.94638028</v>
      </c>
      <c r="D4897" s="90">
        <v>6.1892000000000002E-4</v>
      </c>
      <c r="E4897" s="87">
        <v>320.31194937999999</v>
      </c>
      <c r="F4897" s="96">
        <v>2.45578027</v>
      </c>
      <c r="G4897" s="91">
        <v>13.701080274999999</v>
      </c>
      <c r="H4897" s="41">
        <v>3.5673782642797747E-4</v>
      </c>
      <c r="I4897" s="42">
        <v>30.4617651505075</v>
      </c>
      <c r="J4897" s="41">
        <v>3.8058556319444444E-4</v>
      </c>
      <c r="K4897" s="42">
        <v>3.6191764906422201</v>
      </c>
      <c r="L4897" s="41">
        <v>3.5673782642797747E-4</v>
      </c>
      <c r="M4897" s="42">
        <v>3.4184006264267026</v>
      </c>
    </row>
    <row r="4898" spans="1:13" x14ac:dyDescent="0.2">
      <c r="A4898" s="84">
        <v>360</v>
      </c>
      <c r="B4898" s="85">
        <v>38221</v>
      </c>
      <c r="C4898" s="105">
        <v>24.94638028</v>
      </c>
      <c r="D4898" s="90">
        <v>6.1892000000000002E-4</v>
      </c>
      <c r="E4898" s="87">
        <v>320.51019685</v>
      </c>
      <c r="F4898" s="96">
        <v>2.45578027</v>
      </c>
      <c r="G4898" s="91">
        <v>13.701080274999999</v>
      </c>
      <c r="H4898" s="41">
        <v>3.5673782642797747E-4</v>
      </c>
      <c r="I4898" s="42">
        <v>30.472632014396453</v>
      </c>
      <c r="J4898" s="41">
        <v>3.8058556319444444E-4</v>
      </c>
      <c r="K4898" s="42">
        <v>3.6195570762054148</v>
      </c>
      <c r="L4898" s="41">
        <v>3.5673782642797747E-4</v>
      </c>
      <c r="M4898" s="42">
        <v>3.4187573642531306</v>
      </c>
    </row>
    <row r="4899" spans="1:13" x14ac:dyDescent="0.2">
      <c r="A4899" s="84">
        <v>360</v>
      </c>
      <c r="B4899" s="85">
        <v>38222</v>
      </c>
      <c r="C4899" s="105">
        <v>25.925119159999998</v>
      </c>
      <c r="D4899" s="90">
        <v>6.4064000000000005E-4</v>
      </c>
      <c r="E4899" s="87">
        <v>320.7155285</v>
      </c>
      <c r="F4899" s="96">
        <v>2.4549086199999999</v>
      </c>
      <c r="G4899" s="91">
        <v>14.190013889999999</v>
      </c>
      <c r="H4899" s="41">
        <v>3.6866144828140435E-4</v>
      </c>
      <c r="I4899" s="42">
        <v>30.483866099047827</v>
      </c>
      <c r="J4899" s="41">
        <v>3.9416705249999996E-4</v>
      </c>
      <c r="K4899" s="42">
        <v>3.6199512432579146</v>
      </c>
      <c r="L4899" s="41">
        <v>3.6866144828140435E-4</v>
      </c>
      <c r="M4899" s="42">
        <v>3.419126025701412</v>
      </c>
    </row>
    <row r="4900" spans="1:13" x14ac:dyDescent="0.2">
      <c r="A4900" s="84">
        <v>360</v>
      </c>
      <c r="B4900" s="85">
        <v>38223</v>
      </c>
      <c r="C4900" s="105">
        <v>27.10224569</v>
      </c>
      <c r="D4900" s="90">
        <v>6.6633999999999997E-4</v>
      </c>
      <c r="E4900" s="87">
        <v>320.92923409000002</v>
      </c>
      <c r="F4900" s="96">
        <v>2.4238891499999999</v>
      </c>
      <c r="G4900" s="91">
        <v>14.76306742</v>
      </c>
      <c r="H4900" s="41">
        <v>3.8257186686729838E-4</v>
      </c>
      <c r="I4900" s="42">
        <v>30.495528368610671</v>
      </c>
      <c r="J4900" s="41">
        <v>4.1008520611111112E-4</v>
      </c>
      <c r="K4900" s="42">
        <v>3.6203613284640257</v>
      </c>
      <c r="L4900" s="41">
        <v>3.8257186686729838E-4</v>
      </c>
      <c r="M4900" s="42">
        <v>3.4195085975682793</v>
      </c>
    </row>
    <row r="4901" spans="1:13" x14ac:dyDescent="0.2">
      <c r="A4901" s="84">
        <v>360</v>
      </c>
      <c r="B4901" s="85">
        <v>38224</v>
      </c>
      <c r="C4901" s="105">
        <v>25.115041770000001</v>
      </c>
      <c r="D4901" s="90">
        <v>6.2270000000000001E-4</v>
      </c>
      <c r="E4901" s="87">
        <v>321.12907672</v>
      </c>
      <c r="F4901" s="96">
        <v>2.46395454</v>
      </c>
      <c r="G4901" s="91">
        <v>13.789498155</v>
      </c>
      <c r="H4901" s="41">
        <v>3.5889785536813434E-4</v>
      </c>
      <c r="I4901" s="42">
        <v>30.506473148340483</v>
      </c>
      <c r="J4901" s="41">
        <v>3.8304161541666666E-4</v>
      </c>
      <c r="K4901" s="42">
        <v>3.6207443700794424</v>
      </c>
      <c r="L4901" s="41">
        <v>3.5889785536813434E-4</v>
      </c>
      <c r="M4901" s="42">
        <v>3.4198674954236474</v>
      </c>
    </row>
    <row r="4902" spans="1:13" x14ac:dyDescent="0.2">
      <c r="A4902" s="84">
        <v>360</v>
      </c>
      <c r="B4902" s="85">
        <v>38225</v>
      </c>
      <c r="C4902" s="105">
        <v>25.10112758</v>
      </c>
      <c r="D4902" s="90">
        <v>6.2226000000000002E-4</v>
      </c>
      <c r="E4902" s="87">
        <v>321.32890250000003</v>
      </c>
      <c r="F4902" s="96">
        <v>2.48285709</v>
      </c>
      <c r="G4902" s="91">
        <v>13.791992335</v>
      </c>
      <c r="H4902" s="41">
        <v>3.5895876334901544E-4</v>
      </c>
      <c r="I4902" s="42">
        <v>30.517423714215951</v>
      </c>
      <c r="J4902" s="41">
        <v>3.8311089819444442E-4</v>
      </c>
      <c r="K4902" s="42">
        <v>3.6211274809776368</v>
      </c>
      <c r="L4902" s="41">
        <v>3.5895876334901544E-4</v>
      </c>
      <c r="M4902" s="42">
        <v>3.4202264541869964</v>
      </c>
    </row>
    <row r="4903" spans="1:13" x14ac:dyDescent="0.2">
      <c r="A4903" s="84">
        <v>360</v>
      </c>
      <c r="B4903" s="85">
        <v>38226</v>
      </c>
      <c r="C4903" s="105">
        <v>25.190995770000001</v>
      </c>
      <c r="D4903" s="90">
        <v>6.2425999999999996E-4</v>
      </c>
      <c r="E4903" s="87">
        <v>321.52949527999999</v>
      </c>
      <c r="F4903" s="96">
        <v>2.46799306</v>
      </c>
      <c r="G4903" s="91">
        <v>13.829494415000001</v>
      </c>
      <c r="H4903" s="41">
        <v>3.5987440526108472E-4</v>
      </c>
      <c r="I4903" s="42">
        <v>30.528406153925204</v>
      </c>
      <c r="J4903" s="41">
        <v>3.8415262263888892E-4</v>
      </c>
      <c r="K4903" s="42">
        <v>3.6215116336002757</v>
      </c>
      <c r="L4903" s="41">
        <v>3.5987440526108472E-4</v>
      </c>
      <c r="M4903" s="42">
        <v>3.4205863285922575</v>
      </c>
    </row>
    <row r="4904" spans="1:13" x14ac:dyDescent="0.2">
      <c r="A4904" s="84">
        <v>360</v>
      </c>
      <c r="B4904" s="85">
        <v>38227</v>
      </c>
      <c r="C4904" s="105">
        <v>25.190995770000001</v>
      </c>
      <c r="D4904" s="90">
        <v>6.2425999999999996E-4</v>
      </c>
      <c r="E4904" s="87">
        <v>321.73021327999999</v>
      </c>
      <c r="F4904" s="96">
        <v>2.46799306</v>
      </c>
      <c r="G4904" s="91">
        <v>13.829494415000001</v>
      </c>
      <c r="H4904" s="41">
        <v>3.5987440526108472E-4</v>
      </c>
      <c r="I4904" s="42">
        <v>30.539392545933417</v>
      </c>
      <c r="J4904" s="41">
        <v>3.8415262263888892E-4</v>
      </c>
      <c r="K4904" s="42">
        <v>3.6218957862229146</v>
      </c>
      <c r="L4904" s="41">
        <v>3.5987440526108472E-4</v>
      </c>
      <c r="M4904" s="42">
        <v>3.4209462029975186</v>
      </c>
    </row>
    <row r="4905" spans="1:13" x14ac:dyDescent="0.2">
      <c r="A4905" s="84">
        <v>360</v>
      </c>
      <c r="B4905" s="85">
        <v>38228</v>
      </c>
      <c r="C4905" s="105">
        <v>25.190995770000001</v>
      </c>
      <c r="D4905" s="90">
        <v>6.2425999999999996E-4</v>
      </c>
      <c r="E4905" s="87">
        <v>321.93105658000002</v>
      </c>
      <c r="F4905" s="96">
        <v>2.46799306</v>
      </c>
      <c r="G4905" s="91">
        <v>13.829494415000001</v>
      </c>
      <c r="H4905" s="41">
        <v>3.5987440526108472E-4</v>
      </c>
      <c r="I4905" s="42">
        <v>30.55038289166292</v>
      </c>
      <c r="J4905" s="41">
        <v>3.8415262263888892E-4</v>
      </c>
      <c r="K4905" s="42">
        <v>3.6222799388455535</v>
      </c>
      <c r="L4905" s="41">
        <v>3.5987440526108472E-4</v>
      </c>
      <c r="M4905" s="42">
        <v>3.4213060774027797</v>
      </c>
    </row>
    <row r="4906" spans="1:13" x14ac:dyDescent="0.2">
      <c r="A4906" s="84">
        <v>360</v>
      </c>
      <c r="B4906" s="85">
        <v>38229</v>
      </c>
      <c r="C4906" s="105">
        <v>25.190995770000001</v>
      </c>
      <c r="D4906" s="90">
        <v>6.2425999999999996E-4</v>
      </c>
      <c r="E4906" s="87">
        <v>322.13202525999998</v>
      </c>
      <c r="F4906" s="96">
        <v>2.46799306</v>
      </c>
      <c r="G4906" s="91">
        <v>13.829494415000001</v>
      </c>
      <c r="H4906" s="41">
        <v>3.5987440526108472E-4</v>
      </c>
      <c r="I4906" s="42">
        <v>30.561377192536558</v>
      </c>
      <c r="J4906" s="41">
        <v>3.8415262263888892E-4</v>
      </c>
      <c r="K4906" s="42">
        <v>3.6226640914681925</v>
      </c>
      <c r="L4906" s="41">
        <v>3.5987440526108472E-4</v>
      </c>
      <c r="M4906" s="42">
        <v>3.4216659518080408</v>
      </c>
    </row>
    <row r="4907" spans="1:13" x14ac:dyDescent="0.2">
      <c r="A4907" s="84">
        <v>360</v>
      </c>
      <c r="B4907" s="85">
        <v>38230</v>
      </c>
      <c r="C4907" s="105">
        <v>25.153602599999996</v>
      </c>
      <c r="D4907" s="90">
        <v>6.2337000000000004E-4</v>
      </c>
      <c r="E4907" s="87">
        <v>322.33283269999998</v>
      </c>
      <c r="F4907" s="96">
        <v>2.45052198</v>
      </c>
      <c r="G4907" s="91">
        <v>13.802062289999999</v>
      </c>
      <c r="H4907" s="41">
        <v>3.592046585376707E-4</v>
      </c>
      <c r="I4907" s="42">
        <v>30.572354981595442</v>
      </c>
      <c r="J4907" s="41">
        <v>3.8339061916666661E-4</v>
      </c>
      <c r="K4907" s="42">
        <v>3.6230474820873591</v>
      </c>
      <c r="L4907" s="41">
        <v>3.592046585376707E-4</v>
      </c>
      <c r="M4907" s="42">
        <v>3.4220251564665785</v>
      </c>
    </row>
    <row r="4908" spans="1:13" x14ac:dyDescent="0.2">
      <c r="A4908" s="84">
        <v>360</v>
      </c>
      <c r="B4908" s="85">
        <v>38231</v>
      </c>
      <c r="C4908" s="105">
        <v>25.22158276</v>
      </c>
      <c r="D4908" s="90">
        <v>6.2491999999999995E-4</v>
      </c>
      <c r="E4908" s="87">
        <v>322.53426493000001</v>
      </c>
      <c r="F4908" s="96">
        <v>2.42671284</v>
      </c>
      <c r="G4908" s="91">
        <v>13.8241478</v>
      </c>
      <c r="H4908" s="41">
        <v>3.5974388196291507E-4</v>
      </c>
      <c r="I4908" s="42">
        <v>30.583353199257271</v>
      </c>
      <c r="J4908" s="41">
        <v>3.8400410555555558E-4</v>
      </c>
      <c r="K4908" s="42">
        <v>3.6234314861929144</v>
      </c>
      <c r="L4908" s="41">
        <v>3.5974388196291507E-4</v>
      </c>
      <c r="M4908" s="42">
        <v>3.4223849003485416</v>
      </c>
    </row>
    <row r="4909" spans="1:13" x14ac:dyDescent="0.2">
      <c r="A4909" s="84">
        <v>360</v>
      </c>
      <c r="B4909" s="85">
        <v>38232</v>
      </c>
      <c r="C4909" s="105">
        <v>25.353266419999997</v>
      </c>
      <c r="D4909" s="90">
        <v>6.2781000000000002E-4</v>
      </c>
      <c r="E4909" s="87">
        <v>322.73675516999998</v>
      </c>
      <c r="F4909" s="96">
        <v>2.4168636299999999</v>
      </c>
      <c r="G4909" s="91">
        <v>13.885065024999999</v>
      </c>
      <c r="H4909" s="41">
        <v>3.6123065112358965E-4</v>
      </c>
      <c r="I4909" s="42">
        <v>30.59440084384698</v>
      </c>
      <c r="J4909" s="41">
        <v>3.8569625069444441E-4</v>
      </c>
      <c r="K4909" s="42">
        <v>3.623817182443609</v>
      </c>
      <c r="L4909" s="41">
        <v>3.6123065112358965E-4</v>
      </c>
      <c r="M4909" s="42">
        <v>3.4227461309996654</v>
      </c>
    </row>
    <row r="4910" spans="1:13" x14ac:dyDescent="0.2">
      <c r="A4910" s="84">
        <v>360</v>
      </c>
      <c r="B4910" s="85">
        <v>38233</v>
      </c>
      <c r="C4910" s="105">
        <v>25.298225969999997</v>
      </c>
      <c r="D4910" s="90">
        <v>6.267E-4</v>
      </c>
      <c r="E4910" s="87">
        <v>322.93901428999999</v>
      </c>
      <c r="F4910" s="96">
        <v>2.4273434200000001</v>
      </c>
      <c r="G4910" s="91">
        <v>13.862784694999998</v>
      </c>
      <c r="H4910" s="41">
        <v>3.6068696084945451E-4</v>
      </c>
      <c r="I4910" s="42">
        <v>30.605435845306356</v>
      </c>
      <c r="J4910" s="41">
        <v>3.8507735263888885E-4</v>
      </c>
      <c r="K4910" s="42">
        <v>3.624202259796248</v>
      </c>
      <c r="L4910" s="41">
        <v>3.6068696084945451E-4</v>
      </c>
      <c r="M4910" s="42">
        <v>3.4231068179605151</v>
      </c>
    </row>
    <row r="4911" spans="1:13" x14ac:dyDescent="0.2">
      <c r="A4911" s="84">
        <v>360</v>
      </c>
      <c r="B4911" s="85">
        <v>38234</v>
      </c>
      <c r="C4911" s="105">
        <v>25.298225969999997</v>
      </c>
      <c r="D4911" s="90">
        <v>6.267E-4</v>
      </c>
      <c r="E4911" s="87">
        <v>323.14140017</v>
      </c>
      <c r="F4911" s="96">
        <v>2.4273434200000001</v>
      </c>
      <c r="G4911" s="91">
        <v>13.862784694999998</v>
      </c>
      <c r="H4911" s="41">
        <v>3.6068696084945451E-4</v>
      </c>
      <c r="I4911" s="42">
        <v>30.616474826946874</v>
      </c>
      <c r="J4911" s="41">
        <v>3.8507735263888885E-4</v>
      </c>
      <c r="K4911" s="42">
        <v>3.624587337148887</v>
      </c>
      <c r="L4911" s="41">
        <v>3.6068696084945451E-4</v>
      </c>
      <c r="M4911" s="42">
        <v>3.4234675049213648</v>
      </c>
    </row>
    <row r="4912" spans="1:13" x14ac:dyDescent="0.2">
      <c r="A4912" s="84">
        <v>360</v>
      </c>
      <c r="B4912" s="85">
        <v>38235</v>
      </c>
      <c r="C4912" s="105">
        <v>25.298225969999997</v>
      </c>
      <c r="D4912" s="90">
        <v>6.267E-4</v>
      </c>
      <c r="E4912" s="87">
        <v>323.34391289000001</v>
      </c>
      <c r="F4912" s="96">
        <v>2.4273434200000001</v>
      </c>
      <c r="G4912" s="91">
        <v>13.862784694999998</v>
      </c>
      <c r="H4912" s="41">
        <v>3.6068696084945451E-4</v>
      </c>
      <c r="I4912" s="42">
        <v>30.627517790204131</v>
      </c>
      <c r="J4912" s="41">
        <v>3.8507735263888885E-4</v>
      </c>
      <c r="K4912" s="42">
        <v>3.6249724145015261</v>
      </c>
      <c r="L4912" s="41">
        <v>3.6068696084945451E-4</v>
      </c>
      <c r="M4912" s="42">
        <v>3.4238281918822144</v>
      </c>
    </row>
    <row r="4913" spans="1:13" x14ac:dyDescent="0.2">
      <c r="A4913" s="84">
        <v>360</v>
      </c>
      <c r="B4913" s="85">
        <v>38236</v>
      </c>
      <c r="C4913" s="105">
        <v>25.333033510000003</v>
      </c>
      <c r="D4913" s="90">
        <v>6.2735999999999998E-4</v>
      </c>
      <c r="E4913" s="87">
        <v>323.54676592999999</v>
      </c>
      <c r="F4913" s="96">
        <v>2.4121549199999999</v>
      </c>
      <c r="G4913" s="91">
        <v>13.872594215000001</v>
      </c>
      <c r="H4913" s="41">
        <v>3.6092634832018966E-4</v>
      </c>
      <c r="I4913" s="42">
        <v>30.638572068358261</v>
      </c>
      <c r="J4913" s="41">
        <v>3.8534983930555561E-4</v>
      </c>
      <c r="K4913" s="42">
        <v>3.6253577643408317</v>
      </c>
      <c r="L4913" s="41">
        <v>3.6092634832018966E-4</v>
      </c>
      <c r="M4913" s="42">
        <v>3.4241891182305348</v>
      </c>
    </row>
    <row r="4914" spans="1:13" x14ac:dyDescent="0.2">
      <c r="A4914" s="84">
        <v>360</v>
      </c>
      <c r="B4914" s="85">
        <v>38237</v>
      </c>
      <c r="C4914" s="105">
        <v>25.385976989999996</v>
      </c>
      <c r="D4914" s="90">
        <v>6.2869E-4</v>
      </c>
      <c r="E4914" s="87">
        <v>323.75017654999999</v>
      </c>
      <c r="F4914" s="96">
        <v>2.4134847800000001</v>
      </c>
      <c r="G4914" s="91">
        <v>13.899730884999999</v>
      </c>
      <c r="H4914" s="41">
        <v>3.6158847327905086E-4</v>
      </c>
      <c r="I4914" s="42">
        <v>30.649650622855908</v>
      </c>
      <c r="J4914" s="41">
        <v>3.861036356944444E-4</v>
      </c>
      <c r="K4914" s="42">
        <v>3.6257438679765261</v>
      </c>
      <c r="L4914" s="41">
        <v>3.6158847327905086E-4</v>
      </c>
      <c r="M4914" s="42">
        <v>3.4245507067038137</v>
      </c>
    </row>
    <row r="4915" spans="1:13" x14ac:dyDescent="0.2">
      <c r="A4915" s="84">
        <v>360</v>
      </c>
      <c r="B4915" s="85">
        <v>38238</v>
      </c>
      <c r="C4915" s="105">
        <v>25.329930489999995</v>
      </c>
      <c r="D4915" s="90">
        <v>6.2735999999999998E-4</v>
      </c>
      <c r="E4915" s="87">
        <v>323.95328446000002</v>
      </c>
      <c r="F4915" s="96">
        <v>2.42622363</v>
      </c>
      <c r="G4915" s="91">
        <v>13.878077059999997</v>
      </c>
      <c r="H4915" s="41">
        <v>3.6106014044379187E-4</v>
      </c>
      <c r="I4915" s="42">
        <v>30.66071699001435</v>
      </c>
      <c r="J4915" s="41">
        <v>3.855021405555555E-4</v>
      </c>
      <c r="K4915" s="42">
        <v>3.6261293701170816</v>
      </c>
      <c r="L4915" s="41">
        <v>3.6106014044379187E-4</v>
      </c>
      <c r="M4915" s="42">
        <v>3.4249117668442572</v>
      </c>
    </row>
    <row r="4916" spans="1:13" x14ac:dyDescent="0.2">
      <c r="A4916" s="84">
        <v>360</v>
      </c>
      <c r="B4916" s="85">
        <v>38239</v>
      </c>
      <c r="C4916" s="105">
        <v>25.2276697</v>
      </c>
      <c r="D4916" s="90">
        <v>6.2514000000000005E-4</v>
      </c>
      <c r="E4916" s="87">
        <v>324.15580061999998</v>
      </c>
      <c r="F4916" s="96">
        <v>2.4396152899999999</v>
      </c>
      <c r="G4916" s="91">
        <v>13.833642494999999</v>
      </c>
      <c r="H4916" s="41">
        <v>3.5997566532297576E-4</v>
      </c>
      <c r="I4916" s="42">
        <v>30.671754102012109</v>
      </c>
      <c r="J4916" s="41">
        <v>3.8426784708333331E-4</v>
      </c>
      <c r="K4916" s="42">
        <v>3.6265136379641647</v>
      </c>
      <c r="L4916" s="41">
        <v>3.5997566532297576E-4</v>
      </c>
      <c r="M4916" s="42">
        <v>3.4252717425095804</v>
      </c>
    </row>
    <row r="4917" spans="1:13" x14ac:dyDescent="0.2">
      <c r="A4917" s="84">
        <v>360</v>
      </c>
      <c r="B4917" s="85">
        <v>38240</v>
      </c>
      <c r="C4917" s="105">
        <v>25.146839440000001</v>
      </c>
      <c r="D4917" s="90">
        <v>6.2337000000000004E-4</v>
      </c>
      <c r="E4917" s="87">
        <v>324.35786961999997</v>
      </c>
      <c r="F4917" s="96">
        <v>2.4338444799999999</v>
      </c>
      <c r="G4917" s="91">
        <v>13.790341960000001</v>
      </c>
      <c r="H4917" s="41">
        <v>3.5891846127089622E-4</v>
      </c>
      <c r="I4917" s="42">
        <v>30.682762760798884</v>
      </c>
      <c r="J4917" s="41">
        <v>3.8306505444444448E-4</v>
      </c>
      <c r="K4917" s="42">
        <v>3.626896703018609</v>
      </c>
      <c r="L4917" s="41">
        <v>3.5891846127089622E-4</v>
      </c>
      <c r="M4917" s="42">
        <v>3.4256306609708513</v>
      </c>
    </row>
    <row r="4918" spans="1:13" x14ac:dyDescent="0.2">
      <c r="A4918" s="84">
        <v>360</v>
      </c>
      <c r="B4918" s="85">
        <v>38241</v>
      </c>
      <c r="C4918" s="105">
        <v>25.146839440000001</v>
      </c>
      <c r="D4918" s="90">
        <v>6.2337000000000004E-4</v>
      </c>
      <c r="E4918" s="87">
        <v>324.56006459000002</v>
      </c>
      <c r="F4918" s="96">
        <v>2.4338444799999999</v>
      </c>
      <c r="G4918" s="91">
        <v>13.790341960000001</v>
      </c>
      <c r="H4918" s="41">
        <v>3.5891846127089622E-4</v>
      </c>
      <c r="I4918" s="42">
        <v>30.69377537079653</v>
      </c>
      <c r="J4918" s="41">
        <v>3.8306505444444448E-4</v>
      </c>
      <c r="K4918" s="42">
        <v>3.6272797680730533</v>
      </c>
      <c r="L4918" s="41">
        <v>3.5891846127089622E-4</v>
      </c>
      <c r="M4918" s="42">
        <v>3.4259895794321222</v>
      </c>
    </row>
    <row r="4919" spans="1:13" x14ac:dyDescent="0.2">
      <c r="A4919" s="84">
        <v>360</v>
      </c>
      <c r="B4919" s="85">
        <v>38242</v>
      </c>
      <c r="C4919" s="105">
        <v>25.146839440000001</v>
      </c>
      <c r="D4919" s="90">
        <v>6.2337000000000004E-4</v>
      </c>
      <c r="E4919" s="87">
        <v>324.76238560000002</v>
      </c>
      <c r="F4919" s="96">
        <v>2.4338444799999999</v>
      </c>
      <c r="G4919" s="91">
        <v>13.790341960000001</v>
      </c>
      <c r="H4919" s="41">
        <v>3.5891846127089622E-4</v>
      </c>
      <c r="I4919" s="42">
        <v>30.704791933423209</v>
      </c>
      <c r="J4919" s="41">
        <v>3.8306505444444448E-4</v>
      </c>
      <c r="K4919" s="42">
        <v>3.6276628331274976</v>
      </c>
      <c r="L4919" s="41">
        <v>3.5891846127089622E-4</v>
      </c>
      <c r="M4919" s="42">
        <v>3.4263484978933931</v>
      </c>
    </row>
    <row r="4920" spans="1:13" x14ac:dyDescent="0.2">
      <c r="A4920" s="84">
        <v>360</v>
      </c>
      <c r="B4920" s="85">
        <v>38243</v>
      </c>
      <c r="C4920" s="105">
        <v>25.112187460000001</v>
      </c>
      <c r="D4920" s="90">
        <v>6.2248000000000002E-4</v>
      </c>
      <c r="E4920" s="87">
        <v>324.96454369000003</v>
      </c>
      <c r="F4920" s="96">
        <v>2.47434763</v>
      </c>
      <c r="G4920" s="91">
        <v>13.793267545000001</v>
      </c>
      <c r="H4920" s="41">
        <v>3.5898990351679316E-4</v>
      </c>
      <c r="I4920" s="42">
        <v>30.715814643716893</v>
      </c>
      <c r="J4920" s="41">
        <v>3.8314632069444448E-4</v>
      </c>
      <c r="K4920" s="42">
        <v>3.6280459794481921</v>
      </c>
      <c r="L4920" s="41">
        <v>3.5898990351679316E-4</v>
      </c>
      <c r="M4920" s="42">
        <v>3.4267074877969099</v>
      </c>
    </row>
    <row r="4921" spans="1:13" x14ac:dyDescent="0.2">
      <c r="A4921" s="84">
        <v>360</v>
      </c>
      <c r="B4921" s="85">
        <v>38244</v>
      </c>
      <c r="C4921" s="105">
        <v>25.040488420000003</v>
      </c>
      <c r="D4921" s="90">
        <v>6.2091999999999996E-4</v>
      </c>
      <c r="E4921" s="87">
        <v>325.16632067</v>
      </c>
      <c r="F4921" s="96">
        <v>2.4043114800000001</v>
      </c>
      <c r="G4921" s="91">
        <v>13.722399950000002</v>
      </c>
      <c r="H4921" s="41">
        <v>3.5725881451109665E-4</v>
      </c>
      <c r="I4921" s="42">
        <v>30.726788139243251</v>
      </c>
      <c r="J4921" s="41">
        <v>3.8117777638888896E-4</v>
      </c>
      <c r="K4921" s="42">
        <v>3.6284271572245808</v>
      </c>
      <c r="L4921" s="41">
        <v>3.5725881451109665E-4</v>
      </c>
      <c r="M4921" s="42">
        <v>3.4270647466114212</v>
      </c>
    </row>
    <row r="4922" spans="1:13" x14ac:dyDescent="0.2">
      <c r="A4922" s="84">
        <v>360</v>
      </c>
      <c r="B4922" s="85">
        <v>38245</v>
      </c>
      <c r="C4922" s="105">
        <v>25.196046299999995</v>
      </c>
      <c r="D4922" s="90">
        <v>6.2447999999999996E-4</v>
      </c>
      <c r="E4922" s="87">
        <v>325.36938053</v>
      </c>
      <c r="F4922" s="96">
        <v>2.4246262299999999</v>
      </c>
      <c r="G4922" s="91">
        <v>13.810336264999998</v>
      </c>
      <c r="H4922" s="41">
        <v>3.5940668199563319E-4</v>
      </c>
      <c r="I4922" s="42">
        <v>30.737831552216758</v>
      </c>
      <c r="J4922" s="41">
        <v>3.8362045180555552E-4</v>
      </c>
      <c r="K4922" s="42">
        <v>3.6288107776763865</v>
      </c>
      <c r="L4922" s="41">
        <v>3.5940668199563319E-4</v>
      </c>
      <c r="M4922" s="42">
        <v>3.4274241532934169</v>
      </c>
    </row>
    <row r="4923" spans="1:13" x14ac:dyDescent="0.2">
      <c r="A4923" s="84">
        <v>360</v>
      </c>
      <c r="B4923" s="85">
        <v>38246</v>
      </c>
      <c r="C4923" s="105">
        <v>25.056242019999996</v>
      </c>
      <c r="D4923" s="90">
        <v>6.2137E-4</v>
      </c>
      <c r="E4923" s="87">
        <v>325.5715553</v>
      </c>
      <c r="F4923" s="96">
        <v>2.4385300499999998</v>
      </c>
      <c r="G4923" s="91">
        <v>13.747386034999998</v>
      </c>
      <c r="H4923" s="41">
        <v>3.5786927456560313E-4</v>
      </c>
      <c r="I4923" s="42">
        <v>30.748831677696071</v>
      </c>
      <c r="J4923" s="41">
        <v>3.8187183430555551E-4</v>
      </c>
      <c r="K4923" s="42">
        <v>3.6291926495106921</v>
      </c>
      <c r="L4923" s="41">
        <v>3.5786927456560313E-4</v>
      </c>
      <c r="M4923" s="42">
        <v>3.4277820225679827</v>
      </c>
    </row>
    <row r="4924" spans="1:13" x14ac:dyDescent="0.2">
      <c r="A4924" s="84">
        <v>360</v>
      </c>
      <c r="B4924" s="85">
        <v>38247</v>
      </c>
      <c r="C4924" s="105">
        <v>25.053063200000004</v>
      </c>
      <c r="D4924" s="90">
        <v>6.2115E-4</v>
      </c>
      <c r="E4924" s="87">
        <v>325.77378406999998</v>
      </c>
      <c r="F4924" s="96">
        <v>2.4469290099999998</v>
      </c>
      <c r="G4924" s="91">
        <v>13.749996105000001</v>
      </c>
      <c r="H4924" s="41">
        <v>3.5793303608433469E-4</v>
      </c>
      <c r="I4924" s="42">
        <v>30.759837700374515</v>
      </c>
      <c r="J4924" s="41">
        <v>3.8194433625000001E-4</v>
      </c>
      <c r="K4924" s="42">
        <v>3.6295745938469421</v>
      </c>
      <c r="L4924" s="41">
        <v>3.5793303608433469E-4</v>
      </c>
      <c r="M4924" s="42">
        <v>3.4281399556040668</v>
      </c>
    </row>
    <row r="4925" spans="1:13" x14ac:dyDescent="0.2">
      <c r="A4925" s="84">
        <v>360</v>
      </c>
      <c r="B4925" s="85">
        <v>38248</v>
      </c>
      <c r="C4925" s="105">
        <v>25.053063200000004</v>
      </c>
      <c r="D4925" s="90">
        <v>6.2115E-4</v>
      </c>
      <c r="E4925" s="87">
        <v>325.97613846000002</v>
      </c>
      <c r="F4925" s="96">
        <v>2.4469290099999998</v>
      </c>
      <c r="G4925" s="91">
        <v>13.749996105000001</v>
      </c>
      <c r="H4925" s="41">
        <v>3.5793303608433469E-4</v>
      </c>
      <c r="I4925" s="42">
        <v>30.770847662472072</v>
      </c>
      <c r="J4925" s="41">
        <v>3.8194433625000001E-4</v>
      </c>
      <c r="K4925" s="42">
        <v>3.6299565381831922</v>
      </c>
      <c r="L4925" s="41">
        <v>3.5793303608433469E-4</v>
      </c>
      <c r="M4925" s="42">
        <v>3.4284978886401509</v>
      </c>
    </row>
    <row r="4926" spans="1:13" x14ac:dyDescent="0.2">
      <c r="A4926" s="84">
        <v>360</v>
      </c>
      <c r="B4926" s="85">
        <v>38249</v>
      </c>
      <c r="C4926" s="105">
        <v>25.053063200000004</v>
      </c>
      <c r="D4926" s="90">
        <v>6.2115E-4</v>
      </c>
      <c r="E4926" s="87">
        <v>326.17861854</v>
      </c>
      <c r="F4926" s="96">
        <v>2.4469290099999998</v>
      </c>
      <c r="G4926" s="91">
        <v>13.749996105000001</v>
      </c>
      <c r="H4926" s="41">
        <v>3.5793303608433469E-4</v>
      </c>
      <c r="I4926" s="42">
        <v>30.781861565398788</v>
      </c>
      <c r="J4926" s="41">
        <v>3.8194433625000001E-4</v>
      </c>
      <c r="K4926" s="42">
        <v>3.6303384825194422</v>
      </c>
      <c r="L4926" s="41">
        <v>3.5793303608433469E-4</v>
      </c>
      <c r="M4926" s="42">
        <v>3.428855821676235</v>
      </c>
    </row>
    <row r="4927" spans="1:13" x14ac:dyDescent="0.2">
      <c r="A4927" s="84">
        <v>360</v>
      </c>
      <c r="B4927" s="85">
        <v>38250</v>
      </c>
      <c r="C4927" s="105">
        <v>24.757010180000002</v>
      </c>
      <c r="D4927" s="90">
        <v>6.1468999999999998E-4</v>
      </c>
      <c r="E4927" s="87">
        <v>326.37911728</v>
      </c>
      <c r="F4927" s="96">
        <v>2.4395837600000001</v>
      </c>
      <c r="G4927" s="91">
        <v>13.598296970000002</v>
      </c>
      <c r="H4927" s="41">
        <v>3.5422474701118922E-4</v>
      </c>
      <c r="I4927" s="42">
        <v>30.792765262524327</v>
      </c>
      <c r="J4927" s="41">
        <v>3.7773047138888892E-4</v>
      </c>
      <c r="K4927" s="42">
        <v>3.6307162129908312</v>
      </c>
      <c r="L4927" s="41">
        <v>3.5422474701118922E-4</v>
      </c>
      <c r="M4927" s="42">
        <v>3.429210046423246</v>
      </c>
    </row>
    <row r="4928" spans="1:13" x14ac:dyDescent="0.2">
      <c r="A4928" s="84">
        <v>360</v>
      </c>
      <c r="B4928" s="85">
        <v>38251</v>
      </c>
      <c r="C4928" s="105">
        <v>24.80646497</v>
      </c>
      <c r="D4928" s="90">
        <v>6.1580999999999995E-4</v>
      </c>
      <c r="E4928" s="87">
        <v>326.58010480000002</v>
      </c>
      <c r="F4928" s="96">
        <v>2.4200143999999999</v>
      </c>
      <c r="G4928" s="91">
        <v>13.613239685</v>
      </c>
      <c r="H4928" s="41">
        <v>3.5459024123674077E-4</v>
      </c>
      <c r="I4928" s="42">
        <v>30.80368407658711</v>
      </c>
      <c r="J4928" s="41">
        <v>3.7814554680555557E-4</v>
      </c>
      <c r="K4928" s="42">
        <v>3.631094358537637</v>
      </c>
      <c r="L4928" s="41">
        <v>3.5459024123674077E-4</v>
      </c>
      <c r="M4928" s="42">
        <v>3.429564636664483</v>
      </c>
    </row>
    <row r="4929" spans="1:13" x14ac:dyDescent="0.2">
      <c r="A4929" s="84">
        <v>360</v>
      </c>
      <c r="B4929" s="85">
        <v>38252</v>
      </c>
      <c r="C4929" s="105">
        <v>24.817102219999999</v>
      </c>
      <c r="D4929" s="90">
        <v>6.1603000000000005E-4</v>
      </c>
      <c r="E4929" s="87">
        <v>326.78128794000003</v>
      </c>
      <c r="F4929" s="96">
        <v>2.4382681399999999</v>
      </c>
      <c r="G4929" s="91">
        <v>13.62768518</v>
      </c>
      <c r="H4929" s="41">
        <v>3.5494352804521512E-4</v>
      </c>
      <c r="I4929" s="42">
        <v>30.814617644890046</v>
      </c>
      <c r="J4929" s="41">
        <v>3.7854681055555557E-4</v>
      </c>
      <c r="K4929" s="42">
        <v>3.6314729053481924</v>
      </c>
      <c r="L4929" s="41">
        <v>3.5494352804521512E-4</v>
      </c>
      <c r="M4929" s="42">
        <v>3.4299195801925282</v>
      </c>
    </row>
    <row r="4930" spans="1:13" x14ac:dyDescent="0.2">
      <c r="A4930" s="84">
        <v>360</v>
      </c>
      <c r="B4930" s="85">
        <v>38253</v>
      </c>
      <c r="C4930" s="105">
        <v>24.874266080000002</v>
      </c>
      <c r="D4930" s="90">
        <v>6.1713999999999996E-4</v>
      </c>
      <c r="E4930" s="87">
        <v>326.98295774000002</v>
      </c>
      <c r="F4930" s="96">
        <v>2.4482352700000001</v>
      </c>
      <c r="G4930" s="91">
        <v>13.661250675000002</v>
      </c>
      <c r="H4930" s="41">
        <v>3.557642509610659E-4</v>
      </c>
      <c r="I4930" s="42">
        <v>30.825580384255133</v>
      </c>
      <c r="J4930" s="41">
        <v>3.7947918541666672E-4</v>
      </c>
      <c r="K4930" s="42">
        <v>3.6318523845336093</v>
      </c>
      <c r="L4930" s="41">
        <v>3.557642509610659E-4</v>
      </c>
      <c r="M4930" s="42">
        <v>3.4302753444434892</v>
      </c>
    </row>
    <row r="4931" spans="1:13" x14ac:dyDescent="0.2">
      <c r="A4931" s="84">
        <v>360</v>
      </c>
      <c r="B4931" s="85">
        <v>38254</v>
      </c>
      <c r="C4931" s="105">
        <v>24.92091705</v>
      </c>
      <c r="D4931" s="90">
        <v>6.1826000000000003E-4</v>
      </c>
      <c r="E4931" s="87">
        <v>327.18511821999999</v>
      </c>
      <c r="F4931" s="96">
        <v>2.4547259499999998</v>
      </c>
      <c r="G4931" s="91">
        <v>13.6878215</v>
      </c>
      <c r="H4931" s="41">
        <v>3.564137731169037E-4</v>
      </c>
      <c r="I4931" s="42">
        <v>30.836567045668403</v>
      </c>
      <c r="J4931" s="41">
        <v>3.802172638888889E-4</v>
      </c>
      <c r="K4931" s="42">
        <v>3.6322326017974982</v>
      </c>
      <c r="L4931" s="41">
        <v>3.564137731169037E-4</v>
      </c>
      <c r="M4931" s="42">
        <v>3.4306317582166059</v>
      </c>
    </row>
    <row r="4932" spans="1:13" x14ac:dyDescent="0.2">
      <c r="A4932" s="84">
        <v>360</v>
      </c>
      <c r="B4932" s="85">
        <v>38255</v>
      </c>
      <c r="C4932" s="105">
        <v>24.92091705</v>
      </c>
      <c r="D4932" s="90">
        <v>6.1826000000000003E-4</v>
      </c>
      <c r="E4932" s="87">
        <v>327.38740368999999</v>
      </c>
      <c r="F4932" s="96">
        <v>2.4547259499999998</v>
      </c>
      <c r="G4932" s="91">
        <v>13.6878215</v>
      </c>
      <c r="H4932" s="41">
        <v>3.564137731169037E-4</v>
      </c>
      <c r="I4932" s="42">
        <v>30.847557622879123</v>
      </c>
      <c r="J4932" s="41">
        <v>3.802172638888889E-4</v>
      </c>
      <c r="K4932" s="42">
        <v>3.6326128190613871</v>
      </c>
      <c r="L4932" s="41">
        <v>3.564137731169037E-4</v>
      </c>
      <c r="M4932" s="42">
        <v>3.4309881719897231</v>
      </c>
    </row>
    <row r="4933" spans="1:13" x14ac:dyDescent="0.2">
      <c r="A4933" s="84">
        <v>360</v>
      </c>
      <c r="B4933" s="85">
        <v>38256</v>
      </c>
      <c r="C4933" s="105">
        <v>24.92091705</v>
      </c>
      <c r="D4933" s="90">
        <v>6.1826000000000003E-4</v>
      </c>
      <c r="E4933" s="87">
        <v>327.58981423</v>
      </c>
      <c r="F4933" s="96">
        <v>2.4547259499999998</v>
      </c>
      <c r="G4933" s="91">
        <v>13.6878215</v>
      </c>
      <c r="H4933" s="41">
        <v>3.564137731169037E-4</v>
      </c>
      <c r="I4933" s="42">
        <v>30.858552117282933</v>
      </c>
      <c r="J4933" s="41">
        <v>3.802172638888889E-4</v>
      </c>
      <c r="K4933" s="42">
        <v>3.632993036325276</v>
      </c>
      <c r="L4933" s="41">
        <v>3.564137731169037E-4</v>
      </c>
      <c r="M4933" s="42">
        <v>3.4313445857628402</v>
      </c>
    </row>
    <row r="4934" spans="1:13" x14ac:dyDescent="0.2">
      <c r="A4934" s="84">
        <v>360</v>
      </c>
      <c r="B4934" s="85">
        <v>38257</v>
      </c>
      <c r="C4934" s="105">
        <v>24.812722709999999</v>
      </c>
      <c r="D4934" s="90">
        <v>6.1580999999999995E-4</v>
      </c>
      <c r="E4934" s="87">
        <v>327.79154731</v>
      </c>
      <c r="F4934" s="96">
        <v>2.4889246200000001</v>
      </c>
      <c r="G4934" s="91">
        <v>13.650823664999999</v>
      </c>
      <c r="H4934" s="41">
        <v>3.5550932198380458E-4</v>
      </c>
      <c r="I4934" s="42">
        <v>30.869522620223549</v>
      </c>
      <c r="J4934" s="41">
        <v>3.7918954624999998E-4</v>
      </c>
      <c r="K4934" s="42">
        <v>3.633372225871526</v>
      </c>
      <c r="L4934" s="41">
        <v>3.5550932198380458E-4</v>
      </c>
      <c r="M4934" s="42">
        <v>3.4317000950848238</v>
      </c>
    </row>
    <row r="4935" spans="1:13" x14ac:dyDescent="0.2">
      <c r="A4935" s="84">
        <v>360</v>
      </c>
      <c r="B4935" s="85">
        <v>38258</v>
      </c>
      <c r="C4935" s="105">
        <v>24.92085926</v>
      </c>
      <c r="D4935" s="90">
        <v>6.1826000000000003E-4</v>
      </c>
      <c r="E4935" s="87">
        <v>327.99420771000001</v>
      </c>
      <c r="F4935" s="96">
        <v>2.4766564199999999</v>
      </c>
      <c r="G4935" s="91">
        <v>13.698757840000001</v>
      </c>
      <c r="H4935" s="41">
        <v>3.5668106728858895E-4</v>
      </c>
      <c r="I4935" s="42">
        <v>30.880533194498419</v>
      </c>
      <c r="J4935" s="41">
        <v>3.8052105111111115E-4</v>
      </c>
      <c r="K4935" s="42">
        <v>3.6337527469226369</v>
      </c>
      <c r="L4935" s="41">
        <v>3.5668106728858895E-4</v>
      </c>
      <c r="M4935" s="42">
        <v>3.4320567761521126</v>
      </c>
    </row>
    <row r="4936" spans="1:13" x14ac:dyDescent="0.2">
      <c r="A4936" s="84">
        <v>360</v>
      </c>
      <c r="B4936" s="85">
        <v>38259</v>
      </c>
      <c r="C4936" s="105">
        <v>25.02521101</v>
      </c>
      <c r="D4936" s="90">
        <v>6.2069999999999996E-4</v>
      </c>
      <c r="E4936" s="87">
        <v>328.19779370999998</v>
      </c>
      <c r="F4936" s="96">
        <v>2.48996021</v>
      </c>
      <c r="G4936" s="91">
        <v>13.75758561</v>
      </c>
      <c r="H4936" s="41">
        <v>3.5811843215838302E-4</v>
      </c>
      <c r="I4936" s="42">
        <v>30.891592082630247</v>
      </c>
      <c r="J4936" s="41">
        <v>3.8215515583333334E-4</v>
      </c>
      <c r="K4936" s="42">
        <v>3.6341349020784701</v>
      </c>
      <c r="L4936" s="41">
        <v>3.5811843215838302E-4</v>
      </c>
      <c r="M4936" s="42">
        <v>3.4324148945842712</v>
      </c>
    </row>
    <row r="4937" spans="1:13" x14ac:dyDescent="0.2">
      <c r="A4937" s="84">
        <v>360</v>
      </c>
      <c r="B4937" s="85">
        <v>38260</v>
      </c>
      <c r="C4937" s="105">
        <v>24.985761320000002</v>
      </c>
      <c r="D4937" s="90">
        <v>6.1981000000000004E-4</v>
      </c>
      <c r="E4937" s="87">
        <v>328.40121398000002</v>
      </c>
      <c r="F4937" s="96">
        <v>2.49379215</v>
      </c>
      <c r="G4937" s="91">
        <v>13.739776735000001</v>
      </c>
      <c r="H4937" s="41">
        <v>3.5768337830233143E-4</v>
      </c>
      <c r="I4937" s="42">
        <v>30.902641491647501</v>
      </c>
      <c r="J4937" s="41">
        <v>3.8166046486111117E-4</v>
      </c>
      <c r="K4937" s="42">
        <v>3.6345165625433311</v>
      </c>
      <c r="L4937" s="41">
        <v>3.5768337830233143E-4</v>
      </c>
      <c r="M4937" s="42">
        <v>3.4327725779625737</v>
      </c>
    </row>
    <row r="4938" spans="1:13" x14ac:dyDescent="0.2">
      <c r="A4938" s="84">
        <v>360</v>
      </c>
      <c r="B4938" s="85">
        <v>38261</v>
      </c>
      <c r="C4938" s="105">
        <v>25.17</v>
      </c>
      <c r="D4938" s="90">
        <v>6.2381000000000003E-4</v>
      </c>
      <c r="E4938" s="87">
        <v>328.60607393999999</v>
      </c>
      <c r="F4938" s="96">
        <v>2.5</v>
      </c>
      <c r="G4938" s="91">
        <v>13.835000000000001</v>
      </c>
      <c r="H4938" s="41">
        <v>3.6000880299758009E-4</v>
      </c>
      <c r="I4938" s="42">
        <v>30.913766714620373</v>
      </c>
      <c r="J4938" s="41">
        <v>3.8430555555555559E-4</v>
      </c>
      <c r="K4938" s="42">
        <v>3.6349008680988866</v>
      </c>
      <c r="L4938" s="41">
        <v>3.6000880299758009E-4</v>
      </c>
      <c r="M4938" s="42">
        <v>3.4331325867655713</v>
      </c>
    </row>
    <row r="4939" spans="1:13" x14ac:dyDescent="0.2">
      <c r="A4939" s="84">
        <v>360</v>
      </c>
      <c r="B4939" s="85">
        <v>38262</v>
      </c>
      <c r="C4939" s="105">
        <v>25.17</v>
      </c>
      <c r="D4939" s="90">
        <v>6.2381000000000003E-4</v>
      </c>
      <c r="E4939" s="87">
        <v>328.81106168999997</v>
      </c>
      <c r="F4939" s="96">
        <v>2.5</v>
      </c>
      <c r="G4939" s="91">
        <v>13.835000000000001</v>
      </c>
      <c r="H4939" s="41">
        <v>3.6000880299758009E-4</v>
      </c>
      <c r="I4939" s="42">
        <v>30.92489594277145</v>
      </c>
      <c r="J4939" s="41">
        <v>3.8430555555555559E-4</v>
      </c>
      <c r="K4939" s="42">
        <v>3.635285173654442</v>
      </c>
      <c r="L4939" s="41">
        <v>3.6000880299758009E-4</v>
      </c>
      <c r="M4939" s="42">
        <v>3.4334925955685689</v>
      </c>
    </row>
    <row r="4940" spans="1:13" x14ac:dyDescent="0.2">
      <c r="A4940" s="84">
        <v>360</v>
      </c>
      <c r="B4940" s="85">
        <v>38263</v>
      </c>
      <c r="C4940" s="105">
        <v>25.17</v>
      </c>
      <c r="D4940" s="90">
        <v>6.2381000000000003E-4</v>
      </c>
      <c r="E4940" s="87">
        <v>329.01617732</v>
      </c>
      <c r="F4940" s="96">
        <v>2.5</v>
      </c>
      <c r="G4940" s="91">
        <v>13.835000000000001</v>
      </c>
      <c r="H4940" s="41">
        <v>3.6000880299758009E-4</v>
      </c>
      <c r="I4940" s="42">
        <v>30.936029177542633</v>
      </c>
      <c r="J4940" s="41">
        <v>3.8430555555555559E-4</v>
      </c>
      <c r="K4940" s="42">
        <v>3.6356694792099975</v>
      </c>
      <c r="L4940" s="41">
        <v>3.6000880299758009E-4</v>
      </c>
      <c r="M4940" s="42">
        <v>3.4338526043715665</v>
      </c>
    </row>
    <row r="4941" spans="1:13" x14ac:dyDescent="0.2">
      <c r="A4941" s="84">
        <v>360</v>
      </c>
      <c r="B4941" s="85">
        <v>38264</v>
      </c>
      <c r="C4941" s="105">
        <v>25.15</v>
      </c>
      <c r="D4941" s="90">
        <v>6.2337000000000004E-4</v>
      </c>
      <c r="E4941" s="87">
        <v>329.22127612999998</v>
      </c>
      <c r="F4941" s="96">
        <v>2.48</v>
      </c>
      <c r="G4941" s="91">
        <v>13.815</v>
      </c>
      <c r="H4941" s="41">
        <v>3.5952054872456785E-4</v>
      </c>
      <c r="I4941" s="42">
        <v>30.947151315727901</v>
      </c>
      <c r="J4941" s="41">
        <v>3.8374999999999998E-4</v>
      </c>
      <c r="K4941" s="42">
        <v>3.6360532292099976</v>
      </c>
      <c r="L4941" s="41">
        <v>3.5952054872456785E-4</v>
      </c>
      <c r="M4941" s="42">
        <v>3.434212124920291</v>
      </c>
    </row>
    <row r="4942" spans="1:13" x14ac:dyDescent="0.2">
      <c r="A4942" s="84">
        <v>360</v>
      </c>
      <c r="B4942" s="85">
        <v>38265</v>
      </c>
      <c r="C4942" s="105">
        <v>25.25</v>
      </c>
      <c r="D4942" s="90">
        <v>6.2558999999999998E-4</v>
      </c>
      <c r="E4942" s="87">
        <v>329.42723367000002</v>
      </c>
      <c r="F4942" s="96">
        <v>2.4700000000000002</v>
      </c>
      <c r="G4942" s="91">
        <v>13.86</v>
      </c>
      <c r="H4942" s="41">
        <v>3.6061900055606166E-4</v>
      </c>
      <c r="I4942" s="42">
        <v>30.958311446505437</v>
      </c>
      <c r="J4942" s="41">
        <v>3.8499999999999998E-4</v>
      </c>
      <c r="K4942" s="42">
        <v>3.6364382292099977</v>
      </c>
      <c r="L4942" s="41">
        <v>3.6061900055606166E-4</v>
      </c>
      <c r="M4942" s="42">
        <v>3.4345727439208469</v>
      </c>
    </row>
    <row r="4943" spans="1:13" x14ac:dyDescent="0.2">
      <c r="A4943" s="84">
        <v>360</v>
      </c>
      <c r="B4943" s="85">
        <v>38266</v>
      </c>
      <c r="C4943" s="105">
        <v>25.22</v>
      </c>
      <c r="D4943" s="90">
        <v>6.2491999999999995E-4</v>
      </c>
      <c r="E4943" s="87">
        <v>329.63309934</v>
      </c>
      <c r="F4943" s="96">
        <v>2.48</v>
      </c>
      <c r="G4943" s="91">
        <v>13.85</v>
      </c>
      <c r="H4943" s="41">
        <v>3.6037493756713168E-4</v>
      </c>
      <c r="I4943" s="42">
        <v>30.969468046060154</v>
      </c>
      <c r="J4943" s="41">
        <v>3.8472222222222223E-4</v>
      </c>
      <c r="K4943" s="42">
        <v>3.6368229514322201</v>
      </c>
      <c r="L4943" s="41">
        <v>3.6037493756713168E-4</v>
      </c>
      <c r="M4943" s="42">
        <v>3.4349331188584138</v>
      </c>
    </row>
    <row r="4944" spans="1:13" x14ac:dyDescent="0.2">
      <c r="A4944" s="84">
        <v>360</v>
      </c>
      <c r="B4944" s="85">
        <v>38267</v>
      </c>
      <c r="C4944" s="105">
        <v>25.3</v>
      </c>
      <c r="D4944" s="90">
        <v>6.267E-4</v>
      </c>
      <c r="E4944" s="87">
        <v>329.83968040000002</v>
      </c>
      <c r="F4944" s="96">
        <v>2.48</v>
      </c>
      <c r="G4944" s="91">
        <v>13.89</v>
      </c>
      <c r="H4944" s="41">
        <v>3.6135106128831751E-4</v>
      </c>
      <c r="I4944" s="42">
        <v>30.980658896206133</v>
      </c>
      <c r="J4944" s="41">
        <v>3.8583333333333335E-4</v>
      </c>
      <c r="K4944" s="42">
        <v>3.6372087847655536</v>
      </c>
      <c r="L4944" s="41">
        <v>3.6135106128831751E-4</v>
      </c>
      <c r="M4944" s="42">
        <v>3.4352944699197021</v>
      </c>
    </row>
    <row r="4945" spans="1:13" x14ac:dyDescent="0.2">
      <c r="A4945" s="84">
        <v>360</v>
      </c>
      <c r="B4945" s="85">
        <v>38268</v>
      </c>
      <c r="C4945" s="105">
        <v>25.3</v>
      </c>
      <c r="D4945" s="90">
        <v>6.267E-4</v>
      </c>
      <c r="E4945" s="87">
        <v>330.04639092999997</v>
      </c>
      <c r="F4945" s="96">
        <v>2.48</v>
      </c>
      <c r="G4945" s="91">
        <v>13.89</v>
      </c>
      <c r="H4945" s="41">
        <v>3.6135106128831751E-4</v>
      </c>
      <c r="I4945" s="42">
        <v>30.991853790177689</v>
      </c>
      <c r="J4945" s="41">
        <v>3.8583333333333335E-4</v>
      </c>
      <c r="K4945" s="42">
        <v>3.6375946180988872</v>
      </c>
      <c r="L4945" s="41">
        <v>3.6135106128831751E-4</v>
      </c>
      <c r="M4945" s="42">
        <v>3.4356558209809904</v>
      </c>
    </row>
    <row r="4946" spans="1:13" x14ac:dyDescent="0.2">
      <c r="A4946" s="84">
        <v>360</v>
      </c>
      <c r="B4946" s="85">
        <v>38269</v>
      </c>
      <c r="C4946" s="105">
        <v>25.3</v>
      </c>
      <c r="D4946" s="90">
        <v>6.267E-4</v>
      </c>
      <c r="E4946" s="87">
        <v>330.25323100000003</v>
      </c>
      <c r="F4946" s="96">
        <v>2.48</v>
      </c>
      <c r="G4946" s="91">
        <v>13.89</v>
      </c>
      <c r="H4946" s="41">
        <v>3.6135106128831751E-4</v>
      </c>
      <c r="I4946" s="42">
        <v>31.003052729436064</v>
      </c>
      <c r="J4946" s="41">
        <v>3.8583333333333335E-4</v>
      </c>
      <c r="K4946" s="42">
        <v>3.6379804514322207</v>
      </c>
      <c r="L4946" s="41">
        <v>3.6135106128831751E-4</v>
      </c>
      <c r="M4946" s="42">
        <v>3.4360171720422787</v>
      </c>
    </row>
    <row r="4947" spans="1:13" x14ac:dyDescent="0.2">
      <c r="A4947" s="84">
        <v>360</v>
      </c>
      <c r="B4947" s="85">
        <v>38270</v>
      </c>
      <c r="C4947" s="105">
        <v>25.3</v>
      </c>
      <c r="D4947" s="90">
        <v>6.267E-4</v>
      </c>
      <c r="E4947" s="87">
        <v>330.46020069999997</v>
      </c>
      <c r="F4947" s="96">
        <v>2.48</v>
      </c>
      <c r="G4947" s="91">
        <v>13.89</v>
      </c>
      <c r="H4947" s="41">
        <v>3.6135106128831751E-4</v>
      </c>
      <c r="I4947" s="42">
        <v>31.014255715443024</v>
      </c>
      <c r="J4947" s="41">
        <v>3.8583333333333335E-4</v>
      </c>
      <c r="K4947" s="42">
        <v>3.6383662847655542</v>
      </c>
      <c r="L4947" s="41">
        <v>3.6135106128831751E-4</v>
      </c>
      <c r="M4947" s="42">
        <v>3.4363785231035671</v>
      </c>
    </row>
    <row r="4948" spans="1:13" x14ac:dyDescent="0.2">
      <c r="A4948" s="84">
        <v>360</v>
      </c>
      <c r="B4948" s="85">
        <v>38271</v>
      </c>
      <c r="C4948" s="105">
        <v>25.36</v>
      </c>
      <c r="D4948" s="90">
        <v>6.2803000000000002E-4</v>
      </c>
      <c r="E4948" s="87">
        <v>330.66773962000002</v>
      </c>
      <c r="F4948" s="96">
        <v>2.48</v>
      </c>
      <c r="G4948" s="91">
        <v>13.92</v>
      </c>
      <c r="H4948" s="41">
        <v>3.6208292974815315E-4</v>
      </c>
      <c r="I4948" s="42">
        <v>31.025485448016429</v>
      </c>
      <c r="J4948" s="41">
        <v>3.8666666666666667E-4</v>
      </c>
      <c r="K4948" s="42">
        <v>3.6387529514322208</v>
      </c>
      <c r="L4948" s="41">
        <v>3.6208292974815315E-4</v>
      </c>
      <c r="M4948" s="42">
        <v>3.4367406060333154</v>
      </c>
    </row>
    <row r="4949" spans="1:13" x14ac:dyDescent="0.2">
      <c r="A4949" s="84">
        <v>360</v>
      </c>
      <c r="B4949" s="85">
        <v>38272</v>
      </c>
      <c r="C4949" s="105">
        <v>25</v>
      </c>
      <c r="D4949" s="90">
        <v>6.2003999999999998E-4</v>
      </c>
      <c r="E4949" s="87">
        <v>330.87276685</v>
      </c>
      <c r="F4949" s="96">
        <v>2.4500000000000002</v>
      </c>
      <c r="G4949" s="91">
        <v>13.725</v>
      </c>
      <c r="H4949" s="41">
        <v>3.5732234517005246E-4</v>
      </c>
      <c r="I4949" s="42">
        <v>31.036571547236754</v>
      </c>
      <c r="J4949" s="41">
        <v>3.8124999999999997E-4</v>
      </c>
      <c r="K4949" s="42">
        <v>3.639134201432221</v>
      </c>
      <c r="L4949" s="41">
        <v>3.5732234517005246E-4</v>
      </c>
      <c r="M4949" s="42">
        <v>3.4370979283784857</v>
      </c>
    </row>
    <row r="4950" spans="1:13" x14ac:dyDescent="0.2">
      <c r="A4950" s="84">
        <v>360</v>
      </c>
      <c r="B4950" s="85">
        <v>38273</v>
      </c>
      <c r="C4950" s="105">
        <v>25.05</v>
      </c>
      <c r="D4950" s="90">
        <v>6.2115E-4</v>
      </c>
      <c r="E4950" s="87">
        <v>331.07828847000002</v>
      </c>
      <c r="F4950" s="96">
        <v>2.46</v>
      </c>
      <c r="G4950" s="91">
        <v>13.755000000000001</v>
      </c>
      <c r="H4950" s="41">
        <v>3.5805527238319534E-4</v>
      </c>
      <c r="I4950" s="42">
        <v>31.047684355315941</v>
      </c>
      <c r="J4950" s="41">
        <v>3.8208333333333334E-4</v>
      </c>
      <c r="K4950" s="42">
        <v>3.6395162847655542</v>
      </c>
      <c r="L4950" s="41">
        <v>3.5805527238319534E-4</v>
      </c>
      <c r="M4950" s="42">
        <v>3.4374559836508691</v>
      </c>
    </row>
    <row r="4951" spans="1:13" x14ac:dyDescent="0.2">
      <c r="A4951" s="84">
        <v>360</v>
      </c>
      <c r="B4951" s="85">
        <v>38274</v>
      </c>
      <c r="C4951" s="105">
        <v>25.08</v>
      </c>
      <c r="D4951" s="90">
        <v>6.2180999999999998E-4</v>
      </c>
      <c r="E4951" s="87">
        <v>331.28415625999997</v>
      </c>
      <c r="F4951" s="96">
        <v>2.46</v>
      </c>
      <c r="G4951" s="91">
        <v>13.77</v>
      </c>
      <c r="H4951" s="41">
        <v>3.5842166371002904E-4</v>
      </c>
      <c r="I4951" s="42">
        <v>31.058812517996916</v>
      </c>
      <c r="J4951" s="41">
        <v>3.8249999999999997E-4</v>
      </c>
      <c r="K4951" s="42">
        <v>3.6398987847655544</v>
      </c>
      <c r="L4951" s="41">
        <v>3.5842166371002904E-4</v>
      </c>
      <c r="M4951" s="42">
        <v>3.4378144053145792</v>
      </c>
    </row>
    <row r="4952" spans="1:13" x14ac:dyDescent="0.2">
      <c r="A4952" s="84">
        <v>360</v>
      </c>
      <c r="B4952" s="85">
        <v>38275</v>
      </c>
      <c r="C4952" s="105">
        <v>24.93</v>
      </c>
      <c r="D4952" s="90">
        <v>6.1848000000000003E-4</v>
      </c>
      <c r="E4952" s="87">
        <v>331.48904887999998</v>
      </c>
      <c r="F4952" s="96">
        <v>2.44</v>
      </c>
      <c r="G4952" s="91">
        <v>13.685</v>
      </c>
      <c r="H4952" s="41">
        <v>3.56344808910114E-4</v>
      </c>
      <c r="I4952" s="42">
        <v>31.069880164608616</v>
      </c>
      <c r="J4952" s="41">
        <v>3.801388888888889E-4</v>
      </c>
      <c r="K4952" s="42">
        <v>3.6402789236544435</v>
      </c>
      <c r="L4952" s="41">
        <v>3.56344808910114E-4</v>
      </c>
      <c r="M4952" s="42">
        <v>3.4381707501234891</v>
      </c>
    </row>
    <row r="4953" spans="1:13" x14ac:dyDescent="0.2">
      <c r="A4953" s="84">
        <v>360</v>
      </c>
      <c r="B4953" s="85">
        <v>38276</v>
      </c>
      <c r="C4953" s="105">
        <v>24.93</v>
      </c>
      <c r="D4953" s="90">
        <v>6.1848000000000003E-4</v>
      </c>
      <c r="E4953" s="87">
        <v>331.69406823000003</v>
      </c>
      <c r="F4953" s="96">
        <v>2.44</v>
      </c>
      <c r="G4953" s="91">
        <v>13.685</v>
      </c>
      <c r="H4953" s="41">
        <v>3.56344808910114E-4</v>
      </c>
      <c r="I4953" s="42">
        <v>31.080951755118733</v>
      </c>
      <c r="J4953" s="41">
        <v>3.801388888888889E-4</v>
      </c>
      <c r="K4953" s="42">
        <v>3.6406590625433326</v>
      </c>
      <c r="L4953" s="41">
        <v>3.56344808910114E-4</v>
      </c>
      <c r="M4953" s="42">
        <v>3.4385270949323994</v>
      </c>
    </row>
    <row r="4954" spans="1:13" x14ac:dyDescent="0.2">
      <c r="A4954" s="84">
        <v>360</v>
      </c>
      <c r="B4954" s="85">
        <v>38277</v>
      </c>
      <c r="C4954" s="105">
        <v>24.93</v>
      </c>
      <c r="D4954" s="90">
        <v>6.1848000000000003E-4</v>
      </c>
      <c r="E4954" s="87">
        <v>331.89921437999999</v>
      </c>
      <c r="F4954" s="96">
        <v>2.44</v>
      </c>
      <c r="G4954" s="91">
        <v>13.685</v>
      </c>
      <c r="H4954" s="41">
        <v>3.56344808910114E-4</v>
      </c>
      <c r="I4954" s="42">
        <v>31.092027290932656</v>
      </c>
      <c r="J4954" s="41">
        <v>3.801388888888889E-4</v>
      </c>
      <c r="K4954" s="42">
        <v>3.6410392014322217</v>
      </c>
      <c r="L4954" s="41">
        <v>3.56344808910114E-4</v>
      </c>
      <c r="M4954" s="42">
        <v>3.4388834397413097</v>
      </c>
    </row>
    <row r="4955" spans="1:13" x14ac:dyDescent="0.2">
      <c r="A4955" s="84">
        <v>360</v>
      </c>
      <c r="B4955" s="85">
        <v>38278</v>
      </c>
      <c r="C4955" s="105">
        <v>24.93</v>
      </c>
      <c r="D4955" s="90">
        <v>6.1936999999999995E-4</v>
      </c>
      <c r="E4955" s="87">
        <v>332.10478280000001</v>
      </c>
      <c r="F4955" s="96">
        <v>2.44</v>
      </c>
      <c r="G4955" s="91">
        <v>13.685</v>
      </c>
      <c r="H4955" s="41">
        <v>3.56344808910114E-4</v>
      </c>
      <c r="I4955" s="42">
        <v>31.103106773456272</v>
      </c>
      <c r="J4955" s="41">
        <v>3.801388888888889E-4</v>
      </c>
      <c r="K4955" s="42">
        <v>3.6414193403211108</v>
      </c>
      <c r="L4955" s="41">
        <v>3.56344808910114E-4</v>
      </c>
      <c r="M4955" s="42">
        <v>3.4392397845502201</v>
      </c>
    </row>
    <row r="4956" spans="1:13" x14ac:dyDescent="0.2">
      <c r="A4956" s="84">
        <v>360</v>
      </c>
      <c r="B4956" s="85">
        <v>38279</v>
      </c>
      <c r="C4956" s="105">
        <v>24.85</v>
      </c>
      <c r="D4956" s="90">
        <v>6.1669999999999997E-4</v>
      </c>
      <c r="E4956" s="87">
        <v>332.30959181999998</v>
      </c>
      <c r="F4956" s="96">
        <v>2.44</v>
      </c>
      <c r="G4956" s="91">
        <v>13.645000000000001</v>
      </c>
      <c r="H4956" s="41">
        <v>3.5536692959992067E-4</v>
      </c>
      <c r="I4956" s="42">
        <v>31.114159789011374</v>
      </c>
      <c r="J4956" s="41">
        <v>3.7902777777777783E-4</v>
      </c>
      <c r="K4956" s="42">
        <v>3.6417983680988888</v>
      </c>
      <c r="L4956" s="41">
        <v>3.5536692959992067E-4</v>
      </c>
      <c r="M4956" s="42">
        <v>3.43959515147982</v>
      </c>
    </row>
    <row r="4957" spans="1:13" x14ac:dyDescent="0.2">
      <c r="A4957" s="84">
        <v>360</v>
      </c>
      <c r="B4957" s="85">
        <v>38280</v>
      </c>
      <c r="C4957" s="105">
        <v>24.77</v>
      </c>
      <c r="D4957" s="90">
        <v>6.1492000000000003E-4</v>
      </c>
      <c r="E4957" s="87">
        <v>332.51393562999999</v>
      </c>
      <c r="F4957" s="96">
        <v>2.44</v>
      </c>
      <c r="G4957" s="91">
        <v>13.605</v>
      </c>
      <c r="H4957" s="41">
        <v>3.5438870699810998E-4</v>
      </c>
      <c r="I4957" s="42">
        <v>31.125186295868335</v>
      </c>
      <c r="J4957" s="41">
        <v>3.779166666666667E-4</v>
      </c>
      <c r="K4957" s="42">
        <v>3.6421762847655557</v>
      </c>
      <c r="L4957" s="41">
        <v>3.5438870699810998E-4</v>
      </c>
      <c r="M4957" s="42">
        <v>3.4399495401868183</v>
      </c>
    </row>
    <row r="4958" spans="1:13" x14ac:dyDescent="0.2">
      <c r="A4958" s="84">
        <v>360</v>
      </c>
      <c r="B4958" s="85">
        <v>38281</v>
      </c>
      <c r="C4958" s="105">
        <v>24.64</v>
      </c>
      <c r="D4958" s="90">
        <v>6.1202000000000001E-4</v>
      </c>
      <c r="E4958" s="87">
        <v>332.71744081000003</v>
      </c>
      <c r="F4958" s="96">
        <v>2.4700000000000002</v>
      </c>
      <c r="G4958" s="91">
        <v>13.555</v>
      </c>
      <c r="H4958" s="41">
        <v>3.5316544562435936E-4</v>
      </c>
      <c r="I4958" s="42">
        <v>31.136178636156657</v>
      </c>
      <c r="J4958" s="41">
        <v>3.7652777777777777E-4</v>
      </c>
      <c r="K4958" s="42">
        <v>3.6425528125433333</v>
      </c>
      <c r="L4958" s="41">
        <v>3.5316544562435936E-4</v>
      </c>
      <c r="M4958" s="42">
        <v>3.4403027056324427</v>
      </c>
    </row>
    <row r="4959" spans="1:13" x14ac:dyDescent="0.2">
      <c r="A4959" s="84">
        <v>360</v>
      </c>
      <c r="B4959" s="85">
        <v>38282</v>
      </c>
      <c r="C4959" s="105">
        <v>24.57</v>
      </c>
      <c r="D4959" s="90">
        <v>6.1045999999999995E-4</v>
      </c>
      <c r="E4959" s="87">
        <v>332.92055149999999</v>
      </c>
      <c r="F4959" s="96">
        <v>2.4500000000000002</v>
      </c>
      <c r="G4959" s="91">
        <v>13.51</v>
      </c>
      <c r="H4959" s="41">
        <v>3.5206405105903116E-4</v>
      </c>
      <c r="I4959" s="42">
        <v>31.1471405653418</v>
      </c>
      <c r="J4959" s="41">
        <v>3.7527777777777776E-4</v>
      </c>
      <c r="K4959" s="42">
        <v>3.642928090321111</v>
      </c>
      <c r="L4959" s="41">
        <v>3.5206405105903116E-4</v>
      </c>
      <c r="M4959" s="42">
        <v>3.4406547696835017</v>
      </c>
    </row>
    <row r="4960" spans="1:13" x14ac:dyDescent="0.2">
      <c r="A4960" s="84">
        <v>360</v>
      </c>
      <c r="B4960" s="85">
        <v>38283</v>
      </c>
      <c r="C4960" s="105">
        <v>24.57</v>
      </c>
      <c r="D4960" s="90">
        <v>6.1045999999999995E-4</v>
      </c>
      <c r="E4960" s="87">
        <v>333.12378618000002</v>
      </c>
      <c r="F4960" s="96">
        <v>2.4500000000000002</v>
      </c>
      <c r="G4960" s="91">
        <v>13.51</v>
      </c>
      <c r="H4960" s="41">
        <v>3.5206405105903116E-4</v>
      </c>
      <c r="I4960" s="42">
        <v>31.158106353828138</v>
      </c>
      <c r="J4960" s="41">
        <v>3.7527777777777776E-4</v>
      </c>
      <c r="K4960" s="42">
        <v>3.6433033680988887</v>
      </c>
      <c r="L4960" s="41">
        <v>3.5206405105903116E-4</v>
      </c>
      <c r="M4960" s="42">
        <v>3.4410068337345607</v>
      </c>
    </row>
    <row r="4961" spans="1:13" x14ac:dyDescent="0.2">
      <c r="A4961" s="84">
        <v>360</v>
      </c>
      <c r="B4961" s="85">
        <v>38284</v>
      </c>
      <c r="C4961" s="105">
        <v>24.57</v>
      </c>
      <c r="D4961" s="90">
        <v>6.1045999999999995E-4</v>
      </c>
      <c r="E4961" s="87">
        <v>333.32714492999997</v>
      </c>
      <c r="F4961" s="96">
        <v>2.4500000000000002</v>
      </c>
      <c r="G4961" s="91">
        <v>13.51</v>
      </c>
      <c r="H4961" s="41">
        <v>3.5206405105903116E-4</v>
      </c>
      <c r="I4961" s="42">
        <v>31.169076002974396</v>
      </c>
      <c r="J4961" s="41">
        <v>3.7527777777777776E-4</v>
      </c>
      <c r="K4961" s="42">
        <v>3.6436786458766663</v>
      </c>
      <c r="L4961" s="41">
        <v>3.5206405105903116E-4</v>
      </c>
      <c r="M4961" s="42">
        <v>3.4413588977856198</v>
      </c>
    </row>
    <row r="4962" spans="1:13" x14ac:dyDescent="0.2">
      <c r="A4962" s="84">
        <v>360</v>
      </c>
      <c r="B4962" s="85">
        <v>38285</v>
      </c>
      <c r="C4962" s="105">
        <v>25.03</v>
      </c>
      <c r="D4962" s="90">
        <v>6.2069999999999996E-4</v>
      </c>
      <c r="E4962" s="87">
        <v>333.53404109000002</v>
      </c>
      <c r="F4962" s="96">
        <v>2.4500000000000002</v>
      </c>
      <c r="G4962" s="91">
        <v>13.74</v>
      </c>
      <c r="H4962" s="41">
        <v>3.5768883287401465E-4</v>
      </c>
      <c r="I4962" s="42">
        <v>31.180224833391662</v>
      </c>
      <c r="J4962" s="41">
        <v>3.8166666666666666E-4</v>
      </c>
      <c r="K4962" s="42">
        <v>3.6440603125433331</v>
      </c>
      <c r="L4962" s="41">
        <v>3.5768883287401465E-4</v>
      </c>
      <c r="M4962" s="42">
        <v>3.4417165866184938</v>
      </c>
    </row>
    <row r="4963" spans="1:13" x14ac:dyDescent="0.2">
      <c r="A4963" s="84">
        <v>360</v>
      </c>
      <c r="B4963" s="85">
        <v>38286</v>
      </c>
      <c r="C4963" s="105">
        <v>24.64</v>
      </c>
      <c r="D4963" s="90">
        <v>6.1202000000000001E-4</v>
      </c>
      <c r="E4963" s="87">
        <v>333.73817058999998</v>
      </c>
      <c r="F4963" s="96">
        <v>2.4500000000000002</v>
      </c>
      <c r="G4963" s="91">
        <v>13.545</v>
      </c>
      <c r="H4963" s="41">
        <v>3.5292072889570036E-4</v>
      </c>
      <c r="I4963" s="42">
        <v>31.191228981066995</v>
      </c>
      <c r="J4963" s="41">
        <v>3.7625000000000001E-4</v>
      </c>
      <c r="K4963" s="42">
        <v>3.644436562543333</v>
      </c>
      <c r="L4963" s="41">
        <v>3.5292072889570036E-4</v>
      </c>
      <c r="M4963" s="42">
        <v>3.4420695073473895</v>
      </c>
    </row>
    <row r="4964" spans="1:13" x14ac:dyDescent="0.2">
      <c r="A4964" s="84">
        <v>360</v>
      </c>
      <c r="B4964" s="85">
        <v>38287</v>
      </c>
      <c r="C4964" s="105">
        <v>24.54</v>
      </c>
      <c r="D4964" s="90">
        <v>6.0979000000000003E-4</v>
      </c>
      <c r="E4964" s="87">
        <v>333.94168079000002</v>
      </c>
      <c r="F4964" s="96">
        <v>2.44</v>
      </c>
      <c r="G4964" s="91">
        <v>13.49</v>
      </c>
      <c r="H4964" s="41">
        <v>3.5157440259014905E-4</v>
      </c>
      <c r="I4964" s="42">
        <v>31.202195018762065</v>
      </c>
      <c r="J4964" s="41">
        <v>3.7472222222222225E-4</v>
      </c>
      <c r="K4964" s="42">
        <v>3.6448112847655554</v>
      </c>
      <c r="L4964" s="41">
        <v>3.5157440259014905E-4</v>
      </c>
      <c r="M4964" s="42">
        <v>3.4424210817499796</v>
      </c>
    </row>
    <row r="4965" spans="1:13" x14ac:dyDescent="0.2">
      <c r="A4965" s="84">
        <v>360</v>
      </c>
      <c r="B4965" s="85">
        <v>38288</v>
      </c>
      <c r="C4965" s="105">
        <v>24.67</v>
      </c>
      <c r="D4965" s="90">
        <v>6.1269000000000004E-4</v>
      </c>
      <c r="E4965" s="87">
        <v>334.14628352</v>
      </c>
      <c r="F4965" s="96">
        <v>2.4900000000000002</v>
      </c>
      <c r="G4965" s="91">
        <v>13.580000000000002</v>
      </c>
      <c r="H4965" s="41">
        <v>3.5377714343698408E-4</v>
      </c>
      <c r="I4965" s="42">
        <v>31.213233642184768</v>
      </c>
      <c r="J4965" s="41">
        <v>3.7722222222222226E-4</v>
      </c>
      <c r="K4965" s="42">
        <v>3.6451885069877776</v>
      </c>
      <c r="L4965" s="41">
        <v>3.5377714343698408E-4</v>
      </c>
      <c r="M4965" s="42">
        <v>3.4427748588934168</v>
      </c>
    </row>
    <row r="4966" spans="1:13" x14ac:dyDescent="0.2">
      <c r="A4966" s="84">
        <v>360</v>
      </c>
      <c r="B4966" s="85">
        <v>38289</v>
      </c>
      <c r="C4966" s="105">
        <v>24.69</v>
      </c>
      <c r="D4966" s="90">
        <v>6.1313000000000003E-4</v>
      </c>
      <c r="E4966" s="87">
        <v>334.35115862999999</v>
      </c>
      <c r="F4966" s="96">
        <v>2.4900000000000002</v>
      </c>
      <c r="G4966" s="91">
        <v>13.59</v>
      </c>
      <c r="H4966" s="41">
        <v>3.5402178496846126E-4</v>
      </c>
      <c r="I4966" s="42">
        <v>31.224283806873412</v>
      </c>
      <c r="J4966" s="41">
        <v>3.7750000000000001E-4</v>
      </c>
      <c r="K4966" s="42">
        <v>3.6455660069877776</v>
      </c>
      <c r="L4966" s="41">
        <v>3.5402178496846126E-4</v>
      </c>
      <c r="M4966" s="42">
        <v>3.4431288806783851</v>
      </c>
    </row>
    <row r="4967" spans="1:13" x14ac:dyDescent="0.2">
      <c r="A4967" s="84">
        <v>360</v>
      </c>
      <c r="B4967" s="85">
        <v>38290</v>
      </c>
      <c r="C4967" s="105">
        <v>24.69</v>
      </c>
      <c r="D4967" s="90">
        <v>6.1313000000000003E-4</v>
      </c>
      <c r="E4967" s="87">
        <v>334.55615935999998</v>
      </c>
      <c r="F4967" s="96">
        <v>2.4900000000000002</v>
      </c>
      <c r="G4967" s="91">
        <v>13.59</v>
      </c>
      <c r="H4967" s="41">
        <v>3.5402178496846126E-4</v>
      </c>
      <c r="I4967" s="42">
        <v>31.235337883561083</v>
      </c>
      <c r="J4967" s="41">
        <v>3.7750000000000001E-4</v>
      </c>
      <c r="K4967" s="42">
        <v>3.6459435069877775</v>
      </c>
      <c r="L4967" s="41">
        <v>3.5402178496846126E-4</v>
      </c>
      <c r="M4967" s="42">
        <v>3.4434829024633533</v>
      </c>
    </row>
    <row r="4968" spans="1:13" x14ac:dyDescent="0.2">
      <c r="A4968" s="84">
        <v>360</v>
      </c>
      <c r="B4968" s="85">
        <v>38291</v>
      </c>
      <c r="C4968" s="105">
        <v>24.69</v>
      </c>
      <c r="D4968" s="90">
        <v>6.1313000000000003E-4</v>
      </c>
      <c r="E4968" s="87">
        <v>334.76128577999998</v>
      </c>
      <c r="F4968" s="96">
        <v>2.4900000000000002</v>
      </c>
      <c r="G4968" s="91">
        <v>13.59</v>
      </c>
      <c r="H4968" s="41">
        <v>3.5402178496846126E-4</v>
      </c>
      <c r="I4968" s="42">
        <v>31.246395873632714</v>
      </c>
      <c r="J4968" s="41">
        <v>3.7750000000000001E-4</v>
      </c>
      <c r="K4968" s="42">
        <v>3.6463210069877774</v>
      </c>
      <c r="L4968" s="41">
        <v>3.5402178496846126E-4</v>
      </c>
      <c r="M4968" s="42">
        <v>3.4438369242483216</v>
      </c>
    </row>
    <row r="4969" spans="1:13" x14ac:dyDescent="0.2">
      <c r="A4969" s="84">
        <v>360</v>
      </c>
      <c r="B4969" s="85">
        <v>38292</v>
      </c>
      <c r="C4969" s="105">
        <v>24.69</v>
      </c>
      <c r="D4969" s="90">
        <v>6.1313000000000003E-4</v>
      </c>
      <c r="E4969" s="87">
        <v>334.96653796999999</v>
      </c>
      <c r="F4969" s="96">
        <v>2.4900000000000002</v>
      </c>
      <c r="G4969" s="91">
        <v>13.59</v>
      </c>
      <c r="H4969" s="41">
        <v>3.5402178496846126E-4</v>
      </c>
      <c r="I4969" s="42">
        <v>31.257457778473729</v>
      </c>
      <c r="J4969" s="41">
        <v>3.7750000000000001E-4</v>
      </c>
      <c r="K4969" s="42">
        <v>3.6466985069877773</v>
      </c>
      <c r="L4969" s="41">
        <v>3.5402178496846126E-4</v>
      </c>
      <c r="M4969" s="42">
        <v>3.4441909460332898</v>
      </c>
    </row>
    <row r="4970" spans="1:13" x14ac:dyDescent="0.2">
      <c r="A4970" s="84">
        <v>360</v>
      </c>
      <c r="B4970" s="85">
        <v>38293</v>
      </c>
      <c r="C4970" s="105">
        <v>24.22</v>
      </c>
      <c r="D4970" s="90">
        <v>6.0263999999999999E-4</v>
      </c>
      <c r="E4970" s="87">
        <v>335.1684022</v>
      </c>
      <c r="F4970" s="96">
        <v>2.4700000000000002</v>
      </c>
      <c r="G4970" s="91">
        <v>13.344999999999999</v>
      </c>
      <c r="H4970" s="41">
        <v>3.4802187565596832E-4</v>
      </c>
      <c r="I4970" s="42">
        <v>31.268336057558031</v>
      </c>
      <c r="J4970" s="41">
        <v>3.7069444444444443E-4</v>
      </c>
      <c r="K4970" s="42">
        <v>3.6470692014322217</v>
      </c>
      <c r="L4970" s="41">
        <v>3.4802187565596832E-4</v>
      </c>
      <c r="M4970" s="42">
        <v>3.4445389679089455</v>
      </c>
    </row>
    <row r="4971" spans="1:13" x14ac:dyDescent="0.2">
      <c r="A4971" s="84">
        <v>360</v>
      </c>
      <c r="B4971" s="85">
        <v>38294</v>
      </c>
      <c r="C4971" s="105">
        <v>24.38</v>
      </c>
      <c r="D4971" s="90">
        <v>6.0621000000000004E-4</v>
      </c>
      <c r="E4971" s="87">
        <v>335.37158463999998</v>
      </c>
      <c r="F4971" s="96">
        <v>2.46</v>
      </c>
      <c r="G4971" s="91">
        <v>13.42</v>
      </c>
      <c r="H4971" s="41">
        <v>3.4985995505043554E-4</v>
      </c>
      <c r="I4971" s="42">
        <v>31.279275596205629</v>
      </c>
      <c r="J4971" s="41">
        <v>3.7277777777777776E-4</v>
      </c>
      <c r="K4971" s="42">
        <v>3.6474419792099995</v>
      </c>
      <c r="L4971" s="41">
        <v>3.4985995505043554E-4</v>
      </c>
      <c r="M4971" s="42">
        <v>3.4448888278639958</v>
      </c>
    </row>
    <row r="4972" spans="1:13" x14ac:dyDescent="0.2">
      <c r="A4972" s="84">
        <v>360</v>
      </c>
      <c r="B4972" s="85">
        <v>38295</v>
      </c>
      <c r="C4972" s="105">
        <v>24.57</v>
      </c>
      <c r="D4972" s="90">
        <v>6.1045999999999995E-4</v>
      </c>
      <c r="E4972" s="87">
        <v>335.57631558000003</v>
      </c>
      <c r="F4972" s="96">
        <v>2.5</v>
      </c>
      <c r="G4972" s="91">
        <v>13.535</v>
      </c>
      <c r="H4972" s="41">
        <v>3.5267599067334565E-4</v>
      </c>
      <c r="I4972" s="42">
        <v>31.290307045714066</v>
      </c>
      <c r="J4972" s="41">
        <v>3.759722222222222E-4</v>
      </c>
      <c r="K4972" s="42">
        <v>3.6478179514322218</v>
      </c>
      <c r="L4972" s="41">
        <v>3.5267599067334565E-4</v>
      </c>
      <c r="M4972" s="42">
        <v>3.4452415038546693</v>
      </c>
    </row>
    <row r="4973" spans="1:13" x14ac:dyDescent="0.2">
      <c r="A4973" s="84">
        <v>360</v>
      </c>
      <c r="B4973" s="85">
        <v>38296</v>
      </c>
      <c r="C4973" s="105">
        <v>24.45</v>
      </c>
      <c r="D4973" s="90">
        <v>6.0778000000000004E-4</v>
      </c>
      <c r="E4973" s="87">
        <v>335.78027214999997</v>
      </c>
      <c r="F4973" s="96">
        <v>2.5</v>
      </c>
      <c r="G4973" s="91">
        <v>13.475</v>
      </c>
      <c r="H4973" s="41">
        <v>3.5120710976532798E-4</v>
      </c>
      <c r="I4973" s="42">
        <v>31.301296424015259</v>
      </c>
      <c r="J4973" s="41">
        <v>3.7430555555555557E-4</v>
      </c>
      <c r="K4973" s="42">
        <v>3.6481922569877772</v>
      </c>
      <c r="L4973" s="41">
        <v>3.5120710976532798E-4</v>
      </c>
      <c r="M4973" s="42">
        <v>3.4455927109644344</v>
      </c>
    </row>
    <row r="4974" spans="1:13" x14ac:dyDescent="0.2">
      <c r="A4974" s="84">
        <v>360</v>
      </c>
      <c r="B4974" s="85">
        <v>38297</v>
      </c>
      <c r="C4974" s="105">
        <v>24.45</v>
      </c>
      <c r="D4974" s="90">
        <v>6.0778000000000004E-4</v>
      </c>
      <c r="E4974" s="87">
        <v>335.98435267999997</v>
      </c>
      <c r="F4974" s="96">
        <v>2.5</v>
      </c>
      <c r="G4974" s="91">
        <v>13.475</v>
      </c>
      <c r="H4974" s="41">
        <v>3.5120710976532798E-4</v>
      </c>
      <c r="I4974" s="42">
        <v>31.312289661864245</v>
      </c>
      <c r="J4974" s="41">
        <v>3.7430555555555557E-4</v>
      </c>
      <c r="K4974" s="42">
        <v>3.6485665625433326</v>
      </c>
      <c r="L4974" s="41">
        <v>3.5120710976532798E-4</v>
      </c>
      <c r="M4974" s="42">
        <v>3.4459439180741995</v>
      </c>
    </row>
    <row r="4975" spans="1:13" x14ac:dyDescent="0.2">
      <c r="A4975" s="84">
        <v>360</v>
      </c>
      <c r="B4975" s="85">
        <v>38298</v>
      </c>
      <c r="C4975" s="105">
        <v>24.45</v>
      </c>
      <c r="D4975" s="90">
        <v>6.0778000000000004E-4</v>
      </c>
      <c r="E4975" s="87">
        <v>336.18855724999997</v>
      </c>
      <c r="F4975" s="96">
        <v>2.5</v>
      </c>
      <c r="G4975" s="91">
        <v>13.475</v>
      </c>
      <c r="H4975" s="41">
        <v>3.5120710976532798E-4</v>
      </c>
      <c r="I4975" s="42">
        <v>31.323286760616522</v>
      </c>
      <c r="J4975" s="41">
        <v>3.7430555555555557E-4</v>
      </c>
      <c r="K4975" s="42">
        <v>3.648940868098888</v>
      </c>
      <c r="L4975" s="41">
        <v>3.5120710976532798E-4</v>
      </c>
      <c r="M4975" s="42">
        <v>3.4462951251839646</v>
      </c>
    </row>
    <row r="4976" spans="1:13" x14ac:dyDescent="0.2">
      <c r="A4976" s="84">
        <v>360</v>
      </c>
      <c r="B4976" s="85">
        <v>38299</v>
      </c>
      <c r="C4976" s="105">
        <v>24.37</v>
      </c>
      <c r="D4976" s="90">
        <v>6.0599000000000004E-4</v>
      </c>
      <c r="E4976" s="87">
        <v>336.39228415000002</v>
      </c>
      <c r="F4976" s="96">
        <v>2.5</v>
      </c>
      <c r="G4976" s="91">
        <v>13.435</v>
      </c>
      <c r="H4976" s="41">
        <v>3.5022742547763386E-4</v>
      </c>
      <c r="I4976" s="42">
        <v>31.33425703469619</v>
      </c>
      <c r="J4976" s="41">
        <v>3.7319444444444444E-4</v>
      </c>
      <c r="K4976" s="42">
        <v>3.6493140625433322</v>
      </c>
      <c r="L4976" s="41">
        <v>3.5022742547763386E-4</v>
      </c>
      <c r="M4976" s="42">
        <v>3.4466453526094423</v>
      </c>
    </row>
    <row r="4977" spans="1:13" x14ac:dyDescent="0.2">
      <c r="A4977" s="84">
        <v>360</v>
      </c>
      <c r="B4977" s="85">
        <v>38300</v>
      </c>
      <c r="C4977" s="105">
        <v>24.46</v>
      </c>
      <c r="D4977" s="90">
        <v>6.0800000000000003E-4</v>
      </c>
      <c r="E4977" s="87">
        <v>336.59681066000002</v>
      </c>
      <c r="F4977" s="96">
        <v>2.46</v>
      </c>
      <c r="G4977" s="91">
        <v>13.46</v>
      </c>
      <c r="H4977" s="41">
        <v>3.5083976852035015E-4</v>
      </c>
      <c r="I4977" s="42">
        <v>31.345250338181</v>
      </c>
      <c r="J4977" s="41">
        <v>3.7388888888888894E-4</v>
      </c>
      <c r="K4977" s="42">
        <v>3.6496879514322211</v>
      </c>
      <c r="L4977" s="41">
        <v>3.5083976852035015E-4</v>
      </c>
      <c r="M4977" s="42">
        <v>3.4469961923779628</v>
      </c>
    </row>
    <row r="4978" spans="1:13" x14ac:dyDescent="0.2">
      <c r="A4978" s="84">
        <v>360</v>
      </c>
      <c r="B4978" s="85">
        <v>38301</v>
      </c>
      <c r="C4978" s="105">
        <v>24.44</v>
      </c>
      <c r="D4978" s="90">
        <v>6.0756000000000004E-4</v>
      </c>
      <c r="E4978" s="87">
        <v>336.80131341999999</v>
      </c>
      <c r="F4978" s="96">
        <v>2.5</v>
      </c>
      <c r="G4978" s="91">
        <v>13.47</v>
      </c>
      <c r="H4978" s="41">
        <v>3.5108466806432759E-4</v>
      </c>
      <c r="I4978" s="42">
        <v>31.356255174991372</v>
      </c>
      <c r="J4978" s="41">
        <v>3.7416666666666669E-4</v>
      </c>
      <c r="K4978" s="42">
        <v>3.6500621180988877</v>
      </c>
      <c r="L4978" s="41">
        <v>3.5108466806432759E-4</v>
      </c>
      <c r="M4978" s="42">
        <v>3.4473472770460272</v>
      </c>
    </row>
    <row r="4979" spans="1:13" x14ac:dyDescent="0.2">
      <c r="A4979" s="84">
        <v>360</v>
      </c>
      <c r="B4979" s="85">
        <v>38302</v>
      </c>
      <c r="C4979" s="105">
        <v>24.44</v>
      </c>
      <c r="D4979" s="90">
        <v>6.0756000000000004E-4</v>
      </c>
      <c r="E4979" s="87">
        <v>337.00594043000001</v>
      </c>
      <c r="F4979" s="96">
        <v>2.5</v>
      </c>
      <c r="G4979" s="91">
        <v>13.47</v>
      </c>
      <c r="H4979" s="41">
        <v>3.5108466806432759E-4</v>
      </c>
      <c r="I4979" s="42">
        <v>31.367263875431224</v>
      </c>
      <c r="J4979" s="41">
        <v>3.7416666666666669E-4</v>
      </c>
      <c r="K4979" s="42">
        <v>3.6504362847655543</v>
      </c>
      <c r="L4979" s="41">
        <v>3.5108466806432759E-4</v>
      </c>
      <c r="M4979" s="42">
        <v>3.4476983617140915</v>
      </c>
    </row>
    <row r="4980" spans="1:13" x14ac:dyDescent="0.2">
      <c r="A4980" s="84">
        <v>360</v>
      </c>
      <c r="B4980" s="85">
        <v>38303</v>
      </c>
      <c r="C4980" s="105">
        <v>24.44</v>
      </c>
      <c r="D4980" s="90">
        <v>6.0756000000000004E-4</v>
      </c>
      <c r="E4980" s="87">
        <v>337.21069175999997</v>
      </c>
      <c r="F4980" s="96">
        <v>2.5</v>
      </c>
      <c r="G4980" s="91">
        <v>13.47</v>
      </c>
      <c r="H4980" s="41">
        <v>3.5108466806432759E-4</v>
      </c>
      <c r="I4980" s="42">
        <v>31.378276440857015</v>
      </c>
      <c r="J4980" s="41">
        <v>3.7416666666666669E-4</v>
      </c>
      <c r="K4980" s="42">
        <v>3.6508104514322208</v>
      </c>
      <c r="L4980" s="41">
        <v>3.5108466806432759E-4</v>
      </c>
      <c r="M4980" s="42">
        <v>3.4480494463821558</v>
      </c>
    </row>
    <row r="4981" spans="1:13" x14ac:dyDescent="0.2">
      <c r="A4981" s="84">
        <v>360</v>
      </c>
      <c r="B4981" s="85">
        <v>38304</v>
      </c>
      <c r="C4981" s="105">
        <v>24.44</v>
      </c>
      <c r="D4981" s="90">
        <v>6.0756000000000004E-4</v>
      </c>
      <c r="E4981" s="87">
        <v>337.41556749</v>
      </c>
      <c r="F4981" s="96">
        <v>2.5</v>
      </c>
      <c r="G4981" s="91">
        <v>13.47</v>
      </c>
      <c r="H4981" s="41">
        <v>3.5108466806432759E-4</v>
      </c>
      <c r="I4981" s="42">
        <v>31.389292872625685</v>
      </c>
      <c r="J4981" s="41">
        <v>3.7416666666666669E-4</v>
      </c>
      <c r="K4981" s="42">
        <v>3.6511846180988874</v>
      </c>
      <c r="L4981" s="41">
        <v>3.5108466806432759E-4</v>
      </c>
      <c r="M4981" s="42">
        <v>3.4484005310502202</v>
      </c>
    </row>
    <row r="4982" spans="1:13" x14ac:dyDescent="0.2">
      <c r="A4982" s="84">
        <v>360</v>
      </c>
      <c r="B4982" s="85">
        <v>38305</v>
      </c>
      <c r="C4982" s="105">
        <v>24.44</v>
      </c>
      <c r="D4982" s="90">
        <v>6.0756000000000004E-4</v>
      </c>
      <c r="E4982" s="87">
        <v>337.62056768999997</v>
      </c>
      <c r="F4982" s="96">
        <v>2.5</v>
      </c>
      <c r="G4982" s="91">
        <v>13.47</v>
      </c>
      <c r="H4982" s="41">
        <v>3.5108466806432759E-4</v>
      </c>
      <c r="I4982" s="42">
        <v>31.400313172094645</v>
      </c>
      <c r="J4982" s="41">
        <v>3.7416666666666669E-4</v>
      </c>
      <c r="K4982" s="42">
        <v>3.651558784765554</v>
      </c>
      <c r="L4982" s="41">
        <v>3.5108466806432759E-4</v>
      </c>
      <c r="M4982" s="42">
        <v>3.4487516157182845</v>
      </c>
    </row>
    <row r="4983" spans="1:13" x14ac:dyDescent="0.2">
      <c r="A4983" s="84">
        <v>360</v>
      </c>
      <c r="B4983" s="85">
        <v>38306</v>
      </c>
      <c r="C4983" s="105">
        <v>24.36</v>
      </c>
      <c r="D4983" s="90">
        <v>6.0577000000000005E-4</v>
      </c>
      <c r="E4983" s="87">
        <v>337.82508810000002</v>
      </c>
      <c r="F4983" s="96">
        <v>2.48</v>
      </c>
      <c r="G4983" s="91">
        <v>13.42</v>
      </c>
      <c r="H4983" s="41">
        <v>3.4985995505043554E-4</v>
      </c>
      <c r="I4983" s="42">
        <v>31.411298884249604</v>
      </c>
      <c r="J4983" s="41">
        <v>3.7277777777777776E-4</v>
      </c>
      <c r="K4983" s="42">
        <v>3.6519315625433317</v>
      </c>
      <c r="L4983" s="41">
        <v>3.4985995505043554E-4</v>
      </c>
      <c r="M4983" s="42">
        <v>3.4491014756733351</v>
      </c>
    </row>
    <row r="4984" spans="1:13" x14ac:dyDescent="0.2">
      <c r="A4984" s="84">
        <v>360</v>
      </c>
      <c r="B4984" s="85">
        <v>38307</v>
      </c>
      <c r="C4984" s="105">
        <v>24.5</v>
      </c>
      <c r="D4984" s="90">
        <v>6.089E-4</v>
      </c>
      <c r="E4984" s="87">
        <v>338.03078979999998</v>
      </c>
      <c r="F4984" s="96">
        <v>2.4900000000000002</v>
      </c>
      <c r="G4984" s="91">
        <v>13.495000000000001</v>
      </c>
      <c r="H4984" s="41">
        <v>3.5169682277413905E-4</v>
      </c>
      <c r="I4984" s="42">
        <v>31.422346138266402</v>
      </c>
      <c r="J4984" s="41">
        <v>3.7486111111111113E-4</v>
      </c>
      <c r="K4984" s="42">
        <v>3.6523064236544429</v>
      </c>
      <c r="L4984" s="41">
        <v>3.5169682277413905E-4</v>
      </c>
      <c r="M4984" s="42">
        <v>3.4494531724961091</v>
      </c>
    </row>
    <row r="4985" spans="1:13" x14ac:dyDescent="0.2">
      <c r="A4985" s="84">
        <v>360</v>
      </c>
      <c r="B4985" s="85">
        <v>38308</v>
      </c>
      <c r="C4985" s="105">
        <v>24.53</v>
      </c>
      <c r="D4985" s="90">
        <v>6.0955999999999998E-4</v>
      </c>
      <c r="E4985" s="87">
        <v>338.23683985000002</v>
      </c>
      <c r="F4985" s="96">
        <v>2.5</v>
      </c>
      <c r="G4985" s="91">
        <v>13.515000000000001</v>
      </c>
      <c r="H4985" s="41">
        <v>3.5218644973333824E-4</v>
      </c>
      <c r="I4985" s="42">
        <v>31.433412662795131</v>
      </c>
      <c r="J4985" s="41">
        <v>3.7541666666666669E-4</v>
      </c>
      <c r="K4985" s="42">
        <v>3.6526818403211094</v>
      </c>
      <c r="L4985" s="41">
        <v>3.5218644973333824E-4</v>
      </c>
      <c r="M4985" s="42">
        <v>3.4498053589458424</v>
      </c>
    </row>
    <row r="4986" spans="1:13" x14ac:dyDescent="0.2">
      <c r="A4986" s="84">
        <v>360</v>
      </c>
      <c r="B4986" s="85">
        <v>38309</v>
      </c>
      <c r="C4986" s="105">
        <v>24.68</v>
      </c>
      <c r="D4986" s="90">
        <v>6.1291000000000004E-4</v>
      </c>
      <c r="E4986" s="87">
        <v>338.44414859</v>
      </c>
      <c r="F4986" s="96">
        <v>2.5099999999999998</v>
      </c>
      <c r="G4986" s="91">
        <v>13.594999999999999</v>
      </c>
      <c r="H4986" s="41">
        <v>3.5414409768019794E-4</v>
      </c>
      <c r="I4986" s="42">
        <v>31.444544620359608</v>
      </c>
      <c r="J4986" s="41">
        <v>3.7763888888888884E-4</v>
      </c>
      <c r="K4986" s="42">
        <v>3.6530594792099982</v>
      </c>
      <c r="L4986" s="41">
        <v>3.5414409768019794E-4</v>
      </c>
      <c r="M4986" s="42">
        <v>3.4501595030435226</v>
      </c>
    </row>
    <row r="4987" spans="1:13" x14ac:dyDescent="0.2">
      <c r="A4987" s="84">
        <v>360</v>
      </c>
      <c r="B4987" s="85">
        <v>38310</v>
      </c>
      <c r="C4987" s="105">
        <v>24.66</v>
      </c>
      <c r="D4987" s="90">
        <v>6.1246E-4</v>
      </c>
      <c r="E4987" s="87">
        <v>338.65143209000001</v>
      </c>
      <c r="F4987" s="96">
        <v>2.5099999999999998</v>
      </c>
      <c r="G4987" s="91">
        <v>13.585000000000001</v>
      </c>
      <c r="H4987" s="41">
        <v>3.5389946688746399E-4</v>
      </c>
      <c r="I4987" s="42">
        <v>31.455672827937271</v>
      </c>
      <c r="J4987" s="41">
        <v>3.7736111111111114E-4</v>
      </c>
      <c r="K4987" s="42">
        <v>3.6534368403211093</v>
      </c>
      <c r="L4987" s="41">
        <v>3.5389946688746399E-4</v>
      </c>
      <c r="M4987" s="42">
        <v>3.4505134025104098</v>
      </c>
    </row>
    <row r="4988" spans="1:13" x14ac:dyDescent="0.2">
      <c r="A4988" s="84">
        <v>360</v>
      </c>
      <c r="B4988" s="85">
        <v>38311</v>
      </c>
      <c r="C4988" s="105">
        <v>24.66</v>
      </c>
      <c r="D4988" s="90">
        <v>6.1246E-4</v>
      </c>
      <c r="E4988" s="87">
        <v>338.85884255000002</v>
      </c>
      <c r="F4988" s="96">
        <v>2.5099999999999998</v>
      </c>
      <c r="G4988" s="91">
        <v>13.585000000000001</v>
      </c>
      <c r="H4988" s="41">
        <v>3.5389946688746399E-4</v>
      </c>
      <c r="I4988" s="42">
        <v>31.466804973781663</v>
      </c>
      <c r="J4988" s="41">
        <v>3.7736111111111114E-4</v>
      </c>
      <c r="K4988" s="42">
        <v>3.6538142014322204</v>
      </c>
      <c r="L4988" s="41">
        <v>3.5389946688746399E-4</v>
      </c>
      <c r="M4988" s="42">
        <v>3.4508673019772971</v>
      </c>
    </row>
    <row r="4989" spans="1:13" x14ac:dyDescent="0.2">
      <c r="A4989" s="84">
        <v>360</v>
      </c>
      <c r="B4989" s="85">
        <v>38312</v>
      </c>
      <c r="C4989" s="105">
        <v>24.66</v>
      </c>
      <c r="D4989" s="90">
        <v>6.1246E-4</v>
      </c>
      <c r="E4989" s="87">
        <v>339.06638004000001</v>
      </c>
      <c r="F4989" s="96">
        <v>2.5099999999999998</v>
      </c>
      <c r="G4989" s="91">
        <v>13.585000000000001</v>
      </c>
      <c r="H4989" s="41">
        <v>3.5389946688746399E-4</v>
      </c>
      <c r="I4989" s="42">
        <v>31.477941059286536</v>
      </c>
      <c r="J4989" s="41">
        <v>3.7736111111111114E-4</v>
      </c>
      <c r="K4989" s="42">
        <v>3.6541915625433314</v>
      </c>
      <c r="L4989" s="41">
        <v>3.5389946688746399E-4</v>
      </c>
      <c r="M4989" s="42">
        <v>3.4512212014441843</v>
      </c>
    </row>
    <row r="4990" spans="1:13" x14ac:dyDescent="0.2">
      <c r="A4990" s="84">
        <v>360</v>
      </c>
      <c r="B4990" s="85">
        <v>38313</v>
      </c>
      <c r="C4990" s="105">
        <v>24.69</v>
      </c>
      <c r="D4990" s="90">
        <v>6.1313000000000003E-4</v>
      </c>
      <c r="E4990" s="87">
        <v>339.27427181000002</v>
      </c>
      <c r="F4990" s="96">
        <v>2.5299999999999998</v>
      </c>
      <c r="G4990" s="91">
        <v>13.610000000000001</v>
      </c>
      <c r="H4990" s="41">
        <v>3.5451100360539556E-4</v>
      </c>
      <c r="I4990" s="42">
        <v>31.489100335762895</v>
      </c>
      <c r="J4990" s="41">
        <v>3.7805555555555558E-4</v>
      </c>
      <c r="K4990" s="42">
        <v>3.6545696180988871</v>
      </c>
      <c r="L4990" s="41">
        <v>3.5451100360539556E-4</v>
      </c>
      <c r="M4990" s="42">
        <v>3.4515757124477897</v>
      </c>
    </row>
    <row r="4991" spans="1:13" x14ac:dyDescent="0.2">
      <c r="A4991" s="84">
        <v>360</v>
      </c>
      <c r="B4991" s="85">
        <v>38314</v>
      </c>
      <c r="C4991" s="105">
        <v>24.73</v>
      </c>
      <c r="D4991" s="90">
        <v>6.1403E-4</v>
      </c>
      <c r="E4991" s="87">
        <v>339.48259639000003</v>
      </c>
      <c r="F4991" s="96">
        <v>2.5099999999999998</v>
      </c>
      <c r="G4991" s="91">
        <v>13.620000000000001</v>
      </c>
      <c r="H4991" s="41">
        <v>3.5475558071862423E-4</v>
      </c>
      <c r="I4991" s="42">
        <v>31.500271269838816</v>
      </c>
      <c r="J4991" s="41">
        <v>3.7833333333333339E-4</v>
      </c>
      <c r="K4991" s="42">
        <v>3.6549479514322205</v>
      </c>
      <c r="L4991" s="41">
        <v>3.5475558071862423E-4</v>
      </c>
      <c r="M4991" s="42">
        <v>3.4519304680285083</v>
      </c>
    </row>
    <row r="4992" spans="1:13" x14ac:dyDescent="0.2">
      <c r="A4992" s="84">
        <v>360</v>
      </c>
      <c r="B4992" s="85">
        <v>38315</v>
      </c>
      <c r="C4992" s="105">
        <v>24.74</v>
      </c>
      <c r="D4992" s="90">
        <v>6.1425E-4</v>
      </c>
      <c r="E4992" s="87">
        <v>339.69112357</v>
      </c>
      <c r="F4992" s="96">
        <v>2.54</v>
      </c>
      <c r="G4992" s="91">
        <v>13.639999999999999</v>
      </c>
      <c r="H4992" s="41">
        <v>3.5524467055347841E-4</v>
      </c>
      <c r="I4992" s="42">
        <v>31.511461573328415</v>
      </c>
      <c r="J4992" s="41">
        <v>3.7888888888888884E-4</v>
      </c>
      <c r="K4992" s="42">
        <v>3.6553268403211092</v>
      </c>
      <c r="L4992" s="41">
        <v>3.5524467055347841E-4</v>
      </c>
      <c r="M4992" s="42">
        <v>3.4522857126990618</v>
      </c>
    </row>
    <row r="4993" spans="1:13" x14ac:dyDescent="0.2">
      <c r="A4993" s="84">
        <v>360</v>
      </c>
      <c r="B4993" s="85">
        <v>38316</v>
      </c>
      <c r="C4993" s="105">
        <v>24.78</v>
      </c>
      <c r="D4993" s="90">
        <v>6.1514000000000002E-4</v>
      </c>
      <c r="E4993" s="87">
        <v>339.90008117000002</v>
      </c>
      <c r="F4993" s="96">
        <v>2.5299999999999998</v>
      </c>
      <c r="G4993" s="91">
        <v>13.655000000000001</v>
      </c>
      <c r="H4993" s="41">
        <v>3.5561143160167674E-4</v>
      </c>
      <c r="I4993" s="42">
        <v>31.522667409290367</v>
      </c>
      <c r="J4993" s="41">
        <v>3.7930555555555558E-4</v>
      </c>
      <c r="K4993" s="42">
        <v>3.6557061458766649</v>
      </c>
      <c r="L4993" s="41">
        <v>3.5561143160167674E-4</v>
      </c>
      <c r="M4993" s="42">
        <v>3.4526413241306635</v>
      </c>
    </row>
    <row r="4994" spans="1:13" x14ac:dyDescent="0.2">
      <c r="A4994" s="84">
        <v>360</v>
      </c>
      <c r="B4994" s="85">
        <v>38317</v>
      </c>
      <c r="C4994" s="105">
        <v>24.78</v>
      </c>
      <c r="D4994" s="90">
        <v>6.1514000000000002E-4</v>
      </c>
      <c r="E4994" s="87">
        <v>340.10916730999998</v>
      </c>
      <c r="F4994" s="96">
        <v>2.5299999999999998</v>
      </c>
      <c r="G4994" s="91">
        <v>13.655000000000001</v>
      </c>
      <c r="H4994" s="41">
        <v>3.5561143160167674E-4</v>
      </c>
      <c r="I4994" s="42">
        <v>31.533877230175687</v>
      </c>
      <c r="J4994" s="41">
        <v>3.7930555555555558E-4</v>
      </c>
      <c r="K4994" s="42">
        <v>3.6560854514322205</v>
      </c>
      <c r="L4994" s="41">
        <v>3.5561143160167674E-4</v>
      </c>
      <c r="M4994" s="42">
        <v>3.4529969355622652</v>
      </c>
    </row>
    <row r="4995" spans="1:13" x14ac:dyDescent="0.2">
      <c r="A4995" s="84">
        <v>360</v>
      </c>
      <c r="B4995" s="85">
        <v>38318</v>
      </c>
      <c r="C4995" s="105">
        <v>24.78</v>
      </c>
      <c r="D4995" s="90">
        <v>6.1514000000000002E-4</v>
      </c>
      <c r="E4995" s="87">
        <v>340.31838205999998</v>
      </c>
      <c r="F4995" s="96">
        <v>2.5299999999999998</v>
      </c>
      <c r="G4995" s="91">
        <v>13.655000000000001</v>
      </c>
      <c r="H4995" s="41">
        <v>3.5561143160167674E-4</v>
      </c>
      <c r="I4995" s="42">
        <v>31.545091037401463</v>
      </c>
      <c r="J4995" s="41">
        <v>3.7930555555555558E-4</v>
      </c>
      <c r="K4995" s="42">
        <v>3.6564647569877762</v>
      </c>
      <c r="L4995" s="41">
        <v>3.5561143160167674E-4</v>
      </c>
      <c r="M4995" s="42">
        <v>3.4533525469938668</v>
      </c>
    </row>
    <row r="4996" spans="1:13" x14ac:dyDescent="0.2">
      <c r="A4996" s="84">
        <v>360</v>
      </c>
      <c r="B4996" s="85">
        <v>38319</v>
      </c>
      <c r="C4996" s="105">
        <v>24.78</v>
      </c>
      <c r="D4996" s="90">
        <v>6.1514000000000002E-4</v>
      </c>
      <c r="E4996" s="87">
        <v>340.52772550999998</v>
      </c>
      <c r="F4996" s="96">
        <v>2.5299999999999998</v>
      </c>
      <c r="G4996" s="91">
        <v>13.655000000000001</v>
      </c>
      <c r="H4996" s="41">
        <v>3.5561143160167674E-4</v>
      </c>
      <c r="I4996" s="42">
        <v>31.556308832385277</v>
      </c>
      <c r="J4996" s="41">
        <v>3.7930555555555558E-4</v>
      </c>
      <c r="K4996" s="42">
        <v>3.6568440625433318</v>
      </c>
      <c r="L4996" s="41">
        <v>3.5561143160167674E-4</v>
      </c>
      <c r="M4996" s="42">
        <v>3.4537081584254685</v>
      </c>
    </row>
    <row r="4997" spans="1:13" x14ac:dyDescent="0.2">
      <c r="A4997" s="84">
        <v>360</v>
      </c>
      <c r="B4997" s="85">
        <v>38320</v>
      </c>
      <c r="C4997" s="105">
        <v>25</v>
      </c>
      <c r="D4997" s="90">
        <v>6.2003999999999998E-4</v>
      </c>
      <c r="E4997" s="87">
        <v>340.73886632</v>
      </c>
      <c r="F4997" s="96">
        <v>2.54</v>
      </c>
      <c r="G4997" s="91">
        <v>13.77</v>
      </c>
      <c r="H4997" s="41">
        <v>3.5842166371002904E-4</v>
      </c>
      <c r="I4997" s="42">
        <v>31.567619297097529</v>
      </c>
      <c r="J4997" s="41">
        <v>3.8249999999999997E-4</v>
      </c>
      <c r="K4997" s="42">
        <v>3.657226562543332</v>
      </c>
      <c r="L4997" s="41">
        <v>3.5842166371002904E-4</v>
      </c>
      <c r="M4997" s="42">
        <v>3.4540665800891786</v>
      </c>
    </row>
    <row r="4998" spans="1:13" x14ac:dyDescent="0.2">
      <c r="A4998" s="84">
        <v>360</v>
      </c>
      <c r="B4998" s="85">
        <v>38321</v>
      </c>
      <c r="C4998" s="105">
        <v>25.16</v>
      </c>
      <c r="D4998" s="90">
        <v>6.2359000000000004E-4</v>
      </c>
      <c r="E4998" s="87">
        <v>340.95134767000002</v>
      </c>
      <c r="F4998" s="96">
        <v>2.52</v>
      </c>
      <c r="G4998" s="91">
        <v>13.84</v>
      </c>
      <c r="H4998" s="41">
        <v>3.6013085319952509E-4</v>
      </c>
      <c r="I4998" s="42">
        <v>31.578987770768471</v>
      </c>
      <c r="J4998" s="41">
        <v>3.8444444444444442E-4</v>
      </c>
      <c r="K4998" s="42">
        <v>3.6576110069877763</v>
      </c>
      <c r="L4998" s="41">
        <v>3.6013085319952509E-4</v>
      </c>
      <c r="M4998" s="42">
        <v>3.4544267109423781</v>
      </c>
    </row>
    <row r="4999" spans="1:13" x14ac:dyDescent="0.2">
      <c r="A4999" s="84">
        <v>360</v>
      </c>
      <c r="B4999" s="85">
        <v>38322</v>
      </c>
      <c r="C4999" s="105">
        <v>25.38628336</v>
      </c>
      <c r="D4999" s="90">
        <v>6.2869E-4</v>
      </c>
      <c r="E4999" s="87">
        <v>341.16570037000002</v>
      </c>
      <c r="F4999" s="96">
        <v>2.5299999999999998</v>
      </c>
      <c r="G4999" s="91">
        <v>13.958141680000001</v>
      </c>
      <c r="H4999" s="41">
        <v>3.6301314203579516E-4</v>
      </c>
      <c r="I4999" s="42">
        <v>31.590451358341447</v>
      </c>
      <c r="J4999" s="41">
        <v>3.8772615777777779E-4</v>
      </c>
      <c r="K4999" s="42">
        <v>3.6579987331455541</v>
      </c>
      <c r="L4999" s="41">
        <v>3.6301314203579516E-4</v>
      </c>
      <c r="M4999" s="42">
        <v>3.4547897240844136</v>
      </c>
    </row>
    <row r="5000" spans="1:13" x14ac:dyDescent="0.2">
      <c r="A5000" s="84">
        <v>360</v>
      </c>
      <c r="B5000" s="85">
        <v>38323</v>
      </c>
      <c r="C5000" s="105">
        <v>25.475332569999999</v>
      </c>
      <c r="D5000" s="90">
        <v>6.3069000000000005E-4</v>
      </c>
      <c r="E5000" s="87">
        <v>341.38087016999998</v>
      </c>
      <c r="F5000" s="96">
        <v>2.5099999999999998</v>
      </c>
      <c r="G5000" s="91">
        <v>13.992666284999999</v>
      </c>
      <c r="H5000" s="41">
        <v>3.6385487219736667E-4</v>
      </c>
      <c r="I5000" s="42">
        <v>31.601945697983094</v>
      </c>
      <c r="J5000" s="41">
        <v>3.886851745833333E-4</v>
      </c>
      <c r="K5000" s="42">
        <v>3.6583874183201375</v>
      </c>
      <c r="L5000" s="41">
        <v>3.6385487219736667E-4</v>
      </c>
      <c r="M5000" s="42">
        <v>3.4551535789566108</v>
      </c>
    </row>
    <row r="5001" spans="1:13" x14ac:dyDescent="0.2">
      <c r="A5001" s="84">
        <v>360</v>
      </c>
      <c r="B5001" s="85">
        <v>38324</v>
      </c>
      <c r="C5001" s="105">
        <v>25.543813759999999</v>
      </c>
      <c r="D5001" s="90">
        <v>6.3201999999999996E-4</v>
      </c>
      <c r="E5001" s="87">
        <v>341.59662971</v>
      </c>
      <c r="F5001" s="96">
        <v>2.4900000000000002</v>
      </c>
      <c r="G5001" s="91">
        <v>14.016906880000001</v>
      </c>
      <c r="H5001" s="41">
        <v>3.6444572025251531E-4</v>
      </c>
      <c r="I5001" s="42">
        <v>31.613462891844378</v>
      </c>
      <c r="J5001" s="41">
        <v>3.8935852444444444E-4</v>
      </c>
      <c r="K5001" s="42">
        <v>3.658776776844582</v>
      </c>
      <c r="L5001" s="41">
        <v>3.6444572025251531E-4</v>
      </c>
      <c r="M5001" s="42">
        <v>3.4555180246768633</v>
      </c>
    </row>
    <row r="5002" spans="1:13" x14ac:dyDescent="0.2">
      <c r="A5002" s="84">
        <v>360</v>
      </c>
      <c r="B5002" s="85">
        <v>38325</v>
      </c>
      <c r="C5002" s="105">
        <v>25.543813759999999</v>
      </c>
      <c r="D5002" s="90">
        <v>6.3201999999999996E-4</v>
      </c>
      <c r="E5002" s="87">
        <v>341.81252561000002</v>
      </c>
      <c r="F5002" s="96">
        <v>2.4900000000000002</v>
      </c>
      <c r="G5002" s="91">
        <v>14.016906880000001</v>
      </c>
      <c r="H5002" s="41">
        <v>3.6444572025251531E-4</v>
      </c>
      <c r="I5002" s="42">
        <v>31.624984283097671</v>
      </c>
      <c r="J5002" s="41">
        <v>3.8935852444444444E-4</v>
      </c>
      <c r="K5002" s="42">
        <v>3.6591661353690266</v>
      </c>
      <c r="L5002" s="41">
        <v>3.6444572025251531E-4</v>
      </c>
      <c r="M5002" s="42">
        <v>3.4558824703971158</v>
      </c>
    </row>
    <row r="5003" spans="1:13" x14ac:dyDescent="0.2">
      <c r="A5003" s="84">
        <v>360</v>
      </c>
      <c r="B5003" s="85">
        <v>38326</v>
      </c>
      <c r="C5003" s="105">
        <v>25.543813759999999</v>
      </c>
      <c r="D5003" s="90">
        <v>6.3201999999999996E-4</v>
      </c>
      <c r="E5003" s="87">
        <v>342.02855796</v>
      </c>
      <c r="F5003" s="96">
        <v>2.4900000000000002</v>
      </c>
      <c r="G5003" s="91">
        <v>14.016906880000001</v>
      </c>
      <c r="H5003" s="41">
        <v>3.6444572025251531E-4</v>
      </c>
      <c r="I5003" s="42">
        <v>31.636509873272701</v>
      </c>
      <c r="J5003" s="41">
        <v>3.8935852444444444E-4</v>
      </c>
      <c r="K5003" s="42">
        <v>3.6595554938934711</v>
      </c>
      <c r="L5003" s="41">
        <v>3.6444572025251531E-4</v>
      </c>
      <c r="M5003" s="42">
        <v>3.4562469161173683</v>
      </c>
    </row>
    <row r="5004" spans="1:13" x14ac:dyDescent="0.2">
      <c r="A5004" s="84">
        <v>360</v>
      </c>
      <c r="B5004" s="85">
        <v>38327</v>
      </c>
      <c r="C5004" s="105">
        <v>25.470295599999996</v>
      </c>
      <c r="D5004" s="90">
        <v>6.3047000000000005E-4</v>
      </c>
      <c r="E5004" s="87">
        <v>342.24419669999997</v>
      </c>
      <c r="F5004" s="96">
        <v>2.5299999999999998</v>
      </c>
      <c r="G5004" s="91">
        <v>14.000147799999999</v>
      </c>
      <c r="H5004" s="41">
        <v>3.6403724241584889E-4</v>
      </c>
      <c r="I5004" s="42">
        <v>31.648026741086628</v>
      </c>
      <c r="J5004" s="41">
        <v>3.8889299444444444E-4</v>
      </c>
      <c r="K5004" s="42">
        <v>3.6599443868879153</v>
      </c>
      <c r="L5004" s="41">
        <v>3.6403724241584889E-4</v>
      </c>
      <c r="M5004" s="42">
        <v>3.4566109533597844</v>
      </c>
    </row>
    <row r="5005" spans="1:13" x14ac:dyDescent="0.2">
      <c r="A5005" s="84">
        <v>360</v>
      </c>
      <c r="B5005" s="85">
        <v>38328</v>
      </c>
      <c r="C5005" s="105">
        <v>25.448750759999999</v>
      </c>
      <c r="D5005" s="90">
        <v>6.3002000000000002E-4</v>
      </c>
      <c r="E5005" s="87">
        <v>342.45981739000001</v>
      </c>
      <c r="F5005" s="96">
        <v>2.4700000000000002</v>
      </c>
      <c r="G5005" s="91">
        <v>13.959375379999999</v>
      </c>
      <c r="H5005" s="41">
        <v>3.630432247478943E-4</v>
      </c>
      <c r="I5005" s="42">
        <v>31.659516342771621</v>
      </c>
      <c r="J5005" s="41">
        <v>3.8776042722222219E-4</v>
      </c>
      <c r="K5005" s="42">
        <v>3.6603321473151378</v>
      </c>
      <c r="L5005" s="41">
        <v>3.630432247478943E-4</v>
      </c>
      <c r="M5005" s="42">
        <v>3.4569739965845323</v>
      </c>
    </row>
    <row r="5006" spans="1:13" x14ac:dyDescent="0.2">
      <c r="A5006" s="84">
        <v>360</v>
      </c>
      <c r="B5006" s="85">
        <v>38329</v>
      </c>
      <c r="C5006" s="105">
        <v>25.448750759999999</v>
      </c>
      <c r="D5006" s="90">
        <v>6.3002000000000002E-4</v>
      </c>
      <c r="E5006" s="87">
        <v>342.67557391999998</v>
      </c>
      <c r="F5006" s="96">
        <v>2.4700000000000002</v>
      </c>
      <c r="G5006" s="91">
        <v>13.959375379999999</v>
      </c>
      <c r="H5006" s="41">
        <v>3.630432247478943E-4</v>
      </c>
      <c r="I5006" s="42">
        <v>31.671010115678659</v>
      </c>
      <c r="J5006" s="41">
        <v>3.8776042722222219E-4</v>
      </c>
      <c r="K5006" s="42">
        <v>3.6607199077423602</v>
      </c>
      <c r="L5006" s="41">
        <v>3.630432247478943E-4</v>
      </c>
      <c r="M5006" s="42">
        <v>3.4573370398092802</v>
      </c>
    </row>
    <row r="5007" spans="1:13" x14ac:dyDescent="0.2">
      <c r="A5007" s="84">
        <v>360</v>
      </c>
      <c r="B5007" s="85">
        <v>38330</v>
      </c>
      <c r="C5007" s="105">
        <v>25.359549189999996</v>
      </c>
      <c r="D5007" s="90">
        <v>6.2803000000000002E-4</v>
      </c>
      <c r="E5007" s="87">
        <v>342.89078446000002</v>
      </c>
      <c r="F5007" s="96">
        <v>2.4900000000000002</v>
      </c>
      <c r="G5007" s="91">
        <v>13.924774594999999</v>
      </c>
      <c r="H5007" s="41">
        <v>3.6219939120218925E-4</v>
      </c>
      <c r="I5007" s="42">
        <v>31.682481336261315</v>
      </c>
      <c r="J5007" s="41">
        <v>3.8679929430555552E-4</v>
      </c>
      <c r="K5007" s="42">
        <v>3.6611067070366659</v>
      </c>
      <c r="L5007" s="41">
        <v>3.6219939120218925E-4</v>
      </c>
      <c r="M5007" s="42">
        <v>3.4576992392004824</v>
      </c>
    </row>
    <row r="5008" spans="1:13" x14ac:dyDescent="0.2">
      <c r="A5008" s="84">
        <v>360</v>
      </c>
      <c r="B5008" s="85">
        <v>38331</v>
      </c>
      <c r="C5008" s="105">
        <v>25.269555189999998</v>
      </c>
      <c r="D5008" s="90">
        <v>6.2602999999999997E-4</v>
      </c>
      <c r="E5008" s="87">
        <v>343.10544437999999</v>
      </c>
      <c r="F5008" s="96">
        <v>2.5099999999999998</v>
      </c>
      <c r="G5008" s="91">
        <v>13.889777594999998</v>
      </c>
      <c r="H5008" s="41">
        <v>3.6134563486367455E-4</v>
      </c>
      <c r="I5008" s="42">
        <v>31.693929662593824</v>
      </c>
      <c r="J5008" s="41">
        <v>3.8582715541666661E-4</v>
      </c>
      <c r="K5008" s="42">
        <v>3.6614925341920825</v>
      </c>
      <c r="L5008" s="41">
        <v>3.6134563486367455E-4</v>
      </c>
      <c r="M5008" s="42">
        <v>3.4580605848353461</v>
      </c>
    </row>
    <row r="5009" spans="1:13" x14ac:dyDescent="0.2">
      <c r="A5009" s="84">
        <v>360</v>
      </c>
      <c r="B5009" s="85">
        <v>38332</v>
      </c>
      <c r="C5009" s="105">
        <v>25.269555189999998</v>
      </c>
      <c r="D5009" s="90">
        <v>6.2602999999999997E-4</v>
      </c>
      <c r="E5009" s="87">
        <v>343.32023867999999</v>
      </c>
      <c r="F5009" s="96">
        <v>2.5099999999999998</v>
      </c>
      <c r="G5009" s="91">
        <v>13.889777594999998</v>
      </c>
      <c r="H5009" s="41">
        <v>3.6134563486367455E-4</v>
      </c>
      <c r="I5009" s="42">
        <v>31.705382125729077</v>
      </c>
      <c r="J5009" s="41">
        <v>3.8582715541666661E-4</v>
      </c>
      <c r="K5009" s="42">
        <v>3.6618783613474992</v>
      </c>
      <c r="L5009" s="41">
        <v>3.6134563486367455E-4</v>
      </c>
      <c r="M5009" s="42">
        <v>3.4584219304702097</v>
      </c>
    </row>
    <row r="5010" spans="1:13" x14ac:dyDescent="0.2">
      <c r="A5010" s="84">
        <v>360</v>
      </c>
      <c r="B5010" s="85">
        <v>38333</v>
      </c>
      <c r="C5010" s="105">
        <v>25.269555189999998</v>
      </c>
      <c r="D5010" s="90">
        <v>6.2602999999999997E-4</v>
      </c>
      <c r="E5010" s="87">
        <v>343.53516745000002</v>
      </c>
      <c r="F5010" s="96">
        <v>2.5099999999999998</v>
      </c>
      <c r="G5010" s="91">
        <v>13.889777594999998</v>
      </c>
      <c r="H5010" s="41">
        <v>3.6134563486367455E-4</v>
      </c>
      <c r="I5010" s="42">
        <v>31.716838727161893</v>
      </c>
      <c r="J5010" s="41">
        <v>3.8582715541666661E-4</v>
      </c>
      <c r="K5010" s="42">
        <v>3.6622641885029159</v>
      </c>
      <c r="L5010" s="41">
        <v>3.6134563486367455E-4</v>
      </c>
      <c r="M5010" s="42">
        <v>3.4587832761050734</v>
      </c>
    </row>
    <row r="5011" spans="1:13" x14ac:dyDescent="0.2">
      <c r="A5011" s="84">
        <v>360</v>
      </c>
      <c r="B5011" s="85">
        <v>38334</v>
      </c>
      <c r="C5011" s="105">
        <v>25.194248460000001</v>
      </c>
      <c r="D5011" s="90">
        <v>6.2425999999999996E-4</v>
      </c>
      <c r="E5011" s="87">
        <v>343.74962270999998</v>
      </c>
      <c r="F5011" s="96">
        <v>2.4900000000000002</v>
      </c>
      <c r="G5011" s="91">
        <v>13.84212423</v>
      </c>
      <c r="H5011" s="41">
        <v>3.6018270412174758E-4</v>
      </c>
      <c r="I5011" s="42">
        <v>31.728262583900836</v>
      </c>
      <c r="J5011" s="41">
        <v>3.845034508333333E-4</v>
      </c>
      <c r="K5011" s="42">
        <v>3.6626486919537493</v>
      </c>
      <c r="L5011" s="41">
        <v>3.6018270412174758E-4</v>
      </c>
      <c r="M5011" s="42">
        <v>3.4591434588091952</v>
      </c>
    </row>
    <row r="5012" spans="1:13" x14ac:dyDescent="0.2">
      <c r="A5012" s="84">
        <v>360</v>
      </c>
      <c r="B5012" s="85">
        <v>38335</v>
      </c>
      <c r="C5012" s="105">
        <v>25.221714160000001</v>
      </c>
      <c r="D5012" s="90">
        <v>6.2491999999999995E-4</v>
      </c>
      <c r="E5012" s="87">
        <v>343.96443871999998</v>
      </c>
      <c r="F5012" s="96">
        <v>2.44</v>
      </c>
      <c r="G5012" s="91">
        <v>13.830857080000001</v>
      </c>
      <c r="H5012" s="41">
        <v>3.5990767010307678E-4</v>
      </c>
      <c r="I5012" s="42">
        <v>31.739681828963825</v>
      </c>
      <c r="J5012" s="41">
        <v>3.8419047444444447E-4</v>
      </c>
      <c r="K5012" s="42">
        <v>3.6630328824281939</v>
      </c>
      <c r="L5012" s="41">
        <v>3.5990767010307678E-4</v>
      </c>
      <c r="M5012" s="42">
        <v>3.4595033664792982</v>
      </c>
    </row>
    <row r="5013" spans="1:13" x14ac:dyDescent="0.2">
      <c r="A5013" s="84">
        <v>360</v>
      </c>
      <c r="B5013" s="85">
        <v>38336</v>
      </c>
      <c r="C5013" s="105">
        <v>25.189098399999999</v>
      </c>
      <c r="D5013" s="90">
        <v>6.2425999999999996E-4</v>
      </c>
      <c r="E5013" s="87">
        <v>344.17916195999999</v>
      </c>
      <c r="F5013" s="96">
        <v>2.4500000000000002</v>
      </c>
      <c r="G5013" s="91">
        <v>13.819549199999999</v>
      </c>
      <c r="H5013" s="41">
        <v>3.5963161455843107E-4</v>
      </c>
      <c r="I5013" s="42">
        <v>31.751096421985547</v>
      </c>
      <c r="J5013" s="41">
        <v>3.8387636666666666E-4</v>
      </c>
      <c r="K5013" s="42">
        <v>3.6634167587948605</v>
      </c>
      <c r="L5013" s="41">
        <v>3.5963161455843107E-4</v>
      </c>
      <c r="M5013" s="42">
        <v>3.4598629980938567</v>
      </c>
    </row>
    <row r="5014" spans="1:13" x14ac:dyDescent="0.2">
      <c r="A5014" s="84">
        <v>360</v>
      </c>
      <c r="B5014" s="85">
        <v>38337</v>
      </c>
      <c r="C5014" s="105">
        <v>25.209229750000002</v>
      </c>
      <c r="D5014" s="90">
        <v>6.2469999999999995E-4</v>
      </c>
      <c r="E5014" s="87">
        <v>344.39417068</v>
      </c>
      <c r="F5014" s="96">
        <v>2.4700000000000002</v>
      </c>
      <c r="G5014" s="91">
        <v>13.839614875000001</v>
      </c>
      <c r="H5014" s="41">
        <v>3.6012145247288352E-4</v>
      </c>
      <c r="I5014" s="42">
        <v>31.762530672946639</v>
      </c>
      <c r="J5014" s="41">
        <v>3.844337465277778E-4</v>
      </c>
      <c r="K5014" s="42">
        <v>3.6638011925413885</v>
      </c>
      <c r="L5014" s="41">
        <v>3.6012145247288352E-4</v>
      </c>
      <c r="M5014" s="42">
        <v>3.4602231195463293</v>
      </c>
    </row>
    <row r="5015" spans="1:13" x14ac:dyDescent="0.2">
      <c r="A5015" s="84">
        <v>360</v>
      </c>
      <c r="B5015" s="85">
        <v>38338</v>
      </c>
      <c r="C5015" s="105">
        <v>25.088373229999998</v>
      </c>
      <c r="D5015" s="90">
        <v>6.2204000000000003E-4</v>
      </c>
      <c r="E5015" s="87">
        <v>344.60839763000001</v>
      </c>
      <c r="F5015" s="96">
        <v>2.4500000000000002</v>
      </c>
      <c r="G5015" s="91">
        <v>13.769186614999999</v>
      </c>
      <c r="H5015" s="41">
        <v>3.5840179713142462E-4</v>
      </c>
      <c r="I5015" s="42">
        <v>31.773914421021264</v>
      </c>
      <c r="J5015" s="41">
        <v>3.8247740597222219E-4</v>
      </c>
      <c r="K5015" s="42">
        <v>3.6641836699473607</v>
      </c>
      <c r="L5015" s="41">
        <v>3.5840179713142462E-4</v>
      </c>
      <c r="M5015" s="42">
        <v>3.4605815213434608</v>
      </c>
    </row>
    <row r="5016" spans="1:13" x14ac:dyDescent="0.2">
      <c r="A5016" s="84">
        <v>360</v>
      </c>
      <c r="B5016" s="85">
        <v>38339</v>
      </c>
      <c r="C5016" s="105">
        <v>25.088373229999998</v>
      </c>
      <c r="D5016" s="90">
        <v>6.2204000000000003E-4</v>
      </c>
      <c r="E5016" s="87">
        <v>344.82275784000001</v>
      </c>
      <c r="F5016" s="96">
        <v>2.4500000000000002</v>
      </c>
      <c r="G5016" s="91">
        <v>13.769186614999999</v>
      </c>
      <c r="H5016" s="41">
        <v>3.5840179713142462E-4</v>
      </c>
      <c r="I5016" s="42">
        <v>31.785302249051657</v>
      </c>
      <c r="J5016" s="41">
        <v>3.8247740597222219E-4</v>
      </c>
      <c r="K5016" s="42">
        <v>3.6645661473533329</v>
      </c>
      <c r="L5016" s="41">
        <v>3.5840179713142462E-4</v>
      </c>
      <c r="M5016" s="42">
        <v>3.4609399231405922</v>
      </c>
    </row>
    <row r="5017" spans="1:13" x14ac:dyDescent="0.2">
      <c r="A5017" s="84">
        <v>360</v>
      </c>
      <c r="B5017" s="85">
        <v>38340</v>
      </c>
      <c r="C5017" s="105">
        <v>25.088373229999998</v>
      </c>
      <c r="D5017" s="90">
        <v>6.2204000000000003E-4</v>
      </c>
      <c r="E5017" s="87">
        <v>345.03725138999999</v>
      </c>
      <c r="F5017" s="96">
        <v>2.4500000000000002</v>
      </c>
      <c r="G5017" s="91">
        <v>13.769186614999999</v>
      </c>
      <c r="H5017" s="41">
        <v>3.5840179713142462E-4</v>
      </c>
      <c r="I5017" s="42">
        <v>31.796694158500085</v>
      </c>
      <c r="J5017" s="41">
        <v>3.8247740597222219E-4</v>
      </c>
      <c r="K5017" s="42">
        <v>3.6649486247593051</v>
      </c>
      <c r="L5017" s="41">
        <v>3.5840179713142462E-4</v>
      </c>
      <c r="M5017" s="42">
        <v>3.4612983249377236</v>
      </c>
    </row>
    <row r="5018" spans="1:13" x14ac:dyDescent="0.2">
      <c r="A5018" s="84">
        <v>360</v>
      </c>
      <c r="B5018" s="85">
        <v>38341</v>
      </c>
      <c r="C5018" s="105">
        <v>25.077743600000002</v>
      </c>
      <c r="D5018" s="90">
        <v>6.2180999999999998E-4</v>
      </c>
      <c r="E5018" s="87">
        <v>345.25179900000001</v>
      </c>
      <c r="F5018" s="96">
        <v>2.46</v>
      </c>
      <c r="G5018" s="91">
        <v>13.768871800000001</v>
      </c>
      <c r="H5018" s="41">
        <v>3.5839410787241732E-4</v>
      </c>
      <c r="I5018" s="42">
        <v>31.808089906336313</v>
      </c>
      <c r="J5018" s="41">
        <v>3.8246866111111113E-4</v>
      </c>
      <c r="K5018" s="42">
        <v>3.665331093420416</v>
      </c>
      <c r="L5018" s="41">
        <v>3.5839410787241732E-4</v>
      </c>
      <c r="M5018" s="42">
        <v>3.461656719045596</v>
      </c>
    </row>
    <row r="5019" spans="1:13" x14ac:dyDescent="0.2">
      <c r="A5019" s="84">
        <v>360</v>
      </c>
      <c r="B5019" s="85">
        <v>38342</v>
      </c>
      <c r="C5019" s="105">
        <v>24.896109389999999</v>
      </c>
      <c r="D5019" s="90">
        <v>6.1781E-4</v>
      </c>
      <c r="E5019" s="87">
        <v>345.46509901000002</v>
      </c>
      <c r="F5019" s="96">
        <v>2.44</v>
      </c>
      <c r="G5019" s="91">
        <v>13.668054695</v>
      </c>
      <c r="H5019" s="41">
        <v>3.5593058922600562E-4</v>
      </c>
      <c r="I5019" s="42">
        <v>31.819411378518829</v>
      </c>
      <c r="J5019" s="41">
        <v>3.7966818597222221E-4</v>
      </c>
      <c r="K5019" s="42">
        <v>3.665710761606388</v>
      </c>
      <c r="L5019" s="41">
        <v>3.5593058922600562E-4</v>
      </c>
      <c r="M5019" s="42">
        <v>3.462012649634822</v>
      </c>
    </row>
    <row r="5020" spans="1:13" x14ac:dyDescent="0.2">
      <c r="A5020" s="84">
        <v>360</v>
      </c>
      <c r="B5020" s="85">
        <v>38343</v>
      </c>
      <c r="C5020" s="105">
        <v>25.090054229999996</v>
      </c>
      <c r="D5020" s="90">
        <v>6.2204000000000003E-4</v>
      </c>
      <c r="E5020" s="87">
        <v>345.67999212000001</v>
      </c>
      <c r="F5020" s="96">
        <v>2.4700000000000002</v>
      </c>
      <c r="G5020" s="91">
        <v>13.780027114999998</v>
      </c>
      <c r="H5020" s="41">
        <v>3.586665600447958E-4</v>
      </c>
      <c r="I5020" s="42">
        <v>31.830823937340615</v>
      </c>
      <c r="J5020" s="41">
        <v>3.8277853097222215E-4</v>
      </c>
      <c r="K5020" s="42">
        <v>3.6660935401373602</v>
      </c>
      <c r="L5020" s="41">
        <v>3.586665600447958E-4</v>
      </c>
      <c r="M5020" s="42">
        <v>3.4623713161948668</v>
      </c>
    </row>
    <row r="5021" spans="1:13" x14ac:dyDescent="0.2">
      <c r="A5021" s="84">
        <v>360</v>
      </c>
      <c r="B5021" s="85">
        <v>38344</v>
      </c>
      <c r="C5021" s="105">
        <v>25.275274329999998</v>
      </c>
      <c r="D5021" s="90">
        <v>6.2624999999999996E-4</v>
      </c>
      <c r="E5021" s="87">
        <v>345.89647422000002</v>
      </c>
      <c r="F5021" s="96">
        <v>2.4861611300000002</v>
      </c>
      <c r="G5021" s="91">
        <v>13.880717729999999</v>
      </c>
      <c r="H5021" s="41">
        <v>3.6112457565584677E-4</v>
      </c>
      <c r="I5021" s="42">
        <v>31.842318830127763</v>
      </c>
      <c r="J5021" s="41">
        <v>3.8557549249999996E-4</v>
      </c>
      <c r="K5021" s="42">
        <v>3.6664791156298602</v>
      </c>
      <c r="L5021" s="41">
        <v>3.6112457565584677E-4</v>
      </c>
      <c r="M5021" s="42">
        <v>3.4627324407705227</v>
      </c>
    </row>
    <row r="5022" spans="1:13" x14ac:dyDescent="0.2">
      <c r="A5022" s="84">
        <v>360</v>
      </c>
      <c r="B5022" s="85">
        <v>38345</v>
      </c>
      <c r="C5022" s="105">
        <v>25.193035899999998</v>
      </c>
      <c r="D5022" s="90">
        <v>6.2425999999999996E-4</v>
      </c>
      <c r="E5022" s="87">
        <v>346.11240355000001</v>
      </c>
      <c r="F5022" s="96">
        <v>2.4904522400000002</v>
      </c>
      <c r="G5022" s="91">
        <v>13.841744069999999</v>
      </c>
      <c r="H5022" s="41">
        <v>3.6017342476113434E-4</v>
      </c>
      <c r="I5022" s="42">
        <v>31.853787587153146</v>
      </c>
      <c r="J5022" s="41">
        <v>3.8449289083333332E-4</v>
      </c>
      <c r="K5022" s="42">
        <v>3.6668636085206936</v>
      </c>
      <c r="L5022" s="41">
        <v>3.6017342476113434E-4</v>
      </c>
      <c r="M5022" s="42">
        <v>3.4630926141952836</v>
      </c>
    </row>
    <row r="5023" spans="1:13" x14ac:dyDescent="0.2">
      <c r="A5023" s="84">
        <v>360</v>
      </c>
      <c r="B5023" s="85">
        <v>38346</v>
      </c>
      <c r="C5023" s="105">
        <v>25.193035899999998</v>
      </c>
      <c r="D5023" s="90">
        <v>6.2425999999999996E-4</v>
      </c>
      <c r="E5023" s="87">
        <v>346.32846768000002</v>
      </c>
      <c r="F5023" s="96">
        <v>2.4904522400000002</v>
      </c>
      <c r="G5023" s="91">
        <v>13.841744069999999</v>
      </c>
      <c r="H5023" s="41">
        <v>3.6017342476113434E-4</v>
      </c>
      <c r="I5023" s="42">
        <v>31.865260474920024</v>
      </c>
      <c r="J5023" s="41">
        <v>3.8449289083333332E-4</v>
      </c>
      <c r="K5023" s="42">
        <v>3.667248101411527</v>
      </c>
      <c r="L5023" s="41">
        <v>3.6017342476113434E-4</v>
      </c>
      <c r="M5023" s="42">
        <v>3.4634527876200449</v>
      </c>
    </row>
    <row r="5024" spans="1:13" x14ac:dyDescent="0.2">
      <c r="A5024" s="84">
        <v>360</v>
      </c>
      <c r="B5024" s="85">
        <v>38347</v>
      </c>
      <c r="C5024" s="105">
        <v>25.193035899999998</v>
      </c>
      <c r="D5024" s="90">
        <v>6.2425999999999996E-4</v>
      </c>
      <c r="E5024" s="87">
        <v>346.54466668999999</v>
      </c>
      <c r="F5024" s="96">
        <v>2.4904522400000002</v>
      </c>
      <c r="G5024" s="91">
        <v>13.841744069999999</v>
      </c>
      <c r="H5024" s="41">
        <v>3.6017342476113434E-4</v>
      </c>
      <c r="I5024" s="42">
        <v>31.876737494916181</v>
      </c>
      <c r="J5024" s="41">
        <v>3.8449289083333332E-4</v>
      </c>
      <c r="K5024" s="42">
        <v>3.6676325943023604</v>
      </c>
      <c r="L5024" s="41">
        <v>3.6017342476113434E-4</v>
      </c>
      <c r="M5024" s="42">
        <v>3.4638129610448063</v>
      </c>
    </row>
    <row r="5025" spans="1:13" x14ac:dyDescent="0.2">
      <c r="A5025" s="84">
        <v>360</v>
      </c>
      <c r="B5025" s="85">
        <v>38348</v>
      </c>
      <c r="C5025" s="105">
        <v>25.3255561</v>
      </c>
      <c r="D5025" s="90">
        <v>6.2735999999999998E-4</v>
      </c>
      <c r="E5025" s="87">
        <v>346.76207495</v>
      </c>
      <c r="F5025" s="96">
        <v>2.5366024</v>
      </c>
      <c r="G5025" s="91">
        <v>13.93107925</v>
      </c>
      <c r="H5025" s="41">
        <v>3.6235316627353242E-4</v>
      </c>
      <c r="I5025" s="42">
        <v>31.888288131677935</v>
      </c>
      <c r="J5025" s="41">
        <v>3.8697442361111109E-4</v>
      </c>
      <c r="K5025" s="42">
        <v>3.6680195687259713</v>
      </c>
      <c r="L5025" s="41">
        <v>3.6235316627353242E-4</v>
      </c>
      <c r="M5025" s="42">
        <v>3.4641753142110798</v>
      </c>
    </row>
    <row r="5026" spans="1:13" x14ac:dyDescent="0.2">
      <c r="A5026" s="84">
        <v>360</v>
      </c>
      <c r="B5026" s="85">
        <v>38349</v>
      </c>
      <c r="C5026" s="105">
        <v>25.73628343</v>
      </c>
      <c r="D5026" s="90">
        <v>6.3644000000000005E-4</v>
      </c>
      <c r="E5026" s="87">
        <v>346.98276820000001</v>
      </c>
      <c r="F5026" s="96">
        <v>2.50594984</v>
      </c>
      <c r="G5026" s="91">
        <v>14.121116635</v>
      </c>
      <c r="H5026" s="41">
        <v>3.6698433631854321E-4</v>
      </c>
      <c r="I5026" s="42">
        <v>31.899990633934273</v>
      </c>
      <c r="J5026" s="41">
        <v>3.9225323986111113E-4</v>
      </c>
      <c r="K5026" s="42">
        <v>3.6684118219658326</v>
      </c>
      <c r="L5026" s="41">
        <v>3.6698433631854321E-4</v>
      </c>
      <c r="M5026" s="42">
        <v>3.4645422985473981</v>
      </c>
    </row>
    <row r="5027" spans="1:13" x14ac:dyDescent="0.2">
      <c r="A5027" s="84">
        <v>360</v>
      </c>
      <c r="B5027" s="85">
        <v>38350</v>
      </c>
      <c r="C5027" s="105">
        <v>25.885462279999999</v>
      </c>
      <c r="D5027" s="90">
        <v>6.3975999999999996E-4</v>
      </c>
      <c r="E5027" s="87">
        <v>347.20475390000001</v>
      </c>
      <c r="F5027" s="96">
        <v>2.4982314900000002</v>
      </c>
      <c r="G5027" s="91">
        <v>14.191846885</v>
      </c>
      <c r="H5027" s="41">
        <v>3.6870605366257081E-4</v>
      </c>
      <c r="I5027" s="42">
        <v>31.911752353592785</v>
      </c>
      <c r="J5027" s="41">
        <v>3.9421796902777776E-4</v>
      </c>
      <c r="K5027" s="42">
        <v>3.6688060399348603</v>
      </c>
      <c r="L5027" s="41">
        <v>3.6870605366257081E-4</v>
      </c>
      <c r="M5027" s="42">
        <v>3.4649110046010607</v>
      </c>
    </row>
    <row r="5028" spans="1:13" x14ac:dyDescent="0.2">
      <c r="A5028" s="84">
        <v>360</v>
      </c>
      <c r="B5028" s="85">
        <v>38351</v>
      </c>
      <c r="C5028" s="105">
        <v>25.983433999999999</v>
      </c>
      <c r="D5028" s="90">
        <v>6.4174000000000002E-4</v>
      </c>
      <c r="E5028" s="87">
        <v>347.42756908000001</v>
      </c>
      <c r="F5028" s="96">
        <v>2.5035303899999999</v>
      </c>
      <c r="G5028" s="91">
        <v>14.243482194999999</v>
      </c>
      <c r="H5028" s="41">
        <v>3.6996229011099224E-4</v>
      </c>
      <c r="I5028" s="42">
        <v>31.923558498574977</v>
      </c>
      <c r="J5028" s="41">
        <v>3.9565228319444443E-4</v>
      </c>
      <c r="K5028" s="42">
        <v>3.6692016922180546</v>
      </c>
      <c r="L5028" s="41">
        <v>3.6996229011099224E-4</v>
      </c>
      <c r="M5028" s="42">
        <v>3.4652809668911715</v>
      </c>
    </row>
    <row r="5029" spans="1:13" x14ac:dyDescent="0.2">
      <c r="A5029" s="84">
        <v>360</v>
      </c>
      <c r="B5029" s="85">
        <v>38352</v>
      </c>
      <c r="C5029" s="105">
        <v>26.118553080000002</v>
      </c>
      <c r="D5029" s="90">
        <v>6.4482999999999999E-4</v>
      </c>
      <c r="E5029" s="87">
        <v>347.65160079999998</v>
      </c>
      <c r="F5029" s="96">
        <v>2.4968575</v>
      </c>
      <c r="G5029" s="91">
        <v>14.307705290000001</v>
      </c>
      <c r="H5029" s="41">
        <v>3.7152398517292795E-4</v>
      </c>
      <c r="I5029" s="42">
        <v>31.935418866249268</v>
      </c>
      <c r="J5029" s="41">
        <v>3.9743625805555558E-4</v>
      </c>
      <c r="K5029" s="42">
        <v>3.66959912847611</v>
      </c>
      <c r="L5029" s="41">
        <v>3.7152398517292795E-4</v>
      </c>
      <c r="M5029" s="42">
        <v>3.4656524908763444</v>
      </c>
    </row>
    <row r="5030" spans="1:13" x14ac:dyDescent="0.2">
      <c r="A5030" s="84">
        <v>360</v>
      </c>
      <c r="B5030" s="85">
        <v>38353</v>
      </c>
      <c r="C5030" s="105">
        <v>26.118553080000002</v>
      </c>
      <c r="D5030" s="90">
        <v>6.4482999999999999E-4</v>
      </c>
      <c r="E5030" s="87">
        <v>347.87577698000001</v>
      </c>
      <c r="F5030" s="96">
        <v>2.4968575</v>
      </c>
      <c r="G5030" s="91">
        <v>14.307705290000001</v>
      </c>
      <c r="H5030" s="41">
        <v>3.7152398517292795E-4</v>
      </c>
      <c r="I5030" s="42">
        <v>31.947283640334625</v>
      </c>
      <c r="J5030" s="41">
        <v>3.9743625805555558E-4</v>
      </c>
      <c r="K5030" s="42">
        <v>3.6699965647341655</v>
      </c>
      <c r="L5030" s="41">
        <v>3.7152398517292795E-4</v>
      </c>
      <c r="M5030" s="42">
        <v>3.4660240148615173</v>
      </c>
    </row>
    <row r="5031" spans="1:13" x14ac:dyDescent="0.2">
      <c r="A5031" s="84">
        <v>360</v>
      </c>
      <c r="B5031" s="85">
        <v>38354</v>
      </c>
      <c r="C5031" s="105">
        <v>26.118553080000002</v>
      </c>
      <c r="D5031" s="90">
        <v>6.4482999999999999E-4</v>
      </c>
      <c r="E5031" s="87">
        <v>348.10009772000001</v>
      </c>
      <c r="F5031" s="96">
        <v>2.4968575</v>
      </c>
      <c r="G5031" s="91">
        <v>14.307705290000001</v>
      </c>
      <c r="H5031" s="41">
        <v>3.7152398517292795E-4</v>
      </c>
      <c r="I5031" s="42">
        <v>31.95915282246813</v>
      </c>
      <c r="J5031" s="41">
        <v>3.9743625805555558E-4</v>
      </c>
      <c r="K5031" s="42">
        <v>3.6703940009922209</v>
      </c>
      <c r="L5031" s="41">
        <v>3.7152398517292795E-4</v>
      </c>
      <c r="M5031" s="42">
        <v>3.4663955388466903</v>
      </c>
    </row>
    <row r="5032" spans="1:13" x14ac:dyDescent="0.2">
      <c r="A5032" s="84">
        <v>360</v>
      </c>
      <c r="B5032" s="85">
        <v>38355</v>
      </c>
      <c r="C5032" s="105">
        <v>26.13</v>
      </c>
      <c r="D5032" s="90">
        <v>6.4504999999999999E-4</v>
      </c>
      <c r="E5032" s="87">
        <v>348.32463969000003</v>
      </c>
      <c r="F5032" s="96">
        <v>2.5499999999999998</v>
      </c>
      <c r="G5032" s="91">
        <v>14.34</v>
      </c>
      <c r="H5032" s="41">
        <v>3.7230895602546887E-4</v>
      </c>
      <c r="I5032" s="42">
        <v>31.971051501290923</v>
      </c>
      <c r="J5032" s="41">
        <v>3.9833333333333333E-4</v>
      </c>
      <c r="K5032" s="42">
        <v>3.6707923343255544</v>
      </c>
      <c r="L5032" s="41">
        <v>3.7230895602546887E-4</v>
      </c>
      <c r="M5032" s="42">
        <v>3.466767847802716</v>
      </c>
    </row>
    <row r="5033" spans="1:13" x14ac:dyDescent="0.2">
      <c r="A5033" s="84">
        <v>360</v>
      </c>
      <c r="B5033" s="85">
        <v>38356</v>
      </c>
      <c r="C5033" s="105">
        <v>26.46</v>
      </c>
      <c r="D5033" s="90">
        <v>6.5231000000000002E-4</v>
      </c>
      <c r="E5033" s="87">
        <v>348.55185533999997</v>
      </c>
      <c r="F5033" s="96">
        <v>2.5299999999999998</v>
      </c>
      <c r="G5033" s="91">
        <v>14.495000000000001</v>
      </c>
      <c r="H5033" s="41">
        <v>3.7607338656719946E-4</v>
      </c>
      <c r="I5033" s="42">
        <v>31.983074962901128</v>
      </c>
      <c r="J5033" s="41">
        <v>4.026388888888889E-4</v>
      </c>
      <c r="K5033" s="42">
        <v>3.6711949732144431</v>
      </c>
      <c r="L5033" s="41">
        <v>3.7607338656719946E-4</v>
      </c>
      <c r="M5033" s="42">
        <v>3.4671439211892832</v>
      </c>
    </row>
    <row r="5034" spans="1:13" x14ac:dyDescent="0.2">
      <c r="A5034" s="84">
        <v>360</v>
      </c>
      <c r="B5034" s="85">
        <v>38357</v>
      </c>
      <c r="C5034" s="105">
        <v>26.87</v>
      </c>
      <c r="D5034" s="90">
        <v>6.6131000000000002E-4</v>
      </c>
      <c r="E5034" s="87">
        <v>348.78235617000001</v>
      </c>
      <c r="F5034" s="96">
        <v>2.5099999999999998</v>
      </c>
      <c r="G5034" s="91">
        <v>14.690000000000001</v>
      </c>
      <c r="H5034" s="41">
        <v>3.8080207111934605E-4</v>
      </c>
      <c r="I5034" s="42">
        <v>31.995254184087766</v>
      </c>
      <c r="J5034" s="41">
        <v>4.080555555555556E-4</v>
      </c>
      <c r="K5034" s="42">
        <v>3.6716030287699986</v>
      </c>
      <c r="L5034" s="41">
        <v>3.8080207111934605E-4</v>
      </c>
      <c r="M5034" s="42">
        <v>3.4675247232604027</v>
      </c>
    </row>
    <row r="5035" spans="1:13" x14ac:dyDescent="0.2">
      <c r="A5035" s="84">
        <v>360</v>
      </c>
      <c r="B5035" s="85">
        <v>38358</v>
      </c>
      <c r="C5035" s="105">
        <v>26.61</v>
      </c>
      <c r="D5035" s="90">
        <v>6.5561000000000005E-4</v>
      </c>
      <c r="E5035" s="87">
        <v>349.01102136999998</v>
      </c>
      <c r="F5035" s="96">
        <v>2.5099999999999998</v>
      </c>
      <c r="G5035" s="91">
        <v>14.559999999999999</v>
      </c>
      <c r="H5035" s="41">
        <v>3.7765050651583643E-4</v>
      </c>
      <c r="I5035" s="42">
        <v>32.007337208036489</v>
      </c>
      <c r="J5035" s="41">
        <v>4.0444444444444442E-4</v>
      </c>
      <c r="K5035" s="42">
        <v>3.672007473214443</v>
      </c>
      <c r="L5035" s="41">
        <v>3.7765050651583643E-4</v>
      </c>
      <c r="M5035" s="42">
        <v>3.4679023737669183</v>
      </c>
    </row>
    <row r="5036" spans="1:13" x14ac:dyDescent="0.2">
      <c r="A5036" s="84">
        <v>360</v>
      </c>
      <c r="B5036" s="85">
        <v>38359</v>
      </c>
      <c r="C5036" s="105">
        <v>26.64</v>
      </c>
      <c r="D5036" s="90">
        <v>6.5627000000000003E-4</v>
      </c>
      <c r="E5036" s="87">
        <v>349.24006682999999</v>
      </c>
      <c r="F5036" s="96">
        <v>2.5099999999999998</v>
      </c>
      <c r="G5036" s="91">
        <v>14.574999999999999</v>
      </c>
      <c r="H5036" s="41">
        <v>3.780143305476269E-4</v>
      </c>
      <c r="I5036" s="42">
        <v>32.019436440183796</v>
      </c>
      <c r="J5036" s="41">
        <v>4.048611111111111E-4</v>
      </c>
      <c r="K5036" s="42">
        <v>3.6724123343255539</v>
      </c>
      <c r="L5036" s="41">
        <v>3.780143305476269E-4</v>
      </c>
      <c r="M5036" s="42">
        <v>3.4682803880974662</v>
      </c>
    </row>
    <row r="5037" spans="1:13" x14ac:dyDescent="0.2">
      <c r="A5037" s="84">
        <v>360</v>
      </c>
      <c r="B5037" s="85">
        <v>38360</v>
      </c>
      <c r="C5037" s="105">
        <v>26.64</v>
      </c>
      <c r="D5037" s="90">
        <v>6.5627000000000003E-4</v>
      </c>
      <c r="E5037" s="87">
        <v>349.46926260999999</v>
      </c>
      <c r="F5037" s="96">
        <v>2.5099999999999998</v>
      </c>
      <c r="G5037" s="91">
        <v>14.574999999999999</v>
      </c>
      <c r="H5037" s="41">
        <v>3.780143305476269E-4</v>
      </c>
      <c r="I5037" s="42">
        <v>32.031540246014245</v>
      </c>
      <c r="J5037" s="41">
        <v>4.048611111111111E-4</v>
      </c>
      <c r="K5037" s="42">
        <v>3.6728171954366648</v>
      </c>
      <c r="L5037" s="41">
        <v>3.780143305476269E-4</v>
      </c>
      <c r="M5037" s="42">
        <v>3.468658402428014</v>
      </c>
    </row>
    <row r="5038" spans="1:13" x14ac:dyDescent="0.2">
      <c r="A5038" s="84">
        <v>360</v>
      </c>
      <c r="B5038" s="85">
        <v>38361</v>
      </c>
      <c r="C5038" s="105">
        <v>26.64</v>
      </c>
      <c r="D5038" s="90">
        <v>6.5627000000000003E-4</v>
      </c>
      <c r="E5038" s="87">
        <v>349.69860879999999</v>
      </c>
      <c r="F5038" s="96">
        <v>2.5099999999999998</v>
      </c>
      <c r="G5038" s="91">
        <v>14.574999999999999</v>
      </c>
      <c r="H5038" s="41">
        <v>3.780143305476269E-4</v>
      </c>
      <c r="I5038" s="42">
        <v>32.043648627256751</v>
      </c>
      <c r="J5038" s="41">
        <v>4.048611111111111E-4</v>
      </c>
      <c r="K5038" s="42">
        <v>3.6732220565477758</v>
      </c>
      <c r="L5038" s="41">
        <v>3.780143305476269E-4</v>
      </c>
      <c r="M5038" s="42">
        <v>3.4690364167585619</v>
      </c>
    </row>
    <row r="5039" spans="1:13" x14ac:dyDescent="0.2">
      <c r="A5039" s="84">
        <v>360</v>
      </c>
      <c r="B5039" s="85">
        <v>38362</v>
      </c>
      <c r="C5039" s="105">
        <v>26.4</v>
      </c>
      <c r="D5039" s="90">
        <v>6.5099000000000005E-4</v>
      </c>
      <c r="E5039" s="87">
        <v>349.92625909999998</v>
      </c>
      <c r="F5039" s="96">
        <v>2.5099999999999998</v>
      </c>
      <c r="G5039" s="91">
        <v>14.454999999999998</v>
      </c>
      <c r="H5039" s="41">
        <v>3.7510240736460254E-4</v>
      </c>
      <c r="I5039" s="42">
        <v>32.055668276997579</v>
      </c>
      <c r="J5039" s="41">
        <v>4.0152777777777772E-4</v>
      </c>
      <c r="K5039" s="42">
        <v>3.6736235843255534</v>
      </c>
      <c r="L5039" s="41">
        <v>3.7510240736460254E-4</v>
      </c>
      <c r="M5039" s="42">
        <v>3.4694115191659263</v>
      </c>
    </row>
    <row r="5040" spans="1:13" x14ac:dyDescent="0.2">
      <c r="A5040" s="84">
        <v>360</v>
      </c>
      <c r="B5040" s="85">
        <v>38363</v>
      </c>
      <c r="C5040" s="105">
        <v>26.64</v>
      </c>
      <c r="D5040" s="90">
        <v>6.5627000000000003E-4</v>
      </c>
      <c r="E5040" s="87">
        <v>350.15590521000001</v>
      </c>
      <c r="F5040" s="96">
        <v>2.5099999999999998</v>
      </c>
      <c r="G5040" s="91">
        <v>14.574999999999999</v>
      </c>
      <c r="H5040" s="41">
        <v>3.780143305476269E-4</v>
      </c>
      <c r="I5040" s="42">
        <v>32.067785778981566</v>
      </c>
      <c r="J5040" s="41">
        <v>4.048611111111111E-4</v>
      </c>
      <c r="K5040" s="42">
        <v>3.6740284454366643</v>
      </c>
      <c r="L5040" s="41">
        <v>3.780143305476269E-4</v>
      </c>
      <c r="M5040" s="42">
        <v>3.4697895334964741</v>
      </c>
    </row>
    <row r="5041" spans="1:13" x14ac:dyDescent="0.2">
      <c r="A5041" s="84">
        <v>360</v>
      </c>
      <c r="B5041" s="85">
        <v>38364</v>
      </c>
      <c r="C5041" s="105">
        <v>26.58</v>
      </c>
      <c r="D5041" s="90">
        <v>6.5494999999999995E-4</v>
      </c>
      <c r="E5041" s="87">
        <v>350.38523981999998</v>
      </c>
      <c r="F5041" s="96">
        <v>2.5</v>
      </c>
      <c r="G5041" s="91">
        <v>14.54</v>
      </c>
      <c r="H5041" s="41">
        <v>3.7716533390308449E-4</v>
      </c>
      <c r="I5041" s="42">
        <v>32.079880636112428</v>
      </c>
      <c r="J5041" s="41">
        <v>4.0388888888888885E-4</v>
      </c>
      <c r="K5041" s="42">
        <v>3.6744323343255534</v>
      </c>
      <c r="L5041" s="41">
        <v>3.7716533390308449E-4</v>
      </c>
      <c r="M5041" s="42">
        <v>3.4701666988303774</v>
      </c>
    </row>
    <row r="5042" spans="1:13" x14ac:dyDescent="0.2">
      <c r="A5042" s="84">
        <v>360</v>
      </c>
      <c r="B5042" s="85">
        <v>38365</v>
      </c>
      <c r="C5042" s="105">
        <v>26.53</v>
      </c>
      <c r="D5042" s="90">
        <v>6.5384999999999998E-4</v>
      </c>
      <c r="E5042" s="87">
        <v>350.61433921000003</v>
      </c>
      <c r="F5042" s="96">
        <v>2.52</v>
      </c>
      <c r="G5042" s="91">
        <v>14.525</v>
      </c>
      <c r="H5042" s="41">
        <v>3.7680139899931575E-4</v>
      </c>
      <c r="I5042" s="42">
        <v>32.09196838001585</v>
      </c>
      <c r="J5042" s="41">
        <v>4.0347222222222222E-4</v>
      </c>
      <c r="K5042" s="42">
        <v>3.6748358065477755</v>
      </c>
      <c r="L5042" s="41">
        <v>3.7680139899931575E-4</v>
      </c>
      <c r="M5042" s="42">
        <v>3.4705435002293767</v>
      </c>
    </row>
    <row r="5043" spans="1:13" x14ac:dyDescent="0.2">
      <c r="A5043" s="84">
        <v>360</v>
      </c>
      <c r="B5043" s="85">
        <v>38366</v>
      </c>
      <c r="C5043" s="105">
        <v>26.6</v>
      </c>
      <c r="D5043" s="90">
        <v>6.5539000000000005E-4</v>
      </c>
      <c r="E5043" s="87">
        <v>350.84412834</v>
      </c>
      <c r="F5043" s="96">
        <v>2.5</v>
      </c>
      <c r="G5043" s="91">
        <v>14.55</v>
      </c>
      <c r="H5043" s="41">
        <v>3.7740793076879164E-4</v>
      </c>
      <c r="I5043" s="42">
        <v>32.104080143396452</v>
      </c>
      <c r="J5043" s="41">
        <v>4.0416666666666666E-4</v>
      </c>
      <c r="K5043" s="42">
        <v>3.6752399732144423</v>
      </c>
      <c r="L5043" s="41">
        <v>3.7740793076879164E-4</v>
      </c>
      <c r="M5043" s="42">
        <v>3.4709209081601458</v>
      </c>
    </row>
    <row r="5044" spans="1:13" x14ac:dyDescent="0.2">
      <c r="A5044" s="84">
        <v>360</v>
      </c>
      <c r="B5044" s="85">
        <v>38367</v>
      </c>
      <c r="C5044" s="105">
        <v>26.6</v>
      </c>
      <c r="D5044" s="90">
        <v>6.5539000000000005E-4</v>
      </c>
      <c r="E5044" s="87">
        <v>351.07406807000001</v>
      </c>
      <c r="F5044" s="96">
        <v>2.5</v>
      </c>
      <c r="G5044" s="91">
        <v>14.55</v>
      </c>
      <c r="H5044" s="41">
        <v>3.7740793076879164E-4</v>
      </c>
      <c r="I5044" s="42">
        <v>32.116196477852604</v>
      </c>
      <c r="J5044" s="41">
        <v>4.0416666666666666E-4</v>
      </c>
      <c r="K5044" s="42">
        <v>3.6756441398811091</v>
      </c>
      <c r="L5044" s="41">
        <v>3.7740793076879164E-4</v>
      </c>
      <c r="M5044" s="42">
        <v>3.4712983160909143</v>
      </c>
    </row>
    <row r="5045" spans="1:13" x14ac:dyDescent="0.2">
      <c r="A5045" s="84">
        <v>360</v>
      </c>
      <c r="B5045" s="85">
        <v>38368</v>
      </c>
      <c r="C5045" s="105">
        <v>26.6</v>
      </c>
      <c r="D5045" s="90">
        <v>6.5539000000000005E-4</v>
      </c>
      <c r="E5045" s="87">
        <v>351.30415850000003</v>
      </c>
      <c r="F5045" s="96">
        <v>2.5</v>
      </c>
      <c r="G5045" s="91">
        <v>14.55</v>
      </c>
      <c r="H5045" s="41">
        <v>3.7740793076879164E-4</v>
      </c>
      <c r="I5045" s="42">
        <v>32.128317385109476</v>
      </c>
      <c r="J5045" s="41">
        <v>4.0416666666666666E-4</v>
      </c>
      <c r="K5045" s="42">
        <v>3.6760483065477758</v>
      </c>
      <c r="L5045" s="41">
        <v>3.7740793076879164E-4</v>
      </c>
      <c r="M5045" s="42">
        <v>3.4716757240216829</v>
      </c>
    </row>
    <row r="5046" spans="1:13" x14ac:dyDescent="0.2">
      <c r="A5046" s="84">
        <v>360</v>
      </c>
      <c r="B5046" s="85">
        <v>38369</v>
      </c>
      <c r="C5046" s="105">
        <v>26.44</v>
      </c>
      <c r="D5046" s="90">
        <v>6.5187000000000003E-4</v>
      </c>
      <c r="E5046" s="87">
        <v>351.53316314</v>
      </c>
      <c r="F5046" s="96">
        <v>2.5</v>
      </c>
      <c r="G5046" s="91">
        <v>14.47</v>
      </c>
      <c r="H5046" s="41">
        <v>3.7546656421572067E-4</v>
      </c>
      <c r="I5046" s="42">
        <v>32.140380494052096</v>
      </c>
      <c r="J5046" s="41">
        <v>4.0194444444444446E-4</v>
      </c>
      <c r="K5046" s="42">
        <v>3.6764502509922203</v>
      </c>
      <c r="L5046" s="41">
        <v>3.7546656421572067E-4</v>
      </c>
      <c r="M5046" s="42">
        <v>3.4720511905858986</v>
      </c>
    </row>
    <row r="5047" spans="1:13" x14ac:dyDescent="0.2">
      <c r="A5047" s="84">
        <v>360</v>
      </c>
      <c r="B5047" s="85">
        <v>38370</v>
      </c>
      <c r="C5047" s="105">
        <v>26.77</v>
      </c>
      <c r="D5047" s="90">
        <v>6.5912000000000002E-4</v>
      </c>
      <c r="E5047" s="87">
        <v>351.76486568000001</v>
      </c>
      <c r="F5047" s="96">
        <v>2.5</v>
      </c>
      <c r="G5047" s="91">
        <v>14.635</v>
      </c>
      <c r="H5047" s="41">
        <v>3.7946915183884045E-4</v>
      </c>
      <c r="I5047" s="42">
        <v>32.152576776977952</v>
      </c>
      <c r="J5047" s="41">
        <v>4.0652777777777779E-4</v>
      </c>
      <c r="K5047" s="42">
        <v>3.6768567787699982</v>
      </c>
      <c r="L5047" s="41">
        <v>3.7946915183884045E-4</v>
      </c>
      <c r="M5047" s="42">
        <v>3.4724306597377375</v>
      </c>
    </row>
    <row r="5048" spans="1:13" x14ac:dyDescent="0.2">
      <c r="A5048" s="84">
        <v>360</v>
      </c>
      <c r="B5048" s="85">
        <v>38371</v>
      </c>
      <c r="C5048" s="105">
        <v>26.7</v>
      </c>
      <c r="D5048" s="90">
        <v>6.5757999999999995E-4</v>
      </c>
      <c r="E5048" s="87">
        <v>351.99617921999999</v>
      </c>
      <c r="F5048" s="96">
        <v>2.4900000000000002</v>
      </c>
      <c r="G5048" s="91">
        <v>14.594999999999999</v>
      </c>
      <c r="H5048" s="41">
        <v>3.7849935537592749E-4</v>
      </c>
      <c r="I5048" s="42">
        <v>32.164746506561713</v>
      </c>
      <c r="J5048" s="41">
        <v>4.0541666666666661E-4</v>
      </c>
      <c r="K5048" s="42">
        <v>3.6772621954366649</v>
      </c>
      <c r="L5048" s="41">
        <v>3.7849935537592749E-4</v>
      </c>
      <c r="M5048" s="42">
        <v>3.4728091590931136</v>
      </c>
    </row>
    <row r="5049" spans="1:13" x14ac:dyDescent="0.2">
      <c r="A5049" s="84">
        <v>360</v>
      </c>
      <c r="B5049" s="85">
        <v>38372</v>
      </c>
      <c r="C5049" s="105">
        <v>26.8</v>
      </c>
      <c r="D5049" s="90">
        <v>6.5978E-4</v>
      </c>
      <c r="E5049" s="87">
        <v>352.22841926000001</v>
      </c>
      <c r="F5049" s="96">
        <v>2.5</v>
      </c>
      <c r="G5049" s="91">
        <v>14.65</v>
      </c>
      <c r="H5049" s="41">
        <v>3.7983273851494026E-4</v>
      </c>
      <c r="I5049" s="42">
        <v>32.176963730310938</v>
      </c>
      <c r="J5049" s="41">
        <v>4.0694444444444448E-4</v>
      </c>
      <c r="K5049" s="42">
        <v>3.6776691398811092</v>
      </c>
      <c r="L5049" s="41">
        <v>3.7983273851494026E-4</v>
      </c>
      <c r="M5049" s="42">
        <v>3.4731889918316288</v>
      </c>
    </row>
    <row r="5050" spans="1:13" x14ac:dyDescent="0.2">
      <c r="A5050" s="84">
        <v>360</v>
      </c>
      <c r="B5050" s="85">
        <v>38373</v>
      </c>
      <c r="C5050" s="105">
        <v>26.38</v>
      </c>
      <c r="D5050" s="90">
        <v>6.5054999999999996E-4</v>
      </c>
      <c r="E5050" s="87">
        <v>352.45756146000002</v>
      </c>
      <c r="F5050" s="96">
        <v>2.4900000000000002</v>
      </c>
      <c r="G5050" s="91">
        <v>14.434999999999999</v>
      </c>
      <c r="H5050" s="41">
        <v>3.7461679085670774E-4</v>
      </c>
      <c r="I5050" s="42">
        <v>32.189017761203097</v>
      </c>
      <c r="J5050" s="41">
        <v>4.0097222222222216E-4</v>
      </c>
      <c r="K5050" s="42">
        <v>3.6780701121033315</v>
      </c>
      <c r="L5050" s="41">
        <v>3.7461679085670774E-4</v>
      </c>
      <c r="M5050" s="42">
        <v>3.4735636086224853</v>
      </c>
    </row>
    <row r="5051" spans="1:13" x14ac:dyDescent="0.2">
      <c r="A5051" s="84">
        <v>360</v>
      </c>
      <c r="B5051" s="85">
        <v>38374</v>
      </c>
      <c r="C5051" s="105">
        <v>26.38</v>
      </c>
      <c r="D5051" s="90">
        <v>6.5054999999999996E-4</v>
      </c>
      <c r="E5051" s="87">
        <v>352.68685273</v>
      </c>
      <c r="F5051" s="96">
        <v>2.4900000000000002</v>
      </c>
      <c r="G5051" s="91">
        <v>14.434999999999999</v>
      </c>
      <c r="H5051" s="41">
        <v>3.7461679085670774E-4</v>
      </c>
      <c r="I5051" s="42">
        <v>32.20107630773763</v>
      </c>
      <c r="J5051" s="41">
        <v>4.0097222222222216E-4</v>
      </c>
      <c r="K5051" s="42">
        <v>3.6784710843255537</v>
      </c>
      <c r="L5051" s="41">
        <v>3.7461679085670774E-4</v>
      </c>
      <c r="M5051" s="42">
        <v>3.4739382254133417</v>
      </c>
    </row>
    <row r="5052" spans="1:13" x14ac:dyDescent="0.2">
      <c r="A5052" s="84">
        <v>360</v>
      </c>
      <c r="B5052" s="85">
        <v>38375</v>
      </c>
      <c r="C5052" s="105">
        <v>26.38</v>
      </c>
      <c r="D5052" s="90">
        <v>6.5054999999999996E-4</v>
      </c>
      <c r="E5052" s="87">
        <v>352.91629316000001</v>
      </c>
      <c r="F5052" s="96">
        <v>2.4900000000000002</v>
      </c>
      <c r="G5052" s="91">
        <v>14.434999999999999</v>
      </c>
      <c r="H5052" s="41">
        <v>3.7461679085670774E-4</v>
      </c>
      <c r="I5052" s="42">
        <v>32.213139371606168</v>
      </c>
      <c r="J5052" s="41">
        <v>4.0097222222222216E-4</v>
      </c>
      <c r="K5052" s="42">
        <v>3.6788720565477759</v>
      </c>
      <c r="L5052" s="41">
        <v>3.7461679085670774E-4</v>
      </c>
      <c r="M5052" s="42">
        <v>3.4743128422041982</v>
      </c>
    </row>
    <row r="5053" spans="1:13" x14ac:dyDescent="0.2">
      <c r="A5053" s="84">
        <v>360</v>
      </c>
      <c r="B5053" s="85">
        <v>38376</v>
      </c>
      <c r="C5053" s="105">
        <v>26.44</v>
      </c>
      <c r="D5053" s="90">
        <v>6.5187000000000003E-4</v>
      </c>
      <c r="E5053" s="87">
        <v>353.14634869999998</v>
      </c>
      <c r="F5053" s="96">
        <v>2.4900000000000002</v>
      </c>
      <c r="G5053" s="91">
        <v>14.465</v>
      </c>
      <c r="H5053" s="41">
        <v>3.753451838863775E-4</v>
      </c>
      <c r="I5053" s="42">
        <v>32.225230418327158</v>
      </c>
      <c r="J5053" s="41">
        <v>4.0180555555555553E-4</v>
      </c>
      <c r="K5053" s="42">
        <v>3.6792738621033316</v>
      </c>
      <c r="L5053" s="41">
        <v>3.753451838863775E-4</v>
      </c>
      <c r="M5053" s="42">
        <v>3.4746881873880846</v>
      </c>
    </row>
    <row r="5054" spans="1:13" x14ac:dyDescent="0.2">
      <c r="A5054" s="84">
        <v>360</v>
      </c>
      <c r="B5054" s="85">
        <v>38377</v>
      </c>
      <c r="C5054" s="105">
        <v>26.32</v>
      </c>
      <c r="D5054" s="90">
        <v>6.4922999999999999E-4</v>
      </c>
      <c r="E5054" s="87">
        <v>353.3756219</v>
      </c>
      <c r="F5054" s="96">
        <v>2.4900000000000002</v>
      </c>
      <c r="G5054" s="91">
        <v>14.405000000000001</v>
      </c>
      <c r="H5054" s="41">
        <v>3.7388820737915829E-4</v>
      </c>
      <c r="I5054" s="42">
        <v>32.237279051960648</v>
      </c>
      <c r="J5054" s="41">
        <v>4.001388888888889E-4</v>
      </c>
      <c r="K5054" s="42">
        <v>3.6796740009922204</v>
      </c>
      <c r="L5054" s="41">
        <v>3.7388820737915829E-4</v>
      </c>
      <c r="M5054" s="42">
        <v>3.4750620755954635</v>
      </c>
    </row>
    <row r="5055" spans="1:13" x14ac:dyDescent="0.2">
      <c r="A5055" s="84">
        <v>360</v>
      </c>
      <c r="B5055" s="85">
        <v>38378</v>
      </c>
      <c r="C5055" s="105">
        <v>25.35</v>
      </c>
      <c r="D5055" s="90">
        <v>6.2781000000000002E-4</v>
      </c>
      <c r="E5055" s="87">
        <v>353.59747464999998</v>
      </c>
      <c r="F5055" s="96">
        <v>2.5</v>
      </c>
      <c r="G5055" s="91">
        <v>13.925000000000001</v>
      </c>
      <c r="H5055" s="41">
        <v>3.6220488913851767E-4</v>
      </c>
      <c r="I5055" s="42">
        <v>32.248955552045793</v>
      </c>
      <c r="J5055" s="41">
        <v>3.868055555555556E-4</v>
      </c>
      <c r="K5055" s="42">
        <v>3.6800608065477758</v>
      </c>
      <c r="L5055" s="41">
        <v>3.6220488913851767E-4</v>
      </c>
      <c r="M5055" s="42">
        <v>3.4754242804846021</v>
      </c>
    </row>
    <row r="5056" spans="1:13" x14ac:dyDescent="0.2">
      <c r="A5056" s="84">
        <v>360</v>
      </c>
      <c r="B5056" s="85">
        <v>38379</v>
      </c>
      <c r="C5056" s="105">
        <v>24.84</v>
      </c>
      <c r="D5056" s="90">
        <v>6.1647999999999998E-4</v>
      </c>
      <c r="E5056" s="87">
        <v>353.81546042000002</v>
      </c>
      <c r="F5056" s="96">
        <v>2.52</v>
      </c>
      <c r="G5056" s="91">
        <v>13.68</v>
      </c>
      <c r="H5056" s="41">
        <v>3.5622259276180124E-4</v>
      </c>
      <c r="I5056" s="42">
        <v>32.260443358606402</v>
      </c>
      <c r="J5056" s="41">
        <v>3.7999999999999997E-4</v>
      </c>
      <c r="K5056" s="42">
        <v>3.6804408065477756</v>
      </c>
      <c r="L5056" s="41">
        <v>3.5622259276180124E-4</v>
      </c>
      <c r="M5056" s="42">
        <v>3.4757805030773641</v>
      </c>
    </row>
    <row r="5057" spans="1:13" x14ac:dyDescent="0.2">
      <c r="A5057" s="84">
        <v>360</v>
      </c>
      <c r="B5057" s="85">
        <v>38380</v>
      </c>
      <c r="C5057" s="105">
        <v>25.36</v>
      </c>
      <c r="D5057" s="90">
        <v>6.2803000000000002E-4</v>
      </c>
      <c r="E5057" s="87">
        <v>354.03766714</v>
      </c>
      <c r="F5057" s="96">
        <v>2.52</v>
      </c>
      <c r="G5057" s="91">
        <v>13.94</v>
      </c>
      <c r="H5057" s="41">
        <v>3.6257073528633832E-4</v>
      </c>
      <c r="I5057" s="42">
        <v>32.272140051275592</v>
      </c>
      <c r="J5057" s="41">
        <v>3.8722222222222223E-4</v>
      </c>
      <c r="K5057" s="42">
        <v>3.6808280287699979</v>
      </c>
      <c r="L5057" s="41">
        <v>3.6257073528633832E-4</v>
      </c>
      <c r="M5057" s="42">
        <v>3.4761430738126506</v>
      </c>
    </row>
    <row r="5058" spans="1:13" x14ac:dyDescent="0.2">
      <c r="A5058" s="84">
        <v>360</v>
      </c>
      <c r="B5058" s="85">
        <v>38381</v>
      </c>
      <c r="C5058" s="105">
        <v>25.36</v>
      </c>
      <c r="D5058" s="90">
        <v>6.2803000000000002E-4</v>
      </c>
      <c r="E5058" s="87">
        <v>354.26001342000001</v>
      </c>
      <c r="F5058" s="96">
        <v>2.52</v>
      </c>
      <c r="G5058" s="91">
        <v>13.94</v>
      </c>
      <c r="H5058" s="41">
        <v>3.6257073528633832E-4</v>
      </c>
      <c r="I5058" s="42">
        <v>32.28384098482325</v>
      </c>
      <c r="J5058" s="41">
        <v>3.8722222222222223E-4</v>
      </c>
      <c r="K5058" s="42">
        <v>3.6812152509922202</v>
      </c>
      <c r="L5058" s="41">
        <v>3.6257073528633832E-4</v>
      </c>
      <c r="M5058" s="42">
        <v>3.4765056445479372</v>
      </c>
    </row>
    <row r="5059" spans="1:13" x14ac:dyDescent="0.2">
      <c r="A5059" s="84">
        <v>360</v>
      </c>
      <c r="B5059" s="85">
        <v>38382</v>
      </c>
      <c r="C5059" s="105">
        <v>25.36</v>
      </c>
      <c r="D5059" s="90">
        <v>6.2803000000000002E-4</v>
      </c>
      <c r="E5059" s="87">
        <v>354.48249934</v>
      </c>
      <c r="F5059" s="96">
        <v>2.52</v>
      </c>
      <c r="G5059" s="91">
        <v>13.94</v>
      </c>
      <c r="H5059" s="41">
        <v>3.6257073528633832E-4</v>
      </c>
      <c r="I5059" s="42">
        <v>32.295546160786984</v>
      </c>
      <c r="J5059" s="41">
        <v>3.8722222222222223E-4</v>
      </c>
      <c r="K5059" s="42">
        <v>3.6816024732144426</v>
      </c>
      <c r="L5059" s="41">
        <v>3.6257073528633832E-4</v>
      </c>
      <c r="M5059" s="42">
        <v>3.4768682152832238</v>
      </c>
    </row>
    <row r="5060" spans="1:13" x14ac:dyDescent="0.2">
      <c r="A5060" s="84">
        <v>360</v>
      </c>
      <c r="B5060" s="85">
        <v>38383</v>
      </c>
      <c r="C5060" s="105">
        <v>25.57</v>
      </c>
      <c r="D5060" s="90">
        <v>6.3268000000000005E-4</v>
      </c>
      <c r="E5060" s="87">
        <v>354.70677332999998</v>
      </c>
      <c r="F5060" s="96">
        <v>2.52</v>
      </c>
      <c r="G5060" s="91">
        <v>14.045</v>
      </c>
      <c r="H5060" s="41">
        <v>3.6513031429685761E-4</v>
      </c>
      <c r="I5060" s="42">
        <v>32.307338243707058</v>
      </c>
      <c r="J5060" s="41">
        <v>3.9013888888888887E-4</v>
      </c>
      <c r="K5060" s="42">
        <v>3.6819926121033313</v>
      </c>
      <c r="L5060" s="41">
        <v>3.6513031429685761E-4</v>
      </c>
      <c r="M5060" s="42">
        <v>3.4772333455975204</v>
      </c>
    </row>
    <row r="5061" spans="1:13" x14ac:dyDescent="0.2">
      <c r="A5061" s="84">
        <v>360</v>
      </c>
      <c r="B5061" s="85">
        <v>38384</v>
      </c>
      <c r="C5061" s="105">
        <v>26.07</v>
      </c>
      <c r="D5061" s="90">
        <v>6.4373000000000002E-4</v>
      </c>
      <c r="E5061" s="87">
        <v>354.93510872000002</v>
      </c>
      <c r="F5061" s="96">
        <v>2.57</v>
      </c>
      <c r="G5061" s="91">
        <v>14.32</v>
      </c>
      <c r="H5061" s="41">
        <v>3.7182285241299518E-4</v>
      </c>
      <c r="I5061" s="42">
        <v>32.319350850366703</v>
      </c>
      <c r="J5061" s="41">
        <v>3.9777777777777777E-4</v>
      </c>
      <c r="K5061" s="42">
        <v>3.682390389881109</v>
      </c>
      <c r="L5061" s="41">
        <v>3.7182285241299518E-4</v>
      </c>
      <c r="M5061" s="42">
        <v>3.4776051684499336</v>
      </c>
    </row>
    <row r="5062" spans="1:13" x14ac:dyDescent="0.2">
      <c r="A5062" s="84">
        <v>360</v>
      </c>
      <c r="B5062" s="85">
        <v>38385</v>
      </c>
      <c r="C5062" s="105">
        <v>26.21</v>
      </c>
      <c r="D5062" s="90">
        <v>6.4681000000000005E-4</v>
      </c>
      <c r="E5062" s="87">
        <v>355.16468429999998</v>
      </c>
      <c r="F5062" s="96">
        <v>2.5299999999999998</v>
      </c>
      <c r="G5062" s="91">
        <v>14.370000000000001</v>
      </c>
      <c r="H5062" s="41">
        <v>3.7303795248333493E-4</v>
      </c>
      <c r="I5062" s="42">
        <v>32.331407194833517</v>
      </c>
      <c r="J5062" s="41">
        <v>3.991666666666667E-4</v>
      </c>
      <c r="K5062" s="42">
        <v>3.6827895565477755</v>
      </c>
      <c r="L5062" s="41">
        <v>3.7303795248333493E-4</v>
      </c>
      <c r="M5062" s="42">
        <v>3.4779782064024172</v>
      </c>
    </row>
    <row r="5063" spans="1:13" x14ac:dyDescent="0.2">
      <c r="A5063" s="84">
        <v>360</v>
      </c>
      <c r="B5063" s="85">
        <v>38386</v>
      </c>
      <c r="C5063" s="105">
        <v>26.32</v>
      </c>
      <c r="D5063" s="90">
        <v>6.4922999999999999E-4</v>
      </c>
      <c r="E5063" s="87">
        <v>355.39526787</v>
      </c>
      <c r="F5063" s="96">
        <v>2.5299999999999998</v>
      </c>
      <c r="G5063" s="91">
        <v>14.425000000000001</v>
      </c>
      <c r="H5063" s="41">
        <v>3.7437395086326042E-4</v>
      </c>
      <c r="I5063" s="42">
        <v>32.343511231482019</v>
      </c>
      <c r="J5063" s="41">
        <v>4.0069444444444446E-4</v>
      </c>
      <c r="K5063" s="42">
        <v>3.6831902509922201</v>
      </c>
      <c r="L5063" s="41">
        <v>3.7437395086326042E-4</v>
      </c>
      <c r="M5063" s="42">
        <v>3.4783525803532802</v>
      </c>
    </row>
    <row r="5064" spans="1:13" x14ac:dyDescent="0.2">
      <c r="A5064" s="84">
        <v>360</v>
      </c>
      <c r="B5064" s="85">
        <v>38387</v>
      </c>
      <c r="C5064" s="105">
        <v>26.19</v>
      </c>
      <c r="D5064" s="90">
        <v>6.4636999999999995E-4</v>
      </c>
      <c r="E5064" s="87">
        <v>355.62498470999998</v>
      </c>
      <c r="F5064" s="96">
        <v>2.5299999999999998</v>
      </c>
      <c r="G5064" s="91">
        <v>14.360000000000001</v>
      </c>
      <c r="H5064" s="41">
        <v>3.7279497485398494E-4</v>
      </c>
      <c r="I5064" s="42">
        <v>32.355568729938248</v>
      </c>
      <c r="J5064" s="41">
        <v>3.9888888888888895E-4</v>
      </c>
      <c r="K5064" s="42">
        <v>3.6835891398811089</v>
      </c>
      <c r="L5064" s="41">
        <v>3.7279497485398494E-4</v>
      </c>
      <c r="M5064" s="42">
        <v>3.4787253753281342</v>
      </c>
    </row>
    <row r="5065" spans="1:13" x14ac:dyDescent="0.2">
      <c r="A5065" s="84">
        <v>360</v>
      </c>
      <c r="B5065" s="85">
        <v>38388</v>
      </c>
      <c r="C5065" s="105">
        <v>26.19</v>
      </c>
      <c r="D5065" s="90">
        <v>6.4636999999999995E-4</v>
      </c>
      <c r="E5065" s="87">
        <v>355.85485003000002</v>
      </c>
      <c r="F5065" s="96">
        <v>2.5299999999999998</v>
      </c>
      <c r="G5065" s="91">
        <v>14.360000000000001</v>
      </c>
      <c r="H5065" s="41">
        <v>3.7279497485398494E-4</v>
      </c>
      <c r="I5065" s="42">
        <v>32.367630723369309</v>
      </c>
      <c r="J5065" s="41">
        <v>3.9888888888888895E-4</v>
      </c>
      <c r="K5065" s="42">
        <v>3.6839880287699978</v>
      </c>
      <c r="L5065" s="41">
        <v>3.7279497485398494E-4</v>
      </c>
      <c r="M5065" s="42">
        <v>3.4790981703029882</v>
      </c>
    </row>
    <row r="5066" spans="1:13" x14ac:dyDescent="0.2">
      <c r="A5066" s="84">
        <v>360</v>
      </c>
      <c r="B5066" s="85">
        <v>38389</v>
      </c>
      <c r="C5066" s="105">
        <v>26.19</v>
      </c>
      <c r="D5066" s="90">
        <v>6.4636999999999995E-4</v>
      </c>
      <c r="E5066" s="87">
        <v>356.08486392999998</v>
      </c>
      <c r="F5066" s="96">
        <v>2.5299999999999998</v>
      </c>
      <c r="G5066" s="91">
        <v>14.360000000000001</v>
      </c>
      <c r="H5066" s="41">
        <v>3.7279497485398494E-4</v>
      </c>
      <c r="I5066" s="42">
        <v>32.37969721345091</v>
      </c>
      <c r="J5066" s="41">
        <v>3.9888888888888895E-4</v>
      </c>
      <c r="K5066" s="42">
        <v>3.6843869176588866</v>
      </c>
      <c r="L5066" s="41">
        <v>3.7279497485398494E-4</v>
      </c>
      <c r="M5066" s="42">
        <v>3.4794709652778422</v>
      </c>
    </row>
    <row r="5067" spans="1:13" x14ac:dyDescent="0.2">
      <c r="A5067" s="84">
        <v>360</v>
      </c>
      <c r="B5067" s="85">
        <v>38390</v>
      </c>
      <c r="C5067" s="105">
        <v>26.22</v>
      </c>
      <c r="D5067" s="90">
        <v>6.4703000000000004E-4</v>
      </c>
      <c r="E5067" s="87">
        <v>356.31526151999998</v>
      </c>
      <c r="F5067" s="96">
        <v>2.54</v>
      </c>
      <c r="G5067" s="91">
        <v>14.379999999999999</v>
      </c>
      <c r="H5067" s="41">
        <v>3.7328090892763122E-4</v>
      </c>
      <c r="I5067" s="42">
        <v>32.391783936257546</v>
      </c>
      <c r="J5067" s="41">
        <v>3.994444444444444E-4</v>
      </c>
      <c r="K5067" s="42">
        <v>3.6847863621033312</v>
      </c>
      <c r="L5067" s="41">
        <v>3.7328090892763122E-4</v>
      </c>
      <c r="M5067" s="42">
        <v>3.4798442461867696</v>
      </c>
    </row>
    <row r="5068" spans="1:13" x14ac:dyDescent="0.2">
      <c r="A5068" s="84">
        <v>360</v>
      </c>
      <c r="B5068" s="85">
        <v>38391</v>
      </c>
      <c r="C5068" s="105">
        <v>26.19</v>
      </c>
      <c r="D5068" s="90">
        <v>6.4636999999999995E-4</v>
      </c>
      <c r="E5068" s="87">
        <v>356.54557302000001</v>
      </c>
      <c r="F5068" s="96">
        <v>2.52</v>
      </c>
      <c r="G5068" s="91">
        <v>14.355</v>
      </c>
      <c r="H5068" s="41">
        <v>3.7267347809377682E-4</v>
      </c>
      <c r="I5068" s="42">
        <v>32.403855495038734</v>
      </c>
      <c r="J5068" s="41">
        <v>3.9875000000000002E-4</v>
      </c>
      <c r="K5068" s="42">
        <v>3.6851851121033312</v>
      </c>
      <c r="L5068" s="41">
        <v>3.7267347809377682E-4</v>
      </c>
      <c r="M5068" s="42">
        <v>3.4802169196648634</v>
      </c>
    </row>
    <row r="5069" spans="1:13" x14ac:dyDescent="0.2">
      <c r="A5069" s="84">
        <v>360</v>
      </c>
      <c r="B5069" s="85">
        <v>38392</v>
      </c>
      <c r="C5069" s="105">
        <v>26.07</v>
      </c>
      <c r="D5069" s="90">
        <v>6.4373000000000002E-4</v>
      </c>
      <c r="E5069" s="87">
        <v>356.77509209999999</v>
      </c>
      <c r="F5069" s="96">
        <v>2.5499999999999998</v>
      </c>
      <c r="G5069" s="91">
        <v>14.31</v>
      </c>
      <c r="H5069" s="41">
        <v>3.7157976880330956E-4</v>
      </c>
      <c r="I5069" s="42">
        <v>32.415896112171914</v>
      </c>
      <c r="J5069" s="41">
        <v>3.9750000000000001E-4</v>
      </c>
      <c r="K5069" s="42">
        <v>3.6855826121033313</v>
      </c>
      <c r="L5069" s="41">
        <v>3.7157976880330956E-4</v>
      </c>
      <c r="M5069" s="42">
        <v>3.4805884994336669</v>
      </c>
    </row>
    <row r="5070" spans="1:13" x14ac:dyDescent="0.2">
      <c r="A5070" s="84">
        <v>360</v>
      </c>
      <c r="B5070" s="85">
        <v>38393</v>
      </c>
      <c r="C5070" s="105">
        <v>26</v>
      </c>
      <c r="D5070" s="90">
        <v>6.4218000000000001E-4</v>
      </c>
      <c r="E5070" s="87">
        <v>357.00420593000001</v>
      </c>
      <c r="F5070" s="96">
        <v>2.54</v>
      </c>
      <c r="G5070" s="91">
        <v>14.27</v>
      </c>
      <c r="H5070" s="41">
        <v>3.7060722225623621E-4</v>
      </c>
      <c r="I5070" s="42">
        <v>32.427909677386992</v>
      </c>
      <c r="J5070" s="41">
        <v>3.9638888888888889E-4</v>
      </c>
      <c r="K5070" s="42">
        <v>3.6859790009922202</v>
      </c>
      <c r="L5070" s="41">
        <v>3.7060722225623621E-4</v>
      </c>
      <c r="M5070" s="42">
        <v>3.4809591066559231</v>
      </c>
    </row>
    <row r="5071" spans="1:13" x14ac:dyDescent="0.2">
      <c r="A5071" s="84">
        <v>360</v>
      </c>
      <c r="B5071" s="85">
        <v>38394</v>
      </c>
      <c r="C5071" s="105">
        <v>25.96</v>
      </c>
      <c r="D5071" s="90">
        <v>6.4130000000000003E-4</v>
      </c>
      <c r="E5071" s="87">
        <v>357.23315272999997</v>
      </c>
      <c r="F5071" s="96">
        <v>2.5299999999999998</v>
      </c>
      <c r="G5071" s="91">
        <v>14.245000000000001</v>
      </c>
      <c r="H5071" s="41">
        <v>3.6999920825087074E-4</v>
      </c>
      <c r="I5071" s="42">
        <v>32.439907978292858</v>
      </c>
      <c r="J5071" s="41">
        <v>3.9569444444444445E-4</v>
      </c>
      <c r="K5071" s="42">
        <v>3.6863746954366645</v>
      </c>
      <c r="L5071" s="41">
        <v>3.6999920825087074E-4</v>
      </c>
      <c r="M5071" s="42">
        <v>3.481329105864174</v>
      </c>
    </row>
    <row r="5072" spans="1:13" x14ac:dyDescent="0.2">
      <c r="A5072" s="84">
        <v>360</v>
      </c>
      <c r="B5072" s="85">
        <v>38395</v>
      </c>
      <c r="C5072" s="105">
        <v>25.96</v>
      </c>
      <c r="D5072" s="90">
        <v>6.4130000000000003E-4</v>
      </c>
      <c r="E5072" s="87">
        <v>357.46224634999999</v>
      </c>
      <c r="F5072" s="96">
        <v>2.5299999999999998</v>
      </c>
      <c r="G5072" s="91">
        <v>14.245000000000001</v>
      </c>
      <c r="H5072" s="41">
        <v>3.6999920825087074E-4</v>
      </c>
      <c r="I5072" s="42">
        <v>32.451910718560555</v>
      </c>
      <c r="J5072" s="41">
        <v>3.9569444444444445E-4</v>
      </c>
      <c r="K5072" s="42">
        <v>3.6867703898811088</v>
      </c>
      <c r="L5072" s="41">
        <v>3.6999920825087074E-4</v>
      </c>
      <c r="M5072" s="42">
        <v>3.4816991050724249</v>
      </c>
    </row>
    <row r="5073" spans="1:13" x14ac:dyDescent="0.2">
      <c r="A5073" s="84">
        <v>360</v>
      </c>
      <c r="B5073" s="85">
        <v>38396</v>
      </c>
      <c r="C5073" s="105">
        <v>25.96</v>
      </c>
      <c r="D5073" s="90">
        <v>6.4130000000000003E-4</v>
      </c>
      <c r="E5073" s="87">
        <v>357.69148689000002</v>
      </c>
      <c r="F5073" s="96">
        <v>2.5299999999999998</v>
      </c>
      <c r="G5073" s="91">
        <v>14.245000000000001</v>
      </c>
      <c r="H5073" s="41">
        <v>3.6999920825087074E-4</v>
      </c>
      <c r="I5073" s="42">
        <v>32.463917899832651</v>
      </c>
      <c r="J5073" s="41">
        <v>3.9569444444444445E-4</v>
      </c>
      <c r="K5073" s="42">
        <v>3.6871660843255532</v>
      </c>
      <c r="L5073" s="41">
        <v>3.6999920825087074E-4</v>
      </c>
      <c r="M5073" s="42">
        <v>3.4820691042806757</v>
      </c>
    </row>
    <row r="5074" spans="1:13" x14ac:dyDescent="0.2">
      <c r="A5074" s="84">
        <v>360</v>
      </c>
      <c r="B5074" s="85">
        <v>38397</v>
      </c>
      <c r="C5074" s="105">
        <v>26.22</v>
      </c>
      <c r="D5074" s="90">
        <v>6.4703000000000004E-4</v>
      </c>
      <c r="E5074" s="87">
        <v>357.92292400999997</v>
      </c>
      <c r="F5074" s="96">
        <v>2.52</v>
      </c>
      <c r="G5074" s="91">
        <v>14.37</v>
      </c>
      <c r="H5074" s="41">
        <v>3.7303795248333493E-4</v>
      </c>
      <c r="I5074" s="42">
        <v>32.476028173295589</v>
      </c>
      <c r="J5074" s="41">
        <v>3.9916666666666665E-4</v>
      </c>
      <c r="K5074" s="42">
        <v>3.6875652509922197</v>
      </c>
      <c r="L5074" s="41">
        <v>3.7303795248333493E-4</v>
      </c>
      <c r="M5074" s="42">
        <v>3.4824421422331593</v>
      </c>
    </row>
    <row r="5075" spans="1:13" x14ac:dyDescent="0.2">
      <c r="A5075" s="84">
        <v>360</v>
      </c>
      <c r="B5075" s="85">
        <v>38398</v>
      </c>
      <c r="C5075" s="105">
        <v>26.08</v>
      </c>
      <c r="D5075" s="90">
        <v>6.4395000000000001E-4</v>
      </c>
      <c r="E5075" s="87">
        <v>358.15340848</v>
      </c>
      <c r="F5075" s="96">
        <v>2.5099999999999998</v>
      </c>
      <c r="G5075" s="91">
        <v>14.294999999999998</v>
      </c>
      <c r="H5075" s="41">
        <v>3.7121510362436716E-4</v>
      </c>
      <c r="I5075" s="42">
        <v>32.488083765459244</v>
      </c>
      <c r="J5075" s="41">
        <v>3.9708333333333327E-4</v>
      </c>
      <c r="K5075" s="42">
        <v>3.6879623343255532</v>
      </c>
      <c r="L5075" s="41">
        <v>3.7121510362436716E-4</v>
      </c>
      <c r="M5075" s="42">
        <v>3.4828133573367834</v>
      </c>
    </row>
    <row r="5076" spans="1:13" x14ac:dyDescent="0.2">
      <c r="A5076" s="84">
        <v>360</v>
      </c>
      <c r="B5076" s="85">
        <v>38399</v>
      </c>
      <c r="C5076" s="105">
        <v>26.19</v>
      </c>
      <c r="D5076" s="90">
        <v>6.4636999999999995E-4</v>
      </c>
      <c r="E5076" s="87">
        <v>358.38490810000002</v>
      </c>
      <c r="F5076" s="96">
        <v>2.5299999999999998</v>
      </c>
      <c r="G5076" s="91">
        <v>14.360000000000001</v>
      </c>
      <c r="H5076" s="41">
        <v>3.7279497485398494E-4</v>
      </c>
      <c r="I5076" s="42">
        <v>32.500195159829644</v>
      </c>
      <c r="J5076" s="41">
        <v>3.9888888888888895E-4</v>
      </c>
      <c r="K5076" s="42">
        <v>3.688361223214442</v>
      </c>
      <c r="L5076" s="41">
        <v>3.7279497485398494E-4</v>
      </c>
      <c r="M5076" s="42">
        <v>3.4831861523116374</v>
      </c>
    </row>
    <row r="5077" spans="1:13" x14ac:dyDescent="0.2">
      <c r="A5077" s="84">
        <v>360</v>
      </c>
      <c r="B5077" s="85">
        <v>38400</v>
      </c>
      <c r="C5077" s="105">
        <v>26.43</v>
      </c>
      <c r="D5077" s="90">
        <v>6.5165000000000004E-4</v>
      </c>
      <c r="E5077" s="87">
        <v>358.61844962999999</v>
      </c>
      <c r="F5077" s="96">
        <v>2.5299999999999998</v>
      </c>
      <c r="G5077" s="91">
        <v>14.48</v>
      </c>
      <c r="H5077" s="41">
        <v>3.7570930901398292E-4</v>
      </c>
      <c r="I5077" s="42">
        <v>32.512405785695961</v>
      </c>
      <c r="J5077" s="41">
        <v>4.0222222222222222E-4</v>
      </c>
      <c r="K5077" s="42">
        <v>3.6887634454366642</v>
      </c>
      <c r="L5077" s="41">
        <v>3.7570930901398292E-4</v>
      </c>
      <c r="M5077" s="42">
        <v>3.4835618616206512</v>
      </c>
    </row>
    <row r="5078" spans="1:13" x14ac:dyDescent="0.2">
      <c r="A5078" s="84">
        <v>360</v>
      </c>
      <c r="B5078" s="85">
        <v>38401</v>
      </c>
      <c r="C5078" s="105">
        <v>26.44</v>
      </c>
      <c r="D5078" s="90">
        <v>6.5187000000000003E-4</v>
      </c>
      <c r="E5078" s="87">
        <v>358.85222224</v>
      </c>
      <c r="F5078" s="96">
        <v>2.52</v>
      </c>
      <c r="G5078" s="91">
        <v>14.48</v>
      </c>
      <c r="H5078" s="41">
        <v>3.7570930901398292E-4</v>
      </c>
      <c r="I5078" s="42">
        <v>32.524620999208089</v>
      </c>
      <c r="J5078" s="41">
        <v>4.0222222222222222E-4</v>
      </c>
      <c r="K5078" s="42">
        <v>3.6891656676588864</v>
      </c>
      <c r="L5078" s="41">
        <v>3.7570930901398292E-4</v>
      </c>
      <c r="M5078" s="42">
        <v>3.4839375709296654</v>
      </c>
    </row>
    <row r="5079" spans="1:13" x14ac:dyDescent="0.2">
      <c r="A5079" s="84">
        <v>360</v>
      </c>
      <c r="B5079" s="85">
        <v>38402</v>
      </c>
      <c r="C5079" s="105">
        <v>26.44</v>
      </c>
      <c r="D5079" s="90">
        <v>6.5187000000000003E-4</v>
      </c>
      <c r="E5079" s="87">
        <v>359.08614724</v>
      </c>
      <c r="F5079" s="96">
        <v>2.52</v>
      </c>
      <c r="G5079" s="91">
        <v>14.48</v>
      </c>
      <c r="H5079" s="41">
        <v>3.7570930901398292E-4</v>
      </c>
      <c r="I5079" s="42">
        <v>32.536840802089642</v>
      </c>
      <c r="J5079" s="41">
        <v>4.0222222222222222E-4</v>
      </c>
      <c r="K5079" s="42">
        <v>3.6895678898811086</v>
      </c>
      <c r="L5079" s="41">
        <v>3.7570930901398292E-4</v>
      </c>
      <c r="M5079" s="42">
        <v>3.4843132802386796</v>
      </c>
    </row>
    <row r="5080" spans="1:13" x14ac:dyDescent="0.2">
      <c r="A5080" s="84">
        <v>360</v>
      </c>
      <c r="B5080" s="85">
        <v>38403</v>
      </c>
      <c r="C5080" s="105">
        <v>26.44</v>
      </c>
      <c r="D5080" s="90">
        <v>6.5187000000000003E-4</v>
      </c>
      <c r="E5080" s="87">
        <v>359.32022473000001</v>
      </c>
      <c r="F5080" s="96">
        <v>2.52</v>
      </c>
      <c r="G5080" s="91">
        <v>14.48</v>
      </c>
      <c r="H5080" s="41">
        <v>3.7570930901398292E-4</v>
      </c>
      <c r="I5080" s="42">
        <v>32.549065196064895</v>
      </c>
      <c r="J5080" s="41">
        <v>4.0222222222222222E-4</v>
      </c>
      <c r="K5080" s="42">
        <v>3.6899701121033308</v>
      </c>
      <c r="L5080" s="41">
        <v>3.7570930901398292E-4</v>
      </c>
      <c r="M5080" s="42">
        <v>3.4846889895476938</v>
      </c>
    </row>
    <row r="5081" spans="1:13" x14ac:dyDescent="0.2">
      <c r="A5081" s="84">
        <v>360</v>
      </c>
      <c r="B5081" s="85">
        <v>38404</v>
      </c>
      <c r="C5081" s="105">
        <v>26.56</v>
      </c>
      <c r="D5081" s="90">
        <v>6.5450999999999997E-4</v>
      </c>
      <c r="E5081" s="87">
        <v>359.55540341</v>
      </c>
      <c r="F5081" s="96">
        <v>2.5299999999999998</v>
      </c>
      <c r="G5081" s="91">
        <v>14.545</v>
      </c>
      <c r="H5081" s="41">
        <v>3.7728663497604842E-4</v>
      </c>
      <c r="I5081" s="42">
        <v>32.561345523344336</v>
      </c>
      <c r="J5081" s="41">
        <v>4.0402777777777778E-4</v>
      </c>
      <c r="K5081" s="42">
        <v>3.6903741398811087</v>
      </c>
      <c r="L5081" s="41">
        <v>3.7728663497604842E-4</v>
      </c>
      <c r="M5081" s="42">
        <v>3.4850662761826698</v>
      </c>
    </row>
    <row r="5082" spans="1:13" x14ac:dyDescent="0.2">
      <c r="A5082" s="84">
        <v>360</v>
      </c>
      <c r="B5082" s="85">
        <v>38405</v>
      </c>
      <c r="C5082" s="105">
        <v>27</v>
      </c>
      <c r="D5082" s="90">
        <v>6.6416000000000001E-4</v>
      </c>
      <c r="E5082" s="87">
        <v>359.79420572999999</v>
      </c>
      <c r="F5082" s="96">
        <v>2.5099999999999998</v>
      </c>
      <c r="G5082" s="91">
        <v>14.754999999999999</v>
      </c>
      <c r="H5082" s="41">
        <v>3.8237651779238213E-4</v>
      </c>
      <c r="I5082" s="42">
        <v>32.573796217260188</v>
      </c>
      <c r="J5082" s="41">
        <v>4.0986111111111106E-4</v>
      </c>
      <c r="K5082" s="42">
        <v>3.6907840009922199</v>
      </c>
      <c r="L5082" s="41">
        <v>3.8237651779238213E-4</v>
      </c>
      <c r="M5082" s="42">
        <v>3.4854486527004624</v>
      </c>
    </row>
    <row r="5083" spans="1:13" x14ac:dyDescent="0.2">
      <c r="A5083" s="84">
        <v>360</v>
      </c>
      <c r="B5083" s="85">
        <v>38406</v>
      </c>
      <c r="C5083" s="105">
        <v>26.18</v>
      </c>
      <c r="D5083" s="90">
        <v>6.4614999999999996E-4</v>
      </c>
      <c r="E5083" s="87">
        <v>360.02668676000002</v>
      </c>
      <c r="F5083" s="96">
        <v>2.5299999999999998</v>
      </c>
      <c r="G5083" s="91">
        <v>14.355</v>
      </c>
      <c r="H5083" s="41">
        <v>3.7267347809377682E-4</v>
      </c>
      <c r="I5083" s="42">
        <v>32.585935607191189</v>
      </c>
      <c r="J5083" s="41">
        <v>3.9875000000000002E-4</v>
      </c>
      <c r="K5083" s="42">
        <v>3.6911827509922199</v>
      </c>
      <c r="L5083" s="41">
        <v>3.7267347809377682E-4</v>
      </c>
      <c r="M5083" s="42">
        <v>3.4858213261785562</v>
      </c>
    </row>
    <row r="5084" spans="1:13" x14ac:dyDescent="0.2">
      <c r="A5084" s="84">
        <v>360</v>
      </c>
      <c r="B5084" s="85">
        <v>38407</v>
      </c>
      <c r="C5084" s="105">
        <v>26.1</v>
      </c>
      <c r="D5084" s="90">
        <v>6.4439E-4</v>
      </c>
      <c r="E5084" s="87">
        <v>360.25868436000002</v>
      </c>
      <c r="F5084" s="96">
        <v>2.5299999999999998</v>
      </c>
      <c r="G5084" s="91">
        <v>14.315000000000001</v>
      </c>
      <c r="H5084" s="41">
        <v>3.7170131325869882E-4</v>
      </c>
      <c r="I5084" s="42">
        <v>32.598047842250146</v>
      </c>
      <c r="J5084" s="41">
        <v>3.9763888888888894E-4</v>
      </c>
      <c r="K5084" s="42">
        <v>3.6915803898811088</v>
      </c>
      <c r="L5084" s="41">
        <v>3.7170131325869882E-4</v>
      </c>
      <c r="M5084" s="42">
        <v>3.4861930274918151</v>
      </c>
    </row>
    <row r="5085" spans="1:13" x14ac:dyDescent="0.2">
      <c r="A5085" s="84">
        <v>360</v>
      </c>
      <c r="B5085" s="85">
        <v>38408</v>
      </c>
      <c r="C5085" s="105">
        <v>26</v>
      </c>
      <c r="D5085" s="90">
        <v>6.4218000000000001E-4</v>
      </c>
      <c r="E5085" s="87">
        <v>360.49003527999997</v>
      </c>
      <c r="F5085" s="96">
        <v>2.54</v>
      </c>
      <c r="G5085" s="91">
        <v>14.27</v>
      </c>
      <c r="H5085" s="41">
        <v>3.7060722225623621E-4</v>
      </c>
      <c r="I5085" s="42">
        <v>32.610128914211941</v>
      </c>
      <c r="J5085" s="41">
        <v>3.9638888888888889E-4</v>
      </c>
      <c r="K5085" s="42">
        <v>3.6919767787699977</v>
      </c>
      <c r="L5085" s="41">
        <v>3.7060722225623621E-4</v>
      </c>
      <c r="M5085" s="42">
        <v>3.4865636347140714</v>
      </c>
    </row>
    <row r="5086" spans="1:13" x14ac:dyDescent="0.2">
      <c r="A5086" s="84">
        <v>360</v>
      </c>
      <c r="B5086" s="85">
        <v>38409</v>
      </c>
      <c r="C5086" s="105">
        <v>26</v>
      </c>
      <c r="D5086" s="90">
        <v>6.4218000000000001E-4</v>
      </c>
      <c r="E5086" s="87">
        <v>360.72153477000001</v>
      </c>
      <c r="F5086" s="96">
        <v>2.54</v>
      </c>
      <c r="G5086" s="91">
        <v>14.27</v>
      </c>
      <c r="H5086" s="41">
        <v>3.7060722225623621E-4</v>
      </c>
      <c r="I5086" s="42">
        <v>32.622214463506253</v>
      </c>
      <c r="J5086" s="41">
        <v>3.9638888888888889E-4</v>
      </c>
      <c r="K5086" s="42">
        <v>3.6923731676588867</v>
      </c>
      <c r="L5086" s="41">
        <v>3.7060722225623621E-4</v>
      </c>
      <c r="M5086" s="42">
        <v>3.4869342419363276</v>
      </c>
    </row>
    <row r="5087" spans="1:13" x14ac:dyDescent="0.2">
      <c r="A5087" s="84">
        <v>360</v>
      </c>
      <c r="B5087" s="85">
        <v>38410</v>
      </c>
      <c r="C5087" s="105">
        <v>26</v>
      </c>
      <c r="D5087" s="90">
        <v>6.4218000000000001E-4</v>
      </c>
      <c r="E5087" s="87">
        <v>360.95318293000003</v>
      </c>
      <c r="F5087" s="96">
        <v>2.54</v>
      </c>
      <c r="G5087" s="91">
        <v>14.27</v>
      </c>
      <c r="H5087" s="41">
        <v>3.7060722225623621E-4</v>
      </c>
      <c r="I5087" s="42">
        <v>32.63430449179242</v>
      </c>
      <c r="J5087" s="41">
        <v>3.9638888888888889E-4</v>
      </c>
      <c r="K5087" s="42">
        <v>3.6927695565477756</v>
      </c>
      <c r="L5087" s="41">
        <v>3.7060722225623621E-4</v>
      </c>
      <c r="M5087" s="42">
        <v>3.4873048491585839</v>
      </c>
    </row>
    <row r="5088" spans="1:13" x14ac:dyDescent="0.2">
      <c r="A5088" s="84">
        <v>360</v>
      </c>
      <c r="B5088" s="85">
        <v>38411</v>
      </c>
      <c r="C5088" s="105">
        <v>26.33</v>
      </c>
      <c r="D5088" s="90">
        <v>6.4944999999999998E-4</v>
      </c>
      <c r="E5088" s="87">
        <v>361.18760397</v>
      </c>
      <c r="F5088" s="96">
        <v>2.5499999999999998</v>
      </c>
      <c r="G5088" s="91">
        <v>14.44</v>
      </c>
      <c r="H5088" s="41">
        <v>3.7473820291800131E-4</v>
      </c>
      <c r="I5088" s="42">
        <v>32.646533812411157</v>
      </c>
      <c r="J5088" s="41">
        <v>4.0111111111111109E-4</v>
      </c>
      <c r="K5088" s="42">
        <v>3.6931706676588867</v>
      </c>
      <c r="L5088" s="41">
        <v>3.7473820291800131E-4</v>
      </c>
      <c r="M5088" s="42">
        <v>3.4876795873615016</v>
      </c>
    </row>
    <row r="5089" spans="1:13" x14ac:dyDescent="0.2">
      <c r="A5089" s="84">
        <v>360</v>
      </c>
      <c r="B5089" s="85">
        <v>38412</v>
      </c>
      <c r="C5089" s="105">
        <v>26.439755989999998</v>
      </c>
      <c r="D5089" s="90">
        <v>6.5187000000000003E-4</v>
      </c>
      <c r="E5089" s="87">
        <v>361.42305133000002</v>
      </c>
      <c r="F5089" s="96">
        <v>2.56378891</v>
      </c>
      <c r="G5089" s="91">
        <v>14.501772449999999</v>
      </c>
      <c r="H5089" s="41">
        <v>3.7623775078321486E-4</v>
      </c>
      <c r="I5089" s="42">
        <v>32.658816670863608</v>
      </c>
      <c r="J5089" s="41">
        <v>4.0282701249999997E-4</v>
      </c>
      <c r="K5089" s="42">
        <v>3.6935734946713867</v>
      </c>
      <c r="L5089" s="41">
        <v>3.7623775078321486E-4</v>
      </c>
      <c r="M5089" s="42">
        <v>3.4880558251122848</v>
      </c>
    </row>
    <row r="5090" spans="1:13" x14ac:dyDescent="0.2">
      <c r="A5090" s="84">
        <v>360</v>
      </c>
      <c r="B5090" s="85">
        <v>38413</v>
      </c>
      <c r="C5090" s="105">
        <v>26.678906759999997</v>
      </c>
      <c r="D5090" s="90">
        <v>6.5713999999999996E-4</v>
      </c>
      <c r="E5090" s="87">
        <v>361.66055686999999</v>
      </c>
      <c r="F5090" s="96">
        <v>2.5312817500000002</v>
      </c>
      <c r="G5090" s="91">
        <v>14.605094254999999</v>
      </c>
      <c r="H5090" s="41">
        <v>3.7874412153748871E-4</v>
      </c>
      <c r="I5090" s="42">
        <v>32.671186005694068</v>
      </c>
      <c r="J5090" s="41">
        <v>4.0569706263888887E-4</v>
      </c>
      <c r="K5090" s="42">
        <v>3.6939791917340257</v>
      </c>
      <c r="L5090" s="41">
        <v>3.7874412153748871E-4</v>
      </c>
      <c r="M5090" s="42">
        <v>3.4884345692338226</v>
      </c>
    </row>
    <row r="5091" spans="1:13" x14ac:dyDescent="0.2">
      <c r="A5091" s="84">
        <v>360</v>
      </c>
      <c r="B5091" s="85">
        <v>38414</v>
      </c>
      <c r="C5091" s="105">
        <v>26.52523425</v>
      </c>
      <c r="D5091" s="90">
        <v>6.5384999999999998E-4</v>
      </c>
      <c r="E5091" s="87">
        <v>361.89702863000002</v>
      </c>
      <c r="F5091" s="96">
        <v>2.54374083</v>
      </c>
      <c r="G5091" s="91">
        <v>14.534487540000001</v>
      </c>
      <c r="H5091" s="41">
        <v>3.7703159432056488E-4</v>
      </c>
      <c r="I5091" s="42">
        <v>32.683504075042137</v>
      </c>
      <c r="J5091" s="41">
        <v>4.0373576500000004E-4</v>
      </c>
      <c r="K5091" s="42">
        <v>3.6943829274990256</v>
      </c>
      <c r="L5091" s="41">
        <v>3.7703159432056488E-4</v>
      </c>
      <c r="M5091" s="42">
        <v>3.4888116008281429</v>
      </c>
    </row>
    <row r="5092" spans="1:13" x14ac:dyDescent="0.2">
      <c r="A5092" s="84">
        <v>360</v>
      </c>
      <c r="B5092" s="85">
        <v>38415</v>
      </c>
      <c r="C5092" s="105">
        <v>26.454847700000002</v>
      </c>
      <c r="D5092" s="90">
        <v>6.5209000000000003E-4</v>
      </c>
      <c r="E5092" s="87">
        <v>362.13301805999998</v>
      </c>
      <c r="F5092" s="96">
        <v>2.55067486</v>
      </c>
      <c r="G5092" s="91">
        <v>14.502761280000001</v>
      </c>
      <c r="H5092" s="41">
        <v>3.7626174841709492E-4</v>
      </c>
      <c r="I5092" s="42">
        <v>32.695801627429809</v>
      </c>
      <c r="J5092" s="41">
        <v>4.0285448000000005E-4</v>
      </c>
      <c r="K5092" s="42">
        <v>3.6947857819790255</v>
      </c>
      <c r="L5092" s="41">
        <v>3.7626174841709492E-4</v>
      </c>
      <c r="M5092" s="42">
        <v>3.4891878625765598</v>
      </c>
    </row>
    <row r="5093" spans="1:13" x14ac:dyDescent="0.2">
      <c r="A5093" s="84">
        <v>360</v>
      </c>
      <c r="B5093" s="85">
        <v>38416</v>
      </c>
      <c r="C5093" s="105">
        <v>26.454847700000002</v>
      </c>
      <c r="D5093" s="90">
        <v>6.5209000000000003E-4</v>
      </c>
      <c r="E5093" s="87">
        <v>362.36916137999998</v>
      </c>
      <c r="F5093" s="96">
        <v>2.55067486</v>
      </c>
      <c r="G5093" s="91">
        <v>14.502761280000001</v>
      </c>
      <c r="H5093" s="41">
        <v>3.7626174841709492E-4</v>
      </c>
      <c r="I5093" s="42">
        <v>32.708103806916043</v>
      </c>
      <c r="J5093" s="41">
        <v>4.0285448000000005E-4</v>
      </c>
      <c r="K5093" s="42">
        <v>3.6951886364590254</v>
      </c>
      <c r="L5093" s="41">
        <v>3.7626174841709492E-4</v>
      </c>
      <c r="M5093" s="42">
        <v>3.4895641243249766</v>
      </c>
    </row>
    <row r="5094" spans="1:13" x14ac:dyDescent="0.2">
      <c r="A5094" s="84">
        <v>360</v>
      </c>
      <c r="B5094" s="85">
        <v>38417</v>
      </c>
      <c r="C5094" s="105">
        <v>26.454847700000002</v>
      </c>
      <c r="D5094" s="90">
        <v>6.5209000000000003E-4</v>
      </c>
      <c r="E5094" s="87">
        <v>362.60545868999998</v>
      </c>
      <c r="F5094" s="96">
        <v>2.55067486</v>
      </c>
      <c r="G5094" s="91">
        <v>14.502761280000001</v>
      </c>
      <c r="H5094" s="41">
        <v>3.7626174841709492E-4</v>
      </c>
      <c r="I5094" s="42">
        <v>32.720410615241839</v>
      </c>
      <c r="J5094" s="41">
        <v>4.0285448000000005E-4</v>
      </c>
      <c r="K5094" s="42">
        <v>3.6955914909390253</v>
      </c>
      <c r="L5094" s="41">
        <v>3.7626174841709492E-4</v>
      </c>
      <c r="M5094" s="42">
        <v>3.4899403860733935</v>
      </c>
    </row>
    <row r="5095" spans="1:13" x14ac:dyDescent="0.2">
      <c r="A5095" s="84">
        <v>360</v>
      </c>
      <c r="B5095" s="85">
        <v>38418</v>
      </c>
      <c r="C5095" s="105">
        <v>26.645162540000001</v>
      </c>
      <c r="D5095" s="90">
        <v>6.5649000000000002E-4</v>
      </c>
      <c r="E5095" s="87">
        <v>362.84350554999997</v>
      </c>
      <c r="F5095" s="96">
        <v>2.5397289199999999</v>
      </c>
      <c r="G5095" s="91">
        <v>14.592445730000001</v>
      </c>
      <c r="H5095" s="41">
        <v>3.7843741585974477E-4</v>
      </c>
      <c r="I5095" s="42">
        <v>32.732793242880938</v>
      </c>
      <c r="J5095" s="41">
        <v>4.0534571472222226E-4</v>
      </c>
      <c r="K5095" s="42">
        <v>3.6959968366537477</v>
      </c>
      <c r="L5095" s="41">
        <v>3.7843741585974477E-4</v>
      </c>
      <c r="M5095" s="42">
        <v>3.490318823489253</v>
      </c>
    </row>
    <row r="5096" spans="1:13" x14ac:dyDescent="0.2">
      <c r="A5096" s="84">
        <v>360</v>
      </c>
      <c r="B5096" s="85">
        <v>38419</v>
      </c>
      <c r="C5096" s="105">
        <v>26.70472861</v>
      </c>
      <c r="D5096" s="90">
        <v>6.5757999999999995E-4</v>
      </c>
      <c r="E5096" s="87">
        <v>363.08210417999999</v>
      </c>
      <c r="F5096" s="96">
        <v>2.52865947</v>
      </c>
      <c r="G5096" s="91">
        <v>14.61669404</v>
      </c>
      <c r="H5096" s="41">
        <v>3.7902536734346626E-4</v>
      </c>
      <c r="I5096" s="42">
        <v>32.745199801863997</v>
      </c>
      <c r="J5096" s="41">
        <v>4.060192788888889E-4</v>
      </c>
      <c r="K5096" s="42">
        <v>3.6964028559326367</v>
      </c>
      <c r="L5096" s="41">
        <v>3.7902536734346626E-4</v>
      </c>
      <c r="M5096" s="42">
        <v>3.4906978488565965</v>
      </c>
    </row>
    <row r="5097" spans="1:13" x14ac:dyDescent="0.2">
      <c r="A5097" s="84">
        <v>360</v>
      </c>
      <c r="B5097" s="85">
        <v>38420</v>
      </c>
      <c r="C5097" s="105">
        <v>26.670245269999999</v>
      </c>
      <c r="D5097" s="90">
        <v>6.5691999999999996E-4</v>
      </c>
      <c r="E5097" s="87">
        <v>363.32062008000003</v>
      </c>
      <c r="F5097" s="96">
        <v>2.54764524</v>
      </c>
      <c r="G5097" s="91">
        <v>14.608945255</v>
      </c>
      <c r="H5097" s="41">
        <v>3.788374951743112E-4</v>
      </c>
      <c r="I5097" s="42">
        <v>32.757604911335918</v>
      </c>
      <c r="J5097" s="41">
        <v>4.0580403486111113E-4</v>
      </c>
      <c r="K5097" s="42">
        <v>3.6968086599674979</v>
      </c>
      <c r="L5097" s="41">
        <v>3.788374951743112E-4</v>
      </c>
      <c r="M5097" s="42">
        <v>3.4910766863517706</v>
      </c>
    </row>
    <row r="5098" spans="1:13" x14ac:dyDescent="0.2">
      <c r="A5098" s="84">
        <v>360</v>
      </c>
      <c r="B5098" s="85">
        <v>38421</v>
      </c>
      <c r="C5098" s="105">
        <v>26.418528149999997</v>
      </c>
      <c r="D5098" s="90">
        <v>6.5143000000000004E-4</v>
      </c>
      <c r="E5098" s="87">
        <v>363.55729803000003</v>
      </c>
      <c r="F5098" s="96">
        <v>2.5591169599999999</v>
      </c>
      <c r="G5098" s="91">
        <v>14.488822554999999</v>
      </c>
      <c r="H5098" s="41">
        <v>3.7592345439096952E-4</v>
      </c>
      <c r="I5098" s="42">
        <v>32.769919263331765</v>
      </c>
      <c r="J5098" s="41">
        <v>4.0246729319444441E-4</v>
      </c>
      <c r="K5098" s="42">
        <v>3.6972111272606925</v>
      </c>
      <c r="L5098" s="41">
        <v>3.7592345439096952E-4</v>
      </c>
      <c r="M5098" s="42">
        <v>3.4914526098061618</v>
      </c>
    </row>
    <row r="5099" spans="1:13" x14ac:dyDescent="0.2">
      <c r="A5099" s="84">
        <v>360</v>
      </c>
      <c r="B5099" s="85">
        <v>38422</v>
      </c>
      <c r="C5099" s="105">
        <v>26.419745919999997</v>
      </c>
      <c r="D5099" s="90">
        <v>6.5143000000000004E-4</v>
      </c>
      <c r="E5099" s="87">
        <v>363.79413016000001</v>
      </c>
      <c r="F5099" s="96">
        <v>2.5494232800000001</v>
      </c>
      <c r="G5099" s="91">
        <v>14.484584599999998</v>
      </c>
      <c r="H5099" s="41">
        <v>3.7582059072516216E-4</v>
      </c>
      <c r="I5099" s="42">
        <v>32.782234873747328</v>
      </c>
      <c r="J5099" s="41">
        <v>4.0234957222222217E-4</v>
      </c>
      <c r="K5099" s="42">
        <v>3.6976134768329145</v>
      </c>
      <c r="L5099" s="41">
        <v>3.7582059072516216E-4</v>
      </c>
      <c r="M5099" s="42">
        <v>3.491828430396887</v>
      </c>
    </row>
    <row r="5100" spans="1:13" x14ac:dyDescent="0.2">
      <c r="A5100" s="84">
        <v>360</v>
      </c>
      <c r="B5100" s="85">
        <v>38423</v>
      </c>
      <c r="C5100" s="105">
        <v>26.419745919999997</v>
      </c>
      <c r="D5100" s="90">
        <v>6.5143000000000004E-4</v>
      </c>
      <c r="E5100" s="87">
        <v>364.03111656999999</v>
      </c>
      <c r="F5100" s="96">
        <v>2.5494232800000001</v>
      </c>
      <c r="G5100" s="91">
        <v>14.484584599999998</v>
      </c>
      <c r="H5100" s="41">
        <v>3.7582059072516216E-4</v>
      </c>
      <c r="I5100" s="42">
        <v>32.794555112622874</v>
      </c>
      <c r="J5100" s="41">
        <v>4.0234957222222217E-4</v>
      </c>
      <c r="K5100" s="42">
        <v>3.6980158264051366</v>
      </c>
      <c r="L5100" s="41">
        <v>3.7582059072516216E-4</v>
      </c>
      <c r="M5100" s="42">
        <v>3.4922042509876121</v>
      </c>
    </row>
    <row r="5101" spans="1:13" x14ac:dyDescent="0.2">
      <c r="A5101" s="84">
        <v>360</v>
      </c>
      <c r="B5101" s="85">
        <v>38424</v>
      </c>
      <c r="C5101" s="105">
        <v>26.419745919999997</v>
      </c>
      <c r="D5101" s="90">
        <v>6.5143000000000004E-4</v>
      </c>
      <c r="E5101" s="87">
        <v>364.26825736000001</v>
      </c>
      <c r="F5101" s="96">
        <v>2.5494232800000001</v>
      </c>
      <c r="G5101" s="91">
        <v>14.484584599999998</v>
      </c>
      <c r="H5101" s="41">
        <v>3.7582059072516216E-4</v>
      </c>
      <c r="I5101" s="42">
        <v>32.806879981697868</v>
      </c>
      <c r="J5101" s="41">
        <v>4.0234957222222217E-4</v>
      </c>
      <c r="K5101" s="42">
        <v>3.6984181759773587</v>
      </c>
      <c r="L5101" s="41">
        <v>3.7582059072516216E-4</v>
      </c>
      <c r="M5101" s="42">
        <v>3.4925800715783373</v>
      </c>
    </row>
    <row r="5102" spans="1:13" x14ac:dyDescent="0.2">
      <c r="A5102" s="84">
        <v>360</v>
      </c>
      <c r="B5102" s="85">
        <v>38425</v>
      </c>
      <c r="C5102" s="105">
        <v>26.436897790000003</v>
      </c>
      <c r="D5102" s="90">
        <v>6.5187000000000003E-4</v>
      </c>
      <c r="E5102" s="87">
        <v>364.50571291</v>
      </c>
      <c r="F5102" s="96">
        <v>2.54981904</v>
      </c>
      <c r="G5102" s="91">
        <v>14.493358415000001</v>
      </c>
      <c r="H5102" s="41">
        <v>3.7603354460191696E-4</v>
      </c>
      <c r="I5102" s="42">
        <v>32.819216469064713</v>
      </c>
      <c r="J5102" s="41">
        <v>4.0259328930555561E-4</v>
      </c>
      <c r="K5102" s="42">
        <v>3.6988207692666641</v>
      </c>
      <c r="L5102" s="41">
        <v>3.7603354460191696E-4</v>
      </c>
      <c r="M5102" s="42">
        <v>3.4929561051229392</v>
      </c>
    </row>
    <row r="5103" spans="1:13" x14ac:dyDescent="0.2">
      <c r="A5103" s="84">
        <v>360</v>
      </c>
      <c r="B5103" s="85">
        <v>38426</v>
      </c>
      <c r="C5103" s="105">
        <v>26.446809710000004</v>
      </c>
      <c r="D5103" s="90">
        <v>6.5209000000000003E-4</v>
      </c>
      <c r="E5103" s="87">
        <v>364.74340344000001</v>
      </c>
      <c r="F5103" s="96">
        <v>2.4909844300000001</v>
      </c>
      <c r="G5103" s="91">
        <v>14.468897070000002</v>
      </c>
      <c r="H5103" s="41">
        <v>3.7543978986898097E-4</v>
      </c>
      <c r="I5103" s="42">
        <v>32.831538108799521</v>
      </c>
      <c r="J5103" s="41">
        <v>4.0191380750000008E-4</v>
      </c>
      <c r="K5103" s="42">
        <v>3.6992226830741641</v>
      </c>
      <c r="L5103" s="41">
        <v>3.7543978986898097E-4</v>
      </c>
      <c r="M5103" s="42">
        <v>3.4933315449128082</v>
      </c>
    </row>
    <row r="5104" spans="1:13" x14ac:dyDescent="0.2">
      <c r="A5104" s="84">
        <v>360</v>
      </c>
      <c r="B5104" s="85">
        <v>38427</v>
      </c>
      <c r="C5104" s="105">
        <v>26.193618899999997</v>
      </c>
      <c r="D5104" s="90">
        <v>6.4636999999999995E-4</v>
      </c>
      <c r="E5104" s="87">
        <v>364.97916263000002</v>
      </c>
      <c r="F5104" s="96">
        <v>2.50499757</v>
      </c>
      <c r="G5104" s="91">
        <v>14.349308234999999</v>
      </c>
      <c r="H5104" s="41">
        <v>3.7253516544444309E-4</v>
      </c>
      <c r="I5104" s="42">
        <v>32.843769011280678</v>
      </c>
      <c r="J5104" s="41">
        <v>3.9859189541666665E-4</v>
      </c>
      <c r="K5104" s="42">
        <v>3.6996212749695809</v>
      </c>
      <c r="L5104" s="41">
        <v>3.7253516544444309E-4</v>
      </c>
      <c r="M5104" s="42">
        <v>3.4937040800782526</v>
      </c>
    </row>
    <row r="5105" spans="1:13" x14ac:dyDescent="0.2">
      <c r="A5105" s="84">
        <v>360</v>
      </c>
      <c r="B5105" s="85">
        <v>38428</v>
      </c>
      <c r="C5105" s="105">
        <v>26.39113983</v>
      </c>
      <c r="D5105" s="90">
        <v>6.5076999999999995E-4</v>
      </c>
      <c r="E5105" s="87">
        <v>365.21668011999998</v>
      </c>
      <c r="F5105" s="96">
        <v>2.5252196699999998</v>
      </c>
      <c r="G5105" s="91">
        <v>14.458179749999999</v>
      </c>
      <c r="H5105" s="41">
        <v>3.7517960652255766E-4</v>
      </c>
      <c r="I5105" s="42">
        <v>32.856091323615047</v>
      </c>
      <c r="J5105" s="41">
        <v>4.0161610416666665E-4</v>
      </c>
      <c r="K5105" s="42">
        <v>3.7000228910737474</v>
      </c>
      <c r="L5105" s="41">
        <v>3.7517960652255766E-4</v>
      </c>
      <c r="M5105" s="42">
        <v>3.4940792596847752</v>
      </c>
    </row>
    <row r="5106" spans="1:13" x14ac:dyDescent="0.2">
      <c r="A5106" s="84">
        <v>360</v>
      </c>
      <c r="B5106" s="85">
        <v>38429</v>
      </c>
      <c r="C5106" s="105">
        <v>26.351177499999999</v>
      </c>
      <c r="D5106" s="90">
        <v>6.4988999999999997E-4</v>
      </c>
      <c r="E5106" s="87">
        <v>365.45403078999999</v>
      </c>
      <c r="F5106" s="96">
        <v>2.5088970399999999</v>
      </c>
      <c r="G5106" s="91">
        <v>14.43003727</v>
      </c>
      <c r="H5106" s="41">
        <v>3.7449627856989132E-4</v>
      </c>
      <c r="I5106" s="42">
        <v>32.86839580754409</v>
      </c>
      <c r="J5106" s="41">
        <v>4.0083436861111112E-4</v>
      </c>
      <c r="K5106" s="42">
        <v>3.7004237254423584</v>
      </c>
      <c r="L5106" s="41">
        <v>3.7449627856989132E-4</v>
      </c>
      <c r="M5106" s="42">
        <v>3.4944537559633453</v>
      </c>
    </row>
    <row r="5107" spans="1:13" x14ac:dyDescent="0.2">
      <c r="A5107" s="84">
        <v>360</v>
      </c>
      <c r="B5107" s="85">
        <v>38430</v>
      </c>
      <c r="C5107" s="105">
        <v>26.351177499999999</v>
      </c>
      <c r="D5107" s="90">
        <v>6.4988999999999997E-4</v>
      </c>
      <c r="E5107" s="87">
        <v>365.69153570999998</v>
      </c>
      <c r="F5107" s="96">
        <v>2.5088970399999999</v>
      </c>
      <c r="G5107" s="91">
        <v>14.43003727</v>
      </c>
      <c r="H5107" s="41">
        <v>3.7449627856989132E-4</v>
      </c>
      <c r="I5107" s="42">
        <v>32.880704899456575</v>
      </c>
      <c r="J5107" s="41">
        <v>4.0083436861111112E-4</v>
      </c>
      <c r="K5107" s="42">
        <v>3.7008245598109695</v>
      </c>
      <c r="L5107" s="41">
        <v>3.7449627856989132E-4</v>
      </c>
      <c r="M5107" s="42">
        <v>3.4948282522419154</v>
      </c>
    </row>
    <row r="5108" spans="1:13" x14ac:dyDescent="0.2">
      <c r="A5108" s="84">
        <v>360</v>
      </c>
      <c r="B5108" s="85">
        <v>38431</v>
      </c>
      <c r="C5108" s="105">
        <v>26.351177499999999</v>
      </c>
      <c r="D5108" s="90">
        <v>6.4988999999999997E-4</v>
      </c>
      <c r="E5108" s="87">
        <v>365.92919497999998</v>
      </c>
      <c r="F5108" s="96">
        <v>2.5088970399999999</v>
      </c>
      <c r="G5108" s="91">
        <v>14.43003727</v>
      </c>
      <c r="H5108" s="41">
        <v>3.7449627856989132E-4</v>
      </c>
      <c r="I5108" s="42">
        <v>32.893018601078175</v>
      </c>
      <c r="J5108" s="41">
        <v>4.0083436861111112E-4</v>
      </c>
      <c r="K5108" s="42">
        <v>3.7012253941795805</v>
      </c>
      <c r="L5108" s="41">
        <v>3.7449627856989132E-4</v>
      </c>
      <c r="M5108" s="42">
        <v>3.4952027485204855</v>
      </c>
    </row>
    <row r="5109" spans="1:13" x14ac:dyDescent="0.2">
      <c r="A5109" s="84">
        <v>360</v>
      </c>
      <c r="B5109" s="85">
        <v>38432</v>
      </c>
      <c r="C5109" s="105">
        <v>26.294091609999999</v>
      </c>
      <c r="D5109" s="90">
        <v>6.4857000000000001E-4</v>
      </c>
      <c r="E5109" s="87">
        <v>366.16652568000001</v>
      </c>
      <c r="F5109" s="96">
        <v>2.51148164</v>
      </c>
      <c r="G5109" s="91">
        <v>14.402786624999999</v>
      </c>
      <c r="H5109" s="41">
        <v>3.7383444555061374E-4</v>
      </c>
      <c r="I5109" s="42">
        <v>32.905315144449396</v>
      </c>
      <c r="J5109" s="41">
        <v>4.0007740624999999E-4</v>
      </c>
      <c r="K5109" s="42">
        <v>3.7016254715858303</v>
      </c>
      <c r="L5109" s="41">
        <v>3.7383444555061374E-4</v>
      </c>
      <c r="M5109" s="42">
        <v>3.4955765829660361</v>
      </c>
    </row>
    <row r="5110" spans="1:13" x14ac:dyDescent="0.2">
      <c r="A5110" s="84">
        <v>360</v>
      </c>
      <c r="B5110" s="85">
        <v>38433</v>
      </c>
      <c r="C5110" s="105">
        <v>26.196021470000002</v>
      </c>
      <c r="D5110" s="90">
        <v>6.4658999999999995E-4</v>
      </c>
      <c r="E5110" s="87">
        <v>366.40328528999999</v>
      </c>
      <c r="F5110" s="96">
        <v>2.50535548</v>
      </c>
      <c r="G5110" s="91">
        <v>14.350688475</v>
      </c>
      <c r="H5110" s="41">
        <v>3.7256870657631502E-4</v>
      </c>
      <c r="I5110" s="42">
        <v>32.917574635152249</v>
      </c>
      <c r="J5110" s="41">
        <v>3.9863023541666665E-4</v>
      </c>
      <c r="K5110" s="42">
        <v>3.7020241018212472</v>
      </c>
      <c r="L5110" s="41">
        <v>3.7256870657631502E-4</v>
      </c>
      <c r="M5110" s="42">
        <v>3.4959491516726127</v>
      </c>
    </row>
    <row r="5111" spans="1:13" x14ac:dyDescent="0.2">
      <c r="A5111" s="84">
        <v>360</v>
      </c>
      <c r="B5111" s="85">
        <v>38434</v>
      </c>
      <c r="C5111" s="105">
        <v>25.878535230000001</v>
      </c>
      <c r="D5111" s="90">
        <v>6.3953000000000002E-4</v>
      </c>
      <c r="E5111" s="87">
        <v>366.63761118000002</v>
      </c>
      <c r="F5111" s="96">
        <v>2.4878078399999999</v>
      </c>
      <c r="G5111" s="91">
        <v>14.183171535</v>
      </c>
      <c r="H5111" s="41">
        <v>3.6849493532553623E-4</v>
      </c>
      <c r="I5111" s="42">
        <v>32.929704594688502</v>
      </c>
      <c r="J5111" s="41">
        <v>3.9397698708333335E-4</v>
      </c>
      <c r="K5111" s="42">
        <v>3.7024180788083307</v>
      </c>
      <c r="L5111" s="41">
        <v>3.6849493532553623E-4</v>
      </c>
      <c r="M5111" s="42">
        <v>3.4963176466079382</v>
      </c>
    </row>
    <row r="5112" spans="1:13" x14ac:dyDescent="0.2">
      <c r="A5112" s="84">
        <v>360</v>
      </c>
      <c r="B5112" s="85">
        <v>38435</v>
      </c>
      <c r="C5112" s="105">
        <v>25.878535230000001</v>
      </c>
      <c r="D5112" s="90">
        <v>6.3953000000000002E-4</v>
      </c>
      <c r="E5112" s="87">
        <v>366.87208693000002</v>
      </c>
      <c r="F5112" s="96">
        <v>2.4878078399999999</v>
      </c>
      <c r="G5112" s="91">
        <v>14.183171535</v>
      </c>
      <c r="H5112" s="41">
        <v>3.6849493532553623E-4</v>
      </c>
      <c r="I5112" s="42">
        <v>32.941839024053408</v>
      </c>
      <c r="J5112" s="41">
        <v>3.9397698708333335E-4</v>
      </c>
      <c r="K5112" s="42">
        <v>3.7028120557954143</v>
      </c>
      <c r="L5112" s="41">
        <v>3.6849493532553623E-4</v>
      </c>
      <c r="M5112" s="42">
        <v>3.4966861415432637</v>
      </c>
    </row>
    <row r="5113" spans="1:13" x14ac:dyDescent="0.2">
      <c r="A5113" s="84">
        <v>360</v>
      </c>
      <c r="B5113" s="85">
        <v>38436</v>
      </c>
      <c r="C5113" s="105">
        <v>25.878535230000001</v>
      </c>
      <c r="D5113" s="90">
        <v>6.3953000000000002E-4</v>
      </c>
      <c r="E5113" s="87">
        <v>367.10671264000001</v>
      </c>
      <c r="F5113" s="96">
        <v>2.4878078399999999</v>
      </c>
      <c r="G5113" s="91">
        <v>14.183171535</v>
      </c>
      <c r="H5113" s="41">
        <v>3.6849493532553623E-4</v>
      </c>
      <c r="I5113" s="42">
        <v>32.953977924894083</v>
      </c>
      <c r="J5113" s="41">
        <v>3.9397698708333335E-4</v>
      </c>
      <c r="K5113" s="42">
        <v>3.7032060327824978</v>
      </c>
      <c r="L5113" s="41">
        <v>3.6849493532553623E-4</v>
      </c>
      <c r="M5113" s="42">
        <v>3.4970546364785893</v>
      </c>
    </row>
    <row r="5114" spans="1:13" x14ac:dyDescent="0.2">
      <c r="A5114" s="84">
        <v>360</v>
      </c>
      <c r="B5114" s="85">
        <v>38437</v>
      </c>
      <c r="C5114" s="105">
        <v>25.878535230000001</v>
      </c>
      <c r="D5114" s="90">
        <v>6.3953000000000002E-4</v>
      </c>
      <c r="E5114" s="87">
        <v>367.3414884</v>
      </c>
      <c r="F5114" s="96">
        <v>2.4878078399999999</v>
      </c>
      <c r="G5114" s="91">
        <v>14.183171535</v>
      </c>
      <c r="H5114" s="41">
        <v>3.6849493532553623E-4</v>
      </c>
      <c r="I5114" s="42">
        <v>32.966121298858234</v>
      </c>
      <c r="J5114" s="41">
        <v>3.9397698708333335E-4</v>
      </c>
      <c r="K5114" s="42">
        <v>3.7036000097695814</v>
      </c>
      <c r="L5114" s="41">
        <v>3.6849493532553623E-4</v>
      </c>
      <c r="M5114" s="42">
        <v>3.4974231314139148</v>
      </c>
    </row>
    <row r="5115" spans="1:13" x14ac:dyDescent="0.2">
      <c r="A5115" s="84">
        <v>360</v>
      </c>
      <c r="B5115" s="85">
        <v>38438</v>
      </c>
      <c r="C5115" s="105">
        <v>25.878535230000001</v>
      </c>
      <c r="D5115" s="90">
        <v>6.3953000000000002E-4</v>
      </c>
      <c r="E5115" s="87">
        <v>367.57641430000001</v>
      </c>
      <c r="F5115" s="96">
        <v>2.4878078399999999</v>
      </c>
      <c r="G5115" s="91">
        <v>14.183171535</v>
      </c>
      <c r="H5115" s="41">
        <v>3.6849493532553623E-4</v>
      </c>
      <c r="I5115" s="42">
        <v>32.97826914759419</v>
      </c>
      <c r="J5115" s="41">
        <v>3.9397698708333335E-4</v>
      </c>
      <c r="K5115" s="42">
        <v>3.7039939867566649</v>
      </c>
      <c r="L5115" s="41">
        <v>3.6849493532553623E-4</v>
      </c>
      <c r="M5115" s="42">
        <v>3.4977916263492403</v>
      </c>
    </row>
    <row r="5116" spans="1:13" x14ac:dyDescent="0.2">
      <c r="A5116" s="84">
        <v>360</v>
      </c>
      <c r="B5116" s="85">
        <v>38439</v>
      </c>
      <c r="C5116" s="105">
        <v>25.831693560000001</v>
      </c>
      <c r="D5116" s="90">
        <v>6.3843000000000005E-4</v>
      </c>
      <c r="E5116" s="87">
        <v>367.81108611000002</v>
      </c>
      <c r="F5116" s="96">
        <v>2.4898866100000001</v>
      </c>
      <c r="G5116" s="91">
        <v>14.160790085</v>
      </c>
      <c r="H5116" s="41">
        <v>3.6795019933277828E-4</v>
      </c>
      <c r="I5116" s="42">
        <v>32.990403508300695</v>
      </c>
      <c r="J5116" s="41">
        <v>3.9335528013888888E-4</v>
      </c>
      <c r="K5116" s="42">
        <v>3.7043873420368039</v>
      </c>
      <c r="L5116" s="41">
        <v>3.6795019933277828E-4</v>
      </c>
      <c r="M5116" s="42">
        <v>3.4981595765485731</v>
      </c>
    </row>
    <row r="5117" spans="1:13" x14ac:dyDescent="0.2">
      <c r="A5117" s="84">
        <v>360</v>
      </c>
      <c r="B5117" s="85">
        <v>38440</v>
      </c>
      <c r="C5117" s="105">
        <v>25.5955862</v>
      </c>
      <c r="D5117" s="90">
        <v>6.3334999999999997E-4</v>
      </c>
      <c r="E5117" s="87">
        <v>368.04403925999998</v>
      </c>
      <c r="F5117" s="96">
        <v>2.4757784599999999</v>
      </c>
      <c r="G5117" s="91">
        <v>14.03568233</v>
      </c>
      <c r="H5117" s="41">
        <v>3.6490327302418635E-4</v>
      </c>
      <c r="I5117" s="42">
        <v>33.002441814519266</v>
      </c>
      <c r="J5117" s="41">
        <v>3.8988006472222221E-4</v>
      </c>
      <c r="K5117" s="42">
        <v>3.704777222101526</v>
      </c>
      <c r="L5117" s="41">
        <v>3.6490327302418635E-4</v>
      </c>
      <c r="M5117" s="42">
        <v>3.4985244798215973</v>
      </c>
    </row>
    <row r="5118" spans="1:13" x14ac:dyDescent="0.2">
      <c r="A5118" s="84">
        <v>360</v>
      </c>
      <c r="B5118" s="85">
        <v>38441</v>
      </c>
      <c r="C5118" s="105">
        <v>25.370050339999999</v>
      </c>
      <c r="D5118" s="90">
        <v>6.2825000000000001E-4</v>
      </c>
      <c r="E5118" s="87">
        <v>368.27526293</v>
      </c>
      <c r="F5118" s="96">
        <v>2.5057421999999998</v>
      </c>
      <c r="G5118" s="91">
        <v>13.93789627</v>
      </c>
      <c r="H5118" s="41">
        <v>3.6251942874754306E-4</v>
      </c>
      <c r="I5118" s="42">
        <v>33.014405840873138</v>
      </c>
      <c r="J5118" s="41">
        <v>3.8716378527777775E-4</v>
      </c>
      <c r="K5118" s="42">
        <v>3.7051643858868037</v>
      </c>
      <c r="L5118" s="41">
        <v>3.6251942874754306E-4</v>
      </c>
      <c r="M5118" s="42">
        <v>3.4988869992503449</v>
      </c>
    </row>
    <row r="5119" spans="1:13" x14ac:dyDescent="0.2">
      <c r="A5119" s="84">
        <v>360</v>
      </c>
      <c r="B5119" s="85">
        <v>38442</v>
      </c>
      <c r="C5119" s="105">
        <v>25.675978310000001</v>
      </c>
      <c r="D5119" s="90">
        <v>6.3511000000000004E-4</v>
      </c>
      <c r="E5119" s="87">
        <v>368.50915823000003</v>
      </c>
      <c r="F5119" s="96">
        <v>2.5303377899999999</v>
      </c>
      <c r="G5119" s="91">
        <v>14.103158050000001</v>
      </c>
      <c r="H5119" s="41">
        <v>3.6654701864424766E-4</v>
      </c>
      <c r="I5119" s="42">
        <v>33.02650717290642</v>
      </c>
      <c r="J5119" s="41">
        <v>3.9175439027777783E-4</v>
      </c>
      <c r="K5119" s="42">
        <v>3.7055561402770816</v>
      </c>
      <c r="L5119" s="41">
        <v>3.6654701864424766E-4</v>
      </c>
      <c r="M5119" s="42">
        <v>3.4992535462689891</v>
      </c>
    </row>
    <row r="5120" spans="1:13" x14ac:dyDescent="0.2">
      <c r="A5120" s="84">
        <v>360</v>
      </c>
      <c r="B5120" s="85">
        <v>38443</v>
      </c>
      <c r="C5120" s="105">
        <v>25.57</v>
      </c>
      <c r="D5120" s="90">
        <v>6.3268000000000005E-4</v>
      </c>
      <c r="E5120" s="87">
        <v>368.74230660000001</v>
      </c>
      <c r="F5120" s="96">
        <v>2.56</v>
      </c>
      <c r="G5120" s="91">
        <v>14.065</v>
      </c>
      <c r="H5120" s="41">
        <v>3.6561758670261568E-4</v>
      </c>
      <c r="I5120" s="42">
        <v>33.038582244756192</v>
      </c>
      <c r="J5120" s="41">
        <v>3.9069444444444443E-4</v>
      </c>
      <c r="K5120" s="42">
        <v>3.7059468347215261</v>
      </c>
      <c r="L5120" s="41">
        <v>3.6561758670261568E-4</v>
      </c>
      <c r="M5120" s="42">
        <v>3.4996191638556917</v>
      </c>
    </row>
    <row r="5121" spans="1:13" x14ac:dyDescent="0.2">
      <c r="A5121" s="84">
        <v>360</v>
      </c>
      <c r="B5121" s="85">
        <v>38444</v>
      </c>
      <c r="C5121" s="105">
        <v>25.57</v>
      </c>
      <c r="D5121" s="90">
        <v>6.3268000000000005E-4</v>
      </c>
      <c r="E5121" s="87">
        <v>368.97560248000002</v>
      </c>
      <c r="F5121" s="96">
        <v>2.56</v>
      </c>
      <c r="G5121" s="91">
        <v>14.065</v>
      </c>
      <c r="H5121" s="41">
        <v>3.6561758670261568E-4</v>
      </c>
      <c r="I5121" s="42">
        <v>33.050661731464594</v>
      </c>
      <c r="J5121" s="41">
        <v>3.9069444444444443E-4</v>
      </c>
      <c r="K5121" s="42">
        <v>3.7063375291659706</v>
      </c>
      <c r="L5121" s="41">
        <v>3.6561758670261568E-4</v>
      </c>
      <c r="M5121" s="42">
        <v>3.4999847814423943</v>
      </c>
    </row>
    <row r="5122" spans="1:13" x14ac:dyDescent="0.2">
      <c r="A5122" s="84">
        <v>360</v>
      </c>
      <c r="B5122" s="85">
        <v>38445</v>
      </c>
      <c r="C5122" s="105">
        <v>25.57</v>
      </c>
      <c r="D5122" s="90">
        <v>6.3268000000000005E-4</v>
      </c>
      <c r="E5122" s="87">
        <v>369.20904596000003</v>
      </c>
      <c r="F5122" s="96">
        <v>2.56</v>
      </c>
      <c r="G5122" s="91">
        <v>14.065</v>
      </c>
      <c r="H5122" s="41">
        <v>3.6561758670261568E-4</v>
      </c>
      <c r="I5122" s="42">
        <v>33.062745634645779</v>
      </c>
      <c r="J5122" s="41">
        <v>3.9069444444444443E-4</v>
      </c>
      <c r="K5122" s="42">
        <v>3.7067282236104151</v>
      </c>
      <c r="L5122" s="41">
        <v>3.6561758670261568E-4</v>
      </c>
      <c r="M5122" s="42">
        <v>3.5003503990290969</v>
      </c>
    </row>
    <row r="5123" spans="1:13" x14ac:dyDescent="0.2">
      <c r="A5123" s="84">
        <v>360</v>
      </c>
      <c r="B5123" s="85">
        <v>38446</v>
      </c>
      <c r="C5123" s="105">
        <v>25.57</v>
      </c>
      <c r="D5123" s="90">
        <v>6.3268000000000005E-4</v>
      </c>
      <c r="E5123" s="87">
        <v>369.44263713999999</v>
      </c>
      <c r="F5123" s="96">
        <v>2.56</v>
      </c>
      <c r="G5123" s="91">
        <v>14.065</v>
      </c>
      <c r="H5123" s="41">
        <v>3.6561758670261568E-4</v>
      </c>
      <c r="I5123" s="42">
        <v>33.074833955914478</v>
      </c>
      <c r="J5123" s="41">
        <v>3.9069444444444443E-4</v>
      </c>
      <c r="K5123" s="42">
        <v>3.7071189180548596</v>
      </c>
      <c r="L5123" s="41">
        <v>3.6561758670261568E-4</v>
      </c>
      <c r="M5123" s="42">
        <v>3.5007160166157996</v>
      </c>
    </row>
    <row r="5124" spans="1:13" x14ac:dyDescent="0.2">
      <c r="A5124" s="84">
        <v>360</v>
      </c>
      <c r="B5124" s="85">
        <v>38447</v>
      </c>
      <c r="C5124" s="105">
        <v>26.17</v>
      </c>
      <c r="D5124" s="90">
        <v>6.4592999999999996E-4</v>
      </c>
      <c r="E5124" s="87">
        <v>369.68127121999999</v>
      </c>
      <c r="F5124" s="96">
        <v>2.56</v>
      </c>
      <c r="G5124" s="91">
        <v>14.365</v>
      </c>
      <c r="H5124" s="41">
        <v>3.7291646631687492E-4</v>
      </c>
      <c r="I5124" s="42">
        <v>33.087168106117332</v>
      </c>
      <c r="J5124" s="41">
        <v>3.9902777777777777E-4</v>
      </c>
      <c r="K5124" s="42">
        <v>3.7075179458326373</v>
      </c>
      <c r="L5124" s="41">
        <v>3.7291646631687492E-4</v>
      </c>
      <c r="M5124" s="42">
        <v>3.5010889330821167</v>
      </c>
    </row>
    <row r="5125" spans="1:13" x14ac:dyDescent="0.2">
      <c r="A5125" s="84">
        <v>360</v>
      </c>
      <c r="B5125" s="85">
        <v>38448</v>
      </c>
      <c r="C5125" s="105">
        <v>26</v>
      </c>
      <c r="D5125" s="90">
        <v>6.4218000000000001E-4</v>
      </c>
      <c r="E5125" s="87">
        <v>369.91867314000001</v>
      </c>
      <c r="F5125" s="96">
        <v>2.52</v>
      </c>
      <c r="G5125" s="91">
        <v>14.26</v>
      </c>
      <c r="H5125" s="41">
        <v>3.7036403257384443E-4</v>
      </c>
      <c r="I5125" s="42">
        <v>33.099422403123562</v>
      </c>
      <c r="J5125" s="41">
        <v>3.9611111111111113E-4</v>
      </c>
      <c r="K5125" s="42">
        <v>3.7079140569437485</v>
      </c>
      <c r="L5125" s="41">
        <v>3.7036403257384443E-4</v>
      </c>
      <c r="M5125" s="42">
        <v>3.5014592971146907</v>
      </c>
    </row>
    <row r="5126" spans="1:13" x14ac:dyDescent="0.2">
      <c r="A5126" s="84">
        <v>360</v>
      </c>
      <c r="B5126" s="85">
        <v>38449</v>
      </c>
      <c r="C5126" s="105">
        <v>25.84</v>
      </c>
      <c r="D5126" s="90">
        <v>6.3865000000000005E-4</v>
      </c>
      <c r="E5126" s="87">
        <v>370.15492169999999</v>
      </c>
      <c r="F5126" s="96">
        <v>2.5499999999999998</v>
      </c>
      <c r="G5126" s="91">
        <v>14.195</v>
      </c>
      <c r="H5126" s="41">
        <v>3.687827820959555E-4</v>
      </c>
      <c r="I5126" s="42">
        <v>33.111628900203158</v>
      </c>
      <c r="J5126" s="41">
        <v>3.9430555555555557E-4</v>
      </c>
      <c r="K5126" s="42">
        <v>3.7083083624993041</v>
      </c>
      <c r="L5126" s="41">
        <v>3.687827820959555E-4</v>
      </c>
      <c r="M5126" s="42">
        <v>3.5018280798967867</v>
      </c>
    </row>
    <row r="5127" spans="1:13" x14ac:dyDescent="0.2">
      <c r="A5127" s="84">
        <v>360</v>
      </c>
      <c r="B5127" s="85">
        <v>38450</v>
      </c>
      <c r="C5127" s="105">
        <v>25.93</v>
      </c>
      <c r="D5127" s="90">
        <v>6.4064000000000005E-4</v>
      </c>
      <c r="E5127" s="87">
        <v>370.39205774999999</v>
      </c>
      <c r="F5127" s="96">
        <v>2.4700000000000002</v>
      </c>
      <c r="G5127" s="91">
        <v>14.2</v>
      </c>
      <c r="H5127" s="41">
        <v>3.6890444860993021E-4</v>
      </c>
      <c r="I5127" s="42">
        <v>33.123843927405161</v>
      </c>
      <c r="J5127" s="41">
        <v>3.9444444444444444E-4</v>
      </c>
      <c r="K5127" s="42">
        <v>3.7087028069437484</v>
      </c>
      <c r="L5127" s="41">
        <v>3.6890444860993021E-4</v>
      </c>
      <c r="M5127" s="42">
        <v>3.5021969843453968</v>
      </c>
    </row>
    <row r="5128" spans="1:13" x14ac:dyDescent="0.2">
      <c r="A5128" s="84">
        <v>360</v>
      </c>
      <c r="B5128" s="85">
        <v>38451</v>
      </c>
      <c r="C5128" s="105">
        <v>25.93</v>
      </c>
      <c r="D5128" s="90">
        <v>6.4064000000000005E-4</v>
      </c>
      <c r="E5128" s="87">
        <v>370.62934572</v>
      </c>
      <c r="F5128" s="96">
        <v>2.4700000000000002</v>
      </c>
      <c r="G5128" s="91">
        <v>14.2</v>
      </c>
      <c r="H5128" s="41">
        <v>3.6890444860993021E-4</v>
      </c>
      <c r="I5128" s="42">
        <v>33.136063460785046</v>
      </c>
      <c r="J5128" s="41">
        <v>3.9444444444444444E-4</v>
      </c>
      <c r="K5128" s="42">
        <v>3.7090972513881928</v>
      </c>
      <c r="L5128" s="41">
        <v>3.6890444860993021E-4</v>
      </c>
      <c r="M5128" s="42">
        <v>3.502565888794007</v>
      </c>
    </row>
    <row r="5129" spans="1:13" x14ac:dyDescent="0.2">
      <c r="A5129" s="84">
        <v>360</v>
      </c>
      <c r="B5129" s="85">
        <v>38452</v>
      </c>
      <c r="C5129" s="105">
        <v>25.93</v>
      </c>
      <c r="D5129" s="90">
        <v>6.4064000000000005E-4</v>
      </c>
      <c r="E5129" s="87">
        <v>370.86678569999998</v>
      </c>
      <c r="F5129" s="96">
        <v>2.4700000000000002</v>
      </c>
      <c r="G5129" s="91">
        <v>14.2</v>
      </c>
      <c r="H5129" s="41">
        <v>3.6890444860993021E-4</v>
      </c>
      <c r="I5129" s="42">
        <v>33.148287502005154</v>
      </c>
      <c r="J5129" s="41">
        <v>3.9444444444444444E-4</v>
      </c>
      <c r="K5129" s="42">
        <v>3.7094916958326372</v>
      </c>
      <c r="L5129" s="41">
        <v>3.6890444860993021E-4</v>
      </c>
      <c r="M5129" s="42">
        <v>3.5029347932426171</v>
      </c>
    </row>
    <row r="5130" spans="1:13" x14ac:dyDescent="0.2">
      <c r="A5130" s="84">
        <v>360</v>
      </c>
      <c r="B5130" s="85">
        <v>38453</v>
      </c>
      <c r="C5130" s="105">
        <v>25.86</v>
      </c>
      <c r="D5130" s="90">
        <v>6.3909000000000004E-4</v>
      </c>
      <c r="E5130" s="87">
        <v>371.10380294999999</v>
      </c>
      <c r="F5130" s="96">
        <v>2.57</v>
      </c>
      <c r="G5130" s="91">
        <v>14.215</v>
      </c>
      <c r="H5130" s="41">
        <v>3.6926941628134813E-4</v>
      </c>
      <c r="I5130" s="42">
        <v>33.160528150781744</v>
      </c>
      <c r="J5130" s="41">
        <v>3.9486111111111113E-4</v>
      </c>
      <c r="K5130" s="42">
        <v>3.7098865569437485</v>
      </c>
      <c r="L5130" s="41">
        <v>3.6926941628134813E-4</v>
      </c>
      <c r="M5130" s="42">
        <v>3.5033040626588985</v>
      </c>
    </row>
    <row r="5131" spans="1:13" x14ac:dyDescent="0.2">
      <c r="A5131" s="84">
        <v>360</v>
      </c>
      <c r="B5131" s="85">
        <v>38454</v>
      </c>
      <c r="C5131" s="105">
        <v>26.07</v>
      </c>
      <c r="D5131" s="90">
        <v>6.4373000000000002E-4</v>
      </c>
      <c r="E5131" s="87">
        <v>371.34269360000002</v>
      </c>
      <c r="F5131" s="96">
        <v>2.57</v>
      </c>
      <c r="G5131" s="91">
        <v>14.32</v>
      </c>
      <c r="H5131" s="41">
        <v>3.7182285241299518E-4</v>
      </c>
      <c r="I5131" s="42">
        <v>33.172857992946291</v>
      </c>
      <c r="J5131" s="41">
        <v>3.9777777777777777E-4</v>
      </c>
      <c r="K5131" s="42">
        <v>3.7102843347215262</v>
      </c>
      <c r="L5131" s="41">
        <v>3.7182285241299518E-4</v>
      </c>
      <c r="M5131" s="42">
        <v>3.5036758855113117</v>
      </c>
    </row>
    <row r="5132" spans="1:13" x14ac:dyDescent="0.2">
      <c r="A5132" s="84">
        <v>360</v>
      </c>
      <c r="B5132" s="85">
        <v>38455</v>
      </c>
      <c r="C5132" s="105">
        <v>26.4</v>
      </c>
      <c r="D5132" s="90">
        <v>6.5099000000000005E-4</v>
      </c>
      <c r="E5132" s="87">
        <v>371.58443397999997</v>
      </c>
      <c r="F5132" s="96">
        <v>2.6</v>
      </c>
      <c r="G5132" s="91">
        <v>14.5</v>
      </c>
      <c r="H5132" s="41">
        <v>3.7619473518168967E-4</v>
      </c>
      <c r="I5132" s="42">
        <v>33.185337447474168</v>
      </c>
      <c r="J5132" s="41">
        <v>4.0277777777777778E-4</v>
      </c>
      <c r="K5132" s="42">
        <v>3.7106871124993042</v>
      </c>
      <c r="L5132" s="41">
        <v>3.7619473518168967E-4</v>
      </c>
      <c r="M5132" s="42">
        <v>3.5040520802464936</v>
      </c>
    </row>
    <row r="5133" spans="1:13" x14ac:dyDescent="0.2">
      <c r="A5133" s="84">
        <v>360</v>
      </c>
      <c r="B5133" s="85">
        <v>38456</v>
      </c>
      <c r="C5133" s="105">
        <v>26.36</v>
      </c>
      <c r="D5133" s="90">
        <v>6.5010999999999997E-4</v>
      </c>
      <c r="E5133" s="87">
        <v>371.82600473999997</v>
      </c>
      <c r="F5133" s="96">
        <v>2.61</v>
      </c>
      <c r="G5133" s="91">
        <v>14.484999999999999</v>
      </c>
      <c r="H5133" s="41">
        <v>3.7583067348401222E-4</v>
      </c>
      <c r="I5133" s="42">
        <v>33.197809515196845</v>
      </c>
      <c r="J5133" s="41">
        <v>4.0236111111111109E-4</v>
      </c>
      <c r="K5133" s="42">
        <v>3.7110894736104152</v>
      </c>
      <c r="L5133" s="41">
        <v>3.7583067348401222E-4</v>
      </c>
      <c r="M5133" s="42">
        <v>3.5044279109199774</v>
      </c>
    </row>
    <row r="5134" spans="1:13" x14ac:dyDescent="0.2">
      <c r="A5134" s="84">
        <v>360</v>
      </c>
      <c r="B5134" s="85">
        <v>38457</v>
      </c>
      <c r="C5134" s="105">
        <v>26.19</v>
      </c>
      <c r="D5134" s="90">
        <v>6.4636999999999995E-4</v>
      </c>
      <c r="E5134" s="87">
        <v>372.06634191000001</v>
      </c>
      <c r="F5134" s="96">
        <v>2.58</v>
      </c>
      <c r="G5134" s="91">
        <v>14.385000000000002</v>
      </c>
      <c r="H5134" s="41">
        <v>3.7340237920679975E-4</v>
      </c>
      <c r="I5134" s="42">
        <v>33.210205656254274</v>
      </c>
      <c r="J5134" s="41">
        <v>3.9958333333333339E-4</v>
      </c>
      <c r="K5134" s="42">
        <v>3.7114890569437486</v>
      </c>
      <c r="L5134" s="41">
        <v>3.7340237920679975E-4</v>
      </c>
      <c r="M5134" s="42">
        <v>3.5048013132991844</v>
      </c>
    </row>
    <row r="5135" spans="1:13" x14ac:dyDescent="0.2">
      <c r="A5135" s="84">
        <v>360</v>
      </c>
      <c r="B5135" s="85">
        <v>38458</v>
      </c>
      <c r="C5135" s="105">
        <v>26.19</v>
      </c>
      <c r="D5135" s="90">
        <v>6.4636999999999995E-4</v>
      </c>
      <c r="E5135" s="87">
        <v>372.30683442999998</v>
      </c>
      <c r="F5135" s="96">
        <v>2.58</v>
      </c>
      <c r="G5135" s="91">
        <v>14.385000000000002</v>
      </c>
      <c r="H5135" s="41">
        <v>3.7340237920679975E-4</v>
      </c>
      <c r="I5135" s="42">
        <v>33.222606426060267</v>
      </c>
      <c r="J5135" s="41">
        <v>3.9958333333333339E-4</v>
      </c>
      <c r="K5135" s="42">
        <v>3.7118886402770821</v>
      </c>
      <c r="L5135" s="41">
        <v>3.7340237920679975E-4</v>
      </c>
      <c r="M5135" s="42">
        <v>3.5051747156783915</v>
      </c>
    </row>
    <row r="5136" spans="1:13" x14ac:dyDescent="0.2">
      <c r="A5136" s="84">
        <v>360</v>
      </c>
      <c r="B5136" s="85">
        <v>38459</v>
      </c>
      <c r="C5136" s="105">
        <v>26.19</v>
      </c>
      <c r="D5136" s="90">
        <v>6.4636999999999995E-4</v>
      </c>
      <c r="E5136" s="87">
        <v>372.54748239999998</v>
      </c>
      <c r="F5136" s="96">
        <v>2.58</v>
      </c>
      <c r="G5136" s="91">
        <v>14.385000000000002</v>
      </c>
      <c r="H5136" s="41">
        <v>3.7340237920679975E-4</v>
      </c>
      <c r="I5136" s="42">
        <v>33.235011826343211</v>
      </c>
      <c r="J5136" s="41">
        <v>3.9958333333333339E-4</v>
      </c>
      <c r="K5136" s="42">
        <v>3.7122882236104155</v>
      </c>
      <c r="L5136" s="41">
        <v>3.7340237920679975E-4</v>
      </c>
      <c r="M5136" s="42">
        <v>3.5055481180575985</v>
      </c>
    </row>
    <row r="5137" spans="1:13" x14ac:dyDescent="0.2">
      <c r="A5137" s="84">
        <v>360</v>
      </c>
      <c r="B5137" s="85">
        <v>38460</v>
      </c>
      <c r="C5137" s="105">
        <v>26.09</v>
      </c>
      <c r="D5137" s="90">
        <v>6.4417000000000001E-4</v>
      </c>
      <c r="E5137" s="87">
        <v>372.78746631000001</v>
      </c>
      <c r="F5137" s="96">
        <v>2.6</v>
      </c>
      <c r="G5137" s="91">
        <v>14.345000000000001</v>
      </c>
      <c r="H5137" s="41">
        <v>3.7243046867985186E-4</v>
      </c>
      <c r="I5137" s="42">
        <v>33.247389557374277</v>
      </c>
      <c r="J5137" s="41">
        <v>3.9847222222222226E-4</v>
      </c>
      <c r="K5137" s="42">
        <v>3.7126866958326379</v>
      </c>
      <c r="L5137" s="41">
        <v>3.7243046867985186E-4</v>
      </c>
      <c r="M5137" s="42">
        <v>3.5059205485262783</v>
      </c>
    </row>
    <row r="5138" spans="1:13" x14ac:dyDescent="0.2">
      <c r="A5138" s="84">
        <v>360</v>
      </c>
      <c r="B5138" s="85">
        <v>38461</v>
      </c>
      <c r="C5138" s="105">
        <v>26.06</v>
      </c>
      <c r="D5138" s="90">
        <v>6.4351000000000002E-4</v>
      </c>
      <c r="E5138" s="87">
        <v>373.02735876999998</v>
      </c>
      <c r="F5138" s="96">
        <v>2.58</v>
      </c>
      <c r="G5138" s="91">
        <v>14.32</v>
      </c>
      <c r="H5138" s="41">
        <v>3.7182285241299518E-4</v>
      </c>
      <c r="I5138" s="42">
        <v>33.259751696594783</v>
      </c>
      <c r="J5138" s="41">
        <v>3.9777777777777777E-4</v>
      </c>
      <c r="K5138" s="42">
        <v>3.7130844736104156</v>
      </c>
      <c r="L5138" s="41">
        <v>3.7182285241299518E-4</v>
      </c>
      <c r="M5138" s="42">
        <v>3.5062923713786915</v>
      </c>
    </row>
    <row r="5139" spans="1:13" x14ac:dyDescent="0.2">
      <c r="A5139" s="84">
        <v>360</v>
      </c>
      <c r="B5139" s="85">
        <v>38462</v>
      </c>
      <c r="C5139" s="105">
        <v>25.89</v>
      </c>
      <c r="D5139" s="90">
        <v>6.3975999999999996E-4</v>
      </c>
      <c r="E5139" s="87">
        <v>373.26600674999997</v>
      </c>
      <c r="F5139" s="96">
        <v>2.57</v>
      </c>
      <c r="G5139" s="91">
        <v>14.23</v>
      </c>
      <c r="H5139" s="41">
        <v>3.6963433615766483E-4</v>
      </c>
      <c r="I5139" s="42">
        <v>33.272045642833923</v>
      </c>
      <c r="J5139" s="41">
        <v>3.9527777777777781E-4</v>
      </c>
      <c r="K5139" s="42">
        <v>3.7134797513881934</v>
      </c>
      <c r="L5139" s="41">
        <v>3.6963433615766483E-4</v>
      </c>
      <c r="M5139" s="42">
        <v>3.5066620057148494</v>
      </c>
    </row>
    <row r="5140" spans="1:13" x14ac:dyDescent="0.2">
      <c r="A5140" s="84">
        <v>360</v>
      </c>
      <c r="B5140" s="85">
        <v>38463</v>
      </c>
      <c r="C5140" s="105">
        <v>25.79</v>
      </c>
      <c r="D5140" s="90">
        <v>6.3754999999999997E-4</v>
      </c>
      <c r="E5140" s="87">
        <v>373.50398249</v>
      </c>
      <c r="F5140" s="96">
        <v>2.56</v>
      </c>
      <c r="G5140" s="91">
        <v>14.174999999999999</v>
      </c>
      <c r="H5140" s="41">
        <v>3.6829606291122197E-4</v>
      </c>
      <c r="I5140" s="42">
        <v>33.284299606249185</v>
      </c>
      <c r="J5140" s="41">
        <v>3.9374999999999995E-4</v>
      </c>
      <c r="K5140" s="42">
        <v>3.7138735013881936</v>
      </c>
      <c r="L5140" s="41">
        <v>3.6829606291122197E-4</v>
      </c>
      <c r="M5140" s="42">
        <v>3.5070303017777604</v>
      </c>
    </row>
    <row r="5141" spans="1:13" x14ac:dyDescent="0.2">
      <c r="A5141" s="84">
        <v>360</v>
      </c>
      <c r="B5141" s="85">
        <v>38464</v>
      </c>
      <c r="C5141" s="105">
        <v>25.74</v>
      </c>
      <c r="D5141" s="90">
        <v>6.3644000000000005E-4</v>
      </c>
      <c r="E5141" s="87">
        <v>373.74169535999999</v>
      </c>
      <c r="F5141" s="96">
        <v>2.59</v>
      </c>
      <c r="G5141" s="91">
        <v>14.164999999999999</v>
      </c>
      <c r="H5141" s="41">
        <v>3.6805267143491527E-4</v>
      </c>
      <c r="I5141" s="42">
        <v>33.296549981636105</v>
      </c>
      <c r="J5141" s="41">
        <v>3.9347222222222219E-4</v>
      </c>
      <c r="K5141" s="42">
        <v>3.7142669736104157</v>
      </c>
      <c r="L5141" s="41">
        <v>3.6805267143491527E-4</v>
      </c>
      <c r="M5141" s="42">
        <v>3.5073983544491956</v>
      </c>
    </row>
    <row r="5142" spans="1:13" x14ac:dyDescent="0.2">
      <c r="A5142" s="84">
        <v>360</v>
      </c>
      <c r="B5142" s="85">
        <v>38465</v>
      </c>
      <c r="C5142" s="105">
        <v>25.74</v>
      </c>
      <c r="D5142" s="90">
        <v>6.3644000000000005E-4</v>
      </c>
      <c r="E5142" s="87">
        <v>373.97955952000001</v>
      </c>
      <c r="F5142" s="96">
        <v>2.59</v>
      </c>
      <c r="G5142" s="91">
        <v>14.164999999999999</v>
      </c>
      <c r="H5142" s="41">
        <v>3.6805267143491527E-4</v>
      </c>
      <c r="I5142" s="42">
        <v>33.308804865806415</v>
      </c>
      <c r="J5142" s="41">
        <v>3.9347222222222219E-4</v>
      </c>
      <c r="K5142" s="42">
        <v>3.7146604458326378</v>
      </c>
      <c r="L5142" s="41">
        <v>3.6805267143491527E-4</v>
      </c>
      <c r="M5142" s="42">
        <v>3.5077664071206307</v>
      </c>
    </row>
    <row r="5143" spans="1:13" x14ac:dyDescent="0.2">
      <c r="A5143" s="84">
        <v>360</v>
      </c>
      <c r="B5143" s="85">
        <v>38466</v>
      </c>
      <c r="C5143" s="105">
        <v>25.74</v>
      </c>
      <c r="D5143" s="90">
        <v>6.3644000000000005E-4</v>
      </c>
      <c r="E5143" s="87">
        <v>374.21757507000001</v>
      </c>
      <c r="F5143" s="96">
        <v>2.59</v>
      </c>
      <c r="G5143" s="91">
        <v>14.164999999999999</v>
      </c>
      <c r="H5143" s="41">
        <v>3.6805267143491527E-4</v>
      </c>
      <c r="I5143" s="42">
        <v>33.321064260419583</v>
      </c>
      <c r="J5143" s="41">
        <v>3.9347222222222219E-4</v>
      </c>
      <c r="K5143" s="42">
        <v>3.7150539180548598</v>
      </c>
      <c r="L5143" s="41">
        <v>3.6805267143491527E-4</v>
      </c>
      <c r="M5143" s="42">
        <v>3.5081344597920658</v>
      </c>
    </row>
    <row r="5144" spans="1:13" x14ac:dyDescent="0.2">
      <c r="A5144" s="84">
        <v>360</v>
      </c>
      <c r="B5144" s="85">
        <v>38467</v>
      </c>
      <c r="C5144" s="105">
        <v>26.08</v>
      </c>
      <c r="D5144" s="90">
        <v>6.4395000000000001E-4</v>
      </c>
      <c r="E5144" s="87">
        <v>374.45855247999998</v>
      </c>
      <c r="F5144" s="96">
        <v>2.58</v>
      </c>
      <c r="G5144" s="91">
        <v>14.329999999999998</v>
      </c>
      <c r="H5144" s="41">
        <v>3.7206591481897533E-4</v>
      </c>
      <c r="I5144" s="42">
        <v>33.333461892676375</v>
      </c>
      <c r="J5144" s="41">
        <v>3.9805555555555552E-4</v>
      </c>
      <c r="K5144" s="42">
        <v>3.7154519736104152</v>
      </c>
      <c r="L5144" s="41">
        <v>3.7206591481897533E-4</v>
      </c>
      <c r="M5144" s="42">
        <v>3.5085065257068848</v>
      </c>
    </row>
    <row r="5145" spans="1:13" x14ac:dyDescent="0.2">
      <c r="A5145" s="84">
        <v>360</v>
      </c>
      <c r="B5145" s="85">
        <v>38468</v>
      </c>
      <c r="C5145" s="105">
        <v>26.02</v>
      </c>
      <c r="D5145" s="90">
        <v>6.4262E-4</v>
      </c>
      <c r="E5145" s="87">
        <v>374.69918703000002</v>
      </c>
      <c r="F5145" s="96">
        <v>2.58</v>
      </c>
      <c r="G5145" s="91">
        <v>14.3</v>
      </c>
      <c r="H5145" s="41">
        <v>3.7133666398658782E-4</v>
      </c>
      <c r="I5145" s="42">
        <v>33.345839829214725</v>
      </c>
      <c r="J5145" s="41">
        <v>3.9722222222222226E-4</v>
      </c>
      <c r="K5145" s="42">
        <v>3.7158491958326376</v>
      </c>
      <c r="L5145" s="41">
        <v>3.7133666398658782E-4</v>
      </c>
      <c r="M5145" s="42">
        <v>3.5088778623708716</v>
      </c>
    </row>
    <row r="5146" spans="1:13" x14ac:dyDescent="0.2">
      <c r="A5146" s="84">
        <v>360</v>
      </c>
      <c r="B5146" s="85">
        <v>38469</v>
      </c>
      <c r="C5146" s="105">
        <v>25.84</v>
      </c>
      <c r="D5146" s="90">
        <v>6.3865000000000005E-4</v>
      </c>
      <c r="E5146" s="87">
        <v>374.93848867000003</v>
      </c>
      <c r="F5146" s="96">
        <v>2.56</v>
      </c>
      <c r="G5146" s="91">
        <v>14.2</v>
      </c>
      <c r="H5146" s="41">
        <v>3.6890444860993021E-4</v>
      </c>
      <c r="I5146" s="42">
        <v>33.358141257870358</v>
      </c>
      <c r="J5146" s="41">
        <v>3.9444444444444444E-4</v>
      </c>
      <c r="K5146" s="42">
        <v>3.716243640277082</v>
      </c>
      <c r="L5146" s="41">
        <v>3.6890444860993021E-4</v>
      </c>
      <c r="M5146" s="42">
        <v>3.5092467668194818</v>
      </c>
    </row>
    <row r="5147" spans="1:13" x14ac:dyDescent="0.2">
      <c r="A5147" s="84">
        <v>360</v>
      </c>
      <c r="B5147" s="85">
        <v>38470</v>
      </c>
      <c r="C5147" s="105">
        <v>25.94</v>
      </c>
      <c r="D5147" s="90">
        <v>6.4086000000000004E-4</v>
      </c>
      <c r="E5147" s="87">
        <v>375.17877175000001</v>
      </c>
      <c r="F5147" s="96">
        <v>2.6</v>
      </c>
      <c r="G5147" s="91">
        <v>14.270000000000001</v>
      </c>
      <c r="H5147" s="41">
        <v>3.7060722225623621E-4</v>
      </c>
      <c r="I5147" s="42">
        <v>33.370504025941571</v>
      </c>
      <c r="J5147" s="41">
        <v>3.9638888888888894E-4</v>
      </c>
      <c r="K5147" s="42">
        <v>3.7166400291659709</v>
      </c>
      <c r="L5147" s="41">
        <v>3.7060722225623621E-4</v>
      </c>
      <c r="M5147" s="42">
        <v>3.509617374041738</v>
      </c>
    </row>
    <row r="5148" spans="1:13" x14ac:dyDescent="0.2">
      <c r="A5148" s="84">
        <v>360</v>
      </c>
      <c r="B5148" s="85">
        <v>38471</v>
      </c>
      <c r="C5148" s="105">
        <v>26.07</v>
      </c>
      <c r="D5148" s="90">
        <v>6.4373000000000002E-4</v>
      </c>
      <c r="E5148" s="87">
        <v>375.42028557999998</v>
      </c>
      <c r="F5148" s="96">
        <v>2.5499999999999998</v>
      </c>
      <c r="G5148" s="91">
        <v>14.31</v>
      </c>
      <c r="H5148" s="41">
        <v>3.7157976880330956E-4</v>
      </c>
      <c r="I5148" s="42">
        <v>33.382903830112383</v>
      </c>
      <c r="J5148" s="41">
        <v>3.9750000000000001E-4</v>
      </c>
      <c r="K5148" s="42">
        <v>3.717037529165971</v>
      </c>
      <c r="L5148" s="41">
        <v>3.7157976880330956E-4</v>
      </c>
      <c r="M5148" s="42">
        <v>3.5099889538105415</v>
      </c>
    </row>
    <row r="5149" spans="1:13" x14ac:dyDescent="0.2">
      <c r="A5149" s="84">
        <v>360</v>
      </c>
      <c r="B5149" s="85">
        <v>38472</v>
      </c>
      <c r="C5149" s="105">
        <v>26.07</v>
      </c>
      <c r="D5149" s="90">
        <v>6.4373000000000002E-4</v>
      </c>
      <c r="E5149" s="87">
        <v>375.66195488</v>
      </c>
      <c r="F5149" s="96">
        <v>2.5499999999999998</v>
      </c>
      <c r="G5149" s="91">
        <v>14.31</v>
      </c>
      <c r="H5149" s="41">
        <v>3.7157976880330956E-4</v>
      </c>
      <c r="I5149" s="42">
        <v>33.395308241799562</v>
      </c>
      <c r="J5149" s="41">
        <v>3.9750000000000001E-4</v>
      </c>
      <c r="K5149" s="42">
        <v>3.717435029165971</v>
      </c>
      <c r="L5149" s="41">
        <v>3.7157976880330956E-4</v>
      </c>
      <c r="M5149" s="42">
        <v>3.5103605335793446</v>
      </c>
    </row>
    <row r="5150" spans="1:13" x14ac:dyDescent="0.2">
      <c r="A5150" s="84">
        <v>360</v>
      </c>
      <c r="B5150" s="85">
        <v>38473</v>
      </c>
      <c r="C5150" s="105">
        <v>26.07</v>
      </c>
      <c r="D5150" s="90">
        <v>6.4373000000000002E-4</v>
      </c>
      <c r="E5150" s="87">
        <v>375.90377975000001</v>
      </c>
      <c r="F5150" s="96">
        <v>2.56</v>
      </c>
      <c r="G5150" s="91">
        <v>14.315</v>
      </c>
      <c r="H5150" s="41">
        <v>3.7170131325869882E-4</v>
      </c>
      <c r="I5150" s="42">
        <v>33.407721321729717</v>
      </c>
      <c r="J5150" s="41">
        <v>3.9763888888888889E-4</v>
      </c>
      <c r="K5150" s="42">
        <v>3.7178326680548599</v>
      </c>
      <c r="L5150" s="41">
        <v>3.7170131325869882E-4</v>
      </c>
      <c r="M5150" s="42">
        <v>3.5107322348926031</v>
      </c>
    </row>
    <row r="5151" spans="1:13" x14ac:dyDescent="0.2">
      <c r="A5151" s="84">
        <v>360</v>
      </c>
      <c r="B5151" s="85">
        <v>38474</v>
      </c>
      <c r="C5151" s="105">
        <v>26.08</v>
      </c>
      <c r="D5151" s="90">
        <v>6.4395000000000001E-4</v>
      </c>
      <c r="E5151" s="87">
        <v>376.14584299000001</v>
      </c>
      <c r="F5151" s="96">
        <v>2.56</v>
      </c>
      <c r="G5151" s="91">
        <v>14.319999999999999</v>
      </c>
      <c r="H5151" s="41">
        <v>3.7182285241299518E-4</v>
      </c>
      <c r="I5151" s="42">
        <v>33.420143075964184</v>
      </c>
      <c r="J5151" s="41">
        <v>3.9777777777777771E-4</v>
      </c>
      <c r="K5151" s="42">
        <v>3.7182304458326376</v>
      </c>
      <c r="L5151" s="41">
        <v>3.7182285241299518E-4</v>
      </c>
      <c r="M5151" s="42">
        <v>3.5111040577450163</v>
      </c>
    </row>
    <row r="5152" spans="1:13" x14ac:dyDescent="0.2">
      <c r="A5152" s="84">
        <v>360</v>
      </c>
      <c r="B5152" s="85">
        <v>38475</v>
      </c>
      <c r="C5152" s="105">
        <v>26.26</v>
      </c>
      <c r="D5152" s="90">
        <v>6.4791000000000002E-4</v>
      </c>
      <c r="E5152" s="87">
        <v>376.38955163999998</v>
      </c>
      <c r="F5152" s="96">
        <v>2.56</v>
      </c>
      <c r="G5152" s="91">
        <v>14.41</v>
      </c>
      <c r="H5152" s="41">
        <v>3.7400965118838947E-4</v>
      </c>
      <c r="I5152" s="42">
        <v>33.43264253201869</v>
      </c>
      <c r="J5152" s="41">
        <v>4.0027777777777777E-4</v>
      </c>
      <c r="K5152" s="42">
        <v>3.7186307236104152</v>
      </c>
      <c r="L5152" s="41">
        <v>3.7400965118838947E-4</v>
      </c>
      <c r="M5152" s="42">
        <v>3.5114780673962045</v>
      </c>
    </row>
    <row r="5153" spans="1:13" x14ac:dyDescent="0.2">
      <c r="A5153" s="84">
        <v>360</v>
      </c>
      <c r="B5153" s="85">
        <v>38476</v>
      </c>
      <c r="C5153" s="105">
        <v>26.11</v>
      </c>
      <c r="D5153" s="90">
        <v>6.4461E-4</v>
      </c>
      <c r="E5153" s="87">
        <v>376.63217610999999</v>
      </c>
      <c r="F5153" s="96">
        <v>2.61</v>
      </c>
      <c r="G5153" s="91">
        <v>14.36</v>
      </c>
      <c r="H5153" s="41">
        <v>3.7279497485398494E-4</v>
      </c>
      <c r="I5153" s="42">
        <v>33.445106053150717</v>
      </c>
      <c r="J5153" s="41">
        <v>3.9888888888888889E-4</v>
      </c>
      <c r="K5153" s="42">
        <v>3.7190296124993041</v>
      </c>
      <c r="L5153" s="41">
        <v>3.7279497485398494E-4</v>
      </c>
      <c r="M5153" s="42">
        <v>3.5118508623710585</v>
      </c>
    </row>
    <row r="5154" spans="1:13" x14ac:dyDescent="0.2">
      <c r="A5154" s="84">
        <v>360</v>
      </c>
      <c r="B5154" s="85">
        <v>38477</v>
      </c>
      <c r="C5154" s="105">
        <v>26.2</v>
      </c>
      <c r="D5154" s="90">
        <v>6.4658999999999995E-4</v>
      </c>
      <c r="E5154" s="87">
        <v>376.87570270999998</v>
      </c>
      <c r="F5154" s="96">
        <v>2.64</v>
      </c>
      <c r="G5154" s="91">
        <v>14.42</v>
      </c>
      <c r="H5154" s="41">
        <v>3.7425252293021849E-4</v>
      </c>
      <c r="I5154" s="42">
        <v>33.45762296847078</v>
      </c>
      <c r="J5154" s="41">
        <v>4.0055555555555553E-4</v>
      </c>
      <c r="K5154" s="42">
        <v>3.7194301680548598</v>
      </c>
      <c r="L5154" s="41">
        <v>3.7425252293021849E-4</v>
      </c>
      <c r="M5154" s="42">
        <v>3.5122251148939885</v>
      </c>
    </row>
    <row r="5155" spans="1:13" x14ac:dyDescent="0.2">
      <c r="A5155" s="84">
        <v>360</v>
      </c>
      <c r="B5155" s="85">
        <v>38478</v>
      </c>
      <c r="C5155" s="105">
        <v>25.74</v>
      </c>
      <c r="D5155" s="90">
        <v>6.3644000000000005E-4</v>
      </c>
      <c r="E5155" s="87">
        <v>377.11556148</v>
      </c>
      <c r="F5155" s="96">
        <v>2.66</v>
      </c>
      <c r="G5155" s="91">
        <v>14.2</v>
      </c>
      <c r="H5155" s="41">
        <v>3.6890444860993021E-4</v>
      </c>
      <c r="I5155" s="42">
        <v>33.469965634423765</v>
      </c>
      <c r="J5155" s="41">
        <v>3.9444444444444444E-4</v>
      </c>
      <c r="K5155" s="42">
        <v>3.7198246124993042</v>
      </c>
      <c r="L5155" s="41">
        <v>3.6890444860993021E-4</v>
      </c>
      <c r="M5155" s="42">
        <v>3.5125940193425986</v>
      </c>
    </row>
    <row r="5156" spans="1:13" x14ac:dyDescent="0.2">
      <c r="A5156" s="84">
        <v>360</v>
      </c>
      <c r="B5156" s="85">
        <v>38479</v>
      </c>
      <c r="C5156" s="105">
        <v>25.74</v>
      </c>
      <c r="D5156" s="90">
        <v>6.3644000000000005E-4</v>
      </c>
      <c r="E5156" s="87">
        <v>377.35557290999998</v>
      </c>
      <c r="F5156" s="96">
        <v>2.66</v>
      </c>
      <c r="G5156" s="91">
        <v>14.2</v>
      </c>
      <c r="H5156" s="41">
        <v>3.6890444860993021E-4</v>
      </c>
      <c r="I5156" s="42">
        <v>33.482312853641126</v>
      </c>
      <c r="J5156" s="41">
        <v>3.9444444444444444E-4</v>
      </c>
      <c r="K5156" s="42">
        <v>3.7202190569437485</v>
      </c>
      <c r="L5156" s="41">
        <v>3.6890444860993021E-4</v>
      </c>
      <c r="M5156" s="42">
        <v>3.5129629237912088</v>
      </c>
    </row>
    <row r="5157" spans="1:13" x14ac:dyDescent="0.2">
      <c r="A5157" s="84">
        <v>360</v>
      </c>
      <c r="B5157" s="85">
        <v>38480</v>
      </c>
      <c r="C5157" s="105">
        <v>25.74</v>
      </c>
      <c r="D5157" s="90">
        <v>6.3644000000000005E-4</v>
      </c>
      <c r="E5157" s="87">
        <v>377.59573709</v>
      </c>
      <c r="F5157" s="96">
        <v>2.66</v>
      </c>
      <c r="G5157" s="91">
        <v>14.2</v>
      </c>
      <c r="H5157" s="41">
        <v>3.6890444860993021E-4</v>
      </c>
      <c r="I5157" s="42">
        <v>33.494664627802585</v>
      </c>
      <c r="J5157" s="41">
        <v>3.9444444444444444E-4</v>
      </c>
      <c r="K5157" s="42">
        <v>3.7206135013881929</v>
      </c>
      <c r="L5157" s="41">
        <v>3.6890444860993021E-4</v>
      </c>
      <c r="M5157" s="42">
        <v>3.5133318282398189</v>
      </c>
    </row>
    <row r="5158" spans="1:13" x14ac:dyDescent="0.2">
      <c r="A5158" s="84">
        <v>360</v>
      </c>
      <c r="B5158" s="85">
        <v>38481</v>
      </c>
      <c r="C5158" s="105">
        <v>25.69</v>
      </c>
      <c r="D5158" s="90">
        <v>6.3533999999999997E-4</v>
      </c>
      <c r="E5158" s="87">
        <v>377.83563877</v>
      </c>
      <c r="F5158" s="96">
        <v>2.65</v>
      </c>
      <c r="G5158" s="91">
        <v>14.17</v>
      </c>
      <c r="H5158" s="41">
        <v>3.6817436983049845E-4</v>
      </c>
      <c r="I5158" s="42">
        <v>33.506996504844608</v>
      </c>
      <c r="J5158" s="41">
        <v>3.9361111111111113E-4</v>
      </c>
      <c r="K5158" s="42">
        <v>3.7210071124993038</v>
      </c>
      <c r="L5158" s="41">
        <v>3.6817436983049845E-4</v>
      </c>
      <c r="M5158" s="42">
        <v>3.5137000026096494</v>
      </c>
    </row>
    <row r="5159" spans="1:13" x14ac:dyDescent="0.2">
      <c r="A5159" s="84">
        <v>360</v>
      </c>
      <c r="B5159" s="85">
        <v>38482</v>
      </c>
      <c r="C5159" s="105">
        <v>25.71</v>
      </c>
      <c r="D5159" s="90">
        <v>6.3577999999999996E-4</v>
      </c>
      <c r="E5159" s="87">
        <v>378.07585911000001</v>
      </c>
      <c r="F5159" s="96">
        <v>2.63</v>
      </c>
      <c r="G5159" s="91">
        <v>14.17</v>
      </c>
      <c r="H5159" s="41">
        <v>3.6817436983049845E-4</v>
      </c>
      <c r="I5159" s="42">
        <v>33.519332922167692</v>
      </c>
      <c r="J5159" s="41">
        <v>3.9361111111111113E-4</v>
      </c>
      <c r="K5159" s="42">
        <v>3.7214007236104147</v>
      </c>
      <c r="L5159" s="41">
        <v>3.6817436983049845E-4</v>
      </c>
      <c r="M5159" s="42">
        <v>3.5140681769794799</v>
      </c>
    </row>
    <row r="5160" spans="1:13" x14ac:dyDescent="0.2">
      <c r="A5160" s="84">
        <v>360</v>
      </c>
      <c r="B5160" s="85">
        <v>38483</v>
      </c>
      <c r="C5160" s="105">
        <v>25.93</v>
      </c>
      <c r="D5160" s="90">
        <v>6.4064000000000005E-4</v>
      </c>
      <c r="E5160" s="87">
        <v>378.31806963000002</v>
      </c>
      <c r="F5160" s="96">
        <v>2.67</v>
      </c>
      <c r="G5160" s="91">
        <v>14.3</v>
      </c>
      <c r="H5160" s="41">
        <v>3.7133666398658782E-4</v>
      </c>
      <c r="I5160" s="42">
        <v>33.531779879434069</v>
      </c>
      <c r="J5160" s="41">
        <v>3.9722222222222226E-4</v>
      </c>
      <c r="K5160" s="42">
        <v>3.7217979458326371</v>
      </c>
      <c r="L5160" s="41">
        <v>3.7133666398658782E-4</v>
      </c>
      <c r="M5160" s="42">
        <v>3.5144395136434667</v>
      </c>
    </row>
    <row r="5161" spans="1:13" x14ac:dyDescent="0.2">
      <c r="A5161" s="84">
        <v>360</v>
      </c>
      <c r="B5161" s="85">
        <v>38484</v>
      </c>
      <c r="C5161" s="105">
        <v>25.87</v>
      </c>
      <c r="D5161" s="90">
        <v>6.3931000000000003E-4</v>
      </c>
      <c r="E5161" s="87">
        <v>378.55993216000002</v>
      </c>
      <c r="F5161" s="96">
        <v>2.66</v>
      </c>
      <c r="G5161" s="91">
        <v>14.265000000000001</v>
      </c>
      <c r="H5161" s="41">
        <v>3.7048563006814028E-4</v>
      </c>
      <c r="I5161" s="42">
        <v>33.54420292203001</v>
      </c>
      <c r="J5161" s="41">
        <v>3.9625000000000001E-4</v>
      </c>
      <c r="K5161" s="42">
        <v>3.7221941958326372</v>
      </c>
      <c r="L5161" s="41">
        <v>3.7048563006814028E-4</v>
      </c>
      <c r="M5161" s="42">
        <v>3.5148099992735347</v>
      </c>
    </row>
    <row r="5162" spans="1:13" x14ac:dyDescent="0.2">
      <c r="A5162" s="84">
        <v>360</v>
      </c>
      <c r="B5162" s="85">
        <v>38485</v>
      </c>
      <c r="C5162" s="105">
        <v>25.75</v>
      </c>
      <c r="D5162" s="90">
        <v>6.3666000000000005E-4</v>
      </c>
      <c r="E5162" s="87">
        <v>378.80094613</v>
      </c>
      <c r="F5162" s="96">
        <v>2.64</v>
      </c>
      <c r="G5162" s="91">
        <v>14.195</v>
      </c>
      <c r="H5162" s="41">
        <v>3.687827820959555E-4</v>
      </c>
      <c r="I5162" s="42">
        <v>33.556573446506789</v>
      </c>
      <c r="J5162" s="41">
        <v>3.9430555555555557E-4</v>
      </c>
      <c r="K5162" s="42">
        <v>3.7225885013881927</v>
      </c>
      <c r="L5162" s="41">
        <v>3.687827820959555E-4</v>
      </c>
      <c r="M5162" s="42">
        <v>3.5151787820556306</v>
      </c>
    </row>
    <row r="5163" spans="1:13" x14ac:dyDescent="0.2">
      <c r="A5163" s="84">
        <v>360</v>
      </c>
      <c r="B5163" s="85">
        <v>38486</v>
      </c>
      <c r="C5163" s="105">
        <v>25.75</v>
      </c>
      <c r="D5163" s="90">
        <v>6.3666000000000005E-4</v>
      </c>
      <c r="E5163" s="87">
        <v>379.04211354</v>
      </c>
      <c r="F5163" s="96">
        <v>2.64</v>
      </c>
      <c r="G5163" s="91">
        <v>14.195</v>
      </c>
      <c r="H5163" s="41">
        <v>3.687827820959555E-4</v>
      </c>
      <c r="I5163" s="42">
        <v>33.568948533019999</v>
      </c>
      <c r="J5163" s="41">
        <v>3.9430555555555557E-4</v>
      </c>
      <c r="K5163" s="42">
        <v>3.7229828069437483</v>
      </c>
      <c r="L5163" s="41">
        <v>3.687827820959555E-4</v>
      </c>
      <c r="M5163" s="42">
        <v>3.5155475648377266</v>
      </c>
    </row>
    <row r="5164" spans="1:13" x14ac:dyDescent="0.2">
      <c r="A5164" s="84">
        <v>360</v>
      </c>
      <c r="B5164" s="85">
        <v>38487</v>
      </c>
      <c r="C5164" s="105">
        <v>25.75</v>
      </c>
      <c r="D5164" s="90">
        <v>6.3666000000000005E-4</v>
      </c>
      <c r="E5164" s="87">
        <v>379.28343448999999</v>
      </c>
      <c r="F5164" s="96">
        <v>2.64</v>
      </c>
      <c r="G5164" s="91">
        <v>14.195</v>
      </c>
      <c r="H5164" s="41">
        <v>3.687827820959555E-4</v>
      </c>
      <c r="I5164" s="42">
        <v>33.58132818325204</v>
      </c>
      <c r="J5164" s="41">
        <v>3.9430555555555557E-4</v>
      </c>
      <c r="K5164" s="42">
        <v>3.7233771124993038</v>
      </c>
      <c r="L5164" s="41">
        <v>3.687827820959555E-4</v>
      </c>
      <c r="M5164" s="42">
        <v>3.5159163476198225</v>
      </c>
    </row>
    <row r="5165" spans="1:13" x14ac:dyDescent="0.2">
      <c r="A5165" s="84">
        <v>360</v>
      </c>
      <c r="B5165" s="85">
        <v>38488</v>
      </c>
      <c r="C5165" s="105">
        <v>25.47</v>
      </c>
      <c r="D5165" s="90">
        <v>6.3047000000000005E-4</v>
      </c>
      <c r="E5165" s="87">
        <v>379.52256132000002</v>
      </c>
      <c r="F5165" s="96">
        <v>2.66</v>
      </c>
      <c r="G5165" s="91">
        <v>14.065</v>
      </c>
      <c r="H5165" s="41">
        <v>3.6561758670261568E-4</v>
      </c>
      <c r="I5165" s="42">
        <v>33.593606107420669</v>
      </c>
      <c r="J5165" s="41">
        <v>3.9069444444444443E-4</v>
      </c>
      <c r="K5165" s="42">
        <v>3.7237678069437483</v>
      </c>
      <c r="L5165" s="41">
        <v>3.6561758670261568E-4</v>
      </c>
      <c r="M5165" s="42">
        <v>3.5162819652065251</v>
      </c>
    </row>
    <row r="5166" spans="1:13" x14ac:dyDescent="0.2">
      <c r="A5166" s="84">
        <v>360</v>
      </c>
      <c r="B5166" s="85">
        <v>38489</v>
      </c>
      <c r="C5166" s="105">
        <v>25.47</v>
      </c>
      <c r="D5166" s="90">
        <v>6.3047000000000005E-4</v>
      </c>
      <c r="E5166" s="87">
        <v>379.76183890999999</v>
      </c>
      <c r="F5166" s="96">
        <v>2.65</v>
      </c>
      <c r="G5166" s="91">
        <v>14.059999999999999</v>
      </c>
      <c r="H5166" s="41">
        <v>3.6549577658928634E-4</v>
      </c>
      <c r="I5166" s="42">
        <v>33.605884428573333</v>
      </c>
      <c r="J5166" s="41">
        <v>3.905555555555555E-4</v>
      </c>
      <c r="K5166" s="42">
        <v>3.724158362499304</v>
      </c>
      <c r="L5166" s="41">
        <v>3.6549577658928634E-4</v>
      </c>
      <c r="M5166" s="42">
        <v>3.5166474609831146</v>
      </c>
    </row>
    <row r="5167" spans="1:13" x14ac:dyDescent="0.2">
      <c r="A5167" s="84">
        <v>360</v>
      </c>
      <c r="B5167" s="85">
        <v>38490</v>
      </c>
      <c r="C5167" s="105">
        <v>25.59</v>
      </c>
      <c r="D5167" s="90">
        <v>6.3312000000000004E-4</v>
      </c>
      <c r="E5167" s="87">
        <v>380.00227373000001</v>
      </c>
      <c r="F5167" s="96">
        <v>2.68</v>
      </c>
      <c r="G5167" s="91">
        <v>14.135</v>
      </c>
      <c r="H5167" s="41">
        <v>3.6732236942493834E-4</v>
      </c>
      <c r="I5167" s="42">
        <v>33.618228621668258</v>
      </c>
      <c r="J5167" s="41">
        <v>3.9263888888888888E-4</v>
      </c>
      <c r="K5167" s="42">
        <v>3.7245510013881931</v>
      </c>
      <c r="L5167" s="41">
        <v>3.6732236942493834E-4</v>
      </c>
      <c r="M5167" s="42">
        <v>3.5170147833525398</v>
      </c>
    </row>
    <row r="5168" spans="1:13" x14ac:dyDescent="0.2">
      <c r="A5168" s="84">
        <v>360</v>
      </c>
      <c r="B5168" s="85">
        <v>38491</v>
      </c>
      <c r="C5168" s="105">
        <v>25.89</v>
      </c>
      <c r="D5168" s="90">
        <v>6.3975999999999996E-4</v>
      </c>
      <c r="E5168" s="87">
        <v>380.24538397999999</v>
      </c>
      <c r="F5168" s="96">
        <v>2.68</v>
      </c>
      <c r="G5168" s="91">
        <v>14.285</v>
      </c>
      <c r="H5168" s="41">
        <v>3.709719669899858E-4</v>
      </c>
      <c r="I5168" s="42">
        <v>33.630700042066756</v>
      </c>
      <c r="J5168" s="41">
        <v>3.9680555555555557E-4</v>
      </c>
      <c r="K5168" s="42">
        <v>3.7249478069437485</v>
      </c>
      <c r="L5168" s="41">
        <v>3.709719669899858E-4</v>
      </c>
      <c r="M5168" s="42">
        <v>3.5173857553195296</v>
      </c>
    </row>
    <row r="5169" spans="1:13" x14ac:dyDescent="0.2">
      <c r="A5169" s="84">
        <v>360</v>
      </c>
      <c r="B5169" s="85">
        <v>38492</v>
      </c>
      <c r="C5169" s="105">
        <v>25.57</v>
      </c>
      <c r="D5169" s="90">
        <v>6.3268000000000005E-4</v>
      </c>
      <c r="E5169" s="87">
        <v>380.48595762999997</v>
      </c>
      <c r="F5169" s="96">
        <v>2.66</v>
      </c>
      <c r="G5169" s="91">
        <v>14.115</v>
      </c>
      <c r="H5169" s="41">
        <v>3.6683539506365825E-4</v>
      </c>
      <c r="I5169" s="42">
        <v>33.643036973202953</v>
      </c>
      <c r="J5169" s="41">
        <v>3.9208333333333331E-4</v>
      </c>
      <c r="K5169" s="42">
        <v>3.7253398902770818</v>
      </c>
      <c r="L5169" s="41">
        <v>3.6683539506365825E-4</v>
      </c>
      <c r="M5169" s="42">
        <v>3.5177525907145935</v>
      </c>
    </row>
    <row r="5170" spans="1:13" x14ac:dyDescent="0.2">
      <c r="A5170" s="84">
        <v>360</v>
      </c>
      <c r="B5170" s="85">
        <v>38493</v>
      </c>
      <c r="C5170" s="105">
        <v>25.57</v>
      </c>
      <c r="D5170" s="90">
        <v>6.3268000000000005E-4</v>
      </c>
      <c r="E5170" s="87">
        <v>380.72668349000003</v>
      </c>
      <c r="F5170" s="96">
        <v>2.66</v>
      </c>
      <c r="G5170" s="91">
        <v>14.115</v>
      </c>
      <c r="H5170" s="41">
        <v>3.6683539506365825E-4</v>
      </c>
      <c r="I5170" s="42">
        <v>33.655378429962163</v>
      </c>
      <c r="J5170" s="41">
        <v>3.9208333333333331E-4</v>
      </c>
      <c r="K5170" s="42">
        <v>3.7257319736104151</v>
      </c>
      <c r="L5170" s="41">
        <v>3.6683539506365825E-4</v>
      </c>
      <c r="M5170" s="42">
        <v>3.5181194261096573</v>
      </c>
    </row>
    <row r="5171" spans="1:13" x14ac:dyDescent="0.2">
      <c r="A5171" s="84">
        <v>360</v>
      </c>
      <c r="B5171" s="85">
        <v>38494</v>
      </c>
      <c r="C5171" s="105">
        <v>25.57</v>
      </c>
      <c r="D5171" s="90">
        <v>6.3268000000000005E-4</v>
      </c>
      <c r="E5171" s="87">
        <v>380.96756164999999</v>
      </c>
      <c r="F5171" s="96">
        <v>2.66</v>
      </c>
      <c r="G5171" s="91">
        <v>14.115</v>
      </c>
      <c r="H5171" s="41">
        <v>3.6683539506365825E-4</v>
      </c>
      <c r="I5171" s="42">
        <v>33.667724414004532</v>
      </c>
      <c r="J5171" s="41">
        <v>3.9208333333333331E-4</v>
      </c>
      <c r="K5171" s="42">
        <v>3.7261240569437484</v>
      </c>
      <c r="L5171" s="41">
        <v>3.6683539506365825E-4</v>
      </c>
      <c r="M5171" s="42">
        <v>3.5184862615047212</v>
      </c>
    </row>
    <row r="5172" spans="1:13" x14ac:dyDescent="0.2">
      <c r="A5172" s="84">
        <v>360</v>
      </c>
      <c r="B5172" s="85">
        <v>38495</v>
      </c>
      <c r="C5172" s="105">
        <v>25.43</v>
      </c>
      <c r="D5172" s="90">
        <v>6.2958000000000003E-4</v>
      </c>
      <c r="E5172" s="87">
        <v>381.20741120999998</v>
      </c>
      <c r="F5172" s="96">
        <v>2.67</v>
      </c>
      <c r="G5172" s="91">
        <v>14.05</v>
      </c>
      <c r="H5172" s="41">
        <v>3.6525214038674036E-4</v>
      </c>
      <c r="I5172" s="42">
        <v>33.680021622408695</v>
      </c>
      <c r="J5172" s="41">
        <v>3.902777777777778E-4</v>
      </c>
      <c r="K5172" s="42">
        <v>3.7265143347215259</v>
      </c>
      <c r="L5172" s="41">
        <v>3.6525214038674036E-4</v>
      </c>
      <c r="M5172" s="42">
        <v>3.518851513645108</v>
      </c>
    </row>
    <row r="5173" spans="1:13" x14ac:dyDescent="0.2">
      <c r="A5173" s="84">
        <v>360</v>
      </c>
      <c r="B5173" s="85">
        <v>38496</v>
      </c>
      <c r="C5173" s="105">
        <v>25.55</v>
      </c>
      <c r="D5173" s="90">
        <v>6.3223999999999995E-4</v>
      </c>
      <c r="E5173" s="87">
        <v>381.44842577999998</v>
      </c>
      <c r="F5173" s="96">
        <v>2.66</v>
      </c>
      <c r="G5173" s="91">
        <v>14.105</v>
      </c>
      <c r="H5173" s="41">
        <v>3.6659187596566056E-4</v>
      </c>
      <c r="I5173" s="42">
        <v>33.692368444717815</v>
      </c>
      <c r="J5173" s="41">
        <v>3.9180555555555556E-4</v>
      </c>
      <c r="K5173" s="42">
        <v>3.7269061402770816</v>
      </c>
      <c r="L5173" s="41">
        <v>3.6659187596566056E-4</v>
      </c>
      <c r="M5173" s="42">
        <v>3.5192181055210736</v>
      </c>
    </row>
    <row r="5174" spans="1:13" x14ac:dyDescent="0.2">
      <c r="A5174" s="84">
        <v>360</v>
      </c>
      <c r="B5174" s="85">
        <v>38497</v>
      </c>
      <c r="C5174" s="105">
        <v>25.66</v>
      </c>
      <c r="D5174" s="90">
        <v>6.3467000000000005E-4</v>
      </c>
      <c r="E5174" s="87">
        <v>381.69051965</v>
      </c>
      <c r="F5174" s="96">
        <v>2.68</v>
      </c>
      <c r="G5174" s="91">
        <v>14.17</v>
      </c>
      <c r="H5174" s="41">
        <v>3.6817436983049845E-4</v>
      </c>
      <c r="I5174" s="42">
        <v>33.704773111238048</v>
      </c>
      <c r="J5174" s="41">
        <v>3.9361111111111113E-4</v>
      </c>
      <c r="K5174" s="42">
        <v>3.7272997513881925</v>
      </c>
      <c r="L5174" s="41">
        <v>3.6817436983049845E-4</v>
      </c>
      <c r="M5174" s="42">
        <v>3.5195862798909041</v>
      </c>
    </row>
    <row r="5175" spans="1:13" x14ac:dyDescent="0.2">
      <c r="A5175" s="84">
        <v>360</v>
      </c>
      <c r="B5175" s="85">
        <v>38498</v>
      </c>
      <c r="C5175" s="105">
        <v>25.74</v>
      </c>
      <c r="D5175" s="90">
        <v>6.3644000000000005E-4</v>
      </c>
      <c r="E5175" s="87">
        <v>381.93344275999999</v>
      </c>
      <c r="F5175" s="96">
        <v>2.69</v>
      </c>
      <c r="G5175" s="91">
        <v>14.215</v>
      </c>
      <c r="H5175" s="41">
        <v>3.6926941628134813E-4</v>
      </c>
      <c r="I5175" s="42">
        <v>33.717219253130729</v>
      </c>
      <c r="J5175" s="41">
        <v>3.9486111111111113E-4</v>
      </c>
      <c r="K5175" s="42">
        <v>3.7276946124993038</v>
      </c>
      <c r="L5175" s="41">
        <v>3.6926941628134813E-4</v>
      </c>
      <c r="M5175" s="42">
        <v>3.5199555493071855</v>
      </c>
    </row>
    <row r="5176" spans="1:13" x14ac:dyDescent="0.2">
      <c r="A5176" s="84">
        <v>360</v>
      </c>
      <c r="B5176" s="85">
        <v>38499</v>
      </c>
      <c r="C5176" s="105">
        <v>25.49</v>
      </c>
      <c r="D5176" s="90">
        <v>6.3091000000000004E-4</v>
      </c>
      <c r="E5176" s="87">
        <v>382.17440839</v>
      </c>
      <c r="F5176" s="96">
        <v>2.68</v>
      </c>
      <c r="G5176" s="91">
        <v>14.084999999999999</v>
      </c>
      <c r="H5176" s="41">
        <v>3.6610477391563201E-4</v>
      </c>
      <c r="I5176" s="42">
        <v>33.729563288062458</v>
      </c>
      <c r="J5176" s="41">
        <v>3.9125E-4</v>
      </c>
      <c r="K5176" s="42">
        <v>3.7280858624993036</v>
      </c>
      <c r="L5176" s="41">
        <v>3.6610477391563201E-4</v>
      </c>
      <c r="M5176" s="42">
        <v>3.5203216540811013</v>
      </c>
    </row>
    <row r="5177" spans="1:13" x14ac:dyDescent="0.2">
      <c r="A5177" s="84">
        <v>360</v>
      </c>
      <c r="B5177" s="85">
        <v>38500</v>
      </c>
      <c r="C5177" s="105">
        <v>25.49</v>
      </c>
      <c r="D5177" s="90">
        <v>6.3091000000000004E-4</v>
      </c>
      <c r="E5177" s="87">
        <v>382.41552604999998</v>
      </c>
      <c r="F5177" s="96">
        <v>2.68</v>
      </c>
      <c r="G5177" s="91">
        <v>14.084999999999999</v>
      </c>
      <c r="H5177" s="41">
        <v>3.6610477391563201E-4</v>
      </c>
      <c r="I5177" s="42">
        <v>33.74191184220431</v>
      </c>
      <c r="J5177" s="41">
        <v>3.9125E-4</v>
      </c>
      <c r="K5177" s="42">
        <v>3.7284771124993035</v>
      </c>
      <c r="L5177" s="41">
        <v>3.6610477391563201E-4</v>
      </c>
      <c r="M5177" s="42">
        <v>3.5206877588550167</v>
      </c>
    </row>
    <row r="5178" spans="1:13" x14ac:dyDescent="0.2">
      <c r="A5178" s="84">
        <v>360</v>
      </c>
      <c r="B5178" s="85">
        <v>38501</v>
      </c>
      <c r="C5178" s="105">
        <v>25.49</v>
      </c>
      <c r="D5178" s="90">
        <v>6.3091000000000004E-4</v>
      </c>
      <c r="E5178" s="87">
        <v>382.65679583000002</v>
      </c>
      <c r="F5178" s="96">
        <v>2.68</v>
      </c>
      <c r="G5178" s="91">
        <v>14.084999999999999</v>
      </c>
      <c r="H5178" s="41">
        <v>3.6610477391563201E-4</v>
      </c>
      <c r="I5178" s="42">
        <v>33.754264917210783</v>
      </c>
      <c r="J5178" s="41">
        <v>3.9125E-4</v>
      </c>
      <c r="K5178" s="42">
        <v>3.7288683624993033</v>
      </c>
      <c r="L5178" s="41">
        <v>3.6610477391563201E-4</v>
      </c>
      <c r="M5178" s="42">
        <v>3.5210538636289321</v>
      </c>
    </row>
    <row r="5179" spans="1:13" x14ac:dyDescent="0.2">
      <c r="A5179" s="84">
        <v>360</v>
      </c>
      <c r="B5179" s="85">
        <v>38502</v>
      </c>
      <c r="C5179" s="105">
        <v>25.7</v>
      </c>
      <c r="D5179" s="90">
        <v>6.3555999999999997E-4</v>
      </c>
      <c r="E5179" s="87">
        <v>382.89999718000001</v>
      </c>
      <c r="F5179" s="96">
        <v>2.66</v>
      </c>
      <c r="G5179" s="91">
        <v>14.18</v>
      </c>
      <c r="H5179" s="41">
        <v>3.6841775067775195E-4</v>
      </c>
      <c r="I5179" s="42">
        <v>33.766700587567364</v>
      </c>
      <c r="J5179" s="41">
        <v>3.9388888888888888E-4</v>
      </c>
      <c r="K5179" s="42">
        <v>3.7292622513881923</v>
      </c>
      <c r="L5179" s="41">
        <v>3.6841775067775195E-4</v>
      </c>
      <c r="M5179" s="42">
        <v>3.5214222813796097</v>
      </c>
    </row>
    <row r="5180" spans="1:13" x14ac:dyDescent="0.2">
      <c r="A5180" s="84">
        <v>360</v>
      </c>
      <c r="B5180" s="85">
        <v>38503</v>
      </c>
      <c r="C5180" s="105">
        <v>25.75</v>
      </c>
      <c r="D5180" s="90">
        <v>6.3666000000000005E-4</v>
      </c>
      <c r="E5180" s="87">
        <v>383.14377429000001</v>
      </c>
      <c r="F5180" s="96">
        <v>2.66</v>
      </c>
      <c r="G5180" s="91">
        <v>14.205</v>
      </c>
      <c r="H5180" s="41">
        <v>3.690261098117098E-4</v>
      </c>
      <c r="I5180" s="42">
        <v>33.779161381726368</v>
      </c>
      <c r="J5180" s="41">
        <v>3.9458333333333332E-4</v>
      </c>
      <c r="K5180" s="42">
        <v>3.7296568347215255</v>
      </c>
      <c r="L5180" s="41">
        <v>3.690261098117098E-4</v>
      </c>
      <c r="M5180" s="42">
        <v>3.5217913074894214</v>
      </c>
    </row>
    <row r="5181" spans="1:13" x14ac:dyDescent="0.2">
      <c r="A5181" s="84">
        <v>360</v>
      </c>
      <c r="B5181" s="85">
        <v>38504</v>
      </c>
      <c r="C5181" s="105">
        <v>25.7</v>
      </c>
      <c r="D5181" s="90">
        <v>6.3555999999999997E-4</v>
      </c>
      <c r="E5181" s="87">
        <v>383.38728515000003</v>
      </c>
      <c r="F5181" s="96">
        <v>2.7</v>
      </c>
      <c r="G5181" s="91">
        <v>14.2</v>
      </c>
      <c r="H5181" s="41">
        <v>3.6890444860993021E-4</v>
      </c>
      <c r="I5181" s="42">
        <v>33.791622664630403</v>
      </c>
      <c r="J5181" s="41">
        <v>3.9444444444444444E-4</v>
      </c>
      <c r="K5181" s="42">
        <v>3.7300512791659699</v>
      </c>
      <c r="L5181" s="41">
        <v>3.6890444860993021E-4</v>
      </c>
      <c r="M5181" s="42">
        <v>3.5221602119380311</v>
      </c>
    </row>
    <row r="5182" spans="1:13" x14ac:dyDescent="0.2">
      <c r="A5182" s="84">
        <v>360</v>
      </c>
      <c r="B5182" s="85">
        <v>38505</v>
      </c>
      <c r="C5182" s="105">
        <v>25.72</v>
      </c>
      <c r="D5182" s="90">
        <v>6.3599999999999996E-4</v>
      </c>
      <c r="E5182" s="87">
        <v>383.63111945999998</v>
      </c>
      <c r="F5182" s="96">
        <v>2.69</v>
      </c>
      <c r="G5182" s="91">
        <v>14.205</v>
      </c>
      <c r="H5182" s="41">
        <v>3.690261098117098E-4</v>
      </c>
      <c r="I5182" s="42">
        <v>33.804092655686553</v>
      </c>
      <c r="J5182" s="41">
        <v>3.9458333333333332E-4</v>
      </c>
      <c r="K5182" s="42">
        <v>3.7304458624993031</v>
      </c>
      <c r="L5182" s="41">
        <v>3.690261098117098E-4</v>
      </c>
      <c r="M5182" s="42">
        <v>3.5225292380478428</v>
      </c>
    </row>
    <row r="5183" spans="1:13" x14ac:dyDescent="0.2">
      <c r="A5183" s="84">
        <v>360</v>
      </c>
      <c r="B5183" s="85">
        <v>38506</v>
      </c>
      <c r="C5183" s="105">
        <v>25.52</v>
      </c>
      <c r="D5183" s="90">
        <v>6.3157000000000003E-4</v>
      </c>
      <c r="E5183" s="87">
        <v>383.87340936999999</v>
      </c>
      <c r="F5183" s="96">
        <v>2.67</v>
      </c>
      <c r="G5183" s="91">
        <v>14.094999999999999</v>
      </c>
      <c r="H5183" s="41">
        <v>3.663483355842434E-4</v>
      </c>
      <c r="I5183" s="42">
        <v>33.816476728766901</v>
      </c>
      <c r="J5183" s="41">
        <v>3.9152777777777775E-4</v>
      </c>
      <c r="K5183" s="42">
        <v>3.7308373902770811</v>
      </c>
      <c r="L5183" s="41">
        <v>3.663483355842434E-4</v>
      </c>
      <c r="M5183" s="42">
        <v>3.5228955863834273</v>
      </c>
    </row>
    <row r="5184" spans="1:13" x14ac:dyDescent="0.2">
      <c r="A5184" s="84">
        <v>360</v>
      </c>
      <c r="B5184" s="85">
        <v>38507</v>
      </c>
      <c r="C5184" s="105">
        <v>25.52</v>
      </c>
      <c r="D5184" s="90">
        <v>6.3157000000000003E-4</v>
      </c>
      <c r="E5184" s="87">
        <v>384.11585229999997</v>
      </c>
      <c r="F5184" s="96">
        <v>2.67</v>
      </c>
      <c r="G5184" s="91">
        <v>14.094999999999999</v>
      </c>
      <c r="H5184" s="41">
        <v>3.663483355842434E-4</v>
      </c>
      <c r="I5184" s="42">
        <v>33.828865338731809</v>
      </c>
      <c r="J5184" s="41">
        <v>3.9152777777777775E-4</v>
      </c>
      <c r="K5184" s="42">
        <v>3.731228918054859</v>
      </c>
      <c r="L5184" s="41">
        <v>3.663483355842434E-4</v>
      </c>
      <c r="M5184" s="42">
        <v>3.5232619347190113</v>
      </c>
    </row>
    <row r="5185" spans="1:13" x14ac:dyDescent="0.2">
      <c r="A5185" s="84">
        <v>360</v>
      </c>
      <c r="B5185" s="85">
        <v>38508</v>
      </c>
      <c r="C5185" s="105">
        <v>25.52</v>
      </c>
      <c r="D5185" s="90">
        <v>6.3157000000000003E-4</v>
      </c>
      <c r="E5185" s="87">
        <v>384.35844835</v>
      </c>
      <c r="F5185" s="96">
        <v>2.67</v>
      </c>
      <c r="G5185" s="91">
        <v>14.094999999999999</v>
      </c>
      <c r="H5185" s="41">
        <v>3.663483355842434E-4</v>
      </c>
      <c r="I5185" s="42">
        <v>33.841258487243358</v>
      </c>
      <c r="J5185" s="41">
        <v>3.9152777777777775E-4</v>
      </c>
      <c r="K5185" s="42">
        <v>3.731620445832637</v>
      </c>
      <c r="L5185" s="41">
        <v>3.663483355842434E-4</v>
      </c>
      <c r="M5185" s="42">
        <v>3.5236282830545953</v>
      </c>
    </row>
    <row r="5186" spans="1:13" x14ac:dyDescent="0.2">
      <c r="A5186" s="84">
        <v>360</v>
      </c>
      <c r="B5186" s="85">
        <v>38509</v>
      </c>
      <c r="C5186" s="105">
        <v>25.96</v>
      </c>
      <c r="D5186" s="90">
        <v>6.4130000000000003E-4</v>
      </c>
      <c r="E5186" s="87">
        <v>384.60493742</v>
      </c>
      <c r="F5186" s="96">
        <v>2.67</v>
      </c>
      <c r="G5186" s="91">
        <v>14.315000000000001</v>
      </c>
      <c r="H5186" s="41">
        <v>3.7170131325869882E-4</v>
      </c>
      <c r="I5186" s="42">
        <v>33.853837327465392</v>
      </c>
      <c r="J5186" s="41">
        <v>3.9763888888888894E-4</v>
      </c>
      <c r="K5186" s="42">
        <v>3.7320180847215259</v>
      </c>
      <c r="L5186" s="41">
        <v>3.7170131325869882E-4</v>
      </c>
      <c r="M5186" s="42">
        <v>3.5239999843678538</v>
      </c>
    </row>
    <row r="5187" spans="1:13" x14ac:dyDescent="0.2">
      <c r="A5187" s="84">
        <v>360</v>
      </c>
      <c r="B5187" s="85">
        <v>38510</v>
      </c>
      <c r="C5187" s="105">
        <v>25.98</v>
      </c>
      <c r="D5187" s="90">
        <v>6.4174000000000002E-4</v>
      </c>
      <c r="E5187" s="87">
        <v>384.85175378999998</v>
      </c>
      <c r="F5187" s="96">
        <v>2.66</v>
      </c>
      <c r="G5187" s="91">
        <v>14.32</v>
      </c>
      <c r="H5187" s="41">
        <v>3.7182285241299518E-4</v>
      </c>
      <c r="I5187" s="42">
        <v>33.866424957825615</v>
      </c>
      <c r="J5187" s="41">
        <v>3.9777777777777777E-4</v>
      </c>
      <c r="K5187" s="42">
        <v>3.7324158624993036</v>
      </c>
      <c r="L5187" s="41">
        <v>3.7182285241299518E-4</v>
      </c>
      <c r="M5187" s="42">
        <v>3.524371807220267</v>
      </c>
    </row>
    <row r="5188" spans="1:13" x14ac:dyDescent="0.2">
      <c r="A5188" s="84">
        <v>360</v>
      </c>
      <c r="B5188" s="85">
        <v>38511</v>
      </c>
      <c r="C5188" s="105">
        <v>25.87</v>
      </c>
      <c r="D5188" s="90">
        <v>6.3931000000000003E-4</v>
      </c>
      <c r="E5188" s="87">
        <v>385.09779336000003</v>
      </c>
      <c r="F5188" s="96">
        <v>2.67</v>
      </c>
      <c r="G5188" s="91">
        <v>14.27</v>
      </c>
      <c r="H5188" s="41">
        <v>3.7060722225623621E-4</v>
      </c>
      <c r="I5188" s="42">
        <v>33.878976099506986</v>
      </c>
      <c r="J5188" s="41">
        <v>3.9638888888888889E-4</v>
      </c>
      <c r="K5188" s="42">
        <v>3.7328122513881925</v>
      </c>
      <c r="L5188" s="41">
        <v>3.7060722225623621E-4</v>
      </c>
      <c r="M5188" s="42">
        <v>3.5247424144425232</v>
      </c>
    </row>
    <row r="5189" spans="1:13" x14ac:dyDescent="0.2">
      <c r="A5189" s="84">
        <v>360</v>
      </c>
      <c r="B5189" s="85">
        <v>38512</v>
      </c>
      <c r="C5189" s="105">
        <v>25.76</v>
      </c>
      <c r="D5189" s="90">
        <v>6.3688000000000004E-4</v>
      </c>
      <c r="E5189" s="87">
        <v>385.34305444</v>
      </c>
      <c r="F5189" s="96">
        <v>2.88</v>
      </c>
      <c r="G5189" s="91">
        <v>14.32</v>
      </c>
      <c r="H5189" s="41">
        <v>3.7182285241299518E-4</v>
      </c>
      <c r="I5189" s="42">
        <v>33.891573077037137</v>
      </c>
      <c r="J5189" s="41">
        <v>3.9777777777777777E-4</v>
      </c>
      <c r="K5189" s="42">
        <v>3.7332100291659702</v>
      </c>
      <c r="L5189" s="41">
        <v>3.7182285241299518E-4</v>
      </c>
      <c r="M5189" s="42">
        <v>3.525114237294936</v>
      </c>
    </row>
    <row r="5190" spans="1:13" x14ac:dyDescent="0.2">
      <c r="A5190" s="84">
        <v>360</v>
      </c>
      <c r="B5190" s="85">
        <v>38513</v>
      </c>
      <c r="C5190" s="105">
        <v>25.71</v>
      </c>
      <c r="D5190" s="90">
        <v>6.3577999999999996E-4</v>
      </c>
      <c r="E5190" s="87">
        <v>385.58804785000001</v>
      </c>
      <c r="F5190" s="96">
        <v>2.67</v>
      </c>
      <c r="G5190" s="91">
        <v>14.190000000000001</v>
      </c>
      <c r="H5190" s="41">
        <v>3.6866111026956361E-4</v>
      </c>
      <c r="I5190" s="42">
        <v>33.9040675819965</v>
      </c>
      <c r="J5190" s="41">
        <v>3.9416666666666669E-4</v>
      </c>
      <c r="K5190" s="42">
        <v>3.7336041958326369</v>
      </c>
      <c r="L5190" s="41">
        <v>3.6866111026956361E-4</v>
      </c>
      <c r="M5190" s="42">
        <v>3.5254828984052056</v>
      </c>
    </row>
    <row r="5191" spans="1:13" x14ac:dyDescent="0.2">
      <c r="A5191" s="84">
        <v>360</v>
      </c>
      <c r="B5191" s="85">
        <v>38514</v>
      </c>
      <c r="C5191" s="105">
        <v>25.71</v>
      </c>
      <c r="D5191" s="90">
        <v>6.3577999999999996E-4</v>
      </c>
      <c r="E5191" s="87">
        <v>385.83319702</v>
      </c>
      <c r="F5191" s="96">
        <v>2.67</v>
      </c>
      <c r="G5191" s="91">
        <v>14.190000000000001</v>
      </c>
      <c r="H5191" s="41">
        <v>3.6866111026956361E-4</v>
      </c>
      <c r="I5191" s="42">
        <v>33.916566693193936</v>
      </c>
      <c r="J5191" s="41">
        <v>3.9416666666666669E-4</v>
      </c>
      <c r="K5191" s="42">
        <v>3.7339983624993036</v>
      </c>
      <c r="L5191" s="41">
        <v>3.6866111026956361E-4</v>
      </c>
      <c r="M5191" s="42">
        <v>3.5258515595154751</v>
      </c>
    </row>
    <row r="5192" spans="1:13" x14ac:dyDescent="0.2">
      <c r="A5192" s="84">
        <v>360</v>
      </c>
      <c r="B5192" s="85">
        <v>38515</v>
      </c>
      <c r="C5192" s="105">
        <v>25.71</v>
      </c>
      <c r="D5192" s="90">
        <v>6.3577999999999996E-4</v>
      </c>
      <c r="E5192" s="87">
        <v>386.07850205</v>
      </c>
      <c r="F5192" s="96">
        <v>2.67</v>
      </c>
      <c r="G5192" s="91">
        <v>14.190000000000001</v>
      </c>
      <c r="H5192" s="41">
        <v>3.6866111026956361E-4</v>
      </c>
      <c r="I5192" s="42">
        <v>33.929070412327583</v>
      </c>
      <c r="J5192" s="41">
        <v>3.9416666666666669E-4</v>
      </c>
      <c r="K5192" s="42">
        <v>3.7343925291659703</v>
      </c>
      <c r="L5192" s="41">
        <v>3.6866111026956361E-4</v>
      </c>
      <c r="M5192" s="42">
        <v>3.5262202206257447</v>
      </c>
    </row>
    <row r="5193" spans="1:13" x14ac:dyDescent="0.2">
      <c r="A5193" s="84">
        <v>360</v>
      </c>
      <c r="B5193" s="85">
        <v>38516</v>
      </c>
      <c r="C5193" s="105">
        <v>25.66</v>
      </c>
      <c r="D5193" s="90">
        <v>6.3445000000000005E-4</v>
      </c>
      <c r="E5193" s="87">
        <v>386.32344955999997</v>
      </c>
      <c r="F5193" s="96">
        <v>2.67</v>
      </c>
      <c r="G5193" s="91">
        <v>14.164999999999999</v>
      </c>
      <c r="H5193" s="41">
        <v>3.6805267143491527E-4</v>
      </c>
      <c r="I5193" s="42">
        <v>33.941558097332141</v>
      </c>
      <c r="J5193" s="41">
        <v>3.9347222222222219E-4</v>
      </c>
      <c r="K5193" s="42">
        <v>3.7347860013881924</v>
      </c>
      <c r="L5193" s="41">
        <v>3.6805267143491527E-4</v>
      </c>
      <c r="M5193" s="42">
        <v>3.5265882732971798</v>
      </c>
    </row>
    <row r="5194" spans="1:13" x14ac:dyDescent="0.2">
      <c r="A5194" s="84">
        <v>360</v>
      </c>
      <c r="B5194" s="85">
        <v>38517</v>
      </c>
      <c r="C5194" s="105">
        <v>25.78</v>
      </c>
      <c r="D5194" s="90">
        <v>6.3732999999999997E-4</v>
      </c>
      <c r="E5194" s="87">
        <v>386.56966507999999</v>
      </c>
      <c r="F5194" s="96">
        <v>2.66</v>
      </c>
      <c r="G5194" s="91">
        <v>14.22</v>
      </c>
      <c r="H5194" s="41">
        <v>3.6939106155009505E-4</v>
      </c>
      <c r="I5194" s="42">
        <v>33.954095805508381</v>
      </c>
      <c r="J5194" s="41">
        <v>3.9500000000000001E-4</v>
      </c>
      <c r="K5194" s="42">
        <v>3.7351810013881925</v>
      </c>
      <c r="L5194" s="41">
        <v>3.6939106155009505E-4</v>
      </c>
      <c r="M5194" s="42">
        <v>3.5269576643587301</v>
      </c>
    </row>
    <row r="5195" spans="1:13" x14ac:dyDescent="0.2">
      <c r="A5195" s="84">
        <v>360</v>
      </c>
      <c r="B5195" s="85">
        <v>38518</v>
      </c>
      <c r="C5195" s="105">
        <v>26.02</v>
      </c>
      <c r="D5195" s="90">
        <v>6.4262E-4</v>
      </c>
      <c r="E5195" s="87">
        <v>386.81808247999999</v>
      </c>
      <c r="F5195" s="96">
        <v>2.68</v>
      </c>
      <c r="G5195" s="91">
        <v>14.35</v>
      </c>
      <c r="H5195" s="41">
        <v>3.7255197603580648E-4</v>
      </c>
      <c r="I5195" s="42">
        <v>33.966745470995235</v>
      </c>
      <c r="J5195" s="41">
        <v>3.9861111111111108E-4</v>
      </c>
      <c r="K5195" s="42">
        <v>3.7355796124993037</v>
      </c>
      <c r="L5195" s="41">
        <v>3.7255197603580648E-4</v>
      </c>
      <c r="M5195" s="42">
        <v>3.5273302163347662</v>
      </c>
    </row>
    <row r="5196" spans="1:13" x14ac:dyDescent="0.2">
      <c r="A5196" s="84">
        <v>360</v>
      </c>
      <c r="B5196" s="85">
        <v>38519</v>
      </c>
      <c r="C5196" s="105">
        <v>26.05</v>
      </c>
      <c r="D5196" s="90">
        <v>6.4329000000000003E-4</v>
      </c>
      <c r="E5196" s="87">
        <v>387.06691868000001</v>
      </c>
      <c r="F5196" s="96">
        <v>2.69</v>
      </c>
      <c r="G5196" s="91">
        <v>14.370000000000001</v>
      </c>
      <c r="H5196" s="41">
        <v>3.7303795248333493E-4</v>
      </c>
      <c r="I5196" s="42">
        <v>33.979416356178255</v>
      </c>
      <c r="J5196" s="41">
        <v>3.991666666666667E-4</v>
      </c>
      <c r="K5196" s="42">
        <v>3.7359787791659702</v>
      </c>
      <c r="L5196" s="41">
        <v>3.7303795248333493E-4</v>
      </c>
      <c r="M5196" s="42">
        <v>3.5277032542872497</v>
      </c>
    </row>
    <row r="5197" spans="1:13" x14ac:dyDescent="0.2">
      <c r="A5197" s="84">
        <v>360</v>
      </c>
      <c r="B5197" s="85">
        <v>38520</v>
      </c>
      <c r="C5197" s="105">
        <v>25.8</v>
      </c>
      <c r="D5197" s="90">
        <v>6.3776999999999996E-4</v>
      </c>
      <c r="E5197" s="87">
        <v>387.31377835000001</v>
      </c>
      <c r="F5197" s="96">
        <v>2.67</v>
      </c>
      <c r="G5197" s="91">
        <v>14.234999999999999</v>
      </c>
      <c r="H5197" s="41">
        <v>3.6975596549737588E-4</v>
      </c>
      <c r="I5197" s="42">
        <v>33.991980448080071</v>
      </c>
      <c r="J5197" s="41">
        <v>3.9541666666666664E-4</v>
      </c>
      <c r="K5197" s="42">
        <v>3.7363741958326369</v>
      </c>
      <c r="L5197" s="41">
        <v>3.6975596549737588E-4</v>
      </c>
      <c r="M5197" s="42">
        <v>3.5280730102527471</v>
      </c>
    </row>
    <row r="5198" spans="1:13" x14ac:dyDescent="0.2">
      <c r="A5198" s="84">
        <v>360</v>
      </c>
      <c r="B5198" s="85">
        <v>38521</v>
      </c>
      <c r="C5198" s="105">
        <v>25.8</v>
      </c>
      <c r="D5198" s="90">
        <v>6.3776999999999996E-4</v>
      </c>
      <c r="E5198" s="87">
        <v>387.56079546000001</v>
      </c>
      <c r="F5198" s="96">
        <v>2.67</v>
      </c>
      <c r="G5198" s="91">
        <v>14.234999999999999</v>
      </c>
      <c r="H5198" s="41">
        <v>3.6975596549737588E-4</v>
      </c>
      <c r="I5198" s="42">
        <v>34.00454918562982</v>
      </c>
      <c r="J5198" s="41">
        <v>3.9541666666666664E-4</v>
      </c>
      <c r="K5198" s="42">
        <v>3.7367696124993035</v>
      </c>
      <c r="L5198" s="41">
        <v>3.6975596549737588E-4</v>
      </c>
      <c r="M5198" s="42">
        <v>3.5284427662182445</v>
      </c>
    </row>
    <row r="5199" spans="1:13" x14ac:dyDescent="0.2">
      <c r="A5199" s="84">
        <v>360</v>
      </c>
      <c r="B5199" s="85">
        <v>38522</v>
      </c>
      <c r="C5199" s="105">
        <v>25.8</v>
      </c>
      <c r="D5199" s="90">
        <v>6.3776999999999996E-4</v>
      </c>
      <c r="E5199" s="87">
        <v>387.80797010999999</v>
      </c>
      <c r="F5199" s="96">
        <v>2.67</v>
      </c>
      <c r="G5199" s="91">
        <v>14.234999999999999</v>
      </c>
      <c r="H5199" s="41">
        <v>3.6975596549737588E-4</v>
      </c>
      <c r="I5199" s="42">
        <v>34.017122570545254</v>
      </c>
      <c r="J5199" s="41">
        <v>3.9541666666666664E-4</v>
      </c>
      <c r="K5199" s="42">
        <v>3.7371650291659702</v>
      </c>
      <c r="L5199" s="41">
        <v>3.6975596549737588E-4</v>
      </c>
      <c r="M5199" s="42">
        <v>3.5288125221837419</v>
      </c>
    </row>
    <row r="5200" spans="1:13" x14ac:dyDescent="0.2">
      <c r="A5200" s="84">
        <v>360</v>
      </c>
      <c r="B5200" s="85">
        <v>38523</v>
      </c>
      <c r="C5200" s="105">
        <v>25.97</v>
      </c>
      <c r="D5200" s="90">
        <v>6.4152000000000002E-4</v>
      </c>
      <c r="E5200" s="87">
        <v>388.05675667999998</v>
      </c>
      <c r="F5200" s="96">
        <v>2.66</v>
      </c>
      <c r="G5200" s="91">
        <v>14.315</v>
      </c>
      <c r="H5200" s="41">
        <v>3.7170131325869882E-4</v>
      </c>
      <c r="I5200" s="42">
        <v>34.029766779678006</v>
      </c>
      <c r="J5200" s="41">
        <v>3.9763888888888889E-4</v>
      </c>
      <c r="K5200" s="42">
        <v>3.737562668054859</v>
      </c>
      <c r="L5200" s="41">
        <v>3.7170131325869882E-4</v>
      </c>
      <c r="M5200" s="42">
        <v>3.5291842234970003</v>
      </c>
    </row>
    <row r="5201" spans="1:13" x14ac:dyDescent="0.2">
      <c r="A5201" s="84">
        <v>360</v>
      </c>
      <c r="B5201" s="85">
        <v>38524</v>
      </c>
      <c r="C5201" s="105">
        <v>26.43</v>
      </c>
      <c r="D5201" s="90">
        <v>6.5165000000000004E-4</v>
      </c>
      <c r="E5201" s="87">
        <v>388.30963387000003</v>
      </c>
      <c r="F5201" s="96">
        <v>2.67</v>
      </c>
      <c r="G5201" s="91">
        <v>14.55</v>
      </c>
      <c r="H5201" s="41">
        <v>3.7740793076879164E-4</v>
      </c>
      <c r="I5201" s="42">
        <v>34.042609883542866</v>
      </c>
      <c r="J5201" s="41">
        <v>4.0416666666666666E-4</v>
      </c>
      <c r="K5201" s="42">
        <v>3.7379668347215258</v>
      </c>
      <c r="L5201" s="41">
        <v>3.7740793076879164E-4</v>
      </c>
      <c r="M5201" s="42">
        <v>3.5295616314277689</v>
      </c>
    </row>
    <row r="5202" spans="1:13" x14ac:dyDescent="0.2">
      <c r="A5202" s="84">
        <v>360</v>
      </c>
      <c r="B5202" s="85">
        <v>38525</v>
      </c>
      <c r="C5202" s="105">
        <v>26.6</v>
      </c>
      <c r="D5202" s="90">
        <v>6.5539000000000005E-4</v>
      </c>
      <c r="E5202" s="87">
        <v>388.56412812000002</v>
      </c>
      <c r="F5202" s="96">
        <v>2.68</v>
      </c>
      <c r="G5202" s="91">
        <v>14.64</v>
      </c>
      <c r="H5202" s="41">
        <v>3.7959035266887931E-4</v>
      </c>
      <c r="I5202" s="42">
        <v>34.055532129834326</v>
      </c>
      <c r="J5202" s="41">
        <v>4.0666666666666667E-4</v>
      </c>
      <c r="K5202" s="42">
        <v>3.7383735013881925</v>
      </c>
      <c r="L5202" s="41">
        <v>3.7959035266887931E-4</v>
      </c>
      <c r="M5202" s="42">
        <v>3.5299412217804376</v>
      </c>
    </row>
    <row r="5203" spans="1:13" x14ac:dyDescent="0.2">
      <c r="A5203" s="84">
        <v>360</v>
      </c>
      <c r="B5203" s="85">
        <v>38526</v>
      </c>
      <c r="C5203" s="105">
        <v>26.18</v>
      </c>
      <c r="D5203" s="90">
        <v>6.4614999999999996E-4</v>
      </c>
      <c r="E5203" s="87">
        <v>388.81519882999999</v>
      </c>
      <c r="F5203" s="96">
        <v>2.68</v>
      </c>
      <c r="G5203" s="91">
        <v>14.43</v>
      </c>
      <c r="H5203" s="41">
        <v>3.744953735054235E-4</v>
      </c>
      <c r="I5203" s="42">
        <v>34.068285769059216</v>
      </c>
      <c r="J5203" s="41">
        <v>4.0083333333333334E-4</v>
      </c>
      <c r="K5203" s="42">
        <v>3.7387743347215259</v>
      </c>
      <c r="L5203" s="41">
        <v>3.744953735054235E-4</v>
      </c>
      <c r="M5203" s="42">
        <v>3.5303157171539432</v>
      </c>
    </row>
    <row r="5204" spans="1:13" x14ac:dyDescent="0.2">
      <c r="A5204" s="84">
        <v>360</v>
      </c>
      <c r="B5204" s="85">
        <v>38527</v>
      </c>
      <c r="C5204" s="105">
        <v>26.49</v>
      </c>
      <c r="D5204" s="90">
        <v>6.5297E-4</v>
      </c>
      <c r="E5204" s="87">
        <v>389.06908349000003</v>
      </c>
      <c r="F5204" s="96">
        <v>2.7</v>
      </c>
      <c r="G5204" s="91">
        <v>14.594999999999999</v>
      </c>
      <c r="H5204" s="41">
        <v>3.7849935537592749E-4</v>
      </c>
      <c r="I5204" s="42">
        <v>34.081180593261564</v>
      </c>
      <c r="J5204" s="41">
        <v>4.0541666666666661E-4</v>
      </c>
      <c r="K5204" s="42">
        <v>3.7391797513881926</v>
      </c>
      <c r="L5204" s="41">
        <v>3.7849935537592749E-4</v>
      </c>
      <c r="M5204" s="42">
        <v>3.5306942165093194</v>
      </c>
    </row>
    <row r="5205" spans="1:13" x14ac:dyDescent="0.2">
      <c r="A5205" s="84">
        <v>360</v>
      </c>
      <c r="B5205" s="85">
        <v>38528</v>
      </c>
      <c r="C5205" s="105">
        <v>26.49</v>
      </c>
      <c r="D5205" s="90">
        <v>6.5297E-4</v>
      </c>
      <c r="E5205" s="87">
        <v>389.32313392999998</v>
      </c>
      <c r="F5205" s="96">
        <v>2.7</v>
      </c>
      <c r="G5205" s="91">
        <v>14.594999999999999</v>
      </c>
      <c r="H5205" s="41">
        <v>3.7849935537592749E-4</v>
      </c>
      <c r="I5205" s="42">
        <v>34.094080298146565</v>
      </c>
      <c r="J5205" s="41">
        <v>4.0541666666666661E-4</v>
      </c>
      <c r="K5205" s="42">
        <v>3.7395851680548593</v>
      </c>
      <c r="L5205" s="41">
        <v>3.7849935537592749E-4</v>
      </c>
      <c r="M5205" s="42">
        <v>3.5310727158646955</v>
      </c>
    </row>
    <row r="5206" spans="1:13" x14ac:dyDescent="0.2">
      <c r="A5206" s="84">
        <v>360</v>
      </c>
      <c r="B5206" s="85">
        <v>38529</v>
      </c>
      <c r="C5206" s="105">
        <v>26.49</v>
      </c>
      <c r="D5206" s="90">
        <v>6.5297E-4</v>
      </c>
      <c r="E5206" s="87">
        <v>389.57735026</v>
      </c>
      <c r="F5206" s="96">
        <v>2.7</v>
      </c>
      <c r="G5206" s="91">
        <v>14.594999999999999</v>
      </c>
      <c r="H5206" s="41">
        <v>3.7849935537592749E-4</v>
      </c>
      <c r="I5206" s="42">
        <v>34.106984885561552</v>
      </c>
      <c r="J5206" s="41">
        <v>4.0541666666666661E-4</v>
      </c>
      <c r="K5206" s="42">
        <v>3.739990584721526</v>
      </c>
      <c r="L5206" s="41">
        <v>3.7849935537592749E-4</v>
      </c>
      <c r="M5206" s="42">
        <v>3.5314512152200717</v>
      </c>
    </row>
    <row r="5207" spans="1:13" x14ac:dyDescent="0.2">
      <c r="A5207" s="84">
        <v>360</v>
      </c>
      <c r="B5207" s="85">
        <v>38530</v>
      </c>
      <c r="C5207" s="105">
        <v>26.55</v>
      </c>
      <c r="D5207" s="90">
        <v>6.5428999999999997E-4</v>
      </c>
      <c r="E5207" s="87">
        <v>389.83224682000002</v>
      </c>
      <c r="F5207" s="96">
        <v>2.69</v>
      </c>
      <c r="G5207" s="91">
        <v>14.620000000000001</v>
      </c>
      <c r="H5207" s="41">
        <v>3.791055177164715E-4</v>
      </c>
      <c r="I5207" s="42">
        <v>34.119915031724339</v>
      </c>
      <c r="J5207" s="41">
        <v>4.0611111111111116E-4</v>
      </c>
      <c r="K5207" s="42">
        <v>3.7403966958326373</v>
      </c>
      <c r="L5207" s="41">
        <v>3.791055177164715E-4</v>
      </c>
      <c r="M5207" s="42">
        <v>3.5318303207377881</v>
      </c>
    </row>
    <row r="5208" spans="1:13" x14ac:dyDescent="0.2">
      <c r="A5208" s="84">
        <v>360</v>
      </c>
      <c r="B5208" s="85">
        <v>38531</v>
      </c>
      <c r="C5208" s="105">
        <v>26.29</v>
      </c>
      <c r="D5208" s="90">
        <v>6.4857000000000001E-4</v>
      </c>
      <c r="E5208" s="87">
        <v>390.08508031999997</v>
      </c>
      <c r="F5208" s="96">
        <v>2.67</v>
      </c>
      <c r="G5208" s="91">
        <v>14.48</v>
      </c>
      <c r="H5208" s="41">
        <v>3.7570930901398292E-4</v>
      </c>
      <c r="I5208" s="42">
        <v>34.132734201424526</v>
      </c>
      <c r="J5208" s="41">
        <v>4.0222222222222222E-4</v>
      </c>
      <c r="K5208" s="42">
        <v>3.7407989180548595</v>
      </c>
      <c r="L5208" s="41">
        <v>3.7570930901398292E-4</v>
      </c>
      <c r="M5208" s="42">
        <v>3.5322060300468019</v>
      </c>
    </row>
    <row r="5209" spans="1:13" x14ac:dyDescent="0.2">
      <c r="A5209" s="84">
        <v>360</v>
      </c>
      <c r="B5209" s="85">
        <v>38532</v>
      </c>
      <c r="C5209" s="105">
        <v>26.29</v>
      </c>
      <c r="D5209" s="90">
        <v>6.4857000000000001E-4</v>
      </c>
      <c r="E5209" s="87">
        <v>390.33807780000001</v>
      </c>
      <c r="F5209" s="96">
        <v>2.67</v>
      </c>
      <c r="G5209" s="91">
        <v>14.48</v>
      </c>
      <c r="H5209" s="41">
        <v>3.7570930901398292E-4</v>
      </c>
      <c r="I5209" s="42">
        <v>34.145558187406102</v>
      </c>
      <c r="J5209" s="41">
        <v>4.0222222222222222E-4</v>
      </c>
      <c r="K5209" s="42">
        <v>3.7412011402770817</v>
      </c>
      <c r="L5209" s="41">
        <v>3.7570930901398292E-4</v>
      </c>
      <c r="M5209" s="42">
        <v>3.5325817393558161</v>
      </c>
    </row>
    <row r="5210" spans="1:13" x14ac:dyDescent="0.2">
      <c r="A5210" s="84">
        <v>360</v>
      </c>
      <c r="B5210" s="85">
        <v>38533</v>
      </c>
      <c r="C5210" s="105">
        <v>26.41</v>
      </c>
      <c r="D5210" s="90">
        <v>6.5121000000000005E-4</v>
      </c>
      <c r="E5210" s="87">
        <v>390.59226985999999</v>
      </c>
      <c r="F5210" s="96">
        <v>2.67</v>
      </c>
      <c r="G5210" s="91">
        <v>14.54</v>
      </c>
      <c r="H5210" s="41">
        <v>3.7716533390308449E-4</v>
      </c>
      <c r="I5210" s="42">
        <v>34.158436708261164</v>
      </c>
      <c r="J5210" s="41">
        <v>4.0388888888888885E-4</v>
      </c>
      <c r="K5210" s="42">
        <v>3.7416050291659708</v>
      </c>
      <c r="L5210" s="41">
        <v>3.7716533390308449E-4</v>
      </c>
      <c r="M5210" s="42">
        <v>3.5329589046897194</v>
      </c>
    </row>
    <row r="5211" spans="1:13" x14ac:dyDescent="0.2">
      <c r="A5211" s="84">
        <v>360</v>
      </c>
      <c r="B5211" s="85">
        <v>38534</v>
      </c>
      <c r="C5211" s="105">
        <v>26.379666159999999</v>
      </c>
      <c r="D5211" s="90">
        <v>6.5054999999999996E-4</v>
      </c>
      <c r="E5211" s="87">
        <v>390.84636965999999</v>
      </c>
      <c r="F5211" s="96">
        <v>2.7114984</v>
      </c>
      <c r="G5211" s="91">
        <v>14.54558228</v>
      </c>
      <c r="H5211" s="41">
        <v>3.7730076087050257E-4</v>
      </c>
      <c r="I5211" s="42">
        <v>34.171324712421338</v>
      </c>
      <c r="J5211" s="41">
        <v>4.0404395222222222E-4</v>
      </c>
      <c r="K5211" s="42">
        <v>3.7420090731181932</v>
      </c>
      <c r="L5211" s="41">
        <v>3.7730076087050257E-4</v>
      </c>
      <c r="M5211" s="42">
        <v>3.5333362054505901</v>
      </c>
    </row>
    <row r="5212" spans="1:13" x14ac:dyDescent="0.2">
      <c r="A5212" s="84">
        <v>360</v>
      </c>
      <c r="B5212" s="85">
        <v>38535</v>
      </c>
      <c r="C5212" s="105">
        <v>26.379666159999999</v>
      </c>
      <c r="D5212" s="90">
        <v>6.5054999999999996E-4</v>
      </c>
      <c r="E5212" s="87">
        <v>391.10063477</v>
      </c>
      <c r="F5212" s="96">
        <v>2.7114984</v>
      </c>
      <c r="G5212" s="91">
        <v>14.54558228</v>
      </c>
      <c r="H5212" s="41">
        <v>3.7730076087050257E-4</v>
      </c>
      <c r="I5212" s="42">
        <v>34.184217579235288</v>
      </c>
      <c r="J5212" s="41">
        <v>4.0404395222222222E-4</v>
      </c>
      <c r="K5212" s="42">
        <v>3.7424131170704156</v>
      </c>
      <c r="L5212" s="41">
        <v>3.7730076087050257E-4</v>
      </c>
      <c r="M5212" s="42">
        <v>3.5337135062114609</v>
      </c>
    </row>
    <row r="5213" spans="1:13" x14ac:dyDescent="0.2">
      <c r="A5213" s="84">
        <v>360</v>
      </c>
      <c r="B5213" s="85">
        <v>38536</v>
      </c>
      <c r="C5213" s="105">
        <v>26.379666159999999</v>
      </c>
      <c r="D5213" s="90">
        <v>6.5054999999999996E-4</v>
      </c>
      <c r="E5213" s="87">
        <v>391.35506529000003</v>
      </c>
      <c r="F5213" s="96">
        <v>2.7114984</v>
      </c>
      <c r="G5213" s="91">
        <v>14.54558228</v>
      </c>
      <c r="H5213" s="41">
        <v>3.7730076087050257E-4</v>
      </c>
      <c r="I5213" s="42">
        <v>34.197115310537697</v>
      </c>
      <c r="J5213" s="41">
        <v>4.0404395222222222E-4</v>
      </c>
      <c r="K5213" s="42">
        <v>3.742817161022638</v>
      </c>
      <c r="L5213" s="41">
        <v>3.7730076087050257E-4</v>
      </c>
      <c r="M5213" s="42">
        <v>3.5340908069723316</v>
      </c>
    </row>
    <row r="5214" spans="1:13" x14ac:dyDescent="0.2">
      <c r="A5214" s="84">
        <v>360</v>
      </c>
      <c r="B5214" s="85">
        <v>38537</v>
      </c>
      <c r="C5214" s="105">
        <v>26.681834609999999</v>
      </c>
      <c r="D5214" s="90">
        <v>6.5713999999999996E-4</v>
      </c>
      <c r="E5214" s="87">
        <v>391.61224035999999</v>
      </c>
      <c r="F5214" s="96">
        <v>2.72287554</v>
      </c>
      <c r="G5214" s="91">
        <v>14.702355075</v>
      </c>
      <c r="H5214" s="41">
        <v>3.8110140739777698E-4</v>
      </c>
      <c r="I5214" s="42">
        <v>34.210147879311485</v>
      </c>
      <c r="J5214" s="41">
        <v>4.083987520833333E-4</v>
      </c>
      <c r="K5214" s="42">
        <v>3.7432255597747215</v>
      </c>
      <c r="L5214" s="41">
        <v>3.8110140739777698E-4</v>
      </c>
      <c r="M5214" s="42">
        <v>3.5344719083797296</v>
      </c>
    </row>
    <row r="5215" spans="1:13" x14ac:dyDescent="0.2">
      <c r="A5215" s="84">
        <v>360</v>
      </c>
      <c r="B5215" s="85">
        <v>38538</v>
      </c>
      <c r="C5215" s="105">
        <v>26.190833720000001</v>
      </c>
      <c r="D5215" s="90">
        <v>6.4636999999999995E-4</v>
      </c>
      <c r="E5215" s="87">
        <v>391.86536675999997</v>
      </c>
      <c r="F5215" s="96">
        <v>2.71102094</v>
      </c>
      <c r="G5215" s="91">
        <v>14.450927330000001</v>
      </c>
      <c r="H5215" s="41">
        <v>3.7500352643715651E-4</v>
      </c>
      <c r="I5215" s="42">
        <v>34.222976805406162</v>
      </c>
      <c r="J5215" s="41">
        <v>4.0141464805555556E-4</v>
      </c>
      <c r="K5215" s="42">
        <v>3.743626974422777</v>
      </c>
      <c r="L5215" s="41">
        <v>3.7500352643715651E-4</v>
      </c>
      <c r="M5215" s="42">
        <v>3.5348469119061665</v>
      </c>
    </row>
    <row r="5216" spans="1:13" x14ac:dyDescent="0.2">
      <c r="A5216" s="84">
        <v>360</v>
      </c>
      <c r="B5216" s="85">
        <v>38539</v>
      </c>
      <c r="C5216" s="105">
        <v>26.396157809999998</v>
      </c>
      <c r="D5216" s="90">
        <v>6.5099000000000005E-4</v>
      </c>
      <c r="E5216" s="87">
        <v>392.12046720000001</v>
      </c>
      <c r="F5216" s="96">
        <v>2.7192033000000002</v>
      </c>
      <c r="G5216" s="91">
        <v>14.557680554999999</v>
      </c>
      <c r="H5216" s="41">
        <v>3.7759424428651656E-4</v>
      </c>
      <c r="I5216" s="42">
        <v>34.235899204470236</v>
      </c>
      <c r="J5216" s="41">
        <v>4.0438001541666667E-4</v>
      </c>
      <c r="K5216" s="42">
        <v>3.7440313544381936</v>
      </c>
      <c r="L5216" s="41">
        <v>3.7759424428651656E-4</v>
      </c>
      <c r="M5216" s="42">
        <v>3.535224506150453</v>
      </c>
    </row>
    <row r="5217" spans="1:13" x14ac:dyDescent="0.2">
      <c r="A5217" s="84">
        <v>360</v>
      </c>
      <c r="B5217" s="85">
        <v>38540</v>
      </c>
      <c r="C5217" s="105">
        <v>26.334144790000003</v>
      </c>
      <c r="D5217" s="90">
        <v>6.4944999999999998E-4</v>
      </c>
      <c r="E5217" s="87">
        <v>392.37512984</v>
      </c>
      <c r="F5217" s="96">
        <v>2.7146694899999999</v>
      </c>
      <c r="G5217" s="91">
        <v>14.524407140000001</v>
      </c>
      <c r="H5217" s="41">
        <v>3.767870138595697E-4</v>
      </c>
      <c r="I5217" s="42">
        <v>34.248798846698286</v>
      </c>
      <c r="J5217" s="41">
        <v>4.0345575388888892E-4</v>
      </c>
      <c r="K5217" s="42">
        <v>3.7444348101920824</v>
      </c>
      <c r="L5217" s="41">
        <v>3.767870138595697E-4</v>
      </c>
      <c r="M5217" s="42">
        <v>3.5356012931643126</v>
      </c>
    </row>
    <row r="5218" spans="1:13" x14ac:dyDescent="0.2">
      <c r="A5218" s="84">
        <v>360</v>
      </c>
      <c r="B5218" s="85">
        <v>38541</v>
      </c>
      <c r="C5218" s="105">
        <v>26.22875715</v>
      </c>
      <c r="D5218" s="90">
        <v>6.4725000000000004E-4</v>
      </c>
      <c r="E5218" s="87">
        <v>392.62909464000001</v>
      </c>
      <c r="F5218" s="96">
        <v>2.6933133499999999</v>
      </c>
      <c r="G5218" s="91">
        <v>14.46103525</v>
      </c>
      <c r="H5218" s="41">
        <v>3.7524893159535111E-4</v>
      </c>
      <c r="I5218" s="42">
        <v>34.26165067187393</v>
      </c>
      <c r="J5218" s="41">
        <v>4.0169542361111112E-4</v>
      </c>
      <c r="K5218" s="42">
        <v>3.7448365056156936</v>
      </c>
      <c r="L5218" s="41">
        <v>3.7524893159535111E-4</v>
      </c>
      <c r="M5218" s="42">
        <v>3.5359765420959079</v>
      </c>
    </row>
    <row r="5219" spans="1:13" x14ac:dyDescent="0.2">
      <c r="A5219" s="84">
        <v>360</v>
      </c>
      <c r="B5219" s="85">
        <v>38542</v>
      </c>
      <c r="C5219" s="105">
        <v>26.22875715</v>
      </c>
      <c r="D5219" s="90">
        <v>6.4725000000000004E-4</v>
      </c>
      <c r="E5219" s="87">
        <v>392.88322382000001</v>
      </c>
      <c r="F5219" s="96">
        <v>2.6933133499999999</v>
      </c>
      <c r="G5219" s="91">
        <v>14.46103525</v>
      </c>
      <c r="H5219" s="41">
        <v>3.7524893159535111E-4</v>
      </c>
      <c r="I5219" s="42">
        <v>34.274507319683245</v>
      </c>
      <c r="J5219" s="41">
        <v>4.0169542361111112E-4</v>
      </c>
      <c r="K5219" s="42">
        <v>3.7452382010393048</v>
      </c>
      <c r="L5219" s="41">
        <v>3.7524893159535111E-4</v>
      </c>
      <c r="M5219" s="42">
        <v>3.5363517910275033</v>
      </c>
    </row>
    <row r="5220" spans="1:13" x14ac:dyDescent="0.2">
      <c r="A5220" s="84">
        <v>360</v>
      </c>
      <c r="B5220" s="85">
        <v>38543</v>
      </c>
      <c r="C5220" s="105">
        <v>26.22875715</v>
      </c>
      <c r="D5220" s="90">
        <v>6.4725000000000004E-4</v>
      </c>
      <c r="E5220" s="87">
        <v>393.13751748999999</v>
      </c>
      <c r="F5220" s="96">
        <v>2.6933133499999999</v>
      </c>
      <c r="G5220" s="91">
        <v>14.46103525</v>
      </c>
      <c r="H5220" s="41">
        <v>3.7524893159535111E-4</v>
      </c>
      <c r="I5220" s="42">
        <v>34.287368791935911</v>
      </c>
      <c r="J5220" s="41">
        <v>4.0169542361111112E-4</v>
      </c>
      <c r="K5220" s="42">
        <v>3.7456398964629161</v>
      </c>
      <c r="L5220" s="41">
        <v>3.7524893159535111E-4</v>
      </c>
      <c r="M5220" s="42">
        <v>3.5367270399590987</v>
      </c>
    </row>
    <row r="5221" spans="1:13" x14ac:dyDescent="0.2">
      <c r="A5221" s="84">
        <v>360</v>
      </c>
      <c r="B5221" s="85">
        <v>38544</v>
      </c>
      <c r="C5221" s="105">
        <v>26.19</v>
      </c>
      <c r="D5221" s="90">
        <v>6.4636999999999995E-4</v>
      </c>
      <c r="E5221" s="87">
        <v>393.39162979000002</v>
      </c>
      <c r="F5221" s="96">
        <v>2.6867717400000002</v>
      </c>
      <c r="G5221" s="91">
        <v>14.438385870000001</v>
      </c>
      <c r="H5221" s="41">
        <v>3.7469900852604709E-4</v>
      </c>
      <c r="I5221" s="42">
        <v>34.300216235027214</v>
      </c>
      <c r="J5221" s="41">
        <v>4.0106627416666669E-4</v>
      </c>
      <c r="K5221" s="42">
        <v>3.7460409627370828</v>
      </c>
      <c r="L5221" s="41">
        <v>3.7469900852604709E-4</v>
      </c>
      <c r="M5221" s="42">
        <v>3.5371017389676247</v>
      </c>
    </row>
    <row r="5222" spans="1:13" x14ac:dyDescent="0.2">
      <c r="A5222" s="84">
        <v>360</v>
      </c>
      <c r="B5222" s="85">
        <v>38545</v>
      </c>
      <c r="C5222" s="105">
        <v>25.95</v>
      </c>
      <c r="D5222" s="90">
        <v>6.4108000000000004E-4</v>
      </c>
      <c r="E5222" s="87">
        <v>393.6438253</v>
      </c>
      <c r="F5222" s="96">
        <v>2.63</v>
      </c>
      <c r="G5222" s="91">
        <v>14.29</v>
      </c>
      <c r="H5222" s="41">
        <v>3.7109353795883315E-4</v>
      </c>
      <c r="I5222" s="42">
        <v>34.312944823622622</v>
      </c>
      <c r="J5222" s="41">
        <v>3.969444444444444E-4</v>
      </c>
      <c r="K5222" s="42">
        <v>3.746437907181527</v>
      </c>
      <c r="L5222" s="41">
        <v>3.7109353795883315E-4</v>
      </c>
      <c r="M5222" s="42">
        <v>3.5374728325055838</v>
      </c>
    </row>
    <row r="5223" spans="1:13" x14ac:dyDescent="0.2">
      <c r="A5223" s="84">
        <v>360</v>
      </c>
      <c r="B5223" s="85">
        <v>38546</v>
      </c>
      <c r="C5223" s="105">
        <v>26.03</v>
      </c>
      <c r="D5223" s="90">
        <v>6.4283999999999999E-4</v>
      </c>
      <c r="E5223" s="87">
        <v>393.89687529999998</v>
      </c>
      <c r="F5223" s="96">
        <v>2.63</v>
      </c>
      <c r="G5223" s="91">
        <v>14.33</v>
      </c>
      <c r="H5223" s="41">
        <v>3.7206591481897533E-4</v>
      </c>
      <c r="I5223" s="42">
        <v>34.325711500828554</v>
      </c>
      <c r="J5223" s="41">
        <v>3.9805555555555558E-4</v>
      </c>
      <c r="K5223" s="42">
        <v>3.7468359627370824</v>
      </c>
      <c r="L5223" s="41">
        <v>3.7206591481897533E-4</v>
      </c>
      <c r="M5223" s="42">
        <v>3.5378448984204027</v>
      </c>
    </row>
    <row r="5224" spans="1:13" x14ac:dyDescent="0.2">
      <c r="A5224" s="84">
        <v>360</v>
      </c>
      <c r="B5224" s="85">
        <v>38547</v>
      </c>
      <c r="C5224" s="105">
        <v>25.94</v>
      </c>
      <c r="D5224" s="90">
        <v>6.4086000000000004E-4</v>
      </c>
      <c r="E5224" s="87">
        <v>394.14930805</v>
      </c>
      <c r="F5224" s="96">
        <v>2.64</v>
      </c>
      <c r="G5224" s="91">
        <v>14.290000000000001</v>
      </c>
      <c r="H5224" s="41">
        <v>3.7109353795883315E-4</v>
      </c>
      <c r="I5224" s="42">
        <v>34.338449550552347</v>
      </c>
      <c r="J5224" s="41">
        <v>3.9694444444444445E-4</v>
      </c>
      <c r="K5224" s="42">
        <v>3.7472329071815267</v>
      </c>
      <c r="L5224" s="41">
        <v>3.7109353795883315E-4</v>
      </c>
      <c r="M5224" s="42">
        <v>3.5382159919583618</v>
      </c>
    </row>
    <row r="5225" spans="1:13" x14ac:dyDescent="0.2">
      <c r="A5225" s="84">
        <v>360</v>
      </c>
      <c r="B5225" s="85">
        <v>38548</v>
      </c>
      <c r="C5225" s="105">
        <v>26.03</v>
      </c>
      <c r="D5225" s="90">
        <v>6.4283999999999999E-4</v>
      </c>
      <c r="E5225" s="87">
        <v>394.40268299000002</v>
      </c>
      <c r="F5225" s="96">
        <v>2.61</v>
      </c>
      <c r="G5225" s="91">
        <v>14.32</v>
      </c>
      <c r="H5225" s="41">
        <v>3.7182285241299518E-4</v>
      </c>
      <c r="I5225" s="42">
        <v>34.351217370811675</v>
      </c>
      <c r="J5225" s="41">
        <v>3.9777777777777777E-4</v>
      </c>
      <c r="K5225" s="42">
        <v>3.7476306849593044</v>
      </c>
      <c r="L5225" s="41">
        <v>3.7182285241299518E-4</v>
      </c>
      <c r="M5225" s="42">
        <v>3.538587814810775</v>
      </c>
    </row>
    <row r="5226" spans="1:13" x14ac:dyDescent="0.2">
      <c r="A5226" s="84">
        <v>360</v>
      </c>
      <c r="B5226" s="85">
        <v>38549</v>
      </c>
      <c r="C5226" s="105">
        <v>26.03</v>
      </c>
      <c r="D5226" s="90">
        <v>6.4283999999999999E-4</v>
      </c>
      <c r="E5226" s="87">
        <v>394.65622080999998</v>
      </c>
      <c r="F5226" s="96">
        <v>2.61</v>
      </c>
      <c r="G5226" s="91">
        <v>14.32</v>
      </c>
      <c r="H5226" s="41">
        <v>3.7182285241299518E-4</v>
      </c>
      <c r="I5226" s="42">
        <v>34.363989938438351</v>
      </c>
      <c r="J5226" s="41">
        <v>3.9777777777777777E-4</v>
      </c>
      <c r="K5226" s="42">
        <v>3.7480284627370821</v>
      </c>
      <c r="L5226" s="41">
        <v>3.7182285241299518E-4</v>
      </c>
      <c r="M5226" s="42">
        <v>3.5389596376631882</v>
      </c>
    </row>
    <row r="5227" spans="1:13" x14ac:dyDescent="0.2">
      <c r="A5227" s="84">
        <v>360</v>
      </c>
      <c r="B5227" s="85">
        <v>38550</v>
      </c>
      <c r="C5227" s="105">
        <v>26.03</v>
      </c>
      <c r="D5227" s="90">
        <v>6.4283999999999999E-4</v>
      </c>
      <c r="E5227" s="87">
        <v>394.90992161000003</v>
      </c>
      <c r="F5227" s="96">
        <v>2.61</v>
      </c>
      <c r="G5227" s="91">
        <v>14.32</v>
      </c>
      <c r="H5227" s="41">
        <v>3.7182285241299518E-4</v>
      </c>
      <c r="I5227" s="42">
        <v>34.376767255197549</v>
      </c>
      <c r="J5227" s="41">
        <v>3.9777777777777777E-4</v>
      </c>
      <c r="K5227" s="42">
        <v>3.7484262405148598</v>
      </c>
      <c r="L5227" s="41">
        <v>3.7182285241299518E-4</v>
      </c>
      <c r="M5227" s="42">
        <v>3.5393314605156014</v>
      </c>
    </row>
    <row r="5228" spans="1:13" x14ac:dyDescent="0.2">
      <c r="A5228" s="84">
        <v>360</v>
      </c>
      <c r="B5228" s="85">
        <v>38551</v>
      </c>
      <c r="C5228" s="105">
        <v>25.96</v>
      </c>
      <c r="D5228" s="90">
        <v>6.4130000000000003E-4</v>
      </c>
      <c r="E5228" s="87">
        <v>395.16317734</v>
      </c>
      <c r="F5228" s="96">
        <v>2.62</v>
      </c>
      <c r="G5228" s="91">
        <v>14.290000000000001</v>
      </c>
      <c r="H5228" s="41">
        <v>3.7109353795883315E-4</v>
      </c>
      <c r="I5228" s="42">
        <v>34.389524251381872</v>
      </c>
      <c r="J5228" s="41">
        <v>3.9694444444444445E-4</v>
      </c>
      <c r="K5228" s="42">
        <v>3.7488231849593041</v>
      </c>
      <c r="L5228" s="41">
        <v>3.7109353795883315E-4</v>
      </c>
      <c r="M5228" s="42">
        <v>3.5397025540535605</v>
      </c>
    </row>
    <row r="5229" spans="1:13" x14ac:dyDescent="0.2">
      <c r="A5229" s="84">
        <v>360</v>
      </c>
      <c r="B5229" s="85">
        <v>38552</v>
      </c>
      <c r="C5229" s="105">
        <v>25.88</v>
      </c>
      <c r="D5229" s="90">
        <v>6.3953000000000002E-4</v>
      </c>
      <c r="E5229" s="87">
        <v>395.41589605000001</v>
      </c>
      <c r="F5229" s="96">
        <v>2.6</v>
      </c>
      <c r="G5229" s="91">
        <v>14.24</v>
      </c>
      <c r="H5229" s="41">
        <v>3.6987758952822247E-4</v>
      </c>
      <c r="I5229" s="42">
        <v>34.402244165716994</v>
      </c>
      <c r="J5229" s="41">
        <v>3.9555555555555557E-4</v>
      </c>
      <c r="K5229" s="42">
        <v>3.7492187405148596</v>
      </c>
      <c r="L5229" s="41">
        <v>3.6987758952822247E-4</v>
      </c>
      <c r="M5229" s="42">
        <v>3.5400724316430887</v>
      </c>
    </row>
    <row r="5230" spans="1:13" x14ac:dyDescent="0.2">
      <c r="A5230" s="84">
        <v>360</v>
      </c>
      <c r="B5230" s="85">
        <v>38553</v>
      </c>
      <c r="C5230" s="105">
        <v>25.93</v>
      </c>
      <c r="D5230" s="90">
        <v>6.4064000000000005E-4</v>
      </c>
      <c r="E5230" s="87">
        <v>395.66921529000001</v>
      </c>
      <c r="F5230" s="96">
        <v>2.59</v>
      </c>
      <c r="G5230" s="91">
        <v>14.26</v>
      </c>
      <c r="H5230" s="41">
        <v>3.7036403257384443E-4</v>
      </c>
      <c r="I5230" s="42">
        <v>34.414985519595795</v>
      </c>
      <c r="J5230" s="41">
        <v>3.9611111111111113E-4</v>
      </c>
      <c r="K5230" s="42">
        <v>3.7496148516259709</v>
      </c>
      <c r="L5230" s="41">
        <v>3.7036403257384443E-4</v>
      </c>
      <c r="M5230" s="42">
        <v>3.5404427956756628</v>
      </c>
    </row>
    <row r="5231" spans="1:13" x14ac:dyDescent="0.2">
      <c r="A5231" s="84">
        <v>360</v>
      </c>
      <c r="B5231" s="85">
        <v>38554</v>
      </c>
      <c r="C5231" s="105">
        <v>25.84</v>
      </c>
      <c r="D5231" s="90">
        <v>6.3865000000000005E-4</v>
      </c>
      <c r="E5231" s="87">
        <v>395.92190943000003</v>
      </c>
      <c r="F5231" s="96">
        <v>2.62</v>
      </c>
      <c r="G5231" s="91">
        <v>14.23</v>
      </c>
      <c r="H5231" s="41">
        <v>3.6963433615766483E-4</v>
      </c>
      <c r="I5231" s="42">
        <v>34.427706479922207</v>
      </c>
      <c r="J5231" s="41">
        <v>3.9527777777777781E-4</v>
      </c>
      <c r="K5231" s="42">
        <v>3.7500101294037487</v>
      </c>
      <c r="L5231" s="41">
        <v>3.6963433615766483E-4</v>
      </c>
      <c r="M5231" s="42">
        <v>3.5408124300118207</v>
      </c>
    </row>
    <row r="5232" spans="1:13" x14ac:dyDescent="0.2">
      <c r="A5232" s="84">
        <v>360</v>
      </c>
      <c r="B5232" s="85">
        <v>38555</v>
      </c>
      <c r="C5232" s="105">
        <v>25.76</v>
      </c>
      <c r="D5232" s="90">
        <v>6.3688000000000004E-4</v>
      </c>
      <c r="E5232" s="87">
        <v>396.17406418000002</v>
      </c>
      <c r="F5232" s="96">
        <v>2.62</v>
      </c>
      <c r="G5232" s="91">
        <v>14.190000000000001</v>
      </c>
      <c r="H5232" s="41">
        <v>3.6866111026956361E-4</v>
      </c>
      <c r="I5232" s="42">
        <v>34.440398636417129</v>
      </c>
      <c r="J5232" s="41">
        <v>3.9416666666666669E-4</v>
      </c>
      <c r="K5232" s="42">
        <v>3.7504042960704154</v>
      </c>
      <c r="L5232" s="41">
        <v>3.6866111026956361E-4</v>
      </c>
      <c r="M5232" s="42">
        <v>3.5411810911220902</v>
      </c>
    </row>
    <row r="5233" spans="1:13" x14ac:dyDescent="0.2">
      <c r="A5233" s="84">
        <v>360</v>
      </c>
      <c r="B5233" s="85">
        <v>38556</v>
      </c>
      <c r="C5233" s="105">
        <v>25.76</v>
      </c>
      <c r="D5233" s="90">
        <v>6.3688000000000004E-4</v>
      </c>
      <c r="E5233" s="87">
        <v>396.42637952000001</v>
      </c>
      <c r="F5233" s="96">
        <v>2.62</v>
      </c>
      <c r="G5233" s="91">
        <v>14.190000000000001</v>
      </c>
      <c r="H5233" s="41">
        <v>3.6866111026956361E-4</v>
      </c>
      <c r="I5233" s="42">
        <v>34.453095472016557</v>
      </c>
      <c r="J5233" s="41">
        <v>3.9416666666666669E-4</v>
      </c>
      <c r="K5233" s="42">
        <v>3.7507984627370821</v>
      </c>
      <c r="L5233" s="41">
        <v>3.6866111026956361E-4</v>
      </c>
      <c r="M5233" s="42">
        <v>3.5415497522323598</v>
      </c>
    </row>
    <row r="5234" spans="1:13" x14ac:dyDescent="0.2">
      <c r="A5234" s="84">
        <v>360</v>
      </c>
      <c r="B5234" s="85">
        <v>38557</v>
      </c>
      <c r="C5234" s="105">
        <v>25.76</v>
      </c>
      <c r="D5234" s="90">
        <v>6.3688000000000004E-4</v>
      </c>
      <c r="E5234" s="87">
        <v>396.67885554999998</v>
      </c>
      <c r="F5234" s="96">
        <v>2.62</v>
      </c>
      <c r="G5234" s="91">
        <v>14.190000000000001</v>
      </c>
      <c r="H5234" s="41">
        <v>3.6866111026956361E-4</v>
      </c>
      <c r="I5234" s="42">
        <v>34.465796988445497</v>
      </c>
      <c r="J5234" s="41">
        <v>3.9416666666666669E-4</v>
      </c>
      <c r="K5234" s="42">
        <v>3.7511926294037488</v>
      </c>
      <c r="L5234" s="41">
        <v>3.6866111026956361E-4</v>
      </c>
      <c r="M5234" s="42">
        <v>3.5419184133426294</v>
      </c>
    </row>
    <row r="5235" spans="1:13" x14ac:dyDescent="0.2">
      <c r="A5235" s="84">
        <v>360</v>
      </c>
      <c r="B5235" s="85">
        <v>38558</v>
      </c>
      <c r="C5235" s="105">
        <v>25.4</v>
      </c>
      <c r="D5235" s="90">
        <v>6.2892000000000004E-4</v>
      </c>
      <c r="E5235" s="87">
        <v>396.92833481999998</v>
      </c>
      <c r="F5235" s="96">
        <v>2.59</v>
      </c>
      <c r="G5235" s="91">
        <v>13.994999999999999</v>
      </c>
      <c r="H5235" s="41">
        <v>3.639117603673192E-4</v>
      </c>
      <c r="I5235" s="42">
        <v>34.478339497300027</v>
      </c>
      <c r="J5235" s="41">
        <v>3.8874999999999999E-4</v>
      </c>
      <c r="K5235" s="42">
        <v>3.7515813794037487</v>
      </c>
      <c r="L5235" s="41">
        <v>3.639117603673192E-4</v>
      </c>
      <c r="M5235" s="42">
        <v>3.5422823251029967</v>
      </c>
    </row>
    <row r="5236" spans="1:13" x14ac:dyDescent="0.2">
      <c r="A5236" s="84">
        <v>360</v>
      </c>
      <c r="B5236" s="85">
        <v>38559</v>
      </c>
      <c r="C5236" s="105">
        <v>25.62</v>
      </c>
      <c r="D5236" s="90">
        <v>6.3378999999999996E-4</v>
      </c>
      <c r="E5236" s="87">
        <v>397.17990402999999</v>
      </c>
      <c r="F5236" s="96">
        <v>2.59</v>
      </c>
      <c r="G5236" s="91">
        <v>14.105</v>
      </c>
      <c r="H5236" s="41">
        <v>3.6659187596566056E-4</v>
      </c>
      <c r="I5236" s="42">
        <v>34.490978976456525</v>
      </c>
      <c r="J5236" s="41">
        <v>3.9180555555555556E-4</v>
      </c>
      <c r="K5236" s="42">
        <v>3.7519731849593043</v>
      </c>
      <c r="L5236" s="41">
        <v>3.6659187596566056E-4</v>
      </c>
      <c r="M5236" s="42">
        <v>3.5426489169789623</v>
      </c>
    </row>
    <row r="5237" spans="1:13" x14ac:dyDescent="0.2">
      <c r="A5237" s="84">
        <v>360</v>
      </c>
      <c r="B5237" s="85">
        <v>38560</v>
      </c>
      <c r="C5237" s="105">
        <v>25.57</v>
      </c>
      <c r="D5237" s="90">
        <v>6.3268000000000005E-4</v>
      </c>
      <c r="E5237" s="87">
        <v>397.43119180999997</v>
      </c>
      <c r="F5237" s="96">
        <v>2.57</v>
      </c>
      <c r="G5237" s="91">
        <v>14.07</v>
      </c>
      <c r="H5237" s="41">
        <v>3.6573939149153745E-4</v>
      </c>
      <c r="I5237" s="42">
        <v>34.503593686119324</v>
      </c>
      <c r="J5237" s="41">
        <v>3.9083333333333336E-4</v>
      </c>
      <c r="K5237" s="42">
        <v>3.7523640182926377</v>
      </c>
      <c r="L5237" s="41">
        <v>3.6573939149153745E-4</v>
      </c>
      <c r="M5237" s="42">
        <v>3.5430146563704539</v>
      </c>
    </row>
    <row r="5238" spans="1:13" x14ac:dyDescent="0.2">
      <c r="A5238" s="84">
        <v>360</v>
      </c>
      <c r="B5238" s="85">
        <v>38561</v>
      </c>
      <c r="C5238" s="105">
        <v>25.57</v>
      </c>
      <c r="D5238" s="90">
        <v>6.3268000000000005E-4</v>
      </c>
      <c r="E5238" s="87">
        <v>397.68263858</v>
      </c>
      <c r="F5238" s="96">
        <v>2.57</v>
      </c>
      <c r="G5238" s="91">
        <v>14.07</v>
      </c>
      <c r="H5238" s="41">
        <v>3.6573939149153745E-4</v>
      </c>
      <c r="I5238" s="42">
        <v>34.516213009478356</v>
      </c>
      <c r="J5238" s="41">
        <v>3.9083333333333336E-4</v>
      </c>
      <c r="K5238" s="42">
        <v>3.752754851625971</v>
      </c>
      <c r="L5238" s="41">
        <v>3.6573939149153745E-4</v>
      </c>
      <c r="M5238" s="42">
        <v>3.5433803957619454</v>
      </c>
    </row>
    <row r="5239" spans="1:13" x14ac:dyDescent="0.2">
      <c r="A5239" s="84">
        <v>360</v>
      </c>
      <c r="B5239" s="85">
        <v>38562</v>
      </c>
      <c r="C5239" s="105">
        <v>25.57</v>
      </c>
      <c r="D5239" s="90">
        <v>6.3268000000000005E-4</v>
      </c>
      <c r="E5239" s="87">
        <v>397.93424442999998</v>
      </c>
      <c r="F5239" s="96">
        <v>2.57</v>
      </c>
      <c r="G5239" s="91">
        <v>14.07</v>
      </c>
      <c r="H5239" s="41">
        <v>3.6573939149153745E-4</v>
      </c>
      <c r="I5239" s="42">
        <v>34.528836948221034</v>
      </c>
      <c r="J5239" s="41">
        <v>3.9083333333333336E-4</v>
      </c>
      <c r="K5239" s="42">
        <v>3.7531456849593043</v>
      </c>
      <c r="L5239" s="41">
        <v>3.6573939149153745E-4</v>
      </c>
      <c r="M5239" s="42">
        <v>3.5437461351534369</v>
      </c>
    </row>
    <row r="5240" spans="1:13" x14ac:dyDescent="0.2">
      <c r="A5240" s="84">
        <v>360</v>
      </c>
      <c r="B5240" s="85">
        <v>38563</v>
      </c>
      <c r="C5240" s="105">
        <v>25.57</v>
      </c>
      <c r="D5240" s="90">
        <v>6.3268000000000005E-4</v>
      </c>
      <c r="E5240" s="87">
        <v>398.18600946999999</v>
      </c>
      <c r="F5240" s="96">
        <v>2.57</v>
      </c>
      <c r="G5240" s="91">
        <v>14.07</v>
      </c>
      <c r="H5240" s="41">
        <v>3.6573939149153745E-4</v>
      </c>
      <c r="I5240" s="42">
        <v>34.541465504035386</v>
      </c>
      <c r="J5240" s="41">
        <v>3.9083333333333336E-4</v>
      </c>
      <c r="K5240" s="42">
        <v>3.7535365182926377</v>
      </c>
      <c r="L5240" s="41">
        <v>3.6573939149153745E-4</v>
      </c>
      <c r="M5240" s="42">
        <v>3.5441118745449285</v>
      </c>
    </row>
    <row r="5241" spans="1:13" x14ac:dyDescent="0.2">
      <c r="A5241" s="84">
        <v>360</v>
      </c>
      <c r="B5241" s="85">
        <v>38564</v>
      </c>
      <c r="C5241" s="105">
        <v>25.57</v>
      </c>
      <c r="D5241" s="90">
        <v>6.3268000000000005E-4</v>
      </c>
      <c r="E5241" s="87">
        <v>398.43793378999999</v>
      </c>
      <c r="F5241" s="96">
        <v>2.57</v>
      </c>
      <c r="G5241" s="91">
        <v>14.07</v>
      </c>
      <c r="H5241" s="41">
        <v>3.6573939149153745E-4</v>
      </c>
      <c r="I5241" s="42">
        <v>34.55409867861006</v>
      </c>
      <c r="J5241" s="41">
        <v>3.9083333333333336E-4</v>
      </c>
      <c r="K5241" s="42">
        <v>3.753927351625971</v>
      </c>
      <c r="L5241" s="41">
        <v>3.6573939149153745E-4</v>
      </c>
      <c r="M5241" s="42">
        <v>3.54447761393642</v>
      </c>
    </row>
    <row r="5242" spans="1:13" x14ac:dyDescent="0.2">
      <c r="A5242" s="84">
        <v>360</v>
      </c>
      <c r="B5242" s="85">
        <v>38565</v>
      </c>
      <c r="C5242" s="105">
        <v>25.81</v>
      </c>
      <c r="D5242" s="90">
        <v>6.3798999999999995E-4</v>
      </c>
      <c r="E5242" s="87">
        <v>398.69213321000001</v>
      </c>
      <c r="F5242" s="96">
        <v>2.6</v>
      </c>
      <c r="G5242" s="91">
        <v>14.205</v>
      </c>
      <c r="H5242" s="41">
        <v>3.690261098117098E-4</v>
      </c>
      <c r="I5242" s="42">
        <v>34.566850043223475</v>
      </c>
      <c r="J5242" s="41">
        <v>3.9458333333333332E-4</v>
      </c>
      <c r="K5242" s="42">
        <v>3.7543219349593042</v>
      </c>
      <c r="L5242" s="41">
        <v>3.690261098117098E-4</v>
      </c>
      <c r="M5242" s="42">
        <v>3.5448466400462317</v>
      </c>
    </row>
    <row r="5243" spans="1:13" x14ac:dyDescent="0.2">
      <c r="A5243" s="84">
        <v>360</v>
      </c>
      <c r="B5243" s="85">
        <v>38566</v>
      </c>
      <c r="C5243" s="105">
        <v>26.1</v>
      </c>
      <c r="D5243" s="90">
        <v>6.4439E-4</v>
      </c>
      <c r="E5243" s="87">
        <v>398.94904643000001</v>
      </c>
      <c r="F5243" s="96">
        <v>2.59</v>
      </c>
      <c r="G5243" s="91">
        <v>14.345000000000001</v>
      </c>
      <c r="H5243" s="41">
        <v>3.7243046867985186E-4</v>
      </c>
      <c r="I5243" s="42">
        <v>34.579723791385859</v>
      </c>
      <c r="J5243" s="41">
        <v>3.9847222222222226E-4</v>
      </c>
      <c r="K5243" s="42">
        <v>3.7547204071815266</v>
      </c>
      <c r="L5243" s="41">
        <v>3.7243046867985186E-4</v>
      </c>
      <c r="M5243" s="42">
        <v>3.5452190705149116</v>
      </c>
    </row>
    <row r="5244" spans="1:13" x14ac:dyDescent="0.2">
      <c r="A5244" s="84">
        <v>360</v>
      </c>
      <c r="B5244" s="85">
        <v>38567</v>
      </c>
      <c r="C5244" s="105">
        <v>26.24</v>
      </c>
      <c r="D5244" s="90">
        <v>6.4747000000000003E-4</v>
      </c>
      <c r="E5244" s="87">
        <v>399.20735396999999</v>
      </c>
      <c r="F5244" s="96">
        <v>2.61</v>
      </c>
      <c r="G5244" s="91">
        <v>14.424999999999999</v>
      </c>
      <c r="H5244" s="41">
        <v>3.7437395086326042E-4</v>
      </c>
      <c r="I5244" s="42">
        <v>34.592669539201403</v>
      </c>
      <c r="J5244" s="41">
        <v>4.0069444444444441E-4</v>
      </c>
      <c r="K5244" s="42">
        <v>3.7551211016259711</v>
      </c>
      <c r="L5244" s="41">
        <v>3.7437395086326042E-4</v>
      </c>
      <c r="M5244" s="42">
        <v>3.5455934444657746</v>
      </c>
    </row>
    <row r="5245" spans="1:13" x14ac:dyDescent="0.2">
      <c r="A5245" s="84">
        <v>360</v>
      </c>
      <c r="B5245" s="85">
        <v>38568</v>
      </c>
      <c r="C5245" s="105">
        <v>26.04</v>
      </c>
      <c r="D5245" s="90">
        <v>6.4307000000000003E-4</v>
      </c>
      <c r="E5245" s="87">
        <v>399.46407224000001</v>
      </c>
      <c r="F5245" s="96">
        <v>2.6</v>
      </c>
      <c r="G5245" s="91">
        <v>14.32</v>
      </c>
      <c r="H5245" s="41">
        <v>3.7182285241299518E-4</v>
      </c>
      <c r="I5245" s="42">
        <v>34.605531884262049</v>
      </c>
      <c r="J5245" s="41">
        <v>3.9777777777777777E-4</v>
      </c>
      <c r="K5245" s="42">
        <v>3.7555188794037488</v>
      </c>
      <c r="L5245" s="41">
        <v>3.7182285241299518E-4</v>
      </c>
      <c r="M5245" s="42">
        <v>3.5459652673181878</v>
      </c>
    </row>
    <row r="5246" spans="1:13" x14ac:dyDescent="0.2">
      <c r="A5246" s="84">
        <v>360</v>
      </c>
      <c r="B5246" s="85">
        <v>38569</v>
      </c>
      <c r="C5246" s="105">
        <v>26.09</v>
      </c>
      <c r="D5246" s="90">
        <v>6.4417000000000001E-4</v>
      </c>
      <c r="E5246" s="87">
        <v>399.72139500999998</v>
      </c>
      <c r="F5246" s="96">
        <v>2.6</v>
      </c>
      <c r="G5246" s="91">
        <v>14.345000000000001</v>
      </c>
      <c r="H5246" s="41">
        <v>3.7243046867985186E-4</v>
      </c>
      <c r="I5246" s="42">
        <v>34.618420038720622</v>
      </c>
      <c r="J5246" s="41">
        <v>3.9847222222222226E-4</v>
      </c>
      <c r="K5246" s="42">
        <v>3.7559173516259712</v>
      </c>
      <c r="L5246" s="41">
        <v>3.7243046867985186E-4</v>
      </c>
      <c r="M5246" s="42">
        <v>3.5463376977868677</v>
      </c>
    </row>
    <row r="5247" spans="1:13" x14ac:dyDescent="0.2">
      <c r="A5247" s="84">
        <v>360</v>
      </c>
      <c r="B5247" s="85">
        <v>38570</v>
      </c>
      <c r="C5247" s="105">
        <v>26.09</v>
      </c>
      <c r="D5247" s="90">
        <v>6.4417000000000001E-4</v>
      </c>
      <c r="E5247" s="87">
        <v>399.97888354000003</v>
      </c>
      <c r="F5247" s="96">
        <v>2.6</v>
      </c>
      <c r="G5247" s="91">
        <v>14.345000000000001</v>
      </c>
      <c r="H5247" s="41">
        <v>3.7243046867985186E-4</v>
      </c>
      <c r="I5247" s="42">
        <v>34.631312993120595</v>
      </c>
      <c r="J5247" s="41">
        <v>3.9847222222222226E-4</v>
      </c>
      <c r="K5247" s="42">
        <v>3.7563158238481935</v>
      </c>
      <c r="L5247" s="41">
        <v>3.7243046867985186E-4</v>
      </c>
      <c r="M5247" s="42">
        <v>3.5467101282555475</v>
      </c>
    </row>
    <row r="5248" spans="1:13" x14ac:dyDescent="0.2">
      <c r="A5248" s="84">
        <v>360</v>
      </c>
      <c r="B5248" s="85">
        <v>38571</v>
      </c>
      <c r="C5248" s="105">
        <v>26.09</v>
      </c>
      <c r="D5248" s="90">
        <v>6.4417000000000001E-4</v>
      </c>
      <c r="E5248" s="87">
        <v>400.23653794000001</v>
      </c>
      <c r="F5248" s="96">
        <v>2.6</v>
      </c>
      <c r="G5248" s="91">
        <v>14.345000000000001</v>
      </c>
      <c r="H5248" s="41">
        <v>3.7243046867985186E-4</v>
      </c>
      <c r="I5248" s="42">
        <v>34.644210749249623</v>
      </c>
      <c r="J5248" s="41">
        <v>3.9847222222222226E-4</v>
      </c>
      <c r="K5248" s="42">
        <v>3.7567142960704158</v>
      </c>
      <c r="L5248" s="41">
        <v>3.7243046867985186E-4</v>
      </c>
      <c r="M5248" s="42">
        <v>3.5470825587242274</v>
      </c>
    </row>
    <row r="5249" spans="1:13" x14ac:dyDescent="0.2">
      <c r="A5249" s="84">
        <v>360</v>
      </c>
      <c r="B5249" s="85">
        <v>38572</v>
      </c>
      <c r="C5249" s="105">
        <v>25.93</v>
      </c>
      <c r="D5249" s="90">
        <v>6.4064000000000005E-4</v>
      </c>
      <c r="E5249" s="87">
        <v>400.49294548</v>
      </c>
      <c r="F5249" s="96">
        <v>2.6</v>
      </c>
      <c r="G5249" s="91">
        <v>14.265000000000001</v>
      </c>
      <c r="H5249" s="41">
        <v>3.7048563006814028E-4</v>
      </c>
      <c r="I5249" s="42">
        <v>34.657045931497272</v>
      </c>
      <c r="J5249" s="41">
        <v>3.9625000000000001E-4</v>
      </c>
      <c r="K5249" s="42">
        <v>3.7571105460704159</v>
      </c>
      <c r="L5249" s="41">
        <v>3.7048563006814028E-4</v>
      </c>
      <c r="M5249" s="42">
        <v>3.5474530443542953</v>
      </c>
    </row>
    <row r="5250" spans="1:13" x14ac:dyDescent="0.2">
      <c r="A5250" s="84">
        <v>360</v>
      </c>
      <c r="B5250" s="85">
        <v>38573</v>
      </c>
      <c r="C5250" s="105">
        <v>25.89</v>
      </c>
      <c r="D5250" s="90">
        <v>6.3975999999999996E-4</v>
      </c>
      <c r="E5250" s="87">
        <v>400.74916485</v>
      </c>
      <c r="F5250" s="96">
        <v>2.6</v>
      </c>
      <c r="G5250" s="91">
        <v>14.245000000000001</v>
      </c>
      <c r="H5250" s="41">
        <v>3.6999920825087074E-4</v>
      </c>
      <c r="I5250" s="42">
        <v>34.669869011052242</v>
      </c>
      <c r="J5250" s="41">
        <v>3.9569444444444445E-4</v>
      </c>
      <c r="K5250" s="42">
        <v>3.7575062405148603</v>
      </c>
      <c r="L5250" s="41">
        <v>3.6999920825087074E-4</v>
      </c>
      <c r="M5250" s="42">
        <v>3.5478230435625462</v>
      </c>
    </row>
    <row r="5251" spans="1:13" x14ac:dyDescent="0.2">
      <c r="A5251" s="84">
        <v>360</v>
      </c>
      <c r="B5251" s="85">
        <v>38574</v>
      </c>
      <c r="C5251" s="105">
        <v>25.85</v>
      </c>
      <c r="D5251" s="90">
        <v>6.3887000000000004E-4</v>
      </c>
      <c r="E5251" s="87">
        <v>401.00519147</v>
      </c>
      <c r="F5251" s="96">
        <v>2.6</v>
      </c>
      <c r="G5251" s="91">
        <v>14.225000000000001</v>
      </c>
      <c r="H5251" s="41">
        <v>3.6951270150864524E-4</v>
      </c>
      <c r="I5251" s="42">
        <v>34.68267996801147</v>
      </c>
      <c r="J5251" s="41">
        <v>3.9513888888888894E-4</v>
      </c>
      <c r="K5251" s="42">
        <v>3.7579013794037492</v>
      </c>
      <c r="L5251" s="41">
        <v>3.6951270150864524E-4</v>
      </c>
      <c r="M5251" s="42">
        <v>3.5481925562640546</v>
      </c>
    </row>
    <row r="5252" spans="1:13" x14ac:dyDescent="0.2">
      <c r="A5252" s="84">
        <v>360</v>
      </c>
      <c r="B5252" s="85">
        <v>38575</v>
      </c>
      <c r="C5252" s="105">
        <v>25.72</v>
      </c>
      <c r="D5252" s="90">
        <v>6.3599999999999996E-4</v>
      </c>
      <c r="E5252" s="87">
        <v>401.26023077000002</v>
      </c>
      <c r="F5252" s="96">
        <v>2.62</v>
      </c>
      <c r="G5252" s="91">
        <v>14.17</v>
      </c>
      <c r="H5252" s="41">
        <v>3.6817436983049845E-4</v>
      </c>
      <c r="I5252" s="42">
        <v>34.695449241852728</v>
      </c>
      <c r="J5252" s="41">
        <v>3.9361111111111113E-4</v>
      </c>
      <c r="K5252" s="42">
        <v>3.7582949905148602</v>
      </c>
      <c r="L5252" s="41">
        <v>3.6817436983049845E-4</v>
      </c>
      <c r="M5252" s="42">
        <v>3.5485607306338851</v>
      </c>
    </row>
    <row r="5253" spans="1:13" x14ac:dyDescent="0.2">
      <c r="A5253" s="84">
        <v>360</v>
      </c>
      <c r="B5253" s="85">
        <v>38576</v>
      </c>
      <c r="C5253" s="105">
        <v>25.63</v>
      </c>
      <c r="D5253" s="90">
        <v>6.3400999999999996E-4</v>
      </c>
      <c r="E5253" s="87">
        <v>401.51463376999999</v>
      </c>
      <c r="F5253" s="96">
        <v>2.6</v>
      </c>
      <c r="G5253" s="91">
        <v>14.115</v>
      </c>
      <c r="H5253" s="41">
        <v>3.6683539506365825E-4</v>
      </c>
      <c r="I5253" s="42">
        <v>34.708176760682271</v>
      </c>
      <c r="J5253" s="41">
        <v>3.9208333333333331E-4</v>
      </c>
      <c r="K5253" s="42">
        <v>3.7586870738481934</v>
      </c>
      <c r="L5253" s="41">
        <v>3.6683539506365825E-4</v>
      </c>
      <c r="M5253" s="42">
        <v>3.548927566028949</v>
      </c>
    </row>
    <row r="5254" spans="1:13" x14ac:dyDescent="0.2">
      <c r="A5254" s="84">
        <v>360</v>
      </c>
      <c r="B5254" s="85">
        <v>38577</v>
      </c>
      <c r="C5254" s="105">
        <v>25.63</v>
      </c>
      <c r="D5254" s="90">
        <v>6.3400999999999996E-4</v>
      </c>
      <c r="E5254" s="87">
        <v>401.76919806000001</v>
      </c>
      <c r="F5254" s="96">
        <v>2.6</v>
      </c>
      <c r="G5254" s="91">
        <v>14.115</v>
      </c>
      <c r="H5254" s="41">
        <v>3.6683539506365825E-4</v>
      </c>
      <c r="I5254" s="42">
        <v>34.720908948416216</v>
      </c>
      <c r="J5254" s="41">
        <v>3.9208333333333331E-4</v>
      </c>
      <c r="K5254" s="42">
        <v>3.7590791571815267</v>
      </c>
      <c r="L5254" s="41">
        <v>3.6683539506365825E-4</v>
      </c>
      <c r="M5254" s="42">
        <v>3.5492944014240129</v>
      </c>
    </row>
    <row r="5255" spans="1:13" x14ac:dyDescent="0.2">
      <c r="A5255" s="84">
        <v>360</v>
      </c>
      <c r="B5255" s="85">
        <v>38578</v>
      </c>
      <c r="C5255" s="105">
        <v>25.63</v>
      </c>
      <c r="D5255" s="90">
        <v>6.3400999999999996E-4</v>
      </c>
      <c r="E5255" s="87">
        <v>402.02392374999999</v>
      </c>
      <c r="F5255" s="96">
        <v>2.6</v>
      </c>
      <c r="G5255" s="91">
        <v>14.115</v>
      </c>
      <c r="H5255" s="41">
        <v>3.6683539506365825E-4</v>
      </c>
      <c r="I5255" s="42">
        <v>34.733645806767278</v>
      </c>
      <c r="J5255" s="41">
        <v>3.9208333333333331E-4</v>
      </c>
      <c r="K5255" s="42">
        <v>3.75947124051486</v>
      </c>
      <c r="L5255" s="41">
        <v>3.6683539506365825E-4</v>
      </c>
      <c r="M5255" s="42">
        <v>3.5496612368190767</v>
      </c>
    </row>
    <row r="5256" spans="1:13" x14ac:dyDescent="0.2">
      <c r="A5256" s="84">
        <v>360</v>
      </c>
      <c r="B5256" s="85">
        <v>38579</v>
      </c>
      <c r="C5256" s="105">
        <v>25.61</v>
      </c>
      <c r="D5256" s="90">
        <v>6.3356999999999997E-4</v>
      </c>
      <c r="E5256" s="87">
        <v>402.27863404999999</v>
      </c>
      <c r="F5256" s="96">
        <v>2.59</v>
      </c>
      <c r="G5256" s="91">
        <v>14.1</v>
      </c>
      <c r="H5256" s="41">
        <v>3.6647010843560146E-4</v>
      </c>
      <c r="I5256" s="42">
        <v>34.74637464971245</v>
      </c>
      <c r="J5256" s="41">
        <v>3.9166666666666668E-4</v>
      </c>
      <c r="K5256" s="42">
        <v>3.7598629071815268</v>
      </c>
      <c r="L5256" s="41">
        <v>3.6647010843560146E-4</v>
      </c>
      <c r="M5256" s="42">
        <v>3.5500277069275121</v>
      </c>
    </row>
    <row r="5257" spans="1:13" x14ac:dyDescent="0.2">
      <c r="A5257" s="84">
        <v>360</v>
      </c>
      <c r="B5257" s="85">
        <v>38580</v>
      </c>
      <c r="C5257" s="105">
        <v>25.83</v>
      </c>
      <c r="D5257" s="90">
        <v>6.3843000000000005E-4</v>
      </c>
      <c r="E5257" s="87">
        <v>402.53546080000001</v>
      </c>
      <c r="F5257" s="96">
        <v>2.6</v>
      </c>
      <c r="G5257" s="91">
        <v>14.215</v>
      </c>
      <c r="H5257" s="41">
        <v>3.6926941628134813E-4</v>
      </c>
      <c r="I5257" s="42">
        <v>34.759205423197244</v>
      </c>
      <c r="J5257" s="41">
        <v>3.9486111111111113E-4</v>
      </c>
      <c r="K5257" s="42">
        <v>3.7602577682926381</v>
      </c>
      <c r="L5257" s="41">
        <v>3.6926941628134813E-4</v>
      </c>
      <c r="M5257" s="42">
        <v>3.5503969763437935</v>
      </c>
    </row>
    <row r="5258" spans="1:13" x14ac:dyDescent="0.2">
      <c r="A5258" s="84">
        <v>360</v>
      </c>
      <c r="B5258" s="85">
        <v>38581</v>
      </c>
      <c r="C5258" s="105">
        <v>25.76</v>
      </c>
      <c r="D5258" s="90">
        <v>6.3688000000000004E-4</v>
      </c>
      <c r="E5258" s="87">
        <v>402.79182758000002</v>
      </c>
      <c r="F5258" s="96">
        <v>2.61</v>
      </c>
      <c r="G5258" s="91">
        <v>14.185</v>
      </c>
      <c r="H5258" s="41">
        <v>3.6853943313031046E-4</v>
      </c>
      <c r="I5258" s="42">
        <v>34.772015561059966</v>
      </c>
      <c r="J5258" s="41">
        <v>3.9402777777777781E-4</v>
      </c>
      <c r="K5258" s="42">
        <v>3.760651796070416</v>
      </c>
      <c r="L5258" s="41">
        <v>3.6853943313031046E-4</v>
      </c>
      <c r="M5258" s="42">
        <v>3.5507655157769236</v>
      </c>
    </row>
    <row r="5259" spans="1:13" x14ac:dyDescent="0.2">
      <c r="A5259" s="84">
        <v>360</v>
      </c>
      <c r="B5259" s="85">
        <v>38582</v>
      </c>
      <c r="C5259" s="105">
        <v>25.67</v>
      </c>
      <c r="D5259" s="90">
        <v>6.3489000000000004E-4</v>
      </c>
      <c r="E5259" s="87">
        <v>403.04755607999999</v>
      </c>
      <c r="F5259" s="96">
        <v>2.61</v>
      </c>
      <c r="G5259" s="91">
        <v>14.14</v>
      </c>
      <c r="H5259" s="41">
        <v>3.6744409971900538E-4</v>
      </c>
      <c r="I5259" s="42">
        <v>34.784792333013215</v>
      </c>
      <c r="J5259" s="41">
        <v>3.9277777777777781E-4</v>
      </c>
      <c r="K5259" s="42">
        <v>3.7610445738481939</v>
      </c>
      <c r="L5259" s="41">
        <v>3.6744409971900538E-4</v>
      </c>
      <c r="M5259" s="42">
        <v>3.5511329598766426</v>
      </c>
    </row>
    <row r="5260" spans="1:13" x14ac:dyDescent="0.2">
      <c r="A5260" s="84">
        <v>360</v>
      </c>
      <c r="B5260" s="85">
        <v>38583</v>
      </c>
      <c r="C5260" s="105">
        <v>25.5</v>
      </c>
      <c r="D5260" s="90">
        <v>6.3113000000000004E-4</v>
      </c>
      <c r="E5260" s="87">
        <v>403.30193148000001</v>
      </c>
      <c r="F5260" s="96">
        <v>2.6</v>
      </c>
      <c r="G5260" s="91">
        <v>14.05</v>
      </c>
      <c r="H5260" s="41">
        <v>3.6525214038674036E-4</v>
      </c>
      <c r="I5260" s="42">
        <v>34.797497552865757</v>
      </c>
      <c r="J5260" s="41">
        <v>3.902777777777778E-4</v>
      </c>
      <c r="K5260" s="42">
        <v>3.7614348516259715</v>
      </c>
      <c r="L5260" s="41">
        <v>3.6525214038674036E-4</v>
      </c>
      <c r="M5260" s="42">
        <v>3.5514982120170293</v>
      </c>
    </row>
    <row r="5261" spans="1:13" x14ac:dyDescent="0.2">
      <c r="A5261" s="84">
        <v>360</v>
      </c>
      <c r="B5261" s="85">
        <v>38584</v>
      </c>
      <c r="C5261" s="105">
        <v>25.5</v>
      </c>
      <c r="D5261" s="90">
        <v>6.3113000000000004E-4</v>
      </c>
      <c r="E5261" s="87">
        <v>403.55646743</v>
      </c>
      <c r="F5261" s="96">
        <v>2.6</v>
      </c>
      <c r="G5261" s="91">
        <v>14.05</v>
      </c>
      <c r="H5261" s="41">
        <v>3.6525214038674036E-4</v>
      </c>
      <c r="I5261" s="42">
        <v>34.810207413327042</v>
      </c>
      <c r="J5261" s="41">
        <v>3.902777777777778E-4</v>
      </c>
      <c r="K5261" s="42">
        <v>3.761825129403749</v>
      </c>
      <c r="L5261" s="41">
        <v>3.6525214038674036E-4</v>
      </c>
      <c r="M5261" s="42">
        <v>3.5518634641574161</v>
      </c>
    </row>
    <row r="5262" spans="1:13" x14ac:dyDescent="0.2">
      <c r="A5262" s="84">
        <v>360</v>
      </c>
      <c r="B5262" s="85">
        <v>38585</v>
      </c>
      <c r="C5262" s="105">
        <v>25.5</v>
      </c>
      <c r="D5262" s="90">
        <v>6.3113000000000004E-4</v>
      </c>
      <c r="E5262" s="87">
        <v>403.81116401999998</v>
      </c>
      <c r="F5262" s="96">
        <v>2.6</v>
      </c>
      <c r="G5262" s="91">
        <v>14.05</v>
      </c>
      <c r="H5262" s="41">
        <v>3.6525214038674036E-4</v>
      </c>
      <c r="I5262" s="42">
        <v>34.822921916092064</v>
      </c>
      <c r="J5262" s="41">
        <v>3.902777777777778E-4</v>
      </c>
      <c r="K5262" s="42">
        <v>3.7622154071815266</v>
      </c>
      <c r="L5262" s="41">
        <v>3.6525214038674036E-4</v>
      </c>
      <c r="M5262" s="42">
        <v>3.5522287162978028</v>
      </c>
    </row>
    <row r="5263" spans="1:13" x14ac:dyDescent="0.2">
      <c r="A5263" s="84">
        <v>360</v>
      </c>
      <c r="B5263" s="85">
        <v>38586</v>
      </c>
      <c r="C5263" s="105">
        <v>25.6</v>
      </c>
      <c r="D5263" s="90">
        <v>6.3334999999999997E-4</v>
      </c>
      <c r="E5263" s="87">
        <v>404.06691782000001</v>
      </c>
      <c r="F5263" s="96">
        <v>2.6</v>
      </c>
      <c r="G5263" s="91">
        <v>14.100000000000001</v>
      </c>
      <c r="H5263" s="41">
        <v>3.6647010843560146E-4</v>
      </c>
      <c r="I5263" s="42">
        <v>34.835683476062698</v>
      </c>
      <c r="J5263" s="41">
        <v>3.9166666666666668E-4</v>
      </c>
      <c r="K5263" s="42">
        <v>3.7626070738481934</v>
      </c>
      <c r="L5263" s="41">
        <v>3.6647010843560146E-4</v>
      </c>
      <c r="M5263" s="42">
        <v>3.5525951864062382</v>
      </c>
    </row>
    <row r="5264" spans="1:13" x14ac:dyDescent="0.2">
      <c r="A5264" s="84">
        <v>360</v>
      </c>
      <c r="B5264" s="85">
        <v>38587</v>
      </c>
      <c r="C5264" s="105">
        <v>26.02</v>
      </c>
      <c r="D5264" s="90">
        <v>6.4262E-4</v>
      </c>
      <c r="E5264" s="87">
        <v>404.32657929999999</v>
      </c>
      <c r="F5264" s="96">
        <v>2.59</v>
      </c>
      <c r="G5264" s="91">
        <v>14.305</v>
      </c>
      <c r="H5264" s="41">
        <v>3.7145821904593923E-4</v>
      </c>
      <c r="I5264" s="42">
        <v>34.848623477005965</v>
      </c>
      <c r="J5264" s="41">
        <v>3.9736111111111108E-4</v>
      </c>
      <c r="K5264" s="42">
        <v>3.7630044349593046</v>
      </c>
      <c r="L5264" s="41">
        <v>3.7145821904593923E-4</v>
      </c>
      <c r="M5264" s="42">
        <v>3.5529666446252843</v>
      </c>
    </row>
    <row r="5265" spans="1:13" x14ac:dyDescent="0.2">
      <c r="A5265" s="84">
        <v>360</v>
      </c>
      <c r="B5265" s="85">
        <v>38588</v>
      </c>
      <c r="C5265" s="105">
        <v>25.51</v>
      </c>
      <c r="D5265" s="90">
        <v>6.3135000000000003E-4</v>
      </c>
      <c r="E5265" s="87">
        <v>404.58185089</v>
      </c>
      <c r="F5265" s="96">
        <v>2.61</v>
      </c>
      <c r="G5265" s="91">
        <v>14.06</v>
      </c>
      <c r="H5265" s="41">
        <v>3.6549577658928634E-4</v>
      </c>
      <c r="I5265" s="42">
        <v>34.861360501706763</v>
      </c>
      <c r="J5265" s="41">
        <v>3.9055555555555556E-4</v>
      </c>
      <c r="K5265" s="42">
        <v>3.7633949905148603</v>
      </c>
      <c r="L5265" s="41">
        <v>3.6549577658928634E-4</v>
      </c>
      <c r="M5265" s="42">
        <v>3.5533321404018734</v>
      </c>
    </row>
    <row r="5266" spans="1:13" x14ac:dyDescent="0.2">
      <c r="A5266" s="84">
        <v>360</v>
      </c>
      <c r="B5266" s="85">
        <v>38589</v>
      </c>
      <c r="C5266" s="105">
        <v>25.29</v>
      </c>
      <c r="D5266" s="90">
        <v>6.2648000000000001E-4</v>
      </c>
      <c r="E5266" s="87">
        <v>404.83531333000002</v>
      </c>
      <c r="F5266" s="96">
        <v>2.61</v>
      </c>
      <c r="G5266" s="91">
        <v>13.95</v>
      </c>
      <c r="H5266" s="41">
        <v>3.6281460603615479E-4</v>
      </c>
      <c r="I5266" s="42">
        <v>34.874008712483075</v>
      </c>
      <c r="J5266" s="41">
        <v>3.8749999999999999E-4</v>
      </c>
      <c r="K5266" s="42">
        <v>3.7637824905148602</v>
      </c>
      <c r="L5266" s="41">
        <v>3.6281460603615479E-4</v>
      </c>
      <c r="M5266" s="42">
        <v>3.5536949550079093</v>
      </c>
    </row>
    <row r="5267" spans="1:13" x14ac:dyDescent="0.2">
      <c r="A5267" s="84">
        <v>360</v>
      </c>
      <c r="B5267" s="85">
        <v>38590</v>
      </c>
      <c r="C5267" s="105">
        <v>25.28</v>
      </c>
      <c r="D5267" s="90">
        <v>6.2624999999999996E-4</v>
      </c>
      <c r="E5267" s="87">
        <v>405.08884144000001</v>
      </c>
      <c r="F5267" s="96">
        <v>2.61</v>
      </c>
      <c r="G5267" s="91">
        <v>13.945</v>
      </c>
      <c r="H5267" s="41">
        <v>3.6269267332911248E-4</v>
      </c>
      <c r="I5267" s="42">
        <v>34.886657259932711</v>
      </c>
      <c r="J5267" s="41">
        <v>3.8736111111111111E-4</v>
      </c>
      <c r="K5267" s="42">
        <v>3.7641698516259714</v>
      </c>
      <c r="L5267" s="41">
        <v>3.6269267332911248E-4</v>
      </c>
      <c r="M5267" s="42">
        <v>3.5540576476812387</v>
      </c>
    </row>
    <row r="5268" spans="1:13" x14ac:dyDescent="0.2">
      <c r="A5268" s="84">
        <v>360</v>
      </c>
      <c r="B5268" s="85">
        <v>38591</v>
      </c>
      <c r="C5268" s="105">
        <v>25.28</v>
      </c>
      <c r="D5268" s="90">
        <v>6.2624999999999996E-4</v>
      </c>
      <c r="E5268" s="87">
        <v>405.34252832999999</v>
      </c>
      <c r="F5268" s="96">
        <v>2.61</v>
      </c>
      <c r="G5268" s="91">
        <v>13.945</v>
      </c>
      <c r="H5268" s="41">
        <v>3.6269267332911248E-4</v>
      </c>
      <c r="I5268" s="42">
        <v>34.899310394917833</v>
      </c>
      <c r="J5268" s="41">
        <v>3.8736111111111111E-4</v>
      </c>
      <c r="K5268" s="42">
        <v>3.7645572127370825</v>
      </c>
      <c r="L5268" s="41">
        <v>3.6269267332911248E-4</v>
      </c>
      <c r="M5268" s="42">
        <v>3.554420340354568</v>
      </c>
    </row>
    <row r="5269" spans="1:13" x14ac:dyDescent="0.2">
      <c r="A5269" s="84">
        <v>360</v>
      </c>
      <c r="B5269" s="85">
        <v>38592</v>
      </c>
      <c r="C5269" s="105">
        <v>25.28</v>
      </c>
      <c r="D5269" s="90">
        <v>6.2624999999999996E-4</v>
      </c>
      <c r="E5269" s="87">
        <v>405.59637408999998</v>
      </c>
      <c r="F5269" s="96">
        <v>2.61</v>
      </c>
      <c r="G5269" s="91">
        <v>13.945</v>
      </c>
      <c r="H5269" s="41">
        <v>3.6269267332911248E-4</v>
      </c>
      <c r="I5269" s="42">
        <v>34.911968119102312</v>
      </c>
      <c r="J5269" s="41">
        <v>3.8736111111111111E-4</v>
      </c>
      <c r="K5269" s="42">
        <v>3.7649445738481937</v>
      </c>
      <c r="L5269" s="41">
        <v>3.6269267332911248E-4</v>
      </c>
      <c r="M5269" s="42">
        <v>3.5547830330278973</v>
      </c>
    </row>
    <row r="5270" spans="1:13" x14ac:dyDescent="0.2">
      <c r="A5270" s="84">
        <v>360</v>
      </c>
      <c r="B5270" s="85">
        <v>38593</v>
      </c>
      <c r="C5270" s="105">
        <v>25.04</v>
      </c>
      <c r="D5270" s="90">
        <v>6.2091999999999996E-4</v>
      </c>
      <c r="E5270" s="87">
        <v>405.84821699000003</v>
      </c>
      <c r="F5270" s="96">
        <v>2.61</v>
      </c>
      <c r="G5270" s="91">
        <v>13.824999999999999</v>
      </c>
      <c r="H5270" s="41">
        <v>3.5976468655518623E-4</v>
      </c>
      <c r="I5270" s="42">
        <v>34.924528212369708</v>
      </c>
      <c r="J5270" s="41">
        <v>3.8402777777777773E-4</v>
      </c>
      <c r="K5270" s="42">
        <v>3.7653286016259715</v>
      </c>
      <c r="L5270" s="41">
        <v>3.5976468655518623E-4</v>
      </c>
      <c r="M5270" s="42">
        <v>3.5551427977144527</v>
      </c>
    </row>
    <row r="5271" spans="1:13" x14ac:dyDescent="0.2">
      <c r="A5271" s="84">
        <v>360</v>
      </c>
      <c r="B5271" s="85">
        <v>38594</v>
      </c>
      <c r="C5271" s="105">
        <v>25.04</v>
      </c>
      <c r="D5271" s="90">
        <v>6.2091999999999996E-4</v>
      </c>
      <c r="E5271" s="87">
        <v>406.10021626000002</v>
      </c>
      <c r="F5271" s="96">
        <v>2.61</v>
      </c>
      <c r="G5271" s="91">
        <v>13.824999999999999</v>
      </c>
      <c r="H5271" s="41">
        <v>3.5976468655518623E-4</v>
      </c>
      <c r="I5271" s="42">
        <v>34.937092824315116</v>
      </c>
      <c r="J5271" s="41">
        <v>3.8402777777777773E-4</v>
      </c>
      <c r="K5271" s="42">
        <v>3.7657126294037493</v>
      </c>
      <c r="L5271" s="41">
        <v>3.5976468655518623E-4</v>
      </c>
      <c r="M5271" s="42">
        <v>3.5555025624010081</v>
      </c>
    </row>
    <row r="5272" spans="1:13" x14ac:dyDescent="0.2">
      <c r="A5272" s="84">
        <v>360</v>
      </c>
      <c r="B5272" s="85">
        <v>38595</v>
      </c>
      <c r="C5272" s="105">
        <v>25.03</v>
      </c>
      <c r="D5272" s="90">
        <v>6.2069999999999996E-4</v>
      </c>
      <c r="E5272" s="87">
        <v>406.35228266000001</v>
      </c>
      <c r="F5272" s="96">
        <v>2.64</v>
      </c>
      <c r="G5272" s="91">
        <v>13.835000000000001</v>
      </c>
      <c r="H5272" s="41">
        <v>3.6000880299758009E-4</v>
      </c>
      <c r="I5272" s="42">
        <v>34.949670485283015</v>
      </c>
      <c r="J5272" s="41">
        <v>3.8430555555555559E-4</v>
      </c>
      <c r="K5272" s="42">
        <v>3.7660969349593048</v>
      </c>
      <c r="L5272" s="41">
        <v>3.6000880299758009E-4</v>
      </c>
      <c r="M5272" s="42">
        <v>3.5558625712040057</v>
      </c>
    </row>
    <row r="5273" spans="1:13" x14ac:dyDescent="0.2">
      <c r="A5273" s="84">
        <v>360</v>
      </c>
      <c r="B5273" s="85">
        <v>38596</v>
      </c>
      <c r="C5273" s="105">
        <v>25.02</v>
      </c>
      <c r="D5273" s="90">
        <v>6.2047999999999997E-4</v>
      </c>
      <c r="E5273" s="87">
        <v>406.60441612</v>
      </c>
      <c r="F5273" s="96">
        <v>2.68</v>
      </c>
      <c r="G5273" s="91">
        <v>13.85</v>
      </c>
      <c r="H5273" s="41">
        <v>3.6037493756713168E-4</v>
      </c>
      <c r="I5273" s="42">
        <v>34.962265470602141</v>
      </c>
      <c r="J5273" s="41">
        <v>3.8472222222222223E-4</v>
      </c>
      <c r="K5273" s="42">
        <v>3.7664816571815272</v>
      </c>
      <c r="L5273" s="41">
        <v>3.6037493756713168E-4</v>
      </c>
      <c r="M5273" s="42">
        <v>3.5562229461415731</v>
      </c>
    </row>
    <row r="5274" spans="1:13" x14ac:dyDescent="0.2">
      <c r="A5274" s="84">
        <v>360</v>
      </c>
      <c r="B5274" s="85">
        <v>38597</v>
      </c>
      <c r="C5274" s="105">
        <v>25.46</v>
      </c>
      <c r="D5274" s="90">
        <v>6.3024999999999995E-4</v>
      </c>
      <c r="E5274" s="87">
        <v>406.86067854999999</v>
      </c>
      <c r="F5274" s="96">
        <v>2.62</v>
      </c>
      <c r="G5274" s="91">
        <v>14.040000000000001</v>
      </c>
      <c r="H5274" s="41">
        <v>3.6500848288056886E-4</v>
      </c>
      <c r="I5274" s="42">
        <v>34.975026994079634</v>
      </c>
      <c r="J5274" s="41">
        <v>3.9000000000000005E-4</v>
      </c>
      <c r="K5274" s="42">
        <v>3.7668716571815271</v>
      </c>
      <c r="L5274" s="41">
        <v>3.6500848288056886E-4</v>
      </c>
      <c r="M5274" s="42">
        <v>3.5565879546244537</v>
      </c>
    </row>
    <row r="5275" spans="1:13" x14ac:dyDescent="0.2">
      <c r="A5275" s="84">
        <v>360</v>
      </c>
      <c r="B5275" s="85">
        <v>38598</v>
      </c>
      <c r="C5275" s="105">
        <v>25.46</v>
      </c>
      <c r="D5275" s="90">
        <v>6.3024999999999995E-4</v>
      </c>
      <c r="E5275" s="87">
        <v>407.11710248999998</v>
      </c>
      <c r="F5275" s="96">
        <v>2.62</v>
      </c>
      <c r="G5275" s="91">
        <v>14.040000000000001</v>
      </c>
      <c r="H5275" s="41">
        <v>3.6500848288056886E-4</v>
      </c>
      <c r="I5275" s="42">
        <v>34.987793175621448</v>
      </c>
      <c r="J5275" s="41">
        <v>3.9000000000000005E-4</v>
      </c>
      <c r="K5275" s="42">
        <v>3.7672616571815269</v>
      </c>
      <c r="L5275" s="41">
        <v>3.6500848288056886E-4</v>
      </c>
      <c r="M5275" s="42">
        <v>3.5569529631073342</v>
      </c>
    </row>
    <row r="5276" spans="1:13" x14ac:dyDescent="0.2">
      <c r="A5276" s="84">
        <v>360</v>
      </c>
      <c r="B5276" s="85">
        <v>38599</v>
      </c>
      <c r="C5276" s="105">
        <v>25.46</v>
      </c>
      <c r="D5276" s="90">
        <v>6.3024999999999995E-4</v>
      </c>
      <c r="E5276" s="87">
        <v>407.37368803999999</v>
      </c>
      <c r="F5276" s="96">
        <v>2.62</v>
      </c>
      <c r="G5276" s="91">
        <v>14.040000000000001</v>
      </c>
      <c r="H5276" s="41">
        <v>3.6500848288056886E-4</v>
      </c>
      <c r="I5276" s="42">
        <v>35.000564016927818</v>
      </c>
      <c r="J5276" s="41">
        <v>3.9000000000000005E-4</v>
      </c>
      <c r="K5276" s="42">
        <v>3.7676516571815268</v>
      </c>
      <c r="L5276" s="41">
        <v>3.6500848288056886E-4</v>
      </c>
      <c r="M5276" s="42">
        <v>3.5573179715902148</v>
      </c>
    </row>
    <row r="5277" spans="1:13" x14ac:dyDescent="0.2">
      <c r="A5277" s="84">
        <v>360</v>
      </c>
      <c r="B5277" s="85">
        <v>38600</v>
      </c>
      <c r="C5277" s="105">
        <v>25.75</v>
      </c>
      <c r="D5277" s="90">
        <v>6.3666000000000005E-4</v>
      </c>
      <c r="E5277" s="87">
        <v>407.63304656999998</v>
      </c>
      <c r="F5277" s="96">
        <v>2.63</v>
      </c>
      <c r="G5277" s="91">
        <v>14.19</v>
      </c>
      <c r="H5277" s="41">
        <v>3.6866111026956361E-4</v>
      </c>
      <c r="I5277" s="42">
        <v>35.013467363718362</v>
      </c>
      <c r="J5277" s="41">
        <v>3.9416666666666663E-4</v>
      </c>
      <c r="K5277" s="42">
        <v>3.7680458238481935</v>
      </c>
      <c r="L5277" s="41">
        <v>3.6866111026956361E-4</v>
      </c>
      <c r="M5277" s="42">
        <v>3.5576866327004844</v>
      </c>
    </row>
    <row r="5278" spans="1:13" x14ac:dyDescent="0.2">
      <c r="A5278" s="84">
        <v>360</v>
      </c>
      <c r="B5278" s="85">
        <v>38601</v>
      </c>
      <c r="C5278" s="105">
        <v>26.04</v>
      </c>
      <c r="D5278" s="90">
        <v>6.4307000000000003E-4</v>
      </c>
      <c r="E5278" s="87">
        <v>407.89518314999998</v>
      </c>
      <c r="F5278" s="96">
        <v>2.6</v>
      </c>
      <c r="G5278" s="91">
        <v>14.32</v>
      </c>
      <c r="H5278" s="41">
        <v>3.7182285241299518E-4</v>
      </c>
      <c r="I5278" s="42">
        <v>35.026486171026413</v>
      </c>
      <c r="J5278" s="41">
        <v>3.9777777777777777E-4</v>
      </c>
      <c r="K5278" s="42">
        <v>3.7684436016259713</v>
      </c>
      <c r="L5278" s="41">
        <v>3.7182285241299518E-4</v>
      </c>
      <c r="M5278" s="42">
        <v>3.5580584555528976</v>
      </c>
    </row>
    <row r="5279" spans="1:13" x14ac:dyDescent="0.2">
      <c r="A5279" s="84">
        <v>360</v>
      </c>
      <c r="B5279" s="85">
        <v>38602</v>
      </c>
      <c r="C5279" s="105">
        <v>26.04</v>
      </c>
      <c r="D5279" s="90">
        <v>6.4307000000000003E-4</v>
      </c>
      <c r="E5279" s="87">
        <v>408.15748831000002</v>
      </c>
      <c r="F5279" s="96">
        <v>2.61</v>
      </c>
      <c r="G5279" s="91">
        <v>14.324999999999999</v>
      </c>
      <c r="H5279" s="41">
        <v>3.7194438626619863E-4</v>
      </c>
      <c r="I5279" s="42">
        <v>35.039514075928359</v>
      </c>
      <c r="J5279" s="41">
        <v>3.9791666666666664E-4</v>
      </c>
      <c r="K5279" s="42">
        <v>3.7688415182926378</v>
      </c>
      <c r="L5279" s="41">
        <v>3.7194438626619863E-4</v>
      </c>
      <c r="M5279" s="42">
        <v>3.558430399939164</v>
      </c>
    </row>
    <row r="5280" spans="1:13" x14ac:dyDescent="0.2">
      <c r="A5280" s="84">
        <v>360</v>
      </c>
      <c r="B5280" s="85">
        <v>38603</v>
      </c>
      <c r="C5280" s="105">
        <v>26.06</v>
      </c>
      <c r="D5280" s="90">
        <v>6.4351000000000002E-4</v>
      </c>
      <c r="E5280" s="87">
        <v>408.42014174000002</v>
      </c>
      <c r="F5280" s="96">
        <v>2.6</v>
      </c>
      <c r="G5280" s="91">
        <v>14.33</v>
      </c>
      <c r="H5280" s="41">
        <v>3.7206591481897533E-4</v>
      </c>
      <c r="I5280" s="42">
        <v>35.052551084787829</v>
      </c>
      <c r="J5280" s="41">
        <v>3.9805555555555558E-4</v>
      </c>
      <c r="K5280" s="42">
        <v>3.7692395738481932</v>
      </c>
      <c r="L5280" s="41">
        <v>3.7206591481897533E-4</v>
      </c>
      <c r="M5280" s="42">
        <v>3.558802465853983</v>
      </c>
    </row>
    <row r="5281" spans="1:13" x14ac:dyDescent="0.2">
      <c r="A5281" s="84">
        <v>360</v>
      </c>
      <c r="B5281" s="85">
        <v>38604</v>
      </c>
      <c r="C5281" s="105">
        <v>26</v>
      </c>
      <c r="D5281" s="90">
        <v>6.4218000000000001E-4</v>
      </c>
      <c r="E5281" s="87">
        <v>408.68242099000003</v>
      </c>
      <c r="F5281" s="96">
        <v>2.61</v>
      </c>
      <c r="G5281" s="91">
        <v>14.305</v>
      </c>
      <c r="H5281" s="41">
        <v>3.7145821904593923E-4</v>
      </c>
      <c r="I5281" s="42">
        <v>35.065571642986804</v>
      </c>
      <c r="J5281" s="41">
        <v>3.9736111111111108E-4</v>
      </c>
      <c r="K5281" s="42">
        <v>3.7696369349593044</v>
      </c>
      <c r="L5281" s="41">
        <v>3.7145821904593923E-4</v>
      </c>
      <c r="M5281" s="42">
        <v>3.5591739240730291</v>
      </c>
    </row>
    <row r="5282" spans="1:13" x14ac:dyDescent="0.2">
      <c r="A5282" s="84">
        <v>360</v>
      </c>
      <c r="B5282" s="85">
        <v>38605</v>
      </c>
      <c r="C5282" s="105">
        <v>26</v>
      </c>
      <c r="D5282" s="90">
        <v>6.4218000000000001E-4</v>
      </c>
      <c r="E5282" s="87">
        <v>408.94486867000001</v>
      </c>
      <c r="F5282" s="96">
        <v>2.61</v>
      </c>
      <c r="G5282" s="91">
        <v>14.305</v>
      </c>
      <c r="H5282" s="41">
        <v>3.7145821904593923E-4</v>
      </c>
      <c r="I5282" s="42">
        <v>35.078597037779133</v>
      </c>
      <c r="J5282" s="41">
        <v>3.9736111111111108E-4</v>
      </c>
      <c r="K5282" s="42">
        <v>3.7700342960704156</v>
      </c>
      <c r="L5282" s="41">
        <v>3.7145821904593923E-4</v>
      </c>
      <c r="M5282" s="42">
        <v>3.5595453822920753</v>
      </c>
    </row>
    <row r="5283" spans="1:13" x14ac:dyDescent="0.2">
      <c r="A5283" s="84">
        <v>360</v>
      </c>
      <c r="B5283" s="85">
        <v>38606</v>
      </c>
      <c r="C5283" s="105">
        <v>26</v>
      </c>
      <c r="D5283" s="90">
        <v>6.4218000000000001E-4</v>
      </c>
      <c r="E5283" s="87">
        <v>409.20748488999999</v>
      </c>
      <c r="F5283" s="96">
        <v>2.61</v>
      </c>
      <c r="G5283" s="91">
        <v>14.305</v>
      </c>
      <c r="H5283" s="41">
        <v>3.7145821904593923E-4</v>
      </c>
      <c r="I5283" s="42">
        <v>35.091627270961418</v>
      </c>
      <c r="J5283" s="41">
        <v>3.9736111111111108E-4</v>
      </c>
      <c r="K5283" s="42">
        <v>3.7704316571815268</v>
      </c>
      <c r="L5283" s="41">
        <v>3.7145821904593923E-4</v>
      </c>
      <c r="M5283" s="42">
        <v>3.5599168405111214</v>
      </c>
    </row>
    <row r="5284" spans="1:13" x14ac:dyDescent="0.2">
      <c r="A5284" s="84">
        <v>360</v>
      </c>
      <c r="B5284" s="85">
        <v>38607</v>
      </c>
      <c r="C5284" s="105">
        <v>25.7</v>
      </c>
      <c r="D5284" s="90">
        <v>6.3555999999999997E-4</v>
      </c>
      <c r="E5284" s="87">
        <v>409.4675608</v>
      </c>
      <c r="F5284" s="96">
        <v>2.61</v>
      </c>
      <c r="G5284" s="91">
        <v>14.154999999999999</v>
      </c>
      <c r="H5284" s="41">
        <v>3.6780925869739356E-4</v>
      </c>
      <c r="I5284" s="42">
        <v>35.104534296374432</v>
      </c>
      <c r="J5284" s="41">
        <v>3.9319444444444444E-4</v>
      </c>
      <c r="K5284" s="42">
        <v>3.7708248516259713</v>
      </c>
      <c r="L5284" s="41">
        <v>3.6780925869739356E-4</v>
      </c>
      <c r="M5284" s="42">
        <v>3.5602846497698186</v>
      </c>
    </row>
    <row r="5285" spans="1:13" x14ac:dyDescent="0.2">
      <c r="A5285" s="84">
        <v>360</v>
      </c>
      <c r="B5285" s="85">
        <v>38608</v>
      </c>
      <c r="C5285" s="105">
        <v>25.84</v>
      </c>
      <c r="D5285" s="90">
        <v>6.3865000000000005E-4</v>
      </c>
      <c r="E5285" s="87">
        <v>409.72906726000002</v>
      </c>
      <c r="F5285" s="96">
        <v>2.57</v>
      </c>
      <c r="G5285" s="91">
        <v>14.205</v>
      </c>
      <c r="H5285" s="41">
        <v>3.690261098117098E-4</v>
      </c>
      <c r="I5285" s="42">
        <v>35.117488786102577</v>
      </c>
      <c r="J5285" s="41">
        <v>3.9458333333333332E-4</v>
      </c>
      <c r="K5285" s="42">
        <v>3.7712194349593045</v>
      </c>
      <c r="L5285" s="41">
        <v>3.690261098117098E-4</v>
      </c>
      <c r="M5285" s="42">
        <v>3.5606536758796303</v>
      </c>
    </row>
    <row r="5286" spans="1:13" x14ac:dyDescent="0.2">
      <c r="A5286" s="84">
        <v>360</v>
      </c>
      <c r="B5286" s="85">
        <v>38609</v>
      </c>
      <c r="C5286" s="105">
        <v>25.63</v>
      </c>
      <c r="D5286" s="90">
        <v>6.3400999999999996E-4</v>
      </c>
      <c r="E5286" s="87">
        <v>409.98883959</v>
      </c>
      <c r="F5286" s="96">
        <v>2.56</v>
      </c>
      <c r="G5286" s="91">
        <v>14.094999999999999</v>
      </c>
      <c r="H5286" s="41">
        <v>3.663483355842434E-4</v>
      </c>
      <c r="I5286" s="42">
        <v>35.130354019669262</v>
      </c>
      <c r="J5286" s="41">
        <v>3.9152777777777775E-4</v>
      </c>
      <c r="K5286" s="42">
        <v>3.7716109627370824</v>
      </c>
      <c r="L5286" s="41">
        <v>3.663483355842434E-4</v>
      </c>
      <c r="M5286" s="42">
        <v>3.5610200242152148</v>
      </c>
    </row>
    <row r="5287" spans="1:13" x14ac:dyDescent="0.2">
      <c r="A5287" s="84">
        <v>360</v>
      </c>
      <c r="B5287" s="85">
        <v>38610</v>
      </c>
      <c r="C5287" s="105">
        <v>25.57</v>
      </c>
      <c r="D5287" s="90">
        <v>6.3268000000000005E-4</v>
      </c>
      <c r="E5287" s="87">
        <v>410.24823133000001</v>
      </c>
      <c r="F5287" s="96">
        <v>2.57</v>
      </c>
      <c r="G5287" s="91">
        <v>14.07</v>
      </c>
      <c r="H5287" s="41">
        <v>3.6573939149153745E-4</v>
      </c>
      <c r="I5287" s="42">
        <v>35.143202573971301</v>
      </c>
      <c r="J5287" s="41">
        <v>3.9083333333333336E-4</v>
      </c>
      <c r="K5287" s="42">
        <v>3.7720017960704157</v>
      </c>
      <c r="L5287" s="41">
        <v>3.6573939149153745E-4</v>
      </c>
      <c r="M5287" s="42">
        <v>3.5613857636067063</v>
      </c>
    </row>
    <row r="5288" spans="1:13" x14ac:dyDescent="0.2">
      <c r="A5288" s="84">
        <v>360</v>
      </c>
      <c r="B5288" s="85">
        <v>38611</v>
      </c>
      <c r="C5288" s="105">
        <v>25.65</v>
      </c>
      <c r="D5288" s="90">
        <v>6.3445000000000005E-4</v>
      </c>
      <c r="E5288" s="87">
        <v>410.50851332000002</v>
      </c>
      <c r="F5288" s="96">
        <v>2.58</v>
      </c>
      <c r="G5288" s="91">
        <v>14.114999999999998</v>
      </c>
      <c r="H5288" s="41">
        <v>3.6683539506365825E-4</v>
      </c>
      <c r="I5288" s="42">
        <v>35.156094344571329</v>
      </c>
      <c r="J5288" s="41">
        <v>3.9208333333333331E-4</v>
      </c>
      <c r="K5288" s="42">
        <v>3.772393879403749</v>
      </c>
      <c r="L5288" s="41">
        <v>3.6683539506365825E-4</v>
      </c>
      <c r="M5288" s="42">
        <v>3.5617525990017702</v>
      </c>
    </row>
    <row r="5289" spans="1:13" x14ac:dyDescent="0.2">
      <c r="A5289" s="84">
        <v>360</v>
      </c>
      <c r="B5289" s="85">
        <v>38612</v>
      </c>
      <c r="C5289" s="105">
        <v>25.65</v>
      </c>
      <c r="D5289" s="90">
        <v>6.3445000000000005E-4</v>
      </c>
      <c r="E5289" s="87">
        <v>410.76896045000001</v>
      </c>
      <c r="F5289" s="96">
        <v>2.59</v>
      </c>
      <c r="G5289" s="91">
        <v>14.12</v>
      </c>
      <c r="H5289" s="41">
        <v>3.6695714663270707E-4</v>
      </c>
      <c r="I5289" s="42">
        <v>35.168995124638762</v>
      </c>
      <c r="J5289" s="41">
        <v>3.9222222222222219E-4</v>
      </c>
      <c r="K5289" s="42">
        <v>3.7727861016259712</v>
      </c>
      <c r="L5289" s="41">
        <v>3.6695714663270707E-4</v>
      </c>
      <c r="M5289" s="42">
        <v>3.5621195561484029</v>
      </c>
    </row>
    <row r="5290" spans="1:13" x14ac:dyDescent="0.2">
      <c r="A5290" s="84">
        <v>360</v>
      </c>
      <c r="B5290" s="85">
        <v>38613</v>
      </c>
      <c r="C5290" s="105">
        <v>25.65</v>
      </c>
      <c r="D5290" s="90">
        <v>6.3445000000000005E-4</v>
      </c>
      <c r="E5290" s="87">
        <v>411.02957282</v>
      </c>
      <c r="F5290" s="96">
        <v>2.56</v>
      </c>
      <c r="G5290" s="91">
        <v>14.104999999999999</v>
      </c>
      <c r="H5290" s="41">
        <v>3.6659187596566056E-4</v>
      </c>
      <c r="I5290" s="42">
        <v>35.181887792537331</v>
      </c>
      <c r="J5290" s="41">
        <v>3.9180555555555551E-4</v>
      </c>
      <c r="K5290" s="42">
        <v>3.7731779071815268</v>
      </c>
      <c r="L5290" s="41">
        <v>3.6659187596566056E-4</v>
      </c>
      <c r="M5290" s="42">
        <v>3.5624861480243686</v>
      </c>
    </row>
    <row r="5291" spans="1:13" x14ac:dyDescent="0.2">
      <c r="A5291" s="84">
        <v>360</v>
      </c>
      <c r="B5291" s="85">
        <v>38614</v>
      </c>
      <c r="C5291" s="105">
        <v>25.47</v>
      </c>
      <c r="D5291" s="90">
        <v>6.3047000000000005E-4</v>
      </c>
      <c r="E5291" s="87">
        <v>411.28871463000002</v>
      </c>
      <c r="F5291" s="96">
        <v>2.58</v>
      </c>
      <c r="G5291" s="91">
        <v>14.024999999999999</v>
      </c>
      <c r="H5291" s="41">
        <v>3.6464295666815971E-4</v>
      </c>
      <c r="I5291" s="42">
        <v>35.194716620123167</v>
      </c>
      <c r="J5291" s="41">
        <v>3.8958333333333331E-4</v>
      </c>
      <c r="K5291" s="42">
        <v>3.7735674905148602</v>
      </c>
      <c r="L5291" s="41">
        <v>3.6464295666815971E-4</v>
      </c>
      <c r="M5291" s="42">
        <v>3.5628507909810367</v>
      </c>
    </row>
    <row r="5292" spans="1:13" x14ac:dyDescent="0.2">
      <c r="A5292" s="84">
        <v>360</v>
      </c>
      <c r="B5292" s="85">
        <v>38615</v>
      </c>
      <c r="C5292" s="105">
        <v>25.5</v>
      </c>
      <c r="D5292" s="90">
        <v>6.3113000000000004E-4</v>
      </c>
      <c r="E5292" s="87">
        <v>411.54829128</v>
      </c>
      <c r="F5292" s="96">
        <v>2.58</v>
      </c>
      <c r="G5292" s="91">
        <v>14.04</v>
      </c>
      <c r="H5292" s="41">
        <v>3.6500848288056886E-4</v>
      </c>
      <c r="I5292" s="42">
        <v>35.207562990242089</v>
      </c>
      <c r="J5292" s="41">
        <v>3.8999999999999999E-4</v>
      </c>
      <c r="K5292" s="42">
        <v>3.7739574905148601</v>
      </c>
      <c r="L5292" s="41">
        <v>3.6500848288056886E-4</v>
      </c>
      <c r="M5292" s="42">
        <v>3.5632157994639173</v>
      </c>
    </row>
    <row r="5293" spans="1:13" x14ac:dyDescent="0.2">
      <c r="A5293" s="84">
        <v>360</v>
      </c>
      <c r="B5293" s="85">
        <v>38616</v>
      </c>
      <c r="C5293" s="105">
        <v>25.55</v>
      </c>
      <c r="D5293" s="90">
        <v>6.3223999999999995E-4</v>
      </c>
      <c r="E5293" s="87">
        <v>411.80848857000001</v>
      </c>
      <c r="F5293" s="96">
        <v>2.58</v>
      </c>
      <c r="G5293" s="91">
        <v>14.065000000000001</v>
      </c>
      <c r="H5293" s="41">
        <v>3.6561758670261568E-4</v>
      </c>
      <c r="I5293" s="42">
        <v>35.220435494456261</v>
      </c>
      <c r="J5293" s="41">
        <v>3.9069444444444449E-4</v>
      </c>
      <c r="K5293" s="42">
        <v>3.7743481849593046</v>
      </c>
      <c r="L5293" s="41">
        <v>3.6561758670261568E-4</v>
      </c>
      <c r="M5293" s="42">
        <v>3.5635814170506199</v>
      </c>
    </row>
    <row r="5294" spans="1:13" x14ac:dyDescent="0.2">
      <c r="A5294" s="84">
        <v>360</v>
      </c>
      <c r="B5294" s="85">
        <v>38617</v>
      </c>
      <c r="C5294" s="105">
        <v>25.42</v>
      </c>
      <c r="D5294" s="90">
        <v>6.2936000000000003E-4</v>
      </c>
      <c r="E5294" s="87">
        <v>412.06766435999998</v>
      </c>
      <c r="F5294" s="96">
        <v>2.58</v>
      </c>
      <c r="G5294" s="91">
        <v>14</v>
      </c>
      <c r="H5294" s="41">
        <v>3.6403363974257807E-4</v>
      </c>
      <c r="I5294" s="42">
        <v>35.233256917782626</v>
      </c>
      <c r="J5294" s="41">
        <v>3.8888888888888887E-4</v>
      </c>
      <c r="K5294" s="42">
        <v>3.7747370738481933</v>
      </c>
      <c r="L5294" s="41">
        <v>3.6403363974257807E-4</v>
      </c>
      <c r="M5294" s="42">
        <v>3.5639454506903627</v>
      </c>
    </row>
    <row r="5295" spans="1:13" x14ac:dyDescent="0.2">
      <c r="A5295" s="84">
        <v>360</v>
      </c>
      <c r="B5295" s="85">
        <v>38618</v>
      </c>
      <c r="C5295" s="105">
        <v>25.38</v>
      </c>
      <c r="D5295" s="90">
        <v>6.2847000000000001E-4</v>
      </c>
      <c r="E5295" s="87">
        <v>412.32663652999997</v>
      </c>
      <c r="F5295" s="96">
        <v>2.57</v>
      </c>
      <c r="G5295" s="91">
        <v>13.975</v>
      </c>
      <c r="H5295" s="41">
        <v>3.6342418955137568E-4</v>
      </c>
      <c r="I5295" s="42">
        <v>35.246061535623227</v>
      </c>
      <c r="J5295" s="41">
        <v>3.8819444444444443E-4</v>
      </c>
      <c r="K5295" s="42">
        <v>3.7751252682926379</v>
      </c>
      <c r="L5295" s="41">
        <v>3.6342418955137568E-4</v>
      </c>
      <c r="M5295" s="42">
        <v>3.5643088748799139</v>
      </c>
    </row>
    <row r="5296" spans="1:13" x14ac:dyDescent="0.2">
      <c r="A5296" s="84">
        <v>360</v>
      </c>
      <c r="B5296" s="85">
        <v>38619</v>
      </c>
      <c r="C5296" s="105">
        <v>25.38</v>
      </c>
      <c r="D5296" s="90">
        <v>6.2847000000000001E-4</v>
      </c>
      <c r="E5296" s="87">
        <v>412.58577144999998</v>
      </c>
      <c r="F5296" s="96">
        <v>2.57</v>
      </c>
      <c r="G5296" s="91">
        <v>13.975</v>
      </c>
      <c r="H5296" s="41">
        <v>3.6342418955137568E-4</v>
      </c>
      <c r="I5296" s="42">
        <v>35.258870806971686</v>
      </c>
      <c r="J5296" s="41">
        <v>3.8819444444444443E-4</v>
      </c>
      <c r="K5296" s="42">
        <v>3.7755134627370825</v>
      </c>
      <c r="L5296" s="41">
        <v>3.6342418955137568E-4</v>
      </c>
      <c r="M5296" s="42">
        <v>3.564672299069465</v>
      </c>
    </row>
    <row r="5297" spans="1:13" x14ac:dyDescent="0.2">
      <c r="A5297" s="84">
        <v>360</v>
      </c>
      <c r="B5297" s="85">
        <v>38620</v>
      </c>
      <c r="C5297" s="105">
        <v>25.38</v>
      </c>
      <c r="D5297" s="90">
        <v>6.2847000000000001E-4</v>
      </c>
      <c r="E5297" s="87">
        <v>412.84506922999998</v>
      </c>
      <c r="F5297" s="96">
        <v>2.57</v>
      </c>
      <c r="G5297" s="91">
        <v>13.975</v>
      </c>
      <c r="H5297" s="41">
        <v>3.6342418955137568E-4</v>
      </c>
      <c r="I5297" s="42">
        <v>35.271684733519209</v>
      </c>
      <c r="J5297" s="41">
        <v>3.8819444444444443E-4</v>
      </c>
      <c r="K5297" s="42">
        <v>3.7759016571815271</v>
      </c>
      <c r="L5297" s="41">
        <v>3.6342418955137568E-4</v>
      </c>
      <c r="M5297" s="42">
        <v>3.5650357232590162</v>
      </c>
    </row>
    <row r="5298" spans="1:13" x14ac:dyDescent="0.2">
      <c r="A5298" s="84">
        <v>360</v>
      </c>
      <c r="B5298" s="85">
        <v>38621</v>
      </c>
      <c r="C5298" s="105">
        <v>25.4</v>
      </c>
      <c r="D5298" s="90">
        <v>6.2892000000000004E-4</v>
      </c>
      <c r="E5298" s="87">
        <v>413.10471575000003</v>
      </c>
      <c r="F5298" s="96">
        <v>2.57</v>
      </c>
      <c r="G5298" s="91">
        <v>13.984999999999999</v>
      </c>
      <c r="H5298" s="41">
        <v>3.6366798562337266E-4</v>
      </c>
      <c r="I5298" s="42">
        <v>35.284511916055791</v>
      </c>
      <c r="J5298" s="41">
        <v>3.8847222222222218E-4</v>
      </c>
      <c r="K5298" s="42">
        <v>3.7762901294037494</v>
      </c>
      <c r="L5298" s="41">
        <v>3.6366798562337266E-4</v>
      </c>
      <c r="M5298" s="42">
        <v>3.5653993912446396</v>
      </c>
    </row>
    <row r="5299" spans="1:13" x14ac:dyDescent="0.2">
      <c r="A5299" s="84">
        <v>360</v>
      </c>
      <c r="B5299" s="85">
        <v>38622</v>
      </c>
      <c r="C5299" s="105">
        <v>25.03</v>
      </c>
      <c r="D5299" s="90">
        <v>6.2069999999999996E-4</v>
      </c>
      <c r="E5299" s="87">
        <v>413.36112985</v>
      </c>
      <c r="F5299" s="96">
        <v>2.56</v>
      </c>
      <c r="G5299" s="91">
        <v>13.795</v>
      </c>
      <c r="H5299" s="41">
        <v>3.5903220888466869E-4</v>
      </c>
      <c r="I5299" s="42">
        <v>35.297180192308431</v>
      </c>
      <c r="J5299" s="41">
        <v>3.8319444444444447E-4</v>
      </c>
      <c r="K5299" s="42">
        <v>3.7766733238481938</v>
      </c>
      <c r="L5299" s="41">
        <v>3.5903220888466869E-4</v>
      </c>
      <c r="M5299" s="42">
        <v>3.5657584234535245</v>
      </c>
    </row>
    <row r="5300" spans="1:13" x14ac:dyDescent="0.2">
      <c r="A5300" s="84">
        <v>360</v>
      </c>
      <c r="B5300" s="85">
        <v>38623</v>
      </c>
      <c r="C5300" s="105">
        <v>25.11</v>
      </c>
      <c r="D5300" s="90">
        <v>6.2248000000000002E-4</v>
      </c>
      <c r="E5300" s="87">
        <v>413.61843888999999</v>
      </c>
      <c r="F5300" s="96">
        <v>2.56</v>
      </c>
      <c r="G5300" s="91">
        <v>13.834999999999999</v>
      </c>
      <c r="H5300" s="41">
        <v>3.6000880299758009E-4</v>
      </c>
      <c r="I5300" s="42">
        <v>35.309887487898656</v>
      </c>
      <c r="J5300" s="41">
        <v>3.8430555555555554E-4</v>
      </c>
      <c r="K5300" s="42">
        <v>3.7770576294037492</v>
      </c>
      <c r="L5300" s="41">
        <v>3.6000880299758009E-4</v>
      </c>
      <c r="M5300" s="42">
        <v>3.566118432256522</v>
      </c>
    </row>
    <row r="5301" spans="1:13" x14ac:dyDescent="0.2">
      <c r="A5301" s="84">
        <v>360</v>
      </c>
      <c r="B5301" s="85">
        <v>38624</v>
      </c>
      <c r="C5301" s="105">
        <v>24.92</v>
      </c>
      <c r="D5301" s="90">
        <v>6.1826000000000003E-4</v>
      </c>
      <c r="E5301" s="87">
        <v>413.87416263</v>
      </c>
      <c r="F5301" s="96">
        <v>2.59</v>
      </c>
      <c r="G5301" s="91">
        <v>13.755000000000001</v>
      </c>
      <c r="H5301" s="41">
        <v>3.5805527238319534E-4</v>
      </c>
      <c r="I5301" s="42">
        <v>35.322530379280956</v>
      </c>
      <c r="J5301" s="41">
        <v>3.8208333333333334E-4</v>
      </c>
      <c r="K5301" s="42">
        <v>3.7774397127370825</v>
      </c>
      <c r="L5301" s="41">
        <v>3.5805527238319534E-4</v>
      </c>
      <c r="M5301" s="42">
        <v>3.566476487528905</v>
      </c>
    </row>
    <row r="5302" spans="1:13" x14ac:dyDescent="0.2">
      <c r="A5302" s="84">
        <v>360</v>
      </c>
      <c r="B5302" s="85">
        <v>38625</v>
      </c>
      <c r="C5302" s="105">
        <v>24.96</v>
      </c>
      <c r="D5302" s="90">
        <v>6.1914999999999995E-4</v>
      </c>
      <c r="E5302" s="87">
        <v>414.13041282</v>
      </c>
      <c r="F5302" s="96">
        <v>2.59</v>
      </c>
      <c r="G5302" s="91">
        <v>13.775</v>
      </c>
      <c r="H5302" s="41">
        <v>3.5854378344746252E-4</v>
      </c>
      <c r="I5302" s="42">
        <v>35.335195052964082</v>
      </c>
      <c r="J5302" s="41">
        <v>3.826388888888889E-4</v>
      </c>
      <c r="K5302" s="42">
        <v>3.7778223516259715</v>
      </c>
      <c r="L5302" s="41">
        <v>3.5854378344746252E-4</v>
      </c>
      <c r="M5302" s="42">
        <v>3.5668350313123525</v>
      </c>
    </row>
    <row r="5303" spans="1:13" x14ac:dyDescent="0.2">
      <c r="A5303" s="84">
        <v>360</v>
      </c>
      <c r="B5303" s="85">
        <v>38626</v>
      </c>
      <c r="C5303" s="105">
        <v>24.96</v>
      </c>
      <c r="D5303" s="90">
        <v>6.1914999999999995E-4</v>
      </c>
      <c r="E5303" s="87">
        <v>414.38682167000002</v>
      </c>
      <c r="F5303" s="96">
        <v>2.59</v>
      </c>
      <c r="G5303" s="91">
        <v>13.775</v>
      </c>
      <c r="H5303" s="41">
        <v>3.5854378344746252E-4</v>
      </c>
      <c r="I5303" s="42">
        <v>35.347864267487225</v>
      </c>
      <c r="J5303" s="41">
        <v>3.826388888888889E-4</v>
      </c>
      <c r="K5303" s="42">
        <v>3.7782049905148605</v>
      </c>
      <c r="L5303" s="41">
        <v>3.5854378344746252E-4</v>
      </c>
      <c r="M5303" s="42">
        <v>3.5671935750957999</v>
      </c>
    </row>
    <row r="5304" spans="1:13" x14ac:dyDescent="0.2">
      <c r="A5304" s="84">
        <v>360</v>
      </c>
      <c r="B5304" s="85">
        <v>38627</v>
      </c>
      <c r="C5304" s="105">
        <v>24.96</v>
      </c>
      <c r="D5304" s="90">
        <v>6.1914999999999995E-4</v>
      </c>
      <c r="E5304" s="87">
        <v>414.64338927</v>
      </c>
      <c r="F5304" s="96">
        <v>2.59</v>
      </c>
      <c r="G5304" s="91">
        <v>13.775</v>
      </c>
      <c r="H5304" s="41">
        <v>3.5854378344746252E-4</v>
      </c>
      <c r="I5304" s="42">
        <v>35.36053802447848</v>
      </c>
      <c r="J5304" s="41">
        <v>3.826388888888889E-4</v>
      </c>
      <c r="K5304" s="42">
        <v>3.7785876294037495</v>
      </c>
      <c r="L5304" s="41">
        <v>3.5854378344746252E-4</v>
      </c>
      <c r="M5304" s="42">
        <v>3.5675521188792474</v>
      </c>
    </row>
    <row r="5305" spans="1:13" x14ac:dyDescent="0.2">
      <c r="A5305" s="84">
        <v>360</v>
      </c>
      <c r="B5305" s="85">
        <v>38628</v>
      </c>
      <c r="C5305" s="105">
        <v>24.8</v>
      </c>
      <c r="D5305" s="90">
        <v>6.1558000000000001E-4</v>
      </c>
      <c r="E5305" s="87">
        <v>414.89863544999997</v>
      </c>
      <c r="F5305" s="96">
        <v>2.58</v>
      </c>
      <c r="G5305" s="91">
        <v>13.690000000000001</v>
      </c>
      <c r="H5305" s="41">
        <v>3.5646701969826999E-4</v>
      </c>
      <c r="I5305" s="42">
        <v>35.373142890082995</v>
      </c>
      <c r="J5305" s="41">
        <v>3.8027777777777783E-4</v>
      </c>
      <c r="K5305" s="42">
        <v>3.7789679071815274</v>
      </c>
      <c r="L5305" s="41">
        <v>3.5646701969826999E-4</v>
      </c>
      <c r="M5305" s="42">
        <v>3.5679085858989454</v>
      </c>
    </row>
    <row r="5306" spans="1:13" x14ac:dyDescent="0.2">
      <c r="A5306" s="84">
        <v>360</v>
      </c>
      <c r="B5306" s="85">
        <v>38629</v>
      </c>
      <c r="C5306" s="105">
        <v>24.83</v>
      </c>
      <c r="D5306" s="90">
        <v>6.1625000000000004E-4</v>
      </c>
      <c r="E5306" s="87">
        <v>415.15431673000001</v>
      </c>
      <c r="F5306" s="96">
        <v>2.59</v>
      </c>
      <c r="G5306" s="91">
        <v>13.709999999999999</v>
      </c>
      <c r="H5306" s="41">
        <v>3.5695580925843018E-4</v>
      </c>
      <c r="I5306" s="42">
        <v>35.385769538929338</v>
      </c>
      <c r="J5306" s="41">
        <v>3.8083333333333328E-4</v>
      </c>
      <c r="K5306" s="42">
        <v>3.7793487405148607</v>
      </c>
      <c r="L5306" s="41">
        <v>3.5695580925843018E-4</v>
      </c>
      <c r="M5306" s="42">
        <v>3.5682655417082039</v>
      </c>
    </row>
    <row r="5307" spans="1:13" x14ac:dyDescent="0.2">
      <c r="A5307" s="84">
        <v>360</v>
      </c>
      <c r="B5307" s="85">
        <v>38630</v>
      </c>
      <c r="C5307" s="105">
        <v>24.7</v>
      </c>
      <c r="D5307" s="90">
        <v>6.1335999999999997E-4</v>
      </c>
      <c r="E5307" s="87">
        <v>415.40895577999999</v>
      </c>
      <c r="F5307" s="96">
        <v>2.59</v>
      </c>
      <c r="G5307" s="91">
        <v>13.645</v>
      </c>
      <c r="H5307" s="41">
        <v>3.5536692959992067E-4</v>
      </c>
      <c r="I5307" s="42">
        <v>35.398344471201916</v>
      </c>
      <c r="J5307" s="41">
        <v>3.7902777777777777E-4</v>
      </c>
      <c r="K5307" s="42">
        <v>3.7797277682926387</v>
      </c>
      <c r="L5307" s="41">
        <v>3.5536692959992067E-4</v>
      </c>
      <c r="M5307" s="42">
        <v>3.5686209086378038</v>
      </c>
    </row>
    <row r="5308" spans="1:13" x14ac:dyDescent="0.2">
      <c r="A5308" s="84">
        <v>360</v>
      </c>
      <c r="B5308" s="85">
        <v>38631</v>
      </c>
      <c r="C5308" s="105">
        <v>24.84</v>
      </c>
      <c r="D5308" s="90">
        <v>6.1647999999999998E-4</v>
      </c>
      <c r="E5308" s="87">
        <v>415.66504708999997</v>
      </c>
      <c r="F5308" s="96">
        <v>2.6</v>
      </c>
      <c r="G5308" s="91">
        <v>13.72</v>
      </c>
      <c r="H5308" s="41">
        <v>3.5720017188989317E-4</v>
      </c>
      <c r="I5308" s="42">
        <v>35.410988765931648</v>
      </c>
      <c r="J5308" s="41">
        <v>3.8111111111111115E-4</v>
      </c>
      <c r="K5308" s="42">
        <v>3.7801088794037496</v>
      </c>
      <c r="L5308" s="41">
        <v>3.5720017188989317E-4</v>
      </c>
      <c r="M5308" s="42">
        <v>3.5689781088096937</v>
      </c>
    </row>
    <row r="5309" spans="1:13" x14ac:dyDescent="0.2">
      <c r="A5309" s="84">
        <v>360</v>
      </c>
      <c r="B5309" s="85">
        <v>38632</v>
      </c>
      <c r="C5309" s="105">
        <v>24.75</v>
      </c>
      <c r="D5309" s="90">
        <v>6.1446999999999999E-4</v>
      </c>
      <c r="E5309" s="87">
        <v>415.92046078999999</v>
      </c>
      <c r="F5309" s="96">
        <v>2.6</v>
      </c>
      <c r="G5309" s="91">
        <v>13.675000000000001</v>
      </c>
      <c r="H5309" s="41">
        <v>3.5610037125310967E-4</v>
      </c>
      <c r="I5309" s="42">
        <v>35.423598632177637</v>
      </c>
      <c r="J5309" s="41">
        <v>3.7986111111111114E-4</v>
      </c>
      <c r="K5309" s="42">
        <v>3.7804887405148606</v>
      </c>
      <c r="L5309" s="41">
        <v>3.5610037125310967E-4</v>
      </c>
      <c r="M5309" s="42">
        <v>3.5693342091809468</v>
      </c>
    </row>
    <row r="5310" spans="1:13" x14ac:dyDescent="0.2">
      <c r="A5310" s="84">
        <v>360</v>
      </c>
      <c r="B5310" s="85">
        <v>38633</v>
      </c>
      <c r="C5310" s="105">
        <v>24.75</v>
      </c>
      <c r="D5310" s="90">
        <v>6.1446999999999999E-4</v>
      </c>
      <c r="E5310" s="87">
        <v>416.17603143999997</v>
      </c>
      <c r="F5310" s="96">
        <v>2.6</v>
      </c>
      <c r="G5310" s="91">
        <v>13.675000000000001</v>
      </c>
      <c r="H5310" s="41">
        <v>3.5610037125310967E-4</v>
      </c>
      <c r="I5310" s="42">
        <v>35.436212988801678</v>
      </c>
      <c r="J5310" s="41">
        <v>3.7986111111111114E-4</v>
      </c>
      <c r="K5310" s="42">
        <v>3.7808686016259716</v>
      </c>
      <c r="L5310" s="41">
        <v>3.5610037125310967E-4</v>
      </c>
      <c r="M5310" s="42">
        <v>3.5696903095521999</v>
      </c>
    </row>
    <row r="5311" spans="1:13" x14ac:dyDescent="0.2">
      <c r="A5311" s="84">
        <v>360</v>
      </c>
      <c r="B5311" s="85">
        <v>38634</v>
      </c>
      <c r="C5311" s="105">
        <v>24.75</v>
      </c>
      <c r="D5311" s="90">
        <v>6.1446999999999999E-4</v>
      </c>
      <c r="E5311" s="87">
        <v>416.43175912999999</v>
      </c>
      <c r="F5311" s="96">
        <v>2.6</v>
      </c>
      <c r="G5311" s="91">
        <v>13.675000000000001</v>
      </c>
      <c r="H5311" s="41">
        <v>3.5610037125310967E-4</v>
      </c>
      <c r="I5311" s="42">
        <v>35.448831837402793</v>
      </c>
      <c r="J5311" s="41">
        <v>3.7986111111111114E-4</v>
      </c>
      <c r="K5311" s="42">
        <v>3.7812484627370826</v>
      </c>
      <c r="L5311" s="41">
        <v>3.5610037125310967E-4</v>
      </c>
      <c r="M5311" s="42">
        <v>3.570046409923453</v>
      </c>
    </row>
    <row r="5312" spans="1:13" x14ac:dyDescent="0.2">
      <c r="A5312" s="84">
        <v>360</v>
      </c>
      <c r="B5312" s="85">
        <v>38635</v>
      </c>
      <c r="C5312" s="105">
        <v>24.66</v>
      </c>
      <c r="D5312" s="90">
        <v>6.1246E-4</v>
      </c>
      <c r="E5312" s="87">
        <v>416.68680692999999</v>
      </c>
      <c r="F5312" s="96">
        <v>2.61</v>
      </c>
      <c r="G5312" s="91">
        <v>13.635</v>
      </c>
      <c r="H5312" s="41">
        <v>3.5512240614243851E-4</v>
      </c>
      <c r="I5312" s="42">
        <v>35.461420511859828</v>
      </c>
      <c r="J5312" s="41">
        <v>3.7875000000000002E-4</v>
      </c>
      <c r="K5312" s="42">
        <v>3.7816272127370825</v>
      </c>
      <c r="L5312" s="41">
        <v>3.5512240614243851E-4</v>
      </c>
      <c r="M5312" s="42">
        <v>3.5704015323295955</v>
      </c>
    </row>
    <row r="5313" spans="1:13" x14ac:dyDescent="0.2">
      <c r="A5313" s="84">
        <v>360</v>
      </c>
      <c r="B5313" s="85">
        <v>38636</v>
      </c>
      <c r="C5313" s="105">
        <v>24.82</v>
      </c>
      <c r="D5313" s="90">
        <v>6.1603000000000005E-4</v>
      </c>
      <c r="E5313" s="87">
        <v>416.94349849999998</v>
      </c>
      <c r="F5313" s="96">
        <v>2.58</v>
      </c>
      <c r="G5313" s="91">
        <v>13.7</v>
      </c>
      <c r="H5313" s="41">
        <v>3.5671142519588805E-4</v>
      </c>
      <c r="I5313" s="42">
        <v>35.474070005710082</v>
      </c>
      <c r="J5313" s="41">
        <v>3.8055555555555553E-4</v>
      </c>
      <c r="K5313" s="42">
        <v>3.7820077682926381</v>
      </c>
      <c r="L5313" s="41">
        <v>3.5671142519588805E-4</v>
      </c>
      <c r="M5313" s="42">
        <v>3.5707582437547911</v>
      </c>
    </row>
    <row r="5314" spans="1:13" x14ac:dyDescent="0.2">
      <c r="A5314" s="84">
        <v>360</v>
      </c>
      <c r="B5314" s="85">
        <v>38637</v>
      </c>
      <c r="C5314" s="105">
        <v>24.56</v>
      </c>
      <c r="D5314" s="90">
        <v>6.1023000000000002E-4</v>
      </c>
      <c r="E5314" s="87">
        <v>417.19792992999999</v>
      </c>
      <c r="F5314" s="96">
        <v>2.6</v>
      </c>
      <c r="G5314" s="91">
        <v>13.58</v>
      </c>
      <c r="H5314" s="41">
        <v>3.5377714343698408E-4</v>
      </c>
      <c r="I5314" s="42">
        <v>35.486619920862786</v>
      </c>
      <c r="J5314" s="41">
        <v>3.7722222222222221E-4</v>
      </c>
      <c r="K5314" s="42">
        <v>3.7823849905148603</v>
      </c>
      <c r="L5314" s="41">
        <v>3.5377714343698408E-4</v>
      </c>
      <c r="M5314" s="42">
        <v>3.5711120208982283</v>
      </c>
    </row>
    <row r="5315" spans="1:13" x14ac:dyDescent="0.2">
      <c r="A5315" s="84">
        <v>360</v>
      </c>
      <c r="B5315" s="85">
        <v>38638</v>
      </c>
      <c r="C5315" s="105">
        <v>24.52</v>
      </c>
      <c r="D5315" s="90">
        <v>6.0933999999999999E-4</v>
      </c>
      <c r="E5315" s="87">
        <v>417.45214532</v>
      </c>
      <c r="F5315" s="96">
        <v>2.6</v>
      </c>
      <c r="G5315" s="91">
        <v>13.56</v>
      </c>
      <c r="H5315" s="41">
        <v>3.5328779592980197E-4</v>
      </c>
      <c r="I5315" s="42">
        <v>35.499156910599623</v>
      </c>
      <c r="J5315" s="41">
        <v>3.766666666666667E-4</v>
      </c>
      <c r="K5315" s="42">
        <v>3.7827616571815268</v>
      </c>
      <c r="L5315" s="41">
        <v>3.5328779592980197E-4</v>
      </c>
      <c r="M5315" s="42">
        <v>3.5714653086941581</v>
      </c>
    </row>
    <row r="5316" spans="1:13" x14ac:dyDescent="0.2">
      <c r="A5316" s="84">
        <v>360</v>
      </c>
      <c r="B5316" s="85">
        <v>38639</v>
      </c>
      <c r="C5316" s="105">
        <v>24.44</v>
      </c>
      <c r="D5316" s="90">
        <v>6.0756000000000004E-4</v>
      </c>
      <c r="E5316" s="87">
        <v>417.70577255000001</v>
      </c>
      <c r="F5316" s="96">
        <v>2.59</v>
      </c>
      <c r="G5316" s="91">
        <v>13.515000000000001</v>
      </c>
      <c r="H5316" s="41">
        <v>3.5218644973333824E-4</v>
      </c>
      <c r="I5316" s="42">
        <v>35.511659232640497</v>
      </c>
      <c r="J5316" s="41">
        <v>3.7541666666666669E-4</v>
      </c>
      <c r="K5316" s="42">
        <v>3.7831370738481933</v>
      </c>
      <c r="L5316" s="41">
        <v>3.5218644973333824E-4</v>
      </c>
      <c r="M5316" s="42">
        <v>3.5718174951438915</v>
      </c>
    </row>
    <row r="5317" spans="1:13" x14ac:dyDescent="0.2">
      <c r="A5317" s="84">
        <v>360</v>
      </c>
      <c r="B5317" s="85">
        <v>38640</v>
      </c>
      <c r="C5317" s="105">
        <v>24.44</v>
      </c>
      <c r="D5317" s="90">
        <v>6.0756000000000004E-4</v>
      </c>
      <c r="E5317" s="87">
        <v>417.95955386999998</v>
      </c>
      <c r="F5317" s="96">
        <v>2.59</v>
      </c>
      <c r="G5317" s="91">
        <v>13.515000000000001</v>
      </c>
      <c r="H5317" s="41">
        <v>3.5218644973333824E-4</v>
      </c>
      <c r="I5317" s="42">
        <v>35.52416595782978</v>
      </c>
      <c r="J5317" s="41">
        <v>3.7541666666666669E-4</v>
      </c>
      <c r="K5317" s="42">
        <v>3.7835124905148598</v>
      </c>
      <c r="L5317" s="41">
        <v>3.5218644973333824E-4</v>
      </c>
      <c r="M5317" s="42">
        <v>3.5721696815936248</v>
      </c>
    </row>
    <row r="5318" spans="1:13" x14ac:dyDescent="0.2">
      <c r="A5318" s="84">
        <v>360</v>
      </c>
      <c r="B5318" s="85">
        <v>38641</v>
      </c>
      <c r="C5318" s="105">
        <v>24.44</v>
      </c>
      <c r="D5318" s="90">
        <v>6.0756000000000004E-4</v>
      </c>
      <c r="E5318" s="87">
        <v>418.21348938</v>
      </c>
      <c r="F5318" s="96">
        <v>2.59</v>
      </c>
      <c r="G5318" s="91">
        <v>13.515000000000001</v>
      </c>
      <c r="H5318" s="41">
        <v>3.5218644973333824E-4</v>
      </c>
      <c r="I5318" s="42">
        <v>35.536677087718203</v>
      </c>
      <c r="J5318" s="41">
        <v>3.7541666666666669E-4</v>
      </c>
      <c r="K5318" s="42">
        <v>3.7838879071815263</v>
      </c>
      <c r="L5318" s="41">
        <v>3.5218644973333824E-4</v>
      </c>
      <c r="M5318" s="42">
        <v>3.5725218680433581</v>
      </c>
    </row>
    <row r="5319" spans="1:13" x14ac:dyDescent="0.2">
      <c r="A5319" s="84">
        <v>360</v>
      </c>
      <c r="B5319" s="85">
        <v>38642</v>
      </c>
      <c r="C5319" s="105">
        <v>24.53</v>
      </c>
      <c r="D5319" s="90">
        <v>6.0955999999999998E-4</v>
      </c>
      <c r="E5319" s="87">
        <v>418.46841559000001</v>
      </c>
      <c r="F5319" s="96">
        <v>2.58</v>
      </c>
      <c r="G5319" s="91">
        <v>13.555</v>
      </c>
      <c r="H5319" s="41">
        <v>3.5316544562435936E-4</v>
      </c>
      <c r="I5319" s="42">
        <v>35.549227414117894</v>
      </c>
      <c r="J5319" s="41">
        <v>3.7652777777777777E-4</v>
      </c>
      <c r="K5319" s="42">
        <v>3.784264434959304</v>
      </c>
      <c r="L5319" s="41">
        <v>3.5316544562435936E-4</v>
      </c>
      <c r="M5319" s="42">
        <v>3.5728750334889825</v>
      </c>
    </row>
    <row r="5320" spans="1:13" x14ac:dyDescent="0.2">
      <c r="A5320" s="84">
        <v>360</v>
      </c>
      <c r="B5320" s="85">
        <v>38643</v>
      </c>
      <c r="C5320" s="105">
        <v>24.55</v>
      </c>
      <c r="D5320" s="90">
        <v>6.1001000000000002E-4</v>
      </c>
      <c r="E5320" s="87">
        <v>418.72368551</v>
      </c>
      <c r="F5320" s="96">
        <v>2.6</v>
      </c>
      <c r="G5320" s="91">
        <v>13.575000000000001</v>
      </c>
      <c r="H5320" s="41">
        <v>3.5365481461657744E-4</v>
      </c>
      <c r="I5320" s="42">
        <v>35.561799569548796</v>
      </c>
      <c r="J5320" s="41">
        <v>3.7708333333333338E-4</v>
      </c>
      <c r="K5320" s="42">
        <v>3.7846415182926374</v>
      </c>
      <c r="L5320" s="41">
        <v>3.5365481461657744E-4</v>
      </c>
      <c r="M5320" s="42">
        <v>3.5732286883035993</v>
      </c>
    </row>
    <row r="5321" spans="1:13" x14ac:dyDescent="0.2">
      <c r="A5321" s="84">
        <v>360</v>
      </c>
      <c r="B5321" s="85">
        <v>38644</v>
      </c>
      <c r="C5321" s="105">
        <v>24.7</v>
      </c>
      <c r="D5321" s="90">
        <v>6.1335999999999997E-4</v>
      </c>
      <c r="E5321" s="87">
        <v>418.98051386999998</v>
      </c>
      <c r="F5321" s="96">
        <v>2.62</v>
      </c>
      <c r="G5321" s="91">
        <v>13.66</v>
      </c>
      <c r="H5321" s="41">
        <v>3.5573367455787874E-4</v>
      </c>
      <c r="I5321" s="42">
        <v>35.574450099183565</v>
      </c>
      <c r="J5321" s="41">
        <v>3.7944444444444446E-4</v>
      </c>
      <c r="K5321" s="42">
        <v>3.7850209627370819</v>
      </c>
      <c r="L5321" s="41">
        <v>3.5573367455787874E-4</v>
      </c>
      <c r="M5321" s="42">
        <v>3.5735844219781572</v>
      </c>
    </row>
    <row r="5322" spans="1:13" x14ac:dyDescent="0.2">
      <c r="A5322" s="84">
        <v>360</v>
      </c>
      <c r="B5322" s="85">
        <v>38645</v>
      </c>
      <c r="C5322" s="105">
        <v>24.62</v>
      </c>
      <c r="D5322" s="90">
        <v>6.1156999999999997E-4</v>
      </c>
      <c r="E5322" s="87">
        <v>419.23674978000003</v>
      </c>
      <c r="F5322" s="96">
        <v>2.63</v>
      </c>
      <c r="G5322" s="91">
        <v>13.625</v>
      </c>
      <c r="H5322" s="41">
        <v>3.548778612254555E-4</v>
      </c>
      <c r="I5322" s="42">
        <v>35.587074683949034</v>
      </c>
      <c r="J5322" s="41">
        <v>3.7847222222222221E-4</v>
      </c>
      <c r="K5322" s="42">
        <v>3.7853994349593041</v>
      </c>
      <c r="L5322" s="41">
        <v>3.548778612254555E-4</v>
      </c>
      <c r="M5322" s="42">
        <v>3.5739392998393829</v>
      </c>
    </row>
    <row r="5323" spans="1:13" x14ac:dyDescent="0.2">
      <c r="A5323" s="84">
        <v>360</v>
      </c>
      <c r="B5323" s="85">
        <v>38646</v>
      </c>
      <c r="C5323" s="105">
        <v>24.44</v>
      </c>
      <c r="D5323" s="90">
        <v>6.0756000000000004E-4</v>
      </c>
      <c r="E5323" s="87">
        <v>419.49146125999999</v>
      </c>
      <c r="F5323" s="96">
        <v>2.61</v>
      </c>
      <c r="G5323" s="91">
        <v>13.525</v>
      </c>
      <c r="H5323" s="41">
        <v>3.5243123095396456E-4</v>
      </c>
      <c r="I5323" s="42">
        <v>35.599616680485951</v>
      </c>
      <c r="J5323" s="41">
        <v>3.7569444444444445E-4</v>
      </c>
      <c r="K5323" s="42">
        <v>3.7857751294037487</v>
      </c>
      <c r="L5323" s="41">
        <v>3.5243123095396456E-4</v>
      </c>
      <c r="M5323" s="42">
        <v>3.5742917310703368</v>
      </c>
    </row>
    <row r="5324" spans="1:13" x14ac:dyDescent="0.2">
      <c r="A5324" s="84">
        <v>360</v>
      </c>
      <c r="B5324" s="85">
        <v>38647</v>
      </c>
      <c r="C5324" s="105">
        <v>24.44</v>
      </c>
      <c r="D5324" s="90">
        <v>6.0756000000000004E-4</v>
      </c>
      <c r="E5324" s="87">
        <v>419.74632749</v>
      </c>
      <c r="F5324" s="96">
        <v>2.61</v>
      </c>
      <c r="G5324" s="91">
        <v>13.525</v>
      </c>
      <c r="H5324" s="41">
        <v>3.5243123095396456E-4</v>
      </c>
      <c r="I5324" s="42">
        <v>35.612163097214143</v>
      </c>
      <c r="J5324" s="41">
        <v>3.7569444444444445E-4</v>
      </c>
      <c r="K5324" s="42">
        <v>3.7861508238481933</v>
      </c>
      <c r="L5324" s="41">
        <v>3.5243123095396456E-4</v>
      </c>
      <c r="M5324" s="42">
        <v>3.5746441623012908</v>
      </c>
    </row>
    <row r="5325" spans="1:13" x14ac:dyDescent="0.2">
      <c r="A5325" s="84">
        <v>360</v>
      </c>
      <c r="B5325" s="85">
        <v>38648</v>
      </c>
      <c r="C5325" s="105">
        <v>24.44</v>
      </c>
      <c r="D5325" s="90">
        <v>6.0756000000000004E-4</v>
      </c>
      <c r="E5325" s="87">
        <v>420.00134857</v>
      </c>
      <c r="F5325" s="96">
        <v>2.61</v>
      </c>
      <c r="G5325" s="91">
        <v>13.525</v>
      </c>
      <c r="H5325" s="41">
        <v>3.5243123095396456E-4</v>
      </c>
      <c r="I5325" s="42">
        <v>35.624713935691425</v>
      </c>
      <c r="J5325" s="41">
        <v>3.7569444444444445E-4</v>
      </c>
      <c r="K5325" s="42">
        <v>3.786526518292638</v>
      </c>
      <c r="L5325" s="41">
        <v>3.5243123095396456E-4</v>
      </c>
      <c r="M5325" s="42">
        <v>3.5749965935322447</v>
      </c>
    </row>
    <row r="5326" spans="1:13" x14ac:dyDescent="0.2">
      <c r="A5326" s="84">
        <v>360</v>
      </c>
      <c r="B5326" s="85">
        <v>38649</v>
      </c>
      <c r="C5326" s="105">
        <v>24.49</v>
      </c>
      <c r="D5326" s="90">
        <v>6.0866999999999996E-4</v>
      </c>
      <c r="E5326" s="87">
        <v>420.25699078999997</v>
      </c>
      <c r="F5326" s="96">
        <v>2.61</v>
      </c>
      <c r="G5326" s="91">
        <v>13.549999999999999</v>
      </c>
      <c r="H5326" s="41">
        <v>3.5304308994632549E-4</v>
      </c>
      <c r="I5326" s="42">
        <v>35.637290994777736</v>
      </c>
      <c r="J5326" s="41">
        <v>3.7638888888888883E-4</v>
      </c>
      <c r="K5326" s="42">
        <v>3.7869029071815268</v>
      </c>
      <c r="L5326" s="41">
        <v>3.5304308994632549E-4</v>
      </c>
      <c r="M5326" s="42">
        <v>3.5753496366221911</v>
      </c>
    </row>
    <row r="5327" spans="1:13" x14ac:dyDescent="0.2">
      <c r="A5327" s="84">
        <v>360</v>
      </c>
      <c r="B5327" s="85">
        <v>38650</v>
      </c>
      <c r="C5327" s="105">
        <v>24.46</v>
      </c>
      <c r="D5327" s="90">
        <v>6.0800000000000003E-4</v>
      </c>
      <c r="E5327" s="87">
        <v>420.51250704</v>
      </c>
      <c r="F5327" s="96">
        <v>2.58</v>
      </c>
      <c r="G5327" s="91">
        <v>13.52</v>
      </c>
      <c r="H5327" s="41">
        <v>3.5230884303150134E-4</v>
      </c>
      <c r="I5327" s="42">
        <v>35.649846327536885</v>
      </c>
      <c r="J5327" s="41">
        <v>3.7555555555555552E-4</v>
      </c>
      <c r="K5327" s="42">
        <v>3.7872784627370821</v>
      </c>
      <c r="L5327" s="41">
        <v>3.5230884303150134E-4</v>
      </c>
      <c r="M5327" s="42">
        <v>3.5757019454652226</v>
      </c>
    </row>
    <row r="5328" spans="1:13" x14ac:dyDescent="0.2">
      <c r="A5328" s="84">
        <v>360</v>
      </c>
      <c r="B5328" s="85">
        <v>38651</v>
      </c>
      <c r="C5328" s="105">
        <v>24.62</v>
      </c>
      <c r="D5328" s="90">
        <v>6.1156999999999997E-4</v>
      </c>
      <c r="E5328" s="87">
        <v>420.76967987</v>
      </c>
      <c r="F5328" s="96">
        <v>2.6</v>
      </c>
      <c r="G5328" s="91">
        <v>13.610000000000001</v>
      </c>
      <c r="H5328" s="41">
        <v>3.5451100360539556E-4</v>
      </c>
      <c r="I5328" s="42">
        <v>35.662484590336838</v>
      </c>
      <c r="J5328" s="41">
        <v>3.7805555555555558E-4</v>
      </c>
      <c r="K5328" s="42">
        <v>3.7876565182926378</v>
      </c>
      <c r="L5328" s="41">
        <v>3.5451100360539556E-4</v>
      </c>
      <c r="M5328" s="42">
        <v>3.576056456468828</v>
      </c>
    </row>
    <row r="5329" spans="1:13" x14ac:dyDescent="0.2">
      <c r="A5329" s="84">
        <v>360</v>
      </c>
      <c r="B5329" s="85">
        <v>38652</v>
      </c>
      <c r="C5329" s="105">
        <v>24.34</v>
      </c>
      <c r="D5329" s="90">
        <v>6.0532000000000001E-4</v>
      </c>
      <c r="E5329" s="87">
        <v>421.02438016999997</v>
      </c>
      <c r="F5329" s="96">
        <v>2.59</v>
      </c>
      <c r="G5329" s="91">
        <v>13.465</v>
      </c>
      <c r="H5329" s="41">
        <v>3.5096222098274232E-4</v>
      </c>
      <c r="I5329" s="42">
        <v>35.675000775134428</v>
      </c>
      <c r="J5329" s="41">
        <v>3.7402777777777776E-4</v>
      </c>
      <c r="K5329" s="42">
        <v>3.7880305460704156</v>
      </c>
      <c r="L5329" s="41">
        <v>3.5096222098274232E-4</v>
      </c>
      <c r="M5329" s="42">
        <v>3.5764074186898105</v>
      </c>
    </row>
    <row r="5330" spans="1:13" x14ac:dyDescent="0.2">
      <c r="A5330" s="84">
        <v>360</v>
      </c>
      <c r="B5330" s="85">
        <v>38653</v>
      </c>
      <c r="C5330" s="105">
        <v>24.4</v>
      </c>
      <c r="D5330" s="90">
        <v>6.0665999999999997E-4</v>
      </c>
      <c r="E5330" s="87">
        <v>421.27979882</v>
      </c>
      <c r="F5330" s="96">
        <v>2.59</v>
      </c>
      <c r="G5330" s="91">
        <v>13.494999999999999</v>
      </c>
      <c r="H5330" s="41">
        <v>3.5169682277413905E-4</v>
      </c>
      <c r="I5330" s="42">
        <v>35.687547559559505</v>
      </c>
      <c r="J5330" s="41">
        <v>3.7486111111111108E-4</v>
      </c>
      <c r="K5330" s="42">
        <v>3.7884054071815267</v>
      </c>
      <c r="L5330" s="41">
        <v>3.5169682277413905E-4</v>
      </c>
      <c r="M5330" s="42">
        <v>3.5767591155125844</v>
      </c>
    </row>
    <row r="5331" spans="1:13" x14ac:dyDescent="0.2">
      <c r="A5331" s="84">
        <v>360</v>
      </c>
      <c r="B5331" s="85">
        <v>38654</v>
      </c>
      <c r="C5331" s="105">
        <v>24.4</v>
      </c>
      <c r="D5331" s="90">
        <v>6.0665999999999997E-4</v>
      </c>
      <c r="E5331" s="87">
        <v>421.53537241999999</v>
      </c>
      <c r="F5331" s="96">
        <v>2.59</v>
      </c>
      <c r="G5331" s="91">
        <v>13.494999999999999</v>
      </c>
      <c r="H5331" s="41">
        <v>3.5169682277413905E-4</v>
      </c>
      <c r="I5331" s="42">
        <v>35.700098756648806</v>
      </c>
      <c r="J5331" s="41">
        <v>3.7486111111111108E-4</v>
      </c>
      <c r="K5331" s="42">
        <v>3.7887802682926379</v>
      </c>
      <c r="L5331" s="41">
        <v>3.5169682277413905E-4</v>
      </c>
      <c r="M5331" s="42">
        <v>3.5771108123353583</v>
      </c>
    </row>
    <row r="5332" spans="1:13" x14ac:dyDescent="0.2">
      <c r="A5332" s="84">
        <v>360</v>
      </c>
      <c r="B5332" s="85">
        <v>38655</v>
      </c>
      <c r="C5332" s="105">
        <v>24.4</v>
      </c>
      <c r="D5332" s="90">
        <v>6.0665999999999997E-4</v>
      </c>
      <c r="E5332" s="87">
        <v>421.79110107000002</v>
      </c>
      <c r="F5332" s="96">
        <v>2.59</v>
      </c>
      <c r="G5332" s="91">
        <v>13.494999999999999</v>
      </c>
      <c r="H5332" s="41">
        <v>3.5169682277413905E-4</v>
      </c>
      <c r="I5332" s="42">
        <v>35.712654367954244</v>
      </c>
      <c r="J5332" s="41">
        <v>3.7486111111111108E-4</v>
      </c>
      <c r="K5332" s="42">
        <v>3.7891551294037491</v>
      </c>
      <c r="L5332" s="41">
        <v>3.5169682277413905E-4</v>
      </c>
      <c r="M5332" s="42">
        <v>3.5774625091581322</v>
      </c>
    </row>
    <row r="5333" spans="1:13" x14ac:dyDescent="0.2">
      <c r="A5333" s="84">
        <v>360</v>
      </c>
      <c r="B5333" s="85">
        <v>38656</v>
      </c>
      <c r="C5333" s="105">
        <v>24.18</v>
      </c>
      <c r="D5333" s="90">
        <v>6.0174000000000002E-4</v>
      </c>
      <c r="E5333" s="87">
        <v>422.04490965000002</v>
      </c>
      <c r="F5333" s="96">
        <v>2.61</v>
      </c>
      <c r="G5333" s="91">
        <v>13.395</v>
      </c>
      <c r="H5333" s="41">
        <v>3.4924739662800519E-4</v>
      </c>
      <c r="I5333" s="42">
        <v>35.725126919518928</v>
      </c>
      <c r="J5333" s="41">
        <v>3.7208333333333332E-4</v>
      </c>
      <c r="K5333" s="42">
        <v>3.7895272127370823</v>
      </c>
      <c r="L5333" s="41">
        <v>3.4924739662800519E-4</v>
      </c>
      <c r="M5333" s="42">
        <v>3.5778117565547602</v>
      </c>
    </row>
    <row r="5334" spans="1:13" x14ac:dyDescent="0.2">
      <c r="A5334" s="84">
        <v>360</v>
      </c>
      <c r="B5334" s="85">
        <v>38657</v>
      </c>
      <c r="C5334" s="105">
        <v>24.18</v>
      </c>
      <c r="D5334" s="90">
        <v>6.0174000000000002E-4</v>
      </c>
      <c r="E5334" s="87">
        <v>422.29887094999998</v>
      </c>
      <c r="F5334" s="96">
        <v>2.61</v>
      </c>
      <c r="G5334" s="91">
        <v>13.395</v>
      </c>
      <c r="H5334" s="41">
        <v>3.4924739662800519E-4</v>
      </c>
      <c r="I5334" s="42">
        <v>35.737603827089778</v>
      </c>
      <c r="J5334" s="41">
        <v>3.7208333333333332E-4</v>
      </c>
      <c r="K5334" s="42">
        <v>3.7898992960704154</v>
      </c>
      <c r="L5334" s="41">
        <v>3.4924739662800519E-4</v>
      </c>
      <c r="M5334" s="42">
        <v>3.5781610039513883</v>
      </c>
    </row>
    <row r="5335" spans="1:13" x14ac:dyDescent="0.2">
      <c r="A5335" s="84">
        <v>360</v>
      </c>
      <c r="B5335" s="85">
        <v>38658</v>
      </c>
      <c r="C5335" s="105">
        <v>24.51</v>
      </c>
      <c r="D5335" s="90">
        <v>6.0912E-4</v>
      </c>
      <c r="E5335" s="87">
        <v>422.55610164000001</v>
      </c>
      <c r="F5335" s="96">
        <v>2.63</v>
      </c>
      <c r="G5335" s="91">
        <v>13.57</v>
      </c>
      <c r="H5335" s="41">
        <v>3.535324804253559E-4</v>
      </c>
      <c r="I5335" s="42">
        <v>35.750238230815228</v>
      </c>
      <c r="J5335" s="41">
        <v>3.7694444444444445E-4</v>
      </c>
      <c r="K5335" s="42">
        <v>3.79027624051486</v>
      </c>
      <c r="L5335" s="41">
        <v>3.535324804253559E-4</v>
      </c>
      <c r="M5335" s="42">
        <v>3.5785145364318138</v>
      </c>
    </row>
    <row r="5336" spans="1:13" x14ac:dyDescent="0.2">
      <c r="A5336" s="84">
        <v>360</v>
      </c>
      <c r="B5336" s="85">
        <v>38659</v>
      </c>
      <c r="C5336" s="105">
        <v>25.44</v>
      </c>
      <c r="D5336" s="90">
        <v>6.2980000000000002E-4</v>
      </c>
      <c r="E5336" s="87">
        <v>422.82222746999997</v>
      </c>
      <c r="F5336" s="96">
        <v>2.59</v>
      </c>
      <c r="G5336" s="91">
        <v>14.015000000000001</v>
      </c>
      <c r="H5336" s="41">
        <v>3.6439924588616002E-4</v>
      </c>
      <c r="I5336" s="42">
        <v>35.763265590666791</v>
      </c>
      <c r="J5336" s="41">
        <v>3.8930555555555555E-4</v>
      </c>
      <c r="K5336" s="42">
        <v>3.7906655460704157</v>
      </c>
      <c r="L5336" s="41">
        <v>3.6439924588616002E-4</v>
      </c>
      <c r="M5336" s="42">
        <v>3.5788789356777002</v>
      </c>
    </row>
    <row r="5337" spans="1:13" x14ac:dyDescent="0.2">
      <c r="A5337" s="84">
        <v>360</v>
      </c>
      <c r="B5337" s="85">
        <v>38660</v>
      </c>
      <c r="C5337" s="105">
        <v>24.6</v>
      </c>
      <c r="D5337" s="90">
        <v>6.1112999999999998E-4</v>
      </c>
      <c r="E5337" s="87">
        <v>423.08062682000002</v>
      </c>
      <c r="F5337" s="96">
        <v>2.59</v>
      </c>
      <c r="G5337" s="91">
        <v>13.595000000000001</v>
      </c>
      <c r="H5337" s="41">
        <v>3.5414409768019794E-4</v>
      </c>
      <c r="I5337" s="42">
        <v>35.775930940089495</v>
      </c>
      <c r="J5337" s="41">
        <v>3.7763888888888889E-4</v>
      </c>
      <c r="K5337" s="42">
        <v>3.7910431849593045</v>
      </c>
      <c r="L5337" s="41">
        <v>3.5414409768019794E-4</v>
      </c>
      <c r="M5337" s="42">
        <v>3.5792330797753804</v>
      </c>
    </row>
    <row r="5338" spans="1:13" x14ac:dyDescent="0.2">
      <c r="A5338" s="84">
        <v>360</v>
      </c>
      <c r="B5338" s="85">
        <v>38661</v>
      </c>
      <c r="C5338" s="105">
        <v>24.6</v>
      </c>
      <c r="D5338" s="90">
        <v>6.1112999999999998E-4</v>
      </c>
      <c r="E5338" s="87">
        <v>423.33918408</v>
      </c>
      <c r="F5338" s="96">
        <v>2.59</v>
      </c>
      <c r="G5338" s="91">
        <v>13.595000000000001</v>
      </c>
      <c r="H5338" s="41">
        <v>3.5414409768019794E-4</v>
      </c>
      <c r="I5338" s="42">
        <v>35.788600774870943</v>
      </c>
      <c r="J5338" s="41">
        <v>3.7763888888888889E-4</v>
      </c>
      <c r="K5338" s="42">
        <v>3.7914208238481932</v>
      </c>
      <c r="L5338" s="41">
        <v>3.5414409768019794E-4</v>
      </c>
      <c r="M5338" s="42">
        <v>3.5795872238730606</v>
      </c>
    </row>
    <row r="5339" spans="1:13" x14ac:dyDescent="0.2">
      <c r="A5339" s="84">
        <v>360</v>
      </c>
      <c r="B5339" s="85">
        <v>38662</v>
      </c>
      <c r="C5339" s="105">
        <v>24.6</v>
      </c>
      <c r="D5339" s="90">
        <v>6.1112999999999998E-4</v>
      </c>
      <c r="E5339" s="87">
        <v>423.59789935999999</v>
      </c>
      <c r="F5339" s="96">
        <v>2.59</v>
      </c>
      <c r="G5339" s="91">
        <v>13.595000000000001</v>
      </c>
      <c r="H5339" s="41">
        <v>3.5414409768019794E-4</v>
      </c>
      <c r="I5339" s="42">
        <v>35.801275096599596</v>
      </c>
      <c r="J5339" s="41">
        <v>3.7763888888888889E-4</v>
      </c>
      <c r="K5339" s="42">
        <v>3.791798462737082</v>
      </c>
      <c r="L5339" s="41">
        <v>3.5414409768019794E-4</v>
      </c>
      <c r="M5339" s="42">
        <v>3.5799413679707408</v>
      </c>
    </row>
    <row r="5340" spans="1:13" x14ac:dyDescent="0.2">
      <c r="A5340" s="84">
        <v>360</v>
      </c>
      <c r="B5340" s="85">
        <v>38663</v>
      </c>
      <c r="C5340" s="105">
        <v>24.65</v>
      </c>
      <c r="D5340" s="90">
        <v>6.1224000000000001E-4</v>
      </c>
      <c r="E5340" s="87">
        <v>423.85724293999999</v>
      </c>
      <c r="F5340" s="96">
        <v>2.61</v>
      </c>
      <c r="G5340" s="91">
        <v>13.629999999999999</v>
      </c>
      <c r="H5340" s="41">
        <v>3.5500013636680094E-4</v>
      </c>
      <c r="I5340" s="42">
        <v>35.813984554140994</v>
      </c>
      <c r="J5340" s="41">
        <v>3.7861111111111109E-4</v>
      </c>
      <c r="K5340" s="42">
        <v>3.792177073848193</v>
      </c>
      <c r="L5340" s="41">
        <v>3.5500013636680094E-4</v>
      </c>
      <c r="M5340" s="42">
        <v>3.5802963681071076</v>
      </c>
    </row>
    <row r="5341" spans="1:13" x14ac:dyDescent="0.2">
      <c r="A5341" s="84">
        <v>360</v>
      </c>
      <c r="B5341" s="85">
        <v>38664</v>
      </c>
      <c r="C5341" s="105">
        <v>24.79</v>
      </c>
      <c r="D5341" s="90">
        <v>6.1536000000000002E-4</v>
      </c>
      <c r="E5341" s="87">
        <v>424.11806773000001</v>
      </c>
      <c r="F5341" s="96">
        <v>2.57</v>
      </c>
      <c r="G5341" s="91">
        <v>13.68</v>
      </c>
      <c r="H5341" s="41">
        <v>3.5622259276180124E-4</v>
      </c>
      <c r="I5341" s="42">
        <v>35.826742304576001</v>
      </c>
      <c r="J5341" s="41">
        <v>3.7999999999999997E-4</v>
      </c>
      <c r="K5341" s="42">
        <v>3.7925570738481929</v>
      </c>
      <c r="L5341" s="41">
        <v>3.5622259276180124E-4</v>
      </c>
      <c r="M5341" s="42">
        <v>3.5806525906998692</v>
      </c>
    </row>
    <row r="5342" spans="1:13" x14ac:dyDescent="0.2">
      <c r="A5342" s="84">
        <v>360</v>
      </c>
      <c r="B5342" s="85">
        <v>38665</v>
      </c>
      <c r="C5342" s="105">
        <v>24.72</v>
      </c>
      <c r="D5342" s="90">
        <v>6.1379999999999996E-4</v>
      </c>
      <c r="E5342" s="87">
        <v>424.3783914</v>
      </c>
      <c r="F5342" s="96">
        <v>2.59</v>
      </c>
      <c r="G5342" s="91">
        <v>13.654999999999999</v>
      </c>
      <c r="H5342" s="41">
        <v>3.5561143160167674E-4</v>
      </c>
      <c r="I5342" s="42">
        <v>35.839482703696554</v>
      </c>
      <c r="J5342" s="41">
        <v>3.7930555555555553E-4</v>
      </c>
      <c r="K5342" s="42">
        <v>3.7929363794037485</v>
      </c>
      <c r="L5342" s="41">
        <v>3.5561143160167674E-4</v>
      </c>
      <c r="M5342" s="42">
        <v>3.5810082021314709</v>
      </c>
    </row>
    <row r="5343" spans="1:13" x14ac:dyDescent="0.2">
      <c r="A5343" s="84">
        <v>360</v>
      </c>
      <c r="B5343" s="85">
        <v>38666</v>
      </c>
      <c r="C5343" s="105">
        <v>24.71</v>
      </c>
      <c r="D5343" s="90">
        <v>6.1357999999999996E-4</v>
      </c>
      <c r="E5343" s="87">
        <v>424.63878148999999</v>
      </c>
      <c r="F5343" s="96">
        <v>2.5499999999999998</v>
      </c>
      <c r="G5343" s="91">
        <v>13.63</v>
      </c>
      <c r="H5343" s="41">
        <v>3.5500013636680094E-4</v>
      </c>
      <c r="I5343" s="42">
        <v>35.85220572494368</v>
      </c>
      <c r="J5343" s="41">
        <v>3.7861111111111114E-4</v>
      </c>
      <c r="K5343" s="42">
        <v>3.7933149905148595</v>
      </c>
      <c r="L5343" s="41">
        <v>3.5500013636680094E-4</v>
      </c>
      <c r="M5343" s="42">
        <v>3.5813632022678377</v>
      </c>
    </row>
    <row r="5344" spans="1:13" x14ac:dyDescent="0.2">
      <c r="A5344" s="84">
        <v>360</v>
      </c>
      <c r="B5344" s="85">
        <v>38667</v>
      </c>
      <c r="C5344" s="105">
        <v>24.7</v>
      </c>
      <c r="D5344" s="90">
        <v>6.1335999999999997E-4</v>
      </c>
      <c r="E5344" s="87">
        <v>424.89923793000003</v>
      </c>
      <c r="F5344" s="96">
        <v>2.57</v>
      </c>
      <c r="G5344" s="91">
        <v>13.635</v>
      </c>
      <c r="H5344" s="41">
        <v>3.5512240614243851E-4</v>
      </c>
      <c r="I5344" s="42">
        <v>35.864937646506235</v>
      </c>
      <c r="J5344" s="41">
        <v>3.7875000000000002E-4</v>
      </c>
      <c r="K5344" s="42">
        <v>3.7936937405148594</v>
      </c>
      <c r="L5344" s="41">
        <v>3.5512240614243851E-4</v>
      </c>
      <c r="M5344" s="42">
        <v>3.5817183246739801</v>
      </c>
    </row>
    <row r="5345" spans="1:13" x14ac:dyDescent="0.2">
      <c r="A5345" s="84">
        <v>360</v>
      </c>
      <c r="B5345" s="85">
        <v>38668</v>
      </c>
      <c r="C5345" s="105">
        <v>24.7</v>
      </c>
      <c r="D5345" s="90">
        <v>6.1335999999999997E-4</v>
      </c>
      <c r="E5345" s="87">
        <v>425.15985412999999</v>
      </c>
      <c r="F5345" s="96">
        <v>2.57</v>
      </c>
      <c r="G5345" s="91">
        <v>13.635</v>
      </c>
      <c r="H5345" s="41">
        <v>3.5512240614243851E-4</v>
      </c>
      <c r="I5345" s="42">
        <v>35.877674089459411</v>
      </c>
      <c r="J5345" s="41">
        <v>3.7875000000000002E-4</v>
      </c>
      <c r="K5345" s="42">
        <v>3.7940724905148593</v>
      </c>
      <c r="L5345" s="41">
        <v>3.5512240614243851E-4</v>
      </c>
      <c r="M5345" s="42">
        <v>3.5820734470801225</v>
      </c>
    </row>
    <row r="5346" spans="1:13" x14ac:dyDescent="0.2">
      <c r="A5346" s="84">
        <v>360</v>
      </c>
      <c r="B5346" s="85">
        <v>38669</v>
      </c>
      <c r="C5346" s="105">
        <v>24.7</v>
      </c>
      <c r="D5346" s="90">
        <v>6.1335999999999997E-4</v>
      </c>
      <c r="E5346" s="87">
        <v>425.42063017999999</v>
      </c>
      <c r="F5346" s="96">
        <v>2.57</v>
      </c>
      <c r="G5346" s="91">
        <v>13.635</v>
      </c>
      <c r="H5346" s="41">
        <v>3.5512240614243851E-4</v>
      </c>
      <c r="I5346" s="42">
        <v>35.890415055408852</v>
      </c>
      <c r="J5346" s="41">
        <v>3.7875000000000002E-4</v>
      </c>
      <c r="K5346" s="42">
        <v>3.7944512405148592</v>
      </c>
      <c r="L5346" s="41">
        <v>3.5512240614243851E-4</v>
      </c>
      <c r="M5346" s="42">
        <v>3.582428569486265</v>
      </c>
    </row>
    <row r="5347" spans="1:13" x14ac:dyDescent="0.2">
      <c r="A5347" s="84">
        <v>360</v>
      </c>
      <c r="B5347" s="85">
        <v>38670</v>
      </c>
      <c r="C5347" s="105">
        <v>24.7</v>
      </c>
      <c r="D5347" s="90">
        <v>6.1335999999999997E-4</v>
      </c>
      <c r="E5347" s="87">
        <v>425.68156618</v>
      </c>
      <c r="F5347" s="96">
        <v>2.59</v>
      </c>
      <c r="G5347" s="91">
        <v>13.645</v>
      </c>
      <c r="H5347" s="41">
        <v>3.5536692959992067E-4</v>
      </c>
      <c r="I5347" s="42">
        <v>35.903169322009163</v>
      </c>
      <c r="J5347" s="41">
        <v>3.7902777777777777E-4</v>
      </c>
      <c r="K5347" s="42">
        <v>3.7948302682926371</v>
      </c>
      <c r="L5347" s="41">
        <v>3.5536692959992067E-4</v>
      </c>
      <c r="M5347" s="42">
        <v>3.5827839364158649</v>
      </c>
    </row>
    <row r="5348" spans="1:13" x14ac:dyDescent="0.2">
      <c r="A5348" s="84">
        <v>360</v>
      </c>
      <c r="B5348" s="85">
        <v>38671</v>
      </c>
      <c r="C5348" s="105">
        <v>24.74</v>
      </c>
      <c r="D5348" s="90">
        <v>6.1425E-4</v>
      </c>
      <c r="E5348" s="87">
        <v>425.94304108</v>
      </c>
      <c r="F5348" s="96">
        <v>2.56</v>
      </c>
      <c r="G5348" s="91">
        <v>13.649999999999999</v>
      </c>
      <c r="H5348" s="41">
        <v>3.554891832824314E-4</v>
      </c>
      <c r="I5348" s="42">
        <v>35.915932510348696</v>
      </c>
      <c r="J5348" s="41">
        <v>3.7916666666666665E-4</v>
      </c>
      <c r="K5348" s="42">
        <v>3.795209434959304</v>
      </c>
      <c r="L5348" s="41">
        <v>3.554891832824314E-4</v>
      </c>
      <c r="M5348" s="42">
        <v>3.5831394255991471</v>
      </c>
    </row>
    <row r="5349" spans="1:13" x14ac:dyDescent="0.2">
      <c r="A5349" s="84">
        <v>360</v>
      </c>
      <c r="B5349" s="85">
        <v>38672</v>
      </c>
      <c r="C5349" s="105">
        <v>24.68</v>
      </c>
      <c r="D5349" s="90">
        <v>6.1291000000000004E-4</v>
      </c>
      <c r="E5349" s="87">
        <v>426.20410583</v>
      </c>
      <c r="F5349" s="96">
        <v>2.6</v>
      </c>
      <c r="G5349" s="91">
        <v>13.64</v>
      </c>
      <c r="H5349" s="41">
        <v>3.5524467055347841E-4</v>
      </c>
      <c r="I5349" s="42">
        <v>35.928691453960958</v>
      </c>
      <c r="J5349" s="41">
        <v>3.7888888888888889E-4</v>
      </c>
      <c r="K5349" s="42">
        <v>3.7955883238481927</v>
      </c>
      <c r="L5349" s="41">
        <v>3.5524467055347841E-4</v>
      </c>
      <c r="M5349" s="42">
        <v>3.5834946702697006</v>
      </c>
    </row>
    <row r="5350" spans="1:13" x14ac:dyDescent="0.2">
      <c r="A5350" s="84">
        <v>360</v>
      </c>
      <c r="B5350" s="85">
        <v>38673</v>
      </c>
      <c r="C5350" s="105">
        <v>24.51</v>
      </c>
      <c r="D5350" s="90">
        <v>6.0912E-4</v>
      </c>
      <c r="E5350" s="87">
        <v>426.46371527000002</v>
      </c>
      <c r="F5350" s="96">
        <v>2.62</v>
      </c>
      <c r="G5350" s="91">
        <v>13.565000000000001</v>
      </c>
      <c r="H5350" s="41">
        <v>3.5341014086331946E-4</v>
      </c>
      <c r="I5350" s="42">
        <v>35.941389017868737</v>
      </c>
      <c r="J5350" s="41">
        <v>3.7680555555555557E-4</v>
      </c>
      <c r="K5350" s="42">
        <v>3.7959651294037484</v>
      </c>
      <c r="L5350" s="41">
        <v>3.5341014086331946E-4</v>
      </c>
      <c r="M5350" s="42">
        <v>3.5838480804105641</v>
      </c>
    </row>
    <row r="5351" spans="1:13" x14ac:dyDescent="0.2">
      <c r="A5351" s="84">
        <v>360</v>
      </c>
      <c r="B5351" s="85">
        <v>38674</v>
      </c>
      <c r="C5351" s="105">
        <v>24.55</v>
      </c>
      <c r="D5351" s="90">
        <v>6.1001000000000002E-4</v>
      </c>
      <c r="E5351" s="87">
        <v>426.72386239999997</v>
      </c>
      <c r="F5351" s="96">
        <v>2.6</v>
      </c>
      <c r="G5351" s="91">
        <v>13.575000000000001</v>
      </c>
      <c r="H5351" s="41">
        <v>3.5365481461657744E-4</v>
      </c>
      <c r="I5351" s="42">
        <v>35.954099863138914</v>
      </c>
      <c r="J5351" s="41">
        <v>3.7708333333333338E-4</v>
      </c>
      <c r="K5351" s="42">
        <v>3.7963422127370818</v>
      </c>
      <c r="L5351" s="41">
        <v>3.5365481461657744E-4</v>
      </c>
      <c r="M5351" s="42">
        <v>3.5842017352251805</v>
      </c>
    </row>
    <row r="5352" spans="1:13" x14ac:dyDescent="0.2">
      <c r="A5352" s="84">
        <v>360</v>
      </c>
      <c r="B5352" s="85">
        <v>38675</v>
      </c>
      <c r="C5352" s="105">
        <v>24.55</v>
      </c>
      <c r="D5352" s="90">
        <v>6.1001000000000002E-4</v>
      </c>
      <c r="E5352" s="87">
        <v>426.98416822000002</v>
      </c>
      <c r="F5352" s="96">
        <v>2.6</v>
      </c>
      <c r="G5352" s="91">
        <v>13.575000000000001</v>
      </c>
      <c r="H5352" s="41">
        <v>3.5365481461657744E-4</v>
      </c>
      <c r="I5352" s="42">
        <v>35.966815203660715</v>
      </c>
      <c r="J5352" s="41">
        <v>3.7708333333333338E-4</v>
      </c>
      <c r="K5352" s="42">
        <v>3.7967192960704153</v>
      </c>
      <c r="L5352" s="41">
        <v>3.5365481461657744E-4</v>
      </c>
      <c r="M5352" s="42">
        <v>3.5845553900397968</v>
      </c>
    </row>
    <row r="5353" spans="1:13" x14ac:dyDescent="0.2">
      <c r="A5353" s="84">
        <v>360</v>
      </c>
      <c r="B5353" s="85">
        <v>38676</v>
      </c>
      <c r="C5353" s="105">
        <v>24.55</v>
      </c>
      <c r="D5353" s="90">
        <v>6.1001000000000002E-4</v>
      </c>
      <c r="E5353" s="87">
        <v>427.24463283</v>
      </c>
      <c r="F5353" s="96">
        <v>2.6</v>
      </c>
      <c r="G5353" s="91">
        <v>13.575000000000001</v>
      </c>
      <c r="H5353" s="41">
        <v>3.5365481461657744E-4</v>
      </c>
      <c r="I5353" s="42">
        <v>35.979535041023915</v>
      </c>
      <c r="J5353" s="41">
        <v>3.7708333333333338E-4</v>
      </c>
      <c r="K5353" s="42">
        <v>3.7970963794037487</v>
      </c>
      <c r="L5353" s="41">
        <v>3.5365481461657744E-4</v>
      </c>
      <c r="M5353" s="42">
        <v>3.5849090448544132</v>
      </c>
    </row>
    <row r="5354" spans="1:13" x14ac:dyDescent="0.2">
      <c r="A5354" s="84">
        <v>360</v>
      </c>
      <c r="B5354" s="85">
        <v>38677</v>
      </c>
      <c r="C5354" s="105">
        <v>24.45</v>
      </c>
      <c r="D5354" s="90">
        <v>6.0778000000000004E-4</v>
      </c>
      <c r="E5354" s="87">
        <v>427.50430356999999</v>
      </c>
      <c r="F5354" s="96">
        <v>2.62</v>
      </c>
      <c r="G5354" s="91">
        <v>13.535</v>
      </c>
      <c r="H5354" s="41">
        <v>3.5267599067334565E-4</v>
      </c>
      <c r="I5354" s="42">
        <v>35.992224159188474</v>
      </c>
      <c r="J5354" s="41">
        <v>3.759722222222222E-4</v>
      </c>
      <c r="K5354" s="42">
        <v>3.797472351625971</v>
      </c>
      <c r="L5354" s="41">
        <v>3.5267599067334565E-4</v>
      </c>
      <c r="M5354" s="42">
        <v>3.5852617208450868</v>
      </c>
    </row>
    <row r="5355" spans="1:13" x14ac:dyDescent="0.2">
      <c r="A5355" s="84">
        <v>360</v>
      </c>
      <c r="B5355" s="85">
        <v>38678</v>
      </c>
      <c r="C5355" s="105">
        <v>24.54</v>
      </c>
      <c r="D5355" s="90">
        <v>6.0979000000000003E-4</v>
      </c>
      <c r="E5355" s="87">
        <v>427.76499142</v>
      </c>
      <c r="F5355" s="96">
        <v>2.59</v>
      </c>
      <c r="G5355" s="91">
        <v>13.565</v>
      </c>
      <c r="H5355" s="41">
        <v>3.5341014086331946E-4</v>
      </c>
      <c r="I5355" s="42">
        <v>36.004944176198556</v>
      </c>
      <c r="J5355" s="41">
        <v>3.7680555555555552E-4</v>
      </c>
      <c r="K5355" s="42">
        <v>3.7978491571815267</v>
      </c>
      <c r="L5355" s="41">
        <v>3.5341014086331946E-4</v>
      </c>
      <c r="M5355" s="42">
        <v>3.5856151309859499</v>
      </c>
    </row>
    <row r="5356" spans="1:13" x14ac:dyDescent="0.2">
      <c r="A5356" s="84">
        <v>360</v>
      </c>
      <c r="B5356" s="85">
        <v>38679</v>
      </c>
      <c r="C5356" s="105">
        <v>24.49</v>
      </c>
      <c r="D5356" s="90">
        <v>6.0866999999999996E-4</v>
      </c>
      <c r="E5356" s="87">
        <v>428.02535913999998</v>
      </c>
      <c r="F5356" s="96">
        <v>2.61</v>
      </c>
      <c r="G5356" s="91">
        <v>13.549999999999999</v>
      </c>
      <c r="H5356" s="41">
        <v>3.5304308994632549E-4</v>
      </c>
      <c r="I5356" s="42">
        <v>36.017655472943865</v>
      </c>
      <c r="J5356" s="41">
        <v>3.7638888888888883E-4</v>
      </c>
      <c r="K5356" s="42">
        <v>3.7982255460704155</v>
      </c>
      <c r="L5356" s="41">
        <v>3.5304308994632549E-4</v>
      </c>
      <c r="M5356" s="42">
        <v>3.5859681740758962</v>
      </c>
    </row>
    <row r="5357" spans="1:13" x14ac:dyDescent="0.2">
      <c r="A5357" s="84">
        <v>360</v>
      </c>
      <c r="B5357" s="85">
        <v>38680</v>
      </c>
      <c r="C5357" s="105">
        <v>24.38</v>
      </c>
      <c r="D5357" s="90">
        <v>6.0621000000000004E-4</v>
      </c>
      <c r="E5357" s="87">
        <v>428.28483239000002</v>
      </c>
      <c r="F5357" s="96">
        <v>2.63</v>
      </c>
      <c r="G5357" s="91">
        <v>13.504999999999999</v>
      </c>
      <c r="H5357" s="41">
        <v>3.5194164700813602E-4</v>
      </c>
      <c r="I5357" s="42">
        <v>36.030331585932387</v>
      </c>
      <c r="J5357" s="41">
        <v>3.7513888888888889E-4</v>
      </c>
      <c r="K5357" s="42">
        <v>3.7986006849593044</v>
      </c>
      <c r="L5357" s="41">
        <v>3.5194164700813602E-4</v>
      </c>
      <c r="M5357" s="42">
        <v>3.5863201157229043</v>
      </c>
    </row>
    <row r="5358" spans="1:13" x14ac:dyDescent="0.2">
      <c r="A5358" s="84">
        <v>360</v>
      </c>
      <c r="B5358" s="85">
        <v>38681</v>
      </c>
      <c r="C5358" s="105">
        <v>24.73</v>
      </c>
      <c r="D5358" s="90">
        <v>6.1403E-4</v>
      </c>
      <c r="E5358" s="87">
        <v>428.54781213000001</v>
      </c>
      <c r="F5358" s="96">
        <v>2.59</v>
      </c>
      <c r="G5358" s="91">
        <v>13.66</v>
      </c>
      <c r="H5358" s="41">
        <v>3.5573367455787874E-4</v>
      </c>
      <c r="I5358" s="42">
        <v>36.04314878818299</v>
      </c>
      <c r="J5358" s="41">
        <v>3.7944444444444446E-4</v>
      </c>
      <c r="K5358" s="42">
        <v>3.7989801294037489</v>
      </c>
      <c r="L5358" s="41">
        <v>3.5573367455787874E-4</v>
      </c>
      <c r="M5358" s="42">
        <v>3.5866758493974622</v>
      </c>
    </row>
    <row r="5359" spans="1:13" x14ac:dyDescent="0.2">
      <c r="A5359" s="84">
        <v>360</v>
      </c>
      <c r="B5359" s="85">
        <v>38682</v>
      </c>
      <c r="C5359" s="105">
        <v>24.73</v>
      </c>
      <c r="D5359" s="90">
        <v>6.1403E-4</v>
      </c>
      <c r="E5359" s="87">
        <v>428.81095334000003</v>
      </c>
      <c r="F5359" s="96">
        <v>2.59</v>
      </c>
      <c r="G5359" s="91">
        <v>13.66</v>
      </c>
      <c r="H5359" s="41">
        <v>3.5573367455787874E-4</v>
      </c>
      <c r="I5359" s="42">
        <v>36.05597054994405</v>
      </c>
      <c r="J5359" s="41">
        <v>3.7944444444444446E-4</v>
      </c>
      <c r="K5359" s="42">
        <v>3.7993595738481933</v>
      </c>
      <c r="L5359" s="41">
        <v>3.5573367455787874E-4</v>
      </c>
      <c r="M5359" s="42">
        <v>3.5870315830720201</v>
      </c>
    </row>
    <row r="5360" spans="1:13" x14ac:dyDescent="0.2">
      <c r="A5360" s="84">
        <v>360</v>
      </c>
      <c r="B5360" s="85">
        <v>38683</v>
      </c>
      <c r="C5360" s="105">
        <v>24.73</v>
      </c>
      <c r="D5360" s="90">
        <v>6.1403E-4</v>
      </c>
      <c r="E5360" s="87">
        <v>429.07425612999998</v>
      </c>
      <c r="F5360" s="96">
        <v>2.59</v>
      </c>
      <c r="G5360" s="91">
        <v>13.66</v>
      </c>
      <c r="H5360" s="41">
        <v>3.5573367455787874E-4</v>
      </c>
      <c r="I5360" s="42">
        <v>36.068796872837531</v>
      </c>
      <c r="J5360" s="41">
        <v>3.7944444444444446E-4</v>
      </c>
      <c r="K5360" s="42">
        <v>3.7997390182926378</v>
      </c>
      <c r="L5360" s="41">
        <v>3.5573367455787874E-4</v>
      </c>
      <c r="M5360" s="42">
        <v>3.587387316746578</v>
      </c>
    </row>
    <row r="5361" spans="1:13" x14ac:dyDescent="0.2">
      <c r="A5361" s="84">
        <v>360</v>
      </c>
      <c r="B5361" s="85">
        <v>38684</v>
      </c>
      <c r="C5361" s="105">
        <v>24.6</v>
      </c>
      <c r="D5361" s="90">
        <v>6.1112999999999998E-4</v>
      </c>
      <c r="E5361" s="87">
        <v>429.33647628</v>
      </c>
      <c r="F5361" s="96">
        <v>2.6</v>
      </c>
      <c r="G5361" s="91">
        <v>13.600000000000001</v>
      </c>
      <c r="H5361" s="41">
        <v>3.5426640502311812E-4</v>
      </c>
      <c r="I5361" s="42">
        <v>36.081574835839177</v>
      </c>
      <c r="J5361" s="41">
        <v>3.7777777777777782E-4</v>
      </c>
      <c r="K5361" s="42">
        <v>3.8001167960704154</v>
      </c>
      <c r="L5361" s="41">
        <v>3.5426640502311812E-4</v>
      </c>
      <c r="M5361" s="42">
        <v>3.5877415831516011</v>
      </c>
    </row>
    <row r="5362" spans="1:13" x14ac:dyDescent="0.2">
      <c r="A5362" s="84">
        <v>360</v>
      </c>
      <c r="B5362" s="85">
        <v>38685</v>
      </c>
      <c r="C5362" s="105">
        <v>24.31</v>
      </c>
      <c r="D5362" s="90">
        <v>6.0464999999999998E-4</v>
      </c>
      <c r="E5362" s="87">
        <v>429.59607457999999</v>
      </c>
      <c r="F5362" s="96">
        <v>2.57</v>
      </c>
      <c r="G5362" s="91">
        <v>13.44</v>
      </c>
      <c r="H5362" s="41">
        <v>3.5034990485183215E-4</v>
      </c>
      <c r="I5362" s="42">
        <v>36.094216012149815</v>
      </c>
      <c r="J5362" s="41">
        <v>3.7333333333333332E-4</v>
      </c>
      <c r="K5362" s="42">
        <v>3.8004901294037485</v>
      </c>
      <c r="L5362" s="41">
        <v>3.5034990485183215E-4</v>
      </c>
      <c r="M5362" s="42">
        <v>3.5880919330564529</v>
      </c>
    </row>
    <row r="5363" spans="1:13" x14ac:dyDescent="0.2">
      <c r="A5363" s="84">
        <v>360</v>
      </c>
      <c r="B5363" s="85">
        <v>38686</v>
      </c>
      <c r="C5363" s="105">
        <v>23.83</v>
      </c>
      <c r="D5363" s="90">
        <v>5.9389999999999996E-4</v>
      </c>
      <c r="E5363" s="87">
        <v>429.85121169000001</v>
      </c>
      <c r="F5363" s="96">
        <v>2.59</v>
      </c>
      <c r="G5363" s="91">
        <v>13.209999999999999</v>
      </c>
      <c r="H5363" s="41">
        <v>3.4471027421978384E-4</v>
      </c>
      <c r="I5363" s="42">
        <v>36.106658059249114</v>
      </c>
      <c r="J5363" s="41">
        <v>3.6694444444444443E-4</v>
      </c>
      <c r="K5363" s="42">
        <v>3.800857073848193</v>
      </c>
      <c r="L5363" s="41">
        <v>3.4471027421978384E-4</v>
      </c>
      <c r="M5363" s="42">
        <v>3.5884366433306729</v>
      </c>
    </row>
    <row r="5364" spans="1:13" x14ac:dyDescent="0.2">
      <c r="A5364" s="84">
        <v>360</v>
      </c>
      <c r="B5364" s="85">
        <v>38687</v>
      </c>
      <c r="C5364" s="105">
        <v>23.69</v>
      </c>
      <c r="D5364" s="90">
        <v>5.9075000000000002E-4</v>
      </c>
      <c r="E5364" s="87">
        <v>430.10514628999999</v>
      </c>
      <c r="F5364" s="96">
        <v>2.6</v>
      </c>
      <c r="G5364" s="91">
        <v>13.145000000000001</v>
      </c>
      <c r="H5364" s="41">
        <v>3.4311439468726057E-4</v>
      </c>
      <c r="I5364" s="42">
        <v>36.119046773373292</v>
      </c>
      <c r="J5364" s="41">
        <v>3.6513888888888891E-4</v>
      </c>
      <c r="K5364" s="42">
        <v>3.8012222127370818</v>
      </c>
      <c r="L5364" s="41">
        <v>3.4311439468726057E-4</v>
      </c>
      <c r="M5364" s="42">
        <v>3.5887797577253604</v>
      </c>
    </row>
    <row r="5365" spans="1:13" x14ac:dyDescent="0.2">
      <c r="A5365" s="84">
        <v>360</v>
      </c>
      <c r="B5365" s="85">
        <v>38688</v>
      </c>
      <c r="C5365" s="105">
        <v>23.99</v>
      </c>
      <c r="D5365" s="90">
        <v>5.9749E-4</v>
      </c>
      <c r="E5365" s="87">
        <v>430.36212981</v>
      </c>
      <c r="F5365" s="96">
        <v>2.61</v>
      </c>
      <c r="G5365" s="91">
        <v>13.299999999999999</v>
      </c>
      <c r="H5365" s="41">
        <v>3.4691844575096553E-4</v>
      </c>
      <c r="I5365" s="42">
        <v>36.131577136941914</v>
      </c>
      <c r="J5365" s="41">
        <v>3.6944444444444443E-4</v>
      </c>
      <c r="K5365" s="42">
        <v>3.8015916571815263</v>
      </c>
      <c r="L5365" s="41">
        <v>3.4691844575096553E-4</v>
      </c>
      <c r="M5365" s="42">
        <v>3.5891266761711114</v>
      </c>
    </row>
    <row r="5366" spans="1:13" x14ac:dyDescent="0.2">
      <c r="A5366" s="84">
        <v>360</v>
      </c>
      <c r="B5366" s="85">
        <v>38689</v>
      </c>
      <c r="C5366" s="105">
        <v>23.99</v>
      </c>
      <c r="D5366" s="90">
        <v>5.9749E-4</v>
      </c>
      <c r="E5366" s="87">
        <v>430.61926688</v>
      </c>
      <c r="F5366" s="96">
        <v>2.61</v>
      </c>
      <c r="G5366" s="91">
        <v>13.299999999999999</v>
      </c>
      <c r="H5366" s="41">
        <v>3.4691844575096553E-4</v>
      </c>
      <c r="I5366" s="42">
        <v>36.14411184752479</v>
      </c>
      <c r="J5366" s="41">
        <v>3.6944444444444443E-4</v>
      </c>
      <c r="K5366" s="42">
        <v>3.8019611016259707</v>
      </c>
      <c r="L5366" s="41">
        <v>3.4691844575096553E-4</v>
      </c>
      <c r="M5366" s="42">
        <v>3.5894735946168623</v>
      </c>
    </row>
    <row r="5367" spans="1:13" x14ac:dyDescent="0.2">
      <c r="A5367" s="84">
        <v>360</v>
      </c>
      <c r="B5367" s="85">
        <v>38690</v>
      </c>
      <c r="C5367" s="105">
        <v>23.99</v>
      </c>
      <c r="D5367" s="90">
        <v>5.9749E-4</v>
      </c>
      <c r="E5367" s="87">
        <v>430.87655759</v>
      </c>
      <c r="F5367" s="96">
        <v>2.61</v>
      </c>
      <c r="G5367" s="91">
        <v>13.299999999999999</v>
      </c>
      <c r="H5367" s="41">
        <v>3.4691844575096553E-4</v>
      </c>
      <c r="I5367" s="42">
        <v>36.156650906629984</v>
      </c>
      <c r="J5367" s="41">
        <v>3.6944444444444443E-4</v>
      </c>
      <c r="K5367" s="42">
        <v>3.8023305460704151</v>
      </c>
      <c r="L5367" s="41">
        <v>3.4691844575096553E-4</v>
      </c>
      <c r="M5367" s="42">
        <v>3.5898205130626133</v>
      </c>
    </row>
    <row r="5368" spans="1:13" x14ac:dyDescent="0.2">
      <c r="A5368" s="84">
        <v>360</v>
      </c>
      <c r="B5368" s="85">
        <v>38691</v>
      </c>
      <c r="C5368" s="105">
        <v>24.08</v>
      </c>
      <c r="D5368" s="90">
        <v>5.9949999999999999E-4</v>
      </c>
      <c r="E5368" s="87">
        <v>431.13486809</v>
      </c>
      <c r="F5368" s="96">
        <v>2.62</v>
      </c>
      <c r="G5368" s="91">
        <v>13.35</v>
      </c>
      <c r="H5368" s="41">
        <v>3.4814445201081234E-4</v>
      </c>
      <c r="I5368" s="42">
        <v>36.169238644046416</v>
      </c>
      <c r="J5368" s="41">
        <v>3.7083333333333331E-4</v>
      </c>
      <c r="K5368" s="42">
        <v>3.8027013794037483</v>
      </c>
      <c r="L5368" s="41">
        <v>3.4814445201081234E-4</v>
      </c>
      <c r="M5368" s="42">
        <v>3.5901686575146243</v>
      </c>
    </row>
    <row r="5369" spans="1:13" x14ac:dyDescent="0.2">
      <c r="A5369" s="84">
        <v>360</v>
      </c>
      <c r="B5369" s="85">
        <v>38692</v>
      </c>
      <c r="C5369" s="105">
        <v>24.1</v>
      </c>
      <c r="D5369" s="90">
        <v>5.9995000000000003E-4</v>
      </c>
      <c r="E5369" s="87">
        <v>431.39352745000002</v>
      </c>
      <c r="F5369" s="96">
        <v>2.54</v>
      </c>
      <c r="G5369" s="91">
        <v>13.32</v>
      </c>
      <c r="H5369" s="41">
        <v>3.4740891298734589E-4</v>
      </c>
      <c r="I5369" s="42">
        <v>36.181804159927324</v>
      </c>
      <c r="J5369" s="41">
        <v>3.6999999999999999E-4</v>
      </c>
      <c r="K5369" s="42">
        <v>3.8030713794037485</v>
      </c>
      <c r="L5369" s="41">
        <v>3.4740891298734589E-4</v>
      </c>
      <c r="M5369" s="42">
        <v>3.5905160664276119</v>
      </c>
    </row>
    <row r="5370" spans="1:13" x14ac:dyDescent="0.2">
      <c r="A5370" s="84">
        <v>360</v>
      </c>
      <c r="B5370" s="85">
        <v>38693</v>
      </c>
      <c r="C5370" s="105">
        <v>24.07</v>
      </c>
      <c r="D5370" s="90">
        <v>5.9927999999999999E-4</v>
      </c>
      <c r="E5370" s="87">
        <v>431.65205295999999</v>
      </c>
      <c r="F5370" s="96">
        <v>2.58</v>
      </c>
      <c r="G5370" s="91">
        <v>13.324999999999999</v>
      </c>
      <c r="H5370" s="41">
        <v>3.47531516308619E-4</v>
      </c>
      <c r="I5370" s="42">
        <v>36.194378477189808</v>
      </c>
      <c r="J5370" s="41">
        <v>3.7013888888888887E-4</v>
      </c>
      <c r="K5370" s="42">
        <v>3.8034415182926375</v>
      </c>
      <c r="L5370" s="41">
        <v>3.47531516308619E-4</v>
      </c>
      <c r="M5370" s="42">
        <v>3.5908635979439207</v>
      </c>
    </row>
    <row r="5371" spans="1:13" x14ac:dyDescent="0.2">
      <c r="A5371" s="84">
        <v>360</v>
      </c>
      <c r="B5371" s="85">
        <v>38694</v>
      </c>
      <c r="C5371" s="105">
        <v>24.07</v>
      </c>
      <c r="D5371" s="90">
        <v>5.9927999999999999E-4</v>
      </c>
      <c r="E5371" s="87">
        <v>431.91073340000003</v>
      </c>
      <c r="F5371" s="96">
        <v>2.58</v>
      </c>
      <c r="G5371" s="91">
        <v>13.324999999999999</v>
      </c>
      <c r="H5371" s="41">
        <v>3.47531516308619E-4</v>
      </c>
      <c r="I5371" s="42">
        <v>36.206957164423834</v>
      </c>
      <c r="J5371" s="41">
        <v>3.7013888888888887E-4</v>
      </c>
      <c r="K5371" s="42">
        <v>3.8038116571815266</v>
      </c>
      <c r="L5371" s="41">
        <v>3.47531516308619E-4</v>
      </c>
      <c r="M5371" s="42">
        <v>3.5912111294602296</v>
      </c>
    </row>
    <row r="5372" spans="1:13" x14ac:dyDescent="0.2">
      <c r="A5372" s="84">
        <v>360</v>
      </c>
      <c r="B5372" s="85">
        <v>38695</v>
      </c>
      <c r="C5372" s="105">
        <v>23.93</v>
      </c>
      <c r="D5372" s="90">
        <v>5.9613999999999999E-4</v>
      </c>
      <c r="E5372" s="87">
        <v>432.16821265999999</v>
      </c>
      <c r="F5372" s="96">
        <v>2.6</v>
      </c>
      <c r="G5372" s="91">
        <v>13.265000000000001</v>
      </c>
      <c r="H5372" s="41">
        <v>3.4605992029956845E-4</v>
      </c>
      <c r="I5372" s="42">
        <v>36.219486941134441</v>
      </c>
      <c r="J5372" s="41">
        <v>3.6847222222222224E-4</v>
      </c>
      <c r="K5372" s="42">
        <v>3.8041801294037487</v>
      </c>
      <c r="L5372" s="41">
        <v>3.4605992029956845E-4</v>
      </c>
      <c r="M5372" s="42">
        <v>3.5915571893805289</v>
      </c>
    </row>
    <row r="5373" spans="1:13" x14ac:dyDescent="0.2">
      <c r="A5373" s="84">
        <v>360</v>
      </c>
      <c r="B5373" s="85">
        <v>38696</v>
      </c>
      <c r="C5373" s="105">
        <v>23.93</v>
      </c>
      <c r="D5373" s="90">
        <v>5.9613999999999999E-4</v>
      </c>
      <c r="E5373" s="87">
        <v>432.42584541999997</v>
      </c>
      <c r="F5373" s="96">
        <v>2.6</v>
      </c>
      <c r="G5373" s="91">
        <v>13.265000000000001</v>
      </c>
      <c r="H5373" s="41">
        <v>3.4605992029956845E-4</v>
      </c>
      <c r="I5373" s="42">
        <v>36.232021053898585</v>
      </c>
      <c r="J5373" s="41">
        <v>3.6847222222222224E-4</v>
      </c>
      <c r="K5373" s="42">
        <v>3.8045486016259709</v>
      </c>
      <c r="L5373" s="41">
        <v>3.4605992029956845E-4</v>
      </c>
      <c r="M5373" s="42">
        <v>3.5919032493008283</v>
      </c>
    </row>
    <row r="5374" spans="1:13" x14ac:dyDescent="0.2">
      <c r="A5374" s="84">
        <v>360</v>
      </c>
      <c r="B5374" s="85">
        <v>38697</v>
      </c>
      <c r="C5374" s="105">
        <v>23.93</v>
      </c>
      <c r="D5374" s="90">
        <v>5.9613999999999999E-4</v>
      </c>
      <c r="E5374" s="87">
        <v>432.68363176000003</v>
      </c>
      <c r="F5374" s="96">
        <v>2.6</v>
      </c>
      <c r="G5374" s="91">
        <v>13.265000000000001</v>
      </c>
      <c r="H5374" s="41">
        <v>3.4605992029956845E-4</v>
      </c>
      <c r="I5374" s="42">
        <v>36.244559504216788</v>
      </c>
      <c r="J5374" s="41">
        <v>3.6847222222222224E-4</v>
      </c>
      <c r="K5374" s="42">
        <v>3.804917073848193</v>
      </c>
      <c r="L5374" s="41">
        <v>3.4605992029956845E-4</v>
      </c>
      <c r="M5374" s="42">
        <v>3.5922493092211276</v>
      </c>
    </row>
    <row r="5375" spans="1:13" x14ac:dyDescent="0.2">
      <c r="A5375" s="84">
        <v>360</v>
      </c>
      <c r="B5375" s="85">
        <v>38698</v>
      </c>
      <c r="C5375" s="105">
        <v>23.74</v>
      </c>
      <c r="D5375" s="90">
        <v>5.9188000000000003E-4</v>
      </c>
      <c r="E5375" s="87">
        <v>432.93972854999998</v>
      </c>
      <c r="F5375" s="96">
        <v>2.57</v>
      </c>
      <c r="G5375" s="91">
        <v>13.154999999999999</v>
      </c>
      <c r="H5375" s="41">
        <v>3.4335997411427677E-4</v>
      </c>
      <c r="I5375" s="42">
        <v>36.257004435229938</v>
      </c>
      <c r="J5375" s="41">
        <v>3.6541666666666667E-4</v>
      </c>
      <c r="K5375" s="42">
        <v>3.8052824905148595</v>
      </c>
      <c r="L5375" s="41">
        <v>3.4335997411427677E-4</v>
      </c>
      <c r="M5375" s="42">
        <v>3.5925926691952421</v>
      </c>
    </row>
    <row r="5376" spans="1:13" x14ac:dyDescent="0.2">
      <c r="A5376" s="84">
        <v>360</v>
      </c>
      <c r="B5376" s="85">
        <v>38699</v>
      </c>
      <c r="C5376" s="105">
        <v>23.78</v>
      </c>
      <c r="D5376" s="90">
        <v>5.9276999999999995E-4</v>
      </c>
      <c r="E5376" s="87">
        <v>433.19636222999998</v>
      </c>
      <c r="F5376" s="96">
        <v>2.54</v>
      </c>
      <c r="G5376" s="91">
        <v>13.16</v>
      </c>
      <c r="H5376" s="41">
        <v>3.4348275571183251E-4</v>
      </c>
      <c r="I5376" s="42">
        <v>36.269458091027204</v>
      </c>
      <c r="J5376" s="41">
        <v>3.6555555555555554E-4</v>
      </c>
      <c r="K5376" s="42">
        <v>3.8056480460704152</v>
      </c>
      <c r="L5376" s="41">
        <v>3.4348275571183251E-4</v>
      </c>
      <c r="M5376" s="42">
        <v>3.5929361519509539</v>
      </c>
    </row>
    <row r="5377" spans="1:13" x14ac:dyDescent="0.2">
      <c r="A5377" s="84">
        <v>360</v>
      </c>
      <c r="B5377" s="85">
        <v>38700</v>
      </c>
      <c r="C5377" s="105">
        <v>23.73</v>
      </c>
      <c r="D5377" s="90">
        <v>5.9164999999999999E-4</v>
      </c>
      <c r="E5377" s="87">
        <v>433.45266285999998</v>
      </c>
      <c r="F5377" s="96">
        <v>2.5</v>
      </c>
      <c r="G5377" s="91">
        <v>13.115</v>
      </c>
      <c r="H5377" s="41">
        <v>3.4237752651788966E-4</v>
      </c>
      <c r="I5377" s="42">
        <v>36.281875938376551</v>
      </c>
      <c r="J5377" s="41">
        <v>3.6430555555555554E-4</v>
      </c>
      <c r="K5377" s="42">
        <v>3.806012351625971</v>
      </c>
      <c r="L5377" s="41">
        <v>3.4237752651788966E-4</v>
      </c>
      <c r="M5377" s="42">
        <v>3.5932785294774718</v>
      </c>
    </row>
    <row r="5378" spans="1:13" x14ac:dyDescent="0.2">
      <c r="A5378" s="84">
        <v>360</v>
      </c>
      <c r="B5378" s="85">
        <v>38701</v>
      </c>
      <c r="C5378" s="105">
        <v>23.3</v>
      </c>
      <c r="D5378" s="90">
        <v>5.8197999999999995E-4</v>
      </c>
      <c r="E5378" s="87">
        <v>433.70492364</v>
      </c>
      <c r="F5378" s="96">
        <v>2.5299999999999998</v>
      </c>
      <c r="G5378" s="91">
        <v>12.915000000000001</v>
      </c>
      <c r="H5378" s="41">
        <v>3.3746008596247101E-4</v>
      </c>
      <c r="I5378" s="42">
        <v>36.294119623349594</v>
      </c>
      <c r="J5378" s="41">
        <v>3.5875000000000002E-4</v>
      </c>
      <c r="K5378" s="42">
        <v>3.8063711016259711</v>
      </c>
      <c r="L5378" s="41">
        <v>3.3746008596247101E-4</v>
      </c>
      <c r="M5378" s="42">
        <v>3.5936159895634345</v>
      </c>
    </row>
    <row r="5379" spans="1:13" x14ac:dyDescent="0.2">
      <c r="A5379" s="84">
        <v>360</v>
      </c>
      <c r="B5379" s="85">
        <v>38702</v>
      </c>
      <c r="C5379" s="105">
        <v>23.5</v>
      </c>
      <c r="D5379" s="90">
        <v>5.8648000000000001E-4</v>
      </c>
      <c r="E5379" s="87">
        <v>433.95928290000001</v>
      </c>
      <c r="F5379" s="96">
        <v>2.5299999999999998</v>
      </c>
      <c r="G5379" s="91">
        <v>13.015000000000001</v>
      </c>
      <c r="H5379" s="41">
        <v>3.3991989100368158E-4</v>
      </c>
      <c r="I5379" s="42">
        <v>36.30645671653604</v>
      </c>
      <c r="J5379" s="41">
        <v>3.6152777777777778E-4</v>
      </c>
      <c r="K5379" s="42">
        <v>3.8067326294037489</v>
      </c>
      <c r="L5379" s="41">
        <v>3.3991989100368158E-4</v>
      </c>
      <c r="M5379" s="42">
        <v>3.5939559094544382</v>
      </c>
    </row>
    <row r="5380" spans="1:13" x14ac:dyDescent="0.2">
      <c r="A5380" s="84">
        <v>360</v>
      </c>
      <c r="B5380" s="85">
        <v>38703</v>
      </c>
      <c r="C5380" s="105">
        <v>23.5</v>
      </c>
      <c r="D5380" s="90">
        <v>5.8648000000000001E-4</v>
      </c>
      <c r="E5380" s="87">
        <v>434.21379134</v>
      </c>
      <c r="F5380" s="96">
        <v>2.5299999999999998</v>
      </c>
      <c r="G5380" s="91">
        <v>13.015000000000001</v>
      </c>
      <c r="H5380" s="41">
        <v>3.3991989100368158E-4</v>
      </c>
      <c r="I5380" s="42">
        <v>36.318798003345854</v>
      </c>
      <c r="J5380" s="41">
        <v>3.6152777777777778E-4</v>
      </c>
      <c r="K5380" s="42">
        <v>3.8070941571815267</v>
      </c>
      <c r="L5380" s="41">
        <v>3.3991989100368158E-4</v>
      </c>
      <c r="M5380" s="42">
        <v>3.5942958293454419</v>
      </c>
    </row>
    <row r="5381" spans="1:13" x14ac:dyDescent="0.2">
      <c r="A5381" s="84">
        <v>360</v>
      </c>
      <c r="B5381" s="85">
        <v>38704</v>
      </c>
      <c r="C5381" s="105">
        <v>23.5</v>
      </c>
      <c r="D5381" s="90">
        <v>5.8648000000000001E-4</v>
      </c>
      <c r="E5381" s="87">
        <v>434.46844904</v>
      </c>
      <c r="F5381" s="96">
        <v>2.5299999999999998</v>
      </c>
      <c r="G5381" s="91">
        <v>13.015000000000001</v>
      </c>
      <c r="H5381" s="41">
        <v>3.3991989100368158E-4</v>
      </c>
      <c r="I5381" s="42">
        <v>36.331143485204535</v>
      </c>
      <c r="J5381" s="41">
        <v>3.6152777777777778E-4</v>
      </c>
      <c r="K5381" s="42">
        <v>3.8074556849593044</v>
      </c>
      <c r="L5381" s="41">
        <v>3.3991989100368158E-4</v>
      </c>
      <c r="M5381" s="42">
        <v>3.5946357492364456</v>
      </c>
    </row>
    <row r="5382" spans="1:13" x14ac:dyDescent="0.2">
      <c r="A5382" s="84">
        <v>360</v>
      </c>
      <c r="B5382" s="85">
        <v>38705</v>
      </c>
      <c r="C5382" s="105">
        <v>23.32</v>
      </c>
      <c r="D5382" s="90">
        <v>5.8242999999999999E-4</v>
      </c>
      <c r="E5382" s="87">
        <v>434.7214965</v>
      </c>
      <c r="F5382" s="96">
        <v>2.54</v>
      </c>
      <c r="G5382" s="91">
        <v>12.93</v>
      </c>
      <c r="H5382" s="41">
        <v>3.3782919517677534E-4</v>
      </c>
      <c r="I5382" s="42">
        <v>36.343417206167992</v>
      </c>
      <c r="J5382" s="41">
        <v>3.5916666666666665E-4</v>
      </c>
      <c r="K5382" s="42">
        <v>3.8078148516259711</v>
      </c>
      <c r="L5382" s="41">
        <v>3.3782919517677534E-4</v>
      </c>
      <c r="M5382" s="42">
        <v>3.5949735784316221</v>
      </c>
    </row>
    <row r="5383" spans="1:13" x14ac:dyDescent="0.2">
      <c r="A5383" s="84">
        <v>360</v>
      </c>
      <c r="B5383" s="85">
        <v>38706</v>
      </c>
      <c r="C5383" s="105">
        <v>23.41</v>
      </c>
      <c r="D5383" s="90">
        <v>5.8445000000000003E-4</v>
      </c>
      <c r="E5383" s="87">
        <v>434.97556947999999</v>
      </c>
      <c r="F5383" s="96">
        <v>2.56</v>
      </c>
      <c r="G5383" s="91">
        <v>12.984999999999999</v>
      </c>
      <c r="H5383" s="41">
        <v>3.3918217746609081E-4</v>
      </c>
      <c r="I5383" s="42">
        <v>36.355744245552536</v>
      </c>
      <c r="J5383" s="41">
        <v>3.6069444444444441E-4</v>
      </c>
      <c r="K5383" s="42">
        <v>3.8081755460704154</v>
      </c>
      <c r="L5383" s="41">
        <v>3.3918217746609081E-4</v>
      </c>
      <c r="M5383" s="42">
        <v>3.5953127606090884</v>
      </c>
    </row>
    <row r="5384" spans="1:13" x14ac:dyDescent="0.2">
      <c r="A5384" s="84">
        <v>360</v>
      </c>
      <c r="B5384" s="85">
        <v>38707</v>
      </c>
      <c r="C5384" s="105">
        <v>23.39</v>
      </c>
      <c r="D5384" s="90">
        <v>5.8399999999999999E-4</v>
      </c>
      <c r="E5384" s="87">
        <v>435.22959521000001</v>
      </c>
      <c r="F5384" s="96">
        <v>2.57</v>
      </c>
      <c r="G5384" s="91">
        <v>12.98</v>
      </c>
      <c r="H5384" s="41">
        <v>3.3905920621934982E-4</v>
      </c>
      <c r="I5384" s="42">
        <v>36.368070995337945</v>
      </c>
      <c r="J5384" s="41">
        <v>3.6055555555555559E-4</v>
      </c>
      <c r="K5384" s="42">
        <v>3.8085361016259709</v>
      </c>
      <c r="L5384" s="41">
        <v>3.3905920621934982E-4</v>
      </c>
      <c r="M5384" s="42">
        <v>3.5956518198153078</v>
      </c>
    </row>
    <row r="5385" spans="1:13" x14ac:dyDescent="0.2">
      <c r="A5385" s="84">
        <v>360</v>
      </c>
      <c r="B5385" s="85">
        <v>38708</v>
      </c>
      <c r="C5385" s="105">
        <v>23.33</v>
      </c>
      <c r="D5385" s="90">
        <v>5.8264999999999999E-4</v>
      </c>
      <c r="E5385" s="87">
        <v>435.48318173000001</v>
      </c>
      <c r="F5385" s="96">
        <v>2.57</v>
      </c>
      <c r="G5385" s="91">
        <v>12.95</v>
      </c>
      <c r="H5385" s="41">
        <v>3.3832126475052959E-4</v>
      </c>
      <c r="I5385" s="42">
        <v>36.380375087113627</v>
      </c>
      <c r="J5385" s="41">
        <v>3.5972222222222221E-4</v>
      </c>
      <c r="K5385" s="42">
        <v>3.8088958238481929</v>
      </c>
      <c r="L5385" s="41">
        <v>3.3832126475052959E-4</v>
      </c>
      <c r="M5385" s="42">
        <v>3.5959901410800583</v>
      </c>
    </row>
    <row r="5386" spans="1:13" x14ac:dyDescent="0.2">
      <c r="A5386" s="84">
        <v>360</v>
      </c>
      <c r="B5386" s="85">
        <v>38709</v>
      </c>
      <c r="C5386" s="105">
        <v>23.19</v>
      </c>
      <c r="D5386" s="90">
        <v>5.7949E-4</v>
      </c>
      <c r="E5386" s="87">
        <v>435.73553987999998</v>
      </c>
      <c r="F5386" s="96">
        <v>2.56</v>
      </c>
      <c r="G5386" s="91">
        <v>12.875</v>
      </c>
      <c r="H5386" s="41">
        <v>3.36475555618998E-4</v>
      </c>
      <c r="I5386" s="42">
        <v>36.392616194034694</v>
      </c>
      <c r="J5386" s="41">
        <v>3.5763888888888889E-4</v>
      </c>
      <c r="K5386" s="42">
        <v>3.809253462737082</v>
      </c>
      <c r="L5386" s="41">
        <v>3.36475555618998E-4</v>
      </c>
      <c r="M5386" s="42">
        <v>3.5963266166356771</v>
      </c>
    </row>
    <row r="5387" spans="1:13" x14ac:dyDescent="0.2">
      <c r="A5387" s="84">
        <v>360</v>
      </c>
      <c r="B5387" s="85">
        <v>38710</v>
      </c>
      <c r="C5387" s="105">
        <v>23.19</v>
      </c>
      <c r="D5387" s="90">
        <v>5.7949E-4</v>
      </c>
      <c r="E5387" s="87">
        <v>435.98804426999999</v>
      </c>
      <c r="F5387" s="96">
        <v>2.56</v>
      </c>
      <c r="G5387" s="91">
        <v>12.875</v>
      </c>
      <c r="H5387" s="41">
        <v>3.36475555618998E-4</v>
      </c>
      <c r="I5387" s="42">
        <v>36.404861419789015</v>
      </c>
      <c r="J5387" s="41">
        <v>3.5763888888888889E-4</v>
      </c>
      <c r="K5387" s="42">
        <v>3.8096111016259711</v>
      </c>
      <c r="L5387" s="41">
        <v>3.36475555618998E-4</v>
      </c>
      <c r="M5387" s="42">
        <v>3.5966630921912959</v>
      </c>
    </row>
    <row r="5388" spans="1:13" x14ac:dyDescent="0.2">
      <c r="A5388" s="84">
        <v>360</v>
      </c>
      <c r="B5388" s="85">
        <v>38711</v>
      </c>
      <c r="C5388" s="105">
        <v>23.19</v>
      </c>
      <c r="D5388" s="90">
        <v>5.7949E-4</v>
      </c>
      <c r="E5388" s="87">
        <v>436.24069498</v>
      </c>
      <c r="F5388" s="96">
        <v>2.56</v>
      </c>
      <c r="G5388" s="91">
        <v>12.875</v>
      </c>
      <c r="H5388" s="41">
        <v>3.36475555618998E-4</v>
      </c>
      <c r="I5388" s="42">
        <v>36.417110765762473</v>
      </c>
      <c r="J5388" s="41">
        <v>3.5763888888888889E-4</v>
      </c>
      <c r="K5388" s="42">
        <v>3.8099687405148601</v>
      </c>
      <c r="L5388" s="41">
        <v>3.36475555618998E-4</v>
      </c>
      <c r="M5388" s="42">
        <v>3.5969995677469147</v>
      </c>
    </row>
    <row r="5389" spans="1:13" x14ac:dyDescent="0.2">
      <c r="A5389" s="84">
        <v>360</v>
      </c>
      <c r="B5389" s="85">
        <v>38712</v>
      </c>
      <c r="C5389" s="105">
        <v>23.41</v>
      </c>
      <c r="D5389" s="90">
        <v>5.8445000000000003E-4</v>
      </c>
      <c r="E5389" s="87">
        <v>436.49565584999999</v>
      </c>
      <c r="F5389" s="96">
        <v>2.6</v>
      </c>
      <c r="G5389" s="91">
        <v>13.005000000000001</v>
      </c>
      <c r="H5389" s="41">
        <v>3.3967400819157056E-4</v>
      </c>
      <c r="I5389" s="42">
        <v>36.429480711743039</v>
      </c>
      <c r="J5389" s="41">
        <v>3.6125000000000003E-4</v>
      </c>
      <c r="K5389" s="42">
        <v>3.8103299905148602</v>
      </c>
      <c r="L5389" s="41">
        <v>3.3967400819157056E-4</v>
      </c>
      <c r="M5389" s="42">
        <v>3.5973392417551064</v>
      </c>
    </row>
    <row r="5390" spans="1:13" x14ac:dyDescent="0.2">
      <c r="A5390" s="84">
        <v>360</v>
      </c>
      <c r="B5390" s="85">
        <v>38713</v>
      </c>
      <c r="C5390" s="105">
        <v>23.35</v>
      </c>
      <c r="D5390" s="90">
        <v>5.8310000000000002E-4</v>
      </c>
      <c r="E5390" s="87">
        <v>436.75017646999999</v>
      </c>
      <c r="F5390" s="96">
        <v>2.62</v>
      </c>
      <c r="G5390" s="91">
        <v>12.985000000000001</v>
      </c>
      <c r="H5390" s="41">
        <v>3.3918217746609081E-4</v>
      </c>
      <c r="I5390" s="42">
        <v>36.44183694233481</v>
      </c>
      <c r="J5390" s="41">
        <v>3.6069444444444446E-4</v>
      </c>
      <c r="K5390" s="42">
        <v>3.8106906849593045</v>
      </c>
      <c r="L5390" s="41">
        <v>3.3918217746609081E-4</v>
      </c>
      <c r="M5390" s="42">
        <v>3.5976784239325728</v>
      </c>
    </row>
    <row r="5391" spans="1:13" x14ac:dyDescent="0.2">
      <c r="A5391" s="84">
        <v>360</v>
      </c>
      <c r="B5391" s="85">
        <v>38714</v>
      </c>
      <c r="C5391" s="105">
        <v>23.56</v>
      </c>
      <c r="D5391" s="90">
        <v>5.8783000000000001E-4</v>
      </c>
      <c r="E5391" s="87">
        <v>437.00691132999998</v>
      </c>
      <c r="F5391" s="96">
        <v>2.65</v>
      </c>
      <c r="G5391" s="91">
        <v>13.104999999999999</v>
      </c>
      <c r="H5391" s="41">
        <v>3.4213186048615007E-4</v>
      </c>
      <c r="I5391" s="42">
        <v>36.454304855807422</v>
      </c>
      <c r="J5391" s="41">
        <v>3.6402777777777773E-4</v>
      </c>
      <c r="K5391" s="42">
        <v>3.8110547127370822</v>
      </c>
      <c r="L5391" s="41">
        <v>3.4213186048615007E-4</v>
      </c>
      <c r="M5391" s="42">
        <v>3.5980205557930587</v>
      </c>
    </row>
    <row r="5392" spans="1:13" x14ac:dyDescent="0.2">
      <c r="A5392" s="84">
        <v>360</v>
      </c>
      <c r="B5392" s="85">
        <v>38715</v>
      </c>
      <c r="C5392" s="105">
        <v>23.26</v>
      </c>
      <c r="D5392" s="90">
        <v>5.8107000000000005E-4</v>
      </c>
      <c r="E5392" s="87">
        <v>437.26084293999997</v>
      </c>
      <c r="F5392" s="96">
        <v>2.66</v>
      </c>
      <c r="G5392" s="91">
        <v>12.96</v>
      </c>
      <c r="H5392" s="41">
        <v>3.385672669551365E-4</v>
      </c>
      <c r="I5392" s="42">
        <v>36.4666470901712</v>
      </c>
      <c r="J5392" s="41">
        <v>3.6000000000000002E-4</v>
      </c>
      <c r="K5392" s="42">
        <v>3.8114147127370823</v>
      </c>
      <c r="L5392" s="41">
        <v>3.385672669551365E-4</v>
      </c>
      <c r="M5392" s="42">
        <v>3.598359123060014</v>
      </c>
    </row>
    <row r="5393" spans="1:13" x14ac:dyDescent="0.2">
      <c r="A5393" s="84">
        <v>360</v>
      </c>
      <c r="B5393" s="85">
        <v>38716</v>
      </c>
      <c r="C5393" s="105">
        <v>23.48</v>
      </c>
      <c r="D5393" s="90">
        <v>5.8602999999999997E-4</v>
      </c>
      <c r="E5393" s="87">
        <v>437.51709090999998</v>
      </c>
      <c r="F5393" s="96">
        <v>2.69</v>
      </c>
      <c r="G5393" s="91">
        <v>13.085000000000001</v>
      </c>
      <c r="H5393" s="41">
        <v>3.416404634359882E-4</v>
      </c>
      <c r="I5393" s="42">
        <v>36.479105572383041</v>
      </c>
      <c r="J5393" s="41">
        <v>3.6347222222222222E-4</v>
      </c>
      <c r="K5393" s="42">
        <v>3.8117781849593046</v>
      </c>
      <c r="L5393" s="41">
        <v>3.416404634359882E-4</v>
      </c>
      <c r="M5393" s="42">
        <v>3.5987007635234498</v>
      </c>
    </row>
    <row r="5394" spans="1:13" x14ac:dyDescent="0.2">
      <c r="A5394" s="84">
        <v>360</v>
      </c>
      <c r="B5394" s="85">
        <v>38717</v>
      </c>
      <c r="C5394" s="105">
        <v>23.48</v>
      </c>
      <c r="D5394" s="90">
        <v>5.8602999999999997E-4</v>
      </c>
      <c r="E5394" s="87">
        <v>438.03003745000001</v>
      </c>
      <c r="F5394" s="96">
        <v>2.69</v>
      </c>
      <c r="G5394" s="91">
        <v>13.085000000000001</v>
      </c>
      <c r="H5394" s="41">
        <v>3.416404634359882E-4</v>
      </c>
      <c r="I5394" s="42">
        <v>36.49156831091652</v>
      </c>
      <c r="J5394" s="41">
        <v>3.6347222222222222E-4</v>
      </c>
      <c r="K5394" s="42">
        <v>3.812141657181527</v>
      </c>
      <c r="L5394" s="41">
        <v>3.416404634359882E-4</v>
      </c>
      <c r="M5394" s="42">
        <v>3.5990424039868856</v>
      </c>
    </row>
    <row r="5395" spans="1:13" x14ac:dyDescent="0.2">
      <c r="A5395" s="84">
        <v>360</v>
      </c>
      <c r="B5395" s="85">
        <v>38718</v>
      </c>
      <c r="C5395" s="105">
        <v>23.48</v>
      </c>
      <c r="D5395" s="90">
        <v>5.9882999999999996E-4</v>
      </c>
      <c r="E5395" s="87">
        <v>438.29234298</v>
      </c>
      <c r="F5395" s="96">
        <v>2.69</v>
      </c>
      <c r="G5395" s="91">
        <v>13.085000000000001</v>
      </c>
      <c r="H5395" s="41">
        <v>3.416404634359882E-4</v>
      </c>
      <c r="I5395" s="42">
        <v>36.50403530722577</v>
      </c>
      <c r="J5395" s="41">
        <v>3.6347222222222222E-4</v>
      </c>
      <c r="K5395" s="42">
        <v>3.8125051294037493</v>
      </c>
      <c r="L5395" s="41">
        <v>3.416404634359882E-4</v>
      </c>
      <c r="M5395" s="42">
        <v>3.5993840444503213</v>
      </c>
    </row>
    <row r="5396" spans="1:13" x14ac:dyDescent="0.2">
      <c r="A5396" s="84">
        <v>360</v>
      </c>
      <c r="B5396" s="85">
        <v>38719</v>
      </c>
      <c r="C5396" s="105">
        <v>24.05</v>
      </c>
      <c r="D5396" s="90">
        <v>6.0464999999999998E-4</v>
      </c>
      <c r="E5396" s="87">
        <v>438.55735644999999</v>
      </c>
      <c r="F5396" s="96">
        <v>2.74</v>
      </c>
      <c r="G5396" s="91">
        <v>13.395</v>
      </c>
      <c r="H5396" s="41">
        <v>3.4924739662800519E-4</v>
      </c>
      <c r="I5396" s="42">
        <v>36.516784246523237</v>
      </c>
      <c r="J5396" s="41">
        <v>3.7208333333333332E-4</v>
      </c>
      <c r="K5396" s="42">
        <v>3.8128772127370825</v>
      </c>
      <c r="L5396" s="41">
        <v>3.4924739662800519E-4</v>
      </c>
      <c r="M5396" s="42">
        <v>3.5997332918469493</v>
      </c>
    </row>
    <row r="5397" spans="1:13" x14ac:dyDescent="0.2">
      <c r="A5397" s="84">
        <v>360</v>
      </c>
      <c r="B5397" s="85">
        <v>38720</v>
      </c>
      <c r="C5397" s="105">
        <v>24.31</v>
      </c>
      <c r="D5397" s="90">
        <v>6.089E-4</v>
      </c>
      <c r="E5397" s="87">
        <v>438.82439402</v>
      </c>
      <c r="F5397" s="96">
        <v>2.7</v>
      </c>
      <c r="G5397" s="91">
        <v>13.504999999999999</v>
      </c>
      <c r="H5397" s="41">
        <v>3.5194164700813602E-4</v>
      </c>
      <c r="I5397" s="42">
        <v>36.529636023714396</v>
      </c>
      <c r="J5397" s="41">
        <v>3.7513888888888889E-4</v>
      </c>
      <c r="K5397" s="42">
        <v>3.8132523516259713</v>
      </c>
      <c r="L5397" s="41">
        <v>3.5194164700813602E-4</v>
      </c>
      <c r="M5397" s="42">
        <v>3.6000852334939575</v>
      </c>
    </row>
    <row r="5398" spans="1:13" x14ac:dyDescent="0.2">
      <c r="A5398" s="84">
        <v>360</v>
      </c>
      <c r="B5398" s="85">
        <v>38721</v>
      </c>
      <c r="C5398" s="105">
        <v>24.5</v>
      </c>
      <c r="D5398" s="90">
        <v>6.0778000000000004E-4</v>
      </c>
      <c r="E5398" s="87">
        <v>439.09110270999997</v>
      </c>
      <c r="F5398" s="96">
        <v>2.71</v>
      </c>
      <c r="G5398" s="91">
        <v>13.605</v>
      </c>
      <c r="H5398" s="41">
        <v>3.5438870699810998E-4</v>
      </c>
      <c r="I5398" s="42">
        <v>36.542581714191954</v>
      </c>
      <c r="J5398" s="41">
        <v>3.779166666666667E-4</v>
      </c>
      <c r="K5398" s="42">
        <v>3.8136302682926382</v>
      </c>
      <c r="L5398" s="41">
        <v>3.5438870699810998E-4</v>
      </c>
      <c r="M5398" s="42">
        <v>3.6004396222009554</v>
      </c>
    </row>
    <row r="5399" spans="1:13" x14ac:dyDescent="0.2">
      <c r="A5399" s="84">
        <v>360</v>
      </c>
      <c r="B5399" s="85">
        <v>38722</v>
      </c>
      <c r="C5399" s="105">
        <v>24.45</v>
      </c>
      <c r="D5399" s="90">
        <v>6.0442999999999998E-4</v>
      </c>
      <c r="E5399" s="87">
        <v>439.35650255000002</v>
      </c>
      <c r="F5399" s="96">
        <v>2.7</v>
      </c>
      <c r="G5399" s="91">
        <v>13.574999999999999</v>
      </c>
      <c r="H5399" s="41">
        <v>3.5365481461657744E-4</v>
      </c>
      <c r="I5399" s="42">
        <v>36.555505174153694</v>
      </c>
      <c r="J5399" s="41">
        <v>3.7708333333333333E-4</v>
      </c>
      <c r="K5399" s="42">
        <v>3.8140073516259716</v>
      </c>
      <c r="L5399" s="41">
        <v>3.5365481461657744E-4</v>
      </c>
      <c r="M5399" s="42">
        <v>3.6007932770155717</v>
      </c>
    </row>
    <row r="5400" spans="1:13" x14ac:dyDescent="0.2">
      <c r="A5400" s="84">
        <v>360</v>
      </c>
      <c r="B5400" s="85">
        <v>38723</v>
      </c>
      <c r="C5400" s="105">
        <v>24.3</v>
      </c>
      <c r="D5400" s="90">
        <v>6.0442999999999998E-4</v>
      </c>
      <c r="E5400" s="87">
        <v>439.62206279999998</v>
      </c>
      <c r="F5400" s="96">
        <v>2.68</v>
      </c>
      <c r="G5400" s="91">
        <v>13.49</v>
      </c>
      <c r="H5400" s="41">
        <v>3.5157440259014905E-4</v>
      </c>
      <c r="I5400" s="42">
        <v>36.56835715404668</v>
      </c>
      <c r="J5400" s="41">
        <v>3.7472222222222225E-4</v>
      </c>
      <c r="K5400" s="42">
        <v>3.8143820738481939</v>
      </c>
      <c r="L5400" s="41">
        <v>3.5157440259014905E-4</v>
      </c>
      <c r="M5400" s="42">
        <v>3.6011448514181619</v>
      </c>
    </row>
    <row r="5401" spans="1:13" x14ac:dyDescent="0.2">
      <c r="A5401" s="84">
        <v>360</v>
      </c>
      <c r="B5401" s="85">
        <v>38724</v>
      </c>
      <c r="C5401" s="105">
        <v>24.3</v>
      </c>
      <c r="D5401" s="90">
        <v>6.0442999999999998E-4</v>
      </c>
      <c r="E5401" s="87">
        <v>439.88778356</v>
      </c>
      <c r="F5401" s="96">
        <v>2.68</v>
      </c>
      <c r="G5401" s="91">
        <v>13.49</v>
      </c>
      <c r="H5401" s="41">
        <v>3.5157440259014905E-4</v>
      </c>
      <c r="I5401" s="42">
        <v>36.58121365236682</v>
      </c>
      <c r="J5401" s="41">
        <v>3.7472222222222225E-4</v>
      </c>
      <c r="K5401" s="42">
        <v>3.8147567960704163</v>
      </c>
      <c r="L5401" s="41">
        <v>3.5157440259014905E-4</v>
      </c>
      <c r="M5401" s="42">
        <v>3.601496425820752</v>
      </c>
    </row>
    <row r="5402" spans="1:13" x14ac:dyDescent="0.2">
      <c r="A5402" s="84">
        <v>360</v>
      </c>
      <c r="B5402" s="85">
        <v>38725</v>
      </c>
      <c r="C5402" s="105">
        <v>24.3</v>
      </c>
      <c r="D5402" s="90">
        <v>5.9973000000000003E-4</v>
      </c>
      <c r="E5402" s="87">
        <v>440.15159746</v>
      </c>
      <c r="F5402" s="96">
        <v>2.68</v>
      </c>
      <c r="G5402" s="91">
        <v>13.49</v>
      </c>
      <c r="H5402" s="41">
        <v>3.5157440259014905E-4</v>
      </c>
      <c r="I5402" s="42">
        <v>36.594074670702675</v>
      </c>
      <c r="J5402" s="41">
        <v>3.7472222222222225E-4</v>
      </c>
      <c r="K5402" s="42">
        <v>3.8151315182926386</v>
      </c>
      <c r="L5402" s="41">
        <v>3.5157440259014905E-4</v>
      </c>
      <c r="M5402" s="42">
        <v>3.6018480002233422</v>
      </c>
    </row>
    <row r="5403" spans="1:13" x14ac:dyDescent="0.2">
      <c r="A5403" s="84">
        <v>360</v>
      </c>
      <c r="B5403" s="85">
        <v>38726</v>
      </c>
      <c r="C5403" s="105">
        <v>24.09</v>
      </c>
      <c r="D5403" s="90">
        <v>5.9973000000000003E-4</v>
      </c>
      <c r="E5403" s="87">
        <v>440.41556958000001</v>
      </c>
      <c r="F5403" s="96">
        <v>2.69</v>
      </c>
      <c r="G5403" s="91">
        <v>13.39</v>
      </c>
      <c r="H5403" s="41">
        <v>3.4912486878280191E-4</v>
      </c>
      <c r="I5403" s="42">
        <v>36.60685057222031</v>
      </c>
      <c r="J5403" s="41">
        <v>3.7194444444444444E-4</v>
      </c>
      <c r="K5403" s="42">
        <v>3.815503462737083</v>
      </c>
      <c r="L5403" s="41">
        <v>3.4912486878280191E-4</v>
      </c>
      <c r="M5403" s="42">
        <v>3.602197125092125</v>
      </c>
    </row>
    <row r="5404" spans="1:13" x14ac:dyDescent="0.2">
      <c r="A5404" s="84">
        <v>360</v>
      </c>
      <c r="B5404" s="85">
        <v>38727</v>
      </c>
      <c r="C5404" s="105">
        <v>24.09</v>
      </c>
      <c r="D5404" s="90">
        <v>5.9816000000000003E-4</v>
      </c>
      <c r="E5404" s="87">
        <v>440.67900856</v>
      </c>
      <c r="F5404" s="96">
        <v>2.65</v>
      </c>
      <c r="G5404" s="91">
        <v>13.37</v>
      </c>
      <c r="H5404" s="41">
        <v>3.4863470351642611E-4</v>
      </c>
      <c r="I5404" s="42">
        <v>36.619612990716227</v>
      </c>
      <c r="J5404" s="41">
        <v>3.7138888888888888E-4</v>
      </c>
      <c r="K5404" s="42">
        <v>3.815874851625972</v>
      </c>
      <c r="L5404" s="41">
        <v>3.4863470351642611E-4</v>
      </c>
      <c r="M5404" s="42">
        <v>3.6025457597956416</v>
      </c>
    </row>
    <row r="5405" spans="1:13" x14ac:dyDescent="0.2">
      <c r="A5405" s="84">
        <v>360</v>
      </c>
      <c r="B5405" s="85">
        <v>38728</v>
      </c>
      <c r="C5405" s="105">
        <v>24.02</v>
      </c>
      <c r="D5405" s="90">
        <v>6.0106999999999999E-4</v>
      </c>
      <c r="E5405" s="87">
        <v>440.94388749000001</v>
      </c>
      <c r="F5405" s="96">
        <v>2.68</v>
      </c>
      <c r="G5405" s="91">
        <v>13.35</v>
      </c>
      <c r="H5405" s="41">
        <v>3.4814445201081234E-4</v>
      </c>
      <c r="I5405" s="42">
        <v>36.632361905813731</v>
      </c>
      <c r="J5405" s="41">
        <v>3.7083333333333331E-4</v>
      </c>
      <c r="K5405" s="42">
        <v>3.8162456849593052</v>
      </c>
      <c r="L5405" s="41">
        <v>3.4814445201081234E-4</v>
      </c>
      <c r="M5405" s="42">
        <v>3.6028939042476527</v>
      </c>
    </row>
    <row r="5406" spans="1:13" x14ac:dyDescent="0.2">
      <c r="A5406" s="84">
        <v>360</v>
      </c>
      <c r="B5406" s="85">
        <v>38729</v>
      </c>
      <c r="C5406" s="105">
        <v>24.15</v>
      </c>
      <c r="D5406" s="90">
        <v>6.1514000000000002E-4</v>
      </c>
      <c r="E5406" s="87">
        <v>441.21512970999999</v>
      </c>
      <c r="F5406" s="96">
        <v>2.7</v>
      </c>
      <c r="G5406" s="91">
        <v>13.424999999999999</v>
      </c>
      <c r="H5406" s="41">
        <v>3.4998245057749067E-4</v>
      </c>
      <c r="I5406" s="42">
        <v>36.645182589603969</v>
      </c>
      <c r="J5406" s="41">
        <v>3.7291666666666663E-4</v>
      </c>
      <c r="K5406" s="42">
        <v>3.8166186016259718</v>
      </c>
      <c r="L5406" s="41">
        <v>3.4998245057749067E-4</v>
      </c>
      <c r="M5406" s="42">
        <v>3.6032438866982304</v>
      </c>
    </row>
    <row r="5407" spans="1:13" x14ac:dyDescent="0.2">
      <c r="A5407" s="84">
        <v>360</v>
      </c>
      <c r="B5407" s="85">
        <v>38730</v>
      </c>
      <c r="C5407" s="105">
        <v>24.78</v>
      </c>
      <c r="D5407" s="90">
        <v>6.1514000000000002E-4</v>
      </c>
      <c r="E5407" s="87">
        <v>441.48653877999999</v>
      </c>
      <c r="F5407" s="96">
        <v>2.7</v>
      </c>
      <c r="G5407" s="91">
        <v>13.74</v>
      </c>
      <c r="H5407" s="41">
        <v>3.5768883287401465E-4</v>
      </c>
      <c r="I5407" s="42">
        <v>36.658290162194902</v>
      </c>
      <c r="J5407" s="41">
        <v>3.8166666666666666E-4</v>
      </c>
      <c r="K5407" s="42">
        <v>3.8170002682926385</v>
      </c>
      <c r="L5407" s="41">
        <v>3.5768883287401465E-4</v>
      </c>
      <c r="M5407" s="42">
        <v>3.6036015755311044</v>
      </c>
    </row>
    <row r="5408" spans="1:13" x14ac:dyDescent="0.2">
      <c r="A5408" s="84">
        <v>360</v>
      </c>
      <c r="B5408" s="85">
        <v>38731</v>
      </c>
      <c r="C5408" s="105">
        <v>24.78</v>
      </c>
      <c r="D5408" s="90">
        <v>6.1514000000000002E-4</v>
      </c>
      <c r="E5408" s="87">
        <v>441.75811481</v>
      </c>
      <c r="F5408" s="96">
        <v>2.7</v>
      </c>
      <c r="G5408" s="91">
        <v>13.74</v>
      </c>
      <c r="H5408" s="41">
        <v>3.5768883287401465E-4</v>
      </c>
      <c r="I5408" s="42">
        <v>36.671402423218176</v>
      </c>
      <c r="J5408" s="41">
        <v>3.8166666666666666E-4</v>
      </c>
      <c r="K5408" s="42">
        <v>3.8173819349593052</v>
      </c>
      <c r="L5408" s="41">
        <v>3.5768883287401465E-4</v>
      </c>
      <c r="M5408" s="42">
        <v>3.6039592643639784</v>
      </c>
    </row>
    <row r="5409" spans="1:13" x14ac:dyDescent="0.2">
      <c r="A5409" s="84">
        <v>360</v>
      </c>
      <c r="B5409" s="85">
        <v>38732</v>
      </c>
      <c r="C5409" s="105">
        <v>24.78</v>
      </c>
      <c r="D5409" s="90">
        <v>5.9276999999999995E-4</v>
      </c>
      <c r="E5409" s="87">
        <v>442.01997576999997</v>
      </c>
      <c r="F5409" s="96">
        <v>2.7</v>
      </c>
      <c r="G5409" s="91">
        <v>13.74</v>
      </c>
      <c r="H5409" s="41">
        <v>3.5768883287401465E-4</v>
      </c>
      <c r="I5409" s="42">
        <v>36.684519374350792</v>
      </c>
      <c r="J5409" s="41">
        <v>3.8166666666666666E-4</v>
      </c>
      <c r="K5409" s="42">
        <v>3.8177636016259719</v>
      </c>
      <c r="L5409" s="41">
        <v>3.5768883287401465E-4</v>
      </c>
      <c r="M5409" s="42">
        <v>3.6043169531968524</v>
      </c>
    </row>
    <row r="5410" spans="1:13" x14ac:dyDescent="0.2">
      <c r="A5410" s="84">
        <v>360</v>
      </c>
      <c r="B5410" s="85">
        <v>38733</v>
      </c>
      <c r="C5410" s="105">
        <v>23.78</v>
      </c>
      <c r="D5410" s="90">
        <v>5.9882999999999996E-4</v>
      </c>
      <c r="E5410" s="87">
        <v>442.28467059000002</v>
      </c>
      <c r="F5410" s="96">
        <v>2.71</v>
      </c>
      <c r="G5410" s="91">
        <v>13.245000000000001</v>
      </c>
      <c r="H5410" s="41">
        <v>3.4556921553918762E-4</v>
      </c>
      <c r="I5410" s="42">
        <v>36.697196414933416</v>
      </c>
      <c r="J5410" s="41">
        <v>3.6791666666666667E-4</v>
      </c>
      <c r="K5410" s="42">
        <v>3.8181315182926387</v>
      </c>
      <c r="L5410" s="41">
        <v>3.4556921553918762E-4</v>
      </c>
      <c r="M5410" s="42">
        <v>3.6046625224123918</v>
      </c>
    </row>
    <row r="5411" spans="1:13" x14ac:dyDescent="0.2">
      <c r="A5411" s="84">
        <v>360</v>
      </c>
      <c r="B5411" s="85">
        <v>38734</v>
      </c>
      <c r="C5411" s="105">
        <v>24.05</v>
      </c>
      <c r="D5411" s="90">
        <v>5.9659000000000003E-4</v>
      </c>
      <c r="E5411" s="87">
        <v>442.54853320000001</v>
      </c>
      <c r="F5411" s="96">
        <v>2.74</v>
      </c>
      <c r="G5411" s="91">
        <v>13.395</v>
      </c>
      <c r="H5411" s="41">
        <v>3.4924739662800519E-4</v>
      </c>
      <c r="I5411" s="42">
        <v>36.71001281524488</v>
      </c>
      <c r="J5411" s="41">
        <v>3.7208333333333332E-4</v>
      </c>
      <c r="K5411" s="42">
        <v>3.8185036016259719</v>
      </c>
      <c r="L5411" s="41">
        <v>3.4924739662800519E-4</v>
      </c>
      <c r="M5411" s="42">
        <v>3.6050117698090198</v>
      </c>
    </row>
    <row r="5412" spans="1:13" x14ac:dyDescent="0.2">
      <c r="A5412" s="84">
        <v>360</v>
      </c>
      <c r="B5412" s="85">
        <v>38735</v>
      </c>
      <c r="C5412" s="105">
        <v>23.95</v>
      </c>
      <c r="D5412" s="90">
        <v>5.9546999999999996E-4</v>
      </c>
      <c r="E5412" s="87">
        <v>442.81205757999999</v>
      </c>
      <c r="F5412" s="96">
        <v>2.74</v>
      </c>
      <c r="G5412" s="91">
        <v>13.344999999999999</v>
      </c>
      <c r="H5412" s="41">
        <v>3.4802187565596832E-4</v>
      </c>
      <c r="I5412" s="42">
        <v>36.722788702760198</v>
      </c>
      <c r="J5412" s="41">
        <v>3.7069444444444443E-4</v>
      </c>
      <c r="K5412" s="42">
        <v>3.8188742960704163</v>
      </c>
      <c r="L5412" s="41">
        <v>3.4802187565596832E-4</v>
      </c>
      <c r="M5412" s="42">
        <v>3.605359791684676</v>
      </c>
    </row>
    <row r="5413" spans="1:13" x14ac:dyDescent="0.2">
      <c r="A5413" s="84">
        <v>360</v>
      </c>
      <c r="B5413" s="85">
        <v>38736</v>
      </c>
      <c r="C5413" s="105">
        <v>23.9</v>
      </c>
      <c r="D5413" s="90">
        <v>5.9927999999999999E-4</v>
      </c>
      <c r="E5413" s="87">
        <v>443.07742598999999</v>
      </c>
      <c r="F5413" s="96">
        <v>2.77</v>
      </c>
      <c r="G5413" s="91">
        <v>13.334999999999999</v>
      </c>
      <c r="H5413" s="41">
        <v>3.4777670676877648E-4</v>
      </c>
      <c r="I5413" s="42">
        <v>36.73556003327861</v>
      </c>
      <c r="J5413" s="41">
        <v>3.7041666666666663E-4</v>
      </c>
      <c r="K5413" s="42">
        <v>3.819244712737083</v>
      </c>
      <c r="L5413" s="41">
        <v>3.4777670676877648E-4</v>
      </c>
      <c r="M5413" s="42">
        <v>3.6057075683914448</v>
      </c>
    </row>
    <row r="5414" spans="1:13" x14ac:dyDescent="0.2">
      <c r="A5414" s="84">
        <v>360</v>
      </c>
      <c r="B5414" s="85">
        <v>38737</v>
      </c>
      <c r="C5414" s="105">
        <v>24.07</v>
      </c>
      <c r="D5414" s="90">
        <v>5.9927999999999999E-4</v>
      </c>
      <c r="E5414" s="87">
        <v>443.34295343000002</v>
      </c>
      <c r="F5414" s="96">
        <v>2.84</v>
      </c>
      <c r="G5414" s="91">
        <v>13.455</v>
      </c>
      <c r="H5414" s="41">
        <v>3.5071731067648493E-4</v>
      </c>
      <c r="I5414" s="42">
        <v>36.748443830099674</v>
      </c>
      <c r="J5414" s="41">
        <v>3.7375E-4</v>
      </c>
      <c r="K5414" s="42">
        <v>3.8196184627370831</v>
      </c>
      <c r="L5414" s="41">
        <v>3.5071731067648493E-4</v>
      </c>
      <c r="M5414" s="42">
        <v>3.6060582857021215</v>
      </c>
    </row>
    <row r="5415" spans="1:13" x14ac:dyDescent="0.2">
      <c r="A5415" s="84">
        <v>360</v>
      </c>
      <c r="B5415" s="85">
        <v>38738</v>
      </c>
      <c r="C5415" s="105">
        <v>24.07</v>
      </c>
      <c r="D5415" s="90">
        <v>5.9927999999999999E-4</v>
      </c>
      <c r="E5415" s="87">
        <v>443.60863999999998</v>
      </c>
      <c r="F5415" s="96">
        <v>2.84</v>
      </c>
      <c r="G5415" s="91">
        <v>13.455</v>
      </c>
      <c r="H5415" s="41">
        <v>3.5071731067648493E-4</v>
      </c>
      <c r="I5415" s="42">
        <v>36.761332145491316</v>
      </c>
      <c r="J5415" s="41">
        <v>3.7375E-4</v>
      </c>
      <c r="K5415" s="42">
        <v>3.8199922127370831</v>
      </c>
      <c r="L5415" s="41">
        <v>3.5071731067648493E-4</v>
      </c>
      <c r="M5415" s="42">
        <v>3.6064090030127982</v>
      </c>
    </row>
    <row r="5416" spans="1:13" x14ac:dyDescent="0.2">
      <c r="A5416" s="84">
        <v>360</v>
      </c>
      <c r="B5416" s="85">
        <v>38739</v>
      </c>
      <c r="C5416" s="105">
        <v>24.07</v>
      </c>
      <c r="D5416" s="90">
        <v>5.9860999999999996E-4</v>
      </c>
      <c r="E5416" s="87">
        <v>443.87418857</v>
      </c>
      <c r="F5416" s="96">
        <v>2.84</v>
      </c>
      <c r="G5416" s="91">
        <v>13.455</v>
      </c>
      <c r="H5416" s="41">
        <v>3.5071731067648493E-4</v>
      </c>
      <c r="I5416" s="42">
        <v>36.774224981038266</v>
      </c>
      <c r="J5416" s="41">
        <v>3.7375E-4</v>
      </c>
      <c r="K5416" s="42">
        <v>3.8203659627370832</v>
      </c>
      <c r="L5416" s="41">
        <v>3.5071731067648493E-4</v>
      </c>
      <c r="M5416" s="42">
        <v>3.6067597203234749</v>
      </c>
    </row>
    <row r="5417" spans="1:13" x14ac:dyDescent="0.2">
      <c r="A5417" s="84">
        <v>360</v>
      </c>
      <c r="B5417" s="85">
        <v>38740</v>
      </c>
      <c r="C5417" s="105">
        <v>24.04</v>
      </c>
      <c r="D5417" s="90">
        <v>5.9635999999999999E-4</v>
      </c>
      <c r="E5417" s="87">
        <v>444.13889738</v>
      </c>
      <c r="F5417" s="96">
        <v>2.81</v>
      </c>
      <c r="G5417" s="91">
        <v>13.424999999999999</v>
      </c>
      <c r="H5417" s="41">
        <v>3.4998245057749067E-4</v>
      </c>
      <c r="I5417" s="42">
        <v>36.787095314415218</v>
      </c>
      <c r="J5417" s="41">
        <v>3.7291666666666663E-4</v>
      </c>
      <c r="K5417" s="42">
        <v>3.8207388794037498</v>
      </c>
      <c r="L5417" s="41">
        <v>3.4998245057749067E-4</v>
      </c>
      <c r="M5417" s="42">
        <v>3.6071097027740526</v>
      </c>
    </row>
    <row r="5418" spans="1:13" x14ac:dyDescent="0.2">
      <c r="A5418" s="84">
        <v>360</v>
      </c>
      <c r="B5418" s="85">
        <v>38741</v>
      </c>
      <c r="C5418" s="105">
        <v>23.94</v>
      </c>
      <c r="D5418" s="90">
        <v>5.9770999999999999E-4</v>
      </c>
      <c r="E5418" s="87">
        <v>444.40436363999999</v>
      </c>
      <c r="F5418" s="96">
        <v>2.77</v>
      </c>
      <c r="G5418" s="91">
        <v>13.355</v>
      </c>
      <c r="H5418" s="41">
        <v>3.4826702297374723E-4</v>
      </c>
      <c r="I5418" s="42">
        <v>36.799907046584224</v>
      </c>
      <c r="J5418" s="41">
        <v>3.7097222222222224E-4</v>
      </c>
      <c r="K5418" s="42">
        <v>3.8211098516259718</v>
      </c>
      <c r="L5418" s="41">
        <v>3.4826702297374723E-4</v>
      </c>
      <c r="M5418" s="42">
        <v>3.6074579697970264</v>
      </c>
    </row>
    <row r="5419" spans="1:13" x14ac:dyDescent="0.2">
      <c r="A5419" s="84">
        <v>360</v>
      </c>
      <c r="B5419" s="85">
        <v>38742</v>
      </c>
      <c r="C5419" s="105">
        <v>24</v>
      </c>
      <c r="D5419" s="90">
        <v>6.0263999999999999E-4</v>
      </c>
      <c r="E5419" s="87">
        <v>444.67217949000002</v>
      </c>
      <c r="F5419" s="96">
        <v>2.79</v>
      </c>
      <c r="G5419" s="91">
        <v>13.395</v>
      </c>
      <c r="H5419" s="41">
        <v>3.4924739662800519E-4</v>
      </c>
      <c r="I5419" s="42">
        <v>36.812759318316395</v>
      </c>
      <c r="J5419" s="41">
        <v>3.7208333333333332E-4</v>
      </c>
      <c r="K5419" s="42">
        <v>3.821481934959305</v>
      </c>
      <c r="L5419" s="41">
        <v>3.4924739662800519E-4</v>
      </c>
      <c r="M5419" s="42">
        <v>3.6078072171936544</v>
      </c>
    </row>
    <row r="5420" spans="1:13" x14ac:dyDescent="0.2">
      <c r="A5420" s="84">
        <v>360</v>
      </c>
      <c r="B5420" s="85">
        <v>38743</v>
      </c>
      <c r="C5420" s="105">
        <v>24.22</v>
      </c>
      <c r="D5420" s="90">
        <v>5.9725999999999996E-4</v>
      </c>
      <c r="E5420" s="87">
        <v>444.93776439999999</v>
      </c>
      <c r="F5420" s="96">
        <v>2.81</v>
      </c>
      <c r="G5420" s="91">
        <v>13.514999999999999</v>
      </c>
      <c r="H5420" s="41">
        <v>3.5218644973333824E-4</v>
      </c>
      <c r="I5420" s="42">
        <v>36.825724273325598</v>
      </c>
      <c r="J5420" s="41">
        <v>3.7541666666666664E-4</v>
      </c>
      <c r="K5420" s="42">
        <v>3.8218573516259715</v>
      </c>
      <c r="L5420" s="41">
        <v>3.5218644973333824E-4</v>
      </c>
      <c r="M5420" s="42">
        <v>3.6081594036433877</v>
      </c>
    </row>
    <row r="5421" spans="1:13" x14ac:dyDescent="0.2">
      <c r="A5421" s="84">
        <v>360</v>
      </c>
      <c r="B5421" s="85">
        <v>38744</v>
      </c>
      <c r="C5421" s="105">
        <v>23.98</v>
      </c>
      <c r="D5421" s="90">
        <v>5.9725999999999996E-4</v>
      </c>
      <c r="E5421" s="87">
        <v>445.20350793</v>
      </c>
      <c r="F5421" s="96">
        <v>2.84</v>
      </c>
      <c r="G5421" s="91">
        <v>13.41</v>
      </c>
      <c r="H5421" s="41">
        <v>3.4961494784058189E-4</v>
      </c>
      <c r="I5421" s="42">
        <v>36.83859909699661</v>
      </c>
      <c r="J5421" s="41">
        <v>3.725E-4</v>
      </c>
      <c r="K5421" s="42">
        <v>3.8222298516259716</v>
      </c>
      <c r="L5421" s="41">
        <v>3.4961494784058189E-4</v>
      </c>
      <c r="M5421" s="42">
        <v>3.6085090185912283</v>
      </c>
    </row>
    <row r="5422" spans="1:13" x14ac:dyDescent="0.2">
      <c r="A5422" s="84">
        <v>360</v>
      </c>
      <c r="B5422" s="85">
        <v>38745</v>
      </c>
      <c r="C5422" s="105">
        <v>23.98</v>
      </c>
      <c r="D5422" s="90">
        <v>5.9725999999999996E-4</v>
      </c>
      <c r="E5422" s="87">
        <v>445.46941018000001</v>
      </c>
      <c r="F5422" s="96">
        <v>2.84</v>
      </c>
      <c r="G5422" s="91">
        <v>13.41</v>
      </c>
      <c r="H5422" s="41">
        <v>3.4961494784058189E-4</v>
      </c>
      <c r="I5422" s="42">
        <v>36.851478421898427</v>
      </c>
      <c r="J5422" s="41">
        <v>3.725E-4</v>
      </c>
      <c r="K5422" s="42">
        <v>3.8226023516259717</v>
      </c>
      <c r="L5422" s="41">
        <v>3.4961494784058189E-4</v>
      </c>
      <c r="M5422" s="42">
        <v>3.6088586335390689</v>
      </c>
    </row>
    <row r="5423" spans="1:13" x14ac:dyDescent="0.2">
      <c r="A5423" s="84">
        <v>360</v>
      </c>
      <c r="B5423" s="85">
        <v>38746</v>
      </c>
      <c r="C5423" s="105">
        <v>23.98</v>
      </c>
      <c r="D5423" s="90">
        <v>5.9681000000000003E-4</v>
      </c>
      <c r="E5423" s="87">
        <v>445.73527078000001</v>
      </c>
      <c r="F5423" s="96">
        <v>2.84</v>
      </c>
      <c r="G5423" s="91">
        <v>13.41</v>
      </c>
      <c r="H5423" s="41">
        <v>3.4961494784058189E-4</v>
      </c>
      <c r="I5423" s="42">
        <v>36.864362249604746</v>
      </c>
      <c r="J5423" s="41">
        <v>3.725E-4</v>
      </c>
      <c r="K5423" s="42">
        <v>3.8229748516259718</v>
      </c>
      <c r="L5423" s="41">
        <v>3.4961494784058189E-4</v>
      </c>
      <c r="M5423" s="42">
        <v>3.6092082484869095</v>
      </c>
    </row>
    <row r="5424" spans="1:13" x14ac:dyDescent="0.2">
      <c r="A5424" s="84">
        <v>360</v>
      </c>
      <c r="B5424" s="85">
        <v>38747</v>
      </c>
      <c r="C5424" s="105">
        <v>23.96</v>
      </c>
      <c r="D5424" s="90">
        <v>6.0464999999999998E-4</v>
      </c>
      <c r="E5424" s="87">
        <v>446.00478461</v>
      </c>
      <c r="F5424" s="96">
        <v>2.85</v>
      </c>
      <c r="G5424" s="91">
        <v>13.405000000000001</v>
      </c>
      <c r="H5424" s="41">
        <v>3.4949243615645109E-4</v>
      </c>
      <c r="I5424" s="42">
        <v>36.877246065374713</v>
      </c>
      <c r="J5424" s="41">
        <v>3.7236111111111112E-4</v>
      </c>
      <c r="K5424" s="42">
        <v>3.8233472127370831</v>
      </c>
      <c r="L5424" s="41">
        <v>3.4949243615645109E-4</v>
      </c>
      <c r="M5424" s="42">
        <v>3.6095577409230657</v>
      </c>
    </row>
    <row r="5425" spans="1:13" x14ac:dyDescent="0.2">
      <c r="A5425" s="84">
        <v>360</v>
      </c>
      <c r="B5425" s="85">
        <v>38748</v>
      </c>
      <c r="C5425" s="105">
        <v>24.31</v>
      </c>
      <c r="D5425" s="90">
        <v>6.0464999999999998E-4</v>
      </c>
      <c r="E5425" s="87">
        <v>446.00478461</v>
      </c>
      <c r="F5425" s="96">
        <v>2.84</v>
      </c>
      <c r="G5425" s="91">
        <v>13.574999999999999</v>
      </c>
      <c r="H5425" s="41">
        <v>3.5365481461657744E-4</v>
      </c>
      <c r="I5425" s="42">
        <v>36.89028788099553</v>
      </c>
      <c r="J5425" s="41">
        <v>3.7708333333333333E-4</v>
      </c>
      <c r="K5425" s="42">
        <v>3.8237242960704165</v>
      </c>
      <c r="L5425" s="41">
        <v>3.5365481461657744E-4</v>
      </c>
      <c r="M5425" s="42">
        <v>3.609911395737682</v>
      </c>
    </row>
    <row r="5426" spans="1:13" x14ac:dyDescent="0.2">
      <c r="A5426" s="84">
        <v>360</v>
      </c>
      <c r="B5426" s="85">
        <v>38749</v>
      </c>
      <c r="C5426" s="105">
        <v>24.07</v>
      </c>
      <c r="D5426" s="90">
        <v>5.9927999999999999E-4</v>
      </c>
      <c r="E5426" s="87">
        <v>446.27206636</v>
      </c>
      <c r="F5426" s="96">
        <v>2.87</v>
      </c>
      <c r="G5426" s="91">
        <v>13.47</v>
      </c>
      <c r="H5426" s="41">
        <v>3.5108466806432759E-4</v>
      </c>
      <c r="I5426" s="42">
        <v>36.903239495471027</v>
      </c>
      <c r="J5426" s="41">
        <v>3.7416666666666669E-4</v>
      </c>
      <c r="K5426" s="42">
        <v>3.8240984627370831</v>
      </c>
      <c r="L5426" s="41">
        <v>3.5108466806432759E-4</v>
      </c>
      <c r="M5426" s="42">
        <v>3.6102624804057464</v>
      </c>
    </row>
    <row r="5427" spans="1:13" x14ac:dyDescent="0.2">
      <c r="A5427" s="84">
        <v>360</v>
      </c>
      <c r="B5427" s="85">
        <v>38750</v>
      </c>
      <c r="C5427" s="105">
        <v>24.07</v>
      </c>
      <c r="D5427" s="90">
        <v>5.9927999999999999E-4</v>
      </c>
      <c r="E5427" s="87">
        <v>446.53950828000001</v>
      </c>
      <c r="F5427" s="96">
        <v>2.88</v>
      </c>
      <c r="G5427" s="91">
        <v>13.475</v>
      </c>
      <c r="H5427" s="41">
        <v>3.5120710976532798E-4</v>
      </c>
      <c r="I5427" s="42">
        <v>36.916200175555211</v>
      </c>
      <c r="J5427" s="41">
        <v>3.7430555555555557E-4</v>
      </c>
      <c r="K5427" s="42">
        <v>3.8244727682926385</v>
      </c>
      <c r="L5427" s="41">
        <v>3.5120710976532798E-4</v>
      </c>
      <c r="M5427" s="42">
        <v>3.6106136875155119</v>
      </c>
    </row>
    <row r="5428" spans="1:13" x14ac:dyDescent="0.2">
      <c r="A5428" s="84">
        <v>360</v>
      </c>
      <c r="B5428" s="85">
        <v>38751</v>
      </c>
      <c r="C5428" s="105">
        <v>24.34</v>
      </c>
      <c r="D5428" s="90">
        <v>6.0532000000000001E-4</v>
      </c>
      <c r="E5428" s="87">
        <v>446.80980757999998</v>
      </c>
      <c r="F5428" s="96">
        <v>2.9</v>
      </c>
      <c r="G5428" s="91">
        <v>13.62</v>
      </c>
      <c r="H5428" s="41">
        <v>3.5475558071862423E-4</v>
      </c>
      <c r="I5428" s="42">
        <v>36.929296403586413</v>
      </c>
      <c r="J5428" s="41">
        <v>3.7833333333333333E-4</v>
      </c>
      <c r="K5428" s="42">
        <v>3.8248511016259719</v>
      </c>
      <c r="L5428" s="41">
        <v>3.5475558071862423E-4</v>
      </c>
      <c r="M5428" s="42">
        <v>3.6109684430962306</v>
      </c>
    </row>
    <row r="5429" spans="1:13" x14ac:dyDescent="0.2">
      <c r="A5429" s="84">
        <v>360</v>
      </c>
      <c r="B5429" s="85">
        <v>38752</v>
      </c>
      <c r="C5429" s="105">
        <v>24.34</v>
      </c>
      <c r="D5429" s="90">
        <v>6.0532000000000001E-4</v>
      </c>
      <c r="E5429" s="87">
        <v>447.08027048999998</v>
      </c>
      <c r="F5429" s="96">
        <v>2.9</v>
      </c>
      <c r="G5429" s="91">
        <v>13.62</v>
      </c>
      <c r="H5429" s="41">
        <v>3.5475558071862423E-4</v>
      </c>
      <c r="I5429" s="42">
        <v>36.942397277577598</v>
      </c>
      <c r="J5429" s="41">
        <v>3.7833333333333333E-4</v>
      </c>
      <c r="K5429" s="42">
        <v>3.8252294349593052</v>
      </c>
      <c r="L5429" s="41">
        <v>3.5475558071862423E-4</v>
      </c>
      <c r="M5429" s="42">
        <v>3.6113231986769492</v>
      </c>
    </row>
    <row r="5430" spans="1:13" x14ac:dyDescent="0.2">
      <c r="A5430" s="84">
        <v>360</v>
      </c>
      <c r="B5430" s="85">
        <v>38753</v>
      </c>
      <c r="C5430" s="105">
        <v>24.34</v>
      </c>
      <c r="D5430" s="90">
        <v>6.0532000000000001E-4</v>
      </c>
      <c r="E5430" s="87">
        <v>447.35089712000001</v>
      </c>
      <c r="F5430" s="96">
        <v>2.9</v>
      </c>
      <c r="G5430" s="91">
        <v>13.62</v>
      </c>
      <c r="H5430" s="41">
        <v>3.5475558071862423E-4</v>
      </c>
      <c r="I5430" s="42">
        <v>36.955502799176941</v>
      </c>
      <c r="J5430" s="41">
        <v>3.7833333333333333E-4</v>
      </c>
      <c r="K5430" s="42">
        <v>3.8256077682926386</v>
      </c>
      <c r="L5430" s="41">
        <v>3.5475558071862423E-4</v>
      </c>
      <c r="M5430" s="42">
        <v>3.6116779542576678</v>
      </c>
    </row>
    <row r="5431" spans="1:13" x14ac:dyDescent="0.2">
      <c r="A5431" s="84">
        <v>360</v>
      </c>
      <c r="B5431" s="85">
        <v>38754</v>
      </c>
      <c r="C5431" s="105">
        <v>23.94</v>
      </c>
      <c r="D5431" s="90">
        <v>5.9635999999999999E-4</v>
      </c>
      <c r="E5431" s="87">
        <v>447.61767930000002</v>
      </c>
      <c r="F5431" s="96">
        <v>2.9</v>
      </c>
      <c r="G5431" s="91">
        <v>13.42</v>
      </c>
      <c r="H5431" s="41">
        <v>3.4985995505043554E-4</v>
      </c>
      <c r="I5431" s="42">
        <v>36.968432049725124</v>
      </c>
      <c r="J5431" s="41">
        <v>3.7277777777777776E-4</v>
      </c>
      <c r="K5431" s="42">
        <v>3.8259805460704164</v>
      </c>
      <c r="L5431" s="41">
        <v>3.4985995505043554E-4</v>
      </c>
      <c r="M5431" s="42">
        <v>3.612027814212718</v>
      </c>
    </row>
    <row r="5432" spans="1:13" x14ac:dyDescent="0.2">
      <c r="A5432" s="84">
        <v>360</v>
      </c>
      <c r="B5432" s="85">
        <v>38755</v>
      </c>
      <c r="C5432" s="105">
        <v>23.99</v>
      </c>
      <c r="D5432" s="90">
        <v>5.9749E-4</v>
      </c>
      <c r="E5432" s="87">
        <v>447.88512638999998</v>
      </c>
      <c r="F5432" s="96">
        <v>2.9</v>
      </c>
      <c r="G5432" s="91">
        <v>13.444999999999999</v>
      </c>
      <c r="H5432" s="41">
        <v>3.5047237884278104E-4</v>
      </c>
      <c r="I5432" s="42">
        <v>36.981388464047676</v>
      </c>
      <c r="J5432" s="41">
        <v>3.734722222222222E-4</v>
      </c>
      <c r="K5432" s="42">
        <v>3.8263540182926388</v>
      </c>
      <c r="L5432" s="41">
        <v>3.5047237884278104E-4</v>
      </c>
      <c r="M5432" s="42">
        <v>3.6123782865915608</v>
      </c>
    </row>
    <row r="5433" spans="1:13" x14ac:dyDescent="0.2">
      <c r="A5433" s="84">
        <v>360</v>
      </c>
      <c r="B5433" s="85">
        <v>38756</v>
      </c>
      <c r="C5433" s="105">
        <v>24.13</v>
      </c>
      <c r="D5433" s="90">
        <v>6.0061999999999995E-4</v>
      </c>
      <c r="E5433" s="87">
        <v>448.15413515</v>
      </c>
      <c r="F5433" s="96">
        <v>2.94</v>
      </c>
      <c r="G5433" s="91">
        <v>13.535</v>
      </c>
      <c r="H5433" s="41">
        <v>3.5267599067334565E-4</v>
      </c>
      <c r="I5433" s="42">
        <v>36.994430911860711</v>
      </c>
      <c r="J5433" s="41">
        <v>3.759722222222222E-4</v>
      </c>
      <c r="K5433" s="42">
        <v>3.8267299905148611</v>
      </c>
      <c r="L5433" s="41">
        <v>3.5267599067334565E-4</v>
      </c>
      <c r="M5433" s="42">
        <v>3.6127309625822344</v>
      </c>
    </row>
    <row r="5434" spans="1:13" x14ac:dyDescent="0.2">
      <c r="A5434" s="84">
        <v>360</v>
      </c>
      <c r="B5434" s="85">
        <v>38757</v>
      </c>
      <c r="C5434" s="105">
        <v>24.12</v>
      </c>
      <c r="D5434" s="90">
        <v>6.0039999999999996E-4</v>
      </c>
      <c r="E5434" s="87">
        <v>448.42320689000002</v>
      </c>
      <c r="F5434" s="96">
        <v>2.91</v>
      </c>
      <c r="G5434" s="91">
        <v>13.515000000000001</v>
      </c>
      <c r="H5434" s="41">
        <v>3.5218644973333824E-4</v>
      </c>
      <c r="I5434" s="42">
        <v>37.007459849143466</v>
      </c>
      <c r="J5434" s="41">
        <v>3.7541666666666669E-4</v>
      </c>
      <c r="K5434" s="42">
        <v>3.8271054071815276</v>
      </c>
      <c r="L5434" s="41">
        <v>3.5218644973333824E-4</v>
      </c>
      <c r="M5434" s="42">
        <v>3.6130831490319677</v>
      </c>
    </row>
    <row r="5435" spans="1:13" x14ac:dyDescent="0.2">
      <c r="A5435" s="84">
        <v>360</v>
      </c>
      <c r="B5435" s="85">
        <v>38758</v>
      </c>
      <c r="C5435" s="105">
        <v>24.06</v>
      </c>
      <c r="D5435" s="90">
        <v>5.9904999999999995E-4</v>
      </c>
      <c r="E5435" s="87">
        <v>448.69183480999999</v>
      </c>
      <c r="F5435" s="96">
        <v>2.91</v>
      </c>
      <c r="G5435" s="91">
        <v>13.484999999999999</v>
      </c>
      <c r="H5435" s="41">
        <v>3.5145197702779463E-4</v>
      </c>
      <c r="I5435" s="42">
        <v>37.02046619407222</v>
      </c>
      <c r="J5435" s="41">
        <v>3.7458333333333332E-4</v>
      </c>
      <c r="K5435" s="42">
        <v>3.8274799905148611</v>
      </c>
      <c r="L5435" s="41">
        <v>3.5145197702779463E-4</v>
      </c>
      <c r="M5435" s="42">
        <v>3.6134346010089953</v>
      </c>
    </row>
    <row r="5436" spans="1:13" x14ac:dyDescent="0.2">
      <c r="A5436" s="84">
        <v>360</v>
      </c>
      <c r="B5436" s="85">
        <v>38759</v>
      </c>
      <c r="C5436" s="105">
        <v>24.06</v>
      </c>
      <c r="D5436" s="90">
        <v>5.9904999999999995E-4</v>
      </c>
      <c r="E5436" s="87">
        <v>448.96062365</v>
      </c>
      <c r="F5436" s="96">
        <v>2.91</v>
      </c>
      <c r="G5436" s="91">
        <v>13.484999999999999</v>
      </c>
      <c r="H5436" s="41">
        <v>3.5145197702779463E-4</v>
      </c>
      <c r="I5436" s="42">
        <v>37.033477110106617</v>
      </c>
      <c r="J5436" s="41">
        <v>3.7458333333333332E-4</v>
      </c>
      <c r="K5436" s="42">
        <v>3.8278545738481946</v>
      </c>
      <c r="L5436" s="41">
        <v>3.5145197702779463E-4</v>
      </c>
      <c r="M5436" s="42">
        <v>3.6137860529860228</v>
      </c>
    </row>
    <row r="5437" spans="1:13" x14ac:dyDescent="0.2">
      <c r="A5437" s="84">
        <v>360</v>
      </c>
      <c r="B5437" s="85">
        <v>38760</v>
      </c>
      <c r="C5437" s="105">
        <v>24.06</v>
      </c>
      <c r="D5437" s="90">
        <v>5.9904999999999995E-4</v>
      </c>
      <c r="E5437" s="87">
        <v>449.22957351000002</v>
      </c>
      <c r="F5437" s="96">
        <v>2.91</v>
      </c>
      <c r="G5437" s="91">
        <v>13.484999999999999</v>
      </c>
      <c r="H5437" s="41">
        <v>3.5145197702779463E-4</v>
      </c>
      <c r="I5437" s="42">
        <v>37.046492598853177</v>
      </c>
      <c r="J5437" s="41">
        <v>3.7458333333333332E-4</v>
      </c>
      <c r="K5437" s="42">
        <v>3.8282291571815281</v>
      </c>
      <c r="L5437" s="41">
        <v>3.5145197702779463E-4</v>
      </c>
      <c r="M5437" s="42">
        <v>3.6141375049630504</v>
      </c>
    </row>
    <row r="5438" spans="1:13" x14ac:dyDescent="0.2">
      <c r="A5438" s="84">
        <v>360</v>
      </c>
      <c r="B5438" s="85">
        <v>38761</v>
      </c>
      <c r="C5438" s="105">
        <v>23.98</v>
      </c>
      <c r="D5438" s="90">
        <v>5.9725999999999996E-4</v>
      </c>
      <c r="E5438" s="87">
        <v>449.49788037000002</v>
      </c>
      <c r="F5438" s="96">
        <v>2.94</v>
      </c>
      <c r="G5438" s="91">
        <v>13.46</v>
      </c>
      <c r="H5438" s="41">
        <v>3.5083976852035015E-4</v>
      </c>
      <c r="I5438" s="42">
        <v>37.059489981741052</v>
      </c>
      <c r="J5438" s="41">
        <v>3.7388888888888894E-4</v>
      </c>
      <c r="K5438" s="42">
        <v>3.828603046070417</v>
      </c>
      <c r="L5438" s="41">
        <v>3.5083976852035015E-4</v>
      </c>
      <c r="M5438" s="42">
        <v>3.614488344731571</v>
      </c>
    </row>
    <row r="5439" spans="1:13" x14ac:dyDescent="0.2">
      <c r="A5439" s="84">
        <v>360</v>
      </c>
      <c r="B5439" s="85">
        <v>38762</v>
      </c>
      <c r="C5439" s="105">
        <v>24.06</v>
      </c>
      <c r="D5439" s="90">
        <v>5.9904999999999995E-4</v>
      </c>
      <c r="E5439" s="87">
        <v>449.76715208000002</v>
      </c>
      <c r="F5439" s="96">
        <v>2.91</v>
      </c>
      <c r="G5439" s="91">
        <v>13.484999999999999</v>
      </c>
      <c r="H5439" s="41">
        <v>3.5145197702779463E-4</v>
      </c>
      <c r="I5439" s="42">
        <v>37.072514612762774</v>
      </c>
      <c r="J5439" s="41">
        <v>3.7458333333333332E-4</v>
      </c>
      <c r="K5439" s="42">
        <v>3.8289776294037505</v>
      </c>
      <c r="L5439" s="41">
        <v>3.5145197702779463E-4</v>
      </c>
      <c r="M5439" s="42">
        <v>3.6148397967085986</v>
      </c>
    </row>
    <row r="5440" spans="1:13" x14ac:dyDescent="0.2">
      <c r="A5440" s="84">
        <v>360</v>
      </c>
      <c r="B5440" s="85">
        <v>38763</v>
      </c>
      <c r="C5440" s="105">
        <v>23.98</v>
      </c>
      <c r="D5440" s="90">
        <v>5.9725999999999996E-4</v>
      </c>
      <c r="E5440" s="87">
        <v>450.03578001</v>
      </c>
      <c r="F5440" s="96">
        <v>2.93</v>
      </c>
      <c r="G5440" s="91">
        <v>13.455</v>
      </c>
      <c r="H5440" s="41">
        <v>3.5071731067648493E-4</v>
      </c>
      <c r="I5440" s="42">
        <v>37.085516585387779</v>
      </c>
      <c r="J5440" s="41">
        <v>3.7375E-4</v>
      </c>
      <c r="K5440" s="42">
        <v>3.8293513794037506</v>
      </c>
      <c r="L5440" s="41">
        <v>3.5071731067648493E-4</v>
      </c>
      <c r="M5440" s="42">
        <v>3.6151905140192753</v>
      </c>
    </row>
    <row r="5441" spans="1:13" x14ac:dyDescent="0.2">
      <c r="A5441" s="84">
        <v>360</v>
      </c>
      <c r="B5441" s="85">
        <v>38764</v>
      </c>
      <c r="C5441" s="105">
        <v>24.03</v>
      </c>
      <c r="D5441" s="90">
        <v>5.9838000000000003E-4</v>
      </c>
      <c r="E5441" s="87">
        <v>450.30507241999999</v>
      </c>
      <c r="F5441" s="96">
        <v>2.95</v>
      </c>
      <c r="G5441" s="91">
        <v>13.49</v>
      </c>
      <c r="H5441" s="41">
        <v>3.5157440259014905E-4</v>
      </c>
      <c r="I5441" s="42">
        <v>37.098554903726033</v>
      </c>
      <c r="J5441" s="41">
        <v>3.7472222222222225E-4</v>
      </c>
      <c r="K5441" s="42">
        <v>3.8297261016259729</v>
      </c>
      <c r="L5441" s="41">
        <v>3.5157440259014905E-4</v>
      </c>
      <c r="M5441" s="42">
        <v>3.6155420884218654</v>
      </c>
    </row>
    <row r="5442" spans="1:13" x14ac:dyDescent="0.2">
      <c r="A5442" s="84">
        <v>360</v>
      </c>
      <c r="B5442" s="85">
        <v>38765</v>
      </c>
      <c r="C5442" s="105">
        <v>23.96</v>
      </c>
      <c r="D5442" s="90">
        <v>5.9681000000000003E-4</v>
      </c>
      <c r="E5442" s="87">
        <v>450.57381899000001</v>
      </c>
      <c r="F5442" s="96">
        <v>3</v>
      </c>
      <c r="G5442" s="91">
        <v>13.48</v>
      </c>
      <c r="H5442" s="41">
        <v>3.5132954608618761E-4</v>
      </c>
      <c r="I5442" s="42">
        <v>37.111588722180812</v>
      </c>
      <c r="J5442" s="41">
        <v>3.7444444444444444E-4</v>
      </c>
      <c r="K5442" s="42">
        <v>3.8301005460704172</v>
      </c>
      <c r="L5442" s="41">
        <v>3.5132954608618761E-4</v>
      </c>
      <c r="M5442" s="42">
        <v>3.6158934179679516</v>
      </c>
    </row>
    <row r="5443" spans="1:13" x14ac:dyDescent="0.2">
      <c r="A5443" s="84">
        <v>360</v>
      </c>
      <c r="B5443" s="85">
        <v>38766</v>
      </c>
      <c r="C5443" s="105">
        <v>23.96</v>
      </c>
      <c r="D5443" s="90">
        <v>5.9681000000000003E-4</v>
      </c>
      <c r="E5443" s="87">
        <v>450.84272594999999</v>
      </c>
      <c r="F5443" s="96">
        <v>3</v>
      </c>
      <c r="G5443" s="91">
        <v>13.48</v>
      </c>
      <c r="H5443" s="41">
        <v>3.5132954608618761E-4</v>
      </c>
      <c r="I5443" s="42">
        <v>37.124627119801112</v>
      </c>
      <c r="J5443" s="41">
        <v>3.7444444444444444E-4</v>
      </c>
      <c r="K5443" s="42">
        <v>3.8304749905148614</v>
      </c>
      <c r="L5443" s="41">
        <v>3.5132954608618761E-4</v>
      </c>
      <c r="M5443" s="42">
        <v>3.6162447475140378</v>
      </c>
    </row>
    <row r="5444" spans="1:13" x14ac:dyDescent="0.2">
      <c r="A5444" s="84">
        <v>360</v>
      </c>
      <c r="B5444" s="85">
        <v>38767</v>
      </c>
      <c r="C5444" s="105">
        <v>23.96</v>
      </c>
      <c r="D5444" s="90">
        <v>5.9681000000000003E-4</v>
      </c>
      <c r="E5444" s="87">
        <v>451.11179340000001</v>
      </c>
      <c r="F5444" s="96">
        <v>3</v>
      </c>
      <c r="G5444" s="91">
        <v>13.48</v>
      </c>
      <c r="H5444" s="41">
        <v>3.5132954608618761E-4</v>
      </c>
      <c r="I5444" s="42">
        <v>37.137670098195727</v>
      </c>
      <c r="J5444" s="41">
        <v>3.7444444444444444E-4</v>
      </c>
      <c r="K5444" s="42">
        <v>3.8308494349593056</v>
      </c>
      <c r="L5444" s="41">
        <v>3.5132954608618761E-4</v>
      </c>
      <c r="M5444" s="42">
        <v>3.616596077060124</v>
      </c>
    </row>
    <row r="5445" spans="1:13" x14ac:dyDescent="0.2">
      <c r="A5445" s="84">
        <v>360</v>
      </c>
      <c r="B5445" s="85">
        <v>38768</v>
      </c>
      <c r="C5445" s="105">
        <v>23.83</v>
      </c>
      <c r="D5445" s="90">
        <v>5.9389999999999996E-4</v>
      </c>
      <c r="E5445" s="87">
        <v>451.37970868999997</v>
      </c>
      <c r="F5445" s="96">
        <v>3</v>
      </c>
      <c r="G5445" s="91">
        <v>13.414999999999999</v>
      </c>
      <c r="H5445" s="41">
        <v>3.4973745413835466E-4</v>
      </c>
      <c r="I5445" s="42">
        <v>37.150658532388498</v>
      </c>
      <c r="J5445" s="41">
        <v>3.7263888888888888E-4</v>
      </c>
      <c r="K5445" s="42">
        <v>3.8312220738481946</v>
      </c>
      <c r="L5445" s="41">
        <v>3.4973745413835466E-4</v>
      </c>
      <c r="M5445" s="42">
        <v>3.6169458145142626</v>
      </c>
    </row>
    <row r="5446" spans="1:13" x14ac:dyDescent="0.2">
      <c r="A5446" s="84">
        <v>360</v>
      </c>
      <c r="B5446" s="85">
        <v>38769</v>
      </c>
      <c r="C5446" s="105">
        <v>23.93</v>
      </c>
      <c r="D5446" s="90">
        <v>5.9613999999999999E-4</v>
      </c>
      <c r="E5446" s="87">
        <v>451.64879418999999</v>
      </c>
      <c r="F5446" s="96">
        <v>2.93</v>
      </c>
      <c r="G5446" s="91">
        <v>13.43</v>
      </c>
      <c r="H5446" s="41">
        <v>3.5010494071974207E-4</v>
      </c>
      <c r="I5446" s="42">
        <v>37.163665161491679</v>
      </c>
      <c r="J5446" s="41">
        <v>3.7305555555555556E-4</v>
      </c>
      <c r="K5446" s="42">
        <v>3.83159512940375</v>
      </c>
      <c r="L5446" s="41">
        <v>3.5010494071974207E-4</v>
      </c>
      <c r="M5446" s="42">
        <v>3.6172959194549823</v>
      </c>
    </row>
    <row r="5447" spans="1:13" x14ac:dyDescent="0.2">
      <c r="A5447" s="84">
        <v>360</v>
      </c>
      <c r="B5447" s="85">
        <v>38770</v>
      </c>
      <c r="C5447" s="105">
        <v>24.19</v>
      </c>
      <c r="D5447" s="90">
        <v>6.0196999999999996E-4</v>
      </c>
      <c r="E5447" s="87">
        <v>451.92067321000002</v>
      </c>
      <c r="F5447" s="96">
        <v>2.94</v>
      </c>
      <c r="G5447" s="91">
        <v>13.565000000000001</v>
      </c>
      <c r="H5447" s="41">
        <v>3.5341014086331946E-4</v>
      </c>
      <c r="I5447" s="42">
        <v>37.176799177631402</v>
      </c>
      <c r="J5447" s="41">
        <v>3.7680555555555557E-4</v>
      </c>
      <c r="K5447" s="42">
        <v>3.8319719349593058</v>
      </c>
      <c r="L5447" s="41">
        <v>3.5341014086331946E-4</v>
      </c>
      <c r="M5447" s="42">
        <v>3.6176493295958458</v>
      </c>
    </row>
    <row r="5448" spans="1:13" x14ac:dyDescent="0.2">
      <c r="A5448" s="84">
        <v>360</v>
      </c>
      <c r="B5448" s="85">
        <v>38771</v>
      </c>
      <c r="C5448" s="105">
        <v>23.97</v>
      </c>
      <c r="D5448" s="90">
        <v>5.9703999999999996E-4</v>
      </c>
      <c r="E5448" s="87">
        <v>452.19048793000002</v>
      </c>
      <c r="F5448" s="96">
        <v>2.92</v>
      </c>
      <c r="G5448" s="91">
        <v>13.445</v>
      </c>
      <c r="H5448" s="41">
        <v>3.5047237884278104E-4</v>
      </c>
      <c r="I5448" s="42">
        <v>37.189828618876945</v>
      </c>
      <c r="J5448" s="41">
        <v>3.7347222222222225E-4</v>
      </c>
      <c r="K5448" s="42">
        <v>3.8323454071815282</v>
      </c>
      <c r="L5448" s="41">
        <v>3.5047237884278104E-4</v>
      </c>
      <c r="M5448" s="42">
        <v>3.6179998019746886</v>
      </c>
    </row>
    <row r="5449" spans="1:13" x14ac:dyDescent="0.2">
      <c r="A5449" s="84">
        <v>360</v>
      </c>
      <c r="B5449" s="85">
        <v>38772</v>
      </c>
      <c r="C5449" s="105">
        <v>24.1</v>
      </c>
      <c r="D5449" s="90">
        <v>5.9995000000000003E-4</v>
      </c>
      <c r="E5449" s="87">
        <v>452.46177961000001</v>
      </c>
      <c r="F5449" s="96">
        <v>2.93</v>
      </c>
      <c r="G5449" s="91">
        <v>13.515000000000001</v>
      </c>
      <c r="H5449" s="41">
        <v>3.5218644973333824E-4</v>
      </c>
      <c r="I5449" s="42">
        <v>37.202926372584422</v>
      </c>
      <c r="J5449" s="41">
        <v>3.7541666666666669E-4</v>
      </c>
      <c r="K5449" s="42">
        <v>3.8327208238481947</v>
      </c>
      <c r="L5449" s="41">
        <v>3.5218644973333824E-4</v>
      </c>
      <c r="M5449" s="42">
        <v>3.618351988424422</v>
      </c>
    </row>
    <row r="5450" spans="1:13" x14ac:dyDescent="0.2">
      <c r="A5450" s="84">
        <v>360</v>
      </c>
      <c r="B5450" s="85">
        <v>38773</v>
      </c>
      <c r="C5450" s="105">
        <v>24.1</v>
      </c>
      <c r="D5450" s="90">
        <v>5.9995000000000003E-4</v>
      </c>
      <c r="E5450" s="87">
        <v>452.73323405000002</v>
      </c>
      <c r="F5450" s="96">
        <v>2.93</v>
      </c>
      <c r="G5450" s="91">
        <v>13.515000000000001</v>
      </c>
      <c r="H5450" s="41">
        <v>3.5218644973333824E-4</v>
      </c>
      <c r="I5450" s="42">
        <v>37.216028739143276</v>
      </c>
      <c r="J5450" s="41">
        <v>3.7541666666666669E-4</v>
      </c>
      <c r="K5450" s="42">
        <v>3.8330962405148612</v>
      </c>
      <c r="L5450" s="41">
        <v>3.5218644973333824E-4</v>
      </c>
      <c r="M5450" s="42">
        <v>3.6187041748741553</v>
      </c>
    </row>
    <row r="5451" spans="1:13" x14ac:dyDescent="0.2">
      <c r="A5451" s="84">
        <v>360</v>
      </c>
      <c r="B5451" s="85">
        <v>38774</v>
      </c>
      <c r="C5451" s="105">
        <v>24.1</v>
      </c>
      <c r="D5451" s="90">
        <v>5.9995000000000003E-4</v>
      </c>
      <c r="E5451" s="87">
        <v>453.00485135000002</v>
      </c>
      <c r="F5451" s="96">
        <v>2.93</v>
      </c>
      <c r="G5451" s="91">
        <v>13.515000000000001</v>
      </c>
      <c r="H5451" s="41">
        <v>3.5218644973333824E-4</v>
      </c>
      <c r="I5451" s="42">
        <v>37.229135720178085</v>
      </c>
      <c r="J5451" s="41">
        <v>3.7541666666666669E-4</v>
      </c>
      <c r="K5451" s="42">
        <v>3.8334716571815277</v>
      </c>
      <c r="L5451" s="41">
        <v>3.5218644973333824E-4</v>
      </c>
      <c r="M5451" s="42">
        <v>3.6190563613238886</v>
      </c>
    </row>
    <row r="5452" spans="1:13" x14ac:dyDescent="0.2">
      <c r="A5452" s="84">
        <v>360</v>
      </c>
      <c r="B5452" s="85">
        <v>38775</v>
      </c>
      <c r="C5452" s="105">
        <v>24.03</v>
      </c>
      <c r="D5452" s="90">
        <v>5.9838000000000003E-4</v>
      </c>
      <c r="E5452" s="87">
        <v>453.27592039000001</v>
      </c>
      <c r="F5452" s="96">
        <v>2.94</v>
      </c>
      <c r="G5452" s="91">
        <v>13.485000000000001</v>
      </c>
      <c r="H5452" s="41">
        <v>3.5145197702779463E-4</v>
      </c>
      <c r="I5452" s="42">
        <v>37.242219973529977</v>
      </c>
      <c r="J5452" s="41">
        <v>3.7458333333333338E-4</v>
      </c>
      <c r="K5452" s="42">
        <v>3.8338462405148612</v>
      </c>
      <c r="L5452" s="41">
        <v>3.5145197702779463E-4</v>
      </c>
      <c r="M5452" s="42">
        <v>3.6194078133009162</v>
      </c>
    </row>
    <row r="5453" spans="1:13" x14ac:dyDescent="0.2">
      <c r="A5453" s="84">
        <v>360</v>
      </c>
      <c r="B5453" s="85">
        <v>38776</v>
      </c>
      <c r="C5453" s="105">
        <v>24.1</v>
      </c>
      <c r="D5453" s="90">
        <v>5.9995000000000003E-4</v>
      </c>
      <c r="E5453" s="87">
        <v>453.54786328</v>
      </c>
      <c r="F5453" s="96">
        <v>2.9</v>
      </c>
      <c r="G5453" s="91">
        <v>13.5</v>
      </c>
      <c r="H5453" s="41">
        <v>3.5181923757998668E-4</v>
      </c>
      <c r="I5453" s="42">
        <v>37.255322502966848</v>
      </c>
      <c r="J5453" s="41">
        <v>3.7500000000000001E-4</v>
      </c>
      <c r="K5453" s="42">
        <v>3.8342212405148612</v>
      </c>
      <c r="L5453" s="41">
        <v>3.5181923757998668E-4</v>
      </c>
      <c r="M5453" s="42">
        <v>3.6197596325384964</v>
      </c>
    </row>
    <row r="5454" spans="1:13" x14ac:dyDescent="0.2">
      <c r="A5454" s="84">
        <v>360</v>
      </c>
      <c r="B5454" s="85">
        <v>38777</v>
      </c>
      <c r="C5454" s="105">
        <v>24.03</v>
      </c>
      <c r="D5454" s="90">
        <v>5.9838000000000003E-4</v>
      </c>
      <c r="E5454" s="87">
        <v>453.81925725000002</v>
      </c>
      <c r="F5454" s="96">
        <v>2.96</v>
      </c>
      <c r="G5454" s="91">
        <v>13.495000000000001</v>
      </c>
      <c r="H5454" s="41">
        <v>3.5169682277413905E-4</v>
      </c>
      <c r="I5454" s="42">
        <v>37.268425081522565</v>
      </c>
      <c r="J5454" s="41">
        <v>3.7486111111111113E-4</v>
      </c>
      <c r="K5454" s="42">
        <v>3.8345961016259724</v>
      </c>
      <c r="L5454" s="41">
        <v>3.5169682277413905E-4</v>
      </c>
      <c r="M5454" s="42">
        <v>3.6201113293612703</v>
      </c>
    </row>
    <row r="5455" spans="1:13" x14ac:dyDescent="0.2">
      <c r="A5455" s="84">
        <v>360</v>
      </c>
      <c r="B5455" s="85">
        <v>38778</v>
      </c>
      <c r="C5455" s="105">
        <v>24.29</v>
      </c>
      <c r="D5455" s="90">
        <v>6.0420000000000005E-4</v>
      </c>
      <c r="E5455" s="87">
        <v>454.09345485</v>
      </c>
      <c r="F5455" s="96">
        <v>2.93</v>
      </c>
      <c r="G5455" s="91">
        <v>13.61</v>
      </c>
      <c r="H5455" s="41">
        <v>3.5451100360539556E-4</v>
      </c>
      <c r="I5455" s="42">
        <v>37.281637148301009</v>
      </c>
      <c r="J5455" s="41">
        <v>3.7805555555555552E-4</v>
      </c>
      <c r="K5455" s="42">
        <v>3.8349741571815281</v>
      </c>
      <c r="L5455" s="41">
        <v>3.5451100360539556E-4</v>
      </c>
      <c r="M5455" s="42">
        <v>3.6204658403648757</v>
      </c>
    </row>
    <row r="5456" spans="1:13" x14ac:dyDescent="0.2">
      <c r="A5456" s="84">
        <v>360</v>
      </c>
      <c r="B5456" s="85">
        <v>38779</v>
      </c>
      <c r="C5456" s="105">
        <v>24.23</v>
      </c>
      <c r="D5456" s="90">
        <v>6.0285999999999998E-4</v>
      </c>
      <c r="E5456" s="87">
        <v>454.36720962999999</v>
      </c>
      <c r="F5456" s="96">
        <v>2.96</v>
      </c>
      <c r="G5456" s="91">
        <v>13.595000000000001</v>
      </c>
      <c r="H5456" s="41">
        <v>3.5414409768019794E-4</v>
      </c>
      <c r="I5456" s="42">
        <v>37.294840220048933</v>
      </c>
      <c r="J5456" s="41">
        <v>3.7763888888888889E-4</v>
      </c>
      <c r="K5456" s="42">
        <v>3.8353517960704169</v>
      </c>
      <c r="L5456" s="41">
        <v>3.5414409768019794E-4</v>
      </c>
      <c r="M5456" s="42">
        <v>3.6208199844625559</v>
      </c>
    </row>
    <row r="5457" spans="1:13" x14ac:dyDescent="0.2">
      <c r="A5457" s="84">
        <v>360</v>
      </c>
      <c r="B5457" s="85">
        <v>38780</v>
      </c>
      <c r="C5457" s="105">
        <v>24.23</v>
      </c>
      <c r="D5457" s="90">
        <v>6.0285999999999998E-4</v>
      </c>
      <c r="E5457" s="87">
        <v>454.64112944999999</v>
      </c>
      <c r="F5457" s="96">
        <v>2.96</v>
      </c>
      <c r="G5457" s="91">
        <v>13.595000000000001</v>
      </c>
      <c r="H5457" s="41">
        <v>3.5414409768019794E-4</v>
      </c>
      <c r="I5457" s="42">
        <v>37.308047967586788</v>
      </c>
      <c r="J5457" s="41">
        <v>3.7763888888888889E-4</v>
      </c>
      <c r="K5457" s="42">
        <v>3.8357294349593056</v>
      </c>
      <c r="L5457" s="41">
        <v>3.5414409768019794E-4</v>
      </c>
      <c r="M5457" s="42">
        <v>3.6211741285602361</v>
      </c>
    </row>
    <row r="5458" spans="1:13" x14ac:dyDescent="0.2">
      <c r="A5458" s="84">
        <v>360</v>
      </c>
      <c r="B5458" s="85">
        <v>38781</v>
      </c>
      <c r="C5458" s="105">
        <v>24.23</v>
      </c>
      <c r="D5458" s="90">
        <v>6.0285999999999998E-4</v>
      </c>
      <c r="E5458" s="87">
        <v>454.91521440000002</v>
      </c>
      <c r="F5458" s="96">
        <v>2.96</v>
      </c>
      <c r="G5458" s="91">
        <v>13.595000000000001</v>
      </c>
      <c r="H5458" s="41">
        <v>3.5414409768019794E-4</v>
      </c>
      <c r="I5458" s="42">
        <v>37.32126039257048</v>
      </c>
      <c r="J5458" s="41">
        <v>3.7763888888888889E-4</v>
      </c>
      <c r="K5458" s="42">
        <v>3.8361070738481944</v>
      </c>
      <c r="L5458" s="41">
        <v>3.5414409768019794E-4</v>
      </c>
      <c r="M5458" s="42">
        <v>3.6215282726579163</v>
      </c>
    </row>
    <row r="5459" spans="1:13" x14ac:dyDescent="0.2">
      <c r="A5459" s="84">
        <v>360</v>
      </c>
      <c r="B5459" s="85">
        <v>38782</v>
      </c>
      <c r="C5459" s="105">
        <v>24.21</v>
      </c>
      <c r="D5459" s="90">
        <v>6.0240999999999995E-4</v>
      </c>
      <c r="E5459" s="87">
        <v>455.18925987</v>
      </c>
      <c r="F5459" s="96">
        <v>2.96</v>
      </c>
      <c r="G5459" s="91">
        <v>13.585000000000001</v>
      </c>
      <c r="H5459" s="41">
        <v>3.5389946688746399E-4</v>
      </c>
      <c r="I5459" s="42">
        <v>37.334468366726981</v>
      </c>
      <c r="J5459" s="41">
        <v>3.7736111111111114E-4</v>
      </c>
      <c r="K5459" s="42">
        <v>3.8364844349593055</v>
      </c>
      <c r="L5459" s="41">
        <v>3.5389946688746399E-4</v>
      </c>
      <c r="M5459" s="42">
        <v>3.6218821721248036</v>
      </c>
    </row>
    <row r="5460" spans="1:13" x14ac:dyDescent="0.2">
      <c r="A5460" s="84">
        <v>360</v>
      </c>
      <c r="B5460" s="85">
        <v>38783</v>
      </c>
      <c r="C5460" s="105">
        <v>24.37</v>
      </c>
      <c r="D5460" s="90">
        <v>6.0599000000000004E-4</v>
      </c>
      <c r="E5460" s="87">
        <v>455.46510001000001</v>
      </c>
      <c r="F5460" s="96">
        <v>2.96</v>
      </c>
      <c r="G5460" s="91">
        <v>13.665000000000001</v>
      </c>
      <c r="H5460" s="41">
        <v>3.5585591215148149E-4</v>
      </c>
      <c r="I5460" s="42">
        <v>37.347754058022311</v>
      </c>
      <c r="J5460" s="41">
        <v>3.7958333333333334E-4</v>
      </c>
      <c r="K5460" s="42">
        <v>3.8368640182926388</v>
      </c>
      <c r="L5460" s="41">
        <v>3.5585591215148149E-4</v>
      </c>
      <c r="M5460" s="42">
        <v>3.6222380280369553</v>
      </c>
    </row>
    <row r="5461" spans="1:13" x14ac:dyDescent="0.2">
      <c r="A5461" s="84">
        <v>360</v>
      </c>
      <c r="B5461" s="85">
        <v>38784</v>
      </c>
      <c r="C5461" s="105">
        <v>24.34</v>
      </c>
      <c r="D5461" s="90">
        <v>6.0532000000000001E-4</v>
      </c>
      <c r="E5461" s="87">
        <v>455.74080214000003</v>
      </c>
      <c r="F5461" s="96">
        <v>2.96</v>
      </c>
      <c r="G5461" s="91">
        <v>13.65</v>
      </c>
      <c r="H5461" s="41">
        <v>3.554891832824314E-4</v>
      </c>
      <c r="I5461" s="42">
        <v>37.361030780609831</v>
      </c>
      <c r="J5461" s="41">
        <v>3.791666666666667E-4</v>
      </c>
      <c r="K5461" s="42">
        <v>3.8372431849593056</v>
      </c>
      <c r="L5461" s="41">
        <v>3.554891832824314E-4</v>
      </c>
      <c r="M5461" s="42">
        <v>3.6225935172202375</v>
      </c>
    </row>
    <row r="5462" spans="1:13" x14ac:dyDescent="0.2">
      <c r="A5462" s="84">
        <v>360</v>
      </c>
      <c r="B5462" s="85">
        <v>38785</v>
      </c>
      <c r="C5462" s="105">
        <v>24.36</v>
      </c>
      <c r="D5462" s="90">
        <v>6.0577000000000005E-4</v>
      </c>
      <c r="E5462" s="87">
        <v>456.01687625</v>
      </c>
      <c r="F5462" s="96">
        <v>2.94</v>
      </c>
      <c r="G5462" s="91">
        <v>13.65</v>
      </c>
      <c r="H5462" s="41">
        <v>3.554891832824314E-4</v>
      </c>
      <c r="I5462" s="42">
        <v>37.374312222928616</v>
      </c>
      <c r="J5462" s="41">
        <v>3.791666666666667E-4</v>
      </c>
      <c r="K5462" s="42">
        <v>3.8376223516259724</v>
      </c>
      <c r="L5462" s="41">
        <v>3.554891832824314E-4</v>
      </c>
      <c r="M5462" s="42">
        <v>3.6229490064035197</v>
      </c>
    </row>
    <row r="5463" spans="1:13" x14ac:dyDescent="0.2">
      <c r="A5463" s="84">
        <v>360</v>
      </c>
      <c r="B5463" s="85">
        <v>38786</v>
      </c>
      <c r="C5463" s="105">
        <v>24.22</v>
      </c>
      <c r="D5463" s="90">
        <v>6.0263999999999999E-4</v>
      </c>
      <c r="E5463" s="87">
        <v>456.29169026</v>
      </c>
      <c r="F5463" s="96">
        <v>2.93</v>
      </c>
      <c r="G5463" s="91">
        <v>13.574999999999999</v>
      </c>
      <c r="H5463" s="41">
        <v>3.5365481461657744E-4</v>
      </c>
      <c r="I5463" s="42">
        <v>37.387529828389241</v>
      </c>
      <c r="J5463" s="41">
        <v>3.7708333333333333E-4</v>
      </c>
      <c r="K5463" s="42">
        <v>3.8379994349593058</v>
      </c>
      <c r="L5463" s="41">
        <v>3.5365481461657744E-4</v>
      </c>
      <c r="M5463" s="42">
        <v>3.623302661218136</v>
      </c>
    </row>
    <row r="5464" spans="1:13" x14ac:dyDescent="0.2">
      <c r="A5464" s="84">
        <v>360</v>
      </c>
      <c r="B5464" s="85">
        <v>38787</v>
      </c>
      <c r="C5464" s="105">
        <v>24.22</v>
      </c>
      <c r="D5464" s="90">
        <v>6.0263999999999999E-4</v>
      </c>
      <c r="E5464" s="87">
        <v>456.56666988000001</v>
      </c>
      <c r="F5464" s="96">
        <v>2.93</v>
      </c>
      <c r="G5464" s="91">
        <v>13.574999999999999</v>
      </c>
      <c r="H5464" s="41">
        <v>3.5365481461657744E-4</v>
      </c>
      <c r="I5464" s="42">
        <v>37.400752108319672</v>
      </c>
      <c r="J5464" s="41">
        <v>3.7708333333333333E-4</v>
      </c>
      <c r="K5464" s="42">
        <v>3.8383765182926393</v>
      </c>
      <c r="L5464" s="41">
        <v>3.5365481461657744E-4</v>
      </c>
      <c r="M5464" s="42">
        <v>3.6236563160327524</v>
      </c>
    </row>
    <row r="5465" spans="1:13" x14ac:dyDescent="0.2">
      <c r="A5465" s="84">
        <v>360</v>
      </c>
      <c r="B5465" s="85">
        <v>38788</v>
      </c>
      <c r="C5465" s="105">
        <v>24.22</v>
      </c>
      <c r="D5465" s="90">
        <v>6.0263999999999999E-4</v>
      </c>
      <c r="E5465" s="87">
        <v>456.84181522</v>
      </c>
      <c r="F5465" s="96">
        <v>2.93</v>
      </c>
      <c r="G5465" s="91">
        <v>13.574999999999999</v>
      </c>
      <c r="H5465" s="41">
        <v>3.5365481461657744E-4</v>
      </c>
      <c r="I5465" s="42">
        <v>37.413979064373059</v>
      </c>
      <c r="J5465" s="41">
        <v>3.7708333333333333E-4</v>
      </c>
      <c r="K5465" s="42">
        <v>3.8387536016259727</v>
      </c>
      <c r="L5465" s="41">
        <v>3.5365481461657744E-4</v>
      </c>
      <c r="M5465" s="42">
        <v>3.6240099708473688</v>
      </c>
    </row>
    <row r="5466" spans="1:13" x14ac:dyDescent="0.2">
      <c r="A5466" s="84">
        <v>360</v>
      </c>
      <c r="B5466" s="85">
        <v>38789</v>
      </c>
      <c r="C5466" s="105">
        <v>24.25</v>
      </c>
      <c r="D5466" s="90">
        <v>6.0331000000000002E-4</v>
      </c>
      <c r="E5466" s="87">
        <v>457.11743245999997</v>
      </c>
      <c r="F5466" s="96">
        <v>2.94</v>
      </c>
      <c r="G5466" s="91">
        <v>13.595000000000001</v>
      </c>
      <c r="H5466" s="41">
        <v>3.5414409768019794E-4</v>
      </c>
      <c r="I5466" s="42">
        <v>37.427229004229439</v>
      </c>
      <c r="J5466" s="41">
        <v>3.7763888888888889E-4</v>
      </c>
      <c r="K5466" s="42">
        <v>3.8391312405148614</v>
      </c>
      <c r="L5466" s="41">
        <v>3.5414409768019794E-4</v>
      </c>
      <c r="M5466" s="42">
        <v>3.624364114945049</v>
      </c>
    </row>
    <row r="5467" spans="1:13" x14ac:dyDescent="0.2">
      <c r="A5467" s="84">
        <v>360</v>
      </c>
      <c r="B5467" s="85">
        <v>38790</v>
      </c>
      <c r="C5467" s="105">
        <v>24.29</v>
      </c>
      <c r="D5467" s="90">
        <v>6.0420000000000005E-4</v>
      </c>
      <c r="E5467" s="87">
        <v>457.39362281000001</v>
      </c>
      <c r="F5467" s="96">
        <v>2.9</v>
      </c>
      <c r="G5467" s="91">
        <v>13.594999999999999</v>
      </c>
      <c r="H5467" s="41">
        <v>3.5414409768019794E-4</v>
      </c>
      <c r="I5467" s="42">
        <v>37.440483636473814</v>
      </c>
      <c r="J5467" s="41">
        <v>3.7763888888888884E-4</v>
      </c>
      <c r="K5467" s="42">
        <v>3.8395088794037502</v>
      </c>
      <c r="L5467" s="41">
        <v>3.5414409768019794E-4</v>
      </c>
      <c r="M5467" s="42">
        <v>3.6247182590427292</v>
      </c>
    </row>
    <row r="5468" spans="1:13" x14ac:dyDescent="0.2">
      <c r="A5468" s="84">
        <v>360</v>
      </c>
      <c r="B5468" s="85">
        <v>38791</v>
      </c>
      <c r="C5468" s="105">
        <v>24.22</v>
      </c>
      <c r="D5468" s="90">
        <v>6.0263999999999999E-4</v>
      </c>
      <c r="E5468" s="87">
        <v>457.66926649999999</v>
      </c>
      <c r="F5468" s="96">
        <v>2.91</v>
      </c>
      <c r="G5468" s="91">
        <v>13.565</v>
      </c>
      <c r="H5468" s="41">
        <v>3.5341014086331946E-4</v>
      </c>
      <c r="I5468" s="42">
        <v>37.453715483069772</v>
      </c>
      <c r="J5468" s="41">
        <v>3.7680555555555552E-4</v>
      </c>
      <c r="K5468" s="42">
        <v>3.8398856849593059</v>
      </c>
      <c r="L5468" s="41">
        <v>3.5341014086331946E-4</v>
      </c>
      <c r="M5468" s="42">
        <v>3.6250716691835922</v>
      </c>
    </row>
    <row r="5469" spans="1:13" x14ac:dyDescent="0.2">
      <c r="A5469" s="84">
        <v>360</v>
      </c>
      <c r="B5469" s="85">
        <v>38792</v>
      </c>
      <c r="C5469" s="105">
        <v>24.43</v>
      </c>
      <c r="D5469" s="90">
        <v>6.0733E-4</v>
      </c>
      <c r="E5469" s="87">
        <v>457.94722278</v>
      </c>
      <c r="F5469" s="96">
        <v>2.95</v>
      </c>
      <c r="G5469" s="91">
        <v>13.69</v>
      </c>
      <c r="H5469" s="41">
        <v>3.5646701969826999E-4</v>
      </c>
      <c r="I5469" s="42">
        <v>37.467066497404652</v>
      </c>
      <c r="J5469" s="41">
        <v>3.8027777777777778E-4</v>
      </c>
      <c r="K5469" s="42">
        <v>3.8402659627370839</v>
      </c>
      <c r="L5469" s="41">
        <v>3.5646701969826999E-4</v>
      </c>
      <c r="M5469" s="42">
        <v>3.6254281362032907</v>
      </c>
    </row>
    <row r="5470" spans="1:13" x14ac:dyDescent="0.2">
      <c r="A5470" s="84">
        <v>360</v>
      </c>
      <c r="B5470" s="85">
        <v>38793</v>
      </c>
      <c r="C5470" s="105">
        <v>24.32</v>
      </c>
      <c r="D5470" s="90">
        <v>6.0486999999999997E-4</v>
      </c>
      <c r="E5470" s="87">
        <v>458.22422132000003</v>
      </c>
      <c r="F5470" s="96">
        <v>2.98</v>
      </c>
      <c r="G5470" s="91">
        <v>13.65</v>
      </c>
      <c r="H5470" s="41">
        <v>3.554891832824314E-4</v>
      </c>
      <c r="I5470" s="42">
        <v>37.480385634273802</v>
      </c>
      <c r="J5470" s="41">
        <v>3.791666666666667E-4</v>
      </c>
      <c r="K5470" s="42">
        <v>3.8406451294037507</v>
      </c>
      <c r="L5470" s="41">
        <v>3.554891832824314E-4</v>
      </c>
      <c r="M5470" s="42">
        <v>3.625783625386573</v>
      </c>
    </row>
    <row r="5471" spans="1:13" x14ac:dyDescent="0.2">
      <c r="A5471" s="84">
        <v>360</v>
      </c>
      <c r="B5471" s="85">
        <v>38794</v>
      </c>
      <c r="C5471" s="105">
        <v>24.32</v>
      </c>
      <c r="D5471" s="90">
        <v>6.0486999999999997E-4</v>
      </c>
      <c r="E5471" s="87">
        <v>458.5013874</v>
      </c>
      <c r="F5471" s="96">
        <v>2.98</v>
      </c>
      <c r="G5471" s="91">
        <v>13.65</v>
      </c>
      <c r="H5471" s="41">
        <v>3.554891832824314E-4</v>
      </c>
      <c r="I5471" s="42">
        <v>37.49370950595204</v>
      </c>
      <c r="J5471" s="41">
        <v>3.791666666666667E-4</v>
      </c>
      <c r="K5471" s="42">
        <v>3.8410242960704175</v>
      </c>
      <c r="L5471" s="41">
        <v>3.554891832824314E-4</v>
      </c>
      <c r="M5471" s="42">
        <v>3.6261391145698552</v>
      </c>
    </row>
    <row r="5472" spans="1:13" x14ac:dyDescent="0.2">
      <c r="A5472" s="84">
        <v>360</v>
      </c>
      <c r="B5472" s="85">
        <v>38795</v>
      </c>
      <c r="C5472" s="105">
        <v>24.32</v>
      </c>
      <c r="D5472" s="90">
        <v>6.0486999999999997E-4</v>
      </c>
      <c r="E5472" s="87">
        <v>458.77872113000001</v>
      </c>
      <c r="F5472" s="96">
        <v>2.98</v>
      </c>
      <c r="G5472" s="91">
        <v>13.65</v>
      </c>
      <c r="H5472" s="41">
        <v>3.554891832824314E-4</v>
      </c>
      <c r="I5472" s="42">
        <v>37.507038114122537</v>
      </c>
      <c r="J5472" s="41">
        <v>3.791666666666667E-4</v>
      </c>
      <c r="K5472" s="42">
        <v>3.8414034627370843</v>
      </c>
      <c r="L5472" s="41">
        <v>3.554891832824314E-4</v>
      </c>
      <c r="M5472" s="42">
        <v>3.6264946037531374</v>
      </c>
    </row>
    <row r="5473" spans="1:13" x14ac:dyDescent="0.2">
      <c r="A5473" s="84">
        <v>360</v>
      </c>
      <c r="B5473" s="85">
        <v>38796</v>
      </c>
      <c r="C5473" s="105">
        <v>24.29</v>
      </c>
      <c r="D5473" s="90">
        <v>6.0420000000000005E-4</v>
      </c>
      <c r="E5473" s="87">
        <v>459.05591522999998</v>
      </c>
      <c r="F5473" s="96">
        <v>2.98</v>
      </c>
      <c r="G5473" s="91">
        <v>13.635</v>
      </c>
      <c r="H5473" s="41">
        <v>3.5512240614243851E-4</v>
      </c>
      <c r="I5473" s="42">
        <v>37.520357703744899</v>
      </c>
      <c r="J5473" s="41">
        <v>3.7875000000000002E-4</v>
      </c>
      <c r="K5473" s="42">
        <v>3.8417822127370842</v>
      </c>
      <c r="L5473" s="41">
        <v>3.5512240614243851E-4</v>
      </c>
      <c r="M5473" s="42">
        <v>3.6268497261592798</v>
      </c>
    </row>
    <row r="5474" spans="1:13" x14ac:dyDescent="0.2">
      <c r="A5474" s="84">
        <v>360</v>
      </c>
      <c r="B5474" s="85">
        <v>38797</v>
      </c>
      <c r="C5474" s="105">
        <v>24.54</v>
      </c>
      <c r="D5474" s="90">
        <v>6.0979000000000003E-4</v>
      </c>
      <c r="E5474" s="87">
        <v>459.33584294000002</v>
      </c>
      <c r="F5474" s="96">
        <v>2.95</v>
      </c>
      <c r="G5474" s="91">
        <v>13.744999999999999</v>
      </c>
      <c r="H5474" s="41">
        <v>3.578109847315325E-4</v>
      </c>
      <c r="I5474" s="42">
        <v>37.533782899882354</v>
      </c>
      <c r="J5474" s="41">
        <v>3.8180555555555553E-4</v>
      </c>
      <c r="K5474" s="42">
        <v>3.8421640182926398</v>
      </c>
      <c r="L5474" s="41">
        <v>3.578109847315325E-4</v>
      </c>
      <c r="M5474" s="42">
        <v>3.6272075371440113</v>
      </c>
    </row>
    <row r="5475" spans="1:13" x14ac:dyDescent="0.2">
      <c r="A5475" s="84">
        <v>360</v>
      </c>
      <c r="B5475" s="85">
        <v>38798</v>
      </c>
      <c r="C5475" s="105">
        <v>24.49</v>
      </c>
      <c r="D5475" s="90">
        <v>6.0866999999999996E-4</v>
      </c>
      <c r="E5475" s="87">
        <v>459.61542688999998</v>
      </c>
      <c r="F5475" s="96">
        <v>2.97</v>
      </c>
      <c r="G5475" s="91">
        <v>13.729999999999999</v>
      </c>
      <c r="H5475" s="41">
        <v>3.5744451309382974E-4</v>
      </c>
      <c r="I5475" s="42">
        <v>37.54719914463557</v>
      </c>
      <c r="J5475" s="41">
        <v>3.8138888888888885E-4</v>
      </c>
      <c r="K5475" s="42">
        <v>3.8425454071815288</v>
      </c>
      <c r="L5475" s="41">
        <v>3.5744451309382974E-4</v>
      </c>
      <c r="M5475" s="42">
        <v>3.6275649816571054</v>
      </c>
    </row>
    <row r="5476" spans="1:13" x14ac:dyDescent="0.2">
      <c r="A5476" s="84">
        <v>360</v>
      </c>
      <c r="B5476" s="85">
        <v>38799</v>
      </c>
      <c r="C5476" s="105">
        <v>24.49</v>
      </c>
      <c r="D5476" s="90">
        <v>6.0866999999999996E-4</v>
      </c>
      <c r="E5476" s="87">
        <v>459.89518100999999</v>
      </c>
      <c r="F5476" s="96">
        <v>2.96</v>
      </c>
      <c r="G5476" s="91">
        <v>13.725</v>
      </c>
      <c r="H5476" s="41">
        <v>3.5732234517005246E-4</v>
      </c>
      <c r="I5476" s="42">
        <v>37.5606155978885</v>
      </c>
      <c r="J5476" s="41">
        <v>3.8124999999999997E-4</v>
      </c>
      <c r="K5476" s="42">
        <v>3.842926657181529</v>
      </c>
      <c r="L5476" s="41">
        <v>3.5732234517005246E-4</v>
      </c>
      <c r="M5476" s="42">
        <v>3.6279223040022757</v>
      </c>
    </row>
    <row r="5477" spans="1:13" x14ac:dyDescent="0.2">
      <c r="A5477" s="84">
        <v>360</v>
      </c>
      <c r="B5477" s="85">
        <v>38800</v>
      </c>
      <c r="C5477" s="105">
        <v>24.33</v>
      </c>
      <c r="D5477" s="90">
        <v>6.0510000000000002E-4</v>
      </c>
      <c r="E5477" s="87">
        <v>460.17346357999998</v>
      </c>
      <c r="F5477" s="96">
        <v>2.99</v>
      </c>
      <c r="G5477" s="91">
        <v>13.66</v>
      </c>
      <c r="H5477" s="41">
        <v>3.5573367455787874E-4</v>
      </c>
      <c r="I5477" s="42">
        <v>37.573977173693791</v>
      </c>
      <c r="J5477" s="41">
        <v>3.7944444444444446E-4</v>
      </c>
      <c r="K5477" s="42">
        <v>3.8433061016259735</v>
      </c>
      <c r="L5477" s="41">
        <v>3.5573367455787874E-4</v>
      </c>
      <c r="M5477" s="42">
        <v>3.6282780376768335</v>
      </c>
    </row>
    <row r="5478" spans="1:13" x14ac:dyDescent="0.2">
      <c r="A5478" s="84">
        <v>360</v>
      </c>
      <c r="B5478" s="85">
        <v>38801</v>
      </c>
      <c r="C5478" s="105">
        <v>24.33</v>
      </c>
      <c r="D5478" s="90">
        <v>6.0510000000000002E-4</v>
      </c>
      <c r="E5478" s="87">
        <v>460.45191454000002</v>
      </c>
      <c r="F5478" s="96">
        <v>2.99</v>
      </c>
      <c r="G5478" s="91">
        <v>13.66</v>
      </c>
      <c r="H5478" s="41">
        <v>3.5573367455787874E-4</v>
      </c>
      <c r="I5478" s="42">
        <v>37.58734350266154</v>
      </c>
      <c r="J5478" s="41">
        <v>3.7944444444444446E-4</v>
      </c>
      <c r="K5478" s="42">
        <v>3.843685546070418</v>
      </c>
      <c r="L5478" s="41">
        <v>3.5573367455787874E-4</v>
      </c>
      <c r="M5478" s="42">
        <v>3.6286337713513914</v>
      </c>
    </row>
    <row r="5479" spans="1:13" x14ac:dyDescent="0.2">
      <c r="A5479" s="84">
        <v>360</v>
      </c>
      <c r="B5479" s="85">
        <v>38802</v>
      </c>
      <c r="C5479" s="105">
        <v>24.33</v>
      </c>
      <c r="D5479" s="90">
        <v>6.0510000000000002E-4</v>
      </c>
      <c r="E5479" s="87">
        <v>460.73053399000003</v>
      </c>
      <c r="F5479" s="96">
        <v>2.99</v>
      </c>
      <c r="G5479" s="91">
        <v>13.66</v>
      </c>
      <c r="H5479" s="41">
        <v>3.5573367455787874E-4</v>
      </c>
      <c r="I5479" s="42">
        <v>37.60071458648261</v>
      </c>
      <c r="J5479" s="41">
        <v>3.7944444444444446E-4</v>
      </c>
      <c r="K5479" s="42">
        <v>3.8440649905148625</v>
      </c>
      <c r="L5479" s="41">
        <v>3.5573367455787874E-4</v>
      </c>
      <c r="M5479" s="42">
        <v>3.6289895050259493</v>
      </c>
    </row>
    <row r="5480" spans="1:13" x14ac:dyDescent="0.2">
      <c r="A5480" s="84">
        <v>360</v>
      </c>
      <c r="B5480" s="85">
        <v>38803</v>
      </c>
      <c r="C5480" s="105">
        <v>24.16</v>
      </c>
      <c r="D5480" s="90">
        <v>6.0128999999999998E-4</v>
      </c>
      <c r="E5480" s="87">
        <v>461.00756665</v>
      </c>
      <c r="F5480" s="96">
        <v>2.98</v>
      </c>
      <c r="G5480" s="91">
        <v>13.57</v>
      </c>
      <c r="H5480" s="41">
        <v>3.535324804253559E-4</v>
      </c>
      <c r="I5480" s="42">
        <v>37.614007660376132</v>
      </c>
      <c r="J5480" s="41">
        <v>3.7694444444444445E-4</v>
      </c>
      <c r="K5480" s="42">
        <v>3.8444419349593071</v>
      </c>
      <c r="L5480" s="41">
        <v>3.535324804253559E-4</v>
      </c>
      <c r="M5480" s="42">
        <v>3.6293430375063744</v>
      </c>
    </row>
    <row r="5481" spans="1:13" x14ac:dyDescent="0.2">
      <c r="A5481" s="84">
        <v>360</v>
      </c>
      <c r="B5481" s="85">
        <v>38804</v>
      </c>
      <c r="C5481" s="105">
        <v>24.33</v>
      </c>
      <c r="D5481" s="90">
        <v>6.0510000000000002E-4</v>
      </c>
      <c r="E5481" s="87">
        <v>461.28652233000003</v>
      </c>
      <c r="F5481" s="96">
        <v>2.92</v>
      </c>
      <c r="G5481" s="91">
        <v>13.625</v>
      </c>
      <c r="H5481" s="41">
        <v>3.548778612254555E-4</v>
      </c>
      <c r="I5481" s="42">
        <v>37.627356038966767</v>
      </c>
      <c r="J5481" s="41">
        <v>3.7847222222222221E-4</v>
      </c>
      <c r="K5481" s="42">
        <v>3.8448204071815293</v>
      </c>
      <c r="L5481" s="41">
        <v>3.548778612254555E-4</v>
      </c>
      <c r="M5481" s="42">
        <v>3.6296979153675997</v>
      </c>
    </row>
    <row r="5482" spans="1:13" x14ac:dyDescent="0.2">
      <c r="A5482" s="84">
        <v>360</v>
      </c>
      <c r="B5482" s="85">
        <v>38805</v>
      </c>
      <c r="C5482" s="105">
        <v>24.23</v>
      </c>
      <c r="D5482" s="90">
        <v>6.0285999999999998E-4</v>
      </c>
      <c r="E5482" s="87">
        <v>461.56461352000002</v>
      </c>
      <c r="F5482" s="96">
        <v>2.99</v>
      </c>
      <c r="G5482" s="91">
        <v>13.61</v>
      </c>
      <c r="H5482" s="41">
        <v>3.5451100360539556E-4</v>
      </c>
      <c r="I5482" s="42">
        <v>37.640695350719156</v>
      </c>
      <c r="J5482" s="41">
        <v>3.7805555555555552E-4</v>
      </c>
      <c r="K5482" s="42">
        <v>3.845198462737085</v>
      </c>
      <c r="L5482" s="41">
        <v>3.5451100360539556E-4</v>
      </c>
      <c r="M5482" s="42">
        <v>3.6300524263712051</v>
      </c>
    </row>
    <row r="5483" spans="1:13" x14ac:dyDescent="0.2">
      <c r="A5483" s="84">
        <v>360</v>
      </c>
      <c r="B5483" s="85">
        <v>38806</v>
      </c>
      <c r="C5483" s="105">
        <v>24.11</v>
      </c>
      <c r="D5483" s="90">
        <v>6.0017000000000002E-4</v>
      </c>
      <c r="E5483" s="87">
        <v>461.84163074999998</v>
      </c>
      <c r="F5483" s="96">
        <v>3.03</v>
      </c>
      <c r="G5483" s="91">
        <v>13.57</v>
      </c>
      <c r="H5483" s="41">
        <v>3.535324804253559E-4</v>
      </c>
      <c r="I5483" s="42">
        <v>37.654002559111433</v>
      </c>
      <c r="J5483" s="41">
        <v>3.7694444444444445E-4</v>
      </c>
      <c r="K5483" s="42">
        <v>3.8455754071815296</v>
      </c>
      <c r="L5483" s="41">
        <v>3.535324804253559E-4</v>
      </c>
      <c r="M5483" s="42">
        <v>3.6304059588516306</v>
      </c>
    </row>
    <row r="5484" spans="1:13" x14ac:dyDescent="0.2">
      <c r="A5484" s="84">
        <v>360</v>
      </c>
      <c r="B5484" s="85">
        <v>38807</v>
      </c>
      <c r="C5484" s="105">
        <v>24.1</v>
      </c>
      <c r="D5484" s="90">
        <v>5.9995000000000003E-4</v>
      </c>
      <c r="E5484" s="87">
        <v>462.11871264000001</v>
      </c>
      <c r="F5484" s="96">
        <v>3.09</v>
      </c>
      <c r="G5484" s="91">
        <v>13.595000000000001</v>
      </c>
      <c r="H5484" s="41">
        <v>3.5414409768019794E-4</v>
      </c>
      <c r="I5484" s="42">
        <v>37.667337501871778</v>
      </c>
      <c r="J5484" s="41">
        <v>3.7763888888888889E-4</v>
      </c>
      <c r="K5484" s="42">
        <v>3.8459530460704183</v>
      </c>
      <c r="L5484" s="41">
        <v>3.5414409768019794E-4</v>
      </c>
      <c r="M5484" s="42">
        <v>3.6307601029493108</v>
      </c>
    </row>
    <row r="5485" spans="1:13" x14ac:dyDescent="0.2">
      <c r="A5485" s="84">
        <v>360</v>
      </c>
      <c r="B5485" s="85">
        <v>38808</v>
      </c>
      <c r="C5485" s="105">
        <v>24.1</v>
      </c>
      <c r="D5485" s="90">
        <v>5.9995000000000003E-4</v>
      </c>
      <c r="E5485" s="87">
        <v>462.39596075999998</v>
      </c>
      <c r="F5485" s="96">
        <v>3.09</v>
      </c>
      <c r="G5485" s="91">
        <v>13.595000000000001</v>
      </c>
      <c r="H5485" s="41">
        <v>3.5414409768019794E-4</v>
      </c>
      <c r="I5485" s="42">
        <v>37.680677167123392</v>
      </c>
      <c r="J5485" s="41">
        <v>3.7763888888888889E-4</v>
      </c>
      <c r="K5485" s="42">
        <v>3.8463306849593071</v>
      </c>
      <c r="L5485" s="41">
        <v>3.5414409768019794E-4</v>
      </c>
      <c r="M5485" s="42">
        <v>3.631114247046991</v>
      </c>
    </row>
    <row r="5486" spans="1:13" x14ac:dyDescent="0.2">
      <c r="A5486" s="84">
        <v>360</v>
      </c>
      <c r="B5486" s="85">
        <v>38809</v>
      </c>
      <c r="C5486" s="105">
        <v>24.1</v>
      </c>
      <c r="D5486" s="90">
        <v>5.9995000000000003E-4</v>
      </c>
      <c r="E5486" s="87">
        <v>462.67337522000003</v>
      </c>
      <c r="F5486" s="96">
        <v>3.09</v>
      </c>
      <c r="G5486" s="91">
        <v>13.595000000000001</v>
      </c>
      <c r="H5486" s="41">
        <v>3.5414409768019794E-4</v>
      </c>
      <c r="I5486" s="42">
        <v>37.694021556538722</v>
      </c>
      <c r="J5486" s="41">
        <v>3.7763888888888889E-4</v>
      </c>
      <c r="K5486" s="42">
        <v>3.8467083238481958</v>
      </c>
      <c r="L5486" s="41">
        <v>3.5414409768019794E-4</v>
      </c>
      <c r="M5486" s="42">
        <v>3.6314683911446712</v>
      </c>
    </row>
    <row r="5487" spans="1:13" x14ac:dyDescent="0.2">
      <c r="A5487" s="84">
        <v>360</v>
      </c>
      <c r="B5487" s="85">
        <v>38810</v>
      </c>
      <c r="C5487" s="105">
        <v>24.59</v>
      </c>
      <c r="D5487" s="90">
        <v>6.1090000000000005E-4</v>
      </c>
      <c r="E5487" s="87">
        <v>462.95602237999998</v>
      </c>
      <c r="F5487" s="96">
        <v>3.21</v>
      </c>
      <c r="G5487" s="91">
        <v>13.9</v>
      </c>
      <c r="H5487" s="41">
        <v>3.6159503880028865E-4</v>
      </c>
      <c r="I5487" s="42">
        <v>37.707651527726</v>
      </c>
      <c r="J5487" s="41">
        <v>3.8611111111111111E-4</v>
      </c>
      <c r="K5487" s="42">
        <v>3.847094434959307</v>
      </c>
      <c r="L5487" s="41">
        <v>3.6159503880028865E-4</v>
      </c>
      <c r="M5487" s="42">
        <v>3.6318299861834715</v>
      </c>
    </row>
    <row r="5488" spans="1:13" x14ac:dyDescent="0.2">
      <c r="A5488" s="84">
        <v>360</v>
      </c>
      <c r="B5488" s="85">
        <v>38811</v>
      </c>
      <c r="C5488" s="105">
        <v>24.32</v>
      </c>
      <c r="D5488" s="90">
        <v>6.0486999999999997E-4</v>
      </c>
      <c r="E5488" s="87">
        <v>463.23605058999999</v>
      </c>
      <c r="F5488" s="96">
        <v>3.13</v>
      </c>
      <c r="G5488" s="91">
        <v>13.725</v>
      </c>
      <c r="H5488" s="41">
        <v>3.5732234517005246E-4</v>
      </c>
      <c r="I5488" s="42">
        <v>37.721125314200741</v>
      </c>
      <c r="J5488" s="41">
        <v>3.8124999999999997E-4</v>
      </c>
      <c r="K5488" s="42">
        <v>3.8474756849593073</v>
      </c>
      <c r="L5488" s="41">
        <v>3.5732234517005246E-4</v>
      </c>
      <c r="M5488" s="42">
        <v>3.6321873085286418</v>
      </c>
    </row>
    <row r="5489" spans="1:13" x14ac:dyDescent="0.2">
      <c r="A5489" s="84">
        <v>360</v>
      </c>
      <c r="B5489" s="85">
        <v>38812</v>
      </c>
      <c r="C5489" s="105">
        <v>24.47</v>
      </c>
      <c r="D5489" s="90">
        <v>6.0822999999999997E-4</v>
      </c>
      <c r="E5489" s="87">
        <v>463.51780465000002</v>
      </c>
      <c r="F5489" s="96">
        <v>3.19</v>
      </c>
      <c r="G5489" s="91">
        <v>13.83</v>
      </c>
      <c r="H5489" s="41">
        <v>3.5988674744968918E-4</v>
      </c>
      <c r="I5489" s="42">
        <v>37.734700647300208</v>
      </c>
      <c r="J5489" s="41">
        <v>3.8416666666666666E-4</v>
      </c>
      <c r="K5489" s="42">
        <v>3.8478598516259739</v>
      </c>
      <c r="L5489" s="41">
        <v>3.5988674744968918E-4</v>
      </c>
      <c r="M5489" s="42">
        <v>3.6325471952760915</v>
      </c>
    </row>
    <row r="5490" spans="1:13" x14ac:dyDescent="0.2">
      <c r="A5490" s="84">
        <v>360</v>
      </c>
      <c r="B5490" s="85">
        <v>38813</v>
      </c>
      <c r="C5490" s="105">
        <v>24.29</v>
      </c>
      <c r="D5490" s="90">
        <v>6.0420000000000005E-4</v>
      </c>
      <c r="E5490" s="87">
        <v>463.79786210999998</v>
      </c>
      <c r="F5490" s="96">
        <v>3.25</v>
      </c>
      <c r="G5490" s="91">
        <v>13.77</v>
      </c>
      <c r="H5490" s="41">
        <v>3.5842166371002904E-4</v>
      </c>
      <c r="I5490" s="42">
        <v>37.748225581485812</v>
      </c>
      <c r="J5490" s="41">
        <v>3.8249999999999997E-4</v>
      </c>
      <c r="K5490" s="42">
        <v>3.8482423516259741</v>
      </c>
      <c r="L5490" s="41">
        <v>3.5842166371002904E-4</v>
      </c>
      <c r="M5490" s="42">
        <v>3.6329056169398015</v>
      </c>
    </row>
    <row r="5491" spans="1:13" x14ac:dyDescent="0.2">
      <c r="A5491" s="84">
        <v>360</v>
      </c>
      <c r="B5491" s="85">
        <v>38814</v>
      </c>
      <c r="C5491" s="105">
        <v>24.15</v>
      </c>
      <c r="D5491" s="90">
        <v>6.0106999999999999E-4</v>
      </c>
      <c r="E5491" s="87">
        <v>464.07663709000002</v>
      </c>
      <c r="F5491" s="96">
        <v>3.23</v>
      </c>
      <c r="G5491" s="91">
        <v>13.69</v>
      </c>
      <c r="H5491" s="41">
        <v>3.5646701969826999E-4</v>
      </c>
      <c r="I5491" s="42">
        <v>37.761681578957742</v>
      </c>
      <c r="J5491" s="41">
        <v>3.8027777777777778E-4</v>
      </c>
      <c r="K5491" s="42">
        <v>3.848622629403752</v>
      </c>
      <c r="L5491" s="41">
        <v>3.5646701969826999E-4</v>
      </c>
      <c r="M5491" s="42">
        <v>3.6332620839595</v>
      </c>
    </row>
    <row r="5492" spans="1:13" x14ac:dyDescent="0.2">
      <c r="A5492" s="84">
        <v>360</v>
      </c>
      <c r="B5492" s="85">
        <v>38815</v>
      </c>
      <c r="C5492" s="105">
        <v>24.15</v>
      </c>
      <c r="D5492" s="90">
        <v>6.0106999999999999E-4</v>
      </c>
      <c r="E5492" s="87">
        <v>464.35557963000002</v>
      </c>
      <c r="F5492" s="96">
        <v>3.23</v>
      </c>
      <c r="G5492" s="91">
        <v>13.69</v>
      </c>
      <c r="H5492" s="41">
        <v>3.5646701969826999E-4</v>
      </c>
      <c r="I5492" s="42">
        <v>37.775142373048986</v>
      </c>
      <c r="J5492" s="41">
        <v>3.8027777777777778E-4</v>
      </c>
      <c r="K5492" s="42">
        <v>3.8490029071815299</v>
      </c>
      <c r="L5492" s="41">
        <v>3.5646701969826999E-4</v>
      </c>
      <c r="M5492" s="42">
        <v>3.6336185509791985</v>
      </c>
    </row>
    <row r="5493" spans="1:13" x14ac:dyDescent="0.2">
      <c r="A5493" s="84">
        <v>360</v>
      </c>
      <c r="B5493" s="85">
        <v>38816</v>
      </c>
      <c r="C5493" s="105">
        <v>24.15</v>
      </c>
      <c r="D5493" s="90">
        <v>6.0106999999999999E-4</v>
      </c>
      <c r="E5493" s="87">
        <v>464.63468984000002</v>
      </c>
      <c r="F5493" s="96">
        <v>3.23</v>
      </c>
      <c r="G5493" s="91">
        <v>13.69</v>
      </c>
      <c r="H5493" s="41">
        <v>3.5646701969826999E-4</v>
      </c>
      <c r="I5493" s="42">
        <v>37.788607965469382</v>
      </c>
      <c r="J5493" s="41">
        <v>3.8027777777777778E-4</v>
      </c>
      <c r="K5493" s="42">
        <v>3.8493831849593079</v>
      </c>
      <c r="L5493" s="41">
        <v>3.5646701969826999E-4</v>
      </c>
      <c r="M5493" s="42">
        <v>3.633975017998897</v>
      </c>
    </row>
    <row r="5494" spans="1:13" x14ac:dyDescent="0.2">
      <c r="A5494" s="84">
        <v>360</v>
      </c>
      <c r="B5494" s="85">
        <v>38817</v>
      </c>
      <c r="C5494" s="105">
        <v>24.07</v>
      </c>
      <c r="D5494" s="90">
        <v>5.9927999999999999E-4</v>
      </c>
      <c r="E5494" s="87">
        <v>464.91313611999999</v>
      </c>
      <c r="F5494" s="96">
        <v>3.3</v>
      </c>
      <c r="G5494" s="91">
        <v>13.685</v>
      </c>
      <c r="H5494" s="41">
        <v>3.56344808910114E-4</v>
      </c>
      <c r="I5494" s="42">
        <v>37.802073739753816</v>
      </c>
      <c r="J5494" s="41">
        <v>3.801388888888889E-4</v>
      </c>
      <c r="K5494" s="42">
        <v>3.849763323848197</v>
      </c>
      <c r="L5494" s="41">
        <v>3.56344808910114E-4</v>
      </c>
      <c r="M5494" s="42">
        <v>3.6343313628078073</v>
      </c>
    </row>
    <row r="5495" spans="1:13" x14ac:dyDescent="0.2">
      <c r="A5495" s="84">
        <v>360</v>
      </c>
      <c r="B5495" s="85">
        <v>38818</v>
      </c>
      <c r="C5495" s="105">
        <v>24.25</v>
      </c>
      <c r="D5495" s="90">
        <v>6.0331000000000002E-4</v>
      </c>
      <c r="E5495" s="87">
        <v>465.19362286</v>
      </c>
      <c r="F5495" s="96">
        <v>3.25</v>
      </c>
      <c r="G5495" s="91">
        <v>13.75</v>
      </c>
      <c r="H5495" s="41">
        <v>3.579331312344447E-4</v>
      </c>
      <c r="I5495" s="42">
        <v>37.815604354374642</v>
      </c>
      <c r="J5495" s="41">
        <v>3.8194444444444446E-4</v>
      </c>
      <c r="K5495" s="42">
        <v>3.8501452682926414</v>
      </c>
      <c r="L5495" s="41">
        <v>3.579331312344447E-4</v>
      </c>
      <c r="M5495" s="42">
        <v>3.634689295939042</v>
      </c>
    </row>
    <row r="5496" spans="1:13" x14ac:dyDescent="0.2">
      <c r="A5496" s="84">
        <v>360</v>
      </c>
      <c r="B5496" s="85">
        <v>38819</v>
      </c>
      <c r="C5496" s="105">
        <v>24.02</v>
      </c>
      <c r="D5496" s="90">
        <v>5.9816000000000003E-4</v>
      </c>
      <c r="E5496" s="87">
        <v>465.47188308</v>
      </c>
      <c r="F5496" s="96">
        <v>3.28</v>
      </c>
      <c r="G5496" s="91">
        <v>13.65</v>
      </c>
      <c r="H5496" s="41">
        <v>3.554891832824314E-4</v>
      </c>
      <c r="I5496" s="42">
        <v>37.829047392681908</v>
      </c>
      <c r="J5496" s="41">
        <v>3.791666666666667E-4</v>
      </c>
      <c r="K5496" s="42">
        <v>3.8505244349593082</v>
      </c>
      <c r="L5496" s="41">
        <v>3.554891832824314E-4</v>
      </c>
      <c r="M5496" s="42">
        <v>3.6350447851223242</v>
      </c>
    </row>
    <row r="5497" spans="1:13" x14ac:dyDescent="0.2">
      <c r="A5497" s="84">
        <v>360</v>
      </c>
      <c r="B5497" s="85">
        <v>38820</v>
      </c>
      <c r="C5497" s="105">
        <v>24.02</v>
      </c>
      <c r="D5497" s="90">
        <v>5.9816000000000003E-4</v>
      </c>
      <c r="E5497" s="87">
        <v>465.75030973999998</v>
      </c>
      <c r="F5497" s="96">
        <v>3.28</v>
      </c>
      <c r="G5497" s="91">
        <v>13.65</v>
      </c>
      <c r="H5497" s="41">
        <v>3.554891832824314E-4</v>
      </c>
      <c r="I5497" s="42">
        <v>37.842495209843882</v>
      </c>
      <c r="J5497" s="41">
        <v>3.791666666666667E-4</v>
      </c>
      <c r="K5497" s="42">
        <v>3.850903601625975</v>
      </c>
      <c r="L5497" s="41">
        <v>3.554891832824314E-4</v>
      </c>
      <c r="M5497" s="42">
        <v>3.6354002743056064</v>
      </c>
    </row>
    <row r="5498" spans="1:13" x14ac:dyDescent="0.2">
      <c r="A5498" s="84">
        <v>360</v>
      </c>
      <c r="B5498" s="85">
        <v>38821</v>
      </c>
      <c r="C5498" s="105">
        <v>24.02</v>
      </c>
      <c r="D5498" s="90">
        <v>5.9816000000000003E-4</v>
      </c>
      <c r="E5498" s="87">
        <v>466.02890294999997</v>
      </c>
      <c r="F5498" s="96">
        <v>3.28</v>
      </c>
      <c r="G5498" s="91">
        <v>13.65</v>
      </c>
      <c r="H5498" s="41">
        <v>3.554891832824314E-4</v>
      </c>
      <c r="I5498" s="42">
        <v>37.855947807559396</v>
      </c>
      <c r="J5498" s="41">
        <v>3.791666666666667E-4</v>
      </c>
      <c r="K5498" s="42">
        <v>3.8512827682926418</v>
      </c>
      <c r="L5498" s="41">
        <v>3.554891832824314E-4</v>
      </c>
      <c r="M5498" s="42">
        <v>3.6357557634888886</v>
      </c>
    </row>
    <row r="5499" spans="1:13" x14ac:dyDescent="0.2">
      <c r="A5499" s="84">
        <v>360</v>
      </c>
      <c r="B5499" s="85">
        <v>38822</v>
      </c>
      <c r="C5499" s="105">
        <v>24.02</v>
      </c>
      <c r="D5499" s="90">
        <v>5.9816000000000003E-4</v>
      </c>
      <c r="E5499" s="87">
        <v>466.3076628</v>
      </c>
      <c r="F5499" s="96">
        <v>3.28</v>
      </c>
      <c r="G5499" s="91">
        <v>13.65</v>
      </c>
      <c r="H5499" s="41">
        <v>3.554891832824314E-4</v>
      </c>
      <c r="I5499" s="42">
        <v>37.869405187527889</v>
      </c>
      <c r="J5499" s="41">
        <v>3.791666666666667E-4</v>
      </c>
      <c r="K5499" s="42">
        <v>3.8516619349593086</v>
      </c>
      <c r="L5499" s="41">
        <v>3.554891832824314E-4</v>
      </c>
      <c r="M5499" s="42">
        <v>3.6361112526721708</v>
      </c>
    </row>
    <row r="5500" spans="1:13" x14ac:dyDescent="0.2">
      <c r="A5500" s="84">
        <v>360</v>
      </c>
      <c r="B5500" s="85">
        <v>38823</v>
      </c>
      <c r="C5500" s="105">
        <v>24.02</v>
      </c>
      <c r="D5500" s="90">
        <v>5.9816000000000003E-4</v>
      </c>
      <c r="E5500" s="87">
        <v>466.58658938999997</v>
      </c>
      <c r="F5500" s="96">
        <v>3.28</v>
      </c>
      <c r="G5500" s="91">
        <v>13.65</v>
      </c>
      <c r="H5500" s="41">
        <v>3.554891832824314E-4</v>
      </c>
      <c r="I5500" s="42">
        <v>37.882867351449391</v>
      </c>
      <c r="J5500" s="41">
        <v>3.791666666666667E-4</v>
      </c>
      <c r="K5500" s="42">
        <v>3.8520411016259755</v>
      </c>
      <c r="L5500" s="41">
        <v>3.554891832824314E-4</v>
      </c>
      <c r="M5500" s="42">
        <v>3.636466741855453</v>
      </c>
    </row>
    <row r="5501" spans="1:13" x14ac:dyDescent="0.2">
      <c r="A5501" s="84">
        <v>360</v>
      </c>
      <c r="B5501" s="85">
        <v>38824</v>
      </c>
      <c r="C5501" s="105">
        <v>23.96</v>
      </c>
      <c r="D5501" s="90">
        <v>5.9681000000000003E-4</v>
      </c>
      <c r="E5501" s="87">
        <v>466.86505292999999</v>
      </c>
      <c r="F5501" s="96">
        <v>3.24</v>
      </c>
      <c r="G5501" s="91">
        <v>13.600000000000001</v>
      </c>
      <c r="H5501" s="41">
        <v>3.5426640502311812E-4</v>
      </c>
      <c r="I5501" s="42">
        <v>37.896287978677954</v>
      </c>
      <c r="J5501" s="41">
        <v>3.7777777777777782E-4</v>
      </c>
      <c r="K5501" s="42">
        <v>3.852418879403753</v>
      </c>
      <c r="L5501" s="41">
        <v>3.5426640502311812E-4</v>
      </c>
      <c r="M5501" s="42">
        <v>3.6368210082604762</v>
      </c>
    </row>
    <row r="5502" spans="1:13" x14ac:dyDescent="0.2">
      <c r="A5502" s="84">
        <v>360</v>
      </c>
      <c r="B5502" s="85">
        <v>38825</v>
      </c>
      <c r="C5502" s="105">
        <v>24.1</v>
      </c>
      <c r="D5502" s="90">
        <v>5.9995000000000003E-4</v>
      </c>
      <c r="E5502" s="87">
        <v>467.14514861999999</v>
      </c>
      <c r="F5502" s="96">
        <v>3.26</v>
      </c>
      <c r="G5502" s="91">
        <v>13.68</v>
      </c>
      <c r="H5502" s="41">
        <v>3.5622259276180124E-4</v>
      </c>
      <c r="I5502" s="42">
        <v>37.909787492637768</v>
      </c>
      <c r="J5502" s="41">
        <v>3.7999999999999997E-4</v>
      </c>
      <c r="K5502" s="42">
        <v>3.8527988794037529</v>
      </c>
      <c r="L5502" s="41">
        <v>3.5622259276180124E-4</v>
      </c>
      <c r="M5502" s="42">
        <v>3.6371772308532382</v>
      </c>
    </row>
    <row r="5503" spans="1:13" x14ac:dyDescent="0.2">
      <c r="A5503" s="84">
        <v>360</v>
      </c>
      <c r="B5503" s="85">
        <v>38826</v>
      </c>
      <c r="C5503" s="105">
        <v>24.06</v>
      </c>
      <c r="D5503" s="90">
        <v>5.9904999999999995E-4</v>
      </c>
      <c r="E5503" s="87">
        <v>467.42499192000002</v>
      </c>
      <c r="F5503" s="96">
        <v>3.27</v>
      </c>
      <c r="G5503" s="91">
        <v>13.664999999999999</v>
      </c>
      <c r="H5503" s="41">
        <v>3.5585591215148149E-4</v>
      </c>
      <c r="I5503" s="42">
        <v>37.923277914645432</v>
      </c>
      <c r="J5503" s="41">
        <v>3.7958333333333334E-4</v>
      </c>
      <c r="K5503" s="42">
        <v>3.8531784627370862</v>
      </c>
      <c r="L5503" s="41">
        <v>3.5585591215148149E-4</v>
      </c>
      <c r="M5503" s="42">
        <v>3.6375330867653899</v>
      </c>
    </row>
    <row r="5504" spans="1:13" x14ac:dyDescent="0.2">
      <c r="A5504" s="84">
        <v>360</v>
      </c>
      <c r="B5504" s="85">
        <v>38827</v>
      </c>
      <c r="C5504" s="105">
        <v>24.38</v>
      </c>
      <c r="D5504" s="90">
        <v>6.0621000000000004E-4</v>
      </c>
      <c r="E5504" s="87">
        <v>467.70834961999998</v>
      </c>
      <c r="F5504" s="96">
        <v>3.26</v>
      </c>
      <c r="G5504" s="91">
        <v>13.82</v>
      </c>
      <c r="H5504" s="41">
        <v>3.5964262031362715E-4</v>
      </c>
      <c r="I5504" s="42">
        <v>37.936916741685536</v>
      </c>
      <c r="J5504" s="41">
        <v>3.8388888888888891E-4</v>
      </c>
      <c r="K5504" s="42">
        <v>3.8535623516259752</v>
      </c>
      <c r="L5504" s="41">
        <v>3.5964262031362715E-4</v>
      </c>
      <c r="M5504" s="42">
        <v>3.6378927293857037</v>
      </c>
    </row>
    <row r="5505" spans="1:13" x14ac:dyDescent="0.2">
      <c r="A5505" s="84">
        <v>360</v>
      </c>
      <c r="B5505" s="85">
        <v>38828</v>
      </c>
      <c r="C5505" s="105">
        <v>24.44</v>
      </c>
      <c r="D5505" s="90">
        <v>6.0756000000000004E-4</v>
      </c>
      <c r="E5505" s="87">
        <v>467.99251049999998</v>
      </c>
      <c r="F5505" s="96">
        <v>3.29</v>
      </c>
      <c r="G5505" s="91">
        <v>13.865</v>
      </c>
      <c r="H5505" s="41">
        <v>3.6074102403471642E-4</v>
      </c>
      <c r="I5505" s="42">
        <v>37.950602143879649</v>
      </c>
      <c r="J5505" s="41">
        <v>3.8513888888888891E-4</v>
      </c>
      <c r="K5505" s="42">
        <v>3.8539474905148641</v>
      </c>
      <c r="L5505" s="41">
        <v>3.6074102403471642E-4</v>
      </c>
      <c r="M5505" s="42">
        <v>3.6382534704097385</v>
      </c>
    </row>
    <row r="5506" spans="1:13" x14ac:dyDescent="0.2">
      <c r="A5506" s="84">
        <v>360</v>
      </c>
      <c r="B5506" s="85">
        <v>38829</v>
      </c>
      <c r="C5506" s="105">
        <v>24.44</v>
      </c>
      <c r="D5506" s="90">
        <v>6.0756000000000004E-4</v>
      </c>
      <c r="E5506" s="87">
        <v>468.27684403000001</v>
      </c>
      <c r="F5506" s="96">
        <v>3.29</v>
      </c>
      <c r="G5506" s="91">
        <v>13.865</v>
      </c>
      <c r="H5506" s="41">
        <v>3.6074102403471642E-4</v>
      </c>
      <c r="I5506" s="42">
        <v>37.964292482959763</v>
      </c>
      <c r="J5506" s="41">
        <v>3.8513888888888891E-4</v>
      </c>
      <c r="K5506" s="42">
        <v>3.854332629403753</v>
      </c>
      <c r="L5506" s="41">
        <v>3.6074102403471642E-4</v>
      </c>
      <c r="M5506" s="42">
        <v>3.6386142114337732</v>
      </c>
    </row>
    <row r="5507" spans="1:13" x14ac:dyDescent="0.2">
      <c r="A5507" s="84">
        <v>360</v>
      </c>
      <c r="B5507" s="85">
        <v>38830</v>
      </c>
      <c r="C5507" s="105">
        <v>24.44</v>
      </c>
      <c r="D5507" s="90">
        <v>6.0756000000000004E-4</v>
      </c>
      <c r="E5507" s="87">
        <v>468.56135031000002</v>
      </c>
      <c r="F5507" s="96">
        <v>3.29</v>
      </c>
      <c r="G5507" s="91">
        <v>13.865</v>
      </c>
      <c r="H5507" s="41">
        <v>3.6074102403471642E-4</v>
      </c>
      <c r="I5507" s="42">
        <v>37.977987760706817</v>
      </c>
      <c r="J5507" s="41">
        <v>3.8513888888888891E-4</v>
      </c>
      <c r="K5507" s="42">
        <v>3.8547177682926419</v>
      </c>
      <c r="L5507" s="41">
        <v>3.6074102403471642E-4</v>
      </c>
      <c r="M5507" s="42">
        <v>3.6389749524578079</v>
      </c>
    </row>
    <row r="5508" spans="1:13" x14ac:dyDescent="0.2">
      <c r="A5508" s="84">
        <v>360</v>
      </c>
      <c r="B5508" s="85">
        <v>38831</v>
      </c>
      <c r="C5508" s="105">
        <v>24.51</v>
      </c>
      <c r="D5508" s="90">
        <v>6.0912E-4</v>
      </c>
      <c r="E5508" s="87">
        <v>468.84676039999999</v>
      </c>
      <c r="F5508" s="96">
        <v>3.32</v>
      </c>
      <c r="G5508" s="91">
        <v>13.915000000000001</v>
      </c>
      <c r="H5508" s="41">
        <v>3.6196096501939223E-4</v>
      </c>
      <c r="I5508" s="42">
        <v>37.991734309806176</v>
      </c>
      <c r="J5508" s="41">
        <v>3.8652777777777779E-4</v>
      </c>
      <c r="K5508" s="42">
        <v>3.8551042960704196</v>
      </c>
      <c r="L5508" s="41">
        <v>3.6196096501939223E-4</v>
      </c>
      <c r="M5508" s="42">
        <v>3.6393369134228273</v>
      </c>
    </row>
    <row r="5509" spans="1:13" x14ac:dyDescent="0.2">
      <c r="A5509" s="84">
        <v>360</v>
      </c>
      <c r="B5509" s="85">
        <v>38832</v>
      </c>
      <c r="C5509" s="105">
        <v>24.48</v>
      </c>
      <c r="D5509" s="90">
        <v>6.0844999999999996E-4</v>
      </c>
      <c r="E5509" s="87">
        <v>469.13203020999998</v>
      </c>
      <c r="F5509" s="96">
        <v>3.28</v>
      </c>
      <c r="G5509" s="91">
        <v>13.88</v>
      </c>
      <c r="H5509" s="41">
        <v>3.6110706241299084E-4</v>
      </c>
      <c r="I5509" s="42">
        <v>38.005453393378765</v>
      </c>
      <c r="J5509" s="41">
        <v>3.855555555555556E-4</v>
      </c>
      <c r="K5509" s="42">
        <v>3.855489851625975</v>
      </c>
      <c r="L5509" s="41">
        <v>3.6110706241299084E-4</v>
      </c>
      <c r="M5509" s="42">
        <v>3.6396980204852403</v>
      </c>
    </row>
    <row r="5510" spans="1:13" x14ac:dyDescent="0.2">
      <c r="A5510" s="84">
        <v>360</v>
      </c>
      <c r="B5510" s="85">
        <v>38833</v>
      </c>
      <c r="C5510" s="105">
        <v>24.61</v>
      </c>
      <c r="D5510" s="90">
        <v>6.1134999999999998E-4</v>
      </c>
      <c r="E5510" s="87">
        <v>469.41883408000001</v>
      </c>
      <c r="F5510" s="96">
        <v>3.28</v>
      </c>
      <c r="G5510" s="91">
        <v>13.945</v>
      </c>
      <c r="H5510" s="41">
        <v>3.6269267332911248E-4</v>
      </c>
      <c r="I5510" s="42">
        <v>38.019237692871094</v>
      </c>
      <c r="J5510" s="41">
        <v>3.8736111111111111E-4</v>
      </c>
      <c r="K5510" s="42">
        <v>3.8558772127370862</v>
      </c>
      <c r="L5510" s="41">
        <v>3.6269267332911248E-4</v>
      </c>
      <c r="M5510" s="42">
        <v>3.6400607131585696</v>
      </c>
    </row>
    <row r="5511" spans="1:13" x14ac:dyDescent="0.2">
      <c r="A5511" s="84">
        <v>360</v>
      </c>
      <c r="B5511" s="85">
        <v>38834</v>
      </c>
      <c r="C5511" s="105">
        <v>24.48</v>
      </c>
      <c r="D5511" s="90">
        <v>6.0844999999999996E-4</v>
      </c>
      <c r="E5511" s="87">
        <v>469.70445196999998</v>
      </c>
      <c r="F5511" s="96">
        <v>3.3</v>
      </c>
      <c r="G5511" s="91">
        <v>13.89</v>
      </c>
      <c r="H5511" s="41">
        <v>3.6135106128831751E-4</v>
      </c>
      <c r="I5511" s="42">
        <v>38.032975984760789</v>
      </c>
      <c r="J5511" s="41">
        <v>3.8583333333333335E-4</v>
      </c>
      <c r="K5511" s="42">
        <v>3.8562630460704197</v>
      </c>
      <c r="L5511" s="41">
        <v>3.6135106128831751E-4</v>
      </c>
      <c r="M5511" s="42">
        <v>3.6404220642198579</v>
      </c>
    </row>
    <row r="5512" spans="1:13" x14ac:dyDescent="0.2">
      <c r="A5512" s="84">
        <v>360</v>
      </c>
      <c r="B5512" s="85">
        <v>38835</v>
      </c>
      <c r="C5512" s="105">
        <v>24.41</v>
      </c>
      <c r="D5512" s="90">
        <v>6.0689000000000001E-4</v>
      </c>
      <c r="E5512" s="87">
        <v>469.98951090000003</v>
      </c>
      <c r="F5512" s="96">
        <v>3.33</v>
      </c>
      <c r="G5512" s="91">
        <v>13.870000000000001</v>
      </c>
      <c r="H5512" s="41">
        <v>3.608630421700898E-4</v>
      </c>
      <c r="I5512" s="42">
        <v>38.04670068017743</v>
      </c>
      <c r="J5512" s="41">
        <v>3.8527777777777779E-4</v>
      </c>
      <c r="K5512" s="42">
        <v>3.8566483238481974</v>
      </c>
      <c r="L5512" s="41">
        <v>3.608630421700898E-4</v>
      </c>
      <c r="M5512" s="42">
        <v>3.6407829272620278</v>
      </c>
    </row>
    <row r="5513" spans="1:13" x14ac:dyDescent="0.2">
      <c r="A5513" s="84">
        <v>360</v>
      </c>
      <c r="B5513" s="85">
        <v>38836</v>
      </c>
      <c r="C5513" s="105">
        <v>24.41</v>
      </c>
      <c r="D5513" s="90">
        <v>6.0689000000000001E-4</v>
      </c>
      <c r="E5513" s="87">
        <v>470.27474282999998</v>
      </c>
      <c r="F5513" s="96">
        <v>3.33</v>
      </c>
      <c r="G5513" s="91">
        <v>13.870000000000001</v>
      </c>
      <c r="H5513" s="41">
        <v>3.608630421700898E-4</v>
      </c>
      <c r="I5513" s="42">
        <v>38.060430328329417</v>
      </c>
      <c r="J5513" s="41">
        <v>3.8527777777777779E-4</v>
      </c>
      <c r="K5513" s="42">
        <v>3.8570336016259752</v>
      </c>
      <c r="L5513" s="41">
        <v>3.608630421700898E-4</v>
      </c>
      <c r="M5513" s="42">
        <v>3.6411437903041977</v>
      </c>
    </row>
    <row r="5514" spans="1:13" x14ac:dyDescent="0.2">
      <c r="A5514" s="84">
        <v>360</v>
      </c>
      <c r="B5514" s="85">
        <v>38837</v>
      </c>
      <c r="C5514" s="105">
        <v>24.41</v>
      </c>
      <c r="D5514" s="90">
        <v>6.0689000000000001E-4</v>
      </c>
      <c r="E5514" s="87">
        <v>470.56014786999998</v>
      </c>
      <c r="F5514" s="96">
        <v>3.33</v>
      </c>
      <c r="G5514" s="91">
        <v>13.870000000000001</v>
      </c>
      <c r="H5514" s="41">
        <v>3.608630421700898E-4</v>
      </c>
      <c r="I5514" s="42">
        <v>38.074164931003999</v>
      </c>
      <c r="J5514" s="41">
        <v>3.8527777777777779E-4</v>
      </c>
      <c r="K5514" s="42">
        <v>3.8574188794037529</v>
      </c>
      <c r="L5514" s="41">
        <v>3.608630421700898E-4</v>
      </c>
      <c r="M5514" s="42">
        <v>3.6415046533463675</v>
      </c>
    </row>
    <row r="5515" spans="1:13" x14ac:dyDescent="0.2">
      <c r="A5515" s="84">
        <v>360</v>
      </c>
      <c r="B5515" s="85">
        <v>38838</v>
      </c>
      <c r="C5515" s="105">
        <v>24.41</v>
      </c>
      <c r="D5515" s="90">
        <v>6.0689000000000001E-4</v>
      </c>
      <c r="E5515" s="87">
        <v>470.84572611999999</v>
      </c>
      <c r="F5515" s="96">
        <v>3.33</v>
      </c>
      <c r="G5515" s="91">
        <v>13.870000000000001</v>
      </c>
      <c r="H5515" s="41">
        <v>3.608630421700898E-4</v>
      </c>
      <c r="I5515" s="42">
        <v>38.087904489989086</v>
      </c>
      <c r="J5515" s="41">
        <v>3.8527777777777779E-4</v>
      </c>
      <c r="K5515" s="42">
        <v>3.8578041571815307</v>
      </c>
      <c r="L5515" s="41">
        <v>3.608630421700898E-4</v>
      </c>
      <c r="M5515" s="42">
        <v>3.6418655163885374</v>
      </c>
    </row>
    <row r="5516" spans="1:13" x14ac:dyDescent="0.2">
      <c r="A5516" s="84">
        <v>360</v>
      </c>
      <c r="B5516" s="85">
        <v>38839</v>
      </c>
      <c r="C5516" s="105">
        <v>24.5</v>
      </c>
      <c r="D5516" s="90">
        <v>6.089E-4</v>
      </c>
      <c r="E5516" s="87">
        <v>471.13242408000002</v>
      </c>
      <c r="F5516" s="96">
        <v>3.35</v>
      </c>
      <c r="G5516" s="91">
        <v>13.925000000000001</v>
      </c>
      <c r="H5516" s="41">
        <v>3.6220488913851767E-4</v>
      </c>
      <c r="I5516" s="42">
        <v>38.101700115212402</v>
      </c>
      <c r="J5516" s="41">
        <v>3.868055555555556E-4</v>
      </c>
      <c r="K5516" s="42">
        <v>3.8581909627370861</v>
      </c>
      <c r="L5516" s="41">
        <v>3.6220488913851767E-4</v>
      </c>
      <c r="M5516" s="42">
        <v>3.6422277212776759</v>
      </c>
    </row>
    <row r="5517" spans="1:13" x14ac:dyDescent="0.2">
      <c r="A5517" s="84">
        <v>360</v>
      </c>
      <c r="B5517" s="85">
        <v>38840</v>
      </c>
      <c r="C5517" s="105">
        <v>24.62</v>
      </c>
      <c r="D5517" s="90">
        <v>6.1156999999999997E-4</v>
      </c>
      <c r="E5517" s="87">
        <v>471.42055454000001</v>
      </c>
      <c r="F5517" s="96">
        <v>3.32</v>
      </c>
      <c r="G5517" s="91">
        <v>13.97</v>
      </c>
      <c r="H5517" s="41">
        <v>3.6330228351610927E-4</v>
      </c>
      <c r="I5517" s="42">
        <v>38.115542549870106</v>
      </c>
      <c r="J5517" s="41">
        <v>3.8805555555555555E-4</v>
      </c>
      <c r="K5517" s="42">
        <v>3.8585790182926418</v>
      </c>
      <c r="L5517" s="41">
        <v>3.6330228351610927E-4</v>
      </c>
      <c r="M5517" s="42">
        <v>3.642591023561192</v>
      </c>
    </row>
    <row r="5518" spans="1:13" x14ac:dyDescent="0.2">
      <c r="A5518" s="84">
        <v>360</v>
      </c>
      <c r="B5518" s="85">
        <v>38841</v>
      </c>
      <c r="C5518" s="105">
        <v>25.21</v>
      </c>
      <c r="D5518" s="90">
        <v>6.2469999999999995E-4</v>
      </c>
      <c r="E5518" s="87">
        <v>471.71505095999999</v>
      </c>
      <c r="F5518" s="96">
        <v>3.36</v>
      </c>
      <c r="G5518" s="91">
        <v>14.285</v>
      </c>
      <c r="H5518" s="41">
        <v>3.709719669899858E-4</v>
      </c>
      <c r="I5518" s="42">
        <v>38.129682347662722</v>
      </c>
      <c r="J5518" s="41">
        <v>3.9680555555555557E-4</v>
      </c>
      <c r="K5518" s="42">
        <v>3.8589758238481973</v>
      </c>
      <c r="L5518" s="41">
        <v>3.709719669899858E-4</v>
      </c>
      <c r="M5518" s="42">
        <v>3.6429619955281822</v>
      </c>
    </row>
    <row r="5519" spans="1:13" x14ac:dyDescent="0.2">
      <c r="A5519" s="84">
        <v>360</v>
      </c>
      <c r="B5519" s="85">
        <v>38842</v>
      </c>
      <c r="C5519" s="105">
        <v>24.78</v>
      </c>
      <c r="D5519" s="90">
        <v>6.1514000000000002E-4</v>
      </c>
      <c r="E5519" s="87">
        <v>472.00522175999998</v>
      </c>
      <c r="F5519" s="96">
        <v>3.38</v>
      </c>
      <c r="G5519" s="91">
        <v>14.08</v>
      </c>
      <c r="H5519" s="41">
        <v>3.6598298509771254E-4</v>
      </c>
      <c r="I5519" s="42">
        <v>38.143637162629147</v>
      </c>
      <c r="J5519" s="41">
        <v>3.9111111111111112E-4</v>
      </c>
      <c r="K5519" s="42">
        <v>3.8593669349593083</v>
      </c>
      <c r="L5519" s="41">
        <v>3.6598298509771254E-4</v>
      </c>
      <c r="M5519" s="42">
        <v>3.6433279785132799</v>
      </c>
    </row>
    <row r="5520" spans="1:13" x14ac:dyDescent="0.2">
      <c r="A5520" s="84">
        <v>360</v>
      </c>
      <c r="B5520" s="85">
        <v>38843</v>
      </c>
      <c r="C5520" s="105">
        <v>24.78</v>
      </c>
      <c r="D5520" s="90">
        <v>6.1514000000000002E-4</v>
      </c>
      <c r="E5520" s="87">
        <v>472.29557104999998</v>
      </c>
      <c r="F5520" s="96">
        <v>3.38</v>
      </c>
      <c r="G5520" s="91">
        <v>14.08</v>
      </c>
      <c r="H5520" s="41">
        <v>3.6598298509771254E-4</v>
      </c>
      <c r="I5520" s="42">
        <v>38.157597084820409</v>
      </c>
      <c r="J5520" s="41">
        <v>3.9111111111111112E-4</v>
      </c>
      <c r="K5520" s="42">
        <v>3.8597580460704193</v>
      </c>
      <c r="L5520" s="41">
        <v>3.6598298509771254E-4</v>
      </c>
      <c r="M5520" s="42">
        <v>3.6436939614983777</v>
      </c>
    </row>
    <row r="5521" spans="1:13" x14ac:dyDescent="0.2">
      <c r="A5521" s="84">
        <v>360</v>
      </c>
      <c r="B5521" s="85">
        <v>38844</v>
      </c>
      <c r="C5521" s="105">
        <v>24.78</v>
      </c>
      <c r="D5521" s="90">
        <v>6.1514000000000002E-4</v>
      </c>
      <c r="E5521" s="87">
        <v>472.58609895000001</v>
      </c>
      <c r="F5521" s="96">
        <v>3.38</v>
      </c>
      <c r="G5521" s="91">
        <v>14.08</v>
      </c>
      <c r="H5521" s="41">
        <v>3.6598298509771254E-4</v>
      </c>
      <c r="I5521" s="42">
        <v>38.171562116105669</v>
      </c>
      <c r="J5521" s="41">
        <v>3.9111111111111112E-4</v>
      </c>
      <c r="K5521" s="42">
        <v>3.8601491571815303</v>
      </c>
      <c r="L5521" s="41">
        <v>3.6598298509771254E-4</v>
      </c>
      <c r="M5521" s="42">
        <v>3.6440599444834754</v>
      </c>
    </row>
    <row r="5522" spans="1:13" x14ac:dyDescent="0.2">
      <c r="A5522" s="84">
        <v>360</v>
      </c>
      <c r="B5522" s="85">
        <v>38845</v>
      </c>
      <c r="C5522" s="105">
        <v>24.63</v>
      </c>
      <c r="D5522" s="90">
        <v>6.1180000000000002E-4</v>
      </c>
      <c r="E5522" s="87">
        <v>472.87522712999998</v>
      </c>
      <c r="F5522" s="96">
        <v>3.41</v>
      </c>
      <c r="G5522" s="91">
        <v>14.02</v>
      </c>
      <c r="H5522" s="41">
        <v>3.645211039415841E-4</v>
      </c>
      <c r="I5522" s="42">
        <v>38.185476456067406</v>
      </c>
      <c r="J5522" s="41">
        <v>3.8944444444444443E-4</v>
      </c>
      <c r="K5522" s="42">
        <v>3.8605386016259748</v>
      </c>
      <c r="L5522" s="41">
        <v>3.645211039415841E-4</v>
      </c>
      <c r="M5522" s="42">
        <v>3.644424465587417</v>
      </c>
    </row>
    <row r="5523" spans="1:13" x14ac:dyDescent="0.2">
      <c r="A5523" s="84">
        <v>360</v>
      </c>
      <c r="B5523" s="85">
        <v>38846</v>
      </c>
      <c r="C5523" s="105">
        <v>24.52</v>
      </c>
      <c r="D5523" s="90">
        <v>6.0933999999999999E-4</v>
      </c>
      <c r="E5523" s="87">
        <v>473.16336891999998</v>
      </c>
      <c r="F5523" s="96">
        <v>3.46</v>
      </c>
      <c r="G5523" s="91">
        <v>13.99</v>
      </c>
      <c r="H5523" s="41">
        <v>3.6378987566121346E-4</v>
      </c>
      <c r="I5523" s="42">
        <v>38.199367945799423</v>
      </c>
      <c r="J5523" s="41">
        <v>3.8861111111111111E-4</v>
      </c>
      <c r="K5523" s="42">
        <v>3.8609272127370859</v>
      </c>
      <c r="L5523" s="41">
        <v>3.6378987566121346E-4</v>
      </c>
      <c r="M5523" s="42">
        <v>3.6447882554630784</v>
      </c>
    </row>
    <row r="5524" spans="1:13" x14ac:dyDescent="0.2">
      <c r="A5524" s="84">
        <v>360</v>
      </c>
      <c r="B5524" s="85">
        <v>38847</v>
      </c>
      <c r="C5524" s="105">
        <v>24.68</v>
      </c>
      <c r="D5524" s="90">
        <v>6.1291000000000004E-4</v>
      </c>
      <c r="E5524" s="87">
        <v>473.45337547999998</v>
      </c>
      <c r="F5524" s="96">
        <v>3.41</v>
      </c>
      <c r="G5524" s="91">
        <v>14.045</v>
      </c>
      <c r="H5524" s="41">
        <v>3.6513031429685761E-4</v>
      </c>
      <c r="I5524" s="42">
        <v>38.213315693023411</v>
      </c>
      <c r="J5524" s="41">
        <v>3.9013888888888887E-4</v>
      </c>
      <c r="K5524" s="42">
        <v>3.8613173516259747</v>
      </c>
      <c r="L5524" s="41">
        <v>3.6513031429685761E-4</v>
      </c>
      <c r="M5524" s="42">
        <v>3.645153385777375</v>
      </c>
    </row>
    <row r="5525" spans="1:13" x14ac:dyDescent="0.2">
      <c r="A5525" s="84">
        <v>360</v>
      </c>
      <c r="B5525" s="85">
        <v>38848</v>
      </c>
      <c r="C5525" s="105">
        <v>24.55</v>
      </c>
      <c r="D5525" s="90">
        <v>6.1001000000000002E-4</v>
      </c>
      <c r="E5525" s="87">
        <v>473.74218676999999</v>
      </c>
      <c r="F5525" s="96">
        <v>3.41</v>
      </c>
      <c r="G5525" s="91">
        <v>13.98</v>
      </c>
      <c r="H5525" s="41">
        <v>3.6354609025357476E-4</v>
      </c>
      <c r="I5525" s="42">
        <v>38.227207994539235</v>
      </c>
      <c r="J5525" s="41">
        <v>3.8833333333333336E-4</v>
      </c>
      <c r="K5525" s="42">
        <v>3.8617056849593081</v>
      </c>
      <c r="L5525" s="41">
        <v>3.6354609025357476E-4</v>
      </c>
      <c r="M5525" s="42">
        <v>3.6455169318676286</v>
      </c>
    </row>
    <row r="5526" spans="1:13" x14ac:dyDescent="0.2">
      <c r="A5526" s="84">
        <v>360</v>
      </c>
      <c r="B5526" s="85">
        <v>38849</v>
      </c>
      <c r="C5526" s="105">
        <v>24.69</v>
      </c>
      <c r="D5526" s="90">
        <v>6.1313000000000003E-4</v>
      </c>
      <c r="E5526" s="87">
        <v>474.03265232000001</v>
      </c>
      <c r="F5526" s="96">
        <v>3.4</v>
      </c>
      <c r="G5526" s="91">
        <v>14.045</v>
      </c>
      <c r="H5526" s="41">
        <v>3.6513031429685761E-4</v>
      </c>
      <c r="I5526" s="42">
        <v>38.24116590700897</v>
      </c>
      <c r="J5526" s="41">
        <v>3.9013888888888887E-4</v>
      </c>
      <c r="K5526" s="42">
        <v>3.8620958238481968</v>
      </c>
      <c r="L5526" s="41">
        <v>3.6513031429685761E-4</v>
      </c>
      <c r="M5526" s="42">
        <v>3.6458820621819257</v>
      </c>
    </row>
    <row r="5527" spans="1:13" x14ac:dyDescent="0.2">
      <c r="A5527" s="84">
        <v>360</v>
      </c>
      <c r="B5527" s="85">
        <v>38850</v>
      </c>
      <c r="C5527" s="105">
        <v>24.69</v>
      </c>
      <c r="D5527" s="90">
        <v>6.1313000000000003E-4</v>
      </c>
      <c r="E5527" s="87">
        <v>474.32329596</v>
      </c>
      <c r="F5527" s="96">
        <v>3.4</v>
      </c>
      <c r="G5527" s="91">
        <v>14.045</v>
      </c>
      <c r="H5527" s="41">
        <v>3.6513031429685761E-4</v>
      </c>
      <c r="I5527" s="42">
        <v>38.255128915935671</v>
      </c>
      <c r="J5527" s="41">
        <v>3.9013888888888887E-4</v>
      </c>
      <c r="K5527" s="42">
        <v>3.8624859627370856</v>
      </c>
      <c r="L5527" s="41">
        <v>3.6513031429685761E-4</v>
      </c>
      <c r="M5527" s="42">
        <v>3.6462471924962223</v>
      </c>
    </row>
    <row r="5528" spans="1:13" x14ac:dyDescent="0.2">
      <c r="A5528" s="84">
        <v>360</v>
      </c>
      <c r="B5528" s="85">
        <v>38851</v>
      </c>
      <c r="C5528" s="105">
        <v>24.69</v>
      </c>
      <c r="D5528" s="90">
        <v>6.1313000000000003E-4</v>
      </c>
      <c r="E5528" s="87">
        <v>474.61411779999997</v>
      </c>
      <c r="F5528" s="96">
        <v>3.4</v>
      </c>
      <c r="G5528" s="91">
        <v>14.045</v>
      </c>
      <c r="H5528" s="41">
        <v>3.6513031429685761E-4</v>
      </c>
      <c r="I5528" s="42">
        <v>38.269097023180215</v>
      </c>
      <c r="J5528" s="41">
        <v>3.9013888888888887E-4</v>
      </c>
      <c r="K5528" s="42">
        <v>3.8628761016259743</v>
      </c>
      <c r="L5528" s="41">
        <v>3.6513031429685761E-4</v>
      </c>
      <c r="M5528" s="42">
        <v>3.6466123228105189</v>
      </c>
    </row>
    <row r="5529" spans="1:13" x14ac:dyDescent="0.2">
      <c r="A5529" s="84">
        <v>360</v>
      </c>
      <c r="B5529" s="85">
        <v>38852</v>
      </c>
      <c r="C5529" s="105">
        <v>24.26</v>
      </c>
      <c r="D5529" s="90">
        <v>6.0353000000000002E-4</v>
      </c>
      <c r="E5529" s="87">
        <v>474.90056165999999</v>
      </c>
      <c r="F5529" s="96">
        <v>3.39</v>
      </c>
      <c r="G5529" s="91">
        <v>13.825000000000001</v>
      </c>
      <c r="H5529" s="41">
        <v>3.5976468655518623E-4</v>
      </c>
      <c r="I5529" s="42">
        <v>38.282864892875509</v>
      </c>
      <c r="J5529" s="41">
        <v>3.8402777777777779E-4</v>
      </c>
      <c r="K5529" s="42">
        <v>3.8632601294037521</v>
      </c>
      <c r="L5529" s="41">
        <v>3.5976468655518623E-4</v>
      </c>
      <c r="M5529" s="42">
        <v>3.6469720874970744</v>
      </c>
    </row>
    <row r="5530" spans="1:13" x14ac:dyDescent="0.2">
      <c r="A5530" s="84">
        <v>360</v>
      </c>
      <c r="B5530" s="85">
        <v>38853</v>
      </c>
      <c r="C5530" s="105">
        <v>23.96</v>
      </c>
      <c r="D5530" s="90">
        <v>5.9681000000000003E-4</v>
      </c>
      <c r="E5530" s="87">
        <v>475.18398705999999</v>
      </c>
      <c r="F5530" s="96">
        <v>3.41</v>
      </c>
      <c r="G5530" s="91">
        <v>13.685</v>
      </c>
      <c r="H5530" s="41">
        <v>3.56344808910114E-4</v>
      </c>
      <c r="I5530" s="42">
        <v>38.296506793050291</v>
      </c>
      <c r="J5530" s="41">
        <v>3.801388888888889E-4</v>
      </c>
      <c r="K5530" s="42">
        <v>3.8636402682926412</v>
      </c>
      <c r="L5530" s="41">
        <v>3.56344808910114E-4</v>
      </c>
      <c r="M5530" s="42">
        <v>3.6473284323059847</v>
      </c>
    </row>
    <row r="5531" spans="1:13" x14ac:dyDescent="0.2">
      <c r="A5531" s="84">
        <v>360</v>
      </c>
      <c r="B5531" s="85">
        <v>38854</v>
      </c>
      <c r="C5531" s="105">
        <v>24.06</v>
      </c>
      <c r="D5531" s="90">
        <v>5.9904999999999995E-4</v>
      </c>
      <c r="E5531" s="87">
        <v>475.46864603</v>
      </c>
      <c r="F5531" s="96">
        <v>3.45</v>
      </c>
      <c r="G5531" s="91">
        <v>13.754999999999999</v>
      </c>
      <c r="H5531" s="41">
        <v>3.5805527238319534E-4</v>
      </c>
      <c r="I5531" s="42">
        <v>38.310219059221403</v>
      </c>
      <c r="J5531" s="41">
        <v>3.8208333333333329E-4</v>
      </c>
      <c r="K5531" s="42">
        <v>3.8640223516259744</v>
      </c>
      <c r="L5531" s="41">
        <v>3.5805527238319534E-4</v>
      </c>
      <c r="M5531" s="42">
        <v>3.6476864875783681</v>
      </c>
    </row>
    <row r="5532" spans="1:13" x14ac:dyDescent="0.2">
      <c r="A5532" s="84">
        <v>360</v>
      </c>
      <c r="B5532" s="85">
        <v>38855</v>
      </c>
      <c r="C5532" s="105">
        <v>24.06</v>
      </c>
      <c r="D5532" s="90">
        <v>5.9904999999999995E-4</v>
      </c>
      <c r="E5532" s="87">
        <v>475.75347551999999</v>
      </c>
      <c r="F5532" s="96">
        <v>3.46</v>
      </c>
      <c r="G5532" s="91">
        <v>13.76</v>
      </c>
      <c r="H5532" s="41">
        <v>3.5817740817845056E-4</v>
      </c>
      <c r="I5532" s="42">
        <v>38.323940914190786</v>
      </c>
      <c r="J5532" s="41">
        <v>3.8222222222222222E-4</v>
      </c>
      <c r="K5532" s="42">
        <v>3.8644045738481965</v>
      </c>
      <c r="L5532" s="41">
        <v>3.5817740817845056E-4</v>
      </c>
      <c r="M5532" s="42">
        <v>3.6480446649865463</v>
      </c>
    </row>
    <row r="5533" spans="1:13" x14ac:dyDescent="0.2">
      <c r="A5533" s="84">
        <v>360</v>
      </c>
      <c r="B5533" s="85">
        <v>38856</v>
      </c>
      <c r="C5533" s="105">
        <v>23.96</v>
      </c>
      <c r="D5533" s="90">
        <v>5.9681000000000003E-4</v>
      </c>
      <c r="E5533" s="87">
        <v>476.03740994999998</v>
      </c>
      <c r="F5533" s="96">
        <v>3.46</v>
      </c>
      <c r="G5533" s="91">
        <v>13.71</v>
      </c>
      <c r="H5533" s="41">
        <v>3.5695580925843018E-4</v>
      </c>
      <c r="I5533" s="42">
        <v>38.337620867533786</v>
      </c>
      <c r="J5533" s="41">
        <v>3.8083333333333334E-4</v>
      </c>
      <c r="K5533" s="42">
        <v>3.8647854071815297</v>
      </c>
      <c r="L5533" s="41">
        <v>3.5695580925843018E-4</v>
      </c>
      <c r="M5533" s="42">
        <v>3.6484016207958048</v>
      </c>
    </row>
    <row r="5534" spans="1:13" x14ac:dyDescent="0.2">
      <c r="A5534" s="84">
        <v>360</v>
      </c>
      <c r="B5534" s="85">
        <v>38857</v>
      </c>
      <c r="C5534" s="105">
        <v>23.96</v>
      </c>
      <c r="D5534" s="90">
        <v>5.9681000000000003E-4</v>
      </c>
      <c r="E5534" s="87">
        <v>476.32151384000002</v>
      </c>
      <c r="F5534" s="96">
        <v>3.46</v>
      </c>
      <c r="G5534" s="91">
        <v>13.71</v>
      </c>
      <c r="H5534" s="41">
        <v>3.5695580925843018E-4</v>
      </c>
      <c r="I5534" s="42">
        <v>38.351305704015601</v>
      </c>
      <c r="J5534" s="41">
        <v>3.8083333333333334E-4</v>
      </c>
      <c r="K5534" s="42">
        <v>3.865166240514863</v>
      </c>
      <c r="L5534" s="41">
        <v>3.5695580925843018E-4</v>
      </c>
      <c r="M5534" s="42">
        <v>3.6487585766050632</v>
      </c>
    </row>
    <row r="5535" spans="1:13" x14ac:dyDescent="0.2">
      <c r="A5535" s="84">
        <v>360</v>
      </c>
      <c r="B5535" s="85">
        <v>38858</v>
      </c>
      <c r="C5535" s="105">
        <v>23.96</v>
      </c>
      <c r="D5535" s="90">
        <v>5.9681000000000003E-4</v>
      </c>
      <c r="E5535" s="87">
        <v>476.60578728000002</v>
      </c>
      <c r="F5535" s="96">
        <v>3.46</v>
      </c>
      <c r="G5535" s="91">
        <v>13.71</v>
      </c>
      <c r="H5535" s="41">
        <v>3.5695580925843018E-4</v>
      </c>
      <c r="I5535" s="42">
        <v>38.364995425379298</v>
      </c>
      <c r="J5535" s="41">
        <v>3.8083333333333334E-4</v>
      </c>
      <c r="K5535" s="42">
        <v>3.8655470738481963</v>
      </c>
      <c r="L5535" s="41">
        <v>3.5695580925843018E-4</v>
      </c>
      <c r="M5535" s="42">
        <v>3.6491155324143216</v>
      </c>
    </row>
    <row r="5536" spans="1:13" x14ac:dyDescent="0.2">
      <c r="A5536" s="84">
        <v>360</v>
      </c>
      <c r="B5536" s="85">
        <v>38859</v>
      </c>
      <c r="C5536" s="105">
        <v>24.17</v>
      </c>
      <c r="D5536" s="90">
        <v>6.0152000000000003E-4</v>
      </c>
      <c r="E5536" s="87">
        <v>476.89247519000003</v>
      </c>
      <c r="F5536" s="96">
        <v>3.42</v>
      </c>
      <c r="G5536" s="91">
        <v>13.795000000000002</v>
      </c>
      <c r="H5536" s="41">
        <v>3.5903220888466869E-4</v>
      </c>
      <c r="I5536" s="42">
        <v>38.378769694430723</v>
      </c>
      <c r="J5536" s="41">
        <v>3.8319444444444447E-4</v>
      </c>
      <c r="K5536" s="42">
        <v>3.8659302682926406</v>
      </c>
      <c r="L5536" s="41">
        <v>3.5903220888466869E-4</v>
      </c>
      <c r="M5536" s="42">
        <v>3.6494745646232065</v>
      </c>
    </row>
    <row r="5537" spans="1:13" x14ac:dyDescent="0.2">
      <c r="A5537" s="84">
        <v>360</v>
      </c>
      <c r="B5537" s="85">
        <v>38860</v>
      </c>
      <c r="C5537" s="105">
        <v>24.09</v>
      </c>
      <c r="D5537" s="90">
        <v>5.9973000000000003E-4</v>
      </c>
      <c r="E5537" s="87">
        <v>477.17848191000002</v>
      </c>
      <c r="F5537" s="96">
        <v>3.4</v>
      </c>
      <c r="G5537" s="91">
        <v>13.744999999999999</v>
      </c>
      <c r="H5537" s="41">
        <v>3.578109847315325E-4</v>
      </c>
      <c r="I5537" s="42">
        <v>38.392502039807873</v>
      </c>
      <c r="J5537" s="41">
        <v>3.8180555555555553E-4</v>
      </c>
      <c r="K5537" s="42">
        <v>3.8663120738481962</v>
      </c>
      <c r="L5537" s="41">
        <v>3.578109847315325E-4</v>
      </c>
      <c r="M5537" s="42">
        <v>3.6498323756079381</v>
      </c>
    </row>
    <row r="5538" spans="1:13" x14ac:dyDescent="0.2">
      <c r="A5538" s="84">
        <v>360</v>
      </c>
      <c r="B5538" s="85">
        <v>38861</v>
      </c>
      <c r="C5538" s="105">
        <v>24.12</v>
      </c>
      <c r="D5538" s="90">
        <v>6.0039999999999996E-4</v>
      </c>
      <c r="E5538" s="87">
        <v>477.46497986999998</v>
      </c>
      <c r="F5538" s="96">
        <v>3.43</v>
      </c>
      <c r="G5538" s="91">
        <v>13.775</v>
      </c>
      <c r="H5538" s="41">
        <v>3.5854378344746252E-4</v>
      </c>
      <c r="I5538" s="42">
        <v>38.406267432745238</v>
      </c>
      <c r="J5538" s="41">
        <v>3.826388888888889E-4</v>
      </c>
      <c r="K5538" s="42">
        <v>3.8666947127370852</v>
      </c>
      <c r="L5538" s="41">
        <v>3.5854378344746252E-4</v>
      </c>
      <c r="M5538" s="42">
        <v>3.6501909193913855</v>
      </c>
    </row>
    <row r="5539" spans="1:13" x14ac:dyDescent="0.2">
      <c r="A5539" s="84">
        <v>360</v>
      </c>
      <c r="B5539" s="85">
        <v>38862</v>
      </c>
      <c r="C5539" s="105">
        <v>24.15</v>
      </c>
      <c r="D5539" s="90">
        <v>6.0106999999999999E-4</v>
      </c>
      <c r="E5539" s="87">
        <v>477.75196975</v>
      </c>
      <c r="F5539" s="96">
        <v>3.43</v>
      </c>
      <c r="G5539" s="91">
        <v>13.79</v>
      </c>
      <c r="H5539" s="41">
        <v>3.589101105512249E-4</v>
      </c>
      <c r="I5539" s="42">
        <v>38.420051830435384</v>
      </c>
      <c r="J5539" s="41">
        <v>3.8305555555555554E-4</v>
      </c>
      <c r="K5539" s="42">
        <v>3.8670777682926407</v>
      </c>
      <c r="L5539" s="41">
        <v>3.589101105512249E-4</v>
      </c>
      <c r="M5539" s="42">
        <v>3.6505498295019367</v>
      </c>
    </row>
    <row r="5540" spans="1:13" x14ac:dyDescent="0.2">
      <c r="A5540" s="84">
        <v>360</v>
      </c>
      <c r="B5540" s="85">
        <v>38863</v>
      </c>
      <c r="C5540" s="105">
        <v>24.17</v>
      </c>
      <c r="D5540" s="90">
        <v>6.0152000000000003E-4</v>
      </c>
      <c r="E5540" s="87">
        <v>478.03934710999999</v>
      </c>
      <c r="F5540" s="96">
        <v>3.44</v>
      </c>
      <c r="G5540" s="91">
        <v>13.805000000000001</v>
      </c>
      <c r="H5540" s="41">
        <v>3.5927638950239427E-4</v>
      </c>
      <c r="I5540" s="42">
        <v>38.433855247941516</v>
      </c>
      <c r="J5540" s="41">
        <v>3.8347222222222228E-4</v>
      </c>
      <c r="K5540" s="42">
        <v>3.8674612405148627</v>
      </c>
      <c r="L5540" s="41">
        <v>3.5927638950239427E-4</v>
      </c>
      <c r="M5540" s="42">
        <v>3.6509091058914391</v>
      </c>
    </row>
    <row r="5541" spans="1:13" x14ac:dyDescent="0.2">
      <c r="A5541" s="84">
        <v>360</v>
      </c>
      <c r="B5541" s="85">
        <v>38864</v>
      </c>
      <c r="C5541" s="105">
        <v>24.17</v>
      </c>
      <c r="D5541" s="90">
        <v>6.0152000000000003E-4</v>
      </c>
      <c r="E5541" s="87">
        <v>478.32689734000002</v>
      </c>
      <c r="F5541" s="96">
        <v>3.44</v>
      </c>
      <c r="G5541" s="91">
        <v>13.805000000000001</v>
      </c>
      <c r="H5541" s="41">
        <v>3.5927638950239427E-4</v>
      </c>
      <c r="I5541" s="42">
        <v>38.447663624689653</v>
      </c>
      <c r="J5541" s="41">
        <v>3.8347222222222228E-4</v>
      </c>
      <c r="K5541" s="42">
        <v>3.8678447127370847</v>
      </c>
      <c r="L5541" s="41">
        <v>3.5927638950239427E-4</v>
      </c>
      <c r="M5541" s="42">
        <v>3.6512683822809415</v>
      </c>
    </row>
    <row r="5542" spans="1:13" x14ac:dyDescent="0.2">
      <c r="A5542" s="84">
        <v>360</v>
      </c>
      <c r="B5542" s="85">
        <v>38865</v>
      </c>
      <c r="C5542" s="105">
        <v>24.17</v>
      </c>
      <c r="D5542" s="90">
        <v>6.0152000000000003E-4</v>
      </c>
      <c r="E5542" s="87">
        <v>478.61462053999998</v>
      </c>
      <c r="F5542" s="96">
        <v>3.44</v>
      </c>
      <c r="G5542" s="91">
        <v>13.805000000000001</v>
      </c>
      <c r="H5542" s="41">
        <v>3.5927638950239427E-4</v>
      </c>
      <c r="I5542" s="42">
        <v>38.461476962461532</v>
      </c>
      <c r="J5542" s="41">
        <v>3.8347222222222228E-4</v>
      </c>
      <c r="K5542" s="42">
        <v>3.8682281849593068</v>
      </c>
      <c r="L5542" s="41">
        <v>3.5927638950239427E-4</v>
      </c>
      <c r="M5542" s="42">
        <v>3.6516276586704439</v>
      </c>
    </row>
    <row r="5543" spans="1:13" x14ac:dyDescent="0.2">
      <c r="A5543" s="84">
        <v>360</v>
      </c>
      <c r="B5543" s="85">
        <v>38866</v>
      </c>
      <c r="C5543" s="105">
        <v>24.13</v>
      </c>
      <c r="D5543" s="90">
        <v>6.0061999999999995E-4</v>
      </c>
      <c r="E5543" s="87">
        <v>478.90208604999998</v>
      </c>
      <c r="F5543" s="96">
        <v>3.43</v>
      </c>
      <c r="G5543" s="91">
        <v>13.78</v>
      </c>
      <c r="H5543" s="41">
        <v>3.5866589783317693E-4</v>
      </c>
      <c r="I5543" s="42">
        <v>38.475271782628262</v>
      </c>
      <c r="J5543" s="41">
        <v>3.8277777777777778E-4</v>
      </c>
      <c r="K5543" s="42">
        <v>3.8686109627370846</v>
      </c>
      <c r="L5543" s="41">
        <v>3.5866589783317693E-4</v>
      </c>
      <c r="M5543" s="42">
        <v>3.6519863245682771</v>
      </c>
    </row>
    <row r="5544" spans="1:13" x14ac:dyDescent="0.2">
      <c r="A5544" s="84">
        <v>360</v>
      </c>
      <c r="B5544" s="85">
        <v>38867</v>
      </c>
      <c r="C5544" s="105">
        <v>24.3</v>
      </c>
      <c r="D5544" s="90">
        <v>6.0442999999999998E-4</v>
      </c>
      <c r="E5544" s="87">
        <v>479.19154884</v>
      </c>
      <c r="F5544" s="96">
        <v>3.37</v>
      </c>
      <c r="G5544" s="91">
        <v>13.835000000000001</v>
      </c>
      <c r="H5544" s="41">
        <v>3.6000880299758009E-4</v>
      </c>
      <c r="I5544" s="42">
        <v>38.48912321916773</v>
      </c>
      <c r="J5544" s="41">
        <v>3.8430555555555559E-4</v>
      </c>
      <c r="K5544" s="42">
        <v>3.8689952682926401</v>
      </c>
      <c r="L5544" s="41">
        <v>3.6000880299758009E-4</v>
      </c>
      <c r="M5544" s="42">
        <v>3.6523463333712747</v>
      </c>
    </row>
    <row r="5545" spans="1:13" x14ac:dyDescent="0.2">
      <c r="A5545" s="84">
        <v>360</v>
      </c>
      <c r="B5545" s="85">
        <v>38868</v>
      </c>
      <c r="C5545" s="105">
        <v>24.52</v>
      </c>
      <c r="D5545" s="90">
        <v>6.0933999999999999E-4</v>
      </c>
      <c r="E5545" s="87">
        <v>479.48353942</v>
      </c>
      <c r="F5545" s="96">
        <v>3.42</v>
      </c>
      <c r="G5545" s="91">
        <v>13.969999999999999</v>
      </c>
      <c r="H5545" s="41">
        <v>3.6330228351610927E-4</v>
      </c>
      <c r="I5545" s="42">
        <v>38.503106405523788</v>
      </c>
      <c r="J5545" s="41">
        <v>3.8805555555555555E-4</v>
      </c>
      <c r="K5545" s="42">
        <v>3.8693833238481958</v>
      </c>
      <c r="L5545" s="41">
        <v>3.6330228351610927E-4</v>
      </c>
      <c r="M5545" s="42">
        <v>3.6527096356547908</v>
      </c>
    </row>
    <row r="5546" spans="1:13" x14ac:dyDescent="0.2">
      <c r="A5546" s="84">
        <v>360</v>
      </c>
      <c r="B5546" s="85">
        <v>38869</v>
      </c>
      <c r="C5546" s="105">
        <v>24.55</v>
      </c>
      <c r="D5546" s="90">
        <v>6.1001000000000002E-4</v>
      </c>
      <c r="E5546" s="87">
        <v>479.77602917000002</v>
      </c>
      <c r="F5546" s="96">
        <v>3.44</v>
      </c>
      <c r="G5546" s="91">
        <v>13.995000000000001</v>
      </c>
      <c r="H5546" s="41">
        <v>3.639117603673192E-4</v>
      </c>
      <c r="I5546" s="42">
        <v>38.517118138755436</v>
      </c>
      <c r="J5546" s="41">
        <v>3.8875000000000004E-4</v>
      </c>
      <c r="K5546" s="42">
        <v>3.8697720738481958</v>
      </c>
      <c r="L5546" s="41">
        <v>3.639117603673192E-4</v>
      </c>
      <c r="M5546" s="42">
        <v>3.6530735474151581</v>
      </c>
    </row>
    <row r="5547" spans="1:13" x14ac:dyDescent="0.2">
      <c r="A5547" s="84">
        <v>360</v>
      </c>
      <c r="B5547" s="85">
        <v>38870</v>
      </c>
      <c r="C5547" s="105">
        <v>24.72</v>
      </c>
      <c r="D5547" s="90">
        <v>6.1379999999999996E-4</v>
      </c>
      <c r="E5547" s="87">
        <v>480.07051569999999</v>
      </c>
      <c r="F5547" s="96">
        <v>3.38</v>
      </c>
      <c r="G5547" s="91">
        <v>14.049999999999999</v>
      </c>
      <c r="H5547" s="41">
        <v>3.6525214038674036E-4</v>
      </c>
      <c r="I5547" s="42">
        <v>38.531186598597145</v>
      </c>
      <c r="J5547" s="41">
        <v>3.9027777777777775E-4</v>
      </c>
      <c r="K5547" s="42">
        <v>3.8701623516259733</v>
      </c>
      <c r="L5547" s="41">
        <v>3.6525214038674036E-4</v>
      </c>
      <c r="M5547" s="42">
        <v>3.6534387995555448</v>
      </c>
    </row>
    <row r="5548" spans="1:13" x14ac:dyDescent="0.2">
      <c r="A5548" s="84">
        <v>360</v>
      </c>
      <c r="B5548" s="85">
        <v>38871</v>
      </c>
      <c r="C5548" s="105">
        <v>24.72</v>
      </c>
      <c r="D5548" s="90">
        <v>6.1379999999999996E-4</v>
      </c>
      <c r="E5548" s="87">
        <v>480.36518297999999</v>
      </c>
      <c r="F5548" s="96">
        <v>3.38</v>
      </c>
      <c r="G5548" s="91">
        <v>14.049999999999999</v>
      </c>
      <c r="H5548" s="41">
        <v>3.6525214038674036E-4</v>
      </c>
      <c r="I5548" s="42">
        <v>38.545260196973921</v>
      </c>
      <c r="J5548" s="41">
        <v>3.9027777777777775E-4</v>
      </c>
      <c r="K5548" s="42">
        <v>3.8705526294037509</v>
      </c>
      <c r="L5548" s="41">
        <v>3.6525214038674036E-4</v>
      </c>
      <c r="M5548" s="42">
        <v>3.6538040516959316</v>
      </c>
    </row>
    <row r="5549" spans="1:13" x14ac:dyDescent="0.2">
      <c r="A5549" s="84">
        <v>360</v>
      </c>
      <c r="B5549" s="85">
        <v>38872</v>
      </c>
      <c r="C5549" s="105">
        <v>24.72</v>
      </c>
      <c r="D5549" s="90">
        <v>6.1379999999999996E-4</v>
      </c>
      <c r="E5549" s="87">
        <v>480.66003112999999</v>
      </c>
      <c r="F5549" s="96">
        <v>3.38</v>
      </c>
      <c r="G5549" s="91">
        <v>14.049999999999999</v>
      </c>
      <c r="H5549" s="41">
        <v>3.6525214038674036E-4</v>
      </c>
      <c r="I5549" s="42">
        <v>38.559338935762632</v>
      </c>
      <c r="J5549" s="41">
        <v>3.9027777777777775E-4</v>
      </c>
      <c r="K5549" s="42">
        <v>3.8709429071815284</v>
      </c>
      <c r="L5549" s="41">
        <v>3.6525214038674036E-4</v>
      </c>
      <c r="M5549" s="42">
        <v>3.6541693038363183</v>
      </c>
    </row>
    <row r="5550" spans="1:13" x14ac:dyDescent="0.2">
      <c r="A5550" s="84">
        <v>360</v>
      </c>
      <c r="B5550" s="85">
        <v>38873</v>
      </c>
      <c r="C5550" s="105">
        <v>24.56</v>
      </c>
      <c r="D5550" s="90">
        <v>6.1023000000000002E-4</v>
      </c>
      <c r="E5550" s="87">
        <v>480.95334430000003</v>
      </c>
      <c r="F5550" s="96">
        <v>3.39</v>
      </c>
      <c r="G5550" s="91">
        <v>13.975</v>
      </c>
      <c r="H5550" s="41">
        <v>3.6342418955137568E-4</v>
      </c>
      <c r="I5550" s="42">
        <v>38.573352332264996</v>
      </c>
      <c r="J5550" s="41">
        <v>3.8819444444444443E-4</v>
      </c>
      <c r="K5550" s="42">
        <v>3.871331101625973</v>
      </c>
      <c r="L5550" s="41">
        <v>3.6342418955137568E-4</v>
      </c>
      <c r="M5550" s="42">
        <v>3.6545327280258695</v>
      </c>
    </row>
    <row r="5551" spans="1:13" x14ac:dyDescent="0.2">
      <c r="A5551" s="84">
        <v>360</v>
      </c>
      <c r="B5551" s="85">
        <v>38874</v>
      </c>
      <c r="C5551" s="105">
        <v>24.47</v>
      </c>
      <c r="D5551" s="90">
        <v>6.0822999999999997E-4</v>
      </c>
      <c r="E5551" s="87">
        <v>481.24587455</v>
      </c>
      <c r="F5551" s="96">
        <v>3.39</v>
      </c>
      <c r="G5551" s="91">
        <v>13.93</v>
      </c>
      <c r="H5551" s="41">
        <v>3.6232684319137398E-4</v>
      </c>
      <c r="I5551" s="42">
        <v>38.587328493246851</v>
      </c>
      <c r="J5551" s="41">
        <v>3.8694444444444442E-4</v>
      </c>
      <c r="K5551" s="42">
        <v>3.8717180460704177</v>
      </c>
      <c r="L5551" s="41">
        <v>3.6232684319137398E-4</v>
      </c>
      <c r="M5551" s="42">
        <v>3.6548950548690611</v>
      </c>
    </row>
    <row r="5552" spans="1:13" x14ac:dyDescent="0.2">
      <c r="A5552" s="84">
        <v>360</v>
      </c>
      <c r="B5552" s="85">
        <v>38875</v>
      </c>
      <c r="C5552" s="105">
        <v>24.36</v>
      </c>
      <c r="D5552" s="90">
        <v>6.0577000000000005E-4</v>
      </c>
      <c r="E5552" s="87">
        <v>481.53739886</v>
      </c>
      <c r="F5552" s="96">
        <v>3.39</v>
      </c>
      <c r="G5552" s="91">
        <v>13.875</v>
      </c>
      <c r="H5552" s="41">
        <v>3.609850549626259E-4</v>
      </c>
      <c r="I5552" s="42">
        <v>38.601257942143846</v>
      </c>
      <c r="J5552" s="41">
        <v>3.8541666666666667E-4</v>
      </c>
      <c r="K5552" s="42">
        <v>3.8721034627370843</v>
      </c>
      <c r="L5552" s="41">
        <v>3.609850549626259E-4</v>
      </c>
      <c r="M5552" s="42">
        <v>3.6552560399240237</v>
      </c>
    </row>
    <row r="5553" spans="1:13" x14ac:dyDescent="0.2">
      <c r="A5553" s="84">
        <v>360</v>
      </c>
      <c r="B5553" s="85">
        <v>38876</v>
      </c>
      <c r="C5553" s="105">
        <v>24.35</v>
      </c>
      <c r="D5553" s="90">
        <v>6.0554000000000001E-4</v>
      </c>
      <c r="E5553" s="87">
        <v>481.82898901999999</v>
      </c>
      <c r="F5553" s="96">
        <v>3.4</v>
      </c>
      <c r="G5553" s="91">
        <v>13.875</v>
      </c>
      <c r="H5553" s="41">
        <v>3.609850549626259E-4</v>
      </c>
      <c r="I5553" s="42">
        <v>38.615192419363716</v>
      </c>
      <c r="J5553" s="41">
        <v>3.8541666666666667E-4</v>
      </c>
      <c r="K5553" s="42">
        <v>3.8724888794037509</v>
      </c>
      <c r="L5553" s="41">
        <v>3.609850549626259E-4</v>
      </c>
      <c r="M5553" s="42">
        <v>3.6556170249789863</v>
      </c>
    </row>
    <row r="5554" spans="1:13" x14ac:dyDescent="0.2">
      <c r="A5554" s="84">
        <v>360</v>
      </c>
      <c r="B5554" s="85">
        <v>38877</v>
      </c>
      <c r="C5554" s="105">
        <v>24.25</v>
      </c>
      <c r="D5554" s="90">
        <v>6.0331000000000002E-4</v>
      </c>
      <c r="E5554" s="87">
        <v>482.11968127</v>
      </c>
      <c r="F5554" s="96">
        <v>3.39</v>
      </c>
      <c r="G5554" s="91">
        <v>13.82</v>
      </c>
      <c r="H5554" s="41">
        <v>3.5964262031362715E-4</v>
      </c>
      <c r="I5554" s="42">
        <v>38.629080088349333</v>
      </c>
      <c r="J5554" s="41">
        <v>3.8388888888888891E-4</v>
      </c>
      <c r="K5554" s="42">
        <v>3.8728727682926398</v>
      </c>
      <c r="L5554" s="41">
        <v>3.5964262031362715E-4</v>
      </c>
      <c r="M5554" s="42">
        <v>3.6559766675993002</v>
      </c>
    </row>
    <row r="5555" spans="1:13" x14ac:dyDescent="0.2">
      <c r="A5555" s="84">
        <v>360</v>
      </c>
      <c r="B5555" s="85">
        <v>38878</v>
      </c>
      <c r="C5555" s="105">
        <v>24.25</v>
      </c>
      <c r="D5555" s="90">
        <v>6.0331000000000002E-4</v>
      </c>
      <c r="E5555" s="87">
        <v>482.41054888999997</v>
      </c>
      <c r="F5555" s="96">
        <v>3.39</v>
      </c>
      <c r="G5555" s="91">
        <v>13.82</v>
      </c>
      <c r="H5555" s="41">
        <v>3.5964262031362715E-4</v>
      </c>
      <c r="I5555" s="42">
        <v>38.642972751932611</v>
      </c>
      <c r="J5555" s="41">
        <v>3.8388888888888891E-4</v>
      </c>
      <c r="K5555" s="42">
        <v>3.8732566571815288</v>
      </c>
      <c r="L5555" s="41">
        <v>3.5964262031362715E-4</v>
      </c>
      <c r="M5555" s="42">
        <v>3.656336310219614</v>
      </c>
    </row>
    <row r="5556" spans="1:13" x14ac:dyDescent="0.2">
      <c r="A5556" s="84">
        <v>360</v>
      </c>
      <c r="B5556" s="85">
        <v>38879</v>
      </c>
      <c r="C5556" s="105">
        <v>24.25</v>
      </c>
      <c r="D5556" s="90">
        <v>6.0331000000000002E-4</v>
      </c>
      <c r="E5556" s="87">
        <v>482.70159200000001</v>
      </c>
      <c r="F5556" s="96">
        <v>3.39</v>
      </c>
      <c r="G5556" s="91">
        <v>13.82</v>
      </c>
      <c r="H5556" s="41">
        <v>3.5964262031362715E-4</v>
      </c>
      <c r="I5556" s="42">
        <v>38.656870411909821</v>
      </c>
      <c r="J5556" s="41">
        <v>3.8388888888888891E-4</v>
      </c>
      <c r="K5556" s="42">
        <v>3.8736405460704177</v>
      </c>
      <c r="L5556" s="41">
        <v>3.5964262031362715E-4</v>
      </c>
      <c r="M5556" s="42">
        <v>3.6566959528399279</v>
      </c>
    </row>
    <row r="5557" spans="1:13" x14ac:dyDescent="0.2">
      <c r="A5557" s="84">
        <v>360</v>
      </c>
      <c r="B5557" s="85">
        <v>38880</v>
      </c>
      <c r="C5557" s="105">
        <v>24.08</v>
      </c>
      <c r="D5557" s="90">
        <v>5.9949999999999999E-4</v>
      </c>
      <c r="E5557" s="87">
        <v>482.99097160000002</v>
      </c>
      <c r="F5557" s="96">
        <v>3.41</v>
      </c>
      <c r="G5557" s="91">
        <v>13.744999999999999</v>
      </c>
      <c r="H5557" s="41">
        <v>3.578109847315325E-4</v>
      </c>
      <c r="I5557" s="42">
        <v>38.670702264778548</v>
      </c>
      <c r="J5557" s="41">
        <v>3.8180555555555553E-4</v>
      </c>
      <c r="K5557" s="42">
        <v>3.8740223516259733</v>
      </c>
      <c r="L5557" s="41">
        <v>3.578109847315325E-4</v>
      </c>
      <c r="M5557" s="42">
        <v>3.6570537638246594</v>
      </c>
    </row>
    <row r="5558" spans="1:13" x14ac:dyDescent="0.2">
      <c r="A5558" s="84">
        <v>360</v>
      </c>
      <c r="B5558" s="85">
        <v>38881</v>
      </c>
      <c r="C5558" s="105">
        <v>24.14</v>
      </c>
      <c r="D5558" s="90">
        <v>6.0085E-4</v>
      </c>
      <c r="E5558" s="87">
        <v>483.28117673000003</v>
      </c>
      <c r="F5558" s="96">
        <v>3.39</v>
      </c>
      <c r="G5558" s="91">
        <v>13.765000000000001</v>
      </c>
      <c r="H5558" s="41">
        <v>3.5829953862065445E-4</v>
      </c>
      <c r="I5558" s="42">
        <v>38.684557959558155</v>
      </c>
      <c r="J5558" s="41">
        <v>3.8236111111111115E-4</v>
      </c>
      <c r="K5558" s="42">
        <v>3.8744047127370842</v>
      </c>
      <c r="L5558" s="41">
        <v>3.5829953862065445E-4</v>
      </c>
      <c r="M5558" s="42">
        <v>3.6574120633632798</v>
      </c>
    </row>
    <row r="5559" spans="1:13" x14ac:dyDescent="0.2">
      <c r="A5559" s="84">
        <v>360</v>
      </c>
      <c r="B5559" s="85">
        <v>38882</v>
      </c>
      <c r="C5559" s="105">
        <v>24.26</v>
      </c>
      <c r="D5559" s="90">
        <v>6.0353000000000002E-4</v>
      </c>
      <c r="E5559" s="87">
        <v>483.57285142000001</v>
      </c>
      <c r="F5559" s="96">
        <v>3.39</v>
      </c>
      <c r="G5559" s="91">
        <v>13.825000000000001</v>
      </c>
      <c r="H5559" s="41">
        <v>3.5976468655518623E-4</v>
      </c>
      <c r="I5559" s="42">
        <v>38.698475297427002</v>
      </c>
      <c r="J5559" s="41">
        <v>3.8402777777777779E-4</v>
      </c>
      <c r="K5559" s="42">
        <v>3.874788740514862</v>
      </c>
      <c r="L5559" s="41">
        <v>3.5976468655518623E-4</v>
      </c>
      <c r="M5559" s="42">
        <v>3.6577718280498352</v>
      </c>
    </row>
    <row r="5560" spans="1:13" x14ac:dyDescent="0.2">
      <c r="A5560" s="84">
        <v>360</v>
      </c>
      <c r="B5560" s="85">
        <v>38883</v>
      </c>
      <c r="C5560" s="105">
        <v>24.32</v>
      </c>
      <c r="D5560" s="90">
        <v>6.0486999999999997E-4</v>
      </c>
      <c r="E5560" s="87">
        <v>483.86535013000002</v>
      </c>
      <c r="F5560" s="96">
        <v>3.39</v>
      </c>
      <c r="G5560" s="91">
        <v>13.855</v>
      </c>
      <c r="H5560" s="41">
        <v>3.6049697173368145E-4</v>
      </c>
      <c r="I5560" s="42">
        <v>38.712425980582438</v>
      </c>
      <c r="J5560" s="41">
        <v>3.848611111111111E-4</v>
      </c>
      <c r="K5560" s="42">
        <v>3.8751736016259732</v>
      </c>
      <c r="L5560" s="41">
        <v>3.6049697173368145E-4</v>
      </c>
      <c r="M5560" s="42">
        <v>3.6581323250215689</v>
      </c>
    </row>
    <row r="5561" spans="1:13" x14ac:dyDescent="0.2">
      <c r="A5561" s="84">
        <v>360</v>
      </c>
      <c r="B5561" s="85">
        <v>38884</v>
      </c>
      <c r="C5561" s="105">
        <v>24.4</v>
      </c>
      <c r="D5561" s="90">
        <v>6.0665999999999997E-4</v>
      </c>
      <c r="E5561" s="87">
        <v>484.15889188</v>
      </c>
      <c r="F5561" s="96">
        <v>3.39</v>
      </c>
      <c r="G5561" s="91">
        <v>13.895</v>
      </c>
      <c r="H5561" s="41">
        <v>3.614730527146115E-4</v>
      </c>
      <c r="I5561" s="42">
        <v>38.726419479379629</v>
      </c>
      <c r="J5561" s="41">
        <v>3.8597222222222223E-4</v>
      </c>
      <c r="K5561" s="42">
        <v>3.8755595738481956</v>
      </c>
      <c r="L5561" s="41">
        <v>3.614730527146115E-4</v>
      </c>
      <c r="M5561" s="42">
        <v>3.6584937980742835</v>
      </c>
    </row>
    <row r="5562" spans="1:13" x14ac:dyDescent="0.2">
      <c r="A5562" s="84">
        <v>360</v>
      </c>
      <c r="B5562" s="85">
        <v>38885</v>
      </c>
      <c r="C5562" s="105">
        <v>24.4</v>
      </c>
      <c r="D5562" s="90">
        <v>6.0665999999999997E-4</v>
      </c>
      <c r="E5562" s="87">
        <v>484.45261170999999</v>
      </c>
      <c r="F5562" s="96">
        <v>3.39</v>
      </c>
      <c r="G5562" s="91">
        <v>13.895</v>
      </c>
      <c r="H5562" s="41">
        <v>3.614730527146115E-4</v>
      </c>
      <c r="I5562" s="42">
        <v>38.740418036449547</v>
      </c>
      <c r="J5562" s="41">
        <v>3.8597222222222223E-4</v>
      </c>
      <c r="K5562" s="42">
        <v>3.875945546070418</v>
      </c>
      <c r="L5562" s="41">
        <v>3.614730527146115E-4</v>
      </c>
      <c r="M5562" s="42">
        <v>3.6588552711269982</v>
      </c>
    </row>
    <row r="5563" spans="1:13" x14ac:dyDescent="0.2">
      <c r="A5563" s="84">
        <v>360</v>
      </c>
      <c r="B5563" s="85">
        <v>38886</v>
      </c>
      <c r="C5563" s="105">
        <v>24.4</v>
      </c>
      <c r="D5563" s="90">
        <v>6.0665999999999997E-4</v>
      </c>
      <c r="E5563" s="87">
        <v>484.74650973000001</v>
      </c>
      <c r="F5563" s="96">
        <v>3.39</v>
      </c>
      <c r="G5563" s="91">
        <v>13.895</v>
      </c>
      <c r="H5563" s="41">
        <v>3.614730527146115E-4</v>
      </c>
      <c r="I5563" s="42">
        <v>38.754421653620625</v>
      </c>
      <c r="J5563" s="41">
        <v>3.8597222222222223E-4</v>
      </c>
      <c r="K5563" s="42">
        <v>3.8763315182926403</v>
      </c>
      <c r="L5563" s="41">
        <v>3.614730527146115E-4</v>
      </c>
      <c r="M5563" s="42">
        <v>3.6592167441797128</v>
      </c>
    </row>
    <row r="5564" spans="1:13" x14ac:dyDescent="0.2">
      <c r="A5564" s="84">
        <v>360</v>
      </c>
      <c r="B5564" s="85">
        <v>38887</v>
      </c>
      <c r="C5564" s="105">
        <v>24.17</v>
      </c>
      <c r="D5564" s="90">
        <v>6.0152000000000003E-4</v>
      </c>
      <c r="E5564" s="87">
        <v>485.03809445000002</v>
      </c>
      <c r="F5564" s="96">
        <v>3.39</v>
      </c>
      <c r="G5564" s="91">
        <v>13.780000000000001</v>
      </c>
      <c r="H5564" s="41">
        <v>3.5866589783317693E-4</v>
      </c>
      <c r="I5564" s="42">
        <v>38.768321543058029</v>
      </c>
      <c r="J5564" s="41">
        <v>3.8277777777777784E-4</v>
      </c>
      <c r="K5564" s="42">
        <v>3.8767142960704182</v>
      </c>
      <c r="L5564" s="41">
        <v>3.5866589783317693E-4</v>
      </c>
      <c r="M5564" s="42">
        <v>3.6595754100775459</v>
      </c>
    </row>
    <row r="5565" spans="1:13" x14ac:dyDescent="0.2">
      <c r="A5565" s="84">
        <v>360</v>
      </c>
      <c r="B5565" s="85">
        <v>38888</v>
      </c>
      <c r="C5565" s="105">
        <v>24.38</v>
      </c>
      <c r="D5565" s="90">
        <v>6.0621000000000004E-4</v>
      </c>
      <c r="E5565" s="87">
        <v>485.33212938999998</v>
      </c>
      <c r="F5565" s="96">
        <v>3.37</v>
      </c>
      <c r="G5565" s="91">
        <v>13.875</v>
      </c>
      <c r="H5565" s="41">
        <v>3.609850549626259E-4</v>
      </c>
      <c r="I5565" s="42">
        <v>38.782316327741057</v>
      </c>
      <c r="J5565" s="41">
        <v>3.8541666666666667E-4</v>
      </c>
      <c r="K5565" s="42">
        <v>3.8770997127370848</v>
      </c>
      <c r="L5565" s="41">
        <v>3.609850549626259E-4</v>
      </c>
      <c r="M5565" s="42">
        <v>3.6599363951325086</v>
      </c>
    </row>
    <row r="5566" spans="1:13" x14ac:dyDescent="0.2">
      <c r="A5566" s="84">
        <v>360</v>
      </c>
      <c r="B5566" s="85">
        <v>38889</v>
      </c>
      <c r="C5566" s="105">
        <v>24.39</v>
      </c>
      <c r="D5566" s="90">
        <v>6.0643999999999997E-4</v>
      </c>
      <c r="E5566" s="87">
        <v>485.62645421000002</v>
      </c>
      <c r="F5566" s="96">
        <v>3.36</v>
      </c>
      <c r="G5566" s="91">
        <v>13.875</v>
      </c>
      <c r="H5566" s="41">
        <v>3.609850549626259E-4</v>
      </c>
      <c r="I5566" s="42">
        <v>38.796316164332204</v>
      </c>
      <c r="J5566" s="41">
        <v>3.8541666666666667E-4</v>
      </c>
      <c r="K5566" s="42">
        <v>3.8774851294037513</v>
      </c>
      <c r="L5566" s="41">
        <v>3.609850549626259E-4</v>
      </c>
      <c r="M5566" s="42">
        <v>3.6602973801874712</v>
      </c>
    </row>
    <row r="5567" spans="1:13" x14ac:dyDescent="0.2">
      <c r="A5567" s="84">
        <v>360</v>
      </c>
      <c r="B5567" s="85">
        <v>38890</v>
      </c>
      <c r="C5567" s="105">
        <v>24.47</v>
      </c>
      <c r="D5567" s="90">
        <v>6.0822999999999997E-4</v>
      </c>
      <c r="E5567" s="87">
        <v>485.92182679000001</v>
      </c>
      <c r="F5567" s="96">
        <v>3.28</v>
      </c>
      <c r="G5567" s="91">
        <v>13.875</v>
      </c>
      <c r="H5567" s="41">
        <v>3.609850549626259E-4</v>
      </c>
      <c r="I5567" s="42">
        <v>38.810321054655134</v>
      </c>
      <c r="J5567" s="41">
        <v>3.8541666666666667E-4</v>
      </c>
      <c r="K5567" s="42">
        <v>3.8778705460704179</v>
      </c>
      <c r="L5567" s="41">
        <v>3.609850549626259E-4</v>
      </c>
      <c r="M5567" s="42">
        <v>3.6606583652424338</v>
      </c>
    </row>
    <row r="5568" spans="1:13" x14ac:dyDescent="0.2">
      <c r="A5568" s="84">
        <v>360</v>
      </c>
      <c r="B5568" s="85">
        <v>38891</v>
      </c>
      <c r="C5568" s="105">
        <v>24.25</v>
      </c>
      <c r="D5568" s="90">
        <v>6.0331000000000002E-4</v>
      </c>
      <c r="E5568" s="87">
        <v>486.21498829000001</v>
      </c>
      <c r="F5568" s="96">
        <v>3.38</v>
      </c>
      <c r="G5568" s="91">
        <v>13.815</v>
      </c>
      <c r="H5568" s="41">
        <v>3.5952054872456785E-4</v>
      </c>
      <c r="I5568" s="42">
        <v>38.824274162576877</v>
      </c>
      <c r="J5568" s="41">
        <v>3.8374999999999998E-4</v>
      </c>
      <c r="K5568" s="42">
        <v>3.8782542960704181</v>
      </c>
      <c r="L5568" s="41">
        <v>3.5952054872456785E-4</v>
      </c>
      <c r="M5568" s="42">
        <v>3.6610178857911584</v>
      </c>
    </row>
    <row r="5569" spans="1:13" x14ac:dyDescent="0.2">
      <c r="A5569" s="84">
        <v>360</v>
      </c>
      <c r="B5569" s="85">
        <v>38892</v>
      </c>
      <c r="C5569" s="105">
        <v>24.25</v>
      </c>
      <c r="D5569" s="90">
        <v>6.0331000000000002E-4</v>
      </c>
      <c r="E5569" s="87">
        <v>486.50832665000001</v>
      </c>
      <c r="F5569" s="96">
        <v>3.38</v>
      </c>
      <c r="G5569" s="91">
        <v>13.815</v>
      </c>
      <c r="H5569" s="41">
        <v>3.5952054872456785E-4</v>
      </c>
      <c r="I5569" s="42">
        <v>38.838232286927642</v>
      </c>
      <c r="J5569" s="41">
        <v>3.8374999999999998E-4</v>
      </c>
      <c r="K5569" s="42">
        <v>3.8786380460704182</v>
      </c>
      <c r="L5569" s="41">
        <v>3.5952054872456785E-4</v>
      </c>
      <c r="M5569" s="42">
        <v>3.661377406339883</v>
      </c>
    </row>
    <row r="5570" spans="1:13" x14ac:dyDescent="0.2">
      <c r="A5570" s="84">
        <v>360</v>
      </c>
      <c r="B5570" s="85">
        <v>38893</v>
      </c>
      <c r="C5570" s="105">
        <v>24.25</v>
      </c>
      <c r="D5570" s="90">
        <v>6.0331000000000002E-4</v>
      </c>
      <c r="E5570" s="87">
        <v>486.80184199000001</v>
      </c>
      <c r="F5570" s="96">
        <v>3.38</v>
      </c>
      <c r="G5570" s="91">
        <v>13.815</v>
      </c>
      <c r="H5570" s="41">
        <v>3.5952054872456785E-4</v>
      </c>
      <c r="I5570" s="42">
        <v>38.852195429510928</v>
      </c>
      <c r="J5570" s="41">
        <v>3.8374999999999998E-4</v>
      </c>
      <c r="K5570" s="42">
        <v>3.8790217960704183</v>
      </c>
      <c r="L5570" s="41">
        <v>3.5952054872456785E-4</v>
      </c>
      <c r="M5570" s="42">
        <v>3.6617369268886075</v>
      </c>
    </row>
    <row r="5571" spans="1:13" x14ac:dyDescent="0.2">
      <c r="A5571" s="84">
        <v>360</v>
      </c>
      <c r="B5571" s="85">
        <v>38894</v>
      </c>
      <c r="C5571" s="105">
        <v>24.11</v>
      </c>
      <c r="D5571" s="90">
        <v>6.0017000000000002E-4</v>
      </c>
      <c r="E5571" s="87">
        <v>487.09400584999997</v>
      </c>
      <c r="F5571" s="96">
        <v>3.37</v>
      </c>
      <c r="G5571" s="91">
        <v>13.74</v>
      </c>
      <c r="H5571" s="41">
        <v>3.5768883287401465E-4</v>
      </c>
      <c r="I5571" s="42">
        <v>38.8660924259487</v>
      </c>
      <c r="J5571" s="41">
        <v>3.8166666666666666E-4</v>
      </c>
      <c r="K5571" s="42">
        <v>3.879403462737085</v>
      </c>
      <c r="L5571" s="41">
        <v>3.5768883287401465E-4</v>
      </c>
      <c r="M5571" s="42">
        <v>3.6620946157214815</v>
      </c>
    </row>
    <row r="5572" spans="1:13" x14ac:dyDescent="0.2">
      <c r="A5572" s="84">
        <v>360</v>
      </c>
      <c r="B5572" s="85">
        <v>38895</v>
      </c>
      <c r="C5572" s="105">
        <v>24.06</v>
      </c>
      <c r="D5572" s="90">
        <v>5.9904999999999995E-4</v>
      </c>
      <c r="E5572" s="87">
        <v>487.38579951000003</v>
      </c>
      <c r="F5572" s="96">
        <v>3.38</v>
      </c>
      <c r="G5572" s="91">
        <v>13.719999999999999</v>
      </c>
      <c r="H5572" s="41">
        <v>3.5720017188989317E-4</v>
      </c>
      <c r="I5572" s="42">
        <v>38.879975400843939</v>
      </c>
      <c r="J5572" s="41">
        <v>3.8111111111111109E-4</v>
      </c>
      <c r="K5572" s="42">
        <v>3.879784573848196</v>
      </c>
      <c r="L5572" s="41">
        <v>3.5720017188989317E-4</v>
      </c>
      <c r="M5572" s="42">
        <v>3.6624518158933714</v>
      </c>
    </row>
    <row r="5573" spans="1:13" x14ac:dyDescent="0.2">
      <c r="A5573" s="84">
        <v>360</v>
      </c>
      <c r="B5573" s="85">
        <v>38896</v>
      </c>
      <c r="C5573" s="105">
        <v>24.29</v>
      </c>
      <c r="D5573" s="90">
        <v>6.0420000000000005E-4</v>
      </c>
      <c r="E5573" s="87">
        <v>487.68027800999999</v>
      </c>
      <c r="F5573" s="96">
        <v>3.38</v>
      </c>
      <c r="G5573" s="91">
        <v>13.834999999999999</v>
      </c>
      <c r="H5573" s="41">
        <v>3.6000880299758009E-4</v>
      </c>
      <c r="I5573" s="42">
        <v>38.893972534248576</v>
      </c>
      <c r="J5573" s="41">
        <v>3.8430555555555554E-4</v>
      </c>
      <c r="K5573" s="42">
        <v>3.8801688794037514</v>
      </c>
      <c r="L5573" s="41">
        <v>3.6000880299758009E-4</v>
      </c>
      <c r="M5573" s="42">
        <v>3.662811824696369</v>
      </c>
    </row>
    <row r="5574" spans="1:13" x14ac:dyDescent="0.2">
      <c r="A5574" s="84">
        <v>360</v>
      </c>
      <c r="B5574" s="85">
        <v>38897</v>
      </c>
      <c r="C5574" s="105">
        <v>24.29</v>
      </c>
      <c r="D5574" s="90">
        <v>6.0420000000000005E-4</v>
      </c>
      <c r="E5574" s="87">
        <v>487.97493443000002</v>
      </c>
      <c r="F5574" s="96">
        <v>3.38</v>
      </c>
      <c r="G5574" s="91">
        <v>13.834999999999999</v>
      </c>
      <c r="H5574" s="41">
        <v>3.6000880299758009E-4</v>
      </c>
      <c r="I5574" s="42">
        <v>38.907974706744454</v>
      </c>
      <c r="J5574" s="41">
        <v>3.8430555555555554E-4</v>
      </c>
      <c r="K5574" s="42">
        <v>3.8805531849593069</v>
      </c>
      <c r="L5574" s="41">
        <v>3.6000880299758009E-4</v>
      </c>
      <c r="M5574" s="42">
        <v>3.6631718334993666</v>
      </c>
    </row>
    <row r="5575" spans="1:13" x14ac:dyDescent="0.2">
      <c r="A5575" s="84">
        <v>360</v>
      </c>
      <c r="B5575" s="85">
        <v>38898</v>
      </c>
      <c r="C5575" s="105">
        <v>24.23</v>
      </c>
      <c r="D5575" s="90">
        <v>6.0285999999999998E-4</v>
      </c>
      <c r="E5575" s="87">
        <v>488.269115</v>
      </c>
      <c r="F5575" s="96">
        <v>3.45</v>
      </c>
      <c r="G5575" s="91">
        <v>13.84</v>
      </c>
      <c r="H5575" s="41">
        <v>3.6013085319952509E-4</v>
      </c>
      <c r="I5575" s="42">
        <v>38.92198666887186</v>
      </c>
      <c r="J5575" s="41">
        <v>3.8444444444444442E-4</v>
      </c>
      <c r="K5575" s="42">
        <v>3.8809376294037512</v>
      </c>
      <c r="L5575" s="41">
        <v>3.6013085319952509E-4</v>
      </c>
      <c r="M5575" s="42">
        <v>3.6635319643525661</v>
      </c>
    </row>
    <row r="5576" spans="1:13" x14ac:dyDescent="0.2">
      <c r="A5576" s="84">
        <v>360</v>
      </c>
      <c r="B5576" s="85">
        <v>38899</v>
      </c>
      <c r="C5576" s="105">
        <v>24.23</v>
      </c>
      <c r="D5576" s="90">
        <v>6.0285999999999998E-4</v>
      </c>
      <c r="E5576" s="87">
        <v>488.56347291999998</v>
      </c>
      <c r="F5576" s="96">
        <v>3.45</v>
      </c>
      <c r="G5576" s="91">
        <v>13.84</v>
      </c>
      <c r="H5576" s="41">
        <v>3.6013085319952509E-4</v>
      </c>
      <c r="I5576" s="42">
        <v>38.936003677139141</v>
      </c>
      <c r="J5576" s="41">
        <v>3.8444444444444442E-4</v>
      </c>
      <c r="K5576" s="42">
        <v>3.8813220738481955</v>
      </c>
      <c r="L5576" s="41">
        <v>3.6013085319952509E-4</v>
      </c>
      <c r="M5576" s="42">
        <v>3.6638920952057656</v>
      </c>
    </row>
    <row r="5577" spans="1:13" x14ac:dyDescent="0.2">
      <c r="A5577" s="84">
        <v>360</v>
      </c>
      <c r="B5577" s="85">
        <v>38900</v>
      </c>
      <c r="C5577" s="105">
        <v>24.23</v>
      </c>
      <c r="D5577" s="90">
        <v>6.0285999999999998E-4</v>
      </c>
      <c r="E5577" s="87">
        <v>488.85800829999999</v>
      </c>
      <c r="F5577" s="96">
        <v>3.45</v>
      </c>
      <c r="G5577" s="91">
        <v>13.84</v>
      </c>
      <c r="H5577" s="41">
        <v>3.6013085319952509E-4</v>
      </c>
      <c r="I5577" s="42">
        <v>38.950025733363567</v>
      </c>
      <c r="J5577" s="41">
        <v>3.8444444444444442E-4</v>
      </c>
      <c r="K5577" s="42">
        <v>3.8817065182926398</v>
      </c>
      <c r="L5577" s="41">
        <v>3.6013085319952509E-4</v>
      </c>
      <c r="M5577" s="42">
        <v>3.6642522260589652</v>
      </c>
    </row>
    <row r="5578" spans="1:13" x14ac:dyDescent="0.2">
      <c r="A5578" s="84">
        <v>360</v>
      </c>
      <c r="B5578" s="85">
        <v>38901</v>
      </c>
      <c r="C5578" s="105">
        <v>24.24</v>
      </c>
      <c r="D5578" s="90">
        <v>6.0307999999999998E-4</v>
      </c>
      <c r="E5578" s="87">
        <v>489.15282879</v>
      </c>
      <c r="F5578" s="96">
        <v>3.43</v>
      </c>
      <c r="G5578" s="91">
        <v>13.834999999999999</v>
      </c>
      <c r="H5578" s="41">
        <v>3.6000880299758009E-4</v>
      </c>
      <c r="I5578" s="42">
        <v>38.964048085504558</v>
      </c>
      <c r="J5578" s="41">
        <v>3.8430555555555554E-4</v>
      </c>
      <c r="K5578" s="42">
        <v>3.8820908238481953</v>
      </c>
      <c r="L5578" s="41">
        <v>3.6000880299758009E-4</v>
      </c>
      <c r="M5578" s="42">
        <v>3.6646122348619627</v>
      </c>
    </row>
    <row r="5579" spans="1:13" x14ac:dyDescent="0.2">
      <c r="A5579" s="84">
        <v>360</v>
      </c>
      <c r="B5579" s="85">
        <v>38902</v>
      </c>
      <c r="C5579" s="105">
        <v>24.68</v>
      </c>
      <c r="D5579" s="90">
        <v>6.1291000000000004E-4</v>
      </c>
      <c r="E5579" s="87">
        <v>489.45263545</v>
      </c>
      <c r="F5579" s="96">
        <v>3.28</v>
      </c>
      <c r="G5579" s="91">
        <v>13.98</v>
      </c>
      <c r="H5579" s="41">
        <v>3.6354609025357476E-4</v>
      </c>
      <c r="I5579" s="42">
        <v>38.978213312846492</v>
      </c>
      <c r="J5579" s="41">
        <v>3.8833333333333336E-4</v>
      </c>
      <c r="K5579" s="42">
        <v>3.8824791571815287</v>
      </c>
      <c r="L5579" s="41">
        <v>3.6354609025357476E-4</v>
      </c>
      <c r="M5579" s="42">
        <v>3.6649757809522163</v>
      </c>
    </row>
    <row r="5580" spans="1:13" x14ac:dyDescent="0.2">
      <c r="A5580" s="84">
        <v>360</v>
      </c>
      <c r="B5580" s="85">
        <v>38903</v>
      </c>
      <c r="C5580" s="105">
        <v>24.66</v>
      </c>
      <c r="D5580" s="90">
        <v>6.1246E-4</v>
      </c>
      <c r="E5580" s="87">
        <v>489.75240560999998</v>
      </c>
      <c r="F5580" s="96">
        <v>3.37</v>
      </c>
      <c r="G5580" s="91">
        <v>14.015000000000001</v>
      </c>
      <c r="H5580" s="41">
        <v>3.6439924588616002E-4</v>
      </c>
      <c r="I5580" s="42">
        <v>38.992416944383685</v>
      </c>
      <c r="J5580" s="41">
        <v>3.8930555555555555E-4</v>
      </c>
      <c r="K5580" s="42">
        <v>3.8828684627370844</v>
      </c>
      <c r="L5580" s="41">
        <v>3.6439924588616002E-4</v>
      </c>
      <c r="M5580" s="42">
        <v>3.6653401801981023</v>
      </c>
    </row>
    <row r="5581" spans="1:13" x14ac:dyDescent="0.2">
      <c r="A5581" s="84">
        <v>360</v>
      </c>
      <c r="B5581" s="85">
        <v>38904</v>
      </c>
      <c r="C5581" s="105">
        <v>24.58</v>
      </c>
      <c r="D5581" s="90">
        <v>6.1067999999999995E-4</v>
      </c>
      <c r="E5581" s="87">
        <v>490.05148760999998</v>
      </c>
      <c r="F5581" s="96">
        <v>3.31</v>
      </c>
      <c r="G5581" s="91">
        <v>13.944999999999999</v>
      </c>
      <c r="H5581" s="41">
        <v>3.6269267332911248E-4</v>
      </c>
      <c r="I5581" s="42">
        <v>39.006559208324809</v>
      </c>
      <c r="J5581" s="41">
        <v>3.8736111111111105E-4</v>
      </c>
      <c r="K5581" s="42">
        <v>3.8832558238481956</v>
      </c>
      <c r="L5581" s="41">
        <v>3.6269267332911248E-4</v>
      </c>
      <c r="M5581" s="42">
        <v>3.6657028728714316</v>
      </c>
    </row>
    <row r="5582" spans="1:13" x14ac:dyDescent="0.2">
      <c r="A5582" s="84">
        <v>360</v>
      </c>
      <c r="B5582" s="85">
        <v>38905</v>
      </c>
      <c r="C5582" s="105">
        <v>24.39</v>
      </c>
      <c r="D5582" s="90">
        <v>6.0643999999999997E-4</v>
      </c>
      <c r="E5582" s="87">
        <v>490.34867443000002</v>
      </c>
      <c r="F5582" s="96">
        <v>3.37</v>
      </c>
      <c r="G5582" s="91">
        <v>13.88</v>
      </c>
      <c r="H5582" s="41">
        <v>3.6110706241299084E-4</v>
      </c>
      <c r="I5582" s="42">
        <v>39.020644752335365</v>
      </c>
      <c r="J5582" s="41">
        <v>3.855555555555556E-4</v>
      </c>
      <c r="K5582" s="42">
        <v>3.883641379403751</v>
      </c>
      <c r="L5582" s="41">
        <v>3.6110706241299084E-4</v>
      </c>
      <c r="M5582" s="42">
        <v>3.6660639799338446</v>
      </c>
    </row>
    <row r="5583" spans="1:13" x14ac:dyDescent="0.2">
      <c r="A5583" s="84">
        <v>360</v>
      </c>
      <c r="B5583" s="85">
        <v>38906</v>
      </c>
      <c r="C5583" s="105">
        <v>24.39</v>
      </c>
      <c r="D5583" s="90">
        <v>6.0643999999999997E-4</v>
      </c>
      <c r="E5583" s="87">
        <v>490.64604148000001</v>
      </c>
      <c r="F5583" s="96">
        <v>3.37</v>
      </c>
      <c r="G5583" s="91">
        <v>13.88</v>
      </c>
      <c r="H5583" s="41">
        <v>3.6110706241299084E-4</v>
      </c>
      <c r="I5583" s="42">
        <v>39.034735382735342</v>
      </c>
      <c r="J5583" s="41">
        <v>3.855555555555556E-4</v>
      </c>
      <c r="K5583" s="42">
        <v>3.8840269349593064</v>
      </c>
      <c r="L5583" s="41">
        <v>3.6110706241299084E-4</v>
      </c>
      <c r="M5583" s="42">
        <v>3.6664250869962576</v>
      </c>
    </row>
    <row r="5584" spans="1:13" x14ac:dyDescent="0.2">
      <c r="A5584" s="84">
        <v>360</v>
      </c>
      <c r="B5584" s="85">
        <v>38907</v>
      </c>
      <c r="C5584" s="105">
        <v>24.39</v>
      </c>
      <c r="D5584" s="90">
        <v>6.0643999999999997E-4</v>
      </c>
      <c r="E5584" s="87">
        <v>490.94358886999999</v>
      </c>
      <c r="F5584" s="96">
        <v>3.37</v>
      </c>
      <c r="G5584" s="91">
        <v>13.88</v>
      </c>
      <c r="H5584" s="41">
        <v>3.6110706241299084E-4</v>
      </c>
      <c r="I5584" s="42">
        <v>39.048831101361472</v>
      </c>
      <c r="J5584" s="41">
        <v>3.855555555555556E-4</v>
      </c>
      <c r="K5584" s="42">
        <v>3.8844124905148618</v>
      </c>
      <c r="L5584" s="41">
        <v>3.6110706241299084E-4</v>
      </c>
      <c r="M5584" s="42">
        <v>3.6667861940586706</v>
      </c>
    </row>
    <row r="5585" spans="1:13" x14ac:dyDescent="0.2">
      <c r="A5585" s="84">
        <v>360</v>
      </c>
      <c r="B5585" s="85">
        <v>38908</v>
      </c>
      <c r="C5585" s="105">
        <v>24.17</v>
      </c>
      <c r="D5585" s="90">
        <v>6.0152000000000003E-4</v>
      </c>
      <c r="E5585" s="87">
        <v>491.23890125999998</v>
      </c>
      <c r="F5585" s="96">
        <v>3.38</v>
      </c>
      <c r="G5585" s="91">
        <v>13.775</v>
      </c>
      <c r="H5585" s="41">
        <v>3.5854378344746252E-4</v>
      </c>
      <c r="I5585" s="42">
        <v>39.062831817003755</v>
      </c>
      <c r="J5585" s="41">
        <v>3.826388888888889E-4</v>
      </c>
      <c r="K5585" s="42">
        <v>3.8847951294037508</v>
      </c>
      <c r="L5585" s="41">
        <v>3.5854378344746252E-4</v>
      </c>
      <c r="M5585" s="42">
        <v>3.667144737842118</v>
      </c>
    </row>
    <row r="5586" spans="1:13" x14ac:dyDescent="0.2">
      <c r="A5586" s="84">
        <v>360</v>
      </c>
      <c r="B5586" s="85">
        <v>38909</v>
      </c>
      <c r="C5586" s="105">
        <v>24.37</v>
      </c>
      <c r="D5586" s="90">
        <v>6.0599000000000004E-4</v>
      </c>
      <c r="E5586" s="87">
        <v>491.53658711999998</v>
      </c>
      <c r="F5586" s="96">
        <v>3.32</v>
      </c>
      <c r="G5586" s="91">
        <v>13.845000000000001</v>
      </c>
      <c r="H5586" s="41">
        <v>3.6025289805596827E-4</v>
      </c>
      <c r="I5586" s="42">
        <v>39.076904315372104</v>
      </c>
      <c r="J5586" s="41">
        <v>3.8458333333333335E-4</v>
      </c>
      <c r="K5586" s="42">
        <v>3.885179712737084</v>
      </c>
      <c r="L5586" s="41">
        <v>3.6025289805596827E-4</v>
      </c>
      <c r="M5586" s="42">
        <v>3.667504990740174</v>
      </c>
    </row>
    <row r="5587" spans="1:13" x14ac:dyDescent="0.2">
      <c r="A5587" s="84">
        <v>360</v>
      </c>
      <c r="B5587" s="85">
        <v>38910</v>
      </c>
      <c r="C5587" s="105">
        <v>24.29</v>
      </c>
      <c r="D5587" s="90">
        <v>6.0420000000000005E-4</v>
      </c>
      <c r="E5587" s="87">
        <v>491.83357353000002</v>
      </c>
      <c r="F5587" s="96">
        <v>3.34</v>
      </c>
      <c r="G5587" s="91">
        <v>13.815</v>
      </c>
      <c r="H5587" s="41">
        <v>3.5952054872456785E-4</v>
      </c>
      <c r="I5587" s="42">
        <v>39.090953265454026</v>
      </c>
      <c r="J5587" s="41">
        <v>3.8374999999999998E-4</v>
      </c>
      <c r="K5587" s="42">
        <v>3.8855634627370841</v>
      </c>
      <c r="L5587" s="41">
        <v>3.5952054872456785E-4</v>
      </c>
      <c r="M5587" s="42">
        <v>3.6678645112888986</v>
      </c>
    </row>
    <row r="5588" spans="1:13" x14ac:dyDescent="0.2">
      <c r="A5588" s="84">
        <v>360</v>
      </c>
      <c r="B5588" s="85">
        <v>38911</v>
      </c>
      <c r="C5588" s="105">
        <v>24.32</v>
      </c>
      <c r="D5588" s="90">
        <v>6.0486999999999997E-4</v>
      </c>
      <c r="E5588" s="87">
        <v>492.1310689</v>
      </c>
      <c r="F5588" s="96">
        <v>3.25</v>
      </c>
      <c r="G5588" s="91">
        <v>13.785</v>
      </c>
      <c r="H5588" s="41">
        <v>3.5878800686761636E-4</v>
      </c>
      <c r="I5588" s="42">
        <v>39.104978630662693</v>
      </c>
      <c r="J5588" s="41">
        <v>3.8291666666666666E-4</v>
      </c>
      <c r="K5588" s="42">
        <v>3.8859463794037508</v>
      </c>
      <c r="L5588" s="41">
        <v>3.5878800686761636E-4</v>
      </c>
      <c r="M5588" s="42">
        <v>3.6682232992957662</v>
      </c>
    </row>
    <row r="5589" spans="1:13" x14ac:dyDescent="0.2">
      <c r="A5589" s="84">
        <v>360</v>
      </c>
      <c r="B5589" s="85">
        <v>38912</v>
      </c>
      <c r="C5589" s="105">
        <v>24.35</v>
      </c>
      <c r="D5589" s="90">
        <v>6.0554000000000001E-4</v>
      </c>
      <c r="E5589" s="87">
        <v>492.42907394999997</v>
      </c>
      <c r="F5589" s="96">
        <v>3.23</v>
      </c>
      <c r="G5589" s="91">
        <v>13.790000000000001</v>
      </c>
      <c r="H5589" s="41">
        <v>3.589101105512249E-4</v>
      </c>
      <c r="I5589" s="42">
        <v>39.119013802866128</v>
      </c>
      <c r="J5589" s="41">
        <v>3.8305555555555559E-4</v>
      </c>
      <c r="K5589" s="42">
        <v>3.8863294349593063</v>
      </c>
      <c r="L5589" s="41">
        <v>3.589101105512249E-4</v>
      </c>
      <c r="M5589" s="42">
        <v>3.6685822094063174</v>
      </c>
    </row>
    <row r="5590" spans="1:13" x14ac:dyDescent="0.2">
      <c r="A5590" s="84">
        <v>360</v>
      </c>
      <c r="B5590" s="85">
        <v>38913</v>
      </c>
      <c r="C5590" s="105">
        <v>24.35</v>
      </c>
      <c r="D5590" s="90">
        <v>6.0554000000000001E-4</v>
      </c>
      <c r="E5590" s="87">
        <v>492.72725945000002</v>
      </c>
      <c r="F5590" s="96">
        <v>3.23</v>
      </c>
      <c r="G5590" s="91">
        <v>13.790000000000001</v>
      </c>
      <c r="H5590" s="41">
        <v>3.589101105512249E-4</v>
      </c>
      <c r="I5590" s="42">
        <v>39.133054012434769</v>
      </c>
      <c r="J5590" s="41">
        <v>3.8305555555555559E-4</v>
      </c>
      <c r="K5590" s="42">
        <v>3.8867124905148618</v>
      </c>
      <c r="L5590" s="41">
        <v>3.589101105512249E-4</v>
      </c>
      <c r="M5590" s="42">
        <v>3.6689411195168686</v>
      </c>
    </row>
    <row r="5591" spans="1:13" x14ac:dyDescent="0.2">
      <c r="A5591" s="84">
        <v>360</v>
      </c>
      <c r="B5591" s="85">
        <v>38914</v>
      </c>
      <c r="C5591" s="105">
        <v>24.35</v>
      </c>
      <c r="D5591" s="90">
        <v>6.0554000000000001E-4</v>
      </c>
      <c r="E5591" s="87">
        <v>493.02562551</v>
      </c>
      <c r="F5591" s="96">
        <v>3.23</v>
      </c>
      <c r="G5591" s="91">
        <v>13.790000000000001</v>
      </c>
      <c r="H5591" s="41">
        <v>3.589101105512249E-4</v>
      </c>
      <c r="I5591" s="42">
        <v>39.147099261176578</v>
      </c>
      <c r="J5591" s="41">
        <v>3.8305555555555559E-4</v>
      </c>
      <c r="K5591" s="42">
        <v>3.8870955460704173</v>
      </c>
      <c r="L5591" s="41">
        <v>3.589101105512249E-4</v>
      </c>
      <c r="M5591" s="42">
        <v>3.6693000296274199</v>
      </c>
    </row>
    <row r="5592" spans="1:13" x14ac:dyDescent="0.2">
      <c r="A5592" s="84">
        <v>360</v>
      </c>
      <c r="B5592" s="85">
        <v>38915</v>
      </c>
      <c r="C5592" s="105">
        <v>24.23</v>
      </c>
      <c r="D5592" s="90">
        <v>6.0285999999999998E-4</v>
      </c>
      <c r="E5592" s="87">
        <v>493.32285094000002</v>
      </c>
      <c r="F5592" s="96">
        <v>3.21</v>
      </c>
      <c r="G5592" s="91">
        <v>13.72</v>
      </c>
      <c r="H5592" s="41">
        <v>3.5720017188989317E-4</v>
      </c>
      <c r="I5592" s="42">
        <v>39.161082611761664</v>
      </c>
      <c r="J5592" s="41">
        <v>3.8111111111111115E-4</v>
      </c>
      <c r="K5592" s="42">
        <v>3.8874766571815282</v>
      </c>
      <c r="L5592" s="41">
        <v>3.5720017188989317E-4</v>
      </c>
      <c r="M5592" s="42">
        <v>3.6696572297993098</v>
      </c>
    </row>
    <row r="5593" spans="1:13" x14ac:dyDescent="0.2">
      <c r="A5593" s="84">
        <v>360</v>
      </c>
      <c r="B5593" s="85">
        <v>38916</v>
      </c>
      <c r="C5593" s="105">
        <v>24.19</v>
      </c>
      <c r="D5593" s="90">
        <v>6.0196999999999996E-4</v>
      </c>
      <c r="E5593" s="87">
        <v>493.61981650000001</v>
      </c>
      <c r="F5593" s="96">
        <v>3.21</v>
      </c>
      <c r="G5593" s="91">
        <v>13.700000000000001</v>
      </c>
      <c r="H5593" s="41">
        <v>3.5671142519588805E-4</v>
      </c>
      <c r="I5593" s="42">
        <v>39.175051817352319</v>
      </c>
      <c r="J5593" s="41">
        <v>3.8055555555555558E-4</v>
      </c>
      <c r="K5593" s="42">
        <v>3.8878572127370838</v>
      </c>
      <c r="L5593" s="41">
        <v>3.5671142519588805E-4</v>
      </c>
      <c r="M5593" s="42">
        <v>3.6700139412245054</v>
      </c>
    </row>
    <row r="5594" spans="1:13" x14ac:dyDescent="0.2">
      <c r="A5594" s="84">
        <v>360</v>
      </c>
      <c r="B5594" s="85">
        <v>38917</v>
      </c>
      <c r="C5594" s="105">
        <v>24.1</v>
      </c>
      <c r="D5594" s="90">
        <v>5.9995000000000003E-4</v>
      </c>
      <c r="E5594" s="87">
        <v>493.91596371000003</v>
      </c>
      <c r="F5594" s="96">
        <v>3.25</v>
      </c>
      <c r="G5594" s="91">
        <v>13.675000000000001</v>
      </c>
      <c r="H5594" s="41">
        <v>3.5610037125310967E-4</v>
      </c>
      <c r="I5594" s="42">
        <v>39.189002067848335</v>
      </c>
      <c r="J5594" s="41">
        <v>3.7986111111111114E-4</v>
      </c>
      <c r="K5594" s="42">
        <v>3.8882370738481948</v>
      </c>
      <c r="L5594" s="41">
        <v>3.5610037125310967E-4</v>
      </c>
      <c r="M5594" s="42">
        <v>3.6703700415957585</v>
      </c>
    </row>
    <row r="5595" spans="1:13" x14ac:dyDescent="0.2">
      <c r="A5595" s="84">
        <v>360</v>
      </c>
      <c r="B5595" s="85">
        <v>38918</v>
      </c>
      <c r="C5595" s="105">
        <v>24.01</v>
      </c>
      <c r="D5595" s="90">
        <v>5.9792999999999999E-4</v>
      </c>
      <c r="E5595" s="87">
        <v>494.21129087999998</v>
      </c>
      <c r="F5595" s="96">
        <v>3.25</v>
      </c>
      <c r="G5595" s="91">
        <v>13.63</v>
      </c>
      <c r="H5595" s="41">
        <v>3.5500013636680094E-4</v>
      </c>
      <c r="I5595" s="42">
        <v>39.202914168926497</v>
      </c>
      <c r="J5595" s="41">
        <v>3.7861111111111114E-4</v>
      </c>
      <c r="K5595" s="42">
        <v>3.8886156849593059</v>
      </c>
      <c r="L5595" s="41">
        <v>3.5500013636680094E-4</v>
      </c>
      <c r="M5595" s="42">
        <v>3.6707250417321253</v>
      </c>
    </row>
    <row r="5596" spans="1:13" x14ac:dyDescent="0.2">
      <c r="A5596" s="84">
        <v>360</v>
      </c>
      <c r="B5596" s="85">
        <v>38919</v>
      </c>
      <c r="C5596" s="105">
        <v>23.9</v>
      </c>
      <c r="D5596" s="90">
        <v>5.9546999999999996E-4</v>
      </c>
      <c r="E5596" s="87">
        <v>494.50557887999997</v>
      </c>
      <c r="F5596" s="96">
        <v>3.24</v>
      </c>
      <c r="G5596" s="91">
        <v>13.57</v>
      </c>
      <c r="H5596" s="41">
        <v>3.535324804253559E-4</v>
      </c>
      <c r="I5596" s="42">
        <v>39.216773672412543</v>
      </c>
      <c r="J5596" s="41">
        <v>3.7694444444444445E-4</v>
      </c>
      <c r="K5596" s="42">
        <v>3.8889926294037505</v>
      </c>
      <c r="L5596" s="41">
        <v>3.535324804253559E-4</v>
      </c>
      <c r="M5596" s="42">
        <v>3.6710785742125509</v>
      </c>
    </row>
    <row r="5597" spans="1:13" x14ac:dyDescent="0.2">
      <c r="A5597" s="84">
        <v>360</v>
      </c>
      <c r="B5597" s="85">
        <v>38920</v>
      </c>
      <c r="C5597" s="105">
        <v>23.9</v>
      </c>
      <c r="D5597" s="90">
        <v>5.9546999999999996E-4</v>
      </c>
      <c r="E5597" s="87">
        <v>494.80004212</v>
      </c>
      <c r="F5597" s="96">
        <v>3.24</v>
      </c>
      <c r="G5597" s="91">
        <v>13.57</v>
      </c>
      <c r="H5597" s="41">
        <v>3.535324804253559E-4</v>
      </c>
      <c r="I5597" s="42">
        <v>39.230638075683231</v>
      </c>
      <c r="J5597" s="41">
        <v>3.7694444444444445E-4</v>
      </c>
      <c r="K5597" s="42">
        <v>3.889369573848195</v>
      </c>
      <c r="L5597" s="41">
        <v>3.535324804253559E-4</v>
      </c>
      <c r="M5597" s="42">
        <v>3.6714321066929765</v>
      </c>
    </row>
    <row r="5598" spans="1:13" x14ac:dyDescent="0.2">
      <c r="A5598" s="84">
        <v>360</v>
      </c>
      <c r="B5598" s="85">
        <v>38921</v>
      </c>
      <c r="C5598" s="105">
        <v>23.9</v>
      </c>
      <c r="D5598" s="90">
        <v>5.9546999999999996E-4</v>
      </c>
      <c r="E5598" s="87">
        <v>495.09468070000003</v>
      </c>
      <c r="F5598" s="96">
        <v>3.24</v>
      </c>
      <c r="G5598" s="91">
        <v>13.57</v>
      </c>
      <c r="H5598" s="41">
        <v>3.535324804253559E-4</v>
      </c>
      <c r="I5598" s="42">
        <v>39.2445073804708</v>
      </c>
      <c r="J5598" s="41">
        <v>3.7694444444444445E-4</v>
      </c>
      <c r="K5598" s="42">
        <v>3.8897465182926396</v>
      </c>
      <c r="L5598" s="41">
        <v>3.535324804253559E-4</v>
      </c>
      <c r="M5598" s="42">
        <v>3.6717856391734021</v>
      </c>
    </row>
    <row r="5599" spans="1:13" x14ac:dyDescent="0.2">
      <c r="A5599" s="84">
        <v>360</v>
      </c>
      <c r="B5599" s="85">
        <v>38922</v>
      </c>
      <c r="C5599" s="105">
        <v>23.77</v>
      </c>
      <c r="D5599" s="90">
        <v>5.9254999999999996E-4</v>
      </c>
      <c r="E5599" s="87">
        <v>495.38804905000001</v>
      </c>
      <c r="F5599" s="96">
        <v>3.26</v>
      </c>
      <c r="G5599" s="91">
        <v>13.515000000000001</v>
      </c>
      <c r="H5599" s="41">
        <v>3.5218644973333824E-4</v>
      </c>
      <c r="I5599" s="42">
        <v>39.258328764196662</v>
      </c>
      <c r="J5599" s="41">
        <v>3.7541666666666669E-4</v>
      </c>
      <c r="K5599" s="42">
        <v>3.8901219349593061</v>
      </c>
      <c r="L5599" s="41">
        <v>3.5218644973333824E-4</v>
      </c>
      <c r="M5599" s="42">
        <v>3.6721378256231354</v>
      </c>
    </row>
    <row r="5600" spans="1:13" x14ac:dyDescent="0.2">
      <c r="A5600" s="84">
        <v>360</v>
      </c>
      <c r="B5600" s="85">
        <v>38923</v>
      </c>
      <c r="C5600" s="105">
        <v>23.88</v>
      </c>
      <c r="D5600" s="90">
        <v>5.9502000000000003E-4</v>
      </c>
      <c r="E5600" s="87">
        <v>495.68281485</v>
      </c>
      <c r="F5600" s="96">
        <v>3.2</v>
      </c>
      <c r="G5600" s="91">
        <v>13.54</v>
      </c>
      <c r="H5600" s="41">
        <v>3.5279836247137375E-4</v>
      </c>
      <c r="I5600" s="42">
        <v>39.272179038298034</v>
      </c>
      <c r="J5600" s="41">
        <v>3.7611111111111108E-4</v>
      </c>
      <c r="K5600" s="42">
        <v>3.8904980460704173</v>
      </c>
      <c r="L5600" s="41">
        <v>3.5279836247137375E-4</v>
      </c>
      <c r="M5600" s="42">
        <v>3.672490623985607</v>
      </c>
    </row>
    <row r="5601" spans="1:13" x14ac:dyDescent="0.2">
      <c r="A5601" s="84">
        <v>360</v>
      </c>
      <c r="B5601" s="85">
        <v>38924</v>
      </c>
      <c r="C5601" s="105">
        <v>24.07</v>
      </c>
      <c r="D5601" s="90">
        <v>5.9927999999999999E-4</v>
      </c>
      <c r="E5601" s="87">
        <v>495.97986765000002</v>
      </c>
      <c r="F5601" s="96">
        <v>3.24</v>
      </c>
      <c r="G5601" s="91">
        <v>13.655000000000001</v>
      </c>
      <c r="H5601" s="41">
        <v>3.5561143160167674E-4</v>
      </c>
      <c r="I5601" s="42">
        <v>39.286144674107959</v>
      </c>
      <c r="J5601" s="41">
        <v>3.7930555555555558E-4</v>
      </c>
      <c r="K5601" s="42">
        <v>3.8908773516259729</v>
      </c>
      <c r="L5601" s="41">
        <v>3.5561143160167674E-4</v>
      </c>
      <c r="M5601" s="42">
        <v>3.6728462354172087</v>
      </c>
    </row>
    <row r="5602" spans="1:13" x14ac:dyDescent="0.2">
      <c r="A5602" s="84">
        <v>360</v>
      </c>
      <c r="B5602" s="85">
        <v>38925</v>
      </c>
      <c r="C5602" s="105">
        <v>23.73</v>
      </c>
      <c r="D5602" s="90">
        <v>5.9164999999999999E-4</v>
      </c>
      <c r="E5602" s="87">
        <v>496.27331414000002</v>
      </c>
      <c r="F5602" s="96">
        <v>3.27</v>
      </c>
      <c r="G5602" s="91">
        <v>13.5</v>
      </c>
      <c r="H5602" s="41">
        <v>3.5181923757998668E-4</v>
      </c>
      <c r="I5602" s="42">
        <v>39.299966295574663</v>
      </c>
      <c r="J5602" s="41">
        <v>3.7500000000000001E-4</v>
      </c>
      <c r="K5602" s="42">
        <v>3.8912523516259729</v>
      </c>
      <c r="L5602" s="41">
        <v>3.5181923757998668E-4</v>
      </c>
      <c r="M5602" s="42">
        <v>3.6731980546547884</v>
      </c>
    </row>
    <row r="5603" spans="1:13" x14ac:dyDescent="0.2">
      <c r="A5603" s="84">
        <v>360</v>
      </c>
      <c r="B5603" s="85">
        <v>38926</v>
      </c>
      <c r="C5603" s="105">
        <v>23.73</v>
      </c>
      <c r="D5603" s="90">
        <v>5.9164999999999999E-4</v>
      </c>
      <c r="E5603" s="87">
        <v>496.56693424999997</v>
      </c>
      <c r="F5603" s="96">
        <v>3.27</v>
      </c>
      <c r="G5603" s="91">
        <v>13.5</v>
      </c>
      <c r="H5603" s="41">
        <v>3.5181923757998668E-4</v>
      </c>
      <c r="I5603" s="42">
        <v>39.31379277975369</v>
      </c>
      <c r="J5603" s="41">
        <v>3.7500000000000001E-4</v>
      </c>
      <c r="K5603" s="42">
        <v>3.891627351625973</v>
      </c>
      <c r="L5603" s="41">
        <v>3.5181923757998668E-4</v>
      </c>
      <c r="M5603" s="42">
        <v>3.6735498738923686</v>
      </c>
    </row>
    <row r="5604" spans="1:13" x14ac:dyDescent="0.2">
      <c r="A5604" s="84">
        <v>360</v>
      </c>
      <c r="B5604" s="85">
        <v>38927</v>
      </c>
      <c r="C5604" s="105">
        <v>23.73</v>
      </c>
      <c r="D5604" s="90">
        <v>5.9164999999999999E-4</v>
      </c>
      <c r="E5604" s="87">
        <v>496.86072808</v>
      </c>
      <c r="F5604" s="96">
        <v>3.27</v>
      </c>
      <c r="G5604" s="91">
        <v>13.5</v>
      </c>
      <c r="H5604" s="41">
        <v>3.5181923757998668E-4</v>
      </c>
      <c r="I5604" s="42">
        <v>39.327624128355843</v>
      </c>
      <c r="J5604" s="41">
        <v>3.7500000000000001E-4</v>
      </c>
      <c r="K5604" s="42">
        <v>3.892002351625973</v>
      </c>
      <c r="L5604" s="41">
        <v>3.5181923757998668E-4</v>
      </c>
      <c r="M5604" s="42">
        <v>3.6739016931299489</v>
      </c>
    </row>
    <row r="5605" spans="1:13" x14ac:dyDescent="0.2">
      <c r="A5605" s="84">
        <v>360</v>
      </c>
      <c r="B5605" s="85">
        <v>38928</v>
      </c>
      <c r="C5605" s="105">
        <v>23.73</v>
      </c>
      <c r="D5605" s="90">
        <v>5.9164999999999999E-4</v>
      </c>
      <c r="E5605" s="87">
        <v>497.15469573000001</v>
      </c>
      <c r="F5605" s="96">
        <v>3.27</v>
      </c>
      <c r="G5605" s="91">
        <v>13.5</v>
      </c>
      <c r="H5605" s="41">
        <v>3.5181923757998668E-4</v>
      </c>
      <c r="I5605" s="42">
        <v>39.341460343092514</v>
      </c>
      <c r="J5605" s="41">
        <v>3.7500000000000001E-4</v>
      </c>
      <c r="K5605" s="42">
        <v>3.892377351625973</v>
      </c>
      <c r="L5605" s="41">
        <v>3.5181923757998668E-4</v>
      </c>
      <c r="M5605" s="42">
        <v>3.6742535123675291</v>
      </c>
    </row>
    <row r="5606" spans="1:13" x14ac:dyDescent="0.2">
      <c r="A5606" s="84">
        <v>360</v>
      </c>
      <c r="B5606" s="85">
        <v>38929</v>
      </c>
      <c r="C5606" s="105">
        <v>23.67</v>
      </c>
      <c r="D5606" s="90">
        <v>5.9029999999999998E-4</v>
      </c>
      <c r="E5606" s="87">
        <v>497.44816615000002</v>
      </c>
      <c r="F5606" s="96">
        <v>3.31</v>
      </c>
      <c r="G5606" s="91">
        <v>13.49</v>
      </c>
      <c r="H5606" s="41">
        <v>3.5157440259014905E-4</v>
      </c>
      <c r="I5606" s="42">
        <v>39.355291793509657</v>
      </c>
      <c r="J5606" s="41">
        <v>3.7472222222222225E-4</v>
      </c>
      <c r="K5606" s="42">
        <v>3.8927520738481953</v>
      </c>
      <c r="L5606" s="41">
        <v>3.5157440259014905E-4</v>
      </c>
      <c r="M5606" s="42">
        <v>3.6746050867701192</v>
      </c>
    </row>
    <row r="5607" spans="1:13" x14ac:dyDescent="0.2">
      <c r="A5607" s="84">
        <v>360</v>
      </c>
      <c r="B5607" s="85">
        <v>38930</v>
      </c>
      <c r="C5607" s="105">
        <v>23.97</v>
      </c>
      <c r="D5607" s="90">
        <v>5.9703999999999996E-4</v>
      </c>
      <c r="E5607" s="87">
        <v>497.74516260000001</v>
      </c>
      <c r="F5607" s="96">
        <v>3.32</v>
      </c>
      <c r="G5607" s="91">
        <v>13.645</v>
      </c>
      <c r="H5607" s="41">
        <v>3.5536692959992067E-4</v>
      </c>
      <c r="I5607" s="42">
        <v>39.369277362717824</v>
      </c>
      <c r="J5607" s="41">
        <v>3.7902777777777777E-4</v>
      </c>
      <c r="K5607" s="42">
        <v>3.8931311016259733</v>
      </c>
      <c r="L5607" s="41">
        <v>3.5536692959992067E-4</v>
      </c>
      <c r="M5607" s="42">
        <v>3.6749604536997191</v>
      </c>
    </row>
    <row r="5608" spans="1:13" x14ac:dyDescent="0.2">
      <c r="A5608" s="84">
        <v>360</v>
      </c>
      <c r="B5608" s="85">
        <v>38931</v>
      </c>
      <c r="C5608" s="105">
        <v>24.01</v>
      </c>
      <c r="D5608" s="90">
        <v>5.9792999999999999E-4</v>
      </c>
      <c r="E5608" s="87">
        <v>498.04277937000001</v>
      </c>
      <c r="F5608" s="96">
        <v>3.26</v>
      </c>
      <c r="G5608" s="91">
        <v>13.635000000000002</v>
      </c>
      <c r="H5608" s="41">
        <v>3.5512240614243851E-4</v>
      </c>
      <c r="I5608" s="42">
        <v>39.383258275222964</v>
      </c>
      <c r="J5608" s="41">
        <v>3.7875000000000002E-4</v>
      </c>
      <c r="K5608" s="42">
        <v>3.8935098516259732</v>
      </c>
      <c r="L5608" s="41">
        <v>3.5512240614243851E-4</v>
      </c>
      <c r="M5608" s="42">
        <v>3.6753155761058616</v>
      </c>
    </row>
    <row r="5609" spans="1:13" x14ac:dyDescent="0.2">
      <c r="A5609" s="84">
        <v>360</v>
      </c>
      <c r="B5609" s="85">
        <v>38932</v>
      </c>
      <c r="C5609" s="105">
        <v>24.34</v>
      </c>
      <c r="D5609" s="90">
        <v>6.0532000000000001E-4</v>
      </c>
      <c r="E5609" s="87">
        <v>498.34425463000002</v>
      </c>
      <c r="F5609" s="96">
        <v>3.28</v>
      </c>
      <c r="G5609" s="91">
        <v>13.81</v>
      </c>
      <c r="H5609" s="41">
        <v>3.5939847178778628E-4</v>
      </c>
      <c r="I5609" s="42">
        <v>39.397412558061106</v>
      </c>
      <c r="J5609" s="41">
        <v>3.836111111111111E-4</v>
      </c>
      <c r="K5609" s="42">
        <v>3.8938934627370845</v>
      </c>
      <c r="L5609" s="41">
        <v>3.5939847178778628E-4</v>
      </c>
      <c r="M5609" s="42">
        <v>3.6756749745776496</v>
      </c>
    </row>
    <row r="5610" spans="1:13" x14ac:dyDescent="0.2">
      <c r="A5610" s="84">
        <v>360</v>
      </c>
      <c r="B5610" s="85">
        <v>38933</v>
      </c>
      <c r="C5610" s="105">
        <v>24.1</v>
      </c>
      <c r="D5610" s="90">
        <v>5.9995000000000003E-4</v>
      </c>
      <c r="E5610" s="87">
        <v>498.64323626999999</v>
      </c>
      <c r="F5610" s="96">
        <v>3.28</v>
      </c>
      <c r="G5610" s="91">
        <v>13.690000000000001</v>
      </c>
      <c r="H5610" s="41">
        <v>3.5646701969826999E-4</v>
      </c>
      <c r="I5610" s="42">
        <v>39.411456436299503</v>
      </c>
      <c r="J5610" s="41">
        <v>3.8027777777777783E-4</v>
      </c>
      <c r="K5610" s="42">
        <v>3.8942737405148624</v>
      </c>
      <c r="L5610" s="41">
        <v>3.5646701969826999E-4</v>
      </c>
      <c r="M5610" s="42">
        <v>3.6760314415973481</v>
      </c>
    </row>
    <row r="5611" spans="1:13" x14ac:dyDescent="0.2">
      <c r="A5611" s="84">
        <v>360</v>
      </c>
      <c r="B5611" s="85">
        <v>38934</v>
      </c>
      <c r="C5611" s="105">
        <v>24.1</v>
      </c>
      <c r="D5611" s="90">
        <v>5.9995000000000003E-4</v>
      </c>
      <c r="E5611" s="87">
        <v>498.94239728000002</v>
      </c>
      <c r="F5611" s="96">
        <v>3.28</v>
      </c>
      <c r="G5611" s="91">
        <v>13.690000000000001</v>
      </c>
      <c r="H5611" s="41">
        <v>3.5646701969826999E-4</v>
      </c>
      <c r="I5611" s="42">
        <v>39.425505320717321</v>
      </c>
      <c r="J5611" s="41">
        <v>3.8027777777777783E-4</v>
      </c>
      <c r="K5611" s="42">
        <v>3.8946540182926404</v>
      </c>
      <c r="L5611" s="41">
        <v>3.5646701969826999E-4</v>
      </c>
      <c r="M5611" s="42">
        <v>3.6763879086170466</v>
      </c>
    </row>
    <row r="5612" spans="1:13" x14ac:dyDescent="0.2">
      <c r="A5612" s="84">
        <v>360</v>
      </c>
      <c r="B5612" s="85">
        <v>38935</v>
      </c>
      <c r="C5612" s="105">
        <v>24.1</v>
      </c>
      <c r="D5612" s="90">
        <v>5.9995000000000003E-4</v>
      </c>
      <c r="E5612" s="87">
        <v>499.24173776999999</v>
      </c>
      <c r="F5612" s="96">
        <v>3.28</v>
      </c>
      <c r="G5612" s="91">
        <v>13.690000000000001</v>
      </c>
      <c r="H5612" s="41">
        <v>3.5646701969826999E-4</v>
      </c>
      <c r="I5612" s="42">
        <v>39.439559213099095</v>
      </c>
      <c r="J5612" s="41">
        <v>3.8027777777777783E-4</v>
      </c>
      <c r="K5612" s="42">
        <v>3.8950342960704183</v>
      </c>
      <c r="L5612" s="41">
        <v>3.5646701969826999E-4</v>
      </c>
      <c r="M5612" s="42">
        <v>3.6767443756367451</v>
      </c>
    </row>
    <row r="5613" spans="1:13" x14ac:dyDescent="0.2">
      <c r="A5613" s="84">
        <v>360</v>
      </c>
      <c r="B5613" s="85">
        <v>38936</v>
      </c>
      <c r="C5613" s="105">
        <v>24.09</v>
      </c>
      <c r="D5613" s="90">
        <v>5.9973000000000003E-4</v>
      </c>
      <c r="E5613" s="87">
        <v>499.54114801999998</v>
      </c>
      <c r="F5613" s="96">
        <v>3.31</v>
      </c>
      <c r="G5613" s="91">
        <v>13.7</v>
      </c>
      <c r="H5613" s="41">
        <v>3.5671142519588805E-4</v>
      </c>
      <c r="I5613" s="42">
        <v>39.4536277544751</v>
      </c>
      <c r="J5613" s="41">
        <v>3.8055555555555553E-4</v>
      </c>
      <c r="K5613" s="42">
        <v>3.8954148516259739</v>
      </c>
      <c r="L5613" s="41">
        <v>3.5671142519588805E-4</v>
      </c>
      <c r="M5613" s="42">
        <v>3.6771010870619412</v>
      </c>
    </row>
    <row r="5614" spans="1:13" x14ac:dyDescent="0.2">
      <c r="A5614" s="84">
        <v>360</v>
      </c>
      <c r="B5614" s="85">
        <v>38937</v>
      </c>
      <c r="C5614" s="105">
        <v>24.18</v>
      </c>
      <c r="D5614" s="90">
        <v>6.0174000000000002E-4</v>
      </c>
      <c r="E5614" s="87">
        <v>499.84174191</v>
      </c>
      <c r="F5614" s="96">
        <v>3.27</v>
      </c>
      <c r="G5614" s="91">
        <v>13.725</v>
      </c>
      <c r="H5614" s="41">
        <v>3.5732234517005246E-4</v>
      </c>
      <c r="I5614" s="42">
        <v>39.467725417269797</v>
      </c>
      <c r="J5614" s="41">
        <v>3.8124999999999997E-4</v>
      </c>
      <c r="K5614" s="42">
        <v>3.8957961016259741</v>
      </c>
      <c r="L5614" s="41">
        <v>3.5732234517005246E-4</v>
      </c>
      <c r="M5614" s="42">
        <v>3.6774584094071114</v>
      </c>
    </row>
    <row r="5615" spans="1:13" x14ac:dyDescent="0.2">
      <c r="A5615" s="84">
        <v>360</v>
      </c>
      <c r="B5615" s="85">
        <v>38938</v>
      </c>
      <c r="C5615" s="105">
        <v>24.18</v>
      </c>
      <c r="D5615" s="90">
        <v>6.0174000000000002E-4</v>
      </c>
      <c r="E5615" s="87">
        <v>500.14251668000003</v>
      </c>
      <c r="F5615" s="96">
        <v>3.33</v>
      </c>
      <c r="G5615" s="91">
        <v>13.754999999999999</v>
      </c>
      <c r="H5615" s="41">
        <v>3.5805527238319534E-4</v>
      </c>
      <c r="I5615" s="42">
        <v>39.481857044444425</v>
      </c>
      <c r="J5615" s="41">
        <v>3.8208333333333329E-4</v>
      </c>
      <c r="K5615" s="42">
        <v>3.8961781849593073</v>
      </c>
      <c r="L5615" s="41">
        <v>3.5805527238319534E-4</v>
      </c>
      <c r="M5615" s="42">
        <v>3.6778164646794949</v>
      </c>
    </row>
    <row r="5616" spans="1:13" x14ac:dyDescent="0.2">
      <c r="A5616" s="84">
        <v>360</v>
      </c>
      <c r="B5616" s="85">
        <v>38939</v>
      </c>
      <c r="C5616" s="105">
        <v>24.04</v>
      </c>
      <c r="D5616" s="90">
        <v>5.9860999999999996E-4</v>
      </c>
      <c r="E5616" s="87">
        <v>500.44190699000001</v>
      </c>
      <c r="F5616" s="96">
        <v>3.31</v>
      </c>
      <c r="G5616" s="91">
        <v>13.674999999999999</v>
      </c>
      <c r="H5616" s="41">
        <v>3.5610037125310967E-4</v>
      </c>
      <c r="I5616" s="42">
        <v>39.495916548395712</v>
      </c>
      <c r="J5616" s="41">
        <v>3.7986111111111109E-4</v>
      </c>
      <c r="K5616" s="42">
        <v>3.8965580460704183</v>
      </c>
      <c r="L5616" s="41">
        <v>3.5610037125310967E-4</v>
      </c>
      <c r="M5616" s="42">
        <v>3.678172565050748</v>
      </c>
    </row>
    <row r="5617" spans="1:13" x14ac:dyDescent="0.2">
      <c r="A5617" s="84">
        <v>360</v>
      </c>
      <c r="B5617" s="85">
        <v>38940</v>
      </c>
      <c r="C5617" s="105">
        <v>24.12</v>
      </c>
      <c r="D5617" s="90">
        <v>6.0039999999999996E-4</v>
      </c>
      <c r="E5617" s="87">
        <v>500.74237231000001</v>
      </c>
      <c r="F5617" s="96">
        <v>3.35</v>
      </c>
      <c r="G5617" s="91">
        <v>13.735000000000001</v>
      </c>
      <c r="H5617" s="41">
        <v>3.5756667566166911E-4</v>
      </c>
      <c r="I5617" s="42">
        <v>39.510038971978133</v>
      </c>
      <c r="J5617" s="41">
        <v>3.8152777777777783E-4</v>
      </c>
      <c r="K5617" s="42">
        <v>3.8969395738481962</v>
      </c>
      <c r="L5617" s="41">
        <v>3.5756667566166911E-4</v>
      </c>
      <c r="M5617" s="42">
        <v>3.6785301317264096</v>
      </c>
    </row>
    <row r="5618" spans="1:13" x14ac:dyDescent="0.2">
      <c r="A5618" s="84">
        <v>360</v>
      </c>
      <c r="B5618" s="85">
        <v>38941</v>
      </c>
      <c r="C5618" s="105">
        <v>24.12</v>
      </c>
      <c r="D5618" s="90">
        <v>6.0039999999999996E-4</v>
      </c>
      <c r="E5618" s="87">
        <v>501.04301802999998</v>
      </c>
      <c r="F5618" s="96">
        <v>3.35</v>
      </c>
      <c r="G5618" s="91">
        <v>13.735000000000001</v>
      </c>
      <c r="H5618" s="41">
        <v>3.5756667566166911E-4</v>
      </c>
      <c r="I5618" s="42">
        <v>39.524166445268605</v>
      </c>
      <c r="J5618" s="41">
        <v>3.8152777777777783E-4</v>
      </c>
      <c r="K5618" s="42">
        <v>3.8973211016259741</v>
      </c>
      <c r="L5618" s="41">
        <v>3.5756667566166911E-4</v>
      </c>
      <c r="M5618" s="42">
        <v>3.6788876984020713</v>
      </c>
    </row>
    <row r="5619" spans="1:13" x14ac:dyDescent="0.2">
      <c r="A5619" s="84">
        <v>360</v>
      </c>
      <c r="B5619" s="85">
        <v>38942</v>
      </c>
      <c r="C5619" s="105">
        <v>24.12</v>
      </c>
      <c r="D5619" s="90">
        <v>6.0039999999999996E-4</v>
      </c>
      <c r="E5619" s="87">
        <v>501.34384426000003</v>
      </c>
      <c r="F5619" s="96">
        <v>3.35</v>
      </c>
      <c r="G5619" s="91">
        <v>13.735000000000001</v>
      </c>
      <c r="H5619" s="41">
        <v>3.5756667566166911E-4</v>
      </c>
      <c r="I5619" s="42">
        <v>39.538298970072738</v>
      </c>
      <c r="J5619" s="41">
        <v>3.8152777777777783E-4</v>
      </c>
      <c r="K5619" s="42">
        <v>3.897702629403752</v>
      </c>
      <c r="L5619" s="41">
        <v>3.5756667566166911E-4</v>
      </c>
      <c r="M5619" s="42">
        <v>3.679245265077733</v>
      </c>
    </row>
    <row r="5620" spans="1:13" x14ac:dyDescent="0.2">
      <c r="A5620" s="84">
        <v>360</v>
      </c>
      <c r="B5620" s="85">
        <v>38943</v>
      </c>
      <c r="C5620" s="105">
        <v>24.19</v>
      </c>
      <c r="D5620" s="90">
        <v>6.0196999999999996E-4</v>
      </c>
      <c r="E5620" s="87">
        <v>501.64563821000002</v>
      </c>
      <c r="F5620" s="96">
        <v>3.3</v>
      </c>
      <c r="G5620" s="91">
        <v>13.745000000000001</v>
      </c>
      <c r="H5620" s="41">
        <v>3.578109847315325E-4</v>
      </c>
      <c r="I5620" s="42">
        <v>39.552446207761832</v>
      </c>
      <c r="J5620" s="41">
        <v>3.8180555555555559E-4</v>
      </c>
      <c r="K5620" s="42">
        <v>3.8980844349593076</v>
      </c>
      <c r="L5620" s="41">
        <v>3.578109847315325E-4</v>
      </c>
      <c r="M5620" s="42">
        <v>3.6796030760624645</v>
      </c>
    </row>
    <row r="5621" spans="1:13" x14ac:dyDescent="0.2">
      <c r="A5621" s="84">
        <v>360</v>
      </c>
      <c r="B5621" s="85">
        <v>38944</v>
      </c>
      <c r="C5621" s="105">
        <v>24.16</v>
      </c>
      <c r="D5621" s="90">
        <v>6.0128999999999998E-4</v>
      </c>
      <c r="E5621" s="87">
        <v>501.94727272</v>
      </c>
      <c r="F5621" s="96">
        <v>3.22</v>
      </c>
      <c r="G5621" s="91">
        <v>13.69</v>
      </c>
      <c r="H5621" s="41">
        <v>3.5646701969826999E-4</v>
      </c>
      <c r="I5621" s="42">
        <v>39.566545350383286</v>
      </c>
      <c r="J5621" s="41">
        <v>3.8027777777777778E-4</v>
      </c>
      <c r="K5621" s="42">
        <v>3.8984647127370855</v>
      </c>
      <c r="L5621" s="41">
        <v>3.5646701969826999E-4</v>
      </c>
      <c r="M5621" s="42">
        <v>3.6799595430821626</v>
      </c>
    </row>
    <row r="5622" spans="1:13" x14ac:dyDescent="0.2">
      <c r="A5622" s="84">
        <v>360</v>
      </c>
      <c r="B5622" s="85">
        <v>38945</v>
      </c>
      <c r="C5622" s="105">
        <v>24.2</v>
      </c>
      <c r="D5622" s="90">
        <v>6.0218999999999995E-4</v>
      </c>
      <c r="E5622" s="87">
        <v>502.24954035000002</v>
      </c>
      <c r="F5622" s="96">
        <v>3.32</v>
      </c>
      <c r="G5622" s="91">
        <v>13.76</v>
      </c>
      <c r="H5622" s="41">
        <v>3.5817740817845056E-4</v>
      </c>
      <c r="I5622" s="42">
        <v>39.580717193047462</v>
      </c>
      <c r="J5622" s="41">
        <v>3.8222222222222222E-4</v>
      </c>
      <c r="K5622" s="42">
        <v>3.8988469349593076</v>
      </c>
      <c r="L5622" s="41">
        <v>3.5817740817845056E-4</v>
      </c>
      <c r="M5622" s="42">
        <v>3.6803177204903408</v>
      </c>
    </row>
    <row r="5623" spans="1:13" x14ac:dyDescent="0.2">
      <c r="A5623" s="84">
        <v>360</v>
      </c>
      <c r="B5623" s="85">
        <v>38946</v>
      </c>
      <c r="C5623" s="105">
        <v>24.04</v>
      </c>
      <c r="D5623" s="90">
        <v>5.9860999999999996E-4</v>
      </c>
      <c r="E5623" s="87">
        <v>502.55019195</v>
      </c>
      <c r="F5623" s="96">
        <v>3.25</v>
      </c>
      <c r="G5623" s="91">
        <v>13.645</v>
      </c>
      <c r="H5623" s="41">
        <v>3.5536692959992067E-4</v>
      </c>
      <c r="I5623" s="42">
        <v>39.594782870987721</v>
      </c>
      <c r="J5623" s="41">
        <v>3.7902777777777777E-4</v>
      </c>
      <c r="K5623" s="42">
        <v>3.8992259627370855</v>
      </c>
      <c r="L5623" s="41">
        <v>3.5536692959992067E-4</v>
      </c>
      <c r="M5623" s="42">
        <v>3.6806730874199407</v>
      </c>
    </row>
    <row r="5624" spans="1:13" x14ac:dyDescent="0.2">
      <c r="A5624" s="84">
        <v>360</v>
      </c>
      <c r="B5624" s="85">
        <v>38947</v>
      </c>
      <c r="C5624" s="105">
        <v>24.15</v>
      </c>
      <c r="D5624" s="90">
        <v>6.0106999999999999E-4</v>
      </c>
      <c r="E5624" s="87">
        <v>502.85225979000001</v>
      </c>
      <c r="F5624" s="96">
        <v>3.33</v>
      </c>
      <c r="G5624" s="91">
        <v>13.739999999999998</v>
      </c>
      <c r="H5624" s="41">
        <v>3.5768883287401465E-4</v>
      </c>
      <c r="I5624" s="42">
        <v>39.608945482660744</v>
      </c>
      <c r="J5624" s="41">
        <v>3.816666666666666E-4</v>
      </c>
      <c r="K5624" s="42">
        <v>3.8996076294037523</v>
      </c>
      <c r="L5624" s="41">
        <v>3.5768883287401465E-4</v>
      </c>
      <c r="M5624" s="42">
        <v>3.6810307762528147</v>
      </c>
    </row>
    <row r="5625" spans="1:13" x14ac:dyDescent="0.2">
      <c r="A5625" s="84">
        <v>360</v>
      </c>
      <c r="B5625" s="85">
        <v>38948</v>
      </c>
      <c r="C5625" s="105">
        <v>24.15</v>
      </c>
      <c r="D5625" s="90">
        <v>6.0106999999999999E-4</v>
      </c>
      <c r="E5625" s="87">
        <v>503.15450920000001</v>
      </c>
      <c r="F5625" s="96">
        <v>3.33</v>
      </c>
      <c r="G5625" s="91">
        <v>13.739999999999998</v>
      </c>
      <c r="H5625" s="41">
        <v>3.5768883287401465E-4</v>
      </c>
      <c r="I5625" s="42">
        <v>39.623113160141806</v>
      </c>
      <c r="J5625" s="41">
        <v>3.816666666666666E-4</v>
      </c>
      <c r="K5625" s="42">
        <v>3.899989296070419</v>
      </c>
      <c r="L5625" s="41">
        <v>3.5768883287401465E-4</v>
      </c>
      <c r="M5625" s="42">
        <v>3.6813884650856887</v>
      </c>
    </row>
    <row r="5626" spans="1:13" x14ac:dyDescent="0.2">
      <c r="A5626" s="84">
        <v>360</v>
      </c>
      <c r="B5626" s="85">
        <v>38949</v>
      </c>
      <c r="C5626" s="105">
        <v>24.15</v>
      </c>
      <c r="D5626" s="90">
        <v>6.0106999999999999E-4</v>
      </c>
      <c r="E5626" s="87">
        <v>503.45694028000003</v>
      </c>
      <c r="F5626" s="96">
        <v>3.33</v>
      </c>
      <c r="G5626" s="91">
        <v>13.739999999999998</v>
      </c>
      <c r="H5626" s="41">
        <v>3.5768883287401465E-4</v>
      </c>
      <c r="I5626" s="42">
        <v>39.637285905242891</v>
      </c>
      <c r="J5626" s="41">
        <v>3.816666666666666E-4</v>
      </c>
      <c r="K5626" s="42">
        <v>3.9003709627370857</v>
      </c>
      <c r="L5626" s="41">
        <v>3.5768883287401465E-4</v>
      </c>
      <c r="M5626" s="42">
        <v>3.6817461539185627</v>
      </c>
    </row>
    <row r="5627" spans="1:13" x14ac:dyDescent="0.2">
      <c r="A5627" s="84">
        <v>360</v>
      </c>
      <c r="B5627" s="85">
        <v>38950</v>
      </c>
      <c r="C5627" s="105">
        <v>23.99</v>
      </c>
      <c r="D5627" s="90">
        <v>5.9749E-4</v>
      </c>
      <c r="E5627" s="87">
        <v>503.75775076999997</v>
      </c>
      <c r="F5627" s="96">
        <v>3.31</v>
      </c>
      <c r="G5627" s="91">
        <v>13.649999999999999</v>
      </c>
      <c r="H5627" s="41">
        <v>3.554891832824314E-4</v>
      </c>
      <c r="I5627" s="42">
        <v>39.651376531636878</v>
      </c>
      <c r="J5627" s="41">
        <v>3.7916666666666665E-4</v>
      </c>
      <c r="K5627" s="42">
        <v>3.9007501294037525</v>
      </c>
      <c r="L5627" s="41">
        <v>3.554891832824314E-4</v>
      </c>
      <c r="M5627" s="42">
        <v>3.682101643101845</v>
      </c>
    </row>
    <row r="5628" spans="1:13" x14ac:dyDescent="0.2">
      <c r="A5628" s="84">
        <v>360</v>
      </c>
      <c r="B5628" s="85">
        <v>38951</v>
      </c>
      <c r="C5628" s="105">
        <v>23.87</v>
      </c>
      <c r="D5628" s="90">
        <v>5.9478999999999999E-4</v>
      </c>
      <c r="E5628" s="87">
        <v>504.05738084000001</v>
      </c>
      <c r="F5628" s="96">
        <v>3.26</v>
      </c>
      <c r="G5628" s="91">
        <v>13.565000000000001</v>
      </c>
      <c r="H5628" s="41">
        <v>3.5341014086331946E-4</v>
      </c>
      <c r="I5628" s="42">
        <v>39.665389730202349</v>
      </c>
      <c r="J5628" s="41">
        <v>3.7680555555555557E-4</v>
      </c>
      <c r="K5628" s="42">
        <v>3.9011269349593083</v>
      </c>
      <c r="L5628" s="41">
        <v>3.5341014086331946E-4</v>
      </c>
      <c r="M5628" s="42">
        <v>3.6824550532427081</v>
      </c>
    </row>
    <row r="5629" spans="1:13" x14ac:dyDescent="0.2">
      <c r="A5629" s="84">
        <v>360</v>
      </c>
      <c r="B5629" s="85">
        <v>38952</v>
      </c>
      <c r="C5629" s="105">
        <v>23.79</v>
      </c>
      <c r="D5629" s="90">
        <v>5.9299999999999999E-4</v>
      </c>
      <c r="E5629" s="87">
        <v>504.35628687000002</v>
      </c>
      <c r="F5629" s="96">
        <v>3.33</v>
      </c>
      <c r="G5629" s="91">
        <v>13.559999999999999</v>
      </c>
      <c r="H5629" s="41">
        <v>3.5328779592980197E-4</v>
      </c>
      <c r="I5629" s="42">
        <v>39.67940302831483</v>
      </c>
      <c r="J5629" s="41">
        <v>3.7666666666666664E-4</v>
      </c>
      <c r="K5629" s="42">
        <v>3.9015036016259748</v>
      </c>
      <c r="L5629" s="41">
        <v>3.5328779592980197E-4</v>
      </c>
      <c r="M5629" s="42">
        <v>3.6828083410386379</v>
      </c>
    </row>
    <row r="5630" spans="1:13" x14ac:dyDescent="0.2">
      <c r="A5630" s="84">
        <v>360</v>
      </c>
      <c r="B5630" s="85">
        <v>38953</v>
      </c>
      <c r="C5630" s="105">
        <v>23.92</v>
      </c>
      <c r="D5630" s="90">
        <v>5.9592E-4</v>
      </c>
      <c r="E5630" s="87">
        <v>504.65684286999999</v>
      </c>
      <c r="F5630" s="96">
        <v>3.34</v>
      </c>
      <c r="G5630" s="91">
        <v>13.63</v>
      </c>
      <c r="H5630" s="41">
        <v>3.5500013636680094E-4</v>
      </c>
      <c r="I5630" s="42">
        <v>39.693489221800839</v>
      </c>
      <c r="J5630" s="41">
        <v>3.7861111111111114E-4</v>
      </c>
      <c r="K5630" s="42">
        <v>3.9018822127370858</v>
      </c>
      <c r="L5630" s="41">
        <v>3.5500013636680094E-4</v>
      </c>
      <c r="M5630" s="42">
        <v>3.6831633411750047</v>
      </c>
    </row>
    <row r="5631" spans="1:13" x14ac:dyDescent="0.2">
      <c r="A5631" s="84">
        <v>360</v>
      </c>
      <c r="B5631" s="85">
        <v>38954</v>
      </c>
      <c r="C5631" s="105">
        <v>23.82</v>
      </c>
      <c r="D5631" s="90">
        <v>5.9367000000000003E-4</v>
      </c>
      <c r="E5631" s="87">
        <v>504.95644249999998</v>
      </c>
      <c r="F5631" s="96">
        <v>3.34</v>
      </c>
      <c r="G5631" s="91">
        <v>13.58</v>
      </c>
      <c r="H5631" s="41">
        <v>3.5377714343698408E-4</v>
      </c>
      <c r="I5631" s="42">
        <v>39.707531871030774</v>
      </c>
      <c r="J5631" s="41">
        <v>3.7722222222222221E-4</v>
      </c>
      <c r="K5631" s="42">
        <v>3.902259434959308</v>
      </c>
      <c r="L5631" s="41">
        <v>3.5377714343698408E-4</v>
      </c>
      <c r="M5631" s="42">
        <v>3.6835171183184414</v>
      </c>
    </row>
    <row r="5632" spans="1:13" x14ac:dyDescent="0.2">
      <c r="A5632" s="84">
        <v>360</v>
      </c>
      <c r="B5632" s="85">
        <v>38955</v>
      </c>
      <c r="C5632" s="105">
        <v>23.82</v>
      </c>
      <c r="D5632" s="90">
        <v>5.9367000000000003E-4</v>
      </c>
      <c r="E5632" s="87">
        <v>505.25621998999998</v>
      </c>
      <c r="F5632" s="96">
        <v>3.34</v>
      </c>
      <c r="G5632" s="91">
        <v>13.58</v>
      </c>
      <c r="H5632" s="41">
        <v>3.5377714343698408E-4</v>
      </c>
      <c r="I5632" s="42">
        <v>39.72157948822904</v>
      </c>
      <c r="J5632" s="41">
        <v>3.7722222222222221E-4</v>
      </c>
      <c r="K5632" s="42">
        <v>3.9026366571815303</v>
      </c>
      <c r="L5632" s="41">
        <v>3.5377714343698408E-4</v>
      </c>
      <c r="M5632" s="42">
        <v>3.6838708954618786</v>
      </c>
    </row>
    <row r="5633" spans="1:13" x14ac:dyDescent="0.2">
      <c r="A5633" s="84">
        <v>360</v>
      </c>
      <c r="B5633" s="85">
        <v>38956</v>
      </c>
      <c r="C5633" s="105">
        <v>23.82</v>
      </c>
      <c r="D5633" s="90">
        <v>5.9367000000000003E-4</v>
      </c>
      <c r="E5633" s="87">
        <v>505.55617545000001</v>
      </c>
      <c r="F5633" s="96">
        <v>3.34</v>
      </c>
      <c r="G5633" s="91">
        <v>13.58</v>
      </c>
      <c r="H5633" s="41">
        <v>3.5377714343698408E-4</v>
      </c>
      <c r="I5633" s="42">
        <v>39.735632075153191</v>
      </c>
      <c r="J5633" s="41">
        <v>3.7722222222222221E-4</v>
      </c>
      <c r="K5633" s="42">
        <v>3.9030138794037526</v>
      </c>
      <c r="L5633" s="41">
        <v>3.5377714343698408E-4</v>
      </c>
      <c r="M5633" s="42">
        <v>3.6842246726053158</v>
      </c>
    </row>
    <row r="5634" spans="1:13" x14ac:dyDescent="0.2">
      <c r="A5634" s="84">
        <v>360</v>
      </c>
      <c r="B5634" s="85">
        <v>38957</v>
      </c>
      <c r="C5634" s="105">
        <v>24.07</v>
      </c>
      <c r="D5634" s="90">
        <v>5.9927999999999999E-4</v>
      </c>
      <c r="E5634" s="87">
        <v>505.85914515000002</v>
      </c>
      <c r="F5634" s="96">
        <v>3.36</v>
      </c>
      <c r="G5634" s="91">
        <v>13.715</v>
      </c>
      <c r="H5634" s="41">
        <v>3.5707799325290779E-4</v>
      </c>
      <c r="I5634" s="42">
        <v>39.749820794915223</v>
      </c>
      <c r="J5634" s="41">
        <v>3.8097222222222222E-4</v>
      </c>
      <c r="K5634" s="42">
        <v>3.9033948516259747</v>
      </c>
      <c r="L5634" s="41">
        <v>3.5707799325290779E-4</v>
      </c>
      <c r="M5634" s="42">
        <v>3.6845817505985687</v>
      </c>
    </row>
    <row r="5635" spans="1:13" x14ac:dyDescent="0.2">
      <c r="A5635" s="84">
        <v>360</v>
      </c>
      <c r="B5635" s="85">
        <v>38958</v>
      </c>
      <c r="C5635" s="105">
        <v>24.03</v>
      </c>
      <c r="D5635" s="90">
        <v>5.9838000000000003E-4</v>
      </c>
      <c r="E5635" s="87">
        <v>506.16184114999999</v>
      </c>
      <c r="F5635" s="96">
        <v>3.35</v>
      </c>
      <c r="G5635" s="91">
        <v>13.690000000000001</v>
      </c>
      <c r="H5635" s="41">
        <v>3.5646701969826999E-4</v>
      </c>
      <c r="I5635" s="42">
        <v>39.763990295067529</v>
      </c>
      <c r="J5635" s="41">
        <v>3.8027777777777783E-4</v>
      </c>
      <c r="K5635" s="42">
        <v>3.9037751294037526</v>
      </c>
      <c r="L5635" s="41">
        <v>3.5646701969826999E-4</v>
      </c>
      <c r="M5635" s="42">
        <v>3.6849382176182672</v>
      </c>
    </row>
    <row r="5636" spans="1:13" x14ac:dyDescent="0.2">
      <c r="A5636" s="84">
        <v>360</v>
      </c>
      <c r="B5636" s="85">
        <v>38959</v>
      </c>
      <c r="C5636" s="105">
        <v>24.03</v>
      </c>
      <c r="D5636" s="90">
        <v>5.9838000000000003E-4</v>
      </c>
      <c r="E5636" s="87">
        <v>506.46471826999999</v>
      </c>
      <c r="F5636" s="96">
        <v>3.35</v>
      </c>
      <c r="G5636" s="91">
        <v>13.690000000000001</v>
      </c>
      <c r="H5636" s="41">
        <v>3.5646701969826999E-4</v>
      </c>
      <c r="I5636" s="42">
        <v>39.778164846179322</v>
      </c>
      <c r="J5636" s="41">
        <v>3.8027777777777783E-4</v>
      </c>
      <c r="K5636" s="42">
        <v>3.9041554071815305</v>
      </c>
      <c r="L5636" s="41">
        <v>3.5646701969826999E-4</v>
      </c>
      <c r="M5636" s="42">
        <v>3.6852946846379657</v>
      </c>
    </row>
    <row r="5637" spans="1:13" x14ac:dyDescent="0.2">
      <c r="A5637" s="84">
        <v>360</v>
      </c>
      <c r="B5637" s="85">
        <v>38960</v>
      </c>
      <c r="C5637" s="105">
        <v>23.99</v>
      </c>
      <c r="D5637" s="90">
        <v>5.9749E-4</v>
      </c>
      <c r="E5637" s="87">
        <v>506.76732586999998</v>
      </c>
      <c r="F5637" s="96">
        <v>3.41</v>
      </c>
      <c r="G5637" s="91">
        <v>13.7</v>
      </c>
      <c r="H5637" s="41">
        <v>3.5671142519588805E-4</v>
      </c>
      <c r="I5637" s="42">
        <v>39.79235417205328</v>
      </c>
      <c r="J5637" s="41">
        <v>3.8055555555555553E-4</v>
      </c>
      <c r="K5637" s="42">
        <v>3.9045359627370861</v>
      </c>
      <c r="L5637" s="41">
        <v>3.5671142519588805E-4</v>
      </c>
      <c r="M5637" s="42">
        <v>3.6856513960631618</v>
      </c>
    </row>
    <row r="5638" spans="1:13" x14ac:dyDescent="0.2">
      <c r="A5638" s="84">
        <v>360</v>
      </c>
      <c r="B5638" s="85">
        <v>38961</v>
      </c>
      <c r="C5638" s="105">
        <v>24.08</v>
      </c>
      <c r="D5638" s="90">
        <v>5.9949999999999999E-4</v>
      </c>
      <c r="E5638" s="87">
        <v>507.07113287999999</v>
      </c>
      <c r="F5638" s="96">
        <v>3.4</v>
      </c>
      <c r="G5638" s="91">
        <v>13.739999999999998</v>
      </c>
      <c r="H5638" s="41">
        <v>3.5768883287401465E-4</v>
      </c>
      <c r="I5638" s="42">
        <v>39.806587452774387</v>
      </c>
      <c r="J5638" s="41">
        <v>3.816666666666666E-4</v>
      </c>
      <c r="K5638" s="42">
        <v>3.9049176294037529</v>
      </c>
      <c r="L5638" s="41">
        <v>3.5768883287401465E-4</v>
      </c>
      <c r="M5638" s="42">
        <v>3.6860090848960358</v>
      </c>
    </row>
    <row r="5639" spans="1:13" x14ac:dyDescent="0.2">
      <c r="A5639" s="84">
        <v>360</v>
      </c>
      <c r="B5639" s="85">
        <v>38962</v>
      </c>
      <c r="C5639" s="105">
        <v>24.08</v>
      </c>
      <c r="D5639" s="90">
        <v>5.9949999999999999E-4</v>
      </c>
      <c r="E5639" s="87">
        <v>507.37512201999999</v>
      </c>
      <c r="F5639" s="96">
        <v>3.4</v>
      </c>
      <c r="G5639" s="91">
        <v>13.739999999999998</v>
      </c>
      <c r="H5639" s="41">
        <v>3.5768883287401465E-4</v>
      </c>
      <c r="I5639" s="42">
        <v>39.820825824581064</v>
      </c>
      <c r="J5639" s="41">
        <v>3.816666666666666E-4</v>
      </c>
      <c r="K5639" s="42">
        <v>3.9052992960704196</v>
      </c>
      <c r="L5639" s="41">
        <v>3.5768883287401465E-4</v>
      </c>
      <c r="M5639" s="42">
        <v>3.6863667737289099</v>
      </c>
    </row>
    <row r="5640" spans="1:13" x14ac:dyDescent="0.2">
      <c r="A5640" s="84">
        <v>360</v>
      </c>
      <c r="B5640" s="85">
        <v>38963</v>
      </c>
      <c r="C5640" s="105">
        <v>24.08</v>
      </c>
      <c r="D5640" s="90">
        <v>5.9949999999999999E-4</v>
      </c>
      <c r="E5640" s="87">
        <v>507.67929341000001</v>
      </c>
      <c r="F5640" s="96">
        <v>3.4</v>
      </c>
      <c r="G5640" s="91">
        <v>13.739999999999998</v>
      </c>
      <c r="H5640" s="41">
        <v>3.5768883287401465E-4</v>
      </c>
      <c r="I5640" s="42">
        <v>39.835069289294339</v>
      </c>
      <c r="J5640" s="41">
        <v>3.816666666666666E-4</v>
      </c>
      <c r="K5640" s="42">
        <v>3.9056809627370863</v>
      </c>
      <c r="L5640" s="41">
        <v>3.5768883287401465E-4</v>
      </c>
      <c r="M5640" s="42">
        <v>3.6867244625617839</v>
      </c>
    </row>
    <row r="5641" spans="1:13" x14ac:dyDescent="0.2">
      <c r="A5641" s="84">
        <v>360</v>
      </c>
      <c r="B5641" s="85">
        <v>38964</v>
      </c>
      <c r="C5641" s="105">
        <v>24.08</v>
      </c>
      <c r="D5641" s="90">
        <v>5.9949999999999999E-4</v>
      </c>
      <c r="E5641" s="87">
        <v>507.98364715000002</v>
      </c>
      <c r="F5641" s="96">
        <v>3.35</v>
      </c>
      <c r="G5641" s="91">
        <v>13.715</v>
      </c>
      <c r="H5641" s="41">
        <v>3.5707799325290779E-4</v>
      </c>
      <c r="I5641" s="42">
        <v>39.849293515897251</v>
      </c>
      <c r="J5641" s="41">
        <v>3.8097222222222222E-4</v>
      </c>
      <c r="K5641" s="42">
        <v>3.9060619349593084</v>
      </c>
      <c r="L5641" s="41">
        <v>3.5707799325290779E-4</v>
      </c>
      <c r="M5641" s="42">
        <v>3.6870815405550368</v>
      </c>
    </row>
    <row r="5642" spans="1:13" x14ac:dyDescent="0.2">
      <c r="A5642" s="84">
        <v>360</v>
      </c>
      <c r="B5642" s="85">
        <v>38965</v>
      </c>
      <c r="C5642" s="105">
        <v>24.29</v>
      </c>
      <c r="D5642" s="90">
        <v>6.0420000000000005E-4</v>
      </c>
      <c r="E5642" s="87">
        <v>508.29057087000001</v>
      </c>
      <c r="F5642" s="96">
        <v>3.38</v>
      </c>
      <c r="G5642" s="91">
        <v>13.834999999999999</v>
      </c>
      <c r="H5642" s="41">
        <v>3.6000880299758009E-4</v>
      </c>
      <c r="I5642" s="42">
        <v>39.863639612356209</v>
      </c>
      <c r="J5642" s="41">
        <v>3.8430555555555554E-4</v>
      </c>
      <c r="K5642" s="42">
        <v>3.9064462405148639</v>
      </c>
      <c r="L5642" s="41">
        <v>3.6000880299758009E-4</v>
      </c>
      <c r="M5642" s="42">
        <v>3.6874415493580344</v>
      </c>
    </row>
    <row r="5643" spans="1:13" x14ac:dyDescent="0.2">
      <c r="A5643" s="84">
        <v>360</v>
      </c>
      <c r="B5643" s="85">
        <v>38966</v>
      </c>
      <c r="C5643" s="105">
        <v>24.13</v>
      </c>
      <c r="D5643" s="90">
        <v>6.0061999999999995E-4</v>
      </c>
      <c r="E5643" s="87">
        <v>508.59586035000001</v>
      </c>
      <c r="F5643" s="96">
        <v>3.38</v>
      </c>
      <c r="G5643" s="91">
        <v>13.754999999999999</v>
      </c>
      <c r="H5643" s="41">
        <v>3.5805527238319534E-4</v>
      </c>
      <c r="I5643" s="42">
        <v>39.877912998695798</v>
      </c>
      <c r="J5643" s="41">
        <v>3.8208333333333329E-4</v>
      </c>
      <c r="K5643" s="42">
        <v>3.9068283238481971</v>
      </c>
      <c r="L5643" s="41">
        <v>3.5805527238319534E-4</v>
      </c>
      <c r="M5643" s="42">
        <v>3.6877996046304178</v>
      </c>
    </row>
    <row r="5644" spans="1:13" x14ac:dyDescent="0.2">
      <c r="A5644" s="84">
        <v>360</v>
      </c>
      <c r="B5644" s="85">
        <v>38967</v>
      </c>
      <c r="C5644" s="105">
        <v>24</v>
      </c>
      <c r="D5644" s="90">
        <v>5.9770999999999999E-4</v>
      </c>
      <c r="E5644" s="87">
        <v>508.89985317999998</v>
      </c>
      <c r="F5644" s="96">
        <v>3.37</v>
      </c>
      <c r="G5644" s="91">
        <v>13.685</v>
      </c>
      <c r="H5644" s="41">
        <v>3.56344808910114E-4</v>
      </c>
      <c r="I5644" s="42">
        <v>39.892123285983054</v>
      </c>
      <c r="J5644" s="41">
        <v>3.801388888888889E-4</v>
      </c>
      <c r="K5644" s="42">
        <v>3.9072084627370862</v>
      </c>
      <c r="L5644" s="41">
        <v>3.56344808910114E-4</v>
      </c>
      <c r="M5644" s="42">
        <v>3.6881559494393281</v>
      </c>
    </row>
    <row r="5645" spans="1:13" x14ac:dyDescent="0.2">
      <c r="A5645" s="84">
        <v>360</v>
      </c>
      <c r="B5645" s="85">
        <v>38968</v>
      </c>
      <c r="C5645" s="105">
        <v>24.02</v>
      </c>
      <c r="D5645" s="90">
        <v>5.9816000000000003E-4</v>
      </c>
      <c r="E5645" s="87">
        <v>509.20425671999999</v>
      </c>
      <c r="F5645" s="96">
        <v>3.38</v>
      </c>
      <c r="G5645" s="91">
        <v>13.7</v>
      </c>
      <c r="H5645" s="41">
        <v>3.5671142519588805E-4</v>
      </c>
      <c r="I5645" s="42">
        <v>39.906353262134488</v>
      </c>
      <c r="J5645" s="41">
        <v>3.8055555555555553E-4</v>
      </c>
      <c r="K5645" s="42">
        <v>3.9075890182926418</v>
      </c>
      <c r="L5645" s="41">
        <v>3.5671142519588805E-4</v>
      </c>
      <c r="M5645" s="42">
        <v>3.6885126608645242</v>
      </c>
    </row>
    <row r="5646" spans="1:13" x14ac:dyDescent="0.2">
      <c r="A5646" s="84">
        <v>360</v>
      </c>
      <c r="B5646" s="85">
        <v>38969</v>
      </c>
      <c r="C5646" s="105">
        <v>24.02</v>
      </c>
      <c r="D5646" s="90">
        <v>5.9816000000000003E-4</v>
      </c>
      <c r="E5646" s="87">
        <v>509.50884234</v>
      </c>
      <c r="F5646" s="96">
        <v>3.38</v>
      </c>
      <c r="G5646" s="91">
        <v>13.7</v>
      </c>
      <c r="H5646" s="41">
        <v>3.5671142519588805E-4</v>
      </c>
      <c r="I5646" s="42">
        <v>39.920588314280991</v>
      </c>
      <c r="J5646" s="41">
        <v>3.8055555555555553E-4</v>
      </c>
      <c r="K5646" s="42">
        <v>3.9079695738481974</v>
      </c>
      <c r="L5646" s="41">
        <v>3.5671142519588805E-4</v>
      </c>
      <c r="M5646" s="42">
        <v>3.6888693722897203</v>
      </c>
    </row>
    <row r="5647" spans="1:13" x14ac:dyDescent="0.2">
      <c r="A5647" s="84">
        <v>360</v>
      </c>
      <c r="B5647" s="85">
        <v>38970</v>
      </c>
      <c r="C5647" s="105">
        <v>24.02</v>
      </c>
      <c r="D5647" s="90">
        <v>5.9816000000000003E-4</v>
      </c>
      <c r="E5647" s="87">
        <v>509.81361014999999</v>
      </c>
      <c r="F5647" s="96">
        <v>3.38</v>
      </c>
      <c r="G5647" s="91">
        <v>13.7</v>
      </c>
      <c r="H5647" s="41">
        <v>3.5671142519588805E-4</v>
      </c>
      <c r="I5647" s="42">
        <v>39.93482844423324</v>
      </c>
      <c r="J5647" s="41">
        <v>3.8055555555555553E-4</v>
      </c>
      <c r="K5647" s="42">
        <v>3.908350129403753</v>
      </c>
      <c r="L5647" s="41">
        <v>3.5671142519588805E-4</v>
      </c>
      <c r="M5647" s="42">
        <v>3.6892260837149164</v>
      </c>
    </row>
    <row r="5648" spans="1:13" x14ac:dyDescent="0.2">
      <c r="A5648" s="84">
        <v>360</v>
      </c>
      <c r="B5648" s="85">
        <v>38971</v>
      </c>
      <c r="C5648" s="105">
        <v>23.94</v>
      </c>
      <c r="D5648" s="90">
        <v>5.9635999999999999E-4</v>
      </c>
      <c r="E5648" s="87">
        <v>510.11764259</v>
      </c>
      <c r="F5648" s="96">
        <v>3.38</v>
      </c>
      <c r="G5648" s="91">
        <v>13.66</v>
      </c>
      <c r="H5648" s="41">
        <v>3.5573367455787874E-4</v>
      </c>
      <c r="I5648" s="42">
        <v>39.949034607498547</v>
      </c>
      <c r="J5648" s="41">
        <v>3.7944444444444446E-4</v>
      </c>
      <c r="K5648" s="42">
        <v>3.9087295738481975</v>
      </c>
      <c r="L5648" s="41">
        <v>3.5573367455787874E-4</v>
      </c>
      <c r="M5648" s="42">
        <v>3.6895818173894743</v>
      </c>
    </row>
    <row r="5649" spans="1:13" x14ac:dyDescent="0.2">
      <c r="A5649" s="84">
        <v>360</v>
      </c>
      <c r="B5649" s="85">
        <v>38972</v>
      </c>
      <c r="C5649" s="105">
        <v>23.87</v>
      </c>
      <c r="D5649" s="90">
        <v>5.9478999999999999E-4</v>
      </c>
      <c r="E5649" s="87">
        <v>510.42105545999999</v>
      </c>
      <c r="F5649" s="96">
        <v>3.36</v>
      </c>
      <c r="G5649" s="91">
        <v>13.615</v>
      </c>
      <c r="H5649" s="41">
        <v>3.5463329484541894E-4</v>
      </c>
      <c r="I5649" s="42">
        <v>39.963201865267301</v>
      </c>
      <c r="J5649" s="41">
        <v>3.7819444444444445E-4</v>
      </c>
      <c r="K5649" s="42">
        <v>3.9091077682926421</v>
      </c>
      <c r="L5649" s="41">
        <v>3.5463329484541894E-4</v>
      </c>
      <c r="M5649" s="42">
        <v>3.6899364506843195</v>
      </c>
    </row>
    <row r="5650" spans="1:13" x14ac:dyDescent="0.2">
      <c r="A5650" s="84">
        <v>360</v>
      </c>
      <c r="B5650" s="85">
        <v>38973</v>
      </c>
      <c r="C5650" s="105">
        <v>23.97</v>
      </c>
      <c r="D5650" s="90">
        <v>5.9703999999999996E-4</v>
      </c>
      <c r="E5650" s="87">
        <v>510.72579725000003</v>
      </c>
      <c r="F5650" s="96">
        <v>3.35</v>
      </c>
      <c r="G5650" s="91">
        <v>13.66</v>
      </c>
      <c r="H5650" s="41">
        <v>3.5573367455787874E-4</v>
      </c>
      <c r="I5650" s="42">
        <v>39.977418121913928</v>
      </c>
      <c r="J5650" s="41">
        <v>3.7944444444444446E-4</v>
      </c>
      <c r="K5650" s="42">
        <v>3.9094872127370865</v>
      </c>
      <c r="L5650" s="41">
        <v>3.5573367455787874E-4</v>
      </c>
      <c r="M5650" s="42">
        <v>3.6902921843588774</v>
      </c>
    </row>
    <row r="5651" spans="1:13" x14ac:dyDescent="0.2">
      <c r="A5651" s="84">
        <v>360</v>
      </c>
      <c r="B5651" s="85">
        <v>38974</v>
      </c>
      <c r="C5651" s="105">
        <v>23.99</v>
      </c>
      <c r="D5651" s="90">
        <v>5.9749E-4</v>
      </c>
      <c r="E5651" s="87">
        <v>511.03095080999998</v>
      </c>
      <c r="F5651" s="96">
        <v>3.36</v>
      </c>
      <c r="G5651" s="91">
        <v>13.674999999999999</v>
      </c>
      <c r="H5651" s="41">
        <v>3.5610037125310967E-4</v>
      </c>
      <c r="I5651" s="42">
        <v>39.991654095348885</v>
      </c>
      <c r="J5651" s="41">
        <v>3.7986111111111109E-4</v>
      </c>
      <c r="K5651" s="42">
        <v>3.9098670738481975</v>
      </c>
      <c r="L5651" s="41">
        <v>3.5610037125310967E-4</v>
      </c>
      <c r="M5651" s="42">
        <v>3.6906482847301305</v>
      </c>
    </row>
    <row r="5652" spans="1:13" x14ac:dyDescent="0.2">
      <c r="A5652" s="84">
        <v>360</v>
      </c>
      <c r="B5652" s="85">
        <v>38975</v>
      </c>
      <c r="C5652" s="105">
        <v>23.87</v>
      </c>
      <c r="D5652" s="90">
        <v>5.9478999999999999E-4</v>
      </c>
      <c r="E5652" s="87">
        <v>511.33490690999997</v>
      </c>
      <c r="F5652" s="96">
        <v>3.32</v>
      </c>
      <c r="G5652" s="91">
        <v>13.595000000000001</v>
      </c>
      <c r="H5652" s="41">
        <v>3.5414409768019794E-4</v>
      </c>
      <c r="I5652" s="42">
        <v>40.005816903603218</v>
      </c>
      <c r="J5652" s="41">
        <v>3.7763888888888889E-4</v>
      </c>
      <c r="K5652" s="42">
        <v>3.9102447127370863</v>
      </c>
      <c r="L5652" s="41">
        <v>3.5414409768019794E-4</v>
      </c>
      <c r="M5652" s="42">
        <v>3.6910024288278107</v>
      </c>
    </row>
    <row r="5653" spans="1:13" x14ac:dyDescent="0.2">
      <c r="A5653" s="84">
        <v>360</v>
      </c>
      <c r="B5653" s="85">
        <v>38976</v>
      </c>
      <c r="C5653" s="105">
        <v>23.87</v>
      </c>
      <c r="D5653" s="90">
        <v>5.9478999999999999E-4</v>
      </c>
      <c r="E5653" s="87">
        <v>511.63904380000002</v>
      </c>
      <c r="F5653" s="96">
        <v>3.32</v>
      </c>
      <c r="G5653" s="91">
        <v>13.595000000000001</v>
      </c>
      <c r="H5653" s="41">
        <v>3.5414409768019794E-4</v>
      </c>
      <c r="I5653" s="42">
        <v>40.019984727532503</v>
      </c>
      <c r="J5653" s="41">
        <v>3.7763888888888889E-4</v>
      </c>
      <c r="K5653" s="42">
        <v>3.910622351625975</v>
      </c>
      <c r="L5653" s="41">
        <v>3.5414409768019794E-4</v>
      </c>
      <c r="M5653" s="42">
        <v>3.6913565729254909</v>
      </c>
    </row>
    <row r="5654" spans="1:13" x14ac:dyDescent="0.2">
      <c r="A5654" s="84">
        <v>360</v>
      </c>
      <c r="B5654" s="85">
        <v>38977</v>
      </c>
      <c r="C5654" s="105">
        <v>23.87</v>
      </c>
      <c r="D5654" s="90">
        <v>5.9478999999999999E-4</v>
      </c>
      <c r="E5654" s="87">
        <v>511.94336158999999</v>
      </c>
      <c r="F5654" s="96">
        <v>3.32</v>
      </c>
      <c r="G5654" s="91">
        <v>13.595000000000001</v>
      </c>
      <c r="H5654" s="41">
        <v>3.5414409768019794E-4</v>
      </c>
      <c r="I5654" s="42">
        <v>40.03415756891301</v>
      </c>
      <c r="J5654" s="41">
        <v>3.7763888888888889E-4</v>
      </c>
      <c r="K5654" s="42">
        <v>3.9109999905148638</v>
      </c>
      <c r="L5654" s="41">
        <v>3.5414409768019794E-4</v>
      </c>
      <c r="M5654" s="42">
        <v>3.6917107170231711</v>
      </c>
    </row>
    <row r="5655" spans="1:13" x14ac:dyDescent="0.2">
      <c r="A5655" s="84">
        <v>360</v>
      </c>
      <c r="B5655" s="85">
        <v>38978</v>
      </c>
      <c r="C5655" s="105">
        <v>23.67</v>
      </c>
      <c r="D5655" s="90">
        <v>5.9029999999999998E-4</v>
      </c>
      <c r="E5655" s="87">
        <v>512.24556175999999</v>
      </c>
      <c r="F5655" s="96">
        <v>3.32</v>
      </c>
      <c r="G5655" s="91">
        <v>13.495000000000001</v>
      </c>
      <c r="H5655" s="41">
        <v>3.5169682277413905E-4</v>
      </c>
      <c r="I5655" s="42">
        <v>40.048237454932433</v>
      </c>
      <c r="J5655" s="41">
        <v>3.7486111111111113E-4</v>
      </c>
      <c r="K5655" s="42">
        <v>3.911374851625975</v>
      </c>
      <c r="L5655" s="41">
        <v>3.5169682277413905E-4</v>
      </c>
      <c r="M5655" s="42">
        <v>3.692062413845945</v>
      </c>
    </row>
    <row r="5656" spans="1:13" x14ac:dyDescent="0.2">
      <c r="A5656" s="84">
        <v>360</v>
      </c>
      <c r="B5656" s="85">
        <v>38979</v>
      </c>
      <c r="C5656" s="105">
        <v>23.88</v>
      </c>
      <c r="D5656" s="90">
        <v>5.9502000000000003E-4</v>
      </c>
      <c r="E5656" s="87">
        <v>512.55035811000005</v>
      </c>
      <c r="F5656" s="96">
        <v>3.3</v>
      </c>
      <c r="G5656" s="91">
        <v>13.59</v>
      </c>
      <c r="H5656" s="41">
        <v>3.5402178496846126E-4</v>
      </c>
      <c r="I5656" s="42">
        <v>40.062415403441072</v>
      </c>
      <c r="J5656" s="41">
        <v>3.7750000000000001E-4</v>
      </c>
      <c r="K5656" s="42">
        <v>3.9117523516259749</v>
      </c>
      <c r="L5656" s="41">
        <v>3.5402178496846126E-4</v>
      </c>
      <c r="M5656" s="42">
        <v>3.6924164356309133</v>
      </c>
    </row>
    <row r="5657" spans="1:13" x14ac:dyDescent="0.2">
      <c r="A5657" s="84">
        <v>360</v>
      </c>
      <c r="B5657" s="85">
        <v>38980</v>
      </c>
      <c r="C5657" s="105">
        <v>23.66</v>
      </c>
      <c r="D5657" s="90">
        <v>5.9007999999999999E-4</v>
      </c>
      <c r="E5657" s="87">
        <v>512.85280382999997</v>
      </c>
      <c r="F5657" s="96">
        <v>3.32</v>
      </c>
      <c r="G5657" s="91">
        <v>13.49</v>
      </c>
      <c r="H5657" s="41">
        <v>3.5157440259014905E-4</v>
      </c>
      <c r="I5657" s="42">
        <v>40.076500323202858</v>
      </c>
      <c r="J5657" s="41">
        <v>3.7472222222222225E-4</v>
      </c>
      <c r="K5657" s="42">
        <v>3.9121270738481972</v>
      </c>
      <c r="L5657" s="41">
        <v>3.5157440259014905E-4</v>
      </c>
      <c r="M5657" s="42">
        <v>3.6927680100335034</v>
      </c>
    </row>
    <row r="5658" spans="1:13" x14ac:dyDescent="0.2">
      <c r="A5658" s="84">
        <v>360</v>
      </c>
      <c r="B5658" s="85">
        <v>38981</v>
      </c>
      <c r="C5658" s="105">
        <v>23.61</v>
      </c>
      <c r="D5658" s="90">
        <v>5.8894999999999998E-4</v>
      </c>
      <c r="E5658" s="87">
        <v>513.15484848999995</v>
      </c>
      <c r="F5658" s="96">
        <v>3.35</v>
      </c>
      <c r="G5658" s="91">
        <v>13.48</v>
      </c>
      <c r="H5658" s="41">
        <v>3.5132954608618761E-4</v>
      </c>
      <c r="I5658" s="42">
        <v>40.090580381870133</v>
      </c>
      <c r="J5658" s="41">
        <v>3.7444444444444444E-4</v>
      </c>
      <c r="K5658" s="42">
        <v>3.9125015182926415</v>
      </c>
      <c r="L5658" s="41">
        <v>3.5132954608618761E-4</v>
      </c>
      <c r="M5658" s="42">
        <v>3.6931193395795896</v>
      </c>
    </row>
    <row r="5659" spans="1:13" x14ac:dyDescent="0.2">
      <c r="A5659" s="84">
        <v>360</v>
      </c>
      <c r="B5659" s="85">
        <v>38982</v>
      </c>
      <c r="C5659" s="105">
        <v>23.63</v>
      </c>
      <c r="D5659" s="90">
        <v>5.8940000000000002E-4</v>
      </c>
      <c r="E5659" s="87">
        <v>513.45730196</v>
      </c>
      <c r="F5659" s="96">
        <v>3.32</v>
      </c>
      <c r="G5659" s="91">
        <v>13.475</v>
      </c>
      <c r="H5659" s="41">
        <v>3.5120710976532798E-4</v>
      </c>
      <c r="I5659" s="42">
        <v>40.104660478734864</v>
      </c>
      <c r="J5659" s="41">
        <v>3.7430555555555557E-4</v>
      </c>
      <c r="K5659" s="42">
        <v>3.9128758238481969</v>
      </c>
      <c r="L5659" s="41">
        <v>3.5120710976532798E-4</v>
      </c>
      <c r="M5659" s="42">
        <v>3.6934705466893547</v>
      </c>
    </row>
    <row r="5660" spans="1:13" x14ac:dyDescent="0.2">
      <c r="A5660" s="84">
        <v>360</v>
      </c>
      <c r="B5660" s="85">
        <v>38983</v>
      </c>
      <c r="C5660" s="105">
        <v>23.63</v>
      </c>
      <c r="D5660" s="90">
        <v>5.8940000000000002E-4</v>
      </c>
      <c r="E5660" s="87">
        <v>513.75993369000003</v>
      </c>
      <c r="F5660" s="96">
        <v>3.32</v>
      </c>
      <c r="G5660" s="91">
        <v>13.475</v>
      </c>
      <c r="H5660" s="41">
        <v>3.5120710976532798E-4</v>
      </c>
      <c r="I5660" s="42">
        <v>40.118745520629723</v>
      </c>
      <c r="J5660" s="41">
        <v>3.7430555555555557E-4</v>
      </c>
      <c r="K5660" s="42">
        <v>3.9132501294037523</v>
      </c>
      <c r="L5660" s="41">
        <v>3.5120710976532798E-4</v>
      </c>
      <c r="M5660" s="42">
        <v>3.6938217537991198</v>
      </c>
    </row>
    <row r="5661" spans="1:13" x14ac:dyDescent="0.2">
      <c r="A5661" s="84">
        <v>360</v>
      </c>
      <c r="B5661" s="85">
        <v>38984</v>
      </c>
      <c r="C5661" s="105">
        <v>23.63</v>
      </c>
      <c r="D5661" s="90">
        <v>5.8940000000000002E-4</v>
      </c>
      <c r="E5661" s="87">
        <v>514.06274379000001</v>
      </c>
      <c r="F5661" s="96">
        <v>3.32</v>
      </c>
      <c r="G5661" s="91">
        <v>13.475</v>
      </c>
      <c r="H5661" s="41">
        <v>3.5120710976532798E-4</v>
      </c>
      <c r="I5661" s="42">
        <v>40.132835509291432</v>
      </c>
      <c r="J5661" s="41">
        <v>3.7430555555555557E-4</v>
      </c>
      <c r="K5661" s="42">
        <v>3.9136244349593077</v>
      </c>
      <c r="L5661" s="41">
        <v>3.5120710976532798E-4</v>
      </c>
      <c r="M5661" s="42">
        <v>3.6941729609088849</v>
      </c>
    </row>
    <row r="5662" spans="1:13" x14ac:dyDescent="0.2">
      <c r="A5662" s="84">
        <v>360</v>
      </c>
      <c r="B5662" s="85">
        <v>38985</v>
      </c>
      <c r="C5662" s="105">
        <v>23.73</v>
      </c>
      <c r="D5662" s="90">
        <v>5.9164999999999999E-4</v>
      </c>
      <c r="E5662" s="87">
        <v>514.36688901000002</v>
      </c>
      <c r="F5662" s="96">
        <v>3.32</v>
      </c>
      <c r="G5662" s="91">
        <v>13.525</v>
      </c>
      <c r="H5662" s="41">
        <v>3.5243123095396456E-4</v>
      </c>
      <c r="I5662" s="42">
        <v>40.146979573911644</v>
      </c>
      <c r="J5662" s="41">
        <v>3.7569444444444445E-4</v>
      </c>
      <c r="K5662" s="42">
        <v>3.9140001294037523</v>
      </c>
      <c r="L5662" s="41">
        <v>3.5243123095396456E-4</v>
      </c>
      <c r="M5662" s="42">
        <v>3.6945253921398389</v>
      </c>
    </row>
    <row r="5663" spans="1:13" x14ac:dyDescent="0.2">
      <c r="A5663" s="84">
        <v>360</v>
      </c>
      <c r="B5663" s="85">
        <v>38986</v>
      </c>
      <c r="C5663" s="105">
        <v>24.07</v>
      </c>
      <c r="D5663" s="90">
        <v>5.9927999999999999E-4</v>
      </c>
      <c r="E5663" s="87">
        <v>514.67513880000001</v>
      </c>
      <c r="F5663" s="96">
        <v>3.3</v>
      </c>
      <c r="G5663" s="91">
        <v>13.685</v>
      </c>
      <c r="H5663" s="41">
        <v>3.56344808910114E-4</v>
      </c>
      <c r="I5663" s="42">
        <v>40.161285741676224</v>
      </c>
      <c r="J5663" s="41">
        <v>3.801388888888889E-4</v>
      </c>
      <c r="K5663" s="42">
        <v>3.9143802682926414</v>
      </c>
      <c r="L5663" s="41">
        <v>3.56344808910114E-4</v>
      </c>
      <c r="M5663" s="42">
        <v>3.6948817369487488</v>
      </c>
    </row>
    <row r="5664" spans="1:13" x14ac:dyDescent="0.2">
      <c r="A5664" s="84">
        <v>360</v>
      </c>
      <c r="B5664" s="85">
        <v>38987</v>
      </c>
      <c r="C5664" s="105">
        <v>23.91</v>
      </c>
      <c r="D5664" s="90">
        <v>5.9568999999999996E-4</v>
      </c>
      <c r="E5664" s="87">
        <v>514.98172563000003</v>
      </c>
      <c r="F5664" s="96">
        <v>3.29</v>
      </c>
      <c r="G5664" s="91">
        <v>13.6</v>
      </c>
      <c r="H5664" s="41">
        <v>3.5426640502311812E-4</v>
      </c>
      <c r="I5664" s="42">
        <v>40.175513535997034</v>
      </c>
      <c r="J5664" s="41">
        <v>3.7777777777777777E-4</v>
      </c>
      <c r="K5664" s="42">
        <v>3.914758046070419</v>
      </c>
      <c r="L5664" s="41">
        <v>3.5426640502311812E-4</v>
      </c>
      <c r="M5664" s="42">
        <v>3.6952360033537719</v>
      </c>
    </row>
    <row r="5665" spans="1:13" x14ac:dyDescent="0.2">
      <c r="A5665" s="84">
        <v>360</v>
      </c>
      <c r="B5665" s="85">
        <v>38988</v>
      </c>
      <c r="C5665" s="105">
        <v>23.69</v>
      </c>
      <c r="D5665" s="90">
        <v>5.9075000000000002E-4</v>
      </c>
      <c r="E5665" s="87">
        <v>515.28595108000002</v>
      </c>
      <c r="F5665" s="96">
        <v>3.34</v>
      </c>
      <c r="G5665" s="91">
        <v>13.515000000000001</v>
      </c>
      <c r="H5665" s="41">
        <v>3.5218644973333824E-4</v>
      </c>
      <c r="I5665" s="42">
        <v>40.189662807475493</v>
      </c>
      <c r="J5665" s="41">
        <v>3.7541666666666669E-4</v>
      </c>
      <c r="K5665" s="42">
        <v>3.9151334627370855</v>
      </c>
      <c r="L5665" s="41">
        <v>3.5218644973333824E-4</v>
      </c>
      <c r="M5665" s="42">
        <v>3.6955881898035052</v>
      </c>
    </row>
    <row r="5666" spans="1:13" x14ac:dyDescent="0.2">
      <c r="A5666" s="84">
        <v>360</v>
      </c>
      <c r="B5666" s="85">
        <v>38989</v>
      </c>
      <c r="C5666" s="105">
        <v>23.74</v>
      </c>
      <c r="D5666" s="90">
        <v>5.9188000000000003E-4</v>
      </c>
      <c r="E5666" s="87">
        <v>515.59093853000002</v>
      </c>
      <c r="F5666" s="96">
        <v>3.3</v>
      </c>
      <c r="G5666" s="91">
        <v>13.52</v>
      </c>
      <c r="H5666" s="41">
        <v>3.5230884303150134E-4</v>
      </c>
      <c r="I5666" s="42">
        <v>40.20382198108102</v>
      </c>
      <c r="J5666" s="41">
        <v>3.7555555555555552E-4</v>
      </c>
      <c r="K5666" s="42">
        <v>3.9155090182926409</v>
      </c>
      <c r="L5666" s="41">
        <v>3.5230884303150134E-4</v>
      </c>
      <c r="M5666" s="42">
        <v>3.6959404986465367</v>
      </c>
    </row>
    <row r="5667" spans="1:13" x14ac:dyDescent="0.2">
      <c r="A5667" s="84">
        <v>360</v>
      </c>
      <c r="B5667" s="85">
        <v>38990</v>
      </c>
      <c r="C5667" s="105">
        <v>23.74</v>
      </c>
      <c r="D5667" s="90">
        <v>5.9188000000000003E-4</v>
      </c>
      <c r="E5667" s="87">
        <v>515.89610648999997</v>
      </c>
      <c r="F5667" s="96">
        <v>3.3</v>
      </c>
      <c r="G5667" s="91">
        <v>13.52</v>
      </c>
      <c r="H5667" s="41">
        <v>3.5230884303150134E-4</v>
      </c>
      <c r="I5667" s="42">
        <v>40.217986143088616</v>
      </c>
      <c r="J5667" s="41">
        <v>3.7555555555555552E-4</v>
      </c>
      <c r="K5667" s="42">
        <v>3.9158845738481962</v>
      </c>
      <c r="L5667" s="41">
        <v>3.5230884303150134E-4</v>
      </c>
      <c r="M5667" s="42">
        <v>3.6962928074895682</v>
      </c>
    </row>
    <row r="5668" spans="1:13" x14ac:dyDescent="0.2">
      <c r="A5668" s="84">
        <v>360</v>
      </c>
      <c r="B5668" s="85">
        <v>38991</v>
      </c>
      <c r="C5668" s="105">
        <v>23.74</v>
      </c>
      <c r="D5668" s="90">
        <v>5.9188000000000003E-4</v>
      </c>
      <c r="E5668" s="87">
        <v>516.20145507999996</v>
      </c>
      <c r="F5668" s="96">
        <v>3.3</v>
      </c>
      <c r="G5668" s="91">
        <v>13.52</v>
      </c>
      <c r="H5668" s="41">
        <v>3.5230884303150134E-4</v>
      </c>
      <c r="I5668" s="42">
        <v>40.232155295255744</v>
      </c>
      <c r="J5668" s="41">
        <v>3.7555555555555552E-4</v>
      </c>
      <c r="K5668" s="42">
        <v>3.9162601294037516</v>
      </c>
      <c r="L5668" s="41">
        <v>3.5230884303150134E-4</v>
      </c>
      <c r="M5668" s="42">
        <v>3.6966451163325997</v>
      </c>
    </row>
    <row r="5669" spans="1:13" x14ac:dyDescent="0.2">
      <c r="A5669" s="84">
        <v>360</v>
      </c>
      <c r="B5669" s="85">
        <v>38992</v>
      </c>
      <c r="C5669" s="105">
        <v>23.67</v>
      </c>
      <c r="D5669" s="90">
        <v>5.9029999999999998E-4</v>
      </c>
      <c r="E5669" s="87">
        <v>516.50616879999995</v>
      </c>
      <c r="F5669" s="96">
        <v>3.3</v>
      </c>
      <c r="G5669" s="91">
        <v>13.485000000000001</v>
      </c>
      <c r="H5669" s="41">
        <v>3.5145197702779463E-4</v>
      </c>
      <c r="I5669" s="42">
        <v>40.246294965774354</v>
      </c>
      <c r="J5669" s="41">
        <v>3.7458333333333338E-4</v>
      </c>
      <c r="K5669" s="42">
        <v>3.9166347127370851</v>
      </c>
      <c r="L5669" s="41">
        <v>3.5145197702779463E-4</v>
      </c>
      <c r="M5669" s="42">
        <v>3.6969965683096273</v>
      </c>
    </row>
    <row r="5670" spans="1:13" x14ac:dyDescent="0.2">
      <c r="A5670" s="84">
        <v>360</v>
      </c>
      <c r="B5670" s="85">
        <v>38993</v>
      </c>
      <c r="C5670" s="105">
        <v>23.79</v>
      </c>
      <c r="D5670" s="90">
        <v>5.9299999999999999E-4</v>
      </c>
      <c r="E5670" s="87">
        <v>516.81245695999996</v>
      </c>
      <c r="F5670" s="96">
        <v>3.32</v>
      </c>
      <c r="G5670" s="91">
        <v>13.555</v>
      </c>
      <c r="H5670" s="41">
        <v>3.5316544562435936E-4</v>
      </c>
      <c r="I5670" s="42">
        <v>40.260508566470669</v>
      </c>
      <c r="J5670" s="41">
        <v>3.7652777777777777E-4</v>
      </c>
      <c r="K5670" s="42">
        <v>3.9170112405148627</v>
      </c>
      <c r="L5670" s="41">
        <v>3.5316544562435936E-4</v>
      </c>
      <c r="M5670" s="42">
        <v>3.6973497337552517</v>
      </c>
    </row>
    <row r="5671" spans="1:13" x14ac:dyDescent="0.2">
      <c r="A5671" s="84">
        <v>360</v>
      </c>
      <c r="B5671" s="85">
        <v>38994</v>
      </c>
      <c r="C5671" s="105">
        <v>23.71</v>
      </c>
      <c r="D5671" s="90">
        <v>5.9119999999999995E-4</v>
      </c>
      <c r="E5671" s="87">
        <v>517.11799647999999</v>
      </c>
      <c r="F5671" s="96">
        <v>3.33</v>
      </c>
      <c r="G5671" s="91">
        <v>13.52</v>
      </c>
      <c r="H5671" s="41">
        <v>3.5230884303150134E-4</v>
      </c>
      <c r="I5671" s="42">
        <v>40.274692699663582</v>
      </c>
      <c r="J5671" s="41">
        <v>3.7555555555555552E-4</v>
      </c>
      <c r="K5671" s="42">
        <v>3.9173867960704181</v>
      </c>
      <c r="L5671" s="41">
        <v>3.5230884303150134E-4</v>
      </c>
      <c r="M5671" s="42">
        <v>3.6977020425982832</v>
      </c>
    </row>
    <row r="5672" spans="1:13" x14ac:dyDescent="0.2">
      <c r="A5672" s="84">
        <v>360</v>
      </c>
      <c r="B5672" s="85">
        <v>38995</v>
      </c>
      <c r="C5672" s="105">
        <v>23.83</v>
      </c>
      <c r="D5672" s="90">
        <v>5.9389999999999996E-4</v>
      </c>
      <c r="E5672" s="87">
        <v>517.42511286000001</v>
      </c>
      <c r="F5672" s="96">
        <v>3.34</v>
      </c>
      <c r="G5672" s="91">
        <v>13.584999999999999</v>
      </c>
      <c r="H5672" s="41">
        <v>3.5389946688746399E-4</v>
      </c>
      <c r="I5672" s="42">
        <v>40.288945891939051</v>
      </c>
      <c r="J5672" s="41">
        <v>3.7736111111111108E-4</v>
      </c>
      <c r="K5672" s="42">
        <v>3.9177641571815291</v>
      </c>
      <c r="L5672" s="41">
        <v>3.5389946688746399E-4</v>
      </c>
      <c r="M5672" s="42">
        <v>3.6980559420651709</v>
      </c>
    </row>
    <row r="5673" spans="1:13" x14ac:dyDescent="0.2">
      <c r="A5673" s="84">
        <v>360</v>
      </c>
      <c r="B5673" s="85">
        <v>38996</v>
      </c>
      <c r="C5673" s="105">
        <v>23.81</v>
      </c>
      <c r="D5673" s="90">
        <v>5.9345000000000003E-4</v>
      </c>
      <c r="E5673" s="87">
        <v>517.73217879000003</v>
      </c>
      <c r="F5673" s="96">
        <v>3.33</v>
      </c>
      <c r="G5673" s="91">
        <v>13.57</v>
      </c>
      <c r="H5673" s="41">
        <v>3.535324804253559E-4</v>
      </c>
      <c r="I5673" s="42">
        <v>40.303189342913953</v>
      </c>
      <c r="J5673" s="41">
        <v>3.7694444444444445E-4</v>
      </c>
      <c r="K5673" s="42">
        <v>3.9181411016259737</v>
      </c>
      <c r="L5673" s="41">
        <v>3.535324804253559E-4</v>
      </c>
      <c r="M5673" s="42">
        <v>3.6984094745455964</v>
      </c>
    </row>
    <row r="5674" spans="1:13" x14ac:dyDescent="0.2">
      <c r="A5674" s="84">
        <v>360</v>
      </c>
      <c r="B5674" s="85">
        <v>38997</v>
      </c>
      <c r="C5674" s="105">
        <v>23.81</v>
      </c>
      <c r="D5674" s="90">
        <v>5.9345000000000003E-4</v>
      </c>
      <c r="E5674" s="87">
        <v>518.03942695000001</v>
      </c>
      <c r="F5674" s="96">
        <v>3.33</v>
      </c>
      <c r="G5674" s="91">
        <v>13.57</v>
      </c>
      <c r="H5674" s="41">
        <v>3.535324804253559E-4</v>
      </c>
      <c r="I5674" s="42">
        <v>40.317437829411404</v>
      </c>
      <c r="J5674" s="41">
        <v>3.7694444444444445E-4</v>
      </c>
      <c r="K5674" s="42">
        <v>3.9185180460704183</v>
      </c>
      <c r="L5674" s="41">
        <v>3.535324804253559E-4</v>
      </c>
      <c r="M5674" s="42">
        <v>3.698763007026022</v>
      </c>
    </row>
    <row r="5675" spans="1:13" x14ac:dyDescent="0.2">
      <c r="A5675" s="84">
        <v>360</v>
      </c>
      <c r="B5675" s="85">
        <v>38998</v>
      </c>
      <c r="C5675" s="105">
        <v>23.81</v>
      </c>
      <c r="D5675" s="90">
        <v>5.9345000000000003E-4</v>
      </c>
      <c r="E5675" s="87">
        <v>518.34685745000002</v>
      </c>
      <c r="F5675" s="96">
        <v>3.33</v>
      </c>
      <c r="G5675" s="91">
        <v>13.57</v>
      </c>
      <c r="H5675" s="41">
        <v>3.535324804253559E-4</v>
      </c>
      <c r="I5675" s="42">
        <v>40.331691353211632</v>
      </c>
      <c r="J5675" s="41">
        <v>3.7694444444444445E-4</v>
      </c>
      <c r="K5675" s="42">
        <v>3.9188949905148629</v>
      </c>
      <c r="L5675" s="41">
        <v>3.535324804253559E-4</v>
      </c>
      <c r="M5675" s="42">
        <v>3.6991165395064476</v>
      </c>
    </row>
    <row r="5676" spans="1:13" x14ac:dyDescent="0.2">
      <c r="A5676" s="84">
        <v>360</v>
      </c>
      <c r="B5676" s="85">
        <v>38999</v>
      </c>
      <c r="C5676" s="105">
        <v>23.74</v>
      </c>
      <c r="D5676" s="90">
        <v>5.9188000000000003E-4</v>
      </c>
      <c r="E5676" s="87">
        <v>518.65365658999997</v>
      </c>
      <c r="F5676" s="96">
        <v>3.33</v>
      </c>
      <c r="G5676" s="91">
        <v>13.535</v>
      </c>
      <c r="H5676" s="41">
        <v>3.5267599067334565E-4</v>
      </c>
      <c r="I5676" s="42">
        <v>40.345915372415156</v>
      </c>
      <c r="J5676" s="41">
        <v>3.759722222222222E-4</v>
      </c>
      <c r="K5676" s="42">
        <v>3.9192709627370852</v>
      </c>
      <c r="L5676" s="41">
        <v>3.5267599067334565E-4</v>
      </c>
      <c r="M5676" s="42">
        <v>3.6994692154971212</v>
      </c>
    </row>
    <row r="5677" spans="1:13" x14ac:dyDescent="0.2">
      <c r="A5677" s="84">
        <v>360</v>
      </c>
      <c r="B5677" s="85">
        <v>39000</v>
      </c>
      <c r="C5677" s="105">
        <v>23.67</v>
      </c>
      <c r="D5677" s="90">
        <v>5.9029999999999998E-4</v>
      </c>
      <c r="E5677" s="87">
        <v>518.95981784000003</v>
      </c>
      <c r="F5677" s="96">
        <v>3.33</v>
      </c>
      <c r="G5677" s="91">
        <v>13.5</v>
      </c>
      <c r="H5677" s="41">
        <v>3.5181923757998668E-4</v>
      </c>
      <c r="I5677" s="42">
        <v>40.360109841600945</v>
      </c>
      <c r="J5677" s="41">
        <v>3.7500000000000001E-4</v>
      </c>
      <c r="K5677" s="42">
        <v>3.9196459627370852</v>
      </c>
      <c r="L5677" s="41">
        <v>3.5181923757998668E-4</v>
      </c>
      <c r="M5677" s="42">
        <v>3.6998210347347014</v>
      </c>
    </row>
    <row r="5678" spans="1:13" x14ac:dyDescent="0.2">
      <c r="A5678" s="84">
        <v>360</v>
      </c>
      <c r="B5678" s="85">
        <v>39001</v>
      </c>
      <c r="C5678" s="105">
        <v>23.52</v>
      </c>
      <c r="D5678" s="90">
        <v>5.8693000000000005E-4</v>
      </c>
      <c r="E5678" s="87">
        <v>519.26441093000005</v>
      </c>
      <c r="F5678" s="96">
        <v>3.32</v>
      </c>
      <c r="G5678" s="91">
        <v>13.42</v>
      </c>
      <c r="H5678" s="41">
        <v>3.4985995505043554E-4</v>
      </c>
      <c r="I5678" s="42">
        <v>40.374230227815957</v>
      </c>
      <c r="J5678" s="41">
        <v>3.7277777777777776E-4</v>
      </c>
      <c r="K5678" s="42">
        <v>3.920018740514863</v>
      </c>
      <c r="L5678" s="41">
        <v>3.4985995505043554E-4</v>
      </c>
      <c r="M5678" s="42">
        <v>3.7001708946897516</v>
      </c>
    </row>
    <row r="5679" spans="1:13" x14ac:dyDescent="0.2">
      <c r="A5679" s="84">
        <v>360</v>
      </c>
      <c r="B5679" s="85">
        <v>39002</v>
      </c>
      <c r="C5679" s="105">
        <v>23.42</v>
      </c>
      <c r="D5679" s="90">
        <v>5.8467999999999997E-4</v>
      </c>
      <c r="E5679" s="87">
        <v>519.56801444999996</v>
      </c>
      <c r="F5679" s="96">
        <v>3.27</v>
      </c>
      <c r="G5679" s="91">
        <v>13.345000000000001</v>
      </c>
      <c r="H5679" s="41">
        <v>3.4802187565596832E-4</v>
      </c>
      <c r="I5679" s="42">
        <v>40.388281343148009</v>
      </c>
      <c r="J5679" s="41">
        <v>3.7069444444444449E-4</v>
      </c>
      <c r="K5679" s="42">
        <v>3.9203894349593074</v>
      </c>
      <c r="L5679" s="41">
        <v>3.4802187565596832E-4</v>
      </c>
      <c r="M5679" s="42">
        <v>3.7005189165654073</v>
      </c>
    </row>
    <row r="5680" spans="1:13" x14ac:dyDescent="0.2">
      <c r="A5680" s="84">
        <v>360</v>
      </c>
      <c r="B5680" s="85">
        <v>39003</v>
      </c>
      <c r="C5680" s="105">
        <v>23.45</v>
      </c>
      <c r="D5680" s="90">
        <v>5.8535E-4</v>
      </c>
      <c r="E5680" s="87">
        <v>519.87214358999995</v>
      </c>
      <c r="F5680" s="96">
        <v>3.28</v>
      </c>
      <c r="G5680" s="91">
        <v>13.365</v>
      </c>
      <c r="H5680" s="41">
        <v>3.4851214872611003E-4</v>
      </c>
      <c r="I5680" s="42">
        <v>40.402357149862262</v>
      </c>
      <c r="J5680" s="41">
        <v>3.7125E-4</v>
      </c>
      <c r="K5680" s="42">
        <v>3.9207606849593075</v>
      </c>
      <c r="L5680" s="41">
        <v>3.4851214872611003E-4</v>
      </c>
      <c r="M5680" s="42">
        <v>3.7008674287141332</v>
      </c>
    </row>
    <row r="5681" spans="1:13" x14ac:dyDescent="0.2">
      <c r="A5681" s="84">
        <v>360</v>
      </c>
      <c r="B5681" s="85">
        <v>39004</v>
      </c>
      <c r="C5681" s="105">
        <v>23.45</v>
      </c>
      <c r="D5681" s="90">
        <v>5.8535E-4</v>
      </c>
      <c r="E5681" s="87">
        <v>520.17645074999996</v>
      </c>
      <c r="F5681" s="96">
        <v>3.28</v>
      </c>
      <c r="G5681" s="91">
        <v>13.365</v>
      </c>
      <c r="H5681" s="41">
        <v>3.4851214872611003E-4</v>
      </c>
      <c r="I5681" s="42">
        <v>40.416437862166163</v>
      </c>
      <c r="J5681" s="41">
        <v>3.7125E-4</v>
      </c>
      <c r="K5681" s="42">
        <v>3.9211319349593077</v>
      </c>
      <c r="L5681" s="41">
        <v>3.4851214872611003E-4</v>
      </c>
      <c r="M5681" s="42">
        <v>3.7012159408628591</v>
      </c>
    </row>
    <row r="5682" spans="1:13" x14ac:dyDescent="0.2">
      <c r="A5682" s="84">
        <v>360</v>
      </c>
      <c r="B5682" s="85">
        <v>39005</v>
      </c>
      <c r="C5682" s="105">
        <v>23.45</v>
      </c>
      <c r="D5682" s="90">
        <v>5.8535E-4</v>
      </c>
      <c r="E5682" s="87">
        <v>520.48093603999996</v>
      </c>
      <c r="F5682" s="96">
        <v>3.28</v>
      </c>
      <c r="G5682" s="91">
        <v>13.365</v>
      </c>
      <c r="H5682" s="41">
        <v>3.4851214872611003E-4</v>
      </c>
      <c r="I5682" s="42">
        <v>40.430523481769363</v>
      </c>
      <c r="J5682" s="41">
        <v>3.7125E-4</v>
      </c>
      <c r="K5682" s="42">
        <v>3.9215031849593078</v>
      </c>
      <c r="L5682" s="41">
        <v>3.4851214872611003E-4</v>
      </c>
      <c r="M5682" s="42">
        <v>3.701564453011585</v>
      </c>
    </row>
    <row r="5683" spans="1:13" x14ac:dyDescent="0.2">
      <c r="A5683" s="84">
        <v>360</v>
      </c>
      <c r="B5683" s="85">
        <v>39006</v>
      </c>
      <c r="C5683" s="105">
        <v>23.2</v>
      </c>
      <c r="D5683" s="90">
        <v>5.7972000000000004E-4</v>
      </c>
      <c r="E5683" s="87">
        <v>520.78266925000003</v>
      </c>
      <c r="F5683" s="96">
        <v>3.32</v>
      </c>
      <c r="G5683" s="91">
        <v>13.26</v>
      </c>
      <c r="H5683" s="41">
        <v>3.4593725221054861E-4</v>
      </c>
      <c r="I5683" s="42">
        <v>40.444509905968083</v>
      </c>
      <c r="J5683" s="41">
        <v>3.6833333333333331E-4</v>
      </c>
      <c r="K5683" s="42">
        <v>3.9218715182926411</v>
      </c>
      <c r="L5683" s="41">
        <v>3.4593725221054861E-4</v>
      </c>
      <c r="M5683" s="42">
        <v>3.7019103902637953</v>
      </c>
    </row>
    <row r="5684" spans="1:13" x14ac:dyDescent="0.2">
      <c r="A5684" s="84">
        <v>360</v>
      </c>
      <c r="B5684" s="85">
        <v>39007</v>
      </c>
      <c r="C5684" s="105">
        <v>23.25</v>
      </c>
      <c r="D5684" s="90">
        <v>5.8085000000000005E-4</v>
      </c>
      <c r="E5684" s="87">
        <v>521.08516585999996</v>
      </c>
      <c r="F5684" s="96">
        <v>3.3</v>
      </c>
      <c r="G5684" s="91">
        <v>13.275</v>
      </c>
      <c r="H5684" s="41">
        <v>3.4630524027812193E-4</v>
      </c>
      <c r="I5684" s="42">
        <v>40.458516051689003</v>
      </c>
      <c r="J5684" s="41">
        <v>3.6874999999999999E-4</v>
      </c>
      <c r="K5684" s="42">
        <v>3.9222402682926409</v>
      </c>
      <c r="L5684" s="41">
        <v>3.4630524027812193E-4</v>
      </c>
      <c r="M5684" s="42">
        <v>3.7022566955040732</v>
      </c>
    </row>
    <row r="5685" spans="1:13" x14ac:dyDescent="0.2">
      <c r="A5685" s="84">
        <v>360</v>
      </c>
      <c r="B5685" s="85">
        <v>39008</v>
      </c>
      <c r="C5685" s="105">
        <v>23.29</v>
      </c>
      <c r="D5685" s="90">
        <v>5.8175000000000002E-4</v>
      </c>
      <c r="E5685" s="87">
        <v>521.38830715999995</v>
      </c>
      <c r="F5685" s="96">
        <v>3.31</v>
      </c>
      <c r="G5685" s="91">
        <v>13.299999999999999</v>
      </c>
      <c r="H5685" s="41">
        <v>3.4691844575096553E-4</v>
      </c>
      <c r="I5685" s="42">
        <v>40.472551857195043</v>
      </c>
      <c r="J5685" s="41">
        <v>3.6944444444444443E-4</v>
      </c>
      <c r="K5685" s="42">
        <v>3.9226097127370854</v>
      </c>
      <c r="L5685" s="41">
        <v>3.4691844575096553E-4</v>
      </c>
      <c r="M5685" s="42">
        <v>3.7026036139498242</v>
      </c>
    </row>
    <row r="5686" spans="1:13" x14ac:dyDescent="0.2">
      <c r="A5686" s="84">
        <v>360</v>
      </c>
      <c r="B5686" s="85">
        <v>39009</v>
      </c>
      <c r="C5686" s="105">
        <v>23.25</v>
      </c>
      <c r="D5686" s="90">
        <v>5.8085000000000005E-4</v>
      </c>
      <c r="E5686" s="87">
        <v>521.69115555999997</v>
      </c>
      <c r="F5686" s="96">
        <v>3.32</v>
      </c>
      <c r="G5686" s="91">
        <v>13.285</v>
      </c>
      <c r="H5686" s="41">
        <v>3.4655053866083918E-4</v>
      </c>
      <c r="I5686" s="42">
        <v>40.486577641842132</v>
      </c>
      <c r="J5686" s="41">
        <v>3.690277777777778E-4</v>
      </c>
      <c r="K5686" s="42">
        <v>3.9229787405148633</v>
      </c>
      <c r="L5686" s="41">
        <v>3.4655053866083918E-4</v>
      </c>
      <c r="M5686" s="42">
        <v>3.702950164488485</v>
      </c>
    </row>
    <row r="5687" spans="1:13" x14ac:dyDescent="0.2">
      <c r="A5687" s="84">
        <v>360</v>
      </c>
      <c r="B5687" s="85">
        <v>39010</v>
      </c>
      <c r="C5687" s="105">
        <v>23.15</v>
      </c>
      <c r="D5687" s="90">
        <v>5.7859000000000003E-4</v>
      </c>
      <c r="E5687" s="87">
        <v>521.99300085000004</v>
      </c>
      <c r="F5687" s="96">
        <v>3.32</v>
      </c>
      <c r="G5687" s="91">
        <v>13.234999999999999</v>
      </c>
      <c r="H5687" s="41">
        <v>3.4532383075003281E-4</v>
      </c>
      <c r="I5687" s="42">
        <v>40.500558621927368</v>
      </c>
      <c r="J5687" s="41">
        <v>3.6763888888888887E-4</v>
      </c>
      <c r="K5687" s="42">
        <v>3.923346379403752</v>
      </c>
      <c r="L5687" s="41">
        <v>3.4532383075003281E-4</v>
      </c>
      <c r="M5687" s="42">
        <v>3.7032954883192351</v>
      </c>
    </row>
    <row r="5688" spans="1:13" x14ac:dyDescent="0.2">
      <c r="A5688" s="84">
        <v>360</v>
      </c>
      <c r="B5688" s="85">
        <v>39011</v>
      </c>
      <c r="C5688" s="105">
        <v>23.15</v>
      </c>
      <c r="D5688" s="90">
        <v>5.7859000000000003E-4</v>
      </c>
      <c r="E5688" s="87">
        <v>522.29502077999996</v>
      </c>
      <c r="F5688" s="96">
        <v>3.32</v>
      </c>
      <c r="G5688" s="91">
        <v>13.234999999999999</v>
      </c>
      <c r="H5688" s="41">
        <v>3.4532383075003281E-4</v>
      </c>
      <c r="I5688" s="42">
        <v>40.514544429978208</v>
      </c>
      <c r="J5688" s="41">
        <v>3.6763888888888887E-4</v>
      </c>
      <c r="K5688" s="42">
        <v>3.9237140182926407</v>
      </c>
      <c r="L5688" s="41">
        <v>3.4532383075003281E-4</v>
      </c>
      <c r="M5688" s="42">
        <v>3.7036408121499851</v>
      </c>
    </row>
    <row r="5689" spans="1:13" x14ac:dyDescent="0.2">
      <c r="A5689" s="84">
        <v>360</v>
      </c>
      <c r="B5689" s="85">
        <v>39012</v>
      </c>
      <c r="C5689" s="105">
        <v>23.15</v>
      </c>
      <c r="D5689" s="90">
        <v>5.7859000000000003E-4</v>
      </c>
      <c r="E5689" s="87">
        <v>522.59721546000003</v>
      </c>
      <c r="F5689" s="96">
        <v>3.32</v>
      </c>
      <c r="G5689" s="91">
        <v>13.234999999999999</v>
      </c>
      <c r="H5689" s="41">
        <v>3.4532383075003281E-4</v>
      </c>
      <c r="I5689" s="42">
        <v>40.528535067661863</v>
      </c>
      <c r="J5689" s="41">
        <v>3.6763888888888887E-4</v>
      </c>
      <c r="K5689" s="42">
        <v>3.9240816571815293</v>
      </c>
      <c r="L5689" s="41">
        <v>3.4532383075003281E-4</v>
      </c>
      <c r="M5689" s="42">
        <v>3.7039861359807351</v>
      </c>
    </row>
    <row r="5690" spans="1:13" x14ac:dyDescent="0.2">
      <c r="A5690" s="84">
        <v>360</v>
      </c>
      <c r="B5690" s="85">
        <v>39013</v>
      </c>
      <c r="C5690" s="105">
        <v>23.02</v>
      </c>
      <c r="D5690" s="90">
        <v>5.7565999999999997E-4</v>
      </c>
      <c r="E5690" s="87">
        <v>522.89805377000005</v>
      </c>
      <c r="F5690" s="96">
        <v>3.33</v>
      </c>
      <c r="G5690" s="91">
        <v>13.175000000000001</v>
      </c>
      <c r="H5690" s="41">
        <v>3.4385106804690757E-4</v>
      </c>
      <c r="I5690" s="42">
        <v>40.542470847731252</v>
      </c>
      <c r="J5690" s="41">
        <v>3.6597222222222223E-4</v>
      </c>
      <c r="K5690" s="42">
        <v>3.9244476294037516</v>
      </c>
      <c r="L5690" s="41">
        <v>3.4385106804690757E-4</v>
      </c>
      <c r="M5690" s="42">
        <v>3.7043299870487818</v>
      </c>
    </row>
    <row r="5691" spans="1:13" x14ac:dyDescent="0.2">
      <c r="A5691" s="84">
        <v>360</v>
      </c>
      <c r="B5691" s="85">
        <v>39014</v>
      </c>
      <c r="C5691" s="105">
        <v>23.14</v>
      </c>
      <c r="D5691" s="90">
        <v>5.7837000000000003E-4</v>
      </c>
      <c r="E5691" s="87">
        <v>523.20048231999999</v>
      </c>
      <c r="F5691" s="96">
        <v>3.32</v>
      </c>
      <c r="G5691" s="91">
        <v>13.23</v>
      </c>
      <c r="H5691" s="41">
        <v>3.4520113025138244E-4</v>
      </c>
      <c r="I5691" s="42">
        <v>40.556466154491069</v>
      </c>
      <c r="J5691" s="41">
        <v>3.6749999999999999E-4</v>
      </c>
      <c r="K5691" s="42">
        <v>3.9248151294037514</v>
      </c>
      <c r="L5691" s="41">
        <v>3.4520113025138244E-4</v>
      </c>
      <c r="M5691" s="42">
        <v>3.7046751881790332</v>
      </c>
    </row>
    <row r="5692" spans="1:13" x14ac:dyDescent="0.2">
      <c r="A5692" s="84">
        <v>360</v>
      </c>
      <c r="B5692" s="85">
        <v>39015</v>
      </c>
      <c r="C5692" s="105">
        <v>23.23</v>
      </c>
      <c r="D5692" s="90">
        <v>5.8040000000000001E-4</v>
      </c>
      <c r="E5692" s="87">
        <v>523.50414788</v>
      </c>
      <c r="F5692" s="96">
        <v>3.31</v>
      </c>
      <c r="G5692" s="91">
        <v>13.27</v>
      </c>
      <c r="H5692" s="41">
        <v>3.4618258298846349E-4</v>
      </c>
      <c r="I5692" s="42">
        <v>40.570506096701315</v>
      </c>
      <c r="J5692" s="41">
        <v>3.6861111111111111E-4</v>
      </c>
      <c r="K5692" s="42">
        <v>3.9251837405148624</v>
      </c>
      <c r="L5692" s="41">
        <v>3.4618258298846349E-4</v>
      </c>
      <c r="M5692" s="42">
        <v>3.7050213707620214</v>
      </c>
    </row>
    <row r="5693" spans="1:13" x14ac:dyDescent="0.2">
      <c r="A5693" s="84">
        <v>360</v>
      </c>
      <c r="B5693" s="85">
        <v>39016</v>
      </c>
      <c r="C5693" s="105">
        <v>23.49</v>
      </c>
      <c r="D5693" s="90">
        <v>5.8626000000000001E-4</v>
      </c>
      <c r="E5693" s="87">
        <v>523.81105742</v>
      </c>
      <c r="F5693" s="96">
        <v>3.32</v>
      </c>
      <c r="G5693" s="91">
        <v>13.404999999999999</v>
      </c>
      <c r="H5693" s="41">
        <v>3.4949243615645109E-4</v>
      </c>
      <c r="I5693" s="42">
        <v>40.584685181713155</v>
      </c>
      <c r="J5693" s="41">
        <v>3.7236111111111107E-4</v>
      </c>
      <c r="K5693" s="42">
        <v>3.9255561016259737</v>
      </c>
      <c r="L5693" s="41">
        <v>3.4949243615645109E-4</v>
      </c>
      <c r="M5693" s="42">
        <v>3.7053708631981781</v>
      </c>
    </row>
    <row r="5694" spans="1:13" x14ac:dyDescent="0.2">
      <c r="A5694" s="84">
        <v>360</v>
      </c>
      <c r="B5694" s="85">
        <v>39017</v>
      </c>
      <c r="C5694" s="105">
        <v>23.21</v>
      </c>
      <c r="D5694" s="90">
        <v>5.7994999999999998E-4</v>
      </c>
      <c r="E5694" s="87">
        <v>524.11484164000001</v>
      </c>
      <c r="F5694" s="96">
        <v>3.3</v>
      </c>
      <c r="G5694" s="91">
        <v>13.255000000000001</v>
      </c>
      <c r="H5694" s="41">
        <v>3.4581457872118193E-4</v>
      </c>
      <c r="I5694" s="42">
        <v>40.598719957521801</v>
      </c>
      <c r="J5694" s="41">
        <v>3.6819444444444448E-4</v>
      </c>
      <c r="K5694" s="42">
        <v>3.9259242960704182</v>
      </c>
      <c r="L5694" s="41">
        <v>3.4581457872118193E-4</v>
      </c>
      <c r="M5694" s="42">
        <v>3.7057166777768993</v>
      </c>
    </row>
    <row r="5695" spans="1:13" x14ac:dyDescent="0.2">
      <c r="A5695" s="84">
        <v>360</v>
      </c>
      <c r="B5695" s="85">
        <v>39018</v>
      </c>
      <c r="C5695" s="105">
        <v>23.21</v>
      </c>
      <c r="D5695" s="90">
        <v>5.7994999999999998E-4</v>
      </c>
      <c r="E5695" s="87">
        <v>524.41880203999995</v>
      </c>
      <c r="F5695" s="96">
        <v>3.3</v>
      </c>
      <c r="G5695" s="91">
        <v>13.255000000000001</v>
      </c>
      <c r="H5695" s="41">
        <v>3.4581457872118193E-4</v>
      </c>
      <c r="I5695" s="42">
        <v>40.612759586760532</v>
      </c>
      <c r="J5695" s="41">
        <v>3.6819444444444448E-4</v>
      </c>
      <c r="K5695" s="42">
        <v>3.9262924905148626</v>
      </c>
      <c r="L5695" s="41">
        <v>3.4581457872118193E-4</v>
      </c>
      <c r="M5695" s="42">
        <v>3.7060624923556205</v>
      </c>
    </row>
    <row r="5696" spans="1:13" x14ac:dyDescent="0.2">
      <c r="A5696" s="84">
        <v>360</v>
      </c>
      <c r="B5696" s="85">
        <v>39019</v>
      </c>
      <c r="C5696" s="105">
        <v>23.21</v>
      </c>
      <c r="D5696" s="90">
        <v>5.7994999999999998E-4</v>
      </c>
      <c r="E5696" s="87">
        <v>524.72293872</v>
      </c>
      <c r="F5696" s="96">
        <v>3.3</v>
      </c>
      <c r="G5696" s="91">
        <v>13.255000000000001</v>
      </c>
      <c r="H5696" s="41">
        <v>3.4581457872118193E-4</v>
      </c>
      <c r="I5696" s="42">
        <v>40.626804071107735</v>
      </c>
      <c r="J5696" s="41">
        <v>3.6819444444444448E-4</v>
      </c>
      <c r="K5696" s="42">
        <v>3.9266606849593071</v>
      </c>
      <c r="L5696" s="41">
        <v>3.4581457872118193E-4</v>
      </c>
      <c r="M5696" s="42">
        <v>3.7064083069343416</v>
      </c>
    </row>
    <row r="5697" spans="1:13" x14ac:dyDescent="0.2">
      <c r="A5697" s="84">
        <v>360</v>
      </c>
      <c r="B5697" s="85">
        <v>39020</v>
      </c>
      <c r="C5697" s="105">
        <v>23.12</v>
      </c>
      <c r="D5697" s="90">
        <v>5.7790999999999995E-4</v>
      </c>
      <c r="E5697" s="87">
        <v>525.02618135</v>
      </c>
      <c r="F5697" s="96">
        <v>3.28</v>
      </c>
      <c r="G5697" s="91">
        <v>13.200000000000001</v>
      </c>
      <c r="H5697" s="41">
        <v>3.444648137749251E-4</v>
      </c>
      <c r="I5697" s="42">
        <v>40.640798575606361</v>
      </c>
      <c r="J5697" s="41">
        <v>3.6666666666666667E-4</v>
      </c>
      <c r="K5697" s="42">
        <v>3.9270273516259739</v>
      </c>
      <c r="L5697" s="41">
        <v>3.444648137749251E-4</v>
      </c>
      <c r="M5697" s="42">
        <v>3.7067527717481168</v>
      </c>
    </row>
    <row r="5698" spans="1:13" x14ac:dyDescent="0.2">
      <c r="A5698" s="84">
        <v>360</v>
      </c>
      <c r="B5698" s="85">
        <v>39021</v>
      </c>
      <c r="C5698" s="105">
        <v>23.23</v>
      </c>
      <c r="D5698" s="90">
        <v>5.8040000000000001E-4</v>
      </c>
      <c r="E5698" s="87">
        <v>525.33090655000001</v>
      </c>
      <c r="F5698" s="96">
        <v>3.32</v>
      </c>
      <c r="G5698" s="91">
        <v>13.275</v>
      </c>
      <c r="H5698" s="41">
        <v>3.4630524027812193E-4</v>
      </c>
      <c r="I5698" s="42">
        <v>40.65487269712218</v>
      </c>
      <c r="J5698" s="41">
        <v>3.6874999999999999E-4</v>
      </c>
      <c r="K5698" s="42">
        <v>3.9273961016259737</v>
      </c>
      <c r="L5698" s="41">
        <v>3.4630524027812193E-4</v>
      </c>
      <c r="M5698" s="42">
        <v>3.7070990769883947</v>
      </c>
    </row>
    <row r="5699" spans="1:13" x14ac:dyDescent="0.2">
      <c r="A5699" s="84">
        <v>360</v>
      </c>
      <c r="B5699" s="85">
        <v>39022</v>
      </c>
      <c r="C5699" s="105">
        <v>23.23</v>
      </c>
      <c r="D5699" s="90">
        <v>5.8040000000000001E-4</v>
      </c>
      <c r="E5699" s="87">
        <v>525.63580861000003</v>
      </c>
      <c r="F5699" s="96">
        <v>3.32</v>
      </c>
      <c r="G5699" s="91">
        <v>13.275</v>
      </c>
      <c r="H5699" s="41">
        <v>3.4630524027812193E-4</v>
      </c>
      <c r="I5699" s="42">
        <v>40.668951692580031</v>
      </c>
      <c r="J5699" s="41">
        <v>3.6874999999999999E-4</v>
      </c>
      <c r="K5699" s="42">
        <v>3.9277648516259736</v>
      </c>
      <c r="L5699" s="41">
        <v>3.4630524027812193E-4</v>
      </c>
      <c r="M5699" s="42">
        <v>3.7074453822286726</v>
      </c>
    </row>
    <row r="5700" spans="1:13" x14ac:dyDescent="0.2">
      <c r="A5700" s="84">
        <v>360</v>
      </c>
      <c r="B5700" s="85">
        <v>39023</v>
      </c>
      <c r="C5700" s="105">
        <v>23.37</v>
      </c>
      <c r="D5700" s="90">
        <v>5.8354999999999995E-4</v>
      </c>
      <c r="E5700" s="87">
        <v>525.94254338999997</v>
      </c>
      <c r="F5700" s="96">
        <v>3.35</v>
      </c>
      <c r="G5700" s="91">
        <v>13.360000000000001</v>
      </c>
      <c r="H5700" s="41">
        <v>3.4838958854543911E-4</v>
      </c>
      <c r="I5700" s="42">
        <v>40.68312033192678</v>
      </c>
      <c r="J5700" s="41">
        <v>3.7111111111111112E-4</v>
      </c>
      <c r="K5700" s="42">
        <v>3.9281359627370849</v>
      </c>
      <c r="L5700" s="41">
        <v>3.4838958854543911E-4</v>
      </c>
      <c r="M5700" s="42">
        <v>3.7077937718172178</v>
      </c>
    </row>
    <row r="5701" spans="1:13" x14ac:dyDescent="0.2">
      <c r="A5701" s="84">
        <v>360</v>
      </c>
      <c r="B5701" s="85">
        <v>39024</v>
      </c>
      <c r="C5701" s="105">
        <v>23.71</v>
      </c>
      <c r="D5701" s="90">
        <v>5.9119999999999995E-4</v>
      </c>
      <c r="E5701" s="87">
        <v>526.25348062</v>
      </c>
      <c r="F5701" s="96">
        <v>3.35</v>
      </c>
      <c r="G5701" s="91">
        <v>13.530000000000001</v>
      </c>
      <c r="H5701" s="41">
        <v>3.5255361350094994E-4</v>
      </c>
      <c r="I5701" s="42">
        <v>40.697463313008292</v>
      </c>
      <c r="J5701" s="41">
        <v>3.7583333333333338E-4</v>
      </c>
      <c r="K5701" s="42">
        <v>3.9285117960704183</v>
      </c>
      <c r="L5701" s="41">
        <v>3.5255361350094994E-4</v>
      </c>
      <c r="M5701" s="42">
        <v>3.708146325430719</v>
      </c>
    </row>
    <row r="5702" spans="1:13" x14ac:dyDescent="0.2">
      <c r="A5702" s="84">
        <v>360</v>
      </c>
      <c r="B5702" s="85">
        <v>39025</v>
      </c>
      <c r="C5702" s="105">
        <v>23.71</v>
      </c>
      <c r="D5702" s="90">
        <v>5.9119999999999995E-4</v>
      </c>
      <c r="E5702" s="87">
        <v>526.56460168000001</v>
      </c>
      <c r="F5702" s="96">
        <v>3.35</v>
      </c>
      <c r="G5702" s="91">
        <v>13.530000000000001</v>
      </c>
      <c r="H5702" s="41">
        <v>3.5255361350094994E-4</v>
      </c>
      <c r="I5702" s="42">
        <v>40.711811350759618</v>
      </c>
      <c r="J5702" s="41">
        <v>3.7583333333333338E-4</v>
      </c>
      <c r="K5702" s="42">
        <v>3.9288876294037518</v>
      </c>
      <c r="L5702" s="41">
        <v>3.5255361350094994E-4</v>
      </c>
      <c r="M5702" s="42">
        <v>3.7084988790442202</v>
      </c>
    </row>
    <row r="5703" spans="1:13" x14ac:dyDescent="0.2">
      <c r="A5703" s="84">
        <v>360</v>
      </c>
      <c r="B5703" s="85">
        <v>39026</v>
      </c>
      <c r="C5703" s="105">
        <v>23.71</v>
      </c>
      <c r="D5703" s="90">
        <v>5.9119999999999995E-4</v>
      </c>
      <c r="E5703" s="87">
        <v>526.87590666999995</v>
      </c>
      <c r="F5703" s="96">
        <v>3.35</v>
      </c>
      <c r="G5703" s="91">
        <v>13.530000000000001</v>
      </c>
      <c r="H5703" s="41">
        <v>3.5255361350094994E-4</v>
      </c>
      <c r="I5703" s="42">
        <v>40.726164446963494</v>
      </c>
      <c r="J5703" s="41">
        <v>3.7583333333333338E-4</v>
      </c>
      <c r="K5703" s="42">
        <v>3.9292634627370853</v>
      </c>
      <c r="L5703" s="41">
        <v>3.5255361350094994E-4</v>
      </c>
      <c r="M5703" s="42">
        <v>3.7088514326577213</v>
      </c>
    </row>
    <row r="5704" spans="1:13" x14ac:dyDescent="0.2">
      <c r="A5704" s="84">
        <v>360</v>
      </c>
      <c r="B5704" s="85">
        <v>39027</v>
      </c>
      <c r="C5704" s="105">
        <v>23.35</v>
      </c>
      <c r="D5704" s="90">
        <v>5.8310000000000002E-4</v>
      </c>
      <c r="E5704" s="87">
        <v>527.18312801000002</v>
      </c>
      <c r="F5704" s="96">
        <v>3.36</v>
      </c>
      <c r="G5704" s="91">
        <v>13.355</v>
      </c>
      <c r="H5704" s="41">
        <v>3.4826702297374723E-4</v>
      </c>
      <c r="I5704" s="42">
        <v>40.74034802701258</v>
      </c>
      <c r="J5704" s="41">
        <v>3.7097222222222224E-4</v>
      </c>
      <c r="K5704" s="42">
        <v>3.9296344349593073</v>
      </c>
      <c r="L5704" s="41">
        <v>3.4826702297374723E-4</v>
      </c>
      <c r="M5704" s="42">
        <v>3.7091996996806951</v>
      </c>
    </row>
    <row r="5705" spans="1:13" x14ac:dyDescent="0.2">
      <c r="A5705" s="84">
        <v>360</v>
      </c>
      <c r="B5705" s="85">
        <v>39028</v>
      </c>
      <c r="C5705" s="105">
        <v>23.13</v>
      </c>
      <c r="D5705" s="90">
        <v>5.7813999999999999E-4</v>
      </c>
      <c r="E5705" s="87">
        <v>527.48791366</v>
      </c>
      <c r="F5705" s="96">
        <v>3.37</v>
      </c>
      <c r="G5705" s="91">
        <v>13.25</v>
      </c>
      <c r="H5705" s="41">
        <v>3.4569189983080229E-4</v>
      </c>
      <c r="I5705" s="42">
        <v>40.754431635321808</v>
      </c>
      <c r="J5705" s="41">
        <v>3.6805555555555555E-4</v>
      </c>
      <c r="K5705" s="42">
        <v>3.9300024905148629</v>
      </c>
      <c r="L5705" s="41">
        <v>3.4569189983080229E-4</v>
      </c>
      <c r="M5705" s="42">
        <v>3.7095453915805257</v>
      </c>
    </row>
    <row r="5706" spans="1:13" x14ac:dyDescent="0.2">
      <c r="A5706" s="84">
        <v>360</v>
      </c>
      <c r="B5706" s="85">
        <v>39029</v>
      </c>
      <c r="C5706" s="105">
        <v>22.96</v>
      </c>
      <c r="D5706" s="90">
        <v>5.7430000000000003E-4</v>
      </c>
      <c r="E5706" s="87">
        <v>527.79084996999995</v>
      </c>
      <c r="F5706" s="96">
        <v>3.36</v>
      </c>
      <c r="G5706" s="91">
        <v>13.16</v>
      </c>
      <c r="H5706" s="41">
        <v>3.4348275571183251E-4</v>
      </c>
      <c r="I5706" s="42">
        <v>40.768430079807381</v>
      </c>
      <c r="J5706" s="41">
        <v>3.6555555555555554E-4</v>
      </c>
      <c r="K5706" s="42">
        <v>3.9303680460704187</v>
      </c>
      <c r="L5706" s="41">
        <v>3.4348275571183251E-4</v>
      </c>
      <c r="M5706" s="42">
        <v>3.7098888743362375</v>
      </c>
    </row>
    <row r="5707" spans="1:13" x14ac:dyDescent="0.2">
      <c r="A5707" s="84">
        <v>360</v>
      </c>
      <c r="B5707" s="85">
        <v>39030</v>
      </c>
      <c r="C5707" s="105">
        <v>23.28</v>
      </c>
      <c r="D5707" s="90">
        <v>5.8151999999999998E-4</v>
      </c>
      <c r="E5707" s="87">
        <v>528.09777091000001</v>
      </c>
      <c r="F5707" s="96">
        <v>3.36</v>
      </c>
      <c r="G5707" s="91">
        <v>13.32</v>
      </c>
      <c r="H5707" s="41">
        <v>3.4740891298734589E-4</v>
      </c>
      <c r="I5707" s="42">
        <v>40.782593395785604</v>
      </c>
      <c r="J5707" s="41">
        <v>3.6999999999999999E-4</v>
      </c>
      <c r="K5707" s="42">
        <v>3.9307380460704189</v>
      </c>
      <c r="L5707" s="41">
        <v>3.4740891298734589E-4</v>
      </c>
      <c r="M5707" s="42">
        <v>3.7102362832492251</v>
      </c>
    </row>
    <row r="5708" spans="1:13" x14ac:dyDescent="0.2">
      <c r="A5708" s="84">
        <v>360</v>
      </c>
      <c r="B5708" s="85">
        <v>39031</v>
      </c>
      <c r="C5708" s="105">
        <v>23.36</v>
      </c>
      <c r="D5708" s="90">
        <v>5.8332999999999996E-4</v>
      </c>
      <c r="E5708" s="87">
        <v>528.40582617999996</v>
      </c>
      <c r="F5708" s="96">
        <v>3.34</v>
      </c>
      <c r="G5708" s="91">
        <v>13.35</v>
      </c>
      <c r="H5708" s="41">
        <v>3.4814445201081234E-4</v>
      </c>
      <c r="I5708" s="42">
        <v>40.796791629414962</v>
      </c>
      <c r="J5708" s="41">
        <v>3.7083333333333331E-4</v>
      </c>
      <c r="K5708" s="42">
        <v>3.9311088794037521</v>
      </c>
      <c r="L5708" s="41">
        <v>3.4814445201081234E-4</v>
      </c>
      <c r="M5708" s="42">
        <v>3.7105844277012361</v>
      </c>
    </row>
    <row r="5709" spans="1:13" x14ac:dyDescent="0.2">
      <c r="A5709" s="84">
        <v>360</v>
      </c>
      <c r="B5709" s="85">
        <v>39032</v>
      </c>
      <c r="C5709" s="105">
        <v>23.36</v>
      </c>
      <c r="D5709" s="90">
        <v>5.8332999999999996E-4</v>
      </c>
      <c r="E5709" s="87">
        <v>528.71406115000002</v>
      </c>
      <c r="F5709" s="96">
        <v>3.34</v>
      </c>
      <c r="G5709" s="91">
        <v>13.35</v>
      </c>
      <c r="H5709" s="41">
        <v>3.4814445201081234E-4</v>
      </c>
      <c r="I5709" s="42">
        <v>40.810994806080586</v>
      </c>
      <c r="J5709" s="41">
        <v>3.7083333333333331E-4</v>
      </c>
      <c r="K5709" s="42">
        <v>3.9314797127370853</v>
      </c>
      <c r="L5709" s="41">
        <v>3.4814445201081234E-4</v>
      </c>
      <c r="M5709" s="42">
        <v>3.7109325721532471</v>
      </c>
    </row>
    <row r="5710" spans="1:13" x14ac:dyDescent="0.2">
      <c r="A5710" s="84">
        <v>360</v>
      </c>
      <c r="B5710" s="85">
        <v>39033</v>
      </c>
      <c r="C5710" s="105">
        <v>23.36</v>
      </c>
      <c r="D5710" s="90">
        <v>5.8332999999999996E-4</v>
      </c>
      <c r="E5710" s="87">
        <v>529.02247592000003</v>
      </c>
      <c r="F5710" s="96">
        <v>3.34</v>
      </c>
      <c r="G5710" s="91">
        <v>13.35</v>
      </c>
      <c r="H5710" s="41">
        <v>3.4814445201081234E-4</v>
      </c>
      <c r="I5710" s="42">
        <v>40.825202927503362</v>
      </c>
      <c r="J5710" s="41">
        <v>3.7083333333333331E-4</v>
      </c>
      <c r="K5710" s="42">
        <v>3.9318505460704185</v>
      </c>
      <c r="L5710" s="41">
        <v>3.4814445201081234E-4</v>
      </c>
      <c r="M5710" s="42">
        <v>3.7112807166052582</v>
      </c>
    </row>
    <row r="5711" spans="1:13" x14ac:dyDescent="0.2">
      <c r="A5711" s="84">
        <v>360</v>
      </c>
      <c r="B5711" s="85">
        <v>39034</v>
      </c>
      <c r="C5711" s="105">
        <v>23.31</v>
      </c>
      <c r="D5711" s="90">
        <v>5.8219999999999995E-4</v>
      </c>
      <c r="E5711" s="87">
        <v>529.33047280999995</v>
      </c>
      <c r="F5711" s="96">
        <v>3.34</v>
      </c>
      <c r="G5711" s="91">
        <v>13.324999999999999</v>
      </c>
      <c r="H5711" s="41">
        <v>3.47531516308619E-4</v>
      </c>
      <c r="I5711" s="42">
        <v>40.839390972180361</v>
      </c>
      <c r="J5711" s="41">
        <v>3.7013888888888887E-4</v>
      </c>
      <c r="K5711" s="42">
        <v>3.9322206849593075</v>
      </c>
      <c r="L5711" s="41">
        <v>3.47531516308619E-4</v>
      </c>
      <c r="M5711" s="42">
        <v>3.711628248121567</v>
      </c>
    </row>
    <row r="5712" spans="1:13" x14ac:dyDescent="0.2">
      <c r="A5712" s="84">
        <v>360</v>
      </c>
      <c r="B5712" s="85">
        <v>39035</v>
      </c>
      <c r="C5712" s="105">
        <v>23.46</v>
      </c>
      <c r="D5712" s="90">
        <v>5.8558000000000004E-4</v>
      </c>
      <c r="E5712" s="87">
        <v>529.64043815000002</v>
      </c>
      <c r="F5712" s="96">
        <v>3.35</v>
      </c>
      <c r="G5712" s="91">
        <v>13.405000000000001</v>
      </c>
      <c r="H5712" s="41">
        <v>3.4949243615645109E-4</v>
      </c>
      <c r="I5712" s="42">
        <v>40.853664030422372</v>
      </c>
      <c r="J5712" s="41">
        <v>3.7236111111111112E-4</v>
      </c>
      <c r="K5712" s="42">
        <v>3.9325930460704188</v>
      </c>
      <c r="L5712" s="41">
        <v>3.4949243615645109E-4</v>
      </c>
      <c r="M5712" s="42">
        <v>3.7119777405577237</v>
      </c>
    </row>
    <row r="5713" spans="1:13" x14ac:dyDescent="0.2">
      <c r="A5713" s="84">
        <v>360</v>
      </c>
      <c r="B5713" s="85">
        <v>39036</v>
      </c>
      <c r="C5713" s="105">
        <v>23.52</v>
      </c>
      <c r="D5713" s="90">
        <v>5.8693000000000005E-4</v>
      </c>
      <c r="E5713" s="87">
        <v>529.95130000999995</v>
      </c>
      <c r="F5713" s="96">
        <v>3.35</v>
      </c>
      <c r="G5713" s="91">
        <v>13.435</v>
      </c>
      <c r="H5713" s="41">
        <v>3.5022742547763386E-4</v>
      </c>
      <c r="I5713" s="42">
        <v>40.867972103997076</v>
      </c>
      <c r="J5713" s="41">
        <v>3.7319444444444444E-4</v>
      </c>
      <c r="K5713" s="42">
        <v>3.9329662405148631</v>
      </c>
      <c r="L5713" s="41">
        <v>3.5022742547763386E-4</v>
      </c>
      <c r="M5713" s="42">
        <v>3.7123279679832013</v>
      </c>
    </row>
    <row r="5714" spans="1:13" x14ac:dyDescent="0.2">
      <c r="A5714" s="84">
        <v>360</v>
      </c>
      <c r="B5714" s="85">
        <v>39037</v>
      </c>
      <c r="C5714" s="105">
        <v>23.29</v>
      </c>
      <c r="D5714" s="90">
        <v>5.8175000000000002E-4</v>
      </c>
      <c r="E5714" s="87">
        <v>530.25959918000001</v>
      </c>
      <c r="F5714" s="96">
        <v>3.35</v>
      </c>
      <c r="G5714" s="91">
        <v>13.32</v>
      </c>
      <c r="H5714" s="41">
        <v>3.4740891298734589E-4</v>
      </c>
      <c r="I5714" s="42">
        <v>40.882170001761722</v>
      </c>
      <c r="J5714" s="41">
        <v>3.6999999999999999E-4</v>
      </c>
      <c r="K5714" s="42">
        <v>3.9333362405148633</v>
      </c>
      <c r="L5714" s="41">
        <v>3.4740891298734589E-4</v>
      </c>
      <c r="M5714" s="42">
        <v>3.7126753768961889</v>
      </c>
    </row>
    <row r="5715" spans="1:13" x14ac:dyDescent="0.2">
      <c r="A5715" s="84">
        <v>360</v>
      </c>
      <c r="B5715" s="85">
        <v>39038</v>
      </c>
      <c r="C5715" s="105">
        <v>23.22</v>
      </c>
      <c r="D5715" s="90">
        <v>5.8016999999999997E-4</v>
      </c>
      <c r="E5715" s="87">
        <v>530.56723989</v>
      </c>
      <c r="F5715" s="96">
        <v>3.34</v>
      </c>
      <c r="G5715" s="91">
        <v>13.28</v>
      </c>
      <c r="H5715" s="41">
        <v>3.4642789216876579E-4</v>
      </c>
      <c r="I5715" s="42">
        <v>40.896332725742717</v>
      </c>
      <c r="J5715" s="41">
        <v>3.6888888888888887E-4</v>
      </c>
      <c r="K5715" s="42">
        <v>3.9337051294037524</v>
      </c>
      <c r="L5715" s="41">
        <v>3.4642789216876579E-4</v>
      </c>
      <c r="M5715" s="42">
        <v>3.7130218047883576</v>
      </c>
    </row>
    <row r="5716" spans="1:13" x14ac:dyDescent="0.2">
      <c r="A5716" s="84">
        <v>360</v>
      </c>
      <c r="B5716" s="85">
        <v>39039</v>
      </c>
      <c r="C5716" s="105">
        <v>23.22</v>
      </c>
      <c r="D5716" s="90">
        <v>5.8016999999999997E-4</v>
      </c>
      <c r="E5716" s="87">
        <v>530.87505909000004</v>
      </c>
      <c r="F5716" s="96">
        <v>3.34</v>
      </c>
      <c r="G5716" s="91">
        <v>13.28</v>
      </c>
      <c r="H5716" s="41">
        <v>3.4642789216876579E-4</v>
      </c>
      <c r="I5716" s="42">
        <v>40.910500356086331</v>
      </c>
      <c r="J5716" s="41">
        <v>3.6888888888888887E-4</v>
      </c>
      <c r="K5716" s="42">
        <v>3.9340740182926415</v>
      </c>
      <c r="L5716" s="41">
        <v>3.4642789216876579E-4</v>
      </c>
      <c r="M5716" s="42">
        <v>3.7133682326805264</v>
      </c>
    </row>
    <row r="5717" spans="1:13" x14ac:dyDescent="0.2">
      <c r="A5717" s="84">
        <v>360</v>
      </c>
      <c r="B5717" s="85">
        <v>39040</v>
      </c>
      <c r="C5717" s="105">
        <v>23.22</v>
      </c>
      <c r="D5717" s="90">
        <v>5.8016999999999997E-4</v>
      </c>
      <c r="E5717" s="87">
        <v>531.18305686999997</v>
      </c>
      <c r="F5717" s="96">
        <v>3.34</v>
      </c>
      <c r="G5717" s="91">
        <v>13.28</v>
      </c>
      <c r="H5717" s="41">
        <v>3.4642789216876579E-4</v>
      </c>
      <c r="I5717" s="42">
        <v>40.924672894492261</v>
      </c>
      <c r="J5717" s="41">
        <v>3.6888888888888887E-4</v>
      </c>
      <c r="K5717" s="42">
        <v>3.9344429071815306</v>
      </c>
      <c r="L5717" s="41">
        <v>3.4642789216876579E-4</v>
      </c>
      <c r="M5717" s="42">
        <v>3.7137146605726952</v>
      </c>
    </row>
    <row r="5718" spans="1:13" x14ac:dyDescent="0.2">
      <c r="A5718" s="84">
        <v>360</v>
      </c>
      <c r="B5718" s="85">
        <v>39041</v>
      </c>
      <c r="C5718" s="105">
        <v>23.06</v>
      </c>
      <c r="D5718" s="90">
        <v>5.7656000000000005E-4</v>
      </c>
      <c r="E5718" s="87">
        <v>531.48931576999996</v>
      </c>
      <c r="F5718" s="96">
        <v>3.32</v>
      </c>
      <c r="G5718" s="91">
        <v>13.19</v>
      </c>
      <c r="H5718" s="41">
        <v>3.4421933170536434E-4</v>
      </c>
      <c r="I5718" s="42">
        <v>40.938759958046262</v>
      </c>
      <c r="J5718" s="41">
        <v>3.6638888888888886E-4</v>
      </c>
      <c r="K5718" s="42">
        <v>3.9348092960704193</v>
      </c>
      <c r="L5718" s="41">
        <v>3.4421933170536434E-4</v>
      </c>
      <c r="M5718" s="42">
        <v>3.7140588799044005</v>
      </c>
    </row>
    <row r="5719" spans="1:13" x14ac:dyDescent="0.2">
      <c r="A5719" s="84">
        <v>360</v>
      </c>
      <c r="B5719" s="85">
        <v>39042</v>
      </c>
      <c r="C5719" s="105">
        <v>23.14</v>
      </c>
      <c r="D5719" s="90">
        <v>5.7837000000000003E-4</v>
      </c>
      <c r="E5719" s="87">
        <v>531.79671325000004</v>
      </c>
      <c r="F5719" s="96">
        <v>3.32</v>
      </c>
      <c r="G5719" s="91">
        <v>13.23</v>
      </c>
      <c r="H5719" s="41">
        <v>3.4520113025138244E-4</v>
      </c>
      <c r="I5719" s="42">
        <v>40.952892064254868</v>
      </c>
      <c r="J5719" s="41">
        <v>3.6749999999999999E-4</v>
      </c>
      <c r="K5719" s="42">
        <v>3.9351767960704191</v>
      </c>
      <c r="L5719" s="41">
        <v>3.4520113025138244E-4</v>
      </c>
      <c r="M5719" s="42">
        <v>3.7144040810346519</v>
      </c>
    </row>
    <row r="5720" spans="1:13" x14ac:dyDescent="0.2">
      <c r="A5720" s="84">
        <v>360</v>
      </c>
      <c r="B5720" s="85">
        <v>39043</v>
      </c>
      <c r="C5720" s="105">
        <v>23.11</v>
      </c>
      <c r="D5720" s="90">
        <v>5.7768999999999995E-4</v>
      </c>
      <c r="E5720" s="87">
        <v>532.10392689000003</v>
      </c>
      <c r="F5720" s="96">
        <v>3.33</v>
      </c>
      <c r="G5720" s="91">
        <v>13.219999999999999</v>
      </c>
      <c r="H5720" s="41">
        <v>3.449557130441594E-4</v>
      </c>
      <c r="I5720" s="42">
        <v>40.967018998338112</v>
      </c>
      <c r="J5720" s="41">
        <v>3.6722222222222218E-4</v>
      </c>
      <c r="K5720" s="42">
        <v>3.9355440182926413</v>
      </c>
      <c r="L5720" s="41">
        <v>3.449557130441594E-4</v>
      </c>
      <c r="M5720" s="42">
        <v>3.7147490367476959</v>
      </c>
    </row>
    <row r="5721" spans="1:13" x14ac:dyDescent="0.2">
      <c r="A5721" s="84">
        <v>360</v>
      </c>
      <c r="B5721" s="85">
        <v>39044</v>
      </c>
      <c r="C5721" s="105">
        <v>22.69</v>
      </c>
      <c r="D5721" s="90">
        <v>5.6818999999999999E-4</v>
      </c>
      <c r="E5721" s="87">
        <v>532.40626301999998</v>
      </c>
      <c r="F5721" s="96">
        <v>3.33</v>
      </c>
      <c r="G5721" s="91">
        <v>13.010000000000002</v>
      </c>
      <c r="H5721" s="41">
        <v>3.397969523097899E-4</v>
      </c>
      <c r="I5721" s="42">
        <v>40.980939466538963</v>
      </c>
      <c r="J5721" s="41">
        <v>3.6138888888888896E-4</v>
      </c>
      <c r="K5721" s="42">
        <v>3.9359054071815303</v>
      </c>
      <c r="L5721" s="41">
        <v>3.397969523097899E-4</v>
      </c>
      <c r="M5721" s="42">
        <v>3.7150888337000056</v>
      </c>
    </row>
    <row r="5722" spans="1:13" x14ac:dyDescent="0.2">
      <c r="A5722" s="84">
        <v>360</v>
      </c>
      <c r="B5722" s="85">
        <v>39045</v>
      </c>
      <c r="C5722" s="105">
        <v>22.43</v>
      </c>
      <c r="D5722" s="90">
        <v>5.6229000000000001E-4</v>
      </c>
      <c r="E5722" s="87">
        <v>532.70562973999995</v>
      </c>
      <c r="F5722" s="96">
        <v>3.32</v>
      </c>
      <c r="G5722" s="91">
        <v>12.875</v>
      </c>
      <c r="H5722" s="41">
        <v>3.36475555618998E-4</v>
      </c>
      <c r="I5722" s="42">
        <v>40.994728550915752</v>
      </c>
      <c r="J5722" s="41">
        <v>3.5763888888888889E-4</v>
      </c>
      <c r="K5722" s="42">
        <v>3.9362630460704193</v>
      </c>
      <c r="L5722" s="41">
        <v>3.36475555618998E-4</v>
      </c>
      <c r="M5722" s="42">
        <v>3.7154253092556244</v>
      </c>
    </row>
    <row r="5723" spans="1:13" x14ac:dyDescent="0.2">
      <c r="A5723" s="84">
        <v>360</v>
      </c>
      <c r="B5723" s="85">
        <v>39046</v>
      </c>
      <c r="C5723" s="105">
        <v>22.43</v>
      </c>
      <c r="D5723" s="90">
        <v>5.6229000000000001E-4</v>
      </c>
      <c r="E5723" s="87">
        <v>533.00516478999998</v>
      </c>
      <c r="F5723" s="96">
        <v>3.32</v>
      </c>
      <c r="G5723" s="91">
        <v>12.875</v>
      </c>
      <c r="H5723" s="41">
        <v>3.36475555618998E-4</v>
      </c>
      <c r="I5723" s="42">
        <v>41.008522274982369</v>
      </c>
      <c r="J5723" s="41">
        <v>3.5763888888888889E-4</v>
      </c>
      <c r="K5723" s="42">
        <v>3.9366206849593084</v>
      </c>
      <c r="L5723" s="41">
        <v>3.36475555618998E-4</v>
      </c>
      <c r="M5723" s="42">
        <v>3.7157617848112432</v>
      </c>
    </row>
    <row r="5724" spans="1:13" x14ac:dyDescent="0.2">
      <c r="A5724" s="84">
        <v>360</v>
      </c>
      <c r="B5724" s="85">
        <v>39047</v>
      </c>
      <c r="C5724" s="105">
        <v>22.43</v>
      </c>
      <c r="D5724" s="90">
        <v>5.6229000000000001E-4</v>
      </c>
      <c r="E5724" s="87">
        <v>533.30486826000003</v>
      </c>
      <c r="F5724" s="96">
        <v>3.32</v>
      </c>
      <c r="G5724" s="91">
        <v>12.875</v>
      </c>
      <c r="H5724" s="41">
        <v>3.36475555618998E-4</v>
      </c>
      <c r="I5724" s="42">
        <v>41.022320640299959</v>
      </c>
      <c r="J5724" s="41">
        <v>3.5763888888888889E-4</v>
      </c>
      <c r="K5724" s="42">
        <v>3.9369783238481975</v>
      </c>
      <c r="L5724" s="41">
        <v>3.36475555618998E-4</v>
      </c>
      <c r="M5724" s="42">
        <v>3.716098260366862</v>
      </c>
    </row>
    <row r="5725" spans="1:13" x14ac:dyDescent="0.2">
      <c r="A5725" s="84">
        <v>360</v>
      </c>
      <c r="B5725" s="85">
        <v>39048</v>
      </c>
      <c r="C5725" s="105">
        <v>22.63</v>
      </c>
      <c r="D5725" s="90">
        <v>5.6683000000000005E-4</v>
      </c>
      <c r="E5725" s="87">
        <v>533.60716146000004</v>
      </c>
      <c r="F5725" s="96">
        <v>3.35</v>
      </c>
      <c r="G5725" s="91">
        <v>12.99</v>
      </c>
      <c r="H5725" s="41">
        <v>3.3930514328628369E-4</v>
      </c>
      <c r="I5725" s="42">
        <v>41.036239724682751</v>
      </c>
      <c r="J5725" s="41">
        <v>3.6083333333333334E-4</v>
      </c>
      <c r="K5725" s="42">
        <v>3.9373391571815306</v>
      </c>
      <c r="L5725" s="41">
        <v>3.3930514328628369E-4</v>
      </c>
      <c r="M5725" s="42">
        <v>3.716437565510148</v>
      </c>
    </row>
    <row r="5726" spans="1:13" x14ac:dyDescent="0.2">
      <c r="A5726" s="84">
        <v>360</v>
      </c>
      <c r="B5726" s="85">
        <v>39049</v>
      </c>
      <c r="C5726" s="105">
        <v>22.74</v>
      </c>
      <c r="D5726" s="90">
        <v>5.6932E-4</v>
      </c>
      <c r="E5726" s="87">
        <v>533.91095469000004</v>
      </c>
      <c r="F5726" s="96">
        <v>3.32</v>
      </c>
      <c r="G5726" s="91">
        <v>13.03</v>
      </c>
      <c r="H5726" s="41">
        <v>3.4028867454449774E-4</v>
      </c>
      <c r="I5726" s="42">
        <v>41.050203892306953</v>
      </c>
      <c r="J5726" s="41">
        <v>3.6194444444444441E-4</v>
      </c>
      <c r="K5726" s="42">
        <v>3.9377011016259749</v>
      </c>
      <c r="L5726" s="41">
        <v>3.4028867454449774E-4</v>
      </c>
      <c r="M5726" s="42">
        <v>3.7167778541846923</v>
      </c>
    </row>
    <row r="5727" spans="1:13" x14ac:dyDescent="0.2">
      <c r="A5727" s="84">
        <v>360</v>
      </c>
      <c r="B5727" s="85">
        <v>39050</v>
      </c>
      <c r="C5727" s="105">
        <v>22.75</v>
      </c>
      <c r="D5727" s="90">
        <v>5.6955000000000005E-4</v>
      </c>
      <c r="E5727" s="87">
        <v>534.21504367</v>
      </c>
      <c r="F5727" s="96">
        <v>3.33</v>
      </c>
      <c r="G5727" s="91">
        <v>13.04</v>
      </c>
      <c r="H5727" s="41">
        <v>3.4053450312576672E-4</v>
      </c>
      <c r="I5727" s="42">
        <v>41.064182903092629</v>
      </c>
      <c r="J5727" s="41">
        <v>3.6222222222222222E-4</v>
      </c>
      <c r="K5727" s="42">
        <v>3.9380633238481972</v>
      </c>
      <c r="L5727" s="41">
        <v>3.4053450312576672E-4</v>
      </c>
      <c r="M5727" s="42">
        <v>3.7171183886878181</v>
      </c>
    </row>
    <row r="5728" spans="1:13" x14ac:dyDescent="0.2">
      <c r="A5728" s="84">
        <v>360</v>
      </c>
      <c r="B5728" s="85">
        <v>39051</v>
      </c>
      <c r="C5728" s="105">
        <v>23.1</v>
      </c>
      <c r="D5728" s="90">
        <v>5.7746000000000002E-4</v>
      </c>
      <c r="E5728" s="87">
        <v>534.52353148999998</v>
      </c>
      <c r="F5728" s="96">
        <v>3.33</v>
      </c>
      <c r="G5728" s="91">
        <v>13.215</v>
      </c>
      <c r="H5728" s="41">
        <v>3.4483299633425446E-4</v>
      </c>
      <c r="I5728" s="42">
        <v>41.078343188325121</v>
      </c>
      <c r="J5728" s="41">
        <v>3.670833333333333E-4</v>
      </c>
      <c r="K5728" s="42">
        <v>3.9384304071815306</v>
      </c>
      <c r="L5728" s="41">
        <v>3.4483299633425446E-4</v>
      </c>
      <c r="M5728" s="42">
        <v>3.7174632216841523</v>
      </c>
    </row>
    <row r="5729" spans="1:13" x14ac:dyDescent="0.2">
      <c r="A5729" s="84">
        <v>360</v>
      </c>
      <c r="B5729" s="85">
        <v>39052</v>
      </c>
      <c r="C5729" s="105">
        <v>23.12</v>
      </c>
      <c r="D5729" s="90">
        <v>5.7790999999999995E-4</v>
      </c>
      <c r="E5729" s="87">
        <v>534.83243798000001</v>
      </c>
      <c r="F5729" s="96">
        <v>3.26</v>
      </c>
      <c r="G5729" s="91">
        <v>13.190000000000001</v>
      </c>
      <c r="H5729" s="41">
        <v>3.4421933170536434E-4</v>
      </c>
      <c r="I5729" s="42">
        <v>41.092483148164973</v>
      </c>
      <c r="J5729" s="41">
        <v>3.6638888888888892E-4</v>
      </c>
      <c r="K5729" s="42">
        <v>3.9387967960704193</v>
      </c>
      <c r="L5729" s="41">
        <v>3.4421933170536434E-4</v>
      </c>
      <c r="M5729" s="42">
        <v>3.7178074410158577</v>
      </c>
    </row>
    <row r="5730" spans="1:13" x14ac:dyDescent="0.2">
      <c r="A5730" s="84">
        <v>360</v>
      </c>
      <c r="B5730" s="85">
        <v>39053</v>
      </c>
      <c r="C5730" s="105">
        <v>23.12</v>
      </c>
      <c r="D5730" s="90">
        <v>5.7790999999999995E-4</v>
      </c>
      <c r="E5730" s="87">
        <v>535.14152299</v>
      </c>
      <c r="F5730" s="96">
        <v>3.26</v>
      </c>
      <c r="G5730" s="91">
        <v>13.190000000000001</v>
      </c>
      <c r="H5730" s="41">
        <v>3.4421933170536434E-4</v>
      </c>
      <c r="I5730" s="42">
        <v>41.106627975252351</v>
      </c>
      <c r="J5730" s="41">
        <v>3.6638888888888892E-4</v>
      </c>
      <c r="K5730" s="42">
        <v>3.9391631849593081</v>
      </c>
      <c r="L5730" s="41">
        <v>3.4421933170536434E-4</v>
      </c>
      <c r="M5730" s="42">
        <v>3.7181516603475631</v>
      </c>
    </row>
    <row r="5731" spans="1:13" x14ac:dyDescent="0.2">
      <c r="A5731" s="84">
        <v>360</v>
      </c>
      <c r="B5731" s="85">
        <v>39054</v>
      </c>
      <c r="C5731" s="105">
        <v>23.12</v>
      </c>
      <c r="D5731" s="90">
        <v>5.7790999999999995E-4</v>
      </c>
      <c r="E5731" s="87">
        <v>535.45078663000004</v>
      </c>
      <c r="F5731" s="96">
        <v>3.26</v>
      </c>
      <c r="G5731" s="91">
        <v>13.190000000000001</v>
      </c>
      <c r="H5731" s="41">
        <v>3.4421933170536434E-4</v>
      </c>
      <c r="I5731" s="42">
        <v>41.120777671262651</v>
      </c>
      <c r="J5731" s="41">
        <v>3.6638888888888892E-4</v>
      </c>
      <c r="K5731" s="42">
        <v>3.9395295738481968</v>
      </c>
      <c r="L5731" s="41">
        <v>3.4421933170536434E-4</v>
      </c>
      <c r="M5731" s="42">
        <v>3.7184958796792684</v>
      </c>
    </row>
    <row r="5732" spans="1:13" x14ac:dyDescent="0.2">
      <c r="A5732" s="84">
        <v>360</v>
      </c>
      <c r="B5732" s="85">
        <v>39055</v>
      </c>
      <c r="C5732" s="105">
        <v>23.01</v>
      </c>
      <c r="D5732" s="90">
        <v>5.7543000000000004E-4</v>
      </c>
      <c r="E5732" s="87">
        <v>535.75890107999999</v>
      </c>
      <c r="F5732" s="96">
        <v>3.28</v>
      </c>
      <c r="G5732" s="91">
        <v>13.145000000000001</v>
      </c>
      <c r="H5732" s="41">
        <v>3.4311439468726057E-4</v>
      </c>
      <c r="I5732" s="42">
        <v>41.134886802002399</v>
      </c>
      <c r="J5732" s="41">
        <v>3.6513888888888891E-4</v>
      </c>
      <c r="K5732" s="42">
        <v>3.9398947127370856</v>
      </c>
      <c r="L5732" s="41">
        <v>3.4311439468726057E-4</v>
      </c>
      <c r="M5732" s="42">
        <v>3.7188389940739555</v>
      </c>
    </row>
    <row r="5733" spans="1:13" x14ac:dyDescent="0.2">
      <c r="A5733" s="84">
        <v>360</v>
      </c>
      <c r="B5733" s="85">
        <v>39056</v>
      </c>
      <c r="C5733" s="105">
        <v>23.11</v>
      </c>
      <c r="D5733" s="90">
        <v>5.7768999999999995E-4</v>
      </c>
      <c r="E5733" s="87">
        <v>536.06840364000004</v>
      </c>
      <c r="F5733" s="96">
        <v>3.31</v>
      </c>
      <c r="G5733" s="91">
        <v>13.209999999999999</v>
      </c>
      <c r="H5733" s="41">
        <v>3.4471027421978384E-4</v>
      </c>
      <c r="I5733" s="42">
        <v>41.149066420111915</v>
      </c>
      <c r="J5733" s="41">
        <v>3.6694444444444443E-4</v>
      </c>
      <c r="K5733" s="42">
        <v>3.9402616571815301</v>
      </c>
      <c r="L5733" s="41">
        <v>3.4471027421978384E-4</v>
      </c>
      <c r="M5733" s="42">
        <v>3.7191837043481755</v>
      </c>
    </row>
    <row r="5734" spans="1:13" x14ac:dyDescent="0.2">
      <c r="A5734" s="84">
        <v>360</v>
      </c>
      <c r="B5734" s="85">
        <v>39057</v>
      </c>
      <c r="C5734" s="105">
        <v>23.19</v>
      </c>
      <c r="D5734" s="90">
        <v>5.7949E-4</v>
      </c>
      <c r="E5734" s="87">
        <v>536.37904992000006</v>
      </c>
      <c r="F5734" s="96">
        <v>3.3</v>
      </c>
      <c r="G5734" s="91">
        <v>13.245000000000001</v>
      </c>
      <c r="H5734" s="41">
        <v>3.4556921553918762E-4</v>
      </c>
      <c r="I5734" s="42">
        <v>41.163286270714885</v>
      </c>
      <c r="J5734" s="41">
        <v>3.6791666666666667E-4</v>
      </c>
      <c r="K5734" s="42">
        <v>3.9406295738481969</v>
      </c>
      <c r="L5734" s="41">
        <v>3.4556921553918762E-4</v>
      </c>
      <c r="M5734" s="42">
        <v>3.7195292735637144</v>
      </c>
    </row>
    <row r="5735" spans="1:13" x14ac:dyDescent="0.2">
      <c r="A5735" s="84">
        <v>360</v>
      </c>
      <c r="B5735" s="85">
        <v>39058</v>
      </c>
      <c r="C5735" s="105">
        <v>23.19</v>
      </c>
      <c r="D5735" s="90">
        <v>5.7949E-4</v>
      </c>
      <c r="E5735" s="87">
        <v>536.68987621999997</v>
      </c>
      <c r="F5735" s="96">
        <v>3.28</v>
      </c>
      <c r="G5735" s="91">
        <v>13.235000000000001</v>
      </c>
      <c r="H5735" s="41">
        <v>3.4532383075003281E-4</v>
      </c>
      <c r="I5735" s="42">
        <v>41.177500934416145</v>
      </c>
      <c r="J5735" s="41">
        <v>3.6763888888888892E-4</v>
      </c>
      <c r="K5735" s="42">
        <v>3.9409972127370856</v>
      </c>
      <c r="L5735" s="41">
        <v>3.4532383075003281E-4</v>
      </c>
      <c r="M5735" s="42">
        <v>3.7198745973944645</v>
      </c>
    </row>
    <row r="5736" spans="1:13" x14ac:dyDescent="0.2">
      <c r="A5736" s="84">
        <v>360</v>
      </c>
      <c r="B5736" s="85">
        <v>39059</v>
      </c>
      <c r="C5736" s="105">
        <v>23.19</v>
      </c>
      <c r="D5736" s="90">
        <v>5.7949E-4</v>
      </c>
      <c r="E5736" s="87">
        <v>537.00088263999999</v>
      </c>
      <c r="F5736" s="96">
        <v>3.28</v>
      </c>
      <c r="G5736" s="91">
        <v>13.235000000000001</v>
      </c>
      <c r="H5736" s="41">
        <v>3.4532383075003281E-4</v>
      </c>
      <c r="I5736" s="42">
        <v>41.191720506779532</v>
      </c>
      <c r="J5736" s="41">
        <v>3.6763888888888892E-4</v>
      </c>
      <c r="K5736" s="42">
        <v>3.9413648516259743</v>
      </c>
      <c r="L5736" s="41">
        <v>3.4532383075003281E-4</v>
      </c>
      <c r="M5736" s="42">
        <v>3.7202199212252145</v>
      </c>
    </row>
    <row r="5737" spans="1:13" x14ac:dyDescent="0.2">
      <c r="A5737" s="84">
        <v>360</v>
      </c>
      <c r="B5737" s="85">
        <v>39060</v>
      </c>
      <c r="C5737" s="105">
        <v>23.19</v>
      </c>
      <c r="D5737" s="90">
        <v>5.7949E-4</v>
      </c>
      <c r="E5737" s="87">
        <v>537.31206927999995</v>
      </c>
      <c r="F5737" s="96">
        <v>3.28</v>
      </c>
      <c r="G5737" s="91">
        <v>13.235000000000001</v>
      </c>
      <c r="H5737" s="41">
        <v>3.4532383075003281E-4</v>
      </c>
      <c r="I5737" s="42">
        <v>41.205944989500118</v>
      </c>
      <c r="J5737" s="41">
        <v>3.6763888888888892E-4</v>
      </c>
      <c r="K5737" s="42">
        <v>3.941732490514863</v>
      </c>
      <c r="L5737" s="41">
        <v>3.4532383075003281E-4</v>
      </c>
      <c r="M5737" s="42">
        <v>3.7205652450559645</v>
      </c>
    </row>
    <row r="5738" spans="1:13" x14ac:dyDescent="0.2">
      <c r="A5738" s="84">
        <v>360</v>
      </c>
      <c r="B5738" s="85">
        <v>39061</v>
      </c>
      <c r="C5738" s="105">
        <v>23.19</v>
      </c>
      <c r="D5738" s="90">
        <v>5.7949E-4</v>
      </c>
      <c r="E5738" s="87">
        <v>537.62343625000005</v>
      </c>
      <c r="F5738" s="96">
        <v>3.28</v>
      </c>
      <c r="G5738" s="91">
        <v>13.235000000000001</v>
      </c>
      <c r="H5738" s="41">
        <v>3.4532383075003281E-4</v>
      </c>
      <c r="I5738" s="42">
        <v>41.22017438427357</v>
      </c>
      <c r="J5738" s="41">
        <v>3.6763888888888892E-4</v>
      </c>
      <c r="K5738" s="42">
        <v>3.9421001294037517</v>
      </c>
      <c r="L5738" s="41">
        <v>3.4532383075003281E-4</v>
      </c>
      <c r="M5738" s="42">
        <v>3.7209105688867146</v>
      </c>
    </row>
    <row r="5739" spans="1:13" x14ac:dyDescent="0.2">
      <c r="A5739" s="84">
        <v>360</v>
      </c>
      <c r="B5739" s="85">
        <v>39062</v>
      </c>
      <c r="C5739" s="105">
        <v>23.09</v>
      </c>
      <c r="D5739" s="90">
        <v>5.7724000000000002E-4</v>
      </c>
      <c r="E5739" s="87">
        <v>537.93377399999997</v>
      </c>
      <c r="F5739" s="96">
        <v>3.26</v>
      </c>
      <c r="G5739" s="91">
        <v>13.175000000000001</v>
      </c>
      <c r="H5739" s="41">
        <v>3.4385106804690757E-4</v>
      </c>
      <c r="I5739" s="42">
        <v>41.234347985260683</v>
      </c>
      <c r="J5739" s="41">
        <v>3.6597222222222223E-4</v>
      </c>
      <c r="K5739" s="42">
        <v>3.9424661016259739</v>
      </c>
      <c r="L5739" s="41">
        <v>3.4385106804690757E-4</v>
      </c>
      <c r="M5739" s="42">
        <v>3.7212544199547617</v>
      </c>
    </row>
    <row r="5740" spans="1:13" x14ac:dyDescent="0.2">
      <c r="A5740" s="84">
        <v>360</v>
      </c>
      <c r="B5740" s="85">
        <v>39063</v>
      </c>
      <c r="C5740" s="105">
        <v>22.92</v>
      </c>
      <c r="D5740" s="90">
        <v>5.7339999999999995E-4</v>
      </c>
      <c r="E5740" s="87">
        <v>538.24222523000003</v>
      </c>
      <c r="F5740" s="96">
        <v>3.15</v>
      </c>
      <c r="G5740" s="91">
        <v>13.035</v>
      </c>
      <c r="H5740" s="41">
        <v>3.4041159154596379E-4</v>
      </c>
      <c r="I5740" s="42">
        <v>41.248384635284708</v>
      </c>
      <c r="J5740" s="41">
        <v>3.6208333333333334E-4</v>
      </c>
      <c r="K5740" s="42">
        <v>3.9428281849593074</v>
      </c>
      <c r="L5740" s="41">
        <v>3.4041159154596379E-4</v>
      </c>
      <c r="M5740" s="42">
        <v>3.7215948315463079</v>
      </c>
    </row>
    <row r="5741" spans="1:13" x14ac:dyDescent="0.2">
      <c r="A5741" s="84">
        <v>360</v>
      </c>
      <c r="B5741" s="85">
        <v>39064</v>
      </c>
      <c r="C5741" s="105">
        <v>22.81</v>
      </c>
      <c r="D5741" s="90">
        <v>5.7090999999999999E-4</v>
      </c>
      <c r="E5741" s="87">
        <v>538.54951310000001</v>
      </c>
      <c r="F5741" s="96">
        <v>3.2</v>
      </c>
      <c r="G5741" s="91">
        <v>13.004999999999999</v>
      </c>
      <c r="H5741" s="41">
        <v>3.3967400819157056E-4</v>
      </c>
      <c r="I5741" s="42">
        <v>41.2623956394252</v>
      </c>
      <c r="J5741" s="41">
        <v>3.6124999999999997E-4</v>
      </c>
      <c r="K5741" s="42">
        <v>3.9431894349593075</v>
      </c>
      <c r="L5741" s="41">
        <v>3.3967400819157056E-4</v>
      </c>
      <c r="M5741" s="42">
        <v>3.7219345055544997</v>
      </c>
    </row>
    <row r="5742" spans="1:13" x14ac:dyDescent="0.2">
      <c r="A5742" s="84">
        <v>360</v>
      </c>
      <c r="B5742" s="85">
        <v>39065</v>
      </c>
      <c r="C5742" s="105">
        <v>22.86</v>
      </c>
      <c r="D5742" s="90">
        <v>5.7204000000000001E-4</v>
      </c>
      <c r="E5742" s="87">
        <v>538.85758496000005</v>
      </c>
      <c r="F5742" s="96">
        <v>3.19</v>
      </c>
      <c r="G5742" s="91">
        <v>13.025</v>
      </c>
      <c r="H5742" s="41">
        <v>3.4016575212048039E-4</v>
      </c>
      <c r="I5742" s="42">
        <v>41.27643169327218</v>
      </c>
      <c r="J5742" s="41">
        <v>3.6180555555555559E-4</v>
      </c>
      <c r="K5742" s="42">
        <v>3.9435512405148629</v>
      </c>
      <c r="L5742" s="41">
        <v>3.4016575212048039E-4</v>
      </c>
      <c r="M5742" s="42">
        <v>3.7222746713066202</v>
      </c>
    </row>
    <row r="5743" spans="1:13" x14ac:dyDescent="0.2">
      <c r="A5743" s="84">
        <v>360</v>
      </c>
      <c r="B5743" s="85">
        <v>39066</v>
      </c>
      <c r="C5743" s="105">
        <v>22.83</v>
      </c>
      <c r="D5743" s="90">
        <v>5.7136000000000003E-4</v>
      </c>
      <c r="E5743" s="87">
        <v>539.16546662999997</v>
      </c>
      <c r="F5743" s="96">
        <v>3.12</v>
      </c>
      <c r="G5743" s="91">
        <v>12.975</v>
      </c>
      <c r="H5743" s="41">
        <v>3.3893622954517255E-4</v>
      </c>
      <c r="I5743" s="42">
        <v>41.290421771399373</v>
      </c>
      <c r="J5743" s="41">
        <v>3.6041666666666665E-4</v>
      </c>
      <c r="K5743" s="42">
        <v>3.9439116571815296</v>
      </c>
      <c r="L5743" s="41">
        <v>3.3893622954517255E-4</v>
      </c>
      <c r="M5743" s="42">
        <v>3.7226136075361653</v>
      </c>
    </row>
    <row r="5744" spans="1:13" x14ac:dyDescent="0.2">
      <c r="A5744" s="84">
        <v>360</v>
      </c>
      <c r="B5744" s="85">
        <v>39067</v>
      </c>
      <c r="C5744" s="105">
        <v>22.83</v>
      </c>
      <c r="D5744" s="90">
        <v>5.7136000000000003E-4</v>
      </c>
      <c r="E5744" s="87">
        <v>539.47352421000005</v>
      </c>
      <c r="F5744" s="96">
        <v>3.12</v>
      </c>
      <c r="G5744" s="91">
        <v>12.975</v>
      </c>
      <c r="H5744" s="41">
        <v>3.3893622954517255E-4</v>
      </c>
      <c r="I5744" s="42">
        <v>41.3044165912709</v>
      </c>
      <c r="J5744" s="41">
        <v>3.6041666666666665E-4</v>
      </c>
      <c r="K5744" s="42">
        <v>3.9442720738481962</v>
      </c>
      <c r="L5744" s="41">
        <v>3.3893622954517255E-4</v>
      </c>
      <c r="M5744" s="42">
        <v>3.7229525437657105</v>
      </c>
    </row>
    <row r="5745" spans="1:13" x14ac:dyDescent="0.2">
      <c r="A5745" s="84">
        <v>360</v>
      </c>
      <c r="B5745" s="85">
        <v>39068</v>
      </c>
      <c r="C5745" s="105">
        <v>22.83</v>
      </c>
      <c r="D5745" s="90">
        <v>5.7136000000000003E-4</v>
      </c>
      <c r="E5745" s="87">
        <v>539.78175780000004</v>
      </c>
      <c r="F5745" s="96">
        <v>3.12</v>
      </c>
      <c r="G5745" s="91">
        <v>12.975</v>
      </c>
      <c r="H5745" s="41">
        <v>3.3893622954517255E-4</v>
      </c>
      <c r="I5745" s="42">
        <v>41.31841615449391</v>
      </c>
      <c r="J5745" s="41">
        <v>3.6041666666666665E-4</v>
      </c>
      <c r="K5745" s="42">
        <v>3.9446324905148629</v>
      </c>
      <c r="L5745" s="41">
        <v>3.3893622954517255E-4</v>
      </c>
      <c r="M5745" s="42">
        <v>3.7232914799952557</v>
      </c>
    </row>
    <row r="5746" spans="1:13" x14ac:dyDescent="0.2">
      <c r="A5746" s="84">
        <v>360</v>
      </c>
      <c r="B5746" s="85">
        <v>39069</v>
      </c>
      <c r="C5746" s="105">
        <v>23.2</v>
      </c>
      <c r="D5746" s="90">
        <v>5.7972000000000004E-4</v>
      </c>
      <c r="E5746" s="87">
        <v>540.09468007999999</v>
      </c>
      <c r="F5746" s="96">
        <v>3.11</v>
      </c>
      <c r="G5746" s="91">
        <v>13.154999999999999</v>
      </c>
      <c r="H5746" s="41">
        <v>3.4335997411427677E-4</v>
      </c>
      <c r="I5746" s="42">
        <v>41.332603244795159</v>
      </c>
      <c r="J5746" s="41">
        <v>3.6541666666666667E-4</v>
      </c>
      <c r="K5746" s="42">
        <v>3.9449979071815293</v>
      </c>
      <c r="L5746" s="41">
        <v>3.4335997411427677E-4</v>
      </c>
      <c r="M5746" s="42">
        <v>3.7236348399693702</v>
      </c>
    </row>
    <row r="5747" spans="1:13" x14ac:dyDescent="0.2">
      <c r="A5747" s="84">
        <v>360</v>
      </c>
      <c r="B5747" s="85">
        <v>39070</v>
      </c>
      <c r="C5747" s="105">
        <v>23.08</v>
      </c>
      <c r="D5747" s="90">
        <v>5.7700999999999998E-4</v>
      </c>
      <c r="E5747" s="87">
        <v>540.40632011000002</v>
      </c>
      <c r="F5747" s="96">
        <v>3.12</v>
      </c>
      <c r="G5747" s="91">
        <v>13.1</v>
      </c>
      <c r="H5747" s="41">
        <v>3.4200901934755557E-4</v>
      </c>
      <c r="I5747" s="42">
        <v>41.346739367897996</v>
      </c>
      <c r="J5747" s="41">
        <v>3.6388888888888886E-4</v>
      </c>
      <c r="K5747" s="42">
        <v>3.9453617960704181</v>
      </c>
      <c r="L5747" s="41">
        <v>3.4200901934755557E-4</v>
      </c>
      <c r="M5747" s="42">
        <v>3.7239768489887179</v>
      </c>
    </row>
    <row r="5748" spans="1:13" x14ac:dyDescent="0.2">
      <c r="A5748" s="84">
        <v>360</v>
      </c>
      <c r="B5748" s="85">
        <v>39071</v>
      </c>
      <c r="C5748" s="105">
        <v>23.2</v>
      </c>
      <c r="D5748" s="90">
        <v>5.7972000000000004E-4</v>
      </c>
      <c r="E5748" s="87">
        <v>540.71960446000003</v>
      </c>
      <c r="F5748" s="96">
        <v>3.13</v>
      </c>
      <c r="G5748" s="91">
        <v>13.164999999999999</v>
      </c>
      <c r="H5748" s="41">
        <v>3.436055318994935E-4</v>
      </c>
      <c r="I5748" s="42">
        <v>41.360946336270814</v>
      </c>
      <c r="J5748" s="41">
        <v>3.6569444444444442E-4</v>
      </c>
      <c r="K5748" s="42">
        <v>3.9457274905148627</v>
      </c>
      <c r="L5748" s="41">
        <v>3.436055318994935E-4</v>
      </c>
      <c r="M5748" s="42">
        <v>3.7243204545206172</v>
      </c>
    </row>
    <row r="5749" spans="1:13" x14ac:dyDescent="0.2">
      <c r="A5749" s="84">
        <v>360</v>
      </c>
      <c r="B5749" s="85">
        <v>39072</v>
      </c>
      <c r="C5749" s="105">
        <v>22.74</v>
      </c>
      <c r="D5749" s="90">
        <v>5.6932E-4</v>
      </c>
      <c r="E5749" s="87">
        <v>541.02744695000001</v>
      </c>
      <c r="F5749" s="96">
        <v>3.11</v>
      </c>
      <c r="G5749" s="91">
        <v>12.924999999999999</v>
      </c>
      <c r="H5749" s="41">
        <v>3.3770616420469857E-4</v>
      </c>
      <c r="I5749" s="42">
        <v>41.374914182805909</v>
      </c>
      <c r="J5749" s="41">
        <v>3.5902777777777777E-4</v>
      </c>
      <c r="K5749" s="42">
        <v>3.9460865182926406</v>
      </c>
      <c r="L5749" s="41">
        <v>3.3770616420469857E-4</v>
      </c>
      <c r="M5749" s="42">
        <v>3.7246581606848217</v>
      </c>
    </row>
    <row r="5750" spans="1:13" x14ac:dyDescent="0.2">
      <c r="A5750" s="84">
        <v>360</v>
      </c>
      <c r="B5750" s="85">
        <v>39073</v>
      </c>
      <c r="C5750" s="105">
        <v>22.73</v>
      </c>
      <c r="D5750" s="90">
        <v>5.6910000000000001E-4</v>
      </c>
      <c r="E5750" s="87">
        <v>541.33534567000004</v>
      </c>
      <c r="F5750" s="96">
        <v>3.1</v>
      </c>
      <c r="G5750" s="91">
        <v>12.915000000000001</v>
      </c>
      <c r="H5750" s="41">
        <v>3.3746008596247101E-4</v>
      </c>
      <c r="I5750" s="42">
        <v>41.388876564902731</v>
      </c>
      <c r="J5750" s="41">
        <v>3.5875000000000002E-4</v>
      </c>
      <c r="K5750" s="42">
        <v>3.9464452682926408</v>
      </c>
      <c r="L5750" s="41">
        <v>3.3746008596247101E-4</v>
      </c>
      <c r="M5750" s="42">
        <v>3.7249956207707839</v>
      </c>
    </row>
    <row r="5751" spans="1:13" x14ac:dyDescent="0.2">
      <c r="A5751" s="84">
        <v>360</v>
      </c>
      <c r="B5751" s="85">
        <v>39074</v>
      </c>
      <c r="C5751" s="105">
        <v>22.73</v>
      </c>
      <c r="D5751" s="90">
        <v>5.6910000000000001E-4</v>
      </c>
      <c r="E5751" s="87">
        <v>541.64341962000003</v>
      </c>
      <c r="F5751" s="96">
        <v>3.1</v>
      </c>
      <c r="G5751" s="91">
        <v>12.915000000000001</v>
      </c>
      <c r="H5751" s="41">
        <v>3.3746008596247101E-4</v>
      </c>
      <c r="I5751" s="42">
        <v>41.402843658746214</v>
      </c>
      <c r="J5751" s="41">
        <v>3.5875000000000002E-4</v>
      </c>
      <c r="K5751" s="42">
        <v>3.9468040182926409</v>
      </c>
      <c r="L5751" s="41">
        <v>3.3746008596247101E-4</v>
      </c>
      <c r="M5751" s="42">
        <v>3.7253330808567462</v>
      </c>
    </row>
    <row r="5752" spans="1:13" x14ac:dyDescent="0.2">
      <c r="A5752" s="84">
        <v>360</v>
      </c>
      <c r="B5752" s="85">
        <v>39075</v>
      </c>
      <c r="C5752" s="105">
        <v>22.73</v>
      </c>
      <c r="D5752" s="90">
        <v>5.6910000000000001E-4</v>
      </c>
      <c r="E5752" s="87">
        <v>541.95166888999995</v>
      </c>
      <c r="F5752" s="96">
        <v>3.1</v>
      </c>
      <c r="G5752" s="91">
        <v>12.915000000000001</v>
      </c>
      <c r="H5752" s="41">
        <v>3.3746008596247101E-4</v>
      </c>
      <c r="I5752" s="42">
        <v>41.416815465926383</v>
      </c>
      <c r="J5752" s="41">
        <v>3.5875000000000002E-4</v>
      </c>
      <c r="K5752" s="42">
        <v>3.9471627682926411</v>
      </c>
      <c r="L5752" s="41">
        <v>3.3746008596247101E-4</v>
      </c>
      <c r="M5752" s="42">
        <v>3.7256705409427084</v>
      </c>
    </row>
    <row r="5753" spans="1:13" x14ac:dyDescent="0.2">
      <c r="A5753" s="84">
        <v>360</v>
      </c>
      <c r="B5753" s="85">
        <v>39076</v>
      </c>
      <c r="C5753" s="105">
        <v>22.73</v>
      </c>
      <c r="D5753" s="90">
        <v>5.6910000000000001E-4</v>
      </c>
      <c r="E5753" s="87">
        <v>542.26009357999999</v>
      </c>
      <c r="F5753" s="96">
        <v>3.1</v>
      </c>
      <c r="G5753" s="91">
        <v>12.915000000000001</v>
      </c>
      <c r="H5753" s="41">
        <v>3.3746008596247101E-4</v>
      </c>
      <c r="I5753" s="42">
        <v>41.430791988033803</v>
      </c>
      <c r="J5753" s="41">
        <v>3.5875000000000002E-4</v>
      </c>
      <c r="K5753" s="42">
        <v>3.9475215182926413</v>
      </c>
      <c r="L5753" s="41">
        <v>3.3746008596247101E-4</v>
      </c>
      <c r="M5753" s="42">
        <v>3.7260080010286707</v>
      </c>
    </row>
    <row r="5754" spans="1:13" x14ac:dyDescent="0.2">
      <c r="A5754" s="84">
        <v>360</v>
      </c>
      <c r="B5754" s="85">
        <v>39077</v>
      </c>
      <c r="C5754" s="105">
        <v>22.78</v>
      </c>
      <c r="D5754" s="90">
        <v>5.7023000000000002E-4</v>
      </c>
      <c r="E5754" s="87">
        <v>542.56930654999996</v>
      </c>
      <c r="F5754" s="96">
        <v>3.15</v>
      </c>
      <c r="G5754" s="91">
        <v>12.965</v>
      </c>
      <c r="H5754" s="41">
        <v>3.3869025991362101E-4</v>
      </c>
      <c r="I5754" s="42">
        <v>41.444824193740658</v>
      </c>
      <c r="J5754" s="41">
        <v>3.601388888888889E-4</v>
      </c>
      <c r="K5754" s="42">
        <v>3.9478816571815303</v>
      </c>
      <c r="L5754" s="41">
        <v>3.3869025991362101E-4</v>
      </c>
      <c r="M5754" s="42">
        <v>3.7263466912885841</v>
      </c>
    </row>
    <row r="5755" spans="1:13" x14ac:dyDescent="0.2">
      <c r="A5755" s="84">
        <v>360</v>
      </c>
      <c r="B5755" s="85">
        <v>39078</v>
      </c>
      <c r="C5755" s="105">
        <v>23.19</v>
      </c>
      <c r="D5755" s="90">
        <v>5.7949E-4</v>
      </c>
      <c r="E5755" s="87">
        <v>542.88372003999996</v>
      </c>
      <c r="F5755" s="96">
        <v>3.13</v>
      </c>
      <c r="G5755" s="91">
        <v>13.16</v>
      </c>
      <c r="H5755" s="41">
        <v>3.4348275571183251E-4</v>
      </c>
      <c r="I5755" s="42">
        <v>41.459059776164715</v>
      </c>
      <c r="J5755" s="41">
        <v>3.6555555555555554E-4</v>
      </c>
      <c r="K5755" s="42">
        <v>3.948247212737086</v>
      </c>
      <c r="L5755" s="41">
        <v>3.4348275571183251E-4</v>
      </c>
      <c r="M5755" s="42">
        <v>3.7266901740442959</v>
      </c>
    </row>
    <row r="5756" spans="1:13" x14ac:dyDescent="0.2">
      <c r="A5756" s="84">
        <v>360</v>
      </c>
      <c r="B5756" s="85">
        <v>39079</v>
      </c>
      <c r="C5756" s="105">
        <v>23.41</v>
      </c>
      <c r="D5756" s="90">
        <v>5.8445000000000003E-4</v>
      </c>
      <c r="E5756" s="87">
        <v>543.20100843</v>
      </c>
      <c r="F5756" s="96">
        <v>3.15</v>
      </c>
      <c r="G5756" s="91">
        <v>13.28</v>
      </c>
      <c r="H5756" s="41">
        <v>3.4642789216876579E-4</v>
      </c>
      <c r="I5756" s="42">
        <v>41.473422350854271</v>
      </c>
      <c r="J5756" s="41">
        <v>3.6888888888888887E-4</v>
      </c>
      <c r="K5756" s="42">
        <v>3.9486161016259751</v>
      </c>
      <c r="L5756" s="41">
        <v>3.4642789216876579E-4</v>
      </c>
      <c r="M5756" s="42">
        <v>3.7270366019364647</v>
      </c>
    </row>
    <row r="5757" spans="1:13" x14ac:dyDescent="0.2">
      <c r="A5757" s="84">
        <v>360</v>
      </c>
      <c r="B5757" s="85">
        <v>39080</v>
      </c>
      <c r="C5757" s="105">
        <v>23.8</v>
      </c>
      <c r="D5757" s="90">
        <v>5.9321999999999999E-4</v>
      </c>
      <c r="E5757" s="87">
        <v>543.52324612999996</v>
      </c>
      <c r="F5757" s="96">
        <v>3.19</v>
      </c>
      <c r="G5757" s="91">
        <v>13.495000000000001</v>
      </c>
      <c r="H5757" s="41">
        <v>3.5169682277413905E-4</v>
      </c>
      <c r="I5757" s="42">
        <v>41.488008421724636</v>
      </c>
      <c r="J5757" s="41">
        <v>3.7486111111111113E-4</v>
      </c>
      <c r="K5757" s="42">
        <v>3.9489909627370863</v>
      </c>
      <c r="L5757" s="41">
        <v>3.5169682277413905E-4</v>
      </c>
      <c r="M5757" s="42">
        <v>3.727388298759239</v>
      </c>
    </row>
    <row r="5758" spans="1:13" x14ac:dyDescent="0.2">
      <c r="A5758" s="84">
        <v>360</v>
      </c>
      <c r="B5758" s="85">
        <v>39081</v>
      </c>
      <c r="C5758" s="105">
        <v>23.8</v>
      </c>
      <c r="D5758" s="90">
        <v>5.9321999999999999E-4</v>
      </c>
      <c r="E5758" s="87">
        <v>543.84567499000002</v>
      </c>
      <c r="F5758" s="96">
        <v>3.19</v>
      </c>
      <c r="G5758" s="91">
        <v>13.495000000000001</v>
      </c>
      <c r="H5758" s="41">
        <v>3.5169682277413905E-4</v>
      </c>
      <c r="I5758" s="42">
        <v>41.502599622469781</v>
      </c>
      <c r="J5758" s="41">
        <v>3.7486111111111113E-4</v>
      </c>
      <c r="K5758" s="42">
        <v>3.9493658238481975</v>
      </c>
      <c r="L5758" s="41">
        <v>3.5169682277413905E-4</v>
      </c>
      <c r="M5758" s="42">
        <v>3.727739995582013</v>
      </c>
    </row>
    <row r="5759" spans="1:13" x14ac:dyDescent="0.2">
      <c r="A5759" s="84">
        <v>360</v>
      </c>
      <c r="B5759" s="85">
        <v>39082</v>
      </c>
      <c r="C5759" s="105">
        <v>23.8</v>
      </c>
      <c r="D5759" s="90">
        <v>5.9321999999999999E-4</v>
      </c>
      <c r="E5759" s="87">
        <v>544.16829512000004</v>
      </c>
      <c r="F5759" s="96">
        <v>3.19</v>
      </c>
      <c r="G5759" s="91">
        <v>13.495000000000001</v>
      </c>
      <c r="H5759" s="41">
        <v>3.5169682277413905E-4</v>
      </c>
      <c r="I5759" s="42">
        <v>41.517195954893872</v>
      </c>
      <c r="J5759" s="41">
        <v>3.7486111111111113E-4</v>
      </c>
      <c r="K5759" s="42">
        <v>3.9497406849593086</v>
      </c>
      <c r="L5759" s="41">
        <v>3.5169682277413905E-4</v>
      </c>
      <c r="M5759" s="42">
        <v>3.7280916924047869</v>
      </c>
    </row>
    <row r="5760" spans="1:13" x14ac:dyDescent="0.2">
      <c r="A5760" s="84">
        <v>360</v>
      </c>
      <c r="B5760" s="85">
        <v>39083</v>
      </c>
      <c r="C5760" s="105">
        <v>23.8</v>
      </c>
      <c r="D5760" s="90">
        <v>5.9321999999999999E-4</v>
      </c>
      <c r="E5760" s="87">
        <v>544.49110664</v>
      </c>
      <c r="F5760" s="96">
        <v>3.19</v>
      </c>
      <c r="G5760" s="91">
        <v>13.495000000000001</v>
      </c>
      <c r="H5760" s="41">
        <v>3.5169682277413905E-4</v>
      </c>
      <c r="I5760" s="42">
        <v>41.531797420801702</v>
      </c>
      <c r="J5760" s="41">
        <v>3.7486111111111113E-4</v>
      </c>
      <c r="K5760" s="42">
        <v>3.9501155460704198</v>
      </c>
      <c r="L5760" s="41">
        <v>3.5169682277413905E-4</v>
      </c>
      <c r="M5760" s="42">
        <v>3.7284433892275608</v>
      </c>
    </row>
    <row r="5761" spans="1:13" x14ac:dyDescent="0.2">
      <c r="A5761" s="84">
        <v>360</v>
      </c>
      <c r="B5761" s="85">
        <v>39084</v>
      </c>
      <c r="C5761" s="105">
        <v>23.4</v>
      </c>
      <c r="D5761" s="90">
        <v>5.8423000000000004E-4</v>
      </c>
      <c r="E5761" s="87">
        <v>544.80921467999997</v>
      </c>
      <c r="F5761" s="96">
        <v>3.15</v>
      </c>
      <c r="G5761" s="91">
        <v>13.274999999999999</v>
      </c>
      <c r="H5761" s="41">
        <v>3.4630524027812193E-4</v>
      </c>
      <c r="I5761" s="42">
        <v>41.546180099886698</v>
      </c>
      <c r="J5761" s="41">
        <v>3.6874999999999994E-4</v>
      </c>
      <c r="K5761" s="42">
        <v>3.9504842960704196</v>
      </c>
      <c r="L5761" s="41">
        <v>3.4630524027812193E-4</v>
      </c>
      <c r="M5761" s="42">
        <v>3.7287896944678387</v>
      </c>
    </row>
    <row r="5762" spans="1:13" x14ac:dyDescent="0.2">
      <c r="A5762" s="84">
        <v>360</v>
      </c>
      <c r="B5762" s="85">
        <v>39085</v>
      </c>
      <c r="C5762" s="105">
        <v>23.82</v>
      </c>
      <c r="D5762" s="90">
        <v>5.9367000000000003E-4</v>
      </c>
      <c r="E5762" s="87">
        <v>545.13265157000001</v>
      </c>
      <c r="F5762" s="96">
        <v>3.18</v>
      </c>
      <c r="G5762" s="91">
        <v>13.5</v>
      </c>
      <c r="H5762" s="41">
        <v>3.5181923757998668E-4</v>
      </c>
      <c r="I5762" s="42">
        <v>41.560796845293801</v>
      </c>
      <c r="J5762" s="41">
        <v>3.7500000000000001E-4</v>
      </c>
      <c r="K5762" s="42">
        <v>3.9508592960704196</v>
      </c>
      <c r="L5762" s="41">
        <v>3.5181923757998668E-4</v>
      </c>
      <c r="M5762" s="42">
        <v>3.7291415137054189</v>
      </c>
    </row>
    <row r="5763" spans="1:13" x14ac:dyDescent="0.2">
      <c r="A5763" s="84">
        <v>360</v>
      </c>
      <c r="B5763" s="85">
        <v>39086</v>
      </c>
      <c r="C5763" s="105">
        <v>23.89</v>
      </c>
      <c r="D5763" s="90">
        <v>5.9524000000000003E-4</v>
      </c>
      <c r="E5763" s="87">
        <v>545.45713633000003</v>
      </c>
      <c r="F5763" s="96">
        <v>3.16</v>
      </c>
      <c r="G5763" s="91">
        <v>13.525</v>
      </c>
      <c r="H5763" s="41">
        <v>3.5243123095396456E-4</v>
      </c>
      <c r="I5763" s="42">
        <v>41.575444168085419</v>
      </c>
      <c r="J5763" s="41">
        <v>3.7569444444444445E-4</v>
      </c>
      <c r="K5763" s="42">
        <v>3.9512349905148643</v>
      </c>
      <c r="L5763" s="41">
        <v>3.5243123095396456E-4</v>
      </c>
      <c r="M5763" s="42">
        <v>3.7294939449363729</v>
      </c>
    </row>
    <row r="5764" spans="1:13" x14ac:dyDescent="0.2">
      <c r="A5764" s="84">
        <v>360</v>
      </c>
      <c r="B5764" s="85">
        <v>39087</v>
      </c>
      <c r="C5764" s="105">
        <v>23.99</v>
      </c>
      <c r="D5764" s="90">
        <v>5.9749E-4</v>
      </c>
      <c r="E5764" s="87">
        <v>545.78304150999998</v>
      </c>
      <c r="F5764" s="96">
        <v>3.15</v>
      </c>
      <c r="G5764" s="91">
        <v>13.569999999999999</v>
      </c>
      <c r="H5764" s="41">
        <v>3.535324804253559E-4</v>
      </c>
      <c r="I5764" s="42">
        <v>41.590142437986948</v>
      </c>
      <c r="J5764" s="41">
        <v>3.769444444444444E-4</v>
      </c>
      <c r="K5764" s="42">
        <v>3.9516119349593088</v>
      </c>
      <c r="L5764" s="41">
        <v>3.535324804253559E-4</v>
      </c>
      <c r="M5764" s="42">
        <v>3.729847477416798</v>
      </c>
    </row>
    <row r="5765" spans="1:13" x14ac:dyDescent="0.2">
      <c r="A5765" s="84">
        <v>360</v>
      </c>
      <c r="B5765" s="85">
        <v>39088</v>
      </c>
      <c r="C5765" s="105">
        <v>23.99</v>
      </c>
      <c r="D5765" s="90">
        <v>5.9749E-4</v>
      </c>
      <c r="E5765" s="87">
        <v>546.10914142000001</v>
      </c>
      <c r="F5765" s="96">
        <v>3.15</v>
      </c>
      <c r="G5765" s="91">
        <v>13.569999999999999</v>
      </c>
      <c r="H5765" s="41">
        <v>3.535324804253559E-4</v>
      </c>
      <c r="I5765" s="42">
        <v>41.604845904204296</v>
      </c>
      <c r="J5765" s="41">
        <v>3.769444444444444E-4</v>
      </c>
      <c r="K5765" s="42">
        <v>3.9519888794037534</v>
      </c>
      <c r="L5765" s="41">
        <v>3.535324804253559E-4</v>
      </c>
      <c r="M5765" s="42">
        <v>3.7302010098972236</v>
      </c>
    </row>
    <row r="5766" spans="1:13" x14ac:dyDescent="0.2">
      <c r="A5766" s="84">
        <v>360</v>
      </c>
      <c r="B5766" s="85">
        <v>39089</v>
      </c>
      <c r="C5766" s="105">
        <v>23.99</v>
      </c>
      <c r="D5766" s="90">
        <v>5.9749E-4</v>
      </c>
      <c r="E5766" s="87">
        <v>546.43543617</v>
      </c>
      <c r="F5766" s="96">
        <v>3.15</v>
      </c>
      <c r="G5766" s="91">
        <v>13.569999999999999</v>
      </c>
      <c r="H5766" s="41">
        <v>3.535324804253559E-4</v>
      </c>
      <c r="I5766" s="42">
        <v>41.619554568574522</v>
      </c>
      <c r="J5766" s="41">
        <v>3.769444444444444E-4</v>
      </c>
      <c r="K5766" s="42">
        <v>3.952365823848198</v>
      </c>
      <c r="L5766" s="41">
        <v>3.535324804253559E-4</v>
      </c>
      <c r="M5766" s="42">
        <v>3.7305545423776492</v>
      </c>
    </row>
    <row r="5767" spans="1:13" x14ac:dyDescent="0.2">
      <c r="A5767" s="84">
        <v>360</v>
      </c>
      <c r="B5767" s="85">
        <v>39090</v>
      </c>
      <c r="C5767" s="105">
        <v>23.96</v>
      </c>
      <c r="D5767" s="90">
        <v>5.9681000000000003E-4</v>
      </c>
      <c r="E5767" s="87">
        <v>546.76155429999994</v>
      </c>
      <c r="F5767" s="96">
        <v>3.15</v>
      </c>
      <c r="G5767" s="91">
        <v>13.555</v>
      </c>
      <c r="H5767" s="41">
        <v>3.5316544562435936E-4</v>
      </c>
      <c r="I5767" s="42">
        <v>41.634253157110422</v>
      </c>
      <c r="J5767" s="41">
        <v>3.7652777777777777E-4</v>
      </c>
      <c r="K5767" s="42">
        <v>3.9527423516259756</v>
      </c>
      <c r="L5767" s="41">
        <v>3.5316544562435936E-4</v>
      </c>
      <c r="M5767" s="42">
        <v>3.7309077078232735</v>
      </c>
    </row>
    <row r="5768" spans="1:13" x14ac:dyDescent="0.2">
      <c r="A5768" s="84">
        <v>360</v>
      </c>
      <c r="B5768" s="85">
        <v>39091</v>
      </c>
      <c r="C5768" s="105">
        <v>23.96</v>
      </c>
      <c r="D5768" s="90">
        <v>5.9681000000000003E-4</v>
      </c>
      <c r="E5768" s="87">
        <v>547.08786706000001</v>
      </c>
      <c r="F5768" s="96">
        <v>3.11</v>
      </c>
      <c r="G5768" s="91">
        <v>13.535</v>
      </c>
      <c r="H5768" s="41">
        <v>3.5267599067334565E-4</v>
      </c>
      <c r="I5768" s="42">
        <v>41.648936558588552</v>
      </c>
      <c r="J5768" s="41">
        <v>3.759722222222222E-4</v>
      </c>
      <c r="K5768" s="42">
        <v>3.9531183238481979</v>
      </c>
      <c r="L5768" s="41">
        <v>3.5267599067334565E-4</v>
      </c>
      <c r="M5768" s="42">
        <v>3.7312603838139466</v>
      </c>
    </row>
    <row r="5769" spans="1:13" x14ac:dyDescent="0.2">
      <c r="A5769" s="84">
        <v>360</v>
      </c>
      <c r="B5769" s="85">
        <v>39092</v>
      </c>
      <c r="C5769" s="105">
        <v>23.7</v>
      </c>
      <c r="D5769" s="90">
        <v>5.9097999999999996E-4</v>
      </c>
      <c r="E5769" s="87">
        <v>547.41118504999997</v>
      </c>
      <c r="F5769" s="96">
        <v>3.16</v>
      </c>
      <c r="G5769" s="91">
        <v>13.43</v>
      </c>
      <c r="H5769" s="41">
        <v>3.5010494071974207E-4</v>
      </c>
      <c r="I5769" s="42">
        <v>41.663518057053437</v>
      </c>
      <c r="J5769" s="41">
        <v>3.7305555555555556E-4</v>
      </c>
      <c r="K5769" s="42">
        <v>3.9534913794037534</v>
      </c>
      <c r="L5769" s="41">
        <v>3.5010494071974207E-4</v>
      </c>
      <c r="M5769" s="42">
        <v>3.7316104887546664</v>
      </c>
    </row>
    <row r="5770" spans="1:13" x14ac:dyDescent="0.2">
      <c r="A5770" s="84">
        <v>360</v>
      </c>
      <c r="B5770" s="85">
        <v>39093</v>
      </c>
      <c r="C5770" s="105">
        <v>23.7</v>
      </c>
      <c r="D5770" s="90">
        <v>5.9097999999999996E-4</v>
      </c>
      <c r="E5770" s="87">
        <v>547.73469410999996</v>
      </c>
      <c r="F5770" s="96">
        <v>3.14</v>
      </c>
      <c r="G5770" s="91">
        <v>13.42</v>
      </c>
      <c r="H5770" s="41">
        <v>3.4985995505043554E-4</v>
      </c>
      <c r="I5770" s="42">
        <v>41.678094453608118</v>
      </c>
      <c r="J5770" s="41">
        <v>3.7277777777777776E-4</v>
      </c>
      <c r="K5770" s="42">
        <v>3.9538641571815312</v>
      </c>
      <c r="L5770" s="41">
        <v>3.4985995505043554E-4</v>
      </c>
      <c r="M5770" s="42">
        <v>3.731960348709717</v>
      </c>
    </row>
    <row r="5771" spans="1:13" x14ac:dyDescent="0.2">
      <c r="A5771" s="84">
        <v>360</v>
      </c>
      <c r="B5771" s="85">
        <v>39094</v>
      </c>
      <c r="C5771" s="105">
        <v>23.7</v>
      </c>
      <c r="D5771" s="90">
        <v>5.9097999999999996E-4</v>
      </c>
      <c r="E5771" s="87">
        <v>548.05839435999997</v>
      </c>
      <c r="F5771" s="96">
        <v>3.16</v>
      </c>
      <c r="G5771" s="91">
        <v>13.43</v>
      </c>
      <c r="H5771" s="41">
        <v>3.5010494071974207E-4</v>
      </c>
      <c r="I5771" s="42">
        <v>41.692686160396107</v>
      </c>
      <c r="J5771" s="41">
        <v>3.7305555555555556E-4</v>
      </c>
      <c r="K5771" s="42">
        <v>3.9542372127370866</v>
      </c>
      <c r="L5771" s="41">
        <v>3.5010494071974207E-4</v>
      </c>
      <c r="M5771" s="42">
        <v>3.7323104536504368</v>
      </c>
    </row>
    <row r="5772" spans="1:13" x14ac:dyDescent="0.2">
      <c r="A5772" s="84">
        <v>360</v>
      </c>
      <c r="B5772" s="85">
        <v>39095</v>
      </c>
      <c r="C5772" s="105">
        <v>23.7</v>
      </c>
      <c r="D5772" s="90">
        <v>5.9097999999999996E-4</v>
      </c>
      <c r="E5772" s="87">
        <v>548.38228590999995</v>
      </c>
      <c r="F5772" s="96">
        <v>3.16</v>
      </c>
      <c r="G5772" s="91">
        <v>13.43</v>
      </c>
      <c r="H5772" s="41">
        <v>3.5010494071974207E-4</v>
      </c>
      <c r="I5772" s="42">
        <v>41.707282975812738</v>
      </c>
      <c r="J5772" s="41">
        <v>3.7305555555555556E-4</v>
      </c>
      <c r="K5772" s="42">
        <v>3.9546102682926421</v>
      </c>
      <c r="L5772" s="41">
        <v>3.5010494071974207E-4</v>
      </c>
      <c r="M5772" s="42">
        <v>3.7326605585911565</v>
      </c>
    </row>
    <row r="5773" spans="1:13" x14ac:dyDescent="0.2">
      <c r="A5773" s="84">
        <v>360</v>
      </c>
      <c r="B5773" s="85">
        <v>39096</v>
      </c>
      <c r="C5773" s="105">
        <v>23.7</v>
      </c>
      <c r="D5773" s="90">
        <v>5.9097999999999996E-4</v>
      </c>
      <c r="E5773" s="87">
        <v>548.70636887000001</v>
      </c>
      <c r="F5773" s="96">
        <v>3.16</v>
      </c>
      <c r="G5773" s="91">
        <v>13.43</v>
      </c>
      <c r="H5773" s="41">
        <v>3.5010494071974207E-4</v>
      </c>
      <c r="I5773" s="42">
        <v>41.721884901646568</v>
      </c>
      <c r="J5773" s="41">
        <v>3.7305555555555556E-4</v>
      </c>
      <c r="K5773" s="42">
        <v>3.9549833238481975</v>
      </c>
      <c r="L5773" s="41">
        <v>3.5010494071974207E-4</v>
      </c>
      <c r="M5773" s="42">
        <v>3.7330106635318763</v>
      </c>
    </row>
    <row r="5774" spans="1:13" x14ac:dyDescent="0.2">
      <c r="A5774" s="84">
        <v>360</v>
      </c>
      <c r="B5774" s="85">
        <v>39097</v>
      </c>
      <c r="C5774" s="105">
        <v>23.57</v>
      </c>
      <c r="D5774" s="90">
        <v>5.8805999999999995E-4</v>
      </c>
      <c r="E5774" s="87">
        <v>549.02904114</v>
      </c>
      <c r="F5774" s="96">
        <v>3.14</v>
      </c>
      <c r="G5774" s="91">
        <v>13.355</v>
      </c>
      <c r="H5774" s="41">
        <v>3.4826702297374723E-4</v>
      </c>
      <c r="I5774" s="42">
        <v>41.736415258294116</v>
      </c>
      <c r="J5774" s="41">
        <v>3.7097222222222224E-4</v>
      </c>
      <c r="K5774" s="42">
        <v>3.9553542960704196</v>
      </c>
      <c r="L5774" s="41">
        <v>3.4826702297374723E-4</v>
      </c>
      <c r="M5774" s="42">
        <v>3.73335893055485</v>
      </c>
    </row>
    <row r="5775" spans="1:13" x14ac:dyDescent="0.2">
      <c r="A5775" s="84">
        <v>360</v>
      </c>
      <c r="B5775" s="85">
        <v>39098</v>
      </c>
      <c r="C5775" s="105">
        <v>23.46</v>
      </c>
      <c r="D5775" s="90">
        <v>5.8558000000000004E-4</v>
      </c>
      <c r="E5775" s="87">
        <v>549.35054157000002</v>
      </c>
      <c r="F5775" s="96">
        <v>3.15</v>
      </c>
      <c r="G5775" s="91">
        <v>13.305</v>
      </c>
      <c r="H5775" s="41">
        <v>3.4704107065364198E-4</v>
      </c>
      <c r="I5775" s="42">
        <v>41.750899508530601</v>
      </c>
      <c r="J5775" s="41">
        <v>3.6958333333333331E-4</v>
      </c>
      <c r="K5775" s="42">
        <v>3.9557238794037528</v>
      </c>
      <c r="L5775" s="41">
        <v>3.4704107065364198E-4</v>
      </c>
      <c r="M5775" s="42">
        <v>3.7337059716255037</v>
      </c>
    </row>
    <row r="5776" spans="1:13" x14ac:dyDescent="0.2">
      <c r="A5776" s="84">
        <v>360</v>
      </c>
      <c r="B5776" s="85">
        <v>39099</v>
      </c>
      <c r="C5776" s="105">
        <v>23.62</v>
      </c>
      <c r="D5776" s="90">
        <v>5.8918000000000002E-4</v>
      </c>
      <c r="E5776" s="87">
        <v>549.67420791999996</v>
      </c>
      <c r="F5776" s="96">
        <v>3.14</v>
      </c>
      <c r="G5776" s="91">
        <v>13.38</v>
      </c>
      <c r="H5776" s="41">
        <v>3.4887979692754811E-4</v>
      </c>
      <c r="I5776" s="42">
        <v>41.76546555387268</v>
      </c>
      <c r="J5776" s="41">
        <v>3.7166666666666668E-4</v>
      </c>
      <c r="K5776" s="42">
        <v>3.9560955460704195</v>
      </c>
      <c r="L5776" s="41">
        <v>3.4887979692754811E-4</v>
      </c>
      <c r="M5776" s="42">
        <v>3.7340548514224312</v>
      </c>
    </row>
    <row r="5777" spans="1:13" x14ac:dyDescent="0.2">
      <c r="A5777" s="84">
        <v>360</v>
      </c>
      <c r="B5777" s="85">
        <v>39100</v>
      </c>
      <c r="C5777" s="105">
        <v>23.48</v>
      </c>
      <c r="D5777" s="90">
        <v>5.8602999999999997E-4</v>
      </c>
      <c r="E5777" s="87">
        <v>549.99633349999999</v>
      </c>
      <c r="F5777" s="96">
        <v>3.14</v>
      </c>
      <c r="G5777" s="91">
        <v>13.31</v>
      </c>
      <c r="H5777" s="41">
        <v>3.4716369016041249E-4</v>
      </c>
      <c r="I5777" s="42">
        <v>41.779965007015633</v>
      </c>
      <c r="J5777" s="41">
        <v>3.6972222222222224E-4</v>
      </c>
      <c r="K5777" s="42">
        <v>3.9564652682926416</v>
      </c>
      <c r="L5777" s="41">
        <v>3.4716369016041249E-4</v>
      </c>
      <c r="M5777" s="42">
        <v>3.7344020151125914</v>
      </c>
    </row>
    <row r="5778" spans="1:13" x14ac:dyDescent="0.2">
      <c r="A5778" s="84">
        <v>360</v>
      </c>
      <c r="B5778" s="85">
        <v>39101</v>
      </c>
      <c r="C5778" s="105">
        <v>23.57</v>
      </c>
      <c r="D5778" s="90">
        <v>5.8805999999999995E-4</v>
      </c>
      <c r="E5778" s="87">
        <v>550.31976434000001</v>
      </c>
      <c r="F5778" s="96">
        <v>3.16</v>
      </c>
      <c r="G5778" s="91">
        <v>13.365</v>
      </c>
      <c r="H5778" s="41">
        <v>3.4851214872611003E-4</v>
      </c>
      <c r="I5778" s="42">
        <v>41.79452583239393</v>
      </c>
      <c r="J5778" s="41">
        <v>3.7125E-4</v>
      </c>
      <c r="K5778" s="42">
        <v>3.9568365182926417</v>
      </c>
      <c r="L5778" s="41">
        <v>3.4851214872611003E-4</v>
      </c>
      <c r="M5778" s="42">
        <v>3.7347505272613173</v>
      </c>
    </row>
    <row r="5779" spans="1:13" x14ac:dyDescent="0.2">
      <c r="A5779" s="84">
        <v>360</v>
      </c>
      <c r="B5779" s="85">
        <v>39102</v>
      </c>
      <c r="C5779" s="105">
        <v>23.57</v>
      </c>
      <c r="D5779" s="90">
        <v>5.8805999999999995E-4</v>
      </c>
      <c r="E5779" s="87">
        <v>550.64338538000004</v>
      </c>
      <c r="F5779" s="96">
        <v>3.16</v>
      </c>
      <c r="G5779" s="91">
        <v>13.365</v>
      </c>
      <c r="H5779" s="41">
        <v>3.4851214872611003E-4</v>
      </c>
      <c r="I5779" s="42">
        <v>41.809091732396766</v>
      </c>
      <c r="J5779" s="41">
        <v>3.7125E-4</v>
      </c>
      <c r="K5779" s="42">
        <v>3.9572077682926419</v>
      </c>
      <c r="L5779" s="41">
        <v>3.4851214872611003E-4</v>
      </c>
      <c r="M5779" s="42">
        <v>3.7350990394100432</v>
      </c>
    </row>
    <row r="5780" spans="1:13" x14ac:dyDescent="0.2">
      <c r="A5780" s="84">
        <v>360</v>
      </c>
      <c r="B5780" s="85">
        <v>39103</v>
      </c>
      <c r="C5780" s="105">
        <v>23.57</v>
      </c>
      <c r="D5780" s="90">
        <v>5.8805999999999995E-4</v>
      </c>
      <c r="E5780" s="87">
        <v>550.96719672999996</v>
      </c>
      <c r="F5780" s="96">
        <v>3.16</v>
      </c>
      <c r="G5780" s="91">
        <v>13.365</v>
      </c>
      <c r="H5780" s="41">
        <v>3.4851214872611003E-4</v>
      </c>
      <c r="I5780" s="42">
        <v>41.82366270879271</v>
      </c>
      <c r="J5780" s="41">
        <v>3.7125E-4</v>
      </c>
      <c r="K5780" s="42">
        <v>3.957579018292642</v>
      </c>
      <c r="L5780" s="41">
        <v>3.4851214872611003E-4</v>
      </c>
      <c r="M5780" s="42">
        <v>3.7354475515587691</v>
      </c>
    </row>
    <row r="5781" spans="1:13" x14ac:dyDescent="0.2">
      <c r="A5781" s="84">
        <v>360</v>
      </c>
      <c r="B5781" s="85">
        <v>39104</v>
      </c>
      <c r="C5781" s="105">
        <v>23.56</v>
      </c>
      <c r="D5781" s="90">
        <v>5.8783000000000001E-4</v>
      </c>
      <c r="E5781" s="87">
        <v>551.29107178000004</v>
      </c>
      <c r="F5781" s="96">
        <v>3.1</v>
      </c>
      <c r="G5781" s="91">
        <v>13.33</v>
      </c>
      <c r="H5781" s="41">
        <v>3.4765411423554049E-4</v>
      </c>
      <c r="I5781" s="42">
        <v>41.838202877205823</v>
      </c>
      <c r="J5781" s="41">
        <v>3.702777777777778E-4</v>
      </c>
      <c r="K5781" s="42">
        <v>3.9579492960704199</v>
      </c>
      <c r="L5781" s="41">
        <v>3.4765411423554049E-4</v>
      </c>
      <c r="M5781" s="42">
        <v>3.7357952056730044</v>
      </c>
    </row>
    <row r="5782" spans="1:13" x14ac:dyDescent="0.2">
      <c r="A5782" s="84">
        <v>360</v>
      </c>
      <c r="B5782" s="85">
        <v>39105</v>
      </c>
      <c r="C5782" s="105">
        <v>23.63</v>
      </c>
      <c r="D5782" s="90">
        <v>5.8940000000000002E-4</v>
      </c>
      <c r="E5782" s="87">
        <v>551.61600274</v>
      </c>
      <c r="F5782" s="96">
        <v>3.14</v>
      </c>
      <c r="G5782" s="91">
        <v>13.385</v>
      </c>
      <c r="H5782" s="41">
        <v>3.4900233554946425E-4</v>
      </c>
      <c r="I5782" s="42">
        <v>41.85280450772516</v>
      </c>
      <c r="J5782" s="41">
        <v>3.7180555555555556E-4</v>
      </c>
      <c r="K5782" s="42">
        <v>3.9583211016259754</v>
      </c>
      <c r="L5782" s="41">
        <v>3.4900233554946425E-4</v>
      </c>
      <c r="M5782" s="42">
        <v>3.7361442080085538</v>
      </c>
    </row>
    <row r="5783" spans="1:13" x14ac:dyDescent="0.2">
      <c r="A5783" s="84">
        <v>360</v>
      </c>
      <c r="B5783" s="85">
        <v>39106</v>
      </c>
      <c r="C5783" s="105">
        <v>23.84</v>
      </c>
      <c r="D5783" s="90">
        <v>5.9411999999999996E-4</v>
      </c>
      <c r="E5783" s="87">
        <v>551.94372883999995</v>
      </c>
      <c r="F5783" s="96">
        <v>3.19</v>
      </c>
      <c r="G5783" s="91">
        <v>13.515000000000001</v>
      </c>
      <c r="H5783" s="41">
        <v>3.5218644973333824E-4</v>
      </c>
      <c r="I5783" s="42">
        <v>41.867544498356118</v>
      </c>
      <c r="J5783" s="41">
        <v>3.7541666666666669E-4</v>
      </c>
      <c r="K5783" s="42">
        <v>3.9586965182926419</v>
      </c>
      <c r="L5783" s="41">
        <v>3.5218644973333824E-4</v>
      </c>
      <c r="M5783" s="42">
        <v>3.7364963944582872</v>
      </c>
    </row>
    <row r="5784" spans="1:13" x14ac:dyDescent="0.2">
      <c r="A5784" s="84">
        <v>360</v>
      </c>
      <c r="B5784" s="85">
        <v>39107</v>
      </c>
      <c r="C5784" s="105">
        <v>23.78</v>
      </c>
      <c r="D5784" s="90">
        <v>5.9232999999999996E-4</v>
      </c>
      <c r="E5784" s="87">
        <v>552.27066166999998</v>
      </c>
      <c r="F5784" s="96">
        <v>3.23</v>
      </c>
      <c r="G5784" s="91">
        <v>13.505000000000001</v>
      </c>
      <c r="H5784" s="41">
        <v>3.5194164700813602E-4</v>
      </c>
      <c r="I5784" s="42">
        <v>41.882279430923056</v>
      </c>
      <c r="J5784" s="41">
        <v>3.7513888888888889E-4</v>
      </c>
      <c r="K5784" s="42">
        <v>3.9590716571815308</v>
      </c>
      <c r="L5784" s="41">
        <v>3.5194164700813602E-4</v>
      </c>
      <c r="M5784" s="42">
        <v>3.7368483361052953</v>
      </c>
    </row>
    <row r="5785" spans="1:13" x14ac:dyDescent="0.2">
      <c r="A5785" s="84">
        <v>360</v>
      </c>
      <c r="B5785" s="85">
        <v>39108</v>
      </c>
      <c r="C5785" s="105">
        <v>23.83</v>
      </c>
      <c r="D5785" s="90">
        <v>5.9389999999999996E-4</v>
      </c>
      <c r="E5785" s="87">
        <v>552.59865521999996</v>
      </c>
      <c r="F5785" s="96">
        <v>3.23</v>
      </c>
      <c r="G5785" s="91">
        <v>13.53</v>
      </c>
      <c r="H5785" s="41">
        <v>3.5255361350094994E-4</v>
      </c>
      <c r="I5785" s="42">
        <v>41.897045179878084</v>
      </c>
      <c r="J5785" s="41">
        <v>3.7583333333333333E-4</v>
      </c>
      <c r="K5785" s="42">
        <v>3.9594474905148642</v>
      </c>
      <c r="L5785" s="41">
        <v>3.5255361350094994E-4</v>
      </c>
      <c r="M5785" s="42">
        <v>3.737200889718796</v>
      </c>
    </row>
    <row r="5786" spans="1:13" x14ac:dyDescent="0.2">
      <c r="A5786" s="84">
        <v>360</v>
      </c>
      <c r="B5786" s="85">
        <v>39109</v>
      </c>
      <c r="C5786" s="105">
        <v>23.83</v>
      </c>
      <c r="D5786" s="90">
        <v>5.9389999999999996E-4</v>
      </c>
      <c r="E5786" s="87">
        <v>552.92684355999995</v>
      </c>
      <c r="F5786" s="96">
        <v>3.23</v>
      </c>
      <c r="G5786" s="91">
        <v>13.53</v>
      </c>
      <c r="H5786" s="41">
        <v>3.5255361350094994E-4</v>
      </c>
      <c r="I5786" s="42">
        <v>41.911816134551266</v>
      </c>
      <c r="J5786" s="41">
        <v>3.7583333333333333E-4</v>
      </c>
      <c r="K5786" s="42">
        <v>3.9598233238481977</v>
      </c>
      <c r="L5786" s="41">
        <v>3.5255361350094994E-4</v>
      </c>
      <c r="M5786" s="42">
        <v>3.7375534433322972</v>
      </c>
    </row>
    <row r="5787" spans="1:13" x14ac:dyDescent="0.2">
      <c r="A5787" s="84">
        <v>360</v>
      </c>
      <c r="B5787" s="85">
        <v>39110</v>
      </c>
      <c r="C5787" s="105">
        <v>23.83</v>
      </c>
      <c r="D5787" s="90">
        <v>5.9389999999999996E-4</v>
      </c>
      <c r="E5787" s="87">
        <v>553.25522680999995</v>
      </c>
      <c r="F5787" s="96">
        <v>3.23</v>
      </c>
      <c r="G5787" s="91">
        <v>13.53</v>
      </c>
      <c r="H5787" s="41">
        <v>3.5255361350094994E-4</v>
      </c>
      <c r="I5787" s="42">
        <v>41.926592296777891</v>
      </c>
      <c r="J5787" s="41">
        <v>3.7583333333333333E-4</v>
      </c>
      <c r="K5787" s="42">
        <v>3.9601991571815311</v>
      </c>
      <c r="L5787" s="41">
        <v>3.5255361350094994E-4</v>
      </c>
      <c r="M5787" s="42">
        <v>3.7379059969457984</v>
      </c>
    </row>
    <row r="5788" spans="1:13" x14ac:dyDescent="0.2">
      <c r="A5788" s="84">
        <v>360</v>
      </c>
      <c r="B5788" s="85">
        <v>39111</v>
      </c>
      <c r="C5788" s="105">
        <v>23.87</v>
      </c>
      <c r="D5788" s="90">
        <v>5.9478999999999999E-4</v>
      </c>
      <c r="E5788" s="87">
        <v>553.58429749000004</v>
      </c>
      <c r="F5788" s="96">
        <v>3.15</v>
      </c>
      <c r="G5788" s="91">
        <v>13.51</v>
      </c>
      <c r="H5788" s="41">
        <v>3.5206405105903116E-4</v>
      </c>
      <c r="I5788" s="42">
        <v>41.941353142708998</v>
      </c>
      <c r="J5788" s="41">
        <v>3.7527777777777776E-4</v>
      </c>
      <c r="K5788" s="42">
        <v>3.9605744349593088</v>
      </c>
      <c r="L5788" s="41">
        <v>3.5206405105903116E-4</v>
      </c>
      <c r="M5788" s="42">
        <v>3.7382580609968574</v>
      </c>
    </row>
    <row r="5789" spans="1:13" x14ac:dyDescent="0.2">
      <c r="A5789" s="84">
        <v>360</v>
      </c>
      <c r="B5789" s="85">
        <v>39112</v>
      </c>
      <c r="C5789" s="105">
        <v>23.86</v>
      </c>
      <c r="D5789" s="90">
        <v>5.9456999999999999E-4</v>
      </c>
      <c r="E5789" s="87">
        <v>553.91344211000001</v>
      </c>
      <c r="F5789" s="96">
        <v>3.16</v>
      </c>
      <c r="G5789" s="91">
        <v>13.51</v>
      </c>
      <c r="H5789" s="41">
        <v>3.5206405105903116E-4</v>
      </c>
      <c r="I5789" s="42">
        <v>41.956119185403317</v>
      </c>
      <c r="J5789" s="41">
        <v>3.7527777777777776E-4</v>
      </c>
      <c r="K5789" s="42">
        <v>3.9609497127370865</v>
      </c>
      <c r="L5789" s="41">
        <v>3.5206405105903116E-4</v>
      </c>
      <c r="M5789" s="42">
        <v>3.7386101250479165</v>
      </c>
    </row>
    <row r="5790" spans="1:13" x14ac:dyDescent="0.2">
      <c r="A5790" s="84">
        <v>360</v>
      </c>
      <c r="B5790" s="85">
        <v>39113</v>
      </c>
      <c r="C5790" s="105">
        <v>23.79</v>
      </c>
      <c r="D5790" s="90">
        <v>5.9703999999999996E-4</v>
      </c>
      <c r="E5790" s="87">
        <v>554.24415059</v>
      </c>
      <c r="F5790" s="96">
        <v>3.3</v>
      </c>
      <c r="G5790" s="91">
        <v>13.545</v>
      </c>
      <c r="H5790" s="41">
        <v>3.5292072889570036E-4</v>
      </c>
      <c r="I5790" s="42">
        <v>41.970926369567863</v>
      </c>
      <c r="J5790" s="41">
        <v>3.7625000000000001E-4</v>
      </c>
      <c r="K5790" s="42">
        <v>3.9613259627370865</v>
      </c>
      <c r="L5790" s="41">
        <v>3.5292072889570036E-4</v>
      </c>
      <c r="M5790" s="42">
        <v>3.7389630457768122</v>
      </c>
    </row>
    <row r="5791" spans="1:13" x14ac:dyDescent="0.2">
      <c r="A5791" s="84">
        <v>360</v>
      </c>
      <c r="B5791" s="85">
        <v>39114</v>
      </c>
      <c r="C5791" s="105">
        <v>23.79</v>
      </c>
      <c r="D5791" s="90">
        <v>5.9299999999999999E-4</v>
      </c>
      <c r="E5791" s="87">
        <v>554.57281737000005</v>
      </c>
      <c r="F5791" s="96">
        <v>3.29</v>
      </c>
      <c r="G5791" s="91">
        <v>13.54</v>
      </c>
      <c r="H5791" s="41">
        <v>3.5279836247137375E-4</v>
      </c>
      <c r="I5791" s="42">
        <v>41.985733643662456</v>
      </c>
      <c r="J5791" s="41">
        <v>3.7611111111111108E-4</v>
      </c>
      <c r="K5791" s="42">
        <v>3.9617020738481976</v>
      </c>
      <c r="L5791" s="41">
        <v>3.5279836247137375E-4</v>
      </c>
      <c r="M5791" s="42">
        <v>3.7393158441392833</v>
      </c>
    </row>
    <row r="5792" spans="1:13" x14ac:dyDescent="0.2">
      <c r="A5792" s="84">
        <v>360</v>
      </c>
      <c r="B5792" s="85">
        <v>39115</v>
      </c>
      <c r="C5792" s="105">
        <v>23.78</v>
      </c>
      <c r="D5792" s="90">
        <v>5.9276999999999995E-4</v>
      </c>
      <c r="E5792" s="87">
        <v>554.90155149999998</v>
      </c>
      <c r="F5792" s="96">
        <v>3.29</v>
      </c>
      <c r="G5792" s="91">
        <v>13.535</v>
      </c>
      <c r="H5792" s="41">
        <v>3.5267599067334565E-4</v>
      </c>
      <c r="I5792" s="42">
        <v>42.00054100386938</v>
      </c>
      <c r="J5792" s="41">
        <v>3.759722222222222E-4</v>
      </c>
      <c r="K5792" s="42">
        <v>3.9620780460704199</v>
      </c>
      <c r="L5792" s="41">
        <v>3.5267599067334565E-4</v>
      </c>
      <c r="M5792" s="42">
        <v>3.7396685201299569</v>
      </c>
    </row>
    <row r="5793" spans="1:13" x14ac:dyDescent="0.2">
      <c r="A5793" s="84">
        <v>360</v>
      </c>
      <c r="B5793" s="85">
        <v>39116</v>
      </c>
      <c r="C5793" s="105">
        <v>23.78</v>
      </c>
      <c r="D5793" s="90">
        <v>5.9276999999999995E-4</v>
      </c>
      <c r="E5793" s="87">
        <v>555.23048048999999</v>
      </c>
      <c r="F5793" s="96">
        <v>3.29</v>
      </c>
      <c r="G5793" s="91">
        <v>13.535</v>
      </c>
      <c r="H5793" s="41">
        <v>3.5267599067334565E-4</v>
      </c>
      <c r="I5793" s="42">
        <v>42.015353586276738</v>
      </c>
      <c r="J5793" s="41">
        <v>3.759722222222222E-4</v>
      </c>
      <c r="K5793" s="42">
        <v>3.9624540182926422</v>
      </c>
      <c r="L5793" s="41">
        <v>3.5267599067334565E-4</v>
      </c>
      <c r="M5793" s="42">
        <v>3.7400211961206304</v>
      </c>
    </row>
    <row r="5794" spans="1:13" x14ac:dyDescent="0.2">
      <c r="A5794" s="84">
        <v>360</v>
      </c>
      <c r="B5794" s="85">
        <v>39117</v>
      </c>
      <c r="C5794" s="105">
        <v>23.78</v>
      </c>
      <c r="D5794" s="90">
        <v>5.9276999999999995E-4</v>
      </c>
      <c r="E5794" s="87">
        <v>555.55960445999995</v>
      </c>
      <c r="F5794" s="96">
        <v>3.29</v>
      </c>
      <c r="G5794" s="91">
        <v>13.535</v>
      </c>
      <c r="H5794" s="41">
        <v>3.5267599067334565E-4</v>
      </c>
      <c r="I5794" s="42">
        <v>42.030171392726267</v>
      </c>
      <c r="J5794" s="41">
        <v>3.759722222222222E-4</v>
      </c>
      <c r="K5794" s="42">
        <v>3.9628299905148645</v>
      </c>
      <c r="L5794" s="41">
        <v>3.5267599067334565E-4</v>
      </c>
      <c r="M5794" s="42">
        <v>3.740373872111304</v>
      </c>
    </row>
    <row r="5795" spans="1:13" x14ac:dyDescent="0.2">
      <c r="A5795" s="84">
        <v>360</v>
      </c>
      <c r="B5795" s="85">
        <v>39118</v>
      </c>
      <c r="C5795" s="105">
        <v>23.59</v>
      </c>
      <c r="D5795" s="90">
        <v>5.8850000000000005E-4</v>
      </c>
      <c r="E5795" s="87">
        <v>555.88655129000006</v>
      </c>
      <c r="F5795" s="96">
        <v>3.31</v>
      </c>
      <c r="G5795" s="91">
        <v>13.45</v>
      </c>
      <c r="H5795" s="41">
        <v>3.5059484745092462E-4</v>
      </c>
      <c r="I5795" s="42">
        <v>42.044906954254039</v>
      </c>
      <c r="J5795" s="41">
        <v>3.7361111111111107E-4</v>
      </c>
      <c r="K5795" s="42">
        <v>3.9632036016259757</v>
      </c>
      <c r="L5795" s="41">
        <v>3.5059484745092462E-4</v>
      </c>
      <c r="M5795" s="42">
        <v>3.7407244669587549</v>
      </c>
    </row>
    <row r="5796" spans="1:13" x14ac:dyDescent="0.2">
      <c r="A5796" s="84">
        <v>360</v>
      </c>
      <c r="B5796" s="85">
        <v>39119</v>
      </c>
      <c r="C5796" s="105">
        <v>23.7</v>
      </c>
      <c r="D5796" s="90">
        <v>5.9097999999999996E-4</v>
      </c>
      <c r="E5796" s="87">
        <v>556.21506911999995</v>
      </c>
      <c r="F5796" s="96">
        <v>3.29</v>
      </c>
      <c r="G5796" s="91">
        <v>13.494999999999999</v>
      </c>
      <c r="H5796" s="41">
        <v>3.5169682277413905E-4</v>
      </c>
      <c r="I5796" s="42">
        <v>42.059694014443686</v>
      </c>
      <c r="J5796" s="41">
        <v>3.7486111111111108E-4</v>
      </c>
      <c r="K5796" s="42">
        <v>3.9635784627370869</v>
      </c>
      <c r="L5796" s="41">
        <v>3.5169682277413905E-4</v>
      </c>
      <c r="M5796" s="42">
        <v>3.7410761637815293</v>
      </c>
    </row>
    <row r="5797" spans="1:13" x14ac:dyDescent="0.2">
      <c r="A5797" s="84">
        <v>360</v>
      </c>
      <c r="B5797" s="85">
        <v>39120</v>
      </c>
      <c r="C5797" s="105">
        <v>23.72</v>
      </c>
      <c r="D5797" s="90">
        <v>5.9142999999999999E-4</v>
      </c>
      <c r="E5797" s="87">
        <v>556.54403139999999</v>
      </c>
      <c r="F5797" s="96">
        <v>3.28</v>
      </c>
      <c r="G5797" s="91">
        <v>13.5</v>
      </c>
      <c r="H5797" s="41">
        <v>3.5181923757998668E-4</v>
      </c>
      <c r="I5797" s="42">
        <v>42.074491423924698</v>
      </c>
      <c r="J5797" s="41">
        <v>3.7500000000000001E-4</v>
      </c>
      <c r="K5797" s="42">
        <v>3.9639534627370869</v>
      </c>
      <c r="L5797" s="41">
        <v>3.5181923757998668E-4</v>
      </c>
      <c r="M5797" s="42">
        <v>3.7414279830191095</v>
      </c>
    </row>
    <row r="5798" spans="1:13" x14ac:dyDescent="0.2">
      <c r="A5798" s="84">
        <v>360</v>
      </c>
      <c r="B5798" s="85">
        <v>39121</v>
      </c>
      <c r="C5798" s="105">
        <v>23.67</v>
      </c>
      <c r="D5798" s="90">
        <v>5.9029999999999998E-4</v>
      </c>
      <c r="E5798" s="87">
        <v>556.87255933999995</v>
      </c>
      <c r="F5798" s="96">
        <v>3.29</v>
      </c>
      <c r="G5798" s="91">
        <v>13.48</v>
      </c>
      <c r="H5798" s="41">
        <v>3.5132954608618761E-4</v>
      </c>
      <c r="I5798" s="42">
        <v>42.08927343589847</v>
      </c>
      <c r="J5798" s="41">
        <v>3.7444444444444444E-4</v>
      </c>
      <c r="K5798" s="42">
        <v>3.9643279071815312</v>
      </c>
      <c r="L5798" s="41">
        <v>3.5132954608618761E-4</v>
      </c>
      <c r="M5798" s="42">
        <v>3.7417793125651957</v>
      </c>
    </row>
    <row r="5799" spans="1:13" x14ac:dyDescent="0.2">
      <c r="A5799" s="84">
        <v>360</v>
      </c>
      <c r="B5799" s="85">
        <v>39122</v>
      </c>
      <c r="C5799" s="105">
        <v>23.79</v>
      </c>
      <c r="D5799" s="90">
        <v>5.9299999999999999E-4</v>
      </c>
      <c r="E5799" s="87">
        <v>557.20278476999999</v>
      </c>
      <c r="F5799" s="96">
        <v>3.29</v>
      </c>
      <c r="G5799" s="91">
        <v>13.54</v>
      </c>
      <c r="H5799" s="41">
        <v>3.5279836247137375E-4</v>
      </c>
      <c r="I5799" s="42">
        <v>42.104122462644263</v>
      </c>
      <c r="J5799" s="41">
        <v>3.7611111111111108E-4</v>
      </c>
      <c r="K5799" s="42">
        <v>3.9647040182926423</v>
      </c>
      <c r="L5799" s="41">
        <v>3.5279836247137375E-4</v>
      </c>
      <c r="M5799" s="42">
        <v>3.7421321109276668</v>
      </c>
    </row>
    <row r="5800" spans="1:13" x14ac:dyDescent="0.2">
      <c r="A5800" s="84">
        <v>360</v>
      </c>
      <c r="B5800" s="85">
        <v>39123</v>
      </c>
      <c r="C5800" s="105">
        <v>23.79</v>
      </c>
      <c r="D5800" s="90">
        <v>5.9299999999999999E-4</v>
      </c>
      <c r="E5800" s="87">
        <v>557.53320601999997</v>
      </c>
      <c r="F5800" s="96">
        <v>3.29</v>
      </c>
      <c r="G5800" s="91">
        <v>13.54</v>
      </c>
      <c r="H5800" s="41">
        <v>3.5279836247137375E-4</v>
      </c>
      <c r="I5800" s="42">
        <v>42.118976728102375</v>
      </c>
      <c r="J5800" s="41">
        <v>3.7611111111111108E-4</v>
      </c>
      <c r="K5800" s="42">
        <v>3.9650801294037534</v>
      </c>
      <c r="L5800" s="41">
        <v>3.5279836247137375E-4</v>
      </c>
      <c r="M5800" s="42">
        <v>3.7424849092901384</v>
      </c>
    </row>
    <row r="5801" spans="1:13" x14ac:dyDescent="0.2">
      <c r="A5801" s="84">
        <v>360</v>
      </c>
      <c r="B5801" s="85">
        <v>39124</v>
      </c>
      <c r="C5801" s="105">
        <v>23.79</v>
      </c>
      <c r="D5801" s="90">
        <v>5.9299999999999999E-4</v>
      </c>
      <c r="E5801" s="87">
        <v>557.86382320999996</v>
      </c>
      <c r="F5801" s="96">
        <v>3.29</v>
      </c>
      <c r="G5801" s="91">
        <v>13.54</v>
      </c>
      <c r="H5801" s="41">
        <v>3.5279836247137375E-4</v>
      </c>
      <c r="I5801" s="42">
        <v>42.13383623412102</v>
      </c>
      <c r="J5801" s="41">
        <v>3.7611111111111108E-4</v>
      </c>
      <c r="K5801" s="42">
        <v>3.9654562405148646</v>
      </c>
      <c r="L5801" s="41">
        <v>3.5279836247137375E-4</v>
      </c>
      <c r="M5801" s="42">
        <v>3.74283770765261</v>
      </c>
    </row>
    <row r="5802" spans="1:13" x14ac:dyDescent="0.2">
      <c r="A5802" s="84">
        <v>360</v>
      </c>
      <c r="B5802" s="85">
        <v>39125</v>
      </c>
      <c r="C5802" s="105">
        <v>23.3</v>
      </c>
      <c r="D5802" s="90">
        <v>5.8197999999999995E-4</v>
      </c>
      <c r="E5802" s="87">
        <v>558.18848879999996</v>
      </c>
      <c r="F5802" s="96">
        <v>3.22</v>
      </c>
      <c r="G5802" s="91">
        <v>13.26</v>
      </c>
      <c r="H5802" s="41">
        <v>3.4593725221054861E-4</v>
      </c>
      <c r="I5802" s="42">
        <v>42.148411897652942</v>
      </c>
      <c r="J5802" s="41">
        <v>3.6833333333333331E-4</v>
      </c>
      <c r="K5802" s="42">
        <v>3.9658245738481979</v>
      </c>
      <c r="L5802" s="41">
        <v>3.4593725221054861E-4</v>
      </c>
      <c r="M5802" s="42">
        <v>3.7431836449048204</v>
      </c>
    </row>
    <row r="5803" spans="1:13" x14ac:dyDescent="0.2">
      <c r="A5803" s="84">
        <v>360</v>
      </c>
      <c r="B5803" s="85">
        <v>39126</v>
      </c>
      <c r="C5803" s="105">
        <v>23.24</v>
      </c>
      <c r="D5803" s="90">
        <v>5.8062000000000001E-4</v>
      </c>
      <c r="E5803" s="87">
        <v>558.51258419999999</v>
      </c>
      <c r="F5803" s="96">
        <v>3.18</v>
      </c>
      <c r="G5803" s="91">
        <v>13.209999999999999</v>
      </c>
      <c r="H5803" s="41">
        <v>3.4471027421978384E-4</v>
      </c>
      <c r="I5803" s="42">
        <v>42.162940888276111</v>
      </c>
      <c r="J5803" s="41">
        <v>3.6694444444444443E-4</v>
      </c>
      <c r="K5803" s="42">
        <v>3.9661915182926424</v>
      </c>
      <c r="L5803" s="41">
        <v>3.4471027421978384E-4</v>
      </c>
      <c r="M5803" s="42">
        <v>3.7435283551790404</v>
      </c>
    </row>
    <row r="5804" spans="1:13" x14ac:dyDescent="0.2">
      <c r="A5804" s="84">
        <v>360</v>
      </c>
      <c r="B5804" s="85">
        <v>39127</v>
      </c>
      <c r="C5804" s="105">
        <v>23.46</v>
      </c>
      <c r="D5804" s="90">
        <v>5.8558000000000004E-4</v>
      </c>
      <c r="E5804" s="87">
        <v>558.83963800000004</v>
      </c>
      <c r="F5804" s="96">
        <v>3.19</v>
      </c>
      <c r="G5804" s="91">
        <v>13.325000000000001</v>
      </c>
      <c r="H5804" s="41">
        <v>3.47531516308619E-4</v>
      </c>
      <c r="I5804" s="42">
        <v>42.177593839055042</v>
      </c>
      <c r="J5804" s="41">
        <v>3.7013888888888893E-4</v>
      </c>
      <c r="K5804" s="42">
        <v>3.9665616571815314</v>
      </c>
      <c r="L5804" s="41">
        <v>3.47531516308619E-4</v>
      </c>
      <c r="M5804" s="42">
        <v>3.7438758866953492</v>
      </c>
    </row>
    <row r="5805" spans="1:13" x14ac:dyDescent="0.2">
      <c r="A5805" s="84">
        <v>360</v>
      </c>
      <c r="B5805" s="85">
        <v>39128</v>
      </c>
      <c r="C5805" s="105">
        <v>23.48</v>
      </c>
      <c r="D5805" s="90">
        <v>5.8602999999999997E-4</v>
      </c>
      <c r="E5805" s="87">
        <v>559.16713478999998</v>
      </c>
      <c r="F5805" s="96">
        <v>3.21</v>
      </c>
      <c r="G5805" s="91">
        <v>13.345000000000001</v>
      </c>
      <c r="H5805" s="41">
        <v>3.4802187565596832E-4</v>
      </c>
      <c r="I5805" s="42">
        <v>42.192272564373567</v>
      </c>
      <c r="J5805" s="41">
        <v>3.7069444444444449E-4</v>
      </c>
      <c r="K5805" s="42">
        <v>3.9669323516259758</v>
      </c>
      <c r="L5805" s="41">
        <v>3.4802187565596832E-4</v>
      </c>
      <c r="M5805" s="42">
        <v>3.744223908571005</v>
      </c>
    </row>
    <row r="5806" spans="1:13" x14ac:dyDescent="0.2">
      <c r="A5806" s="84">
        <v>360</v>
      </c>
      <c r="B5806" s="85">
        <v>39129</v>
      </c>
      <c r="C5806" s="105">
        <v>23.36</v>
      </c>
      <c r="D5806" s="90">
        <v>5.8332999999999996E-4</v>
      </c>
      <c r="E5806" s="87">
        <v>559.49331374999997</v>
      </c>
      <c r="F5806" s="96">
        <v>3.24</v>
      </c>
      <c r="G5806" s="91">
        <v>13.3</v>
      </c>
      <c r="H5806" s="41">
        <v>3.4691844575096553E-4</v>
      </c>
      <c r="I5806" s="42">
        <v>42.206909841994303</v>
      </c>
      <c r="J5806" s="41">
        <v>3.6944444444444449E-4</v>
      </c>
      <c r="K5806" s="42">
        <v>3.9673017960704202</v>
      </c>
      <c r="L5806" s="41">
        <v>3.4691844575096553E-4</v>
      </c>
      <c r="M5806" s="42">
        <v>3.7445708270167559</v>
      </c>
    </row>
    <row r="5807" spans="1:13" x14ac:dyDescent="0.2">
      <c r="A5807" s="84">
        <v>360</v>
      </c>
      <c r="B5807" s="85">
        <v>39130</v>
      </c>
      <c r="C5807" s="105">
        <v>23.36</v>
      </c>
      <c r="D5807" s="90">
        <v>5.8332999999999996E-4</v>
      </c>
      <c r="E5807" s="87">
        <v>559.81968298000004</v>
      </c>
      <c r="F5807" s="96">
        <v>3.24</v>
      </c>
      <c r="G5807" s="91">
        <v>13.3</v>
      </c>
      <c r="H5807" s="41">
        <v>3.4691844575096553E-4</v>
      </c>
      <c r="I5807" s="42">
        <v>42.22155219755664</v>
      </c>
      <c r="J5807" s="41">
        <v>3.6944444444444449E-4</v>
      </c>
      <c r="K5807" s="42">
        <v>3.9676712405148646</v>
      </c>
      <c r="L5807" s="41">
        <v>3.4691844575096553E-4</v>
      </c>
      <c r="M5807" s="42">
        <v>3.7449177454625069</v>
      </c>
    </row>
    <row r="5808" spans="1:13" x14ac:dyDescent="0.2">
      <c r="A5808" s="84">
        <v>360</v>
      </c>
      <c r="B5808" s="85">
        <v>39131</v>
      </c>
      <c r="C5808" s="105">
        <v>23.36</v>
      </c>
      <c r="D5808" s="90">
        <v>5.8332999999999996E-4</v>
      </c>
      <c r="E5808" s="87">
        <v>560.14624260000005</v>
      </c>
      <c r="F5808" s="96">
        <v>3.24</v>
      </c>
      <c r="G5808" s="91">
        <v>13.3</v>
      </c>
      <c r="H5808" s="41">
        <v>3.4691844575096553E-4</v>
      </c>
      <c r="I5808" s="42">
        <v>42.236199632822213</v>
      </c>
      <c r="J5808" s="41">
        <v>3.6944444444444449E-4</v>
      </c>
      <c r="K5808" s="42">
        <v>3.9680406849593091</v>
      </c>
      <c r="L5808" s="41">
        <v>3.4691844575096553E-4</v>
      </c>
      <c r="M5808" s="42">
        <v>3.7452646639082579</v>
      </c>
    </row>
    <row r="5809" spans="1:13" x14ac:dyDescent="0.2">
      <c r="A5809" s="84">
        <v>360</v>
      </c>
      <c r="B5809" s="85">
        <v>39132</v>
      </c>
      <c r="C5809" s="105">
        <v>23.51</v>
      </c>
      <c r="D5809" s="90">
        <v>5.8671000000000005E-4</v>
      </c>
      <c r="E5809" s="87">
        <v>560.47488599999997</v>
      </c>
      <c r="F5809" s="96">
        <v>3.24</v>
      </c>
      <c r="G5809" s="91">
        <v>13.375</v>
      </c>
      <c r="H5809" s="41">
        <v>3.4875725291660942E-4</v>
      </c>
      <c r="I5809" s="42">
        <v>42.250929813779791</v>
      </c>
      <c r="J5809" s="41">
        <v>3.7152777777777775E-4</v>
      </c>
      <c r="K5809" s="42">
        <v>3.9684122127370869</v>
      </c>
      <c r="L5809" s="41">
        <v>3.4875725291660942E-4</v>
      </c>
      <c r="M5809" s="42">
        <v>3.7456134211611745</v>
      </c>
    </row>
    <row r="5810" spans="1:13" x14ac:dyDescent="0.2">
      <c r="A5810" s="84">
        <v>360</v>
      </c>
      <c r="B5810" s="85">
        <v>39133</v>
      </c>
      <c r="C5810" s="105">
        <v>23.68</v>
      </c>
      <c r="D5810" s="90">
        <v>5.9053000000000003E-4</v>
      </c>
      <c r="E5810" s="87">
        <v>560.80586323</v>
      </c>
      <c r="F5810" s="96">
        <v>3.23</v>
      </c>
      <c r="G5810" s="91">
        <v>13.455</v>
      </c>
      <c r="H5810" s="41">
        <v>3.5071731067648493E-4</v>
      </c>
      <c r="I5810" s="42">
        <v>42.265747946257662</v>
      </c>
      <c r="J5810" s="41">
        <v>3.7375E-4</v>
      </c>
      <c r="K5810" s="42">
        <v>3.9687859627370869</v>
      </c>
      <c r="L5810" s="41">
        <v>3.5071731067648493E-4</v>
      </c>
      <c r="M5810" s="42">
        <v>3.7459641384718507</v>
      </c>
    </row>
    <row r="5811" spans="1:13" x14ac:dyDescent="0.2">
      <c r="A5811" s="84">
        <v>360</v>
      </c>
      <c r="B5811" s="85">
        <v>39134</v>
      </c>
      <c r="C5811" s="105">
        <v>23.59</v>
      </c>
      <c r="D5811" s="90">
        <v>5.8850000000000005E-4</v>
      </c>
      <c r="E5811" s="87">
        <v>561.13589748000004</v>
      </c>
      <c r="F5811" s="96">
        <v>3.2</v>
      </c>
      <c r="G5811" s="91">
        <v>13.395</v>
      </c>
      <c r="H5811" s="41">
        <v>3.4924739662800519E-4</v>
      </c>
      <c r="I5811" s="42">
        <v>42.280509148694428</v>
      </c>
      <c r="J5811" s="41">
        <v>3.7208333333333332E-4</v>
      </c>
      <c r="K5811" s="42">
        <v>3.9691580460704201</v>
      </c>
      <c r="L5811" s="41">
        <v>3.4924739662800519E-4</v>
      </c>
      <c r="M5811" s="42">
        <v>3.7463133858684787</v>
      </c>
    </row>
    <row r="5812" spans="1:13" x14ac:dyDescent="0.2">
      <c r="A5812" s="84">
        <v>360</v>
      </c>
      <c r="B5812" s="85">
        <v>39135</v>
      </c>
      <c r="C5812" s="105">
        <v>23.53</v>
      </c>
      <c r="D5812" s="90">
        <v>5.8715999999999998E-4</v>
      </c>
      <c r="E5812" s="87">
        <v>561.46537403000002</v>
      </c>
      <c r="F5812" s="96">
        <v>3.17</v>
      </c>
      <c r="G5812" s="91">
        <v>13.350000000000001</v>
      </c>
      <c r="H5812" s="41">
        <v>3.4814445201081234E-4</v>
      </c>
      <c r="I5812" s="42">
        <v>42.29522887338274</v>
      </c>
      <c r="J5812" s="41">
        <v>3.7083333333333337E-4</v>
      </c>
      <c r="K5812" s="42">
        <v>3.9695288794037533</v>
      </c>
      <c r="L5812" s="41">
        <v>3.4814445201081234E-4</v>
      </c>
      <c r="M5812" s="42">
        <v>3.7466615303204893</v>
      </c>
    </row>
    <row r="5813" spans="1:13" x14ac:dyDescent="0.2">
      <c r="A5813" s="84">
        <v>360</v>
      </c>
      <c r="B5813" s="85">
        <v>39136</v>
      </c>
      <c r="C5813" s="105">
        <v>23.53</v>
      </c>
      <c r="D5813" s="90">
        <v>5.8715999999999998E-4</v>
      </c>
      <c r="E5813" s="87">
        <v>561.79504403999999</v>
      </c>
      <c r="F5813" s="96">
        <v>3.17</v>
      </c>
      <c r="G5813" s="91">
        <v>13.350000000000001</v>
      </c>
      <c r="H5813" s="41">
        <v>3.4814445201081234E-4</v>
      </c>
      <c r="I5813" s="42">
        <v>42.309953722661533</v>
      </c>
      <c r="J5813" s="41">
        <v>3.7083333333333337E-4</v>
      </c>
      <c r="K5813" s="42">
        <v>3.9698997127370865</v>
      </c>
      <c r="L5813" s="41">
        <v>3.4814445201081234E-4</v>
      </c>
      <c r="M5813" s="42">
        <v>3.7470096747725004</v>
      </c>
    </row>
    <row r="5814" spans="1:13" x14ac:dyDescent="0.2">
      <c r="A5814" s="84">
        <v>360</v>
      </c>
      <c r="B5814" s="85">
        <v>39137</v>
      </c>
      <c r="C5814" s="105">
        <v>23.53</v>
      </c>
      <c r="D5814" s="90">
        <v>5.8715999999999998E-4</v>
      </c>
      <c r="E5814" s="87">
        <v>562.12490762000004</v>
      </c>
      <c r="F5814" s="96">
        <v>3.17</v>
      </c>
      <c r="G5814" s="91">
        <v>13.350000000000001</v>
      </c>
      <c r="H5814" s="41">
        <v>3.4814445201081234E-4</v>
      </c>
      <c r="I5814" s="42">
        <v>42.324683698314914</v>
      </c>
      <c r="J5814" s="41">
        <v>3.7083333333333337E-4</v>
      </c>
      <c r="K5814" s="42">
        <v>3.9702705460704197</v>
      </c>
      <c r="L5814" s="41">
        <v>3.4814445201081234E-4</v>
      </c>
      <c r="M5814" s="42">
        <v>3.7473578192245114</v>
      </c>
    </row>
    <row r="5815" spans="1:13" x14ac:dyDescent="0.2">
      <c r="A5815" s="84">
        <v>360</v>
      </c>
      <c r="B5815" s="85">
        <v>39138</v>
      </c>
      <c r="C5815" s="105">
        <v>23.53</v>
      </c>
      <c r="D5815" s="90">
        <v>5.8715999999999998E-4</v>
      </c>
      <c r="E5815" s="87">
        <v>562.45496488000003</v>
      </c>
      <c r="F5815" s="96">
        <v>3.17</v>
      </c>
      <c r="G5815" s="91">
        <v>13.350000000000001</v>
      </c>
      <c r="H5815" s="41">
        <v>3.4814445201081234E-4</v>
      </c>
      <c r="I5815" s="42">
        <v>42.339418802127597</v>
      </c>
      <c r="J5815" s="41">
        <v>3.7083333333333337E-4</v>
      </c>
      <c r="K5815" s="42">
        <v>3.9706413794037529</v>
      </c>
      <c r="L5815" s="41">
        <v>3.4814445201081234E-4</v>
      </c>
      <c r="M5815" s="42">
        <v>3.7477059636765224</v>
      </c>
    </row>
    <row r="5816" spans="1:13" x14ac:dyDescent="0.2">
      <c r="A5816" s="84">
        <v>360</v>
      </c>
      <c r="B5816" s="85">
        <v>39139</v>
      </c>
      <c r="C5816" s="105">
        <v>23.43</v>
      </c>
      <c r="D5816" s="90">
        <v>5.8489999999999996E-4</v>
      </c>
      <c r="E5816" s="87">
        <v>562.78394478999996</v>
      </c>
      <c r="F5816" s="96">
        <v>3.16</v>
      </c>
      <c r="G5816" s="91">
        <v>13.295</v>
      </c>
      <c r="H5816" s="41">
        <v>3.4679581545149496E-4</v>
      </c>
      <c r="I5816" s="42">
        <v>42.35410193539682</v>
      </c>
      <c r="J5816" s="41">
        <v>3.6930555555555555E-4</v>
      </c>
      <c r="K5816" s="42">
        <v>3.9710106849593085</v>
      </c>
      <c r="L5816" s="41">
        <v>3.4679581545149496E-4</v>
      </c>
      <c r="M5816" s="42">
        <v>3.7480527594919737</v>
      </c>
    </row>
    <row r="5817" spans="1:13" x14ac:dyDescent="0.2">
      <c r="A5817" s="84">
        <v>360</v>
      </c>
      <c r="B5817" s="85">
        <v>39140</v>
      </c>
      <c r="C5817" s="105">
        <v>23.4</v>
      </c>
      <c r="D5817" s="90">
        <v>5.8423000000000004E-4</v>
      </c>
      <c r="E5817" s="87">
        <v>563.11274004999996</v>
      </c>
      <c r="F5817" s="96">
        <v>3.17</v>
      </c>
      <c r="G5817" s="91">
        <v>13.285</v>
      </c>
      <c r="H5817" s="41">
        <v>3.4655053866083918E-4</v>
      </c>
      <c r="I5817" s="42">
        <v>42.368779772237026</v>
      </c>
      <c r="J5817" s="41">
        <v>3.690277777777778E-4</v>
      </c>
      <c r="K5817" s="42">
        <v>3.9713797127370865</v>
      </c>
      <c r="L5817" s="41">
        <v>3.4655053866083918E-4</v>
      </c>
      <c r="M5817" s="42">
        <v>3.7483993100306345</v>
      </c>
    </row>
    <row r="5818" spans="1:13" x14ac:dyDescent="0.2">
      <c r="A5818" s="84">
        <v>360</v>
      </c>
      <c r="B5818" s="85">
        <v>39141</v>
      </c>
      <c r="C5818" s="105">
        <v>23.5</v>
      </c>
      <c r="D5818" s="90">
        <v>5.8648000000000001E-4</v>
      </c>
      <c r="E5818" s="87">
        <v>563.44299440999998</v>
      </c>
      <c r="F5818" s="96">
        <v>3.19</v>
      </c>
      <c r="G5818" s="91">
        <v>13.345000000000001</v>
      </c>
      <c r="H5818" s="41">
        <v>3.4802187565596832E-4</v>
      </c>
      <c r="I5818" s="42">
        <v>42.383525034442613</v>
      </c>
      <c r="J5818" s="41">
        <v>3.7069444444444449E-4</v>
      </c>
      <c r="K5818" s="42">
        <v>3.9717504071815308</v>
      </c>
      <c r="L5818" s="41">
        <v>3.4802187565596832E-4</v>
      </c>
      <c r="M5818" s="42">
        <v>3.7487473319062907</v>
      </c>
    </row>
    <row r="5819" spans="1:13" x14ac:dyDescent="0.2">
      <c r="A5819" s="84">
        <v>360</v>
      </c>
      <c r="B5819" s="85">
        <v>39142</v>
      </c>
      <c r="C5819" s="105">
        <v>23.25</v>
      </c>
      <c r="D5819" s="90">
        <v>5.8085000000000005E-4</v>
      </c>
      <c r="E5819" s="87">
        <v>563.77027026999997</v>
      </c>
      <c r="F5819" s="96">
        <v>3.23</v>
      </c>
      <c r="G5819" s="91">
        <v>13.24</v>
      </c>
      <c r="H5819" s="41">
        <v>3.4544652584589386E-4</v>
      </c>
      <c r="I5819" s="42">
        <v>42.398166275918861</v>
      </c>
      <c r="J5819" s="41">
        <v>3.677777777777778E-4</v>
      </c>
      <c r="K5819" s="42">
        <v>3.9721181849593088</v>
      </c>
      <c r="L5819" s="41">
        <v>3.4544652584589386E-4</v>
      </c>
      <c r="M5819" s="42">
        <v>3.7490927784321366</v>
      </c>
    </row>
    <row r="5820" spans="1:13" x14ac:dyDescent="0.2">
      <c r="A5820" s="84">
        <v>360</v>
      </c>
      <c r="B5820" s="85">
        <v>39143</v>
      </c>
      <c r="C5820" s="105">
        <v>23.51</v>
      </c>
      <c r="D5820" s="90">
        <v>5.8671000000000005E-4</v>
      </c>
      <c r="E5820" s="87">
        <v>564.10103992999996</v>
      </c>
      <c r="F5820" s="96">
        <v>3.23</v>
      </c>
      <c r="G5820" s="91">
        <v>13.370000000000001</v>
      </c>
      <c r="H5820" s="41">
        <v>3.4863470351642611E-4</v>
      </c>
      <c r="I5820" s="42">
        <v>42.412947748048104</v>
      </c>
      <c r="J5820" s="41">
        <v>3.7138888888888893E-4</v>
      </c>
      <c r="K5820" s="42">
        <v>3.9724895738481978</v>
      </c>
      <c r="L5820" s="41">
        <v>3.4863470351642611E-4</v>
      </c>
      <c r="M5820" s="42">
        <v>3.7494414131356528</v>
      </c>
    </row>
    <row r="5821" spans="1:13" x14ac:dyDescent="0.2">
      <c r="A5821" s="84">
        <v>360</v>
      </c>
      <c r="B5821" s="85">
        <v>39144</v>
      </c>
      <c r="C5821" s="105">
        <v>23.51</v>
      </c>
      <c r="D5821" s="90">
        <v>5.8671000000000005E-4</v>
      </c>
      <c r="E5821" s="87">
        <v>564.43200364999996</v>
      </c>
      <c r="F5821" s="96">
        <v>3.23</v>
      </c>
      <c r="G5821" s="91">
        <v>13.370000000000001</v>
      </c>
      <c r="H5821" s="41">
        <v>3.4863470351642611E-4</v>
      </c>
      <c r="I5821" s="42">
        <v>42.427734373511505</v>
      </c>
      <c r="J5821" s="41">
        <v>3.7138888888888893E-4</v>
      </c>
      <c r="K5821" s="42">
        <v>3.9728609627370868</v>
      </c>
      <c r="L5821" s="41">
        <v>3.4863470351642611E-4</v>
      </c>
      <c r="M5821" s="42">
        <v>3.749790047839169</v>
      </c>
    </row>
    <row r="5822" spans="1:13" x14ac:dyDescent="0.2">
      <c r="A5822" s="84">
        <v>360</v>
      </c>
      <c r="B5822" s="85">
        <v>39145</v>
      </c>
      <c r="C5822" s="105">
        <v>23.51</v>
      </c>
      <c r="D5822" s="90">
        <v>5.8671000000000005E-4</v>
      </c>
      <c r="E5822" s="87">
        <v>564.76316154999995</v>
      </c>
      <c r="F5822" s="96">
        <v>3.23</v>
      </c>
      <c r="G5822" s="91">
        <v>13.370000000000001</v>
      </c>
      <c r="H5822" s="41">
        <v>3.4863470351642611E-4</v>
      </c>
      <c r="I5822" s="42">
        <v>42.442526154105686</v>
      </c>
      <c r="J5822" s="41">
        <v>3.7138888888888893E-4</v>
      </c>
      <c r="K5822" s="42">
        <v>3.9732323516259758</v>
      </c>
      <c r="L5822" s="41">
        <v>3.4863470351642611E-4</v>
      </c>
      <c r="M5822" s="42">
        <v>3.7501386825426852</v>
      </c>
    </row>
    <row r="5823" spans="1:13" x14ac:dyDescent="0.2">
      <c r="A5823" s="84">
        <v>360</v>
      </c>
      <c r="B5823" s="85">
        <v>39146</v>
      </c>
      <c r="C5823" s="105">
        <v>23.24</v>
      </c>
      <c r="D5823" s="90">
        <v>5.8062000000000001E-4</v>
      </c>
      <c r="E5823" s="87">
        <v>565.09107433999998</v>
      </c>
      <c r="F5823" s="96">
        <v>3.27</v>
      </c>
      <c r="G5823" s="91">
        <v>13.254999999999999</v>
      </c>
      <c r="H5823" s="41">
        <v>3.4581457872118193E-4</v>
      </c>
      <c r="I5823" s="42">
        <v>42.457203398407529</v>
      </c>
      <c r="J5823" s="41">
        <v>3.6819444444444443E-4</v>
      </c>
      <c r="K5823" s="42">
        <v>3.9736005460704202</v>
      </c>
      <c r="L5823" s="41">
        <v>3.4581457872118193E-4</v>
      </c>
      <c r="M5823" s="42">
        <v>3.7504844971214064</v>
      </c>
    </row>
    <row r="5824" spans="1:13" x14ac:dyDescent="0.2">
      <c r="A5824" s="84">
        <v>360</v>
      </c>
      <c r="B5824" s="85">
        <v>39147</v>
      </c>
      <c r="C5824" s="105">
        <v>23.56</v>
      </c>
      <c r="D5824" s="90">
        <v>5.8783000000000001E-4</v>
      </c>
      <c r="E5824" s="87">
        <v>565.42325183000003</v>
      </c>
      <c r="F5824" s="96">
        <v>3.25</v>
      </c>
      <c r="G5824" s="91">
        <v>13.404999999999999</v>
      </c>
      <c r="H5824" s="41">
        <v>3.4949243615645109E-4</v>
      </c>
      <c r="I5824" s="42">
        <v>42.47204186985563</v>
      </c>
      <c r="J5824" s="41">
        <v>3.7236111111111107E-4</v>
      </c>
      <c r="K5824" s="42">
        <v>3.9739729071815315</v>
      </c>
      <c r="L5824" s="41">
        <v>3.4949243615645109E-4</v>
      </c>
      <c r="M5824" s="42">
        <v>3.7508339895575631</v>
      </c>
    </row>
    <row r="5825" spans="1:13" x14ac:dyDescent="0.2">
      <c r="A5825" s="84">
        <v>360</v>
      </c>
      <c r="B5825" s="85">
        <v>39148</v>
      </c>
      <c r="C5825" s="105">
        <v>23.6</v>
      </c>
      <c r="D5825" s="90">
        <v>5.8872999999999998E-4</v>
      </c>
      <c r="E5825" s="87">
        <v>565.75613346</v>
      </c>
      <c r="F5825" s="96">
        <v>3.27</v>
      </c>
      <c r="G5825" s="91">
        <v>13.435</v>
      </c>
      <c r="H5825" s="41">
        <v>3.5022742547763386E-4</v>
      </c>
      <c r="I5825" s="42">
        <v>42.48691674373449</v>
      </c>
      <c r="J5825" s="41">
        <v>3.7319444444444444E-4</v>
      </c>
      <c r="K5825" s="42">
        <v>3.9743461016259758</v>
      </c>
      <c r="L5825" s="41">
        <v>3.5022742547763386E-4</v>
      </c>
      <c r="M5825" s="42">
        <v>3.7511842169830407</v>
      </c>
    </row>
    <row r="5826" spans="1:13" x14ac:dyDescent="0.2">
      <c r="A5826" s="84">
        <v>360</v>
      </c>
      <c r="B5826" s="85">
        <v>39149</v>
      </c>
      <c r="C5826" s="105">
        <v>23.3</v>
      </c>
      <c r="D5826" s="90">
        <v>5.8197999999999995E-4</v>
      </c>
      <c r="E5826" s="87">
        <v>566.08539221000001</v>
      </c>
      <c r="F5826" s="96">
        <v>3.27</v>
      </c>
      <c r="G5826" s="91">
        <v>13.285</v>
      </c>
      <c r="H5826" s="41">
        <v>3.4655053866083918E-4</v>
      </c>
      <c r="I5826" s="42">
        <v>42.501640607618071</v>
      </c>
      <c r="J5826" s="41">
        <v>3.690277777777778E-4</v>
      </c>
      <c r="K5826" s="42">
        <v>3.9747151294037537</v>
      </c>
      <c r="L5826" s="41">
        <v>3.4655053866083918E-4</v>
      </c>
      <c r="M5826" s="42">
        <v>3.7515307675217016</v>
      </c>
    </row>
    <row r="5827" spans="1:13" x14ac:dyDescent="0.2">
      <c r="A5827" s="84">
        <v>360</v>
      </c>
      <c r="B5827" s="85">
        <v>39150</v>
      </c>
      <c r="C5827" s="105">
        <v>23.26</v>
      </c>
      <c r="D5827" s="90">
        <v>5.8107000000000005E-4</v>
      </c>
      <c r="E5827" s="87">
        <v>566.41432744999997</v>
      </c>
      <c r="F5827" s="96">
        <v>3.2</v>
      </c>
      <c r="G5827" s="91">
        <v>13.23</v>
      </c>
      <c r="H5827" s="41">
        <v>3.4520113025138244E-4</v>
      </c>
      <c r="I5827" s="42">
        <v>42.51631222199336</v>
      </c>
      <c r="J5827" s="41">
        <v>3.6749999999999999E-4</v>
      </c>
      <c r="K5827" s="42">
        <v>3.9750826294037536</v>
      </c>
      <c r="L5827" s="41">
        <v>3.4520113025138244E-4</v>
      </c>
      <c r="M5827" s="42">
        <v>3.7518759686519529</v>
      </c>
    </row>
    <row r="5828" spans="1:13" x14ac:dyDescent="0.2">
      <c r="A5828" s="84">
        <v>360</v>
      </c>
      <c r="B5828" s="85">
        <v>39151</v>
      </c>
      <c r="C5828" s="105">
        <v>23.26</v>
      </c>
      <c r="D5828" s="90">
        <v>5.8107000000000005E-4</v>
      </c>
      <c r="E5828" s="87">
        <v>566.74345382000001</v>
      </c>
      <c r="F5828" s="96">
        <v>3.2</v>
      </c>
      <c r="G5828" s="91">
        <v>13.23</v>
      </c>
      <c r="H5828" s="41">
        <v>3.4520113025138244E-4</v>
      </c>
      <c r="I5828" s="42">
        <v>42.530988901026511</v>
      </c>
      <c r="J5828" s="41">
        <v>3.6749999999999999E-4</v>
      </c>
      <c r="K5828" s="42">
        <v>3.9754501294037534</v>
      </c>
      <c r="L5828" s="41">
        <v>3.4520113025138244E-4</v>
      </c>
      <c r="M5828" s="42">
        <v>3.7522211697822043</v>
      </c>
    </row>
    <row r="5829" spans="1:13" x14ac:dyDescent="0.2">
      <c r="A5829" s="84">
        <v>360</v>
      </c>
      <c r="B5829" s="85">
        <v>39152</v>
      </c>
      <c r="C5829" s="105">
        <v>23.26</v>
      </c>
      <c r="D5829" s="90">
        <v>5.8107000000000005E-4</v>
      </c>
      <c r="E5829" s="87">
        <v>567.07277144</v>
      </c>
      <c r="F5829" s="96">
        <v>3.2</v>
      </c>
      <c r="G5829" s="91">
        <v>13.23</v>
      </c>
      <c r="H5829" s="41">
        <v>3.4520113025138244E-4</v>
      </c>
      <c r="I5829" s="42">
        <v>42.545670646465851</v>
      </c>
      <c r="J5829" s="41">
        <v>3.6749999999999999E-4</v>
      </c>
      <c r="K5829" s="42">
        <v>3.9758176294037533</v>
      </c>
      <c r="L5829" s="41">
        <v>3.4520113025138244E-4</v>
      </c>
      <c r="M5829" s="42">
        <v>3.7525663709124557</v>
      </c>
    </row>
    <row r="5830" spans="1:13" x14ac:dyDescent="0.2">
      <c r="A5830" s="84">
        <v>360</v>
      </c>
      <c r="B5830" s="85">
        <v>39153</v>
      </c>
      <c r="C5830" s="105">
        <v>23.46</v>
      </c>
      <c r="D5830" s="90">
        <v>5.8558000000000004E-4</v>
      </c>
      <c r="E5830" s="87">
        <v>567.40483790999997</v>
      </c>
      <c r="F5830" s="96">
        <v>3.23</v>
      </c>
      <c r="G5830" s="91">
        <v>13.345000000000001</v>
      </c>
      <c r="H5830" s="41">
        <v>3.4802187565596832E-4</v>
      </c>
      <c r="I5830" s="42">
        <v>42.560477470565274</v>
      </c>
      <c r="J5830" s="41">
        <v>3.7069444444444449E-4</v>
      </c>
      <c r="K5830" s="42">
        <v>3.9761883238481976</v>
      </c>
      <c r="L5830" s="41">
        <v>3.4802187565596832E-4</v>
      </c>
      <c r="M5830" s="42">
        <v>3.7529143927881119</v>
      </c>
    </row>
    <row r="5831" spans="1:13" x14ac:dyDescent="0.2">
      <c r="A5831" s="84">
        <v>360</v>
      </c>
      <c r="B5831" s="85">
        <v>39154</v>
      </c>
      <c r="C5831" s="105">
        <v>23.26</v>
      </c>
      <c r="D5831" s="90">
        <v>5.8107000000000005E-4</v>
      </c>
      <c r="E5831" s="87">
        <v>567.73453984000002</v>
      </c>
      <c r="F5831" s="96">
        <v>3.21</v>
      </c>
      <c r="G5831" s="91">
        <v>13.235000000000001</v>
      </c>
      <c r="H5831" s="41">
        <v>3.4532383075003281E-4</v>
      </c>
      <c r="I5831" s="42">
        <v>42.575174617683963</v>
      </c>
      <c r="J5831" s="41">
        <v>3.6763888888888892E-4</v>
      </c>
      <c r="K5831" s="42">
        <v>3.9765559627370863</v>
      </c>
      <c r="L5831" s="41">
        <v>3.4532383075003281E-4</v>
      </c>
      <c r="M5831" s="42">
        <v>3.7532597166188619</v>
      </c>
    </row>
    <row r="5832" spans="1:13" x14ac:dyDescent="0.2">
      <c r="A5832" s="84">
        <v>360</v>
      </c>
      <c r="B5832" s="85">
        <v>39155</v>
      </c>
      <c r="C5832" s="105">
        <v>23.21</v>
      </c>
      <c r="D5832" s="90">
        <v>5.7994999999999998E-4</v>
      </c>
      <c r="E5832" s="87">
        <v>568.06379748999996</v>
      </c>
      <c r="F5832" s="96">
        <v>3.23</v>
      </c>
      <c r="G5832" s="91">
        <v>13.22</v>
      </c>
      <c r="H5832" s="41">
        <v>3.449557130441594E-4</v>
      </c>
      <c r="I5832" s="42">
        <v>42.589861167402184</v>
      </c>
      <c r="J5832" s="41">
        <v>3.6722222222222223E-4</v>
      </c>
      <c r="K5832" s="42">
        <v>3.9769231849593085</v>
      </c>
      <c r="L5832" s="41">
        <v>3.449557130441594E-4</v>
      </c>
      <c r="M5832" s="42">
        <v>3.7536046723319059</v>
      </c>
    </row>
    <row r="5833" spans="1:13" x14ac:dyDescent="0.2">
      <c r="A5833" s="84">
        <v>360</v>
      </c>
      <c r="B5833" s="85">
        <v>39156</v>
      </c>
      <c r="C5833" s="105">
        <v>23.43</v>
      </c>
      <c r="D5833" s="90">
        <v>5.8489999999999996E-4</v>
      </c>
      <c r="E5833" s="87">
        <v>568.39605801000005</v>
      </c>
      <c r="F5833" s="96">
        <v>3.26</v>
      </c>
      <c r="G5833" s="91">
        <v>13.344999999999999</v>
      </c>
      <c r="H5833" s="41">
        <v>3.4802187565596832E-4</v>
      </c>
      <c r="I5833" s="42">
        <v>42.604683370769592</v>
      </c>
      <c r="J5833" s="41">
        <v>3.7069444444444443E-4</v>
      </c>
      <c r="K5833" s="42">
        <v>3.9772938794037529</v>
      </c>
      <c r="L5833" s="41">
        <v>3.4802187565596832E-4</v>
      </c>
      <c r="M5833" s="42">
        <v>3.7539526942075616</v>
      </c>
    </row>
    <row r="5834" spans="1:13" x14ac:dyDescent="0.2">
      <c r="A5834" s="84">
        <v>360</v>
      </c>
      <c r="B5834" s="85">
        <v>39157</v>
      </c>
      <c r="C5834" s="105">
        <v>23.2</v>
      </c>
      <c r="D5834" s="90">
        <v>5.7972000000000004E-4</v>
      </c>
      <c r="E5834" s="87">
        <v>568.72556856999995</v>
      </c>
      <c r="F5834" s="96">
        <v>3.25</v>
      </c>
      <c r="G5834" s="91">
        <v>13.225</v>
      </c>
      <c r="H5834" s="41">
        <v>3.4507842434972069E-4</v>
      </c>
      <c r="I5834" s="42">
        <v>42.619385327777096</v>
      </c>
      <c r="J5834" s="41">
        <v>3.6736111111111111E-4</v>
      </c>
      <c r="K5834" s="42">
        <v>3.9776612405148639</v>
      </c>
      <c r="L5834" s="41">
        <v>3.4507842434972069E-4</v>
      </c>
      <c r="M5834" s="42">
        <v>3.7542977726319116</v>
      </c>
    </row>
    <row r="5835" spans="1:13" x14ac:dyDescent="0.2">
      <c r="A5835" s="84">
        <v>360</v>
      </c>
      <c r="B5835" s="85">
        <v>39158</v>
      </c>
      <c r="C5835" s="105">
        <v>23.2</v>
      </c>
      <c r="D5835" s="90">
        <v>5.7972000000000004E-4</v>
      </c>
      <c r="E5835" s="87">
        <v>569.05527015999996</v>
      </c>
      <c r="F5835" s="96">
        <v>3.25</v>
      </c>
      <c r="G5835" s="91">
        <v>13.225</v>
      </c>
      <c r="H5835" s="41">
        <v>3.4507842434972069E-4</v>
      </c>
      <c r="I5835" s="42">
        <v>42.63409235811276</v>
      </c>
      <c r="J5835" s="41">
        <v>3.6736111111111111E-4</v>
      </c>
      <c r="K5835" s="42">
        <v>3.9780286016259749</v>
      </c>
      <c r="L5835" s="41">
        <v>3.4507842434972069E-4</v>
      </c>
      <c r="M5835" s="42">
        <v>3.7546428510562615</v>
      </c>
    </row>
    <row r="5836" spans="1:13" x14ac:dyDescent="0.2">
      <c r="A5836" s="84">
        <v>360</v>
      </c>
      <c r="B5836" s="85">
        <v>39159</v>
      </c>
      <c r="C5836" s="105">
        <v>23.2</v>
      </c>
      <c r="D5836" s="90">
        <v>5.7972000000000004E-4</v>
      </c>
      <c r="E5836" s="87">
        <v>569.38516288000005</v>
      </c>
      <c r="F5836" s="96">
        <v>3.25</v>
      </c>
      <c r="G5836" s="91">
        <v>13.225</v>
      </c>
      <c r="H5836" s="41">
        <v>3.4507842434972069E-4</v>
      </c>
      <c r="I5836" s="42">
        <v>42.648804463527277</v>
      </c>
      <c r="J5836" s="41">
        <v>3.6736111111111111E-4</v>
      </c>
      <c r="K5836" s="42">
        <v>3.978395962737086</v>
      </c>
      <c r="L5836" s="41">
        <v>3.4507842434972069E-4</v>
      </c>
      <c r="M5836" s="42">
        <v>3.7549879294806114</v>
      </c>
    </row>
    <row r="5837" spans="1:13" x14ac:dyDescent="0.2">
      <c r="A5837" s="84">
        <v>360</v>
      </c>
      <c r="B5837" s="85">
        <v>39160</v>
      </c>
      <c r="C5837" s="105">
        <v>23.15</v>
      </c>
      <c r="D5837" s="90">
        <v>5.7859000000000003E-4</v>
      </c>
      <c r="E5837" s="87">
        <v>569.71460344000002</v>
      </c>
      <c r="F5837" s="96">
        <v>3.28</v>
      </c>
      <c r="G5837" s="91">
        <v>13.215</v>
      </c>
      <c r="H5837" s="41">
        <v>3.4483299633425446E-4</v>
      </c>
      <c r="I5837" s="42">
        <v>42.663511178560512</v>
      </c>
      <c r="J5837" s="41">
        <v>3.670833333333333E-4</v>
      </c>
      <c r="K5837" s="42">
        <v>3.9787630460704193</v>
      </c>
      <c r="L5837" s="41">
        <v>3.4483299633425446E-4</v>
      </c>
      <c r="M5837" s="42">
        <v>3.7553327624769457</v>
      </c>
    </row>
    <row r="5838" spans="1:13" x14ac:dyDescent="0.2">
      <c r="A5838" s="84">
        <v>360</v>
      </c>
      <c r="B5838" s="85">
        <v>39161</v>
      </c>
      <c r="C5838" s="105">
        <v>23.28</v>
      </c>
      <c r="D5838" s="90">
        <v>5.8151999999999998E-4</v>
      </c>
      <c r="E5838" s="87">
        <v>570.04590387999997</v>
      </c>
      <c r="F5838" s="96">
        <v>3.26</v>
      </c>
      <c r="G5838" s="91">
        <v>13.27</v>
      </c>
      <c r="H5838" s="41">
        <v>3.4618258298846349E-4</v>
      </c>
      <c r="I5838" s="42">
        <v>42.678280543059664</v>
      </c>
      <c r="J5838" s="41">
        <v>3.6861111111111111E-4</v>
      </c>
      <c r="K5838" s="42">
        <v>3.9791316571815303</v>
      </c>
      <c r="L5838" s="41">
        <v>3.4618258298846349E-4</v>
      </c>
      <c r="M5838" s="42">
        <v>3.7556789450599339</v>
      </c>
    </row>
    <row r="5839" spans="1:13" x14ac:dyDescent="0.2">
      <c r="A5839" s="84">
        <v>360</v>
      </c>
      <c r="B5839" s="85">
        <v>39162</v>
      </c>
      <c r="C5839" s="105">
        <v>23.43</v>
      </c>
      <c r="D5839" s="90">
        <v>5.8489999999999996E-4</v>
      </c>
      <c r="E5839" s="87">
        <v>570.37932373000001</v>
      </c>
      <c r="F5839" s="96">
        <v>3.25</v>
      </c>
      <c r="G5839" s="91">
        <v>13.34</v>
      </c>
      <c r="H5839" s="41">
        <v>3.4789929390877106E-4</v>
      </c>
      <c r="I5839" s="42">
        <v>42.693128286725837</v>
      </c>
      <c r="J5839" s="41">
        <v>3.7055555555555556E-4</v>
      </c>
      <c r="K5839" s="42">
        <v>3.9795022127370858</v>
      </c>
      <c r="L5839" s="41">
        <v>3.4789929390877106E-4</v>
      </c>
      <c r="M5839" s="42">
        <v>3.7560268443538427</v>
      </c>
    </row>
    <row r="5840" spans="1:13" x14ac:dyDescent="0.2">
      <c r="A5840" s="84">
        <v>360</v>
      </c>
      <c r="B5840" s="85">
        <v>39163</v>
      </c>
      <c r="C5840" s="105">
        <v>23.16</v>
      </c>
      <c r="D5840" s="90">
        <v>5.7881999999999996E-4</v>
      </c>
      <c r="E5840" s="87">
        <v>570.70947068999999</v>
      </c>
      <c r="F5840" s="96">
        <v>3.26</v>
      </c>
      <c r="G5840" s="91">
        <v>13.21</v>
      </c>
      <c r="H5840" s="41">
        <v>3.4471027421978384E-4</v>
      </c>
      <c r="I5840" s="42">
        <v>42.707845046684852</v>
      </c>
      <c r="J5840" s="41">
        <v>3.6694444444444448E-4</v>
      </c>
      <c r="K5840" s="42">
        <v>3.9798691571815303</v>
      </c>
      <c r="L5840" s="41">
        <v>3.4471027421978384E-4</v>
      </c>
      <c r="M5840" s="42">
        <v>3.7563715546280623</v>
      </c>
    </row>
    <row r="5841" spans="1:13" x14ac:dyDescent="0.2">
      <c r="A5841" s="84">
        <v>360</v>
      </c>
      <c r="B5841" s="85">
        <v>39164</v>
      </c>
      <c r="C5841" s="105">
        <v>23.33</v>
      </c>
      <c r="D5841" s="90">
        <v>5.8264999999999999E-4</v>
      </c>
      <c r="E5841" s="87">
        <v>571.04199456000003</v>
      </c>
      <c r="F5841" s="96">
        <v>3.23</v>
      </c>
      <c r="G5841" s="91">
        <v>13.28</v>
      </c>
      <c r="H5841" s="41">
        <v>3.4642789216876579E-4</v>
      </c>
      <c r="I5841" s="42">
        <v>42.722640235423448</v>
      </c>
      <c r="J5841" s="41">
        <v>3.6888888888888887E-4</v>
      </c>
      <c r="K5841" s="42">
        <v>3.9802380460704194</v>
      </c>
      <c r="L5841" s="41">
        <v>3.4642789216876579E-4</v>
      </c>
      <c r="M5841" s="42">
        <v>3.756717982520231</v>
      </c>
    </row>
    <row r="5842" spans="1:13" x14ac:dyDescent="0.2">
      <c r="A5842" s="84">
        <v>360</v>
      </c>
      <c r="B5842" s="85">
        <v>39165</v>
      </c>
      <c r="C5842" s="105">
        <v>23.33</v>
      </c>
      <c r="D5842" s="90">
        <v>5.8264999999999999E-4</v>
      </c>
      <c r="E5842" s="87">
        <v>571.37471217999996</v>
      </c>
      <c r="F5842" s="96">
        <v>3.23</v>
      </c>
      <c r="G5842" s="91">
        <v>13.28</v>
      </c>
      <c r="H5842" s="41">
        <v>3.4642789216876579E-4</v>
      </c>
      <c r="I5842" s="42">
        <v>42.73744054962809</v>
      </c>
      <c r="J5842" s="41">
        <v>3.6888888888888887E-4</v>
      </c>
      <c r="K5842" s="42">
        <v>3.9806069349593085</v>
      </c>
      <c r="L5842" s="41">
        <v>3.4642789216876579E-4</v>
      </c>
      <c r="M5842" s="42">
        <v>3.7570644104123998</v>
      </c>
    </row>
    <row r="5843" spans="1:13" x14ac:dyDescent="0.2">
      <c r="A5843" s="84">
        <v>360</v>
      </c>
      <c r="B5843" s="85">
        <v>39166</v>
      </c>
      <c r="C5843" s="105">
        <v>23.33</v>
      </c>
      <c r="D5843" s="90">
        <v>5.8264999999999999E-4</v>
      </c>
      <c r="E5843" s="87">
        <v>571.70762365999997</v>
      </c>
      <c r="F5843" s="96">
        <v>3.23</v>
      </c>
      <c r="G5843" s="91">
        <v>13.28</v>
      </c>
      <c r="H5843" s="41">
        <v>3.4642789216876579E-4</v>
      </c>
      <c r="I5843" s="42">
        <v>42.752245991074389</v>
      </c>
      <c r="J5843" s="41">
        <v>3.6888888888888887E-4</v>
      </c>
      <c r="K5843" s="42">
        <v>3.9809758238481976</v>
      </c>
      <c r="L5843" s="41">
        <v>3.4642789216876579E-4</v>
      </c>
      <c r="M5843" s="42">
        <v>3.7574108383045686</v>
      </c>
    </row>
    <row r="5844" spans="1:13" x14ac:dyDescent="0.2">
      <c r="A5844" s="84">
        <v>360</v>
      </c>
      <c r="B5844" s="85">
        <v>39167</v>
      </c>
      <c r="C5844" s="105">
        <v>23.23</v>
      </c>
      <c r="D5844" s="90">
        <v>5.8040000000000001E-4</v>
      </c>
      <c r="E5844" s="87">
        <v>572.03944276000004</v>
      </c>
      <c r="F5844" s="96">
        <v>3.25</v>
      </c>
      <c r="G5844" s="91">
        <v>13.24</v>
      </c>
      <c r="H5844" s="41">
        <v>3.4544652584589386E-4</v>
      </c>
      <c r="I5844" s="42">
        <v>42.767014605924118</v>
      </c>
      <c r="J5844" s="41">
        <v>3.677777777777778E-4</v>
      </c>
      <c r="K5844" s="42">
        <v>3.9813436016259756</v>
      </c>
      <c r="L5844" s="41">
        <v>3.4544652584589386E-4</v>
      </c>
      <c r="M5844" s="42">
        <v>3.7577562848304145</v>
      </c>
    </row>
    <row r="5845" spans="1:13" x14ac:dyDescent="0.2">
      <c r="A5845" s="84">
        <v>360</v>
      </c>
      <c r="B5845" s="85">
        <v>39168</v>
      </c>
      <c r="C5845" s="105">
        <v>23.28</v>
      </c>
      <c r="D5845" s="90">
        <v>5.8151999999999998E-4</v>
      </c>
      <c r="E5845" s="87">
        <v>572.37209514000006</v>
      </c>
      <c r="F5845" s="96">
        <v>3.18</v>
      </c>
      <c r="G5845" s="91">
        <v>13.23</v>
      </c>
      <c r="H5845" s="41">
        <v>3.4520113025138244E-4</v>
      </c>
      <c r="I5845" s="42">
        <v>42.781777827703557</v>
      </c>
      <c r="J5845" s="41">
        <v>3.6749999999999999E-4</v>
      </c>
      <c r="K5845" s="42">
        <v>3.9817111016259754</v>
      </c>
      <c r="L5845" s="41">
        <v>3.4520113025138244E-4</v>
      </c>
      <c r="M5845" s="42">
        <v>3.7581014859606658</v>
      </c>
    </row>
    <row r="5846" spans="1:13" x14ac:dyDescent="0.2">
      <c r="A5846" s="84">
        <v>360</v>
      </c>
      <c r="B5846" s="85">
        <v>39169</v>
      </c>
      <c r="C5846" s="105">
        <v>23.21</v>
      </c>
      <c r="D5846" s="90">
        <v>5.7994999999999998E-4</v>
      </c>
      <c r="E5846" s="87">
        <v>572.70404234</v>
      </c>
      <c r="F5846" s="96">
        <v>3.15</v>
      </c>
      <c r="G5846" s="91">
        <v>13.18</v>
      </c>
      <c r="H5846" s="41">
        <v>3.4397382800754883E-4</v>
      </c>
      <c r="I5846" s="42">
        <v>42.796493639591922</v>
      </c>
      <c r="J5846" s="41">
        <v>3.6611111111111111E-4</v>
      </c>
      <c r="K5846" s="42">
        <v>3.9820772127370865</v>
      </c>
      <c r="L5846" s="41">
        <v>3.4397382800754883E-4</v>
      </c>
      <c r="M5846" s="42">
        <v>3.7584454597886734</v>
      </c>
    </row>
    <row r="5847" spans="1:13" x14ac:dyDescent="0.2">
      <c r="A5847" s="84">
        <v>360</v>
      </c>
      <c r="B5847" s="85">
        <v>39170</v>
      </c>
      <c r="C5847" s="105">
        <v>23.24</v>
      </c>
      <c r="D5847" s="90">
        <v>5.8062000000000001E-4</v>
      </c>
      <c r="E5847" s="87">
        <v>573.03656576000003</v>
      </c>
      <c r="F5847" s="96">
        <v>3.17</v>
      </c>
      <c r="G5847" s="91">
        <v>13.204999999999998</v>
      </c>
      <c r="H5847" s="41">
        <v>3.445875467000814E-4</v>
      </c>
      <c r="I5847" s="42">
        <v>42.811240778342558</v>
      </c>
      <c r="J5847" s="41">
        <v>3.6680555555555549E-4</v>
      </c>
      <c r="K5847" s="42">
        <v>3.9824440182926422</v>
      </c>
      <c r="L5847" s="41">
        <v>3.445875467000814E-4</v>
      </c>
      <c r="M5847" s="42">
        <v>3.7587900473353733</v>
      </c>
    </row>
    <row r="5848" spans="1:13" x14ac:dyDescent="0.2">
      <c r="A5848" s="84">
        <v>360</v>
      </c>
      <c r="B5848" s="85">
        <v>39171</v>
      </c>
      <c r="C5848" s="105">
        <v>23.19</v>
      </c>
      <c r="D5848" s="90">
        <v>5.7949E-4</v>
      </c>
      <c r="E5848" s="87">
        <v>573.36863472000005</v>
      </c>
      <c r="F5848" s="96">
        <v>3.1</v>
      </c>
      <c r="G5848" s="91">
        <v>13.145000000000001</v>
      </c>
      <c r="H5848" s="41">
        <v>3.4311439468726057E-4</v>
      </c>
      <c r="I5848" s="42">
        <v>42.825929931308032</v>
      </c>
      <c r="J5848" s="41">
        <v>3.6513888888888891E-4</v>
      </c>
      <c r="K5848" s="42">
        <v>3.9828091571815309</v>
      </c>
      <c r="L5848" s="41">
        <v>3.4311439468726057E-4</v>
      </c>
      <c r="M5848" s="42">
        <v>3.7591331617300607</v>
      </c>
    </row>
    <row r="5849" spans="1:13" x14ac:dyDescent="0.2">
      <c r="A5849" s="84">
        <v>360</v>
      </c>
      <c r="B5849" s="85">
        <v>39172</v>
      </c>
      <c r="C5849" s="105">
        <v>23.19</v>
      </c>
      <c r="D5849" s="90">
        <v>5.7949E-4</v>
      </c>
      <c r="E5849" s="87">
        <v>573.70089611000003</v>
      </c>
      <c r="F5849" s="96">
        <v>3.1</v>
      </c>
      <c r="G5849" s="91">
        <v>13.145000000000001</v>
      </c>
      <c r="H5849" s="41">
        <v>3.4311439468726057E-4</v>
      </c>
      <c r="I5849" s="42">
        <v>42.840624124333331</v>
      </c>
      <c r="J5849" s="41">
        <v>3.6513888888888891E-4</v>
      </c>
      <c r="K5849" s="42">
        <v>3.9831742960704197</v>
      </c>
      <c r="L5849" s="41">
        <v>3.4311439468726057E-4</v>
      </c>
      <c r="M5849" s="42">
        <v>3.7594762761247482</v>
      </c>
    </row>
    <row r="5850" spans="1:13" x14ac:dyDescent="0.2">
      <c r="A5850" s="84">
        <v>360</v>
      </c>
      <c r="B5850" s="85">
        <v>39173</v>
      </c>
      <c r="C5850" s="105">
        <v>23.19</v>
      </c>
      <c r="D5850" s="90">
        <v>5.7949E-4</v>
      </c>
      <c r="E5850" s="87">
        <v>574.03335003999996</v>
      </c>
      <c r="F5850" s="96">
        <v>3.1</v>
      </c>
      <c r="G5850" s="91">
        <v>13.145000000000001</v>
      </c>
      <c r="H5850" s="41">
        <v>3.4311439468726057E-4</v>
      </c>
      <c r="I5850" s="42">
        <v>42.855323359147775</v>
      </c>
      <c r="J5850" s="41">
        <v>3.6513888888888891E-4</v>
      </c>
      <c r="K5850" s="42">
        <v>3.9835394349593085</v>
      </c>
      <c r="L5850" s="41">
        <v>3.4311439468726057E-4</v>
      </c>
      <c r="M5850" s="42">
        <v>3.7598193905194357</v>
      </c>
    </row>
    <row r="5851" spans="1:13" x14ac:dyDescent="0.2">
      <c r="A5851" s="84">
        <v>360</v>
      </c>
      <c r="B5851" s="85">
        <v>39174</v>
      </c>
      <c r="C5851" s="105">
        <v>22.91</v>
      </c>
      <c r="D5851" s="90">
        <v>5.7317000000000002E-4</v>
      </c>
      <c r="E5851" s="87">
        <v>574.36236873999997</v>
      </c>
      <c r="F5851" s="96">
        <v>3.07</v>
      </c>
      <c r="G5851" s="91">
        <v>12.99</v>
      </c>
      <c r="H5851" s="41">
        <v>3.3930514328628369E-4</v>
      </c>
      <c r="I5851" s="42">
        <v>42.869864390780734</v>
      </c>
      <c r="J5851" s="41">
        <v>3.6083333333333334E-4</v>
      </c>
      <c r="K5851" s="42">
        <v>3.9839002682926417</v>
      </c>
      <c r="L5851" s="41">
        <v>3.3930514328628369E-4</v>
      </c>
      <c r="M5851" s="42">
        <v>3.7601586956627218</v>
      </c>
    </row>
    <row r="5852" spans="1:13" x14ac:dyDescent="0.2">
      <c r="A5852" s="84">
        <v>360</v>
      </c>
      <c r="B5852" s="85">
        <v>39175</v>
      </c>
      <c r="C5852" s="105">
        <v>23.34</v>
      </c>
      <c r="D5852" s="90">
        <v>5.8288000000000003E-4</v>
      </c>
      <c r="E5852" s="87">
        <v>574.69715308000002</v>
      </c>
      <c r="F5852" s="96">
        <v>3.09</v>
      </c>
      <c r="G5852" s="91">
        <v>13.215</v>
      </c>
      <c r="H5852" s="41">
        <v>3.4483299633425446E-4</v>
      </c>
      <c r="I5852" s="42">
        <v>42.884647334571049</v>
      </c>
      <c r="J5852" s="41">
        <v>3.670833333333333E-4</v>
      </c>
      <c r="K5852" s="42">
        <v>3.984267351625975</v>
      </c>
      <c r="L5852" s="41">
        <v>3.4483299633425446E-4</v>
      </c>
      <c r="M5852" s="42">
        <v>3.760503528659056</v>
      </c>
    </row>
    <row r="5853" spans="1:13" x14ac:dyDescent="0.2">
      <c r="A5853" s="84">
        <v>360</v>
      </c>
      <c r="B5853" s="85">
        <v>39176</v>
      </c>
      <c r="C5853" s="105">
        <v>23.39</v>
      </c>
      <c r="D5853" s="90">
        <v>5.8399999999999999E-4</v>
      </c>
      <c r="E5853" s="87">
        <v>575.03277621999996</v>
      </c>
      <c r="F5853" s="96">
        <v>3.12</v>
      </c>
      <c r="G5853" s="91">
        <v>13.255000000000001</v>
      </c>
      <c r="H5853" s="41">
        <v>3.4581457872118193E-4</v>
      </c>
      <c r="I5853" s="42">
        <v>42.89947747082266</v>
      </c>
      <c r="J5853" s="41">
        <v>3.6819444444444448E-4</v>
      </c>
      <c r="K5853" s="42">
        <v>3.9846355460704195</v>
      </c>
      <c r="L5853" s="41">
        <v>3.4581457872118193E-4</v>
      </c>
      <c r="M5853" s="42">
        <v>3.7608493432377772</v>
      </c>
    </row>
    <row r="5854" spans="1:13" x14ac:dyDescent="0.2">
      <c r="A5854" s="84">
        <v>360</v>
      </c>
      <c r="B5854" s="85">
        <v>39177</v>
      </c>
      <c r="C5854" s="105">
        <v>23.39</v>
      </c>
      <c r="D5854" s="90">
        <v>5.8399999999999999E-4</v>
      </c>
      <c r="E5854" s="87">
        <v>575.36859535999997</v>
      </c>
      <c r="F5854" s="96">
        <v>3.12</v>
      </c>
      <c r="G5854" s="91">
        <v>13.255000000000001</v>
      </c>
      <c r="H5854" s="41">
        <v>3.4581457872118193E-4</v>
      </c>
      <c r="I5854" s="42">
        <v>42.91431273555159</v>
      </c>
      <c r="J5854" s="41">
        <v>3.6819444444444448E-4</v>
      </c>
      <c r="K5854" s="42">
        <v>3.9850037405148639</v>
      </c>
      <c r="L5854" s="41">
        <v>3.4581457872118193E-4</v>
      </c>
      <c r="M5854" s="42">
        <v>3.7611951578164984</v>
      </c>
    </row>
    <row r="5855" spans="1:13" x14ac:dyDescent="0.2">
      <c r="A5855" s="84">
        <v>360</v>
      </c>
      <c r="B5855" s="85">
        <v>39178</v>
      </c>
      <c r="C5855" s="105">
        <v>23.39</v>
      </c>
      <c r="D5855" s="90">
        <v>5.8399999999999999E-4</v>
      </c>
      <c r="E5855" s="87">
        <v>575.70461062000004</v>
      </c>
      <c r="F5855" s="96">
        <v>3.12</v>
      </c>
      <c r="G5855" s="91">
        <v>13.255000000000001</v>
      </c>
      <c r="H5855" s="41">
        <v>3.4581457872118193E-4</v>
      </c>
      <c r="I5855" s="42">
        <v>42.929153130531347</v>
      </c>
      <c r="J5855" s="41">
        <v>3.6819444444444448E-4</v>
      </c>
      <c r="K5855" s="42">
        <v>3.9853719349593084</v>
      </c>
      <c r="L5855" s="41">
        <v>3.4581457872118193E-4</v>
      </c>
      <c r="M5855" s="42">
        <v>3.7615409723952196</v>
      </c>
    </row>
    <row r="5856" spans="1:13" x14ac:dyDescent="0.2">
      <c r="A5856" s="84">
        <v>360</v>
      </c>
      <c r="B5856" s="85">
        <v>39179</v>
      </c>
      <c r="C5856" s="105">
        <v>23.39</v>
      </c>
      <c r="D5856" s="90">
        <v>5.8399999999999999E-4</v>
      </c>
      <c r="E5856" s="87">
        <v>576.04082211000002</v>
      </c>
      <c r="F5856" s="96">
        <v>3.12</v>
      </c>
      <c r="G5856" s="91">
        <v>13.255000000000001</v>
      </c>
      <c r="H5856" s="41">
        <v>3.4581457872118193E-4</v>
      </c>
      <c r="I5856" s="42">
        <v>42.943998657536042</v>
      </c>
      <c r="J5856" s="41">
        <v>3.6819444444444448E-4</v>
      </c>
      <c r="K5856" s="42">
        <v>3.9857401294037529</v>
      </c>
      <c r="L5856" s="41">
        <v>3.4581457872118193E-4</v>
      </c>
      <c r="M5856" s="42">
        <v>3.7618867869739407</v>
      </c>
    </row>
    <row r="5857" spans="1:13" x14ac:dyDescent="0.2">
      <c r="A5857" s="84">
        <v>360</v>
      </c>
      <c r="B5857" s="85">
        <v>39180</v>
      </c>
      <c r="C5857" s="105">
        <v>23.39</v>
      </c>
      <c r="D5857" s="90">
        <v>5.8399999999999999E-4</v>
      </c>
      <c r="E5857" s="87">
        <v>576.37722995000001</v>
      </c>
      <c r="F5857" s="96">
        <v>3.12</v>
      </c>
      <c r="G5857" s="91">
        <v>13.255000000000001</v>
      </c>
      <c r="H5857" s="41">
        <v>3.4581457872118193E-4</v>
      </c>
      <c r="I5857" s="42">
        <v>42.958849318340398</v>
      </c>
      <c r="J5857" s="41">
        <v>3.6819444444444448E-4</v>
      </c>
      <c r="K5857" s="42">
        <v>3.9861083238481974</v>
      </c>
      <c r="L5857" s="41">
        <v>3.4581457872118193E-4</v>
      </c>
      <c r="M5857" s="42">
        <v>3.7622326015526619</v>
      </c>
    </row>
    <row r="5858" spans="1:13" x14ac:dyDescent="0.2">
      <c r="A5858" s="84">
        <v>360</v>
      </c>
      <c r="B5858" s="85">
        <v>39181</v>
      </c>
      <c r="C5858" s="105">
        <v>23.09</v>
      </c>
      <c r="D5858" s="90">
        <v>5.7724000000000002E-4</v>
      </c>
      <c r="E5858" s="87">
        <v>576.70993794000003</v>
      </c>
      <c r="F5858" s="96">
        <v>3.14</v>
      </c>
      <c r="G5858" s="91">
        <v>13.115</v>
      </c>
      <c r="H5858" s="41">
        <v>3.4237752651788966E-4</v>
      </c>
      <c r="I5858" s="42">
        <v>42.973557462912069</v>
      </c>
      <c r="J5858" s="41">
        <v>3.6430555555555554E-4</v>
      </c>
      <c r="K5858" s="42">
        <v>3.9864726294037531</v>
      </c>
      <c r="L5858" s="41">
        <v>3.4237752651788966E-4</v>
      </c>
      <c r="M5858" s="42">
        <v>3.7625749790791798</v>
      </c>
    </row>
    <row r="5859" spans="1:13" x14ac:dyDescent="0.2">
      <c r="A5859" s="84">
        <v>360</v>
      </c>
      <c r="B5859" s="85">
        <v>39182</v>
      </c>
      <c r="C5859" s="105">
        <v>23.09</v>
      </c>
      <c r="D5859" s="90">
        <v>5.7724000000000002E-4</v>
      </c>
      <c r="E5859" s="87">
        <v>577.04283797999994</v>
      </c>
      <c r="F5859" s="96">
        <v>3.09</v>
      </c>
      <c r="G5859" s="91">
        <v>13.09</v>
      </c>
      <c r="H5859" s="41">
        <v>3.4176332082291871E-4</v>
      </c>
      <c r="I5859" s="42">
        <v>42.988244248618166</v>
      </c>
      <c r="J5859" s="41">
        <v>3.636111111111111E-4</v>
      </c>
      <c r="K5859" s="42">
        <v>3.9868362405148643</v>
      </c>
      <c r="L5859" s="41">
        <v>3.4176332082291871E-4</v>
      </c>
      <c r="M5859" s="42">
        <v>3.7629167424000025</v>
      </c>
    </row>
    <row r="5860" spans="1:13" x14ac:dyDescent="0.2">
      <c r="A5860" s="84">
        <v>360</v>
      </c>
      <c r="B5860" s="85">
        <v>39183</v>
      </c>
      <c r="C5860" s="105">
        <v>22.99</v>
      </c>
      <c r="D5860" s="90">
        <v>5.7498E-4</v>
      </c>
      <c r="E5860" s="87">
        <v>577.37462606999998</v>
      </c>
      <c r="F5860" s="96">
        <v>3.09</v>
      </c>
      <c r="G5860" s="91">
        <v>13.04</v>
      </c>
      <c r="H5860" s="41">
        <v>3.4053450312576672E-4</v>
      </c>
      <c r="I5860" s="42">
        <v>43.002883229013619</v>
      </c>
      <c r="J5860" s="41">
        <v>3.6222222222222222E-4</v>
      </c>
      <c r="K5860" s="42">
        <v>3.9871984627370867</v>
      </c>
      <c r="L5860" s="41">
        <v>3.4053450312576672E-4</v>
      </c>
      <c r="M5860" s="42">
        <v>3.7632572769031283</v>
      </c>
    </row>
    <row r="5861" spans="1:13" x14ac:dyDescent="0.2">
      <c r="A5861" s="84">
        <v>360</v>
      </c>
      <c r="B5861" s="85">
        <v>39184</v>
      </c>
      <c r="C5861" s="105">
        <v>22.84</v>
      </c>
      <c r="D5861" s="90">
        <v>5.7158999999999997E-4</v>
      </c>
      <c r="E5861" s="87">
        <v>577.70464762999995</v>
      </c>
      <c r="F5861" s="96">
        <v>3.08</v>
      </c>
      <c r="G5861" s="91">
        <v>12.96</v>
      </c>
      <c r="H5861" s="41">
        <v>3.385672669551365E-4</v>
      </c>
      <c r="I5861" s="42">
        <v>43.017442597659659</v>
      </c>
      <c r="J5861" s="41">
        <v>3.6000000000000002E-4</v>
      </c>
      <c r="K5861" s="42">
        <v>3.9875584627370868</v>
      </c>
      <c r="L5861" s="41">
        <v>3.385672669551365E-4</v>
      </c>
      <c r="M5861" s="42">
        <v>3.7635958441700836</v>
      </c>
    </row>
    <row r="5862" spans="1:13" x14ac:dyDescent="0.2">
      <c r="A5862" s="84">
        <v>360</v>
      </c>
      <c r="B5862" s="85">
        <v>39185</v>
      </c>
      <c r="C5862" s="105">
        <v>22.69</v>
      </c>
      <c r="D5862" s="90">
        <v>5.6818999999999999E-4</v>
      </c>
      <c r="E5862" s="87">
        <v>578.03289362999999</v>
      </c>
      <c r="F5862" s="96">
        <v>3.05</v>
      </c>
      <c r="G5862" s="91">
        <v>12.870000000000001</v>
      </c>
      <c r="H5862" s="41">
        <v>3.3635246486340975E-4</v>
      </c>
      <c r="I5862" s="42">
        <v>43.031911620509504</v>
      </c>
      <c r="J5862" s="41">
        <v>3.5750000000000002E-4</v>
      </c>
      <c r="K5862" s="42">
        <v>3.9879159627370866</v>
      </c>
      <c r="L5862" s="41">
        <v>3.3635246486340975E-4</v>
      </c>
      <c r="M5862" s="42">
        <v>3.763932196634947</v>
      </c>
    </row>
    <row r="5863" spans="1:13" x14ac:dyDescent="0.2">
      <c r="A5863" s="84">
        <v>360</v>
      </c>
      <c r="B5863" s="85">
        <v>39186</v>
      </c>
      <c r="C5863" s="105">
        <v>22.69</v>
      </c>
      <c r="D5863" s="90">
        <v>5.6818999999999999E-4</v>
      </c>
      <c r="E5863" s="87">
        <v>578.36132613999996</v>
      </c>
      <c r="F5863" s="96">
        <v>3.05</v>
      </c>
      <c r="G5863" s="91">
        <v>12.870000000000001</v>
      </c>
      <c r="H5863" s="41">
        <v>3.3635246486340975E-4</v>
      </c>
      <c r="I5863" s="42">
        <v>43.046385510050847</v>
      </c>
      <c r="J5863" s="41">
        <v>3.5750000000000002E-4</v>
      </c>
      <c r="K5863" s="42">
        <v>3.9882734627370864</v>
      </c>
      <c r="L5863" s="41">
        <v>3.3635246486340975E-4</v>
      </c>
      <c r="M5863" s="42">
        <v>3.7642685490998105</v>
      </c>
    </row>
    <row r="5864" spans="1:13" x14ac:dyDescent="0.2">
      <c r="A5864" s="84">
        <v>360</v>
      </c>
      <c r="B5864" s="85">
        <v>39187</v>
      </c>
      <c r="C5864" s="105">
        <v>22.69</v>
      </c>
      <c r="D5864" s="90">
        <v>5.6818999999999999E-4</v>
      </c>
      <c r="E5864" s="87">
        <v>578.68994525999994</v>
      </c>
      <c r="F5864" s="96">
        <v>3.05</v>
      </c>
      <c r="G5864" s="91">
        <v>12.870000000000001</v>
      </c>
      <c r="H5864" s="41">
        <v>3.3635246486340975E-4</v>
      </c>
      <c r="I5864" s="42">
        <v>43.060864267920614</v>
      </c>
      <c r="J5864" s="41">
        <v>3.5750000000000002E-4</v>
      </c>
      <c r="K5864" s="42">
        <v>3.9886309627370862</v>
      </c>
      <c r="L5864" s="41">
        <v>3.3635246486340975E-4</v>
      </c>
      <c r="M5864" s="42">
        <v>3.7646049015646739</v>
      </c>
    </row>
    <row r="5865" spans="1:13" x14ac:dyDescent="0.2">
      <c r="A5865" s="84">
        <v>360</v>
      </c>
      <c r="B5865" s="85">
        <v>39188</v>
      </c>
      <c r="C5865" s="105">
        <v>22.77</v>
      </c>
      <c r="D5865" s="90">
        <v>5.6999999999999998E-4</v>
      </c>
      <c r="E5865" s="87">
        <v>579.01979853</v>
      </c>
      <c r="F5865" s="96">
        <v>3.05</v>
      </c>
      <c r="G5865" s="91">
        <v>12.91</v>
      </c>
      <c r="H5865" s="41">
        <v>3.373370386916541E-4</v>
      </c>
      <c r="I5865" s="42">
        <v>43.075390292356261</v>
      </c>
      <c r="J5865" s="41">
        <v>3.5861111111111109E-4</v>
      </c>
      <c r="K5865" s="42">
        <v>3.9889895738481971</v>
      </c>
      <c r="L5865" s="41">
        <v>3.373370386916541E-4</v>
      </c>
      <c r="M5865" s="42">
        <v>3.7649422386033655</v>
      </c>
    </row>
    <row r="5866" spans="1:13" x14ac:dyDescent="0.2">
      <c r="A5866" s="84">
        <v>360</v>
      </c>
      <c r="B5866" s="85">
        <v>39189</v>
      </c>
      <c r="C5866" s="105">
        <v>22.78</v>
      </c>
      <c r="D5866" s="90">
        <v>5.7023000000000002E-4</v>
      </c>
      <c r="E5866" s="87">
        <v>579.34997298999997</v>
      </c>
      <c r="F5866" s="96">
        <v>3.05</v>
      </c>
      <c r="G5866" s="91">
        <v>12.915000000000001</v>
      </c>
      <c r="H5866" s="41">
        <v>3.3746008596247101E-4</v>
      </c>
      <c r="I5866" s="42">
        <v>43.089926517267187</v>
      </c>
      <c r="J5866" s="41">
        <v>3.5875000000000002E-4</v>
      </c>
      <c r="K5866" s="42">
        <v>3.9893483238481973</v>
      </c>
      <c r="L5866" s="41">
        <v>3.3746008596247101E-4</v>
      </c>
      <c r="M5866" s="42">
        <v>3.7652796986893282</v>
      </c>
    </row>
    <row r="5867" spans="1:13" x14ac:dyDescent="0.2">
      <c r="A5867" s="84">
        <v>360</v>
      </c>
      <c r="B5867" s="85">
        <v>39190</v>
      </c>
      <c r="C5867" s="105">
        <v>22.86</v>
      </c>
      <c r="D5867" s="90">
        <v>5.7204000000000001E-4</v>
      </c>
      <c r="E5867" s="87">
        <v>579.68138435000003</v>
      </c>
      <c r="F5867" s="96">
        <v>3.05</v>
      </c>
      <c r="G5867" s="91">
        <v>12.955</v>
      </c>
      <c r="H5867" s="41">
        <v>3.3844426856766141E-4</v>
      </c>
      <c r="I5867" s="42">
        <v>43.104510055929957</v>
      </c>
      <c r="J5867" s="41">
        <v>3.5986111111111109E-4</v>
      </c>
      <c r="K5867" s="42">
        <v>3.9897081849593086</v>
      </c>
      <c r="L5867" s="41">
        <v>3.3844426856766141E-4</v>
      </c>
      <c r="M5867" s="42">
        <v>3.7656181429578961</v>
      </c>
    </row>
    <row r="5868" spans="1:13" x14ac:dyDescent="0.2">
      <c r="A5868" s="84">
        <v>360</v>
      </c>
      <c r="B5868" s="85">
        <v>39191</v>
      </c>
      <c r="C5868" s="105">
        <v>22.77</v>
      </c>
      <c r="D5868" s="90">
        <v>5.6999999999999998E-4</v>
      </c>
      <c r="E5868" s="87">
        <v>580.01180274000001</v>
      </c>
      <c r="F5868" s="96">
        <v>3.14</v>
      </c>
      <c r="G5868" s="91">
        <v>12.955</v>
      </c>
      <c r="H5868" s="41">
        <v>3.3844426856766141E-4</v>
      </c>
      <c r="I5868" s="42">
        <v>43.119098530307802</v>
      </c>
      <c r="J5868" s="41">
        <v>3.5986111111111109E-4</v>
      </c>
      <c r="K5868" s="42">
        <v>3.9900680460704199</v>
      </c>
      <c r="L5868" s="41">
        <v>3.3844426856766141E-4</v>
      </c>
      <c r="M5868" s="42">
        <v>3.765956587226464</v>
      </c>
    </row>
    <row r="5869" spans="1:13" x14ac:dyDescent="0.2">
      <c r="A5869" s="84">
        <v>360</v>
      </c>
      <c r="B5869" s="85">
        <v>39192</v>
      </c>
      <c r="C5869" s="105">
        <v>22.57</v>
      </c>
      <c r="D5869" s="90">
        <v>5.6546999999999999E-4</v>
      </c>
      <c r="E5869" s="87">
        <v>580.33978201000002</v>
      </c>
      <c r="F5869" s="96">
        <v>3.15</v>
      </c>
      <c r="G5869" s="91">
        <v>12.86</v>
      </c>
      <c r="H5869" s="41">
        <v>3.3610626703839408E-4</v>
      </c>
      <c r="I5869" s="42">
        <v>43.133591129552883</v>
      </c>
      <c r="J5869" s="41">
        <v>3.5722222222222221E-4</v>
      </c>
      <c r="K5869" s="42">
        <v>3.990425268292642</v>
      </c>
      <c r="L5869" s="41">
        <v>3.3610626703839408E-4</v>
      </c>
      <c r="M5869" s="42">
        <v>3.7662926934935026</v>
      </c>
    </row>
    <row r="5870" spans="1:13" x14ac:dyDescent="0.2">
      <c r="A5870" s="84">
        <v>360</v>
      </c>
      <c r="B5870" s="85">
        <v>39193</v>
      </c>
      <c r="C5870" s="105">
        <v>22.57</v>
      </c>
      <c r="D5870" s="90">
        <v>5.6546999999999999E-4</v>
      </c>
      <c r="E5870" s="87">
        <v>580.66794675000006</v>
      </c>
      <c r="F5870" s="96">
        <v>3.15</v>
      </c>
      <c r="G5870" s="91">
        <v>12.86</v>
      </c>
      <c r="H5870" s="41">
        <v>3.3610626703839408E-4</v>
      </c>
      <c r="I5870" s="42">
        <v>43.148088599851398</v>
      </c>
      <c r="J5870" s="41">
        <v>3.5722222222222221E-4</v>
      </c>
      <c r="K5870" s="42">
        <v>3.9907824905148641</v>
      </c>
      <c r="L5870" s="41">
        <v>3.3610626703839408E-4</v>
      </c>
      <c r="M5870" s="42">
        <v>3.7666287997605412</v>
      </c>
    </row>
    <row r="5871" spans="1:13" x14ac:dyDescent="0.2">
      <c r="A5871" s="84">
        <v>360</v>
      </c>
      <c r="B5871" s="85">
        <v>39194</v>
      </c>
      <c r="C5871" s="105">
        <v>22.57</v>
      </c>
      <c r="D5871" s="90">
        <v>5.6546999999999999E-4</v>
      </c>
      <c r="E5871" s="87">
        <v>580.99629704999995</v>
      </c>
      <c r="F5871" s="96">
        <v>3.15</v>
      </c>
      <c r="G5871" s="91">
        <v>12.86</v>
      </c>
      <c r="H5871" s="41">
        <v>3.3610626703839408E-4</v>
      </c>
      <c r="I5871" s="42">
        <v>43.162590942840538</v>
      </c>
      <c r="J5871" s="41">
        <v>3.5722222222222221E-4</v>
      </c>
      <c r="K5871" s="42">
        <v>3.9911397127370862</v>
      </c>
      <c r="L5871" s="41">
        <v>3.3610626703839408E-4</v>
      </c>
      <c r="M5871" s="42">
        <v>3.7669649060275798</v>
      </c>
    </row>
    <row r="5872" spans="1:13" x14ac:dyDescent="0.2">
      <c r="A5872" s="84">
        <v>360</v>
      </c>
      <c r="B5872" s="85">
        <v>39195</v>
      </c>
      <c r="C5872" s="105">
        <v>22.66</v>
      </c>
      <c r="D5872" s="90">
        <v>5.6751000000000002E-4</v>
      </c>
      <c r="E5872" s="87">
        <v>581.32601825999996</v>
      </c>
      <c r="F5872" s="96">
        <v>3.15</v>
      </c>
      <c r="G5872" s="91">
        <v>12.904999999999999</v>
      </c>
      <c r="H5872" s="41">
        <v>3.3721398598673957E-4</v>
      </c>
      <c r="I5872" s="42">
        <v>43.17714597217789</v>
      </c>
      <c r="J5872" s="41">
        <v>3.5847222222222221E-4</v>
      </c>
      <c r="K5872" s="42">
        <v>3.9914981849593083</v>
      </c>
      <c r="L5872" s="41">
        <v>3.3721398598673957E-4</v>
      </c>
      <c r="M5872" s="42">
        <v>3.7673021200135666</v>
      </c>
    </row>
    <row r="5873" spans="1:13" x14ac:dyDescent="0.2">
      <c r="A5873" s="84">
        <v>360</v>
      </c>
      <c r="B5873" s="85">
        <v>39196</v>
      </c>
      <c r="C5873" s="105">
        <v>23.03</v>
      </c>
      <c r="D5873" s="90">
        <v>5.7587999999999997E-4</v>
      </c>
      <c r="E5873" s="87">
        <v>581.66079229000002</v>
      </c>
      <c r="F5873" s="96">
        <v>3.12</v>
      </c>
      <c r="G5873" s="91">
        <v>13.075000000000001</v>
      </c>
      <c r="H5873" s="41">
        <v>3.4139473241023843E-4</v>
      </c>
      <c r="I5873" s="42">
        <v>43.191886422373301</v>
      </c>
      <c r="J5873" s="41">
        <v>3.6319444444444447E-4</v>
      </c>
      <c r="K5873" s="42">
        <v>3.991861379403753</v>
      </c>
      <c r="L5873" s="41">
        <v>3.4139473241023843E-4</v>
      </c>
      <c r="M5873" s="42">
        <v>3.767643514745977</v>
      </c>
    </row>
    <row r="5874" spans="1:13" x14ac:dyDescent="0.2">
      <c r="A5874" s="84">
        <v>360</v>
      </c>
      <c r="B5874" s="85">
        <v>39197</v>
      </c>
      <c r="C5874" s="105">
        <v>22.28</v>
      </c>
      <c r="D5874" s="90">
        <v>5.5889000000000004E-4</v>
      </c>
      <c r="E5874" s="87">
        <v>581.98587669000005</v>
      </c>
      <c r="F5874" s="96">
        <v>3.12</v>
      </c>
      <c r="G5874" s="91">
        <v>12.700000000000001</v>
      </c>
      <c r="H5874" s="41">
        <v>3.3216414056624899E-4</v>
      </c>
      <c r="I5874" s="42">
        <v>43.206233218206222</v>
      </c>
      <c r="J5874" s="41">
        <v>3.5277777777777781E-4</v>
      </c>
      <c r="K5874" s="42">
        <v>3.9922141571815306</v>
      </c>
      <c r="L5874" s="41">
        <v>3.3216414056624899E-4</v>
      </c>
      <c r="M5874" s="42">
        <v>3.7679756788865433</v>
      </c>
    </row>
    <row r="5875" spans="1:13" x14ac:dyDescent="0.2">
      <c r="A5875" s="84">
        <v>360</v>
      </c>
      <c r="B5875" s="85">
        <v>39198</v>
      </c>
      <c r="C5875" s="105">
        <v>22.17</v>
      </c>
      <c r="D5875" s="90">
        <v>5.5639000000000003E-4</v>
      </c>
      <c r="E5875" s="87">
        <v>582.30968781000001</v>
      </c>
      <c r="F5875" s="96">
        <v>3.13</v>
      </c>
      <c r="G5875" s="91">
        <v>12.65</v>
      </c>
      <c r="H5875" s="41">
        <v>3.3093108141857286E-4</v>
      </c>
      <c r="I5875" s="42">
        <v>43.220531503689145</v>
      </c>
      <c r="J5875" s="41">
        <v>3.5138888888888888E-4</v>
      </c>
      <c r="K5875" s="42">
        <v>3.9925655460704195</v>
      </c>
      <c r="L5875" s="41">
        <v>3.3093108141857286E-4</v>
      </c>
      <c r="M5875" s="42">
        <v>3.7683066099679619</v>
      </c>
    </row>
    <row r="5876" spans="1:13" x14ac:dyDescent="0.2">
      <c r="A5876" s="84">
        <v>360</v>
      </c>
      <c r="B5876" s="85">
        <v>39199</v>
      </c>
      <c r="C5876" s="105">
        <v>22.03</v>
      </c>
      <c r="D5876" s="90">
        <v>5.532E-4</v>
      </c>
      <c r="E5876" s="87">
        <v>582.63182153000002</v>
      </c>
      <c r="F5876" s="96">
        <v>3.1</v>
      </c>
      <c r="G5876" s="91">
        <v>12.565000000000001</v>
      </c>
      <c r="H5876" s="41">
        <v>3.2883362777469394E-4</v>
      </c>
      <c r="I5876" s="42">
        <v>43.234743867857851</v>
      </c>
      <c r="J5876" s="41">
        <v>3.490277777777778E-4</v>
      </c>
      <c r="K5876" s="42">
        <v>3.9929145738481973</v>
      </c>
      <c r="L5876" s="41">
        <v>3.2883362777469394E-4</v>
      </c>
      <c r="M5876" s="42">
        <v>3.7686354435957368</v>
      </c>
    </row>
    <row r="5877" spans="1:13" x14ac:dyDescent="0.2">
      <c r="A5877" s="84">
        <v>360</v>
      </c>
      <c r="B5877" s="85">
        <v>39200</v>
      </c>
      <c r="C5877" s="105">
        <v>22.03</v>
      </c>
      <c r="D5877" s="90">
        <v>5.532E-4</v>
      </c>
      <c r="E5877" s="87">
        <v>582.95413344999997</v>
      </c>
      <c r="F5877" s="96">
        <v>3.1</v>
      </c>
      <c r="G5877" s="91">
        <v>12.565000000000001</v>
      </c>
      <c r="H5877" s="41">
        <v>3.2883362777469394E-4</v>
      </c>
      <c r="I5877" s="42">
        <v>43.248960905529827</v>
      </c>
      <c r="J5877" s="41">
        <v>3.490277777777778E-4</v>
      </c>
      <c r="K5877" s="42">
        <v>3.993263601625975</v>
      </c>
      <c r="L5877" s="41">
        <v>3.2883362777469394E-4</v>
      </c>
      <c r="M5877" s="42">
        <v>3.7689642772235112</v>
      </c>
    </row>
    <row r="5878" spans="1:13" x14ac:dyDescent="0.2">
      <c r="A5878" s="84">
        <v>360</v>
      </c>
      <c r="B5878" s="85">
        <v>39201</v>
      </c>
      <c r="C5878" s="105">
        <v>22.03</v>
      </c>
      <c r="D5878" s="90">
        <v>5.532E-4</v>
      </c>
      <c r="E5878" s="87">
        <v>583.27662367999994</v>
      </c>
      <c r="F5878" s="96">
        <v>3.1</v>
      </c>
      <c r="G5878" s="91">
        <v>12.565000000000001</v>
      </c>
      <c r="H5878" s="41">
        <v>3.2883362777469394E-4</v>
      </c>
      <c r="I5878" s="42">
        <v>43.263182618241878</v>
      </c>
      <c r="J5878" s="41">
        <v>3.490277777777778E-4</v>
      </c>
      <c r="K5878" s="42">
        <v>3.9936126294037528</v>
      </c>
      <c r="L5878" s="41">
        <v>3.2883362777469394E-4</v>
      </c>
      <c r="M5878" s="42">
        <v>3.7692931108512857</v>
      </c>
    </row>
    <row r="5879" spans="1:13" x14ac:dyDescent="0.2">
      <c r="A5879" s="84">
        <v>360</v>
      </c>
      <c r="B5879" s="85">
        <v>39202</v>
      </c>
      <c r="C5879" s="105">
        <v>21.85</v>
      </c>
      <c r="D5879" s="90">
        <v>5.4909999999999996E-4</v>
      </c>
      <c r="E5879" s="87">
        <v>583.59690087000001</v>
      </c>
      <c r="F5879" s="96">
        <v>3.1</v>
      </c>
      <c r="G5879" s="91">
        <v>12.475000000000001</v>
      </c>
      <c r="H5879" s="41">
        <v>3.2661107228304509E-4</v>
      </c>
      <c r="I5879" s="42">
        <v>43.277312852707198</v>
      </c>
      <c r="J5879" s="41">
        <v>3.465277777777778E-4</v>
      </c>
      <c r="K5879" s="42">
        <v>3.9939591571815307</v>
      </c>
      <c r="L5879" s="41">
        <v>3.2661107228304509E-4</v>
      </c>
      <c r="M5879" s="42">
        <v>3.7696197219235685</v>
      </c>
    </row>
    <row r="5880" spans="1:13" x14ac:dyDescent="0.2">
      <c r="A5880" s="84">
        <v>360</v>
      </c>
      <c r="B5880" s="85">
        <v>39203</v>
      </c>
      <c r="C5880" s="105">
        <v>21.85</v>
      </c>
      <c r="D5880" s="90">
        <v>5.4909999999999996E-4</v>
      </c>
      <c r="E5880" s="87">
        <v>583.91735392999999</v>
      </c>
      <c r="F5880" s="96">
        <v>3.1</v>
      </c>
      <c r="G5880" s="91">
        <v>12.475000000000001</v>
      </c>
      <c r="H5880" s="41">
        <v>3.2661107228304509E-4</v>
      </c>
      <c r="I5880" s="42">
        <v>43.291447702263547</v>
      </c>
      <c r="J5880" s="41">
        <v>3.465277777777778E-4</v>
      </c>
      <c r="K5880" s="42">
        <v>3.9943056849593086</v>
      </c>
      <c r="L5880" s="41">
        <v>3.2661107228304509E-4</v>
      </c>
      <c r="M5880" s="42">
        <v>3.7699463329958514</v>
      </c>
    </row>
    <row r="5881" spans="1:13" x14ac:dyDescent="0.2">
      <c r="A5881" s="84">
        <v>360</v>
      </c>
      <c r="B5881" s="85">
        <v>39204</v>
      </c>
      <c r="C5881" s="105">
        <v>21.65</v>
      </c>
      <c r="D5881" s="90">
        <v>5.4452999999999999E-4</v>
      </c>
      <c r="E5881" s="87">
        <v>584.23531445000003</v>
      </c>
      <c r="F5881" s="96">
        <v>3.04</v>
      </c>
      <c r="G5881" s="91">
        <v>12.344999999999999</v>
      </c>
      <c r="H5881" s="41">
        <v>3.2339758136545882E-4</v>
      </c>
      <c r="I5881" s="42">
        <v>43.305448051744271</v>
      </c>
      <c r="J5881" s="41">
        <v>3.4291666666666661E-4</v>
      </c>
      <c r="K5881" s="42">
        <v>3.9946486016259755</v>
      </c>
      <c r="L5881" s="41">
        <v>3.2339758136545882E-4</v>
      </c>
      <c r="M5881" s="42">
        <v>3.7702697305772168</v>
      </c>
    </row>
    <row r="5882" spans="1:13" x14ac:dyDescent="0.2">
      <c r="A5882" s="84">
        <v>360</v>
      </c>
      <c r="B5882" s="85">
        <v>39205</v>
      </c>
      <c r="C5882" s="105">
        <v>22.25</v>
      </c>
      <c r="D5882" s="90">
        <v>5.5820999999999996E-4</v>
      </c>
      <c r="E5882" s="87">
        <v>584.56144043999996</v>
      </c>
      <c r="F5882" s="96">
        <v>3.07</v>
      </c>
      <c r="G5882" s="91">
        <v>12.66</v>
      </c>
      <c r="H5882" s="41">
        <v>3.3117773690438668E-4</v>
      </c>
      <c r="I5882" s="42">
        <v>43.319789852025679</v>
      </c>
      <c r="J5882" s="41">
        <v>3.5166666666666669E-4</v>
      </c>
      <c r="K5882" s="42">
        <v>3.995000268292642</v>
      </c>
      <c r="L5882" s="41">
        <v>3.3117773690438668E-4</v>
      </c>
      <c r="M5882" s="42">
        <v>3.7706009083141212</v>
      </c>
    </row>
    <row r="5883" spans="1:13" x14ac:dyDescent="0.2">
      <c r="A5883" s="84">
        <v>360</v>
      </c>
      <c r="B5883" s="85">
        <v>39206</v>
      </c>
      <c r="C5883" s="105">
        <v>22.19</v>
      </c>
      <c r="D5883" s="90">
        <v>5.5683999999999996E-4</v>
      </c>
      <c r="E5883" s="87">
        <v>584.88694763000001</v>
      </c>
      <c r="F5883" s="96">
        <v>3.1</v>
      </c>
      <c r="G5883" s="91">
        <v>12.645000000000001</v>
      </c>
      <c r="H5883" s="41">
        <v>3.308077454875491E-4</v>
      </c>
      <c r="I5883" s="42">
        <v>43.334120374041625</v>
      </c>
      <c r="J5883" s="41">
        <v>3.5125000000000005E-4</v>
      </c>
      <c r="K5883" s="42">
        <v>3.995351518292642</v>
      </c>
      <c r="L5883" s="41">
        <v>3.308077454875491E-4</v>
      </c>
      <c r="M5883" s="42">
        <v>3.770931716059609</v>
      </c>
    </row>
    <row r="5884" spans="1:13" x14ac:dyDescent="0.2">
      <c r="A5884" s="84">
        <v>360</v>
      </c>
      <c r="B5884" s="85">
        <v>39207</v>
      </c>
      <c r="C5884" s="105">
        <v>22.19</v>
      </c>
      <c r="D5884" s="90">
        <v>5.5683999999999996E-4</v>
      </c>
      <c r="E5884" s="87">
        <v>585.21263608000004</v>
      </c>
      <c r="F5884" s="96">
        <v>3.1</v>
      </c>
      <c r="G5884" s="91">
        <v>12.645000000000001</v>
      </c>
      <c r="H5884" s="41">
        <v>3.308077454875491E-4</v>
      </c>
      <c r="I5884" s="42">
        <v>43.348455636705246</v>
      </c>
      <c r="J5884" s="41">
        <v>3.5125000000000005E-4</v>
      </c>
      <c r="K5884" s="42">
        <v>3.995702768292642</v>
      </c>
      <c r="L5884" s="41">
        <v>3.308077454875491E-4</v>
      </c>
      <c r="M5884" s="42">
        <v>3.7712625238050963</v>
      </c>
    </row>
    <row r="5885" spans="1:13" x14ac:dyDescent="0.2">
      <c r="A5885" s="84">
        <v>360</v>
      </c>
      <c r="B5885" s="85">
        <v>39208</v>
      </c>
      <c r="C5885" s="105">
        <v>22.19</v>
      </c>
      <c r="D5885" s="90">
        <v>5.5683999999999996E-4</v>
      </c>
      <c r="E5885" s="87">
        <v>585.53850588</v>
      </c>
      <c r="F5885" s="96">
        <v>3.1</v>
      </c>
      <c r="G5885" s="91">
        <v>12.645000000000001</v>
      </c>
      <c r="H5885" s="41">
        <v>3.308077454875491E-4</v>
      </c>
      <c r="I5885" s="42">
        <v>43.362795641584789</v>
      </c>
      <c r="J5885" s="41">
        <v>3.5125000000000005E-4</v>
      </c>
      <c r="K5885" s="42">
        <v>3.9960540182926421</v>
      </c>
      <c r="L5885" s="41">
        <v>3.308077454875491E-4</v>
      </c>
      <c r="M5885" s="42">
        <v>3.7715933315505836</v>
      </c>
    </row>
    <row r="5886" spans="1:13" x14ac:dyDescent="0.2">
      <c r="A5886" s="84">
        <v>360</v>
      </c>
      <c r="B5886" s="85">
        <v>39209</v>
      </c>
      <c r="C5886" s="105">
        <v>22.15</v>
      </c>
      <c r="D5886" s="90">
        <v>5.5593000000000005E-4</v>
      </c>
      <c r="E5886" s="87">
        <v>585.86402429999998</v>
      </c>
      <c r="F5886" s="96">
        <v>3.12</v>
      </c>
      <c r="G5886" s="91">
        <v>12.635</v>
      </c>
      <c r="H5886" s="41">
        <v>3.305610572463813E-4</v>
      </c>
      <c r="I5886" s="42">
        <v>43.377129693157229</v>
      </c>
      <c r="J5886" s="41">
        <v>3.5097222222222219E-4</v>
      </c>
      <c r="K5886" s="42">
        <v>3.9964049905148644</v>
      </c>
      <c r="L5886" s="41">
        <v>3.305610572463813E-4</v>
      </c>
      <c r="M5886" s="42">
        <v>3.77192389260783</v>
      </c>
    </row>
    <row r="5887" spans="1:13" x14ac:dyDescent="0.2">
      <c r="A5887" s="84">
        <v>360</v>
      </c>
      <c r="B5887" s="85">
        <v>39210</v>
      </c>
      <c r="C5887" s="105">
        <v>22.25</v>
      </c>
      <c r="D5887" s="90">
        <v>5.5820999999999996E-4</v>
      </c>
      <c r="E5887" s="87">
        <v>586.19105946000002</v>
      </c>
      <c r="F5887" s="96">
        <v>3.1</v>
      </c>
      <c r="G5887" s="91">
        <v>12.675000000000001</v>
      </c>
      <c r="H5887" s="41">
        <v>3.3154767919940653E-4</v>
      </c>
      <c r="I5887" s="42">
        <v>43.391511279837324</v>
      </c>
      <c r="J5887" s="41">
        <v>3.5208333333333337E-4</v>
      </c>
      <c r="K5887" s="42">
        <v>3.9967570738481979</v>
      </c>
      <c r="L5887" s="41">
        <v>3.3154767919940653E-4</v>
      </c>
      <c r="M5887" s="42">
        <v>3.7722554402870294</v>
      </c>
    </row>
    <row r="5888" spans="1:13" x14ac:dyDescent="0.2">
      <c r="A5888" s="84">
        <v>360</v>
      </c>
      <c r="B5888" s="85">
        <v>39211</v>
      </c>
      <c r="C5888" s="105">
        <v>22.35</v>
      </c>
      <c r="D5888" s="90">
        <v>5.6048000000000003E-4</v>
      </c>
      <c r="E5888" s="87">
        <v>586.51960783000004</v>
      </c>
      <c r="F5888" s="96">
        <v>3.05</v>
      </c>
      <c r="G5888" s="91">
        <v>12.700000000000001</v>
      </c>
      <c r="H5888" s="41">
        <v>3.3216414056624899E-4</v>
      </c>
      <c r="I5888" s="42">
        <v>43.405924383889463</v>
      </c>
      <c r="J5888" s="41">
        <v>3.5277777777777781E-4</v>
      </c>
      <c r="K5888" s="42">
        <v>3.9971098516259755</v>
      </c>
      <c r="L5888" s="41">
        <v>3.3216414056624899E-4</v>
      </c>
      <c r="M5888" s="42">
        <v>3.7725876044275957</v>
      </c>
    </row>
    <row r="5889" spans="1:13" x14ac:dyDescent="0.2">
      <c r="A5889" s="84">
        <v>360</v>
      </c>
      <c r="B5889" s="85">
        <v>39212</v>
      </c>
      <c r="C5889" s="105">
        <v>21.89</v>
      </c>
      <c r="D5889" s="90">
        <v>5.5000999999999997E-4</v>
      </c>
      <c r="E5889" s="87">
        <v>586.84219947999998</v>
      </c>
      <c r="F5889" s="96">
        <v>3.1110000000000002</v>
      </c>
      <c r="G5889" s="91">
        <v>12.500500000000001</v>
      </c>
      <c r="H5889" s="41">
        <v>3.2724097634728722E-4</v>
      </c>
      <c r="I5889" s="42">
        <v>43.420128580964104</v>
      </c>
      <c r="J5889" s="41">
        <v>3.4723611111111115E-4</v>
      </c>
      <c r="K5889" s="42">
        <v>3.9974570877370867</v>
      </c>
      <c r="L5889" s="41">
        <v>3.2724097634728722E-4</v>
      </c>
      <c r="M5889" s="42">
        <v>3.772914845403943</v>
      </c>
    </row>
    <row r="5890" spans="1:13" x14ac:dyDescent="0.2">
      <c r="A5890" s="84">
        <v>360</v>
      </c>
      <c r="B5890" s="85">
        <v>39213</v>
      </c>
      <c r="C5890" s="105">
        <v>21.85</v>
      </c>
      <c r="D5890" s="90">
        <v>5.4909999999999996E-4</v>
      </c>
      <c r="E5890" s="87">
        <v>587.16443452999999</v>
      </c>
      <c r="F5890" s="96">
        <v>3.1</v>
      </c>
      <c r="G5890" s="91">
        <v>12.475000000000001</v>
      </c>
      <c r="H5890" s="41">
        <v>3.2661107228304509E-4</v>
      </c>
      <c r="I5890" s="42">
        <v>43.434310075718599</v>
      </c>
      <c r="J5890" s="41">
        <v>3.465277777777778E-4</v>
      </c>
      <c r="K5890" s="42">
        <v>3.9978036155148646</v>
      </c>
      <c r="L5890" s="41">
        <v>3.2661107228304509E-4</v>
      </c>
      <c r="M5890" s="42">
        <v>3.7732414564762262</v>
      </c>
    </row>
    <row r="5891" spans="1:13" x14ac:dyDescent="0.2">
      <c r="A5891" s="84">
        <v>360</v>
      </c>
      <c r="B5891" s="85">
        <v>39214</v>
      </c>
      <c r="C5891" s="105">
        <v>21.85</v>
      </c>
      <c r="D5891" s="90">
        <v>5.4909999999999996E-4</v>
      </c>
      <c r="E5891" s="87">
        <v>587.48684651999997</v>
      </c>
      <c r="F5891" s="96">
        <v>3.1</v>
      </c>
      <c r="G5891" s="91">
        <v>12.475000000000001</v>
      </c>
      <c r="H5891" s="41">
        <v>3.2661107228304509E-4</v>
      </c>
      <c r="I5891" s="42">
        <v>43.448496202306302</v>
      </c>
      <c r="J5891" s="41">
        <v>3.465277777777778E-4</v>
      </c>
      <c r="K5891" s="42">
        <v>3.9981501432926425</v>
      </c>
      <c r="L5891" s="41">
        <v>3.2661107228304509E-4</v>
      </c>
      <c r="M5891" s="42">
        <v>3.773568067548509</v>
      </c>
    </row>
    <row r="5892" spans="1:13" x14ac:dyDescent="0.2">
      <c r="A5892" s="84">
        <v>360</v>
      </c>
      <c r="B5892" s="85">
        <v>39215</v>
      </c>
      <c r="C5892" s="105">
        <v>21.85</v>
      </c>
      <c r="D5892" s="90">
        <v>5.4909999999999996E-4</v>
      </c>
      <c r="E5892" s="87">
        <v>587.80943554999999</v>
      </c>
      <c r="F5892" s="96">
        <v>3.1</v>
      </c>
      <c r="G5892" s="91">
        <v>12.475000000000001</v>
      </c>
      <c r="H5892" s="41">
        <v>3.2661107228304509E-4</v>
      </c>
      <c r="I5892" s="42">
        <v>43.462686962240021</v>
      </c>
      <c r="J5892" s="41">
        <v>3.465277777777778E-4</v>
      </c>
      <c r="K5892" s="42">
        <v>3.9984966710704204</v>
      </c>
      <c r="L5892" s="41">
        <v>3.2661107228304509E-4</v>
      </c>
      <c r="M5892" s="42">
        <v>3.7738946786207919</v>
      </c>
    </row>
    <row r="5893" spans="1:13" x14ac:dyDescent="0.2">
      <c r="A5893" s="84">
        <v>360</v>
      </c>
      <c r="B5893" s="85">
        <v>39216</v>
      </c>
      <c r="C5893" s="105">
        <v>21.82</v>
      </c>
      <c r="D5893" s="90">
        <v>5.4841000000000004E-4</v>
      </c>
      <c r="E5893" s="87">
        <v>588.13179611999999</v>
      </c>
      <c r="F5893" s="96">
        <v>3.09</v>
      </c>
      <c r="G5893" s="91">
        <v>12.455</v>
      </c>
      <c r="H5893" s="41">
        <v>3.2611693022066568E-4</v>
      </c>
      <c r="I5893" s="42">
        <v>43.476860880291291</v>
      </c>
      <c r="J5893" s="41">
        <v>3.4597222222222223E-4</v>
      </c>
      <c r="K5893" s="42">
        <v>3.9988426432926425</v>
      </c>
      <c r="L5893" s="41">
        <v>3.2611693022066568E-4</v>
      </c>
      <c r="M5893" s="42">
        <v>3.7742207955510123</v>
      </c>
    </row>
    <row r="5894" spans="1:13" x14ac:dyDescent="0.2">
      <c r="A5894" s="84">
        <v>360</v>
      </c>
      <c r="B5894" s="85">
        <v>39217</v>
      </c>
      <c r="C5894" s="105">
        <v>21.92</v>
      </c>
      <c r="D5894" s="90">
        <v>5.5068999999999995E-4</v>
      </c>
      <c r="E5894" s="87">
        <v>588.45567442000004</v>
      </c>
      <c r="F5894" s="96">
        <v>3.12</v>
      </c>
      <c r="G5894" s="91">
        <v>12.520000000000001</v>
      </c>
      <c r="H5894" s="41">
        <v>3.2772257162760887E-4</v>
      </c>
      <c r="I5894" s="42">
        <v>43.491109228945277</v>
      </c>
      <c r="J5894" s="41">
        <v>3.477777777777778E-4</v>
      </c>
      <c r="K5894" s="42">
        <v>3.9991904210704203</v>
      </c>
      <c r="L5894" s="41">
        <v>3.2772257162760887E-4</v>
      </c>
      <c r="M5894" s="42">
        <v>3.7745485181226401</v>
      </c>
    </row>
    <row r="5895" spans="1:13" x14ac:dyDescent="0.2">
      <c r="A5895" s="84">
        <v>360</v>
      </c>
      <c r="B5895" s="85">
        <v>39218</v>
      </c>
      <c r="C5895" s="105">
        <v>22.05</v>
      </c>
      <c r="D5895" s="90">
        <v>5.5365000000000004E-4</v>
      </c>
      <c r="E5895" s="87">
        <v>588.78147290000004</v>
      </c>
      <c r="F5895" s="96">
        <v>3.15</v>
      </c>
      <c r="G5895" s="91">
        <v>12.6</v>
      </c>
      <c r="H5895" s="41">
        <v>3.2969747637401348E-4</v>
      </c>
      <c r="I5895" s="42">
        <v>43.505448137902768</v>
      </c>
      <c r="J5895" s="41">
        <v>3.5E-4</v>
      </c>
      <c r="K5895" s="42">
        <v>3.9995404210704204</v>
      </c>
      <c r="L5895" s="41">
        <v>3.2969747637401348E-4</v>
      </c>
      <c r="M5895" s="42">
        <v>3.7748782155990144</v>
      </c>
    </row>
    <row r="5896" spans="1:13" x14ac:dyDescent="0.2">
      <c r="A5896" s="84">
        <v>360</v>
      </c>
      <c r="B5896" s="85">
        <v>39219</v>
      </c>
      <c r="C5896" s="105">
        <v>22</v>
      </c>
      <c r="D5896" s="90">
        <v>5.5252000000000003E-4</v>
      </c>
      <c r="E5896" s="87">
        <v>589.10678643999995</v>
      </c>
      <c r="F5896" s="96">
        <v>3.16</v>
      </c>
      <c r="G5896" s="91">
        <v>12.58</v>
      </c>
      <c r="H5896" s="41">
        <v>3.2920388139645596E-4</v>
      </c>
      <c r="I5896" s="42">
        <v>43.519770300291654</v>
      </c>
      <c r="J5896" s="41">
        <v>3.4944444444444443E-4</v>
      </c>
      <c r="K5896" s="42">
        <v>3.9998898655148647</v>
      </c>
      <c r="L5896" s="41">
        <v>3.2920388139645596E-4</v>
      </c>
      <c r="M5896" s="42">
        <v>3.7752074194804108</v>
      </c>
    </row>
    <row r="5897" spans="1:13" x14ac:dyDescent="0.2">
      <c r="A5897" s="84">
        <v>360</v>
      </c>
      <c r="B5897" s="85">
        <v>39220</v>
      </c>
      <c r="C5897" s="105">
        <v>23.12</v>
      </c>
      <c r="D5897" s="90">
        <v>5.7790999999999995E-4</v>
      </c>
      <c r="E5897" s="87">
        <v>589.44723713999997</v>
      </c>
      <c r="F5897" s="96">
        <v>3.16</v>
      </c>
      <c r="G5897" s="91">
        <v>13.14</v>
      </c>
      <c r="H5897" s="41">
        <v>3.4299159685691194E-4</v>
      </c>
      <c r="I5897" s="42">
        <v>43.534697215801799</v>
      </c>
      <c r="J5897" s="41">
        <v>3.6500000000000004E-4</v>
      </c>
      <c r="K5897" s="42">
        <v>4.0002548655148651</v>
      </c>
      <c r="L5897" s="41">
        <v>3.4299159685691194E-4</v>
      </c>
      <c r="M5897" s="42">
        <v>3.7755504110772677</v>
      </c>
    </row>
    <row r="5898" spans="1:13" x14ac:dyDescent="0.2">
      <c r="A5898" s="84">
        <v>360</v>
      </c>
      <c r="B5898" s="85">
        <v>39221</v>
      </c>
      <c r="C5898" s="105">
        <v>23.12</v>
      </c>
      <c r="D5898" s="90">
        <v>5.7790999999999995E-4</v>
      </c>
      <c r="E5898" s="87">
        <v>589.78788458999998</v>
      </c>
      <c r="F5898" s="96">
        <v>3.16</v>
      </c>
      <c r="G5898" s="91">
        <v>13.14</v>
      </c>
      <c r="H5898" s="41">
        <v>3.4299159685691194E-4</v>
      </c>
      <c r="I5898" s="42">
        <v>43.549629251118532</v>
      </c>
      <c r="J5898" s="41">
        <v>3.6500000000000004E-4</v>
      </c>
      <c r="K5898" s="42">
        <v>4.0006198655148655</v>
      </c>
      <c r="L5898" s="41">
        <v>3.4299159685691194E-4</v>
      </c>
      <c r="M5898" s="42">
        <v>3.7758934026741247</v>
      </c>
    </row>
    <row r="5899" spans="1:13" x14ac:dyDescent="0.2">
      <c r="A5899" s="84">
        <v>360</v>
      </c>
      <c r="B5899" s="85">
        <v>39222</v>
      </c>
      <c r="C5899" s="105">
        <v>23.12</v>
      </c>
      <c r="D5899" s="90">
        <v>5.7790999999999995E-4</v>
      </c>
      <c r="E5899" s="87">
        <v>590.12872890999995</v>
      </c>
      <c r="F5899" s="96">
        <v>3.16</v>
      </c>
      <c r="G5899" s="91">
        <v>13.14</v>
      </c>
      <c r="H5899" s="41">
        <v>3.4299159685691194E-4</v>
      </c>
      <c r="I5899" s="42">
        <v>43.564566407997901</v>
      </c>
      <c r="J5899" s="41">
        <v>3.6500000000000004E-4</v>
      </c>
      <c r="K5899" s="42">
        <v>4.0009848655148659</v>
      </c>
      <c r="L5899" s="41">
        <v>3.4299159685691194E-4</v>
      </c>
      <c r="M5899" s="42">
        <v>3.7762363942709816</v>
      </c>
    </row>
    <row r="5900" spans="1:13" x14ac:dyDescent="0.2">
      <c r="A5900" s="84">
        <v>360</v>
      </c>
      <c r="B5900" s="85">
        <v>39223</v>
      </c>
      <c r="C5900" s="105">
        <v>22.43</v>
      </c>
      <c r="D5900" s="90">
        <v>5.6229000000000001E-4</v>
      </c>
      <c r="E5900" s="87">
        <v>590.46055238999998</v>
      </c>
      <c r="F5900" s="96">
        <v>3.14</v>
      </c>
      <c r="G5900" s="91">
        <v>12.785</v>
      </c>
      <c r="H5900" s="41">
        <v>3.3425908965156736E-4</v>
      </c>
      <c r="I5900" s="42">
        <v>43.579128260306504</v>
      </c>
      <c r="J5900" s="41">
        <v>3.5513888888888889E-4</v>
      </c>
      <c r="K5900" s="42">
        <v>4.0013400044037546</v>
      </c>
      <c r="L5900" s="41">
        <v>3.3425908965156736E-4</v>
      </c>
      <c r="M5900" s="42">
        <v>3.7765706533606331</v>
      </c>
    </row>
    <row r="5901" spans="1:13" x14ac:dyDescent="0.2">
      <c r="A5901" s="84">
        <v>360</v>
      </c>
      <c r="B5901" s="85">
        <v>39224</v>
      </c>
      <c r="C5901" s="105">
        <v>22.49</v>
      </c>
      <c r="D5901" s="90">
        <v>5.6366000000000001E-4</v>
      </c>
      <c r="E5901" s="87">
        <v>590.79337138000005</v>
      </c>
      <c r="F5901" s="96">
        <v>3.12</v>
      </c>
      <c r="G5901" s="91">
        <v>12.805</v>
      </c>
      <c r="H5901" s="41">
        <v>3.3475179003139566E-4</v>
      </c>
      <c r="I5901" s="42">
        <v>43.593716451499652</v>
      </c>
      <c r="J5901" s="41">
        <v>3.5569444444444445E-4</v>
      </c>
      <c r="K5901" s="42">
        <v>4.0016956988481986</v>
      </c>
      <c r="L5901" s="41">
        <v>3.3475179003139566E-4</v>
      </c>
      <c r="M5901" s="42">
        <v>3.7769054051506643</v>
      </c>
    </row>
    <row r="5902" spans="1:13" x14ac:dyDescent="0.2">
      <c r="A5902" s="84">
        <v>360</v>
      </c>
      <c r="B5902" s="85">
        <v>39225</v>
      </c>
      <c r="C5902" s="105">
        <v>22.32</v>
      </c>
      <c r="D5902" s="90">
        <v>5.5979999999999995E-4</v>
      </c>
      <c r="E5902" s="87">
        <v>591.12409750999996</v>
      </c>
      <c r="F5902" s="96">
        <v>3.11</v>
      </c>
      <c r="G5902" s="91">
        <v>12.715</v>
      </c>
      <c r="H5902" s="41">
        <v>3.3253395193288959E-4</v>
      </c>
      <c r="I5902" s="42">
        <v>43.608212842310714</v>
      </c>
      <c r="J5902" s="41">
        <v>3.5319444444444444E-4</v>
      </c>
      <c r="K5902" s="42">
        <v>4.0020488932926428</v>
      </c>
      <c r="L5902" s="41">
        <v>3.3253395193288959E-4</v>
      </c>
      <c r="M5902" s="42">
        <v>3.777237939102597</v>
      </c>
    </row>
    <row r="5903" spans="1:13" x14ac:dyDescent="0.2">
      <c r="A5903" s="84">
        <v>360</v>
      </c>
      <c r="B5903" s="85">
        <v>39226</v>
      </c>
      <c r="C5903" s="105">
        <v>21.96</v>
      </c>
      <c r="D5903" s="90">
        <v>5.5159999999999996E-4</v>
      </c>
      <c r="E5903" s="87">
        <v>591.45016155999997</v>
      </c>
      <c r="F5903" s="96">
        <v>3.12</v>
      </c>
      <c r="G5903" s="91">
        <v>12.540000000000001</v>
      </c>
      <c r="H5903" s="41">
        <v>3.282164290543399E-4</v>
      </c>
      <c r="I5903" s="42">
        <v>43.622525774207261</v>
      </c>
      <c r="J5903" s="41">
        <v>3.4833333333333336E-4</v>
      </c>
      <c r="K5903" s="42">
        <v>4.002397226625976</v>
      </c>
      <c r="L5903" s="41">
        <v>3.282164290543399E-4</v>
      </c>
      <c r="M5903" s="42">
        <v>3.7775661555316513</v>
      </c>
    </row>
    <row r="5904" spans="1:13" x14ac:dyDescent="0.2">
      <c r="A5904" s="84">
        <v>360</v>
      </c>
      <c r="B5904" s="85">
        <v>39227</v>
      </c>
      <c r="C5904" s="105">
        <v>21.87</v>
      </c>
      <c r="D5904" s="90">
        <v>5.4955E-4</v>
      </c>
      <c r="E5904" s="87">
        <v>591.77519299999994</v>
      </c>
      <c r="F5904" s="96">
        <v>3.16</v>
      </c>
      <c r="G5904" s="91">
        <v>12.515000000000001</v>
      </c>
      <c r="H5904" s="41">
        <v>3.2759909359314499E-4</v>
      </c>
      <c r="I5904" s="42">
        <v>43.636816474111136</v>
      </c>
      <c r="J5904" s="41">
        <v>3.4763888888888892E-4</v>
      </c>
      <c r="K5904" s="42">
        <v>4.002744865514865</v>
      </c>
      <c r="L5904" s="41">
        <v>3.2759909359314499E-4</v>
      </c>
      <c r="M5904" s="42">
        <v>3.7778937546252447</v>
      </c>
    </row>
    <row r="5905" spans="1:13" x14ac:dyDescent="0.2">
      <c r="A5905" s="84">
        <v>360</v>
      </c>
      <c r="B5905" s="85">
        <v>39228</v>
      </c>
      <c r="C5905" s="105">
        <v>21.87</v>
      </c>
      <c r="D5905" s="90">
        <v>5.4955E-4</v>
      </c>
      <c r="E5905" s="87">
        <v>592.10040305999996</v>
      </c>
      <c r="F5905" s="96">
        <v>3.16</v>
      </c>
      <c r="G5905" s="91">
        <v>12.515000000000001</v>
      </c>
      <c r="H5905" s="41">
        <v>3.2759909359314499E-4</v>
      </c>
      <c r="I5905" s="42">
        <v>43.651111855635342</v>
      </c>
      <c r="J5905" s="41">
        <v>3.4763888888888892E-4</v>
      </c>
      <c r="K5905" s="42">
        <v>4.003092504403754</v>
      </c>
      <c r="L5905" s="41">
        <v>3.2759909359314499E-4</v>
      </c>
      <c r="M5905" s="42">
        <v>3.7782213537188376</v>
      </c>
    </row>
    <row r="5906" spans="1:13" x14ac:dyDescent="0.2">
      <c r="A5906" s="84">
        <v>360</v>
      </c>
      <c r="B5906" s="85">
        <v>39229</v>
      </c>
      <c r="C5906" s="105">
        <v>21.87</v>
      </c>
      <c r="D5906" s="90">
        <v>5.4955E-4</v>
      </c>
      <c r="E5906" s="87">
        <v>592.42579183999999</v>
      </c>
      <c r="F5906" s="96">
        <v>3.16</v>
      </c>
      <c r="G5906" s="91">
        <v>12.515000000000001</v>
      </c>
      <c r="H5906" s="41">
        <v>3.2759909359314499E-4</v>
      </c>
      <c r="I5906" s="42">
        <v>43.665411920313581</v>
      </c>
      <c r="J5906" s="41">
        <v>3.4763888888888892E-4</v>
      </c>
      <c r="K5906" s="42">
        <v>4.003440143292643</v>
      </c>
      <c r="L5906" s="41">
        <v>3.2759909359314499E-4</v>
      </c>
      <c r="M5906" s="42">
        <v>3.7785489528124305</v>
      </c>
    </row>
    <row r="5907" spans="1:13" x14ac:dyDescent="0.2">
      <c r="A5907" s="84">
        <v>360</v>
      </c>
      <c r="B5907" s="85">
        <v>39230</v>
      </c>
      <c r="C5907" s="105">
        <v>21.81</v>
      </c>
      <c r="D5907" s="90">
        <v>5.4818E-4</v>
      </c>
      <c r="E5907" s="87">
        <v>592.75054780999994</v>
      </c>
      <c r="F5907" s="96">
        <v>3.13</v>
      </c>
      <c r="G5907" s="91">
        <v>12.469999999999999</v>
      </c>
      <c r="H5907" s="41">
        <v>3.2648754498265653E-4</v>
      </c>
      <c r="I5907" s="42">
        <v>43.679668133452097</v>
      </c>
      <c r="J5907" s="41">
        <v>3.4638888888888886E-4</v>
      </c>
      <c r="K5907" s="42">
        <v>4.0037865321815316</v>
      </c>
      <c r="L5907" s="41">
        <v>3.2648754498265653E-4</v>
      </c>
      <c r="M5907" s="42">
        <v>3.778875440357413</v>
      </c>
    </row>
    <row r="5908" spans="1:13" x14ac:dyDescent="0.2">
      <c r="A5908" s="84">
        <v>360</v>
      </c>
      <c r="B5908" s="85">
        <v>39231</v>
      </c>
      <c r="C5908" s="105">
        <v>21.84</v>
      </c>
      <c r="D5908" s="90">
        <v>5.4887000000000002E-4</v>
      </c>
      <c r="E5908" s="87">
        <v>593.07589080000002</v>
      </c>
      <c r="F5908" s="96">
        <v>3.14</v>
      </c>
      <c r="G5908" s="91">
        <v>12.49</v>
      </c>
      <c r="H5908" s="41">
        <v>3.2698162133049102E-4</v>
      </c>
      <c r="I5908" s="42">
        <v>43.693950582157548</v>
      </c>
      <c r="J5908" s="41">
        <v>3.4694444444444443E-4</v>
      </c>
      <c r="K5908" s="42">
        <v>4.0041334766259764</v>
      </c>
      <c r="L5908" s="41">
        <v>3.2698162133049102E-4</v>
      </c>
      <c r="M5908" s="42">
        <v>3.7792024219787432</v>
      </c>
    </row>
    <row r="5909" spans="1:13" x14ac:dyDescent="0.2">
      <c r="A5909" s="84">
        <v>360</v>
      </c>
      <c r="B5909" s="85">
        <v>39232</v>
      </c>
      <c r="C5909" s="105">
        <v>21.84</v>
      </c>
      <c r="D5909" s="90">
        <v>5.4887000000000002E-4</v>
      </c>
      <c r="E5909" s="87">
        <v>593.40141235999999</v>
      </c>
      <c r="F5909" s="96">
        <v>3.06</v>
      </c>
      <c r="G5909" s="91">
        <v>12.45</v>
      </c>
      <c r="H5909" s="41">
        <v>3.2599338101158004E-4</v>
      </c>
      <c r="I5909" s="42">
        <v>43.70819452083758</v>
      </c>
      <c r="J5909" s="41">
        <v>3.458333333333333E-4</v>
      </c>
      <c r="K5909" s="42">
        <v>4.0044793099593097</v>
      </c>
      <c r="L5909" s="41">
        <v>3.2599338101158004E-4</v>
      </c>
      <c r="M5909" s="42">
        <v>3.7795284153597546</v>
      </c>
    </row>
    <row r="5910" spans="1:13" x14ac:dyDescent="0.2">
      <c r="A5910" s="84">
        <v>360</v>
      </c>
      <c r="B5910" s="85">
        <v>39233</v>
      </c>
      <c r="C5910" s="105">
        <v>21.88</v>
      </c>
      <c r="D5910" s="90">
        <v>5.4978000000000004E-4</v>
      </c>
      <c r="E5910" s="87">
        <v>593.72765259000005</v>
      </c>
      <c r="F5910" s="96">
        <v>3.07</v>
      </c>
      <c r="G5910" s="91">
        <v>12.475</v>
      </c>
      <c r="H5910" s="41">
        <v>3.2661107228304509E-4</v>
      </c>
      <c r="I5910" s="42">
        <v>43.722470101117587</v>
      </c>
      <c r="J5910" s="41">
        <v>3.4652777777777774E-4</v>
      </c>
      <c r="K5910" s="42">
        <v>4.0048258377370871</v>
      </c>
      <c r="L5910" s="41">
        <v>3.2661107228304509E-4</v>
      </c>
      <c r="M5910" s="42">
        <v>3.7798550264320374</v>
      </c>
    </row>
    <row r="5911" spans="1:13" x14ac:dyDescent="0.2">
      <c r="A5911" s="84">
        <v>360</v>
      </c>
      <c r="B5911" s="85">
        <v>39234</v>
      </c>
      <c r="C5911" s="105">
        <v>21.78</v>
      </c>
      <c r="D5911" s="90">
        <v>5.4750000000000003E-4</v>
      </c>
      <c r="E5911" s="87">
        <v>594.05271847999995</v>
      </c>
      <c r="F5911" s="96">
        <v>3.09</v>
      </c>
      <c r="G5911" s="91">
        <v>12.435</v>
      </c>
      <c r="H5911" s="41">
        <v>3.2562270051217368E-4</v>
      </c>
      <c r="I5911" s="42">
        <v>43.736707129904978</v>
      </c>
      <c r="J5911" s="41">
        <v>3.4541666666666667E-4</v>
      </c>
      <c r="K5911" s="42">
        <v>4.0051712544037539</v>
      </c>
      <c r="L5911" s="41">
        <v>3.2562270051217368E-4</v>
      </c>
      <c r="M5911" s="42">
        <v>3.7801806491325496</v>
      </c>
    </row>
    <row r="5912" spans="1:13" x14ac:dyDescent="0.2">
      <c r="A5912" s="84">
        <v>360</v>
      </c>
      <c r="B5912" s="85">
        <v>39235</v>
      </c>
      <c r="C5912" s="105">
        <v>21.78</v>
      </c>
      <c r="D5912" s="90">
        <v>5.4750000000000003E-4</v>
      </c>
      <c r="E5912" s="87">
        <v>594.37796233999995</v>
      </c>
      <c r="F5912" s="96">
        <v>3.09</v>
      </c>
      <c r="G5912" s="91">
        <v>12.435</v>
      </c>
      <c r="H5912" s="41">
        <v>3.2562270051217368E-4</v>
      </c>
      <c r="I5912" s="42">
        <v>43.750948794592126</v>
      </c>
      <c r="J5912" s="41">
        <v>3.4541666666666667E-4</v>
      </c>
      <c r="K5912" s="42">
        <v>4.0055166710704206</v>
      </c>
      <c r="L5912" s="41">
        <v>3.2562270051217368E-4</v>
      </c>
      <c r="M5912" s="42">
        <v>3.7805062718330618</v>
      </c>
    </row>
    <row r="5913" spans="1:13" x14ac:dyDescent="0.2">
      <c r="A5913" s="84">
        <v>360</v>
      </c>
      <c r="B5913" s="85">
        <v>39236</v>
      </c>
      <c r="C5913" s="105">
        <v>21.78</v>
      </c>
      <c r="D5913" s="90">
        <v>5.4750000000000003E-4</v>
      </c>
      <c r="E5913" s="87">
        <v>594.70338427000002</v>
      </c>
      <c r="F5913" s="96">
        <v>3.09</v>
      </c>
      <c r="G5913" s="91">
        <v>12.435</v>
      </c>
      <c r="H5913" s="41">
        <v>3.2562270051217368E-4</v>
      </c>
      <c r="I5913" s="42">
        <v>43.765195096688593</v>
      </c>
      <c r="J5913" s="41">
        <v>3.4541666666666667E-4</v>
      </c>
      <c r="K5913" s="42">
        <v>4.0058620877370874</v>
      </c>
      <c r="L5913" s="41">
        <v>3.2562270051217368E-4</v>
      </c>
      <c r="M5913" s="42">
        <v>3.7808318945335739</v>
      </c>
    </row>
    <row r="5914" spans="1:13" x14ac:dyDescent="0.2">
      <c r="A5914" s="84">
        <v>360</v>
      </c>
      <c r="B5914" s="85">
        <v>39237</v>
      </c>
      <c r="C5914" s="105">
        <v>21.95</v>
      </c>
      <c r="D5914" s="90">
        <v>5.5137999999999997E-4</v>
      </c>
      <c r="E5914" s="87">
        <v>595.03129181999998</v>
      </c>
      <c r="F5914" s="96">
        <v>3.14</v>
      </c>
      <c r="G5914" s="91">
        <v>12.545</v>
      </c>
      <c r="H5914" s="41">
        <v>3.2833987973579504E-4</v>
      </c>
      <c r="I5914" s="42">
        <v>43.779564955583254</v>
      </c>
      <c r="J5914" s="41">
        <v>3.4847222222222224E-4</v>
      </c>
      <c r="K5914" s="42">
        <v>4.0062105599593094</v>
      </c>
      <c r="L5914" s="41">
        <v>3.2833987973579504E-4</v>
      </c>
      <c r="M5914" s="42">
        <v>3.78116023441331</v>
      </c>
    </row>
    <row r="5915" spans="1:13" x14ac:dyDescent="0.2">
      <c r="A5915" s="84">
        <v>360</v>
      </c>
      <c r="B5915" s="85">
        <v>39238</v>
      </c>
      <c r="C5915" s="105">
        <v>22.22</v>
      </c>
      <c r="D5915" s="90">
        <v>5.5752000000000004E-4</v>
      </c>
      <c r="E5915" s="87">
        <v>595.36303367000005</v>
      </c>
      <c r="F5915" s="96">
        <v>3.15</v>
      </c>
      <c r="G5915" s="91">
        <v>12.684999999999999</v>
      </c>
      <c r="H5915" s="41">
        <v>3.3179428011242962E-4</v>
      </c>
      <c r="I5915" s="42">
        <v>43.794090764821327</v>
      </c>
      <c r="J5915" s="41">
        <v>3.5236111111111107E-4</v>
      </c>
      <c r="K5915" s="42">
        <v>4.0065629210704206</v>
      </c>
      <c r="L5915" s="41">
        <v>3.3179428011242962E-4</v>
      </c>
      <c r="M5915" s="42">
        <v>3.7814920286934224</v>
      </c>
    </row>
    <row r="5916" spans="1:13" x14ac:dyDescent="0.2">
      <c r="A5916" s="84">
        <v>360</v>
      </c>
      <c r="B5916" s="85">
        <v>39239</v>
      </c>
      <c r="C5916" s="105">
        <v>22.18</v>
      </c>
      <c r="D5916" s="90">
        <v>5.5661000000000003E-4</v>
      </c>
      <c r="E5916" s="87">
        <v>595.69441869000002</v>
      </c>
      <c r="F5916" s="96">
        <v>3.16</v>
      </c>
      <c r="G5916" s="91">
        <v>12.67</v>
      </c>
      <c r="H5916" s="41">
        <v>3.3142437055810881E-4</v>
      </c>
      <c r="I5916" s="42">
        <v>43.808605193787223</v>
      </c>
      <c r="J5916" s="41">
        <v>3.5194444444444444E-4</v>
      </c>
      <c r="K5916" s="42">
        <v>4.0069148655148652</v>
      </c>
      <c r="L5916" s="41">
        <v>3.3142437055810881E-4</v>
      </c>
      <c r="M5916" s="42">
        <v>3.7818234530639803</v>
      </c>
    </row>
    <row r="5917" spans="1:13" x14ac:dyDescent="0.2">
      <c r="A5917" s="84">
        <v>360</v>
      </c>
      <c r="B5917" s="85">
        <v>39240</v>
      </c>
      <c r="C5917" s="105">
        <v>22.24</v>
      </c>
      <c r="D5917" s="90">
        <v>5.5798000000000002E-4</v>
      </c>
      <c r="E5917" s="87">
        <v>596.02680425999995</v>
      </c>
      <c r="F5917" s="96">
        <v>3.17</v>
      </c>
      <c r="G5917" s="91">
        <v>12.704999999999998</v>
      </c>
      <c r="H5917" s="41">
        <v>3.3228741647528537E-4</v>
      </c>
      <c r="I5917" s="42">
        <v>43.823162242026449</v>
      </c>
      <c r="J5917" s="41">
        <v>3.5291666666666663E-4</v>
      </c>
      <c r="K5917" s="42">
        <v>4.0072677821815317</v>
      </c>
      <c r="L5917" s="41">
        <v>3.3228741647528537E-4</v>
      </c>
      <c r="M5917" s="42">
        <v>3.7821557404804556</v>
      </c>
    </row>
    <row r="5918" spans="1:13" x14ac:dyDescent="0.2">
      <c r="A5918" s="84">
        <v>360</v>
      </c>
      <c r="B5918" s="85">
        <v>39241</v>
      </c>
      <c r="C5918" s="105">
        <v>22.04</v>
      </c>
      <c r="D5918" s="90">
        <v>5.5343000000000005E-4</v>
      </c>
      <c r="E5918" s="87">
        <v>596.35666336999998</v>
      </c>
      <c r="F5918" s="96">
        <v>3.16</v>
      </c>
      <c r="G5918" s="91">
        <v>12.6</v>
      </c>
      <c r="H5918" s="41">
        <v>3.2969747637401348E-4</v>
      </c>
      <c r="I5918" s="42">
        <v>43.837610628024372</v>
      </c>
      <c r="J5918" s="41">
        <v>3.5E-4</v>
      </c>
      <c r="K5918" s="42">
        <v>4.0076177821815318</v>
      </c>
      <c r="L5918" s="41">
        <v>3.2969747637401348E-4</v>
      </c>
      <c r="M5918" s="42">
        <v>3.7824854379568293</v>
      </c>
    </row>
    <row r="5919" spans="1:13" x14ac:dyDescent="0.2">
      <c r="A5919" s="84">
        <v>360</v>
      </c>
      <c r="B5919" s="85">
        <v>39242</v>
      </c>
      <c r="C5919" s="105">
        <v>22.04</v>
      </c>
      <c r="D5919" s="90">
        <v>5.5343000000000005E-4</v>
      </c>
      <c r="E5919" s="87">
        <v>596.68670503999999</v>
      </c>
      <c r="F5919" s="96">
        <v>3.16</v>
      </c>
      <c r="G5919" s="91">
        <v>12.6</v>
      </c>
      <c r="H5919" s="41">
        <v>3.2969747637401348E-4</v>
      </c>
      <c r="I5919" s="42">
        <v>43.852063777618696</v>
      </c>
      <c r="J5919" s="41">
        <v>3.5E-4</v>
      </c>
      <c r="K5919" s="42">
        <v>4.0079677821815318</v>
      </c>
      <c r="L5919" s="41">
        <v>3.2969747637401348E-4</v>
      </c>
      <c r="M5919" s="42">
        <v>3.7828151354332036</v>
      </c>
    </row>
    <row r="5920" spans="1:13" x14ac:dyDescent="0.2">
      <c r="A5920" s="84">
        <v>360</v>
      </c>
      <c r="B5920" s="85">
        <v>39243</v>
      </c>
      <c r="C5920" s="105">
        <v>22.04</v>
      </c>
      <c r="D5920" s="90">
        <v>5.5343000000000005E-4</v>
      </c>
      <c r="E5920" s="87">
        <v>597.01692935999995</v>
      </c>
      <c r="F5920" s="96">
        <v>3.16</v>
      </c>
      <c r="G5920" s="91">
        <v>12.6</v>
      </c>
      <c r="H5920" s="41">
        <v>3.2969747637401348E-4</v>
      </c>
      <c r="I5920" s="42">
        <v>43.866521692379969</v>
      </c>
      <c r="J5920" s="41">
        <v>3.5E-4</v>
      </c>
      <c r="K5920" s="42">
        <v>4.0083177821815319</v>
      </c>
      <c r="L5920" s="41">
        <v>3.2969747637401348E-4</v>
      </c>
      <c r="M5920" s="42">
        <v>3.7831448329095778</v>
      </c>
    </row>
    <row r="5921" spans="1:13" x14ac:dyDescent="0.2">
      <c r="A5921" s="84">
        <v>360</v>
      </c>
      <c r="B5921" s="85">
        <v>39244</v>
      </c>
      <c r="C5921" s="105">
        <v>22.13</v>
      </c>
      <c r="D5921" s="90">
        <v>5.5548000000000001E-4</v>
      </c>
      <c r="E5921" s="87">
        <v>597.34856032000005</v>
      </c>
      <c r="F5921" s="96">
        <v>3.15</v>
      </c>
      <c r="G5921" s="91">
        <v>12.639999999999999</v>
      </c>
      <c r="H5921" s="41">
        <v>3.3068440409689259E-4</v>
      </c>
      <c r="I5921" s="42">
        <v>43.881027666965615</v>
      </c>
      <c r="J5921" s="41">
        <v>3.5111111111111107E-4</v>
      </c>
      <c r="K5921" s="42">
        <v>4.0086688932926426</v>
      </c>
      <c r="L5921" s="41">
        <v>3.3068440409689259E-4</v>
      </c>
      <c r="M5921" s="42">
        <v>3.7834755173136747</v>
      </c>
    </row>
    <row r="5922" spans="1:13" x14ac:dyDescent="0.2">
      <c r="A5922" s="84">
        <v>360</v>
      </c>
      <c r="B5922" s="85">
        <v>39245</v>
      </c>
      <c r="C5922" s="105">
        <v>22.05</v>
      </c>
      <c r="D5922" s="90">
        <v>5.5365000000000004E-4</v>
      </c>
      <c r="E5922" s="87">
        <v>597.67928234999999</v>
      </c>
      <c r="F5922" s="96">
        <v>3.13</v>
      </c>
      <c r="G5922" s="91">
        <v>12.59</v>
      </c>
      <c r="H5922" s="41">
        <v>3.2945068981482528E-4</v>
      </c>
      <c r="I5922" s="42">
        <v>43.89548430180028</v>
      </c>
      <c r="J5922" s="41">
        <v>3.4972222222222224E-4</v>
      </c>
      <c r="K5922" s="42">
        <v>4.009018615514865</v>
      </c>
      <c r="L5922" s="41">
        <v>3.2945068981482528E-4</v>
      </c>
      <c r="M5922" s="42">
        <v>3.7838049680034898</v>
      </c>
    </row>
    <row r="5923" spans="1:13" x14ac:dyDescent="0.2">
      <c r="A5923" s="84">
        <v>360</v>
      </c>
      <c r="B5923" s="85">
        <v>39246</v>
      </c>
      <c r="C5923" s="105">
        <v>22.27</v>
      </c>
      <c r="D5923" s="90">
        <v>5.5865999999999999E-4</v>
      </c>
      <c r="E5923" s="87">
        <v>598.01318186000003</v>
      </c>
      <c r="F5923" s="96">
        <v>3.15</v>
      </c>
      <c r="G5923" s="91">
        <v>12.709999999999999</v>
      </c>
      <c r="H5923" s="41">
        <v>3.3241068693068421E-4</v>
      </c>
      <c r="I5923" s="42">
        <v>43.910075629890194</v>
      </c>
      <c r="J5923" s="41">
        <v>3.5305555555555551E-4</v>
      </c>
      <c r="K5923" s="42">
        <v>4.0093716710704204</v>
      </c>
      <c r="L5923" s="41">
        <v>3.3241068693068421E-4</v>
      </c>
      <c r="M5923" s="42">
        <v>3.7841373786904207</v>
      </c>
    </row>
    <row r="5924" spans="1:13" x14ac:dyDescent="0.2">
      <c r="A5924" s="84">
        <v>360</v>
      </c>
      <c r="B5924" s="85">
        <v>39247</v>
      </c>
      <c r="C5924" s="105">
        <v>22.25</v>
      </c>
      <c r="D5924" s="90">
        <v>5.5820999999999996E-4</v>
      </c>
      <c r="E5924" s="87">
        <v>598.34699880000005</v>
      </c>
      <c r="F5924" s="96">
        <v>3.15</v>
      </c>
      <c r="G5924" s="91">
        <v>12.7</v>
      </c>
      <c r="H5924" s="41">
        <v>3.3216414056624899E-4</v>
      </c>
      <c r="I5924" s="42">
        <v>43.924660982423994</v>
      </c>
      <c r="J5924" s="41">
        <v>3.5277777777777776E-4</v>
      </c>
      <c r="K5924" s="42">
        <v>4.009724448848198</v>
      </c>
      <c r="L5924" s="41">
        <v>3.3216414056624899E-4</v>
      </c>
      <c r="M5924" s="42">
        <v>3.7844695428309869</v>
      </c>
    </row>
    <row r="5925" spans="1:13" x14ac:dyDescent="0.2">
      <c r="A5925" s="84">
        <v>360</v>
      </c>
      <c r="B5925" s="85">
        <v>39248</v>
      </c>
      <c r="C5925" s="105">
        <v>22.15</v>
      </c>
      <c r="D5925" s="90">
        <v>5.5593000000000005E-4</v>
      </c>
      <c r="E5925" s="87">
        <v>598.67963784999995</v>
      </c>
      <c r="F5925" s="96">
        <v>3.13</v>
      </c>
      <c r="G5925" s="91">
        <v>12.639999999999999</v>
      </c>
      <c r="H5925" s="41">
        <v>3.3068440409689259E-4</v>
      </c>
      <c r="I5925" s="42">
        <v>43.939186182766122</v>
      </c>
      <c r="J5925" s="41">
        <v>3.5111111111111107E-4</v>
      </c>
      <c r="K5925" s="42">
        <v>4.0100755599593088</v>
      </c>
      <c r="L5925" s="41">
        <v>3.3068440409689259E-4</v>
      </c>
      <c r="M5925" s="42">
        <v>3.7848002272350838</v>
      </c>
    </row>
    <row r="5926" spans="1:13" x14ac:dyDescent="0.2">
      <c r="A5926" s="84">
        <v>360</v>
      </c>
      <c r="B5926" s="85">
        <v>39249</v>
      </c>
      <c r="C5926" s="105">
        <v>22.15</v>
      </c>
      <c r="D5926" s="90">
        <v>5.5593000000000005E-4</v>
      </c>
      <c r="E5926" s="87">
        <v>599.01246182</v>
      </c>
      <c r="F5926" s="96">
        <v>3.13</v>
      </c>
      <c r="G5926" s="91">
        <v>12.639999999999999</v>
      </c>
      <c r="H5926" s="41">
        <v>3.3068440409689259E-4</v>
      </c>
      <c r="I5926" s="42">
        <v>43.953716186365469</v>
      </c>
      <c r="J5926" s="41">
        <v>3.5111111111111107E-4</v>
      </c>
      <c r="K5926" s="42">
        <v>4.0104266710704195</v>
      </c>
      <c r="L5926" s="41">
        <v>3.3068440409689259E-4</v>
      </c>
      <c r="M5926" s="42">
        <v>3.7851309116391807</v>
      </c>
    </row>
    <row r="5927" spans="1:13" x14ac:dyDescent="0.2">
      <c r="A5927" s="84">
        <v>360</v>
      </c>
      <c r="B5927" s="85">
        <v>39250</v>
      </c>
      <c r="C5927" s="105">
        <v>22.15</v>
      </c>
      <c r="D5927" s="90">
        <v>5.5593000000000005E-4</v>
      </c>
      <c r="E5927" s="87">
        <v>599.34547081999995</v>
      </c>
      <c r="F5927" s="96">
        <v>3.13</v>
      </c>
      <c r="G5927" s="91">
        <v>12.639999999999999</v>
      </c>
      <c r="H5927" s="41">
        <v>3.3068440409689259E-4</v>
      </c>
      <c r="I5927" s="42">
        <v>43.968250994810404</v>
      </c>
      <c r="J5927" s="41">
        <v>3.5111111111111107E-4</v>
      </c>
      <c r="K5927" s="42">
        <v>4.0107777821815302</v>
      </c>
      <c r="L5927" s="41">
        <v>3.3068440409689259E-4</v>
      </c>
      <c r="M5927" s="42">
        <v>3.7854615960432776</v>
      </c>
    </row>
    <row r="5928" spans="1:13" x14ac:dyDescent="0.2">
      <c r="A5928" s="84">
        <v>360</v>
      </c>
      <c r="B5928" s="85">
        <v>39251</v>
      </c>
      <c r="C5928" s="105">
        <v>22.1</v>
      </c>
      <c r="D5928" s="90">
        <v>5.5478999999999999E-4</v>
      </c>
      <c r="E5928" s="87">
        <v>599.67798169000002</v>
      </c>
      <c r="F5928" s="96">
        <v>3.11</v>
      </c>
      <c r="G5928" s="91">
        <v>12.605</v>
      </c>
      <c r="H5928" s="41">
        <v>3.2982086145771916E-4</v>
      </c>
      <c r="I5928" s="42">
        <v>43.982752641230299</v>
      </c>
      <c r="J5928" s="41">
        <v>3.5013888888888887E-4</v>
      </c>
      <c r="K5928" s="42">
        <v>4.0111279210704192</v>
      </c>
      <c r="L5928" s="41">
        <v>3.2982086145771916E-4</v>
      </c>
      <c r="M5928" s="42">
        <v>3.7857914169047353</v>
      </c>
    </row>
    <row r="5929" spans="1:13" x14ac:dyDescent="0.2">
      <c r="A5929" s="84">
        <v>360</v>
      </c>
      <c r="B5929" s="85">
        <v>39252</v>
      </c>
      <c r="C5929" s="105">
        <v>22.22</v>
      </c>
      <c r="D5929" s="90">
        <v>5.5752000000000004E-4</v>
      </c>
      <c r="E5929" s="87">
        <v>600.01231415999996</v>
      </c>
      <c r="F5929" s="96">
        <v>3.08</v>
      </c>
      <c r="G5929" s="91">
        <v>12.649999999999999</v>
      </c>
      <c r="H5929" s="41">
        <v>3.3093108141857286E-4</v>
      </c>
      <c r="I5929" s="42">
        <v>43.997307901125623</v>
      </c>
      <c r="J5929" s="41">
        <v>3.5138888888888882E-4</v>
      </c>
      <c r="K5929" s="42">
        <v>4.0114793099593085</v>
      </c>
      <c r="L5929" s="41">
        <v>3.3093108141857286E-4</v>
      </c>
      <c r="M5929" s="42">
        <v>3.7861223479861539</v>
      </c>
    </row>
    <row r="5930" spans="1:13" x14ac:dyDescent="0.2">
      <c r="A5930" s="84">
        <v>360</v>
      </c>
      <c r="B5930" s="85">
        <v>39253</v>
      </c>
      <c r="C5930" s="105">
        <v>22.18</v>
      </c>
      <c r="D5930" s="90">
        <v>5.5661000000000003E-4</v>
      </c>
      <c r="E5930" s="87">
        <v>600.34628700999997</v>
      </c>
      <c r="F5930" s="96">
        <v>3.11</v>
      </c>
      <c r="G5930" s="91">
        <v>12.645</v>
      </c>
      <c r="H5930" s="41">
        <v>3.308077454875491E-4</v>
      </c>
      <c r="I5930" s="42">
        <v>44.011862551359918</v>
      </c>
      <c r="J5930" s="41">
        <v>3.5125E-4</v>
      </c>
      <c r="K5930" s="42">
        <v>4.011830559959308</v>
      </c>
      <c r="L5930" s="41">
        <v>3.308077454875491E-4</v>
      </c>
      <c r="M5930" s="42">
        <v>3.7864531557316417</v>
      </c>
    </row>
    <row r="5931" spans="1:13" x14ac:dyDescent="0.2">
      <c r="A5931" s="84">
        <v>360</v>
      </c>
      <c r="B5931" s="85">
        <v>39254</v>
      </c>
      <c r="C5931" s="105">
        <v>21.86</v>
      </c>
      <c r="D5931" s="90">
        <v>5.4931999999999995E-4</v>
      </c>
      <c r="E5931" s="87">
        <v>600.67606923000005</v>
      </c>
      <c r="F5931" s="96">
        <v>3.13</v>
      </c>
      <c r="G5931" s="91">
        <v>12.494999999999999</v>
      </c>
      <c r="H5931" s="41">
        <v>3.2710512673017611E-4</v>
      </c>
      <c r="I5931" s="42">
        <v>44.026259057237411</v>
      </c>
      <c r="J5931" s="41">
        <v>3.470833333333333E-4</v>
      </c>
      <c r="K5931" s="42">
        <v>4.0121776432926417</v>
      </c>
      <c r="L5931" s="41">
        <v>3.2710512673017611E-4</v>
      </c>
      <c r="M5931" s="42">
        <v>3.7867802608583716</v>
      </c>
    </row>
    <row r="5932" spans="1:13" x14ac:dyDescent="0.2">
      <c r="A5932" s="84">
        <v>360</v>
      </c>
      <c r="B5932" s="85">
        <v>39255</v>
      </c>
      <c r="C5932" s="105">
        <v>23.32</v>
      </c>
      <c r="D5932" s="90">
        <v>5.8242999999999999E-4</v>
      </c>
      <c r="E5932" s="87">
        <v>601.02592099000003</v>
      </c>
      <c r="F5932" s="96">
        <v>3.14</v>
      </c>
      <c r="G5932" s="91">
        <v>13.23</v>
      </c>
      <c r="H5932" s="41">
        <v>3.4520113025138244E-4</v>
      </c>
      <c r="I5932" s="42">
        <v>44.041456971624712</v>
      </c>
      <c r="J5932" s="41">
        <v>3.6749999999999999E-4</v>
      </c>
      <c r="K5932" s="42">
        <v>4.012545143292642</v>
      </c>
      <c r="L5932" s="41">
        <v>3.4520113025138244E-4</v>
      </c>
      <c r="M5932" s="42">
        <v>3.787125461988623</v>
      </c>
    </row>
    <row r="5933" spans="1:13" x14ac:dyDescent="0.2">
      <c r="A5933" s="84">
        <v>360</v>
      </c>
      <c r="B5933" s="85">
        <v>39256</v>
      </c>
      <c r="C5933" s="105">
        <v>23.32</v>
      </c>
      <c r="D5933" s="90">
        <v>5.8242999999999999E-4</v>
      </c>
      <c r="E5933" s="87">
        <v>601.37597651999999</v>
      </c>
      <c r="F5933" s="96">
        <v>3.14</v>
      </c>
      <c r="G5933" s="91">
        <v>13.23</v>
      </c>
      <c r="H5933" s="41">
        <v>3.4520113025138244E-4</v>
      </c>
      <c r="I5933" s="42">
        <v>44.056660132349236</v>
      </c>
      <c r="J5933" s="41">
        <v>3.6749999999999999E-4</v>
      </c>
      <c r="K5933" s="42">
        <v>4.0129126432926423</v>
      </c>
      <c r="L5933" s="41">
        <v>3.4520113025138244E-4</v>
      </c>
      <c r="M5933" s="42">
        <v>3.7874706631188744</v>
      </c>
    </row>
    <row r="5934" spans="1:13" x14ac:dyDescent="0.2">
      <c r="A5934" s="84">
        <v>360</v>
      </c>
      <c r="B5934" s="85">
        <v>39257</v>
      </c>
      <c r="C5934" s="105">
        <v>23.32</v>
      </c>
      <c r="D5934" s="90">
        <v>5.8242999999999999E-4</v>
      </c>
      <c r="E5934" s="87">
        <v>601.72623593000003</v>
      </c>
      <c r="F5934" s="96">
        <v>3.14</v>
      </c>
      <c r="G5934" s="91">
        <v>13.23</v>
      </c>
      <c r="H5934" s="41">
        <v>3.4520113025138244E-4</v>
      </c>
      <c r="I5934" s="42">
        <v>44.071868541222024</v>
      </c>
      <c r="J5934" s="41">
        <v>3.6749999999999999E-4</v>
      </c>
      <c r="K5934" s="42">
        <v>4.0132801432926426</v>
      </c>
      <c r="L5934" s="41">
        <v>3.4520113025138244E-4</v>
      </c>
      <c r="M5934" s="42">
        <v>3.7878158642491258</v>
      </c>
    </row>
    <row r="5935" spans="1:13" x14ac:dyDescent="0.2">
      <c r="A5935" s="84">
        <v>360</v>
      </c>
      <c r="B5935" s="85">
        <v>39258</v>
      </c>
      <c r="C5935" s="105">
        <v>23.42</v>
      </c>
      <c r="D5935" s="90">
        <v>5.8467999999999997E-4</v>
      </c>
      <c r="E5935" s="87">
        <v>602.07805323000002</v>
      </c>
      <c r="F5935" s="96">
        <v>3.13</v>
      </c>
      <c r="G5935" s="91">
        <v>13.275</v>
      </c>
      <c r="H5935" s="41">
        <v>3.4630524027812193E-4</v>
      </c>
      <c r="I5935" s="42">
        <v>44.087130860246695</v>
      </c>
      <c r="J5935" s="41">
        <v>3.6874999999999999E-4</v>
      </c>
      <c r="K5935" s="42">
        <v>4.0136488932926424</v>
      </c>
      <c r="L5935" s="41">
        <v>3.4630524027812193E-4</v>
      </c>
      <c r="M5935" s="42">
        <v>3.7881621694894037</v>
      </c>
    </row>
    <row r="5936" spans="1:13" x14ac:dyDescent="0.2">
      <c r="A5936" s="84">
        <v>360</v>
      </c>
      <c r="B5936" s="85">
        <v>39259</v>
      </c>
      <c r="C5936" s="105">
        <v>23.21</v>
      </c>
      <c r="D5936" s="90">
        <v>5.7994999999999998E-4</v>
      </c>
      <c r="E5936" s="87">
        <v>602.42722839999999</v>
      </c>
      <c r="F5936" s="96">
        <v>3.09</v>
      </c>
      <c r="G5936" s="91">
        <v>13.15</v>
      </c>
      <c r="H5936" s="41">
        <v>3.4323718710616014E-4</v>
      </c>
      <c r="I5936" s="42">
        <v>44.102263203030745</v>
      </c>
      <c r="J5936" s="41">
        <v>3.6527777777777779E-4</v>
      </c>
      <c r="K5936" s="42">
        <v>4.0140141710704205</v>
      </c>
      <c r="L5936" s="41">
        <v>3.4323718710616014E-4</v>
      </c>
      <c r="M5936" s="42">
        <v>3.78850540667651</v>
      </c>
    </row>
    <row r="5937" spans="1:13" x14ac:dyDescent="0.2">
      <c r="A5937" s="84">
        <v>360</v>
      </c>
      <c r="B5937" s="85">
        <v>39260</v>
      </c>
      <c r="C5937" s="105">
        <v>23.32</v>
      </c>
      <c r="D5937" s="90">
        <v>5.8242999999999999E-4</v>
      </c>
      <c r="E5937" s="87">
        <v>602.77810008999995</v>
      </c>
      <c r="F5937" s="96">
        <v>3.05</v>
      </c>
      <c r="G5937" s="91">
        <v>13.185</v>
      </c>
      <c r="H5937" s="41">
        <v>3.4409658256029374E-4</v>
      </c>
      <c r="I5937" s="42">
        <v>44.117438641082082</v>
      </c>
      <c r="J5937" s="41">
        <v>3.6625000000000004E-4</v>
      </c>
      <c r="K5937" s="42">
        <v>4.0143804210704204</v>
      </c>
      <c r="L5937" s="41">
        <v>3.4409658256029374E-4</v>
      </c>
      <c r="M5937" s="42">
        <v>3.7888495032590703</v>
      </c>
    </row>
    <row r="5938" spans="1:13" x14ac:dyDescent="0.2">
      <c r="A5938" s="84">
        <v>360</v>
      </c>
      <c r="B5938" s="85">
        <v>39261</v>
      </c>
      <c r="C5938" s="105">
        <v>22.99</v>
      </c>
      <c r="D5938" s="90">
        <v>5.7498E-4</v>
      </c>
      <c r="E5938" s="87">
        <v>603.12468544000001</v>
      </c>
      <c r="F5938" s="96">
        <v>3.16</v>
      </c>
      <c r="G5938" s="91">
        <v>13.074999999999999</v>
      </c>
      <c r="H5938" s="41">
        <v>3.4139473241023843E-4</v>
      </c>
      <c r="I5938" s="42">
        <v>44.132500102241579</v>
      </c>
      <c r="J5938" s="41">
        <v>3.6319444444444442E-4</v>
      </c>
      <c r="K5938" s="42">
        <v>4.014743615514865</v>
      </c>
      <c r="L5938" s="41">
        <v>3.4139473241023843E-4</v>
      </c>
      <c r="M5938" s="42">
        <v>3.7891908979914808</v>
      </c>
    </row>
    <row r="5939" spans="1:13" x14ac:dyDescent="0.2">
      <c r="A5939" s="84">
        <v>360</v>
      </c>
      <c r="B5939" s="85">
        <v>39262</v>
      </c>
      <c r="C5939" s="105">
        <v>22.99</v>
      </c>
      <c r="D5939" s="90">
        <v>5.7498E-4</v>
      </c>
      <c r="E5939" s="87">
        <v>603.47147007000001</v>
      </c>
      <c r="F5939" s="96">
        <v>3.16</v>
      </c>
      <c r="G5939" s="91">
        <v>13.074999999999999</v>
      </c>
      <c r="H5939" s="41">
        <v>3.4139473241023843E-4</v>
      </c>
      <c r="I5939" s="42">
        <v>44.147566705304577</v>
      </c>
      <c r="J5939" s="41">
        <v>3.6319444444444442E-4</v>
      </c>
      <c r="K5939" s="42">
        <v>4.0151068099593097</v>
      </c>
      <c r="L5939" s="41">
        <v>3.4139473241023843E-4</v>
      </c>
      <c r="M5939" s="42">
        <v>3.7895322927238908</v>
      </c>
    </row>
    <row r="5940" spans="1:13" x14ac:dyDescent="0.2">
      <c r="A5940" s="84">
        <v>360</v>
      </c>
      <c r="B5940" s="85">
        <v>39263</v>
      </c>
      <c r="C5940" s="105">
        <v>22.99</v>
      </c>
      <c r="D5940" s="90">
        <v>5.7498E-4</v>
      </c>
      <c r="E5940" s="87">
        <v>603.81845410000005</v>
      </c>
      <c r="F5940" s="96">
        <v>3.16</v>
      </c>
      <c r="G5940" s="91">
        <v>13.074999999999999</v>
      </c>
      <c r="H5940" s="41">
        <v>3.4139473241023843E-4</v>
      </c>
      <c r="I5940" s="42">
        <v>44.162638452026499</v>
      </c>
      <c r="J5940" s="41">
        <v>3.6319444444444442E-4</v>
      </c>
      <c r="K5940" s="42">
        <v>4.0154700044037543</v>
      </c>
      <c r="L5940" s="41">
        <v>3.4139473241023843E-4</v>
      </c>
      <c r="M5940" s="42">
        <v>3.7898736874563008</v>
      </c>
    </row>
    <row r="5941" spans="1:13" x14ac:dyDescent="0.2">
      <c r="A5941" s="84">
        <v>360</v>
      </c>
      <c r="B5941" s="85">
        <v>39264</v>
      </c>
      <c r="C5941" s="105">
        <v>22.99</v>
      </c>
      <c r="D5941" s="90">
        <v>5.7498E-4</v>
      </c>
      <c r="E5941" s="87">
        <v>604.16563762999999</v>
      </c>
      <c r="F5941" s="96">
        <v>3.16</v>
      </c>
      <c r="G5941" s="91">
        <v>13.074999999999999</v>
      </c>
      <c r="H5941" s="41">
        <v>3.4139473241023843E-4</v>
      </c>
      <c r="I5941" s="42">
        <v>44.17771534416336</v>
      </c>
      <c r="J5941" s="41">
        <v>3.6319444444444442E-4</v>
      </c>
      <c r="K5941" s="42">
        <v>4.015833198848199</v>
      </c>
      <c r="L5941" s="41">
        <v>3.4139473241023843E-4</v>
      </c>
      <c r="M5941" s="42">
        <v>3.7902150821887108</v>
      </c>
    </row>
    <row r="5942" spans="1:13" x14ac:dyDescent="0.2">
      <c r="A5942" s="84">
        <v>360</v>
      </c>
      <c r="B5942" s="85">
        <v>39265</v>
      </c>
      <c r="C5942" s="105">
        <v>23.13</v>
      </c>
      <c r="D5942" s="90">
        <v>5.7813999999999999E-4</v>
      </c>
      <c r="E5942" s="87">
        <v>604.51492995000001</v>
      </c>
      <c r="F5942" s="96">
        <v>3.14</v>
      </c>
      <c r="G5942" s="91">
        <v>13.135</v>
      </c>
      <c r="H5942" s="41">
        <v>3.4286879361467015E-4</v>
      </c>
      <c r="I5942" s="42">
        <v>44.192862504128065</v>
      </c>
      <c r="J5942" s="41">
        <v>3.648611111111111E-4</v>
      </c>
      <c r="K5942" s="42">
        <v>4.0161980599593097</v>
      </c>
      <c r="L5942" s="41">
        <v>3.4286879361467015E-4</v>
      </c>
      <c r="M5942" s="42">
        <v>3.7905579509823255</v>
      </c>
    </row>
    <row r="5943" spans="1:13" x14ac:dyDescent="0.2">
      <c r="A5943" s="84">
        <v>360</v>
      </c>
      <c r="B5943" s="85">
        <v>39266</v>
      </c>
      <c r="C5943" s="105">
        <v>23.59</v>
      </c>
      <c r="D5943" s="90">
        <v>5.8850000000000005E-4</v>
      </c>
      <c r="E5943" s="87">
        <v>604.87068698999997</v>
      </c>
      <c r="F5943" s="96">
        <v>3.16</v>
      </c>
      <c r="G5943" s="91">
        <v>13.375</v>
      </c>
      <c r="H5943" s="41">
        <v>3.4875725291660942E-4</v>
      </c>
      <c r="I5943" s="42">
        <v>44.208275085453529</v>
      </c>
      <c r="J5943" s="41">
        <v>3.7152777777777775E-4</v>
      </c>
      <c r="K5943" s="42">
        <v>4.0165695877370871</v>
      </c>
      <c r="L5943" s="41">
        <v>3.4875725291660942E-4</v>
      </c>
      <c r="M5943" s="42">
        <v>3.7909067082352421</v>
      </c>
    </row>
    <row r="5944" spans="1:13" x14ac:dyDescent="0.2">
      <c r="A5944" s="84">
        <v>360</v>
      </c>
      <c r="B5944" s="85">
        <v>39267</v>
      </c>
      <c r="C5944" s="105">
        <v>23.5</v>
      </c>
      <c r="D5944" s="90">
        <v>5.8648000000000001E-4</v>
      </c>
      <c r="E5944" s="87">
        <v>605.22543155000005</v>
      </c>
      <c r="F5944" s="96">
        <v>3.2</v>
      </c>
      <c r="G5944" s="91">
        <v>13.35</v>
      </c>
      <c r="H5944" s="41">
        <v>3.4814445201081234E-4</v>
      </c>
      <c r="I5944" s="42">
        <v>44.2236659511575</v>
      </c>
      <c r="J5944" s="41">
        <v>3.7083333333333331E-4</v>
      </c>
      <c r="K5944" s="42">
        <v>4.0169404210704203</v>
      </c>
      <c r="L5944" s="41">
        <v>3.4814445201081234E-4</v>
      </c>
      <c r="M5944" s="42">
        <v>3.7912548526872527</v>
      </c>
    </row>
    <row r="5945" spans="1:13" x14ac:dyDescent="0.2">
      <c r="A5945" s="84">
        <v>360</v>
      </c>
      <c r="B5945" s="85">
        <v>39268</v>
      </c>
      <c r="C5945" s="105">
        <v>23.42</v>
      </c>
      <c r="D5945" s="90">
        <v>5.8467999999999997E-4</v>
      </c>
      <c r="E5945" s="87">
        <v>605.57929476000004</v>
      </c>
      <c r="F5945" s="96">
        <v>3.22</v>
      </c>
      <c r="G5945" s="91">
        <v>13.32</v>
      </c>
      <c r="H5945" s="41">
        <v>3.4740891298734589E-4</v>
      </c>
      <c r="I5945" s="42">
        <v>44.239029646873909</v>
      </c>
      <c r="J5945" s="41">
        <v>3.6999999999999999E-4</v>
      </c>
      <c r="K5945" s="42">
        <v>4.0173104210704205</v>
      </c>
      <c r="L5945" s="41">
        <v>3.4740891298734589E-4</v>
      </c>
      <c r="M5945" s="42">
        <v>3.7916022616002403</v>
      </c>
    </row>
    <row r="5946" spans="1:13" x14ac:dyDescent="0.2">
      <c r="A5946" s="84">
        <v>360</v>
      </c>
      <c r="B5946" s="85">
        <v>39269</v>
      </c>
      <c r="C5946" s="105">
        <v>23.42</v>
      </c>
      <c r="D5946" s="90">
        <v>5.8467999999999997E-4</v>
      </c>
      <c r="E5946" s="87">
        <v>605.93336485999998</v>
      </c>
      <c r="F5946" s="96">
        <v>3.2</v>
      </c>
      <c r="G5946" s="91">
        <v>13.31</v>
      </c>
      <c r="H5946" s="41">
        <v>3.4716369016041249E-4</v>
      </c>
      <c r="I5946" s="42">
        <v>44.254387831655237</v>
      </c>
      <c r="J5946" s="41">
        <v>3.6972222222222224E-4</v>
      </c>
      <c r="K5946" s="42">
        <v>4.017680143292643</v>
      </c>
      <c r="L5946" s="41">
        <v>3.4716369016041249E-4</v>
      </c>
      <c r="M5946" s="42">
        <v>3.7919494252904009</v>
      </c>
    </row>
    <row r="5947" spans="1:13" x14ac:dyDescent="0.2">
      <c r="A5947" s="84">
        <v>360</v>
      </c>
      <c r="B5947" s="85">
        <v>39270</v>
      </c>
      <c r="C5947" s="105">
        <v>23.42</v>
      </c>
      <c r="D5947" s="90">
        <v>5.8467999999999997E-4</v>
      </c>
      <c r="E5947" s="87">
        <v>606.28764197999999</v>
      </c>
      <c r="F5947" s="96">
        <v>3.2</v>
      </c>
      <c r="G5947" s="91">
        <v>13.31</v>
      </c>
      <c r="H5947" s="41">
        <v>3.4716369016041249E-4</v>
      </c>
      <c r="I5947" s="42">
        <v>44.269751348240661</v>
      </c>
      <c r="J5947" s="41">
        <v>3.6972222222222224E-4</v>
      </c>
      <c r="K5947" s="42">
        <v>4.0180498655148655</v>
      </c>
      <c r="L5947" s="41">
        <v>3.4716369016041249E-4</v>
      </c>
      <c r="M5947" s="42">
        <v>3.7922965889805615</v>
      </c>
    </row>
    <row r="5948" spans="1:13" x14ac:dyDescent="0.2">
      <c r="A5948" s="84">
        <v>360</v>
      </c>
      <c r="B5948" s="85">
        <v>39271</v>
      </c>
      <c r="C5948" s="105">
        <v>23.42</v>
      </c>
      <c r="D5948" s="90">
        <v>5.8467999999999997E-4</v>
      </c>
      <c r="E5948" s="87">
        <v>606.64212624000004</v>
      </c>
      <c r="F5948" s="96">
        <v>3.2</v>
      </c>
      <c r="G5948" s="91">
        <v>13.31</v>
      </c>
      <c r="H5948" s="41">
        <v>3.4716369016041249E-4</v>
      </c>
      <c r="I5948" s="42">
        <v>44.285120198481202</v>
      </c>
      <c r="J5948" s="41">
        <v>3.6972222222222224E-4</v>
      </c>
      <c r="K5948" s="42">
        <v>4.0184195877370881</v>
      </c>
      <c r="L5948" s="41">
        <v>3.4716369016041249E-4</v>
      </c>
      <c r="M5948" s="42">
        <v>3.7926437526707222</v>
      </c>
    </row>
    <row r="5949" spans="1:13" x14ac:dyDescent="0.2">
      <c r="A5949" s="84">
        <v>360</v>
      </c>
      <c r="B5949" s="85">
        <v>39272</v>
      </c>
      <c r="C5949" s="105">
        <v>23.25</v>
      </c>
      <c r="D5949" s="90">
        <v>5.8085000000000005E-4</v>
      </c>
      <c r="E5949" s="87">
        <v>606.99449431999994</v>
      </c>
      <c r="F5949" s="96">
        <v>3.18</v>
      </c>
      <c r="G5949" s="91">
        <v>13.215</v>
      </c>
      <c r="H5949" s="41">
        <v>3.4483299633425446E-4</v>
      </c>
      <c r="I5949" s="42">
        <v>44.300391169172265</v>
      </c>
      <c r="J5949" s="41">
        <v>3.670833333333333E-4</v>
      </c>
      <c r="K5949" s="42">
        <v>4.018786671070421</v>
      </c>
      <c r="L5949" s="41">
        <v>3.4483299633425446E-4</v>
      </c>
      <c r="M5949" s="42">
        <v>3.7929885856670564</v>
      </c>
    </row>
    <row r="5950" spans="1:13" x14ac:dyDescent="0.2">
      <c r="A5950" s="84">
        <v>360</v>
      </c>
      <c r="B5950" s="85">
        <v>39273</v>
      </c>
      <c r="C5950" s="105">
        <v>23.16</v>
      </c>
      <c r="D5950" s="90">
        <v>5.7881999999999996E-4</v>
      </c>
      <c r="E5950" s="87">
        <v>607.34583486999998</v>
      </c>
      <c r="F5950" s="96">
        <v>3.1</v>
      </c>
      <c r="G5950" s="91">
        <v>13.13</v>
      </c>
      <c r="H5950" s="41">
        <v>3.4274598496031317E-4</v>
      </c>
      <c r="I5950" s="42">
        <v>44.315574950377673</v>
      </c>
      <c r="J5950" s="41">
        <v>3.6472222222222223E-4</v>
      </c>
      <c r="K5950" s="42">
        <v>4.0191513932926428</v>
      </c>
      <c r="L5950" s="41">
        <v>3.4274598496031317E-4</v>
      </c>
      <c r="M5950" s="42">
        <v>3.7933313316520167</v>
      </c>
    </row>
    <row r="5951" spans="1:13" x14ac:dyDescent="0.2">
      <c r="A5951" s="84">
        <v>360</v>
      </c>
      <c r="B5951" s="85">
        <v>39274</v>
      </c>
      <c r="C5951" s="105">
        <v>23.45</v>
      </c>
      <c r="D5951" s="90">
        <v>5.8535E-4</v>
      </c>
      <c r="E5951" s="87">
        <v>607.70134474999998</v>
      </c>
      <c r="F5951" s="96">
        <v>3.17</v>
      </c>
      <c r="G5951" s="91">
        <v>13.309999999999999</v>
      </c>
      <c r="H5951" s="41">
        <v>3.4716369016041249E-4</v>
      </c>
      <c r="I5951" s="42">
        <v>44.330959708909027</v>
      </c>
      <c r="J5951" s="41">
        <v>3.6972222222222219E-4</v>
      </c>
      <c r="K5951" s="42">
        <v>4.0195211155148654</v>
      </c>
      <c r="L5951" s="41">
        <v>3.4716369016041249E-4</v>
      </c>
      <c r="M5951" s="42">
        <v>3.7936784953421769</v>
      </c>
    </row>
    <row r="5952" spans="1:13" x14ac:dyDescent="0.2">
      <c r="A5952" s="84">
        <v>360</v>
      </c>
      <c r="B5952" s="85">
        <v>39275</v>
      </c>
      <c r="C5952" s="105">
        <v>23.28</v>
      </c>
      <c r="D5952" s="90">
        <v>5.8151999999999998E-4</v>
      </c>
      <c r="E5952" s="87">
        <v>608.05473524000001</v>
      </c>
      <c r="F5952" s="96">
        <v>3.16</v>
      </c>
      <c r="G5952" s="91">
        <v>13.22</v>
      </c>
      <c r="H5952" s="41">
        <v>3.449557130441594E-4</v>
      </c>
      <c r="I5952" s="42">
        <v>44.346251926725344</v>
      </c>
      <c r="J5952" s="41">
        <v>3.6722222222222223E-4</v>
      </c>
      <c r="K5952" s="42">
        <v>4.019888337737088</v>
      </c>
      <c r="L5952" s="41">
        <v>3.449557130441594E-4</v>
      </c>
      <c r="M5952" s="42">
        <v>3.7940234510552209</v>
      </c>
    </row>
    <row r="5953" spans="1:13" x14ac:dyDescent="0.2">
      <c r="A5953" s="84">
        <v>360</v>
      </c>
      <c r="B5953" s="85">
        <v>39276</v>
      </c>
      <c r="C5953" s="105">
        <v>23.46</v>
      </c>
      <c r="D5953" s="90">
        <v>5.8558000000000004E-4</v>
      </c>
      <c r="E5953" s="87">
        <v>608.41079993000005</v>
      </c>
      <c r="F5953" s="96">
        <v>3.14</v>
      </c>
      <c r="G5953" s="91">
        <v>13.3</v>
      </c>
      <c r="H5953" s="41">
        <v>3.4691844575096553E-4</v>
      </c>
      <c r="I5953" s="42">
        <v>44.361636459518643</v>
      </c>
      <c r="J5953" s="41">
        <v>3.6944444444444449E-4</v>
      </c>
      <c r="K5953" s="42">
        <v>4.0202577821815328</v>
      </c>
      <c r="L5953" s="41">
        <v>3.4691844575096553E-4</v>
      </c>
      <c r="M5953" s="42">
        <v>3.7943703695009718</v>
      </c>
    </row>
    <row r="5954" spans="1:13" x14ac:dyDescent="0.2">
      <c r="A5954" s="84">
        <v>360</v>
      </c>
      <c r="B5954" s="85">
        <v>39277</v>
      </c>
      <c r="C5954" s="105">
        <v>23.46</v>
      </c>
      <c r="D5954" s="90">
        <v>5.8558000000000004E-4</v>
      </c>
      <c r="E5954" s="87">
        <v>608.76707312999997</v>
      </c>
      <c r="F5954" s="96">
        <v>3.14</v>
      </c>
      <c r="G5954" s="91">
        <v>13.3</v>
      </c>
      <c r="H5954" s="41">
        <v>3.4691844575096553E-4</v>
      </c>
      <c r="I5954" s="42">
        <v>44.37702632949015</v>
      </c>
      <c r="J5954" s="41">
        <v>3.6944444444444449E-4</v>
      </c>
      <c r="K5954" s="42">
        <v>4.0206272266259777</v>
      </c>
      <c r="L5954" s="41">
        <v>3.4691844575096553E-4</v>
      </c>
      <c r="M5954" s="42">
        <v>3.7947172879467228</v>
      </c>
    </row>
    <row r="5955" spans="1:13" x14ac:dyDescent="0.2">
      <c r="A5955" s="84">
        <v>360</v>
      </c>
      <c r="B5955" s="85">
        <v>39278</v>
      </c>
      <c r="C5955" s="105">
        <v>23.46</v>
      </c>
      <c r="D5955" s="90">
        <v>5.8558000000000004E-4</v>
      </c>
      <c r="E5955" s="87">
        <v>609.12355494999997</v>
      </c>
      <c r="F5955" s="96">
        <v>3.14</v>
      </c>
      <c r="G5955" s="91">
        <v>13.3</v>
      </c>
      <c r="H5955" s="41">
        <v>3.4691844575096553E-4</v>
      </c>
      <c r="I5955" s="42">
        <v>44.392421538491426</v>
      </c>
      <c r="J5955" s="41">
        <v>3.6944444444444449E-4</v>
      </c>
      <c r="K5955" s="42">
        <v>4.0209966710704226</v>
      </c>
      <c r="L5955" s="41">
        <v>3.4691844575096553E-4</v>
      </c>
      <c r="M5955" s="42">
        <v>3.7950642063924738</v>
      </c>
    </row>
    <row r="5956" spans="1:13" x14ac:dyDescent="0.2">
      <c r="A5956" s="84">
        <v>360</v>
      </c>
      <c r="B5956" s="85">
        <v>39279</v>
      </c>
      <c r="C5956" s="105">
        <v>23.29</v>
      </c>
      <c r="D5956" s="90">
        <v>5.8175000000000002E-4</v>
      </c>
      <c r="E5956" s="87">
        <v>609.47791257999995</v>
      </c>
      <c r="F5956" s="96">
        <v>3.13</v>
      </c>
      <c r="G5956" s="91">
        <v>13.209999999999999</v>
      </c>
      <c r="H5956" s="41">
        <v>3.4471027421978384E-4</v>
      </c>
      <c r="I5956" s="42">
        <v>44.407724062293241</v>
      </c>
      <c r="J5956" s="41">
        <v>3.6694444444444443E-4</v>
      </c>
      <c r="K5956" s="42">
        <v>4.0213636155148667</v>
      </c>
      <c r="L5956" s="41">
        <v>3.4471027421978384E-4</v>
      </c>
      <c r="M5956" s="42">
        <v>3.7954089166666938</v>
      </c>
    </row>
    <row r="5957" spans="1:13" x14ac:dyDescent="0.2">
      <c r="A5957" s="84">
        <v>360</v>
      </c>
      <c r="B5957" s="85">
        <v>39280</v>
      </c>
      <c r="C5957" s="105">
        <v>23.41</v>
      </c>
      <c r="D5957" s="90">
        <v>5.8445000000000003E-4</v>
      </c>
      <c r="E5957" s="87">
        <v>609.83412195000005</v>
      </c>
      <c r="F5957" s="96">
        <v>3.16</v>
      </c>
      <c r="G5957" s="91">
        <v>13.285</v>
      </c>
      <c r="H5957" s="41">
        <v>3.4655053866083918E-4</v>
      </c>
      <c r="I5957" s="42">
        <v>44.423113582987732</v>
      </c>
      <c r="J5957" s="41">
        <v>3.690277777777778E-4</v>
      </c>
      <c r="K5957" s="42">
        <v>4.0217326432926441</v>
      </c>
      <c r="L5957" s="41">
        <v>3.4655053866083918E-4</v>
      </c>
      <c r="M5957" s="42">
        <v>3.7957554672053546</v>
      </c>
    </row>
    <row r="5958" spans="1:13" x14ac:dyDescent="0.2">
      <c r="A5958" s="84">
        <v>360</v>
      </c>
      <c r="B5958" s="85">
        <v>39281</v>
      </c>
      <c r="C5958" s="105">
        <v>23.35</v>
      </c>
      <c r="D5958" s="90">
        <v>5.8310000000000002E-4</v>
      </c>
      <c r="E5958" s="87">
        <v>610.18971623000004</v>
      </c>
      <c r="F5958" s="96">
        <v>3.19</v>
      </c>
      <c r="G5958" s="91">
        <v>13.270000000000001</v>
      </c>
      <c r="H5958" s="41">
        <v>3.4618258298846349E-4</v>
      </c>
      <c r="I5958" s="42">
        <v>44.43849209119228</v>
      </c>
      <c r="J5958" s="41">
        <v>3.6861111111111117E-4</v>
      </c>
      <c r="K5958" s="42">
        <v>4.0221012544037551</v>
      </c>
      <c r="L5958" s="41">
        <v>3.4618258298846349E-4</v>
      </c>
      <c r="M5958" s="42">
        <v>3.7961016497883433</v>
      </c>
    </row>
    <row r="5959" spans="1:13" x14ac:dyDescent="0.2">
      <c r="A5959" s="84">
        <v>360</v>
      </c>
      <c r="B5959" s="85">
        <v>39282</v>
      </c>
      <c r="C5959" s="105">
        <v>23.38</v>
      </c>
      <c r="D5959" s="90">
        <v>5.8378E-4</v>
      </c>
      <c r="E5959" s="87">
        <v>610.54593278000004</v>
      </c>
      <c r="F5959" s="96">
        <v>3.17</v>
      </c>
      <c r="G5959" s="91">
        <v>13.274999999999999</v>
      </c>
      <c r="H5959" s="41">
        <v>3.4630524027812193E-4</v>
      </c>
      <c r="I5959" s="42">
        <v>44.453881373873521</v>
      </c>
      <c r="J5959" s="41">
        <v>3.6874999999999994E-4</v>
      </c>
      <c r="K5959" s="42">
        <v>4.0224700044037549</v>
      </c>
      <c r="L5959" s="41">
        <v>3.4630524027812193E-4</v>
      </c>
      <c r="M5959" s="42">
        <v>3.7964479550286212</v>
      </c>
    </row>
    <row r="5960" spans="1:13" x14ac:dyDescent="0.2">
      <c r="A5960" s="84">
        <v>360</v>
      </c>
      <c r="B5960" s="85">
        <v>39283</v>
      </c>
      <c r="C5960" s="105">
        <v>23.29</v>
      </c>
      <c r="D5960" s="90">
        <v>5.8175000000000002E-4</v>
      </c>
      <c r="E5960" s="87">
        <v>610.90111788000002</v>
      </c>
      <c r="F5960" s="96">
        <v>3.18</v>
      </c>
      <c r="G5960" s="91">
        <v>13.234999999999999</v>
      </c>
      <c r="H5960" s="41">
        <v>3.4532383075003281E-4</v>
      </c>
      <c r="I5960" s="42">
        <v>44.469232358481257</v>
      </c>
      <c r="J5960" s="41">
        <v>3.6763888888888887E-4</v>
      </c>
      <c r="K5960" s="42">
        <v>4.022837643292644</v>
      </c>
      <c r="L5960" s="41">
        <v>3.4532383075003281E-4</v>
      </c>
      <c r="M5960" s="42">
        <v>3.7967932788593712</v>
      </c>
    </row>
    <row r="5961" spans="1:13" x14ac:dyDescent="0.2">
      <c r="A5961" s="84">
        <v>360</v>
      </c>
      <c r="B5961" s="85">
        <v>39284</v>
      </c>
      <c r="C5961" s="105">
        <v>23.29</v>
      </c>
      <c r="D5961" s="90">
        <v>5.8175000000000002E-4</v>
      </c>
      <c r="E5961" s="87">
        <v>611.25650960999997</v>
      </c>
      <c r="F5961" s="96">
        <v>3.18</v>
      </c>
      <c r="G5961" s="91">
        <v>13.234999999999999</v>
      </c>
      <c r="H5961" s="41">
        <v>3.4532383075003281E-4</v>
      </c>
      <c r="I5961" s="42">
        <v>44.484588644149802</v>
      </c>
      <c r="J5961" s="41">
        <v>3.6763888888888887E-4</v>
      </c>
      <c r="K5961" s="42">
        <v>4.0232052821815332</v>
      </c>
      <c r="L5961" s="41">
        <v>3.4532383075003281E-4</v>
      </c>
      <c r="M5961" s="42">
        <v>3.7971386026901213</v>
      </c>
    </row>
    <row r="5962" spans="1:13" x14ac:dyDescent="0.2">
      <c r="A5962" s="84">
        <v>360</v>
      </c>
      <c r="B5962" s="85">
        <v>39285</v>
      </c>
      <c r="C5962" s="105">
        <v>23.29</v>
      </c>
      <c r="D5962" s="90">
        <v>5.8175000000000002E-4</v>
      </c>
      <c r="E5962" s="87">
        <v>611.61210807999998</v>
      </c>
      <c r="F5962" s="96">
        <v>3.18</v>
      </c>
      <c r="G5962" s="91">
        <v>13.234999999999999</v>
      </c>
      <c r="H5962" s="41">
        <v>3.4532383075003281E-4</v>
      </c>
      <c r="I5962" s="42">
        <v>44.499950232709743</v>
      </c>
      <c r="J5962" s="41">
        <v>3.6763888888888887E-4</v>
      </c>
      <c r="K5962" s="42">
        <v>4.0235729210704223</v>
      </c>
      <c r="L5962" s="41">
        <v>3.4532383075003281E-4</v>
      </c>
      <c r="M5962" s="42">
        <v>3.7974839265208713</v>
      </c>
    </row>
    <row r="5963" spans="1:13" x14ac:dyDescent="0.2">
      <c r="A5963" s="84">
        <v>360</v>
      </c>
      <c r="B5963" s="85">
        <v>39286</v>
      </c>
      <c r="C5963" s="105">
        <v>23.28</v>
      </c>
      <c r="D5963" s="90">
        <v>5.8151999999999998E-4</v>
      </c>
      <c r="E5963" s="87">
        <v>611.96777274999999</v>
      </c>
      <c r="F5963" s="96">
        <v>3.18</v>
      </c>
      <c r="G5963" s="91">
        <v>13.23</v>
      </c>
      <c r="H5963" s="41">
        <v>3.4520113025138244E-4</v>
      </c>
      <c r="I5963" s="42">
        <v>44.515311665826204</v>
      </c>
      <c r="J5963" s="41">
        <v>3.6749999999999999E-4</v>
      </c>
      <c r="K5963" s="42">
        <v>4.0239404210704226</v>
      </c>
      <c r="L5963" s="41">
        <v>3.4520113025138244E-4</v>
      </c>
      <c r="M5963" s="42">
        <v>3.7978291276511227</v>
      </c>
    </row>
    <row r="5964" spans="1:13" x14ac:dyDescent="0.2">
      <c r="A5964" s="84">
        <v>360</v>
      </c>
      <c r="B5964" s="85">
        <v>39287</v>
      </c>
      <c r="C5964" s="105">
        <v>23.21</v>
      </c>
      <c r="D5964" s="90">
        <v>5.7994999999999998E-4</v>
      </c>
      <c r="E5964" s="87">
        <v>612.32268346000001</v>
      </c>
      <c r="F5964" s="96">
        <v>3.21</v>
      </c>
      <c r="G5964" s="91">
        <v>13.21</v>
      </c>
      <c r="H5964" s="41">
        <v>3.4471027421978384E-4</v>
      </c>
      <c r="I5964" s="42">
        <v>44.530656551117509</v>
      </c>
      <c r="J5964" s="41">
        <v>3.6694444444444448E-4</v>
      </c>
      <c r="K5964" s="42">
        <v>4.0243073655148667</v>
      </c>
      <c r="L5964" s="41">
        <v>3.4471027421978384E-4</v>
      </c>
      <c r="M5964" s="42">
        <v>3.7981738379253427</v>
      </c>
    </row>
    <row r="5965" spans="1:13" x14ac:dyDescent="0.2">
      <c r="A5965" s="84">
        <v>360</v>
      </c>
      <c r="B5965" s="85">
        <v>39288</v>
      </c>
      <c r="C5965" s="105">
        <v>23.21</v>
      </c>
      <c r="D5965" s="90">
        <v>5.7994999999999998E-4</v>
      </c>
      <c r="E5965" s="87">
        <v>612.67780000000005</v>
      </c>
      <c r="F5965" s="96">
        <v>3.17</v>
      </c>
      <c r="G5965" s="91">
        <v>13.190000000000001</v>
      </c>
      <c r="H5965" s="41">
        <v>3.4421933170536434E-4</v>
      </c>
      <c r="I5965" s="42">
        <v>44.545984863955937</v>
      </c>
      <c r="J5965" s="41">
        <v>3.6638888888888892E-4</v>
      </c>
      <c r="K5965" s="42">
        <v>4.0246737544037554</v>
      </c>
      <c r="L5965" s="41">
        <v>3.4421933170536434E-4</v>
      </c>
      <c r="M5965" s="42">
        <v>3.7985180572570481</v>
      </c>
    </row>
    <row r="5966" spans="1:13" x14ac:dyDescent="0.2">
      <c r="A5966" s="84">
        <v>360</v>
      </c>
      <c r="B5966" s="85">
        <v>39289</v>
      </c>
      <c r="C5966" s="105">
        <v>23.18</v>
      </c>
      <c r="D5966" s="90">
        <v>5.7927E-4</v>
      </c>
      <c r="E5966" s="87">
        <v>613.03270586999997</v>
      </c>
      <c r="F5966" s="96">
        <v>3.21</v>
      </c>
      <c r="G5966" s="91">
        <v>13.195</v>
      </c>
      <c r="H5966" s="41">
        <v>3.4434207544342676E-4</v>
      </c>
      <c r="I5966" s="42">
        <v>44.561323920836664</v>
      </c>
      <c r="J5966" s="41">
        <v>3.6652777777777779E-4</v>
      </c>
      <c r="K5966" s="42">
        <v>4.025040282181533</v>
      </c>
      <c r="L5966" s="41">
        <v>3.4434207544342676E-4</v>
      </c>
      <c r="M5966" s="42">
        <v>3.7988623993324913</v>
      </c>
    </row>
    <row r="5967" spans="1:13" x14ac:dyDescent="0.2">
      <c r="A5967" s="84">
        <v>360</v>
      </c>
      <c r="B5967" s="85">
        <v>39290</v>
      </c>
      <c r="C5967" s="105">
        <v>23.19</v>
      </c>
      <c r="D5967" s="90">
        <v>5.7949E-4</v>
      </c>
      <c r="E5967" s="87">
        <v>613.38795218999996</v>
      </c>
      <c r="F5967" s="96">
        <v>3.17</v>
      </c>
      <c r="G5967" s="91">
        <v>13.18</v>
      </c>
      <c r="H5967" s="41">
        <v>3.4397382800754883E-4</v>
      </c>
      <c r="I5967" s="42">
        <v>44.576651850006797</v>
      </c>
      <c r="J5967" s="41">
        <v>3.6611111111111111E-4</v>
      </c>
      <c r="K5967" s="42">
        <v>4.025406393292644</v>
      </c>
      <c r="L5967" s="41">
        <v>3.4397382800754883E-4</v>
      </c>
      <c r="M5967" s="42">
        <v>3.7992063731604988</v>
      </c>
    </row>
    <row r="5968" spans="1:13" x14ac:dyDescent="0.2">
      <c r="A5968" s="84">
        <v>360</v>
      </c>
      <c r="B5968" s="85">
        <v>39291</v>
      </c>
      <c r="C5968" s="105">
        <v>23.19</v>
      </c>
      <c r="D5968" s="90">
        <v>5.7949E-4</v>
      </c>
      <c r="E5968" s="87">
        <v>613.74340437000001</v>
      </c>
      <c r="F5968" s="96">
        <v>3.17</v>
      </c>
      <c r="G5968" s="91">
        <v>13.18</v>
      </c>
      <c r="H5968" s="41">
        <v>3.4397382800754883E-4</v>
      </c>
      <c r="I5968" s="42">
        <v>44.591985051583407</v>
      </c>
      <c r="J5968" s="41">
        <v>3.6611111111111111E-4</v>
      </c>
      <c r="K5968" s="42">
        <v>4.0257725044037551</v>
      </c>
      <c r="L5968" s="41">
        <v>3.4397382800754883E-4</v>
      </c>
      <c r="M5968" s="42">
        <v>3.7995503469885064</v>
      </c>
    </row>
    <row r="5969" spans="1:13" x14ac:dyDescent="0.2">
      <c r="A5969" s="84">
        <v>360</v>
      </c>
      <c r="B5969" s="85">
        <v>39292</v>
      </c>
      <c r="C5969" s="105">
        <v>23.19</v>
      </c>
      <c r="D5969" s="90">
        <v>5.7949E-4</v>
      </c>
      <c r="E5969" s="87">
        <v>614.09906253999998</v>
      </c>
      <c r="F5969" s="96">
        <v>3.17</v>
      </c>
      <c r="G5969" s="91">
        <v>13.18</v>
      </c>
      <c r="H5969" s="41">
        <v>3.4397382800754883E-4</v>
      </c>
      <c r="I5969" s="42">
        <v>44.607323527380053</v>
      </c>
      <c r="J5969" s="41">
        <v>3.6611111111111111E-4</v>
      </c>
      <c r="K5969" s="42">
        <v>4.0261386155148662</v>
      </c>
      <c r="L5969" s="41">
        <v>3.4397382800754883E-4</v>
      </c>
      <c r="M5969" s="42">
        <v>3.7998943208165139</v>
      </c>
    </row>
    <row r="5970" spans="1:13" x14ac:dyDescent="0.2">
      <c r="A5970" s="84">
        <v>360</v>
      </c>
      <c r="B5970" s="85">
        <v>39293</v>
      </c>
      <c r="C5970" s="105">
        <v>22.54</v>
      </c>
      <c r="D5970" s="90">
        <v>5.6479000000000002E-4</v>
      </c>
      <c r="E5970" s="87">
        <v>614.44589955000004</v>
      </c>
      <c r="F5970" s="96">
        <v>3.12</v>
      </c>
      <c r="G5970" s="91">
        <v>12.83</v>
      </c>
      <c r="H5970" s="41">
        <v>3.3536754301977112E-4</v>
      </c>
      <c r="I5970" s="42">
        <v>44.622283375872122</v>
      </c>
      <c r="J5970" s="41">
        <v>3.5638888888888889E-4</v>
      </c>
      <c r="K5970" s="42">
        <v>4.0264950044037553</v>
      </c>
      <c r="L5970" s="41">
        <v>3.3536754301977112E-4</v>
      </c>
      <c r="M5970" s="42">
        <v>3.8002296883595337</v>
      </c>
    </row>
    <row r="5971" spans="1:13" x14ac:dyDescent="0.2">
      <c r="A5971" s="84">
        <v>360</v>
      </c>
      <c r="B5971" s="85">
        <v>39294</v>
      </c>
      <c r="C5971" s="105">
        <v>22.62</v>
      </c>
      <c r="D5971" s="90">
        <v>5.666E-4</v>
      </c>
      <c r="E5971" s="87">
        <v>614.79404460000001</v>
      </c>
      <c r="F5971" s="96">
        <v>3.16</v>
      </c>
      <c r="G5971" s="91">
        <v>12.89</v>
      </c>
      <c r="H5971" s="41">
        <v>3.3684479526407962E-4</v>
      </c>
      <c r="I5971" s="42">
        <v>44.637314159780082</v>
      </c>
      <c r="J5971" s="41">
        <v>3.5805555555555558E-4</v>
      </c>
      <c r="K5971" s="42">
        <v>4.0268530599593104</v>
      </c>
      <c r="L5971" s="41">
        <v>3.3684479526407962E-4</v>
      </c>
      <c r="M5971" s="42">
        <v>3.8005665331547975</v>
      </c>
    </row>
    <row r="5972" spans="1:13" x14ac:dyDescent="0.2">
      <c r="A5972" s="84">
        <v>360</v>
      </c>
      <c r="B5972" s="85">
        <v>39295</v>
      </c>
      <c r="C5972" s="105">
        <v>22.53</v>
      </c>
      <c r="D5972" s="90">
        <v>5.6455999999999998E-4</v>
      </c>
      <c r="E5972" s="87">
        <v>615.14113272999998</v>
      </c>
      <c r="F5972" s="96">
        <v>3.14</v>
      </c>
      <c r="G5972" s="91">
        <v>12.835000000000001</v>
      </c>
      <c r="H5972" s="41">
        <v>3.3549067729077287E-4</v>
      </c>
      <c r="I5972" s="42">
        <v>44.652289562539991</v>
      </c>
      <c r="J5972" s="41">
        <v>3.5652777777777782E-4</v>
      </c>
      <c r="K5972" s="42">
        <v>4.0272095877370884</v>
      </c>
      <c r="L5972" s="41">
        <v>3.3549067729077287E-4</v>
      </c>
      <c r="M5972" s="42">
        <v>3.8009020238320881</v>
      </c>
    </row>
    <row r="5973" spans="1:13" x14ac:dyDescent="0.2">
      <c r="A5973" s="84">
        <v>360</v>
      </c>
      <c r="B5973" s="85">
        <v>39296</v>
      </c>
      <c r="C5973" s="105">
        <v>22.69</v>
      </c>
      <c r="D5973" s="90">
        <v>5.6818999999999999E-4</v>
      </c>
      <c r="E5973" s="87">
        <v>615.49064977</v>
      </c>
      <c r="F5973" s="96">
        <v>3.15</v>
      </c>
      <c r="G5973" s="91">
        <v>12.92</v>
      </c>
      <c r="H5973" s="41">
        <v>3.3758312780007849E-4</v>
      </c>
      <c r="I5973" s="42">
        <v>44.667363422113951</v>
      </c>
      <c r="J5973" s="41">
        <v>3.588888888888889E-4</v>
      </c>
      <c r="K5973" s="42">
        <v>4.0275684766259774</v>
      </c>
      <c r="L5973" s="41">
        <v>3.3758312780007849E-4</v>
      </c>
      <c r="M5973" s="42">
        <v>3.8012396069598884</v>
      </c>
    </row>
    <row r="5974" spans="1:13" x14ac:dyDescent="0.2">
      <c r="A5974" s="84">
        <v>360</v>
      </c>
      <c r="B5974" s="85">
        <v>39297</v>
      </c>
      <c r="C5974" s="105">
        <v>22.91</v>
      </c>
      <c r="D5974" s="90">
        <v>5.7317000000000002E-4</v>
      </c>
      <c r="E5974" s="87">
        <v>615.84343054999999</v>
      </c>
      <c r="F5974" s="96">
        <v>3.2</v>
      </c>
      <c r="G5974" s="91">
        <v>13.055</v>
      </c>
      <c r="H5974" s="41">
        <v>3.4090320533808338E-4</v>
      </c>
      <c r="I5974" s="42">
        <v>44.68259066947855</v>
      </c>
      <c r="J5974" s="41">
        <v>3.6263888888888891E-4</v>
      </c>
      <c r="K5974" s="42">
        <v>4.0279311155148667</v>
      </c>
      <c r="L5974" s="41">
        <v>3.4090320533808338E-4</v>
      </c>
      <c r="M5974" s="42">
        <v>3.8015805101652265</v>
      </c>
    </row>
    <row r="5975" spans="1:13" x14ac:dyDescent="0.2">
      <c r="A5975" s="84">
        <v>360</v>
      </c>
      <c r="B5975" s="85">
        <v>39298</v>
      </c>
      <c r="C5975" s="105">
        <v>22.91</v>
      </c>
      <c r="D5975" s="90">
        <v>5.7317000000000002E-4</v>
      </c>
      <c r="E5975" s="87">
        <v>616.19641352999997</v>
      </c>
      <c r="F5975" s="96">
        <v>3.2</v>
      </c>
      <c r="G5975" s="91">
        <v>13.055</v>
      </c>
      <c r="H5975" s="41">
        <v>3.4090320533808338E-4</v>
      </c>
      <c r="I5975" s="42">
        <v>44.697823107860586</v>
      </c>
      <c r="J5975" s="41">
        <v>3.6263888888888891E-4</v>
      </c>
      <c r="K5975" s="42">
        <v>4.028293754403756</v>
      </c>
      <c r="L5975" s="41">
        <v>3.4090320533808338E-4</v>
      </c>
      <c r="M5975" s="42">
        <v>3.8019214133705646</v>
      </c>
    </row>
    <row r="5976" spans="1:13" x14ac:dyDescent="0.2">
      <c r="A5976" s="84">
        <v>360</v>
      </c>
      <c r="B5976" s="85">
        <v>39299</v>
      </c>
      <c r="C5976" s="105">
        <v>22.91</v>
      </c>
      <c r="D5976" s="90">
        <v>5.7317000000000002E-4</v>
      </c>
      <c r="E5976" s="87">
        <v>616.54959883000004</v>
      </c>
      <c r="F5976" s="96">
        <v>3.2</v>
      </c>
      <c r="G5976" s="91">
        <v>13.055</v>
      </c>
      <c r="H5976" s="41">
        <v>3.4090320533808338E-4</v>
      </c>
      <c r="I5976" s="42">
        <v>44.713060739029693</v>
      </c>
      <c r="J5976" s="41">
        <v>3.6263888888888891E-4</v>
      </c>
      <c r="K5976" s="42">
        <v>4.0286563932926454</v>
      </c>
      <c r="L5976" s="41">
        <v>3.4090320533808338E-4</v>
      </c>
      <c r="M5976" s="42">
        <v>3.8022623165759026</v>
      </c>
    </row>
    <row r="5977" spans="1:13" x14ac:dyDescent="0.2">
      <c r="A5977" s="84">
        <v>360</v>
      </c>
      <c r="B5977" s="85">
        <v>39300</v>
      </c>
      <c r="C5977" s="105">
        <v>22.9</v>
      </c>
      <c r="D5977" s="90">
        <v>5.7293999999999997E-4</v>
      </c>
      <c r="E5977" s="87">
        <v>616.90284475999999</v>
      </c>
      <c r="F5977" s="96">
        <v>3.15</v>
      </c>
      <c r="G5977" s="91">
        <v>13.024999999999999</v>
      </c>
      <c r="H5977" s="41">
        <v>3.4016575212048039E-4</v>
      </c>
      <c r="I5977" s="42">
        <v>44.728270590965593</v>
      </c>
      <c r="J5977" s="41">
        <v>3.6180555555555553E-4</v>
      </c>
      <c r="K5977" s="42">
        <v>4.0290181988482008</v>
      </c>
      <c r="L5977" s="41">
        <v>3.4016575212048039E-4</v>
      </c>
      <c r="M5977" s="42">
        <v>3.8026024823280231</v>
      </c>
    </row>
    <row r="5978" spans="1:13" x14ac:dyDescent="0.2">
      <c r="A5978" s="84">
        <v>360</v>
      </c>
      <c r="B5978" s="85">
        <v>39301</v>
      </c>
      <c r="C5978" s="105">
        <v>22.98</v>
      </c>
      <c r="D5978" s="90">
        <v>5.7474999999999996E-4</v>
      </c>
      <c r="E5978" s="87">
        <v>617.25740967000002</v>
      </c>
      <c r="F5978" s="96">
        <v>3.17</v>
      </c>
      <c r="G5978" s="91">
        <v>13.074999999999999</v>
      </c>
      <c r="H5978" s="41">
        <v>3.4139473241023843E-4</v>
      </c>
      <c r="I5978" s="42">
        <v>44.743540586935168</v>
      </c>
      <c r="J5978" s="41">
        <v>3.6319444444444442E-4</v>
      </c>
      <c r="K5978" s="42">
        <v>4.0293813932926454</v>
      </c>
      <c r="L5978" s="41">
        <v>3.4139473241023843E-4</v>
      </c>
      <c r="M5978" s="42">
        <v>3.8029438770604331</v>
      </c>
    </row>
    <row r="5979" spans="1:13" x14ac:dyDescent="0.2">
      <c r="A5979" s="84">
        <v>360</v>
      </c>
      <c r="B5979" s="85">
        <v>39302</v>
      </c>
      <c r="C5979" s="105">
        <v>23.04</v>
      </c>
      <c r="D5979" s="90">
        <v>5.7611000000000001E-4</v>
      </c>
      <c r="E5979" s="87">
        <v>617.61301784</v>
      </c>
      <c r="F5979" s="96">
        <v>3.15</v>
      </c>
      <c r="G5979" s="91">
        <v>13.094999999999999</v>
      </c>
      <c r="H5979" s="41">
        <v>3.4188617279329314E-4</v>
      </c>
      <c r="I5979" s="42">
        <v>44.758837784783658</v>
      </c>
      <c r="J5979" s="41">
        <v>3.6374999999999998E-4</v>
      </c>
      <c r="K5979" s="42">
        <v>4.0297451432926454</v>
      </c>
      <c r="L5979" s="41">
        <v>3.4188617279329314E-4</v>
      </c>
      <c r="M5979" s="42">
        <v>3.8032857632332266</v>
      </c>
    </row>
    <row r="5980" spans="1:13" x14ac:dyDescent="0.2">
      <c r="A5980" s="84">
        <v>360</v>
      </c>
      <c r="B5980" s="85">
        <v>39303</v>
      </c>
      <c r="C5980" s="105">
        <v>23.07</v>
      </c>
      <c r="D5980" s="90">
        <v>5.7678999999999999E-4</v>
      </c>
      <c r="E5980" s="87">
        <v>617.96925084999998</v>
      </c>
      <c r="F5980" s="96">
        <v>3.13</v>
      </c>
      <c r="G5980" s="91">
        <v>13.1</v>
      </c>
      <c r="H5980" s="41">
        <v>3.4200901934755557E-4</v>
      </c>
      <c r="I5980" s="42">
        <v>44.774145711001566</v>
      </c>
      <c r="J5980" s="41">
        <v>3.6388888888888886E-4</v>
      </c>
      <c r="K5980" s="42">
        <v>4.0301090321815343</v>
      </c>
      <c r="L5980" s="41">
        <v>3.4200901934755557E-4</v>
      </c>
      <c r="M5980" s="42">
        <v>3.8036277722525744</v>
      </c>
    </row>
    <row r="5981" spans="1:13" x14ac:dyDescent="0.2">
      <c r="A5981" s="84">
        <v>360</v>
      </c>
      <c r="B5981" s="85">
        <v>39304</v>
      </c>
      <c r="C5981" s="105">
        <v>23.04</v>
      </c>
      <c r="D5981" s="90">
        <v>5.7611000000000001E-4</v>
      </c>
      <c r="E5981" s="87">
        <v>618.32526912000003</v>
      </c>
      <c r="F5981" s="96">
        <v>3.15</v>
      </c>
      <c r="G5981" s="91">
        <v>13.094999999999999</v>
      </c>
      <c r="H5981" s="41">
        <v>3.4188617279329314E-4</v>
      </c>
      <c r="I5981" s="42">
        <v>44.789453372318789</v>
      </c>
      <c r="J5981" s="41">
        <v>3.6374999999999998E-4</v>
      </c>
      <c r="K5981" s="42">
        <v>4.0304727821815343</v>
      </c>
      <c r="L5981" s="41">
        <v>3.4188617279329314E-4</v>
      </c>
      <c r="M5981" s="42">
        <v>3.8039696584253679</v>
      </c>
    </row>
    <row r="5982" spans="1:13" x14ac:dyDescent="0.2">
      <c r="A5982" s="84">
        <v>360</v>
      </c>
      <c r="B5982" s="85">
        <v>39305</v>
      </c>
      <c r="C5982" s="105">
        <v>23.04</v>
      </c>
      <c r="D5982" s="90">
        <v>5.7611000000000001E-4</v>
      </c>
      <c r="E5982" s="87">
        <v>618.68149248999998</v>
      </c>
      <c r="F5982" s="96">
        <v>3.15</v>
      </c>
      <c r="G5982" s="91">
        <v>13.094999999999999</v>
      </c>
      <c r="H5982" s="41">
        <v>3.4188617279329314E-4</v>
      </c>
      <c r="I5982" s="42">
        <v>44.804766267113756</v>
      </c>
      <c r="J5982" s="41">
        <v>3.6374999999999998E-4</v>
      </c>
      <c r="K5982" s="42">
        <v>4.0308365321815343</v>
      </c>
      <c r="L5982" s="41">
        <v>3.4188617279329314E-4</v>
      </c>
      <c r="M5982" s="42">
        <v>3.8043115445981615</v>
      </c>
    </row>
    <row r="5983" spans="1:13" x14ac:dyDescent="0.2">
      <c r="A5983" s="84">
        <v>360</v>
      </c>
      <c r="B5983" s="85">
        <v>39306</v>
      </c>
      <c r="C5983" s="105">
        <v>23.04</v>
      </c>
      <c r="D5983" s="90">
        <v>5.7611000000000001E-4</v>
      </c>
      <c r="E5983" s="87">
        <v>619.03792108000005</v>
      </c>
      <c r="F5983" s="96">
        <v>3.15</v>
      </c>
      <c r="G5983" s="91">
        <v>13.094999999999999</v>
      </c>
      <c r="H5983" s="41">
        <v>3.4188617279329314E-4</v>
      </c>
      <c r="I5983" s="42">
        <v>44.820084397175719</v>
      </c>
      <c r="J5983" s="41">
        <v>3.6374999999999998E-4</v>
      </c>
      <c r="K5983" s="42">
        <v>4.0312002821815343</v>
      </c>
      <c r="L5983" s="41">
        <v>3.4188617279329314E-4</v>
      </c>
      <c r="M5983" s="42">
        <v>3.804653430770955</v>
      </c>
    </row>
    <row r="5984" spans="1:13" x14ac:dyDescent="0.2">
      <c r="A5984" s="84">
        <v>360</v>
      </c>
      <c r="B5984" s="85">
        <v>39307</v>
      </c>
      <c r="C5984" s="105">
        <v>22.93</v>
      </c>
      <c r="D5984" s="90">
        <v>5.7361999999999995E-4</v>
      </c>
      <c r="E5984" s="87">
        <v>619.39301361000003</v>
      </c>
      <c r="F5984" s="96">
        <v>3.2</v>
      </c>
      <c r="G5984" s="91">
        <v>13.065</v>
      </c>
      <c r="H5984" s="41">
        <v>3.4114897971204705E-4</v>
      </c>
      <c r="I5984" s="42">
        <v>44.835374723238424</v>
      </c>
      <c r="J5984" s="41">
        <v>3.6291666666666666E-4</v>
      </c>
      <c r="K5984" s="42">
        <v>4.0315631988482012</v>
      </c>
      <c r="L5984" s="41">
        <v>3.4114897971204705E-4</v>
      </c>
      <c r="M5984" s="42">
        <v>3.8049945797506668</v>
      </c>
    </row>
    <row r="5985" spans="1:13" x14ac:dyDescent="0.2">
      <c r="A5985" s="84">
        <v>360</v>
      </c>
      <c r="B5985" s="85">
        <v>39308</v>
      </c>
      <c r="C5985" s="105">
        <v>22.94</v>
      </c>
      <c r="D5985" s="90">
        <v>5.7384999999999999E-4</v>
      </c>
      <c r="E5985" s="87">
        <v>619.74845229000005</v>
      </c>
      <c r="F5985" s="96">
        <v>3.16</v>
      </c>
      <c r="G5985" s="91">
        <v>13.05</v>
      </c>
      <c r="H5985" s="41">
        <v>3.407803100212714E-4</v>
      </c>
      <c r="I5985" s="42">
        <v>44.850653736136529</v>
      </c>
      <c r="J5985" s="41">
        <v>3.6250000000000003E-4</v>
      </c>
      <c r="K5985" s="42">
        <v>4.0319256988482008</v>
      </c>
      <c r="L5985" s="41">
        <v>3.407803100212714E-4</v>
      </c>
      <c r="M5985" s="42">
        <v>3.8053353600606883</v>
      </c>
    </row>
    <row r="5986" spans="1:13" x14ac:dyDescent="0.2">
      <c r="A5986" s="84">
        <v>360</v>
      </c>
      <c r="B5986" s="85">
        <v>39309</v>
      </c>
      <c r="C5986" s="105">
        <v>23.09</v>
      </c>
      <c r="D5986" s="90">
        <v>5.7724000000000002E-4</v>
      </c>
      <c r="E5986" s="87">
        <v>620.10619588999998</v>
      </c>
      <c r="F5986" s="96">
        <v>3.19</v>
      </c>
      <c r="G5986" s="91">
        <v>13.14</v>
      </c>
      <c r="H5986" s="41">
        <v>3.4299159685691194E-4</v>
      </c>
      <c r="I5986" s="42">
        <v>44.866037133481562</v>
      </c>
      <c r="J5986" s="41">
        <v>3.6500000000000004E-4</v>
      </c>
      <c r="K5986" s="42">
        <v>4.0322906988482012</v>
      </c>
      <c r="L5986" s="41">
        <v>3.4299159685691194E-4</v>
      </c>
      <c r="M5986" s="42">
        <v>3.8056783516575452</v>
      </c>
    </row>
    <row r="5987" spans="1:13" x14ac:dyDescent="0.2">
      <c r="A5987" s="84">
        <v>360</v>
      </c>
      <c r="B5987" s="85">
        <v>39310</v>
      </c>
      <c r="C5987" s="105">
        <v>22.99</v>
      </c>
      <c r="D5987" s="90">
        <v>5.7498E-4</v>
      </c>
      <c r="E5987" s="87">
        <v>620.46274455000002</v>
      </c>
      <c r="F5987" s="96">
        <v>3.17</v>
      </c>
      <c r="G5987" s="91">
        <v>13.079999999999998</v>
      </c>
      <c r="H5987" s="41">
        <v>3.4151760063183545E-4</v>
      </c>
      <c r="I5987" s="42">
        <v>44.881359674833249</v>
      </c>
      <c r="J5987" s="41">
        <v>3.6333333333333329E-4</v>
      </c>
      <c r="K5987" s="42">
        <v>4.0326540321815347</v>
      </c>
      <c r="L5987" s="41">
        <v>3.4151760063183545E-4</v>
      </c>
      <c r="M5987" s="42">
        <v>3.806019869258177</v>
      </c>
    </row>
    <row r="5988" spans="1:13" x14ac:dyDescent="0.2">
      <c r="A5988" s="84">
        <v>360</v>
      </c>
      <c r="B5988" s="85">
        <v>39311</v>
      </c>
      <c r="C5988" s="105">
        <v>22.94</v>
      </c>
      <c r="D5988" s="90">
        <v>5.7384999999999999E-4</v>
      </c>
      <c r="E5988" s="87">
        <v>620.81879709999998</v>
      </c>
      <c r="F5988" s="96">
        <v>3.17</v>
      </c>
      <c r="G5988" s="91">
        <v>13.055</v>
      </c>
      <c r="H5988" s="41">
        <v>3.4090320533808338E-4</v>
      </c>
      <c r="I5988" s="42">
        <v>44.896659874206328</v>
      </c>
      <c r="J5988" s="41">
        <v>3.6263888888888891E-4</v>
      </c>
      <c r="K5988" s="42">
        <v>4.0330166710704241</v>
      </c>
      <c r="L5988" s="41">
        <v>3.4090320533808338E-4</v>
      </c>
      <c r="M5988" s="42">
        <v>3.8063607724635151</v>
      </c>
    </row>
    <row r="5989" spans="1:13" x14ac:dyDescent="0.2">
      <c r="A5989" s="84">
        <v>360</v>
      </c>
      <c r="B5989" s="85">
        <v>39312</v>
      </c>
      <c r="C5989" s="105">
        <v>22.94</v>
      </c>
      <c r="D5989" s="90">
        <v>5.7384999999999999E-4</v>
      </c>
      <c r="E5989" s="87">
        <v>621.17505397000002</v>
      </c>
      <c r="F5989" s="96">
        <v>3.17</v>
      </c>
      <c r="G5989" s="91">
        <v>13.055</v>
      </c>
      <c r="H5989" s="41">
        <v>3.4090320533808338E-4</v>
      </c>
      <c r="I5989" s="42">
        <v>44.911965289466416</v>
      </c>
      <c r="J5989" s="41">
        <v>3.6263888888888891E-4</v>
      </c>
      <c r="K5989" s="42">
        <v>4.0333793099593134</v>
      </c>
      <c r="L5989" s="41">
        <v>3.4090320533808338E-4</v>
      </c>
      <c r="M5989" s="42">
        <v>3.8067016756688532</v>
      </c>
    </row>
    <row r="5990" spans="1:13" x14ac:dyDescent="0.2">
      <c r="A5990" s="84">
        <v>360</v>
      </c>
      <c r="B5990" s="85">
        <v>39313</v>
      </c>
      <c r="C5990" s="105">
        <v>22.94</v>
      </c>
      <c r="D5990" s="90">
        <v>5.7384999999999999E-4</v>
      </c>
      <c r="E5990" s="87">
        <v>621.53151527</v>
      </c>
      <c r="F5990" s="96">
        <v>3.17</v>
      </c>
      <c r="G5990" s="91">
        <v>13.055</v>
      </c>
      <c r="H5990" s="41">
        <v>3.4090320533808338E-4</v>
      </c>
      <c r="I5990" s="42">
        <v>44.92727592239163</v>
      </c>
      <c r="J5990" s="41">
        <v>3.6263888888888891E-4</v>
      </c>
      <c r="K5990" s="42">
        <v>4.0337419488482027</v>
      </c>
      <c r="L5990" s="41">
        <v>3.4090320533808338E-4</v>
      </c>
      <c r="M5990" s="42">
        <v>3.8070425788741913</v>
      </c>
    </row>
    <row r="5991" spans="1:13" x14ac:dyDescent="0.2">
      <c r="A5991" s="84">
        <v>360</v>
      </c>
      <c r="B5991" s="85">
        <v>39314</v>
      </c>
      <c r="C5991" s="105">
        <v>22.94</v>
      </c>
      <c r="D5991" s="90">
        <v>5.7384999999999999E-4</v>
      </c>
      <c r="E5991" s="87">
        <v>621.88818113000002</v>
      </c>
      <c r="F5991" s="96">
        <v>3.21</v>
      </c>
      <c r="G5991" s="91">
        <v>13.075000000000001</v>
      </c>
      <c r="H5991" s="41">
        <v>3.4139473241023843E-4</v>
      </c>
      <c r="I5991" s="42">
        <v>44.942613857733079</v>
      </c>
      <c r="J5991" s="41">
        <v>3.6319444444444447E-4</v>
      </c>
      <c r="K5991" s="42">
        <v>4.0341051432926474</v>
      </c>
      <c r="L5991" s="41">
        <v>3.4139473241023843E-4</v>
      </c>
      <c r="M5991" s="42">
        <v>3.8073839736066013</v>
      </c>
    </row>
    <row r="5992" spans="1:13" x14ac:dyDescent="0.2">
      <c r="A5992" s="84">
        <v>360</v>
      </c>
      <c r="B5992" s="85">
        <v>39315</v>
      </c>
      <c r="C5992" s="105">
        <v>22.96</v>
      </c>
      <c r="D5992" s="90">
        <v>5.7430000000000003E-4</v>
      </c>
      <c r="E5992" s="87">
        <v>622.24533151000003</v>
      </c>
      <c r="F5992" s="96">
        <v>3.15</v>
      </c>
      <c r="G5992" s="91">
        <v>13.055</v>
      </c>
      <c r="H5992" s="41">
        <v>3.4090320533808338E-4</v>
      </c>
      <c r="I5992" s="42">
        <v>44.957934938853455</v>
      </c>
      <c r="J5992" s="41">
        <v>3.6263888888888891E-4</v>
      </c>
      <c r="K5992" s="42">
        <v>4.0344677821815367</v>
      </c>
      <c r="L5992" s="41">
        <v>3.4090320533808338E-4</v>
      </c>
      <c r="M5992" s="42">
        <v>3.8077248768119394</v>
      </c>
    </row>
    <row r="5993" spans="1:13" x14ac:dyDescent="0.2">
      <c r="A5993" s="84">
        <v>360</v>
      </c>
      <c r="B5993" s="85">
        <v>39316</v>
      </c>
      <c r="C5993" s="105">
        <v>23.02</v>
      </c>
      <c r="D5993" s="90">
        <v>5.7565999999999997E-4</v>
      </c>
      <c r="E5993" s="87">
        <v>622.60353325999995</v>
      </c>
      <c r="F5993" s="96">
        <v>3.16</v>
      </c>
      <c r="G5993" s="91">
        <v>13.09</v>
      </c>
      <c r="H5993" s="41">
        <v>3.4176332082291871E-4</v>
      </c>
      <c r="I5993" s="42">
        <v>44.973299911995497</v>
      </c>
      <c r="J5993" s="41">
        <v>3.636111111111111E-4</v>
      </c>
      <c r="K5993" s="42">
        <v>4.0348313932926478</v>
      </c>
      <c r="L5993" s="41">
        <v>3.4176332082291871E-4</v>
      </c>
      <c r="M5993" s="42">
        <v>3.8080666401327621</v>
      </c>
    </row>
    <row r="5994" spans="1:13" x14ac:dyDescent="0.2">
      <c r="A5994" s="84">
        <v>360</v>
      </c>
      <c r="B5994" s="85">
        <v>39317</v>
      </c>
      <c r="C5994" s="105">
        <v>22.89</v>
      </c>
      <c r="D5994" s="90">
        <v>5.7271999999999998E-4</v>
      </c>
      <c r="E5994" s="87">
        <v>622.96011076000002</v>
      </c>
      <c r="F5994" s="96">
        <v>3.21</v>
      </c>
      <c r="G5994" s="91">
        <v>13.05</v>
      </c>
      <c r="H5994" s="41">
        <v>3.407803100212714E-4</v>
      </c>
      <c r="I5994" s="42">
        <v>44.98862592708219</v>
      </c>
      <c r="J5994" s="41">
        <v>3.6250000000000003E-4</v>
      </c>
      <c r="K5994" s="42">
        <v>4.0351938932926474</v>
      </c>
      <c r="L5994" s="41">
        <v>3.407803100212714E-4</v>
      </c>
      <c r="M5994" s="42">
        <v>3.8084074204427836</v>
      </c>
    </row>
    <row r="5995" spans="1:13" x14ac:dyDescent="0.2">
      <c r="A5995" s="84">
        <v>360</v>
      </c>
      <c r="B5995" s="85">
        <v>39318</v>
      </c>
      <c r="C5995" s="105">
        <v>22.75</v>
      </c>
      <c r="D5995" s="90">
        <v>5.6955000000000005E-4</v>
      </c>
      <c r="E5995" s="87">
        <v>623.31491769000002</v>
      </c>
      <c r="F5995" s="96">
        <v>3.21</v>
      </c>
      <c r="G5995" s="91">
        <v>12.98</v>
      </c>
      <c r="H5995" s="41">
        <v>3.3905920621934982E-4</v>
      </c>
      <c r="I5995" s="42">
        <v>45.003879734877927</v>
      </c>
      <c r="J5995" s="41">
        <v>3.6055555555555559E-4</v>
      </c>
      <c r="K5995" s="42">
        <v>4.0355544488482034</v>
      </c>
      <c r="L5995" s="41">
        <v>3.3905920621934982E-4</v>
      </c>
      <c r="M5995" s="42">
        <v>3.8087464796490029</v>
      </c>
    </row>
    <row r="5996" spans="1:13" x14ac:dyDescent="0.2">
      <c r="A5996" s="84">
        <v>360</v>
      </c>
      <c r="B5996" s="85">
        <v>39319</v>
      </c>
      <c r="C5996" s="105">
        <v>22.75</v>
      </c>
      <c r="D5996" s="90">
        <v>5.6955000000000005E-4</v>
      </c>
      <c r="E5996" s="87">
        <v>623.66992670000002</v>
      </c>
      <c r="F5996" s="96">
        <v>3.21</v>
      </c>
      <c r="G5996" s="91">
        <v>12.98</v>
      </c>
      <c r="H5996" s="41">
        <v>3.3905920621934982E-4</v>
      </c>
      <c r="I5996" s="42">
        <v>45.019138714617625</v>
      </c>
      <c r="J5996" s="41">
        <v>3.6055555555555559E-4</v>
      </c>
      <c r="K5996" s="42">
        <v>4.0359150044037593</v>
      </c>
      <c r="L5996" s="41">
        <v>3.3905920621934982E-4</v>
      </c>
      <c r="M5996" s="42">
        <v>3.8090855388552223</v>
      </c>
    </row>
    <row r="5997" spans="1:13" x14ac:dyDescent="0.2">
      <c r="A5997" s="84">
        <v>360</v>
      </c>
      <c r="B5997" s="85">
        <v>39320</v>
      </c>
      <c r="C5997" s="105">
        <v>22.75</v>
      </c>
      <c r="D5997" s="90">
        <v>5.6955000000000005E-4</v>
      </c>
      <c r="E5997" s="87">
        <v>624.02513791000001</v>
      </c>
      <c r="F5997" s="96">
        <v>3.21</v>
      </c>
      <c r="G5997" s="91">
        <v>12.98</v>
      </c>
      <c r="H5997" s="41">
        <v>3.3905920621934982E-4</v>
      </c>
      <c r="I5997" s="42">
        <v>45.034402868054883</v>
      </c>
      <c r="J5997" s="41">
        <v>3.6055555555555559E-4</v>
      </c>
      <c r="K5997" s="42">
        <v>4.0362755599593152</v>
      </c>
      <c r="L5997" s="41">
        <v>3.3905920621934982E-4</v>
      </c>
      <c r="M5997" s="42">
        <v>3.8094245980614416</v>
      </c>
    </row>
    <row r="5998" spans="1:13" x14ac:dyDescent="0.2">
      <c r="A5998" s="84">
        <v>360</v>
      </c>
      <c r="B5998" s="85">
        <v>39321</v>
      </c>
      <c r="C5998" s="105">
        <v>22.72</v>
      </c>
      <c r="D5998" s="90">
        <v>5.6886999999999997E-4</v>
      </c>
      <c r="E5998" s="87">
        <v>624.38012708999997</v>
      </c>
      <c r="F5998" s="96">
        <v>3.24</v>
      </c>
      <c r="G5998" s="91">
        <v>12.98</v>
      </c>
      <c r="H5998" s="41">
        <v>3.3905920621934982E-4</v>
      </c>
      <c r="I5998" s="42">
        <v>45.049672196943888</v>
      </c>
      <c r="J5998" s="41">
        <v>3.6055555555555559E-4</v>
      </c>
      <c r="K5998" s="42">
        <v>4.0366361155148711</v>
      </c>
      <c r="L5998" s="41">
        <v>3.3905920621934982E-4</v>
      </c>
      <c r="M5998" s="42">
        <v>3.809763657267661</v>
      </c>
    </row>
    <row r="5999" spans="1:13" x14ac:dyDescent="0.2">
      <c r="A5999" s="84">
        <v>360</v>
      </c>
      <c r="B5999" s="85">
        <v>39322</v>
      </c>
      <c r="C5999" s="105">
        <v>22.91</v>
      </c>
      <c r="D5999" s="90">
        <v>5.7317000000000002E-4</v>
      </c>
      <c r="E5999" s="87">
        <v>624.73800304999997</v>
      </c>
      <c r="F5999" s="96">
        <v>3.18</v>
      </c>
      <c r="G5999" s="91">
        <v>13.045</v>
      </c>
      <c r="H5999" s="41">
        <v>3.4065740928390653E-4</v>
      </c>
      <c r="I5999" s="42">
        <v>45.065018701563588</v>
      </c>
      <c r="J5999" s="41">
        <v>3.623611111111111E-4</v>
      </c>
      <c r="K5999" s="42">
        <v>4.0369984766259819</v>
      </c>
      <c r="L5999" s="41">
        <v>3.4065740928390653E-4</v>
      </c>
      <c r="M5999" s="42">
        <v>3.8101043146769449</v>
      </c>
    </row>
    <row r="6000" spans="1:13" x14ac:dyDescent="0.2">
      <c r="A6000" s="84">
        <v>360</v>
      </c>
      <c r="B6000" s="85">
        <v>39323</v>
      </c>
      <c r="C6000" s="105">
        <v>22.33</v>
      </c>
      <c r="D6000" s="90">
        <v>5.6002000000000005E-4</v>
      </c>
      <c r="E6000" s="87">
        <v>625.08786883000005</v>
      </c>
      <c r="F6000" s="96">
        <v>3.25</v>
      </c>
      <c r="G6000" s="91">
        <v>12.79</v>
      </c>
      <c r="H6000" s="41">
        <v>3.343822729142687E-4</v>
      </c>
      <c r="I6000" s="42">
        <v>45.080087644945941</v>
      </c>
      <c r="J6000" s="41">
        <v>3.5527777777777776E-4</v>
      </c>
      <c r="K6000" s="42">
        <v>4.0373537544037594</v>
      </c>
      <c r="L6000" s="41">
        <v>3.343822729142687E-4</v>
      </c>
      <c r="M6000" s="42">
        <v>3.8104386969498591</v>
      </c>
    </row>
    <row r="6001" spans="1:13" x14ac:dyDescent="0.2">
      <c r="A6001" s="84">
        <v>360</v>
      </c>
      <c r="B6001" s="85">
        <v>39324</v>
      </c>
      <c r="C6001" s="105">
        <v>22.33</v>
      </c>
      <c r="D6001" s="90">
        <v>5.6002000000000005E-4</v>
      </c>
      <c r="E6001" s="87">
        <v>625.43793054000002</v>
      </c>
      <c r="F6001" s="96">
        <v>3.25</v>
      </c>
      <c r="G6001" s="91">
        <v>12.79</v>
      </c>
      <c r="H6001" s="41">
        <v>3.343822729142687E-4</v>
      </c>
      <c r="I6001" s="42">
        <v>45.095161627115836</v>
      </c>
      <c r="J6001" s="41">
        <v>3.5527777777777776E-4</v>
      </c>
      <c r="K6001" s="42">
        <v>4.037709032181537</v>
      </c>
      <c r="L6001" s="41">
        <v>3.343822729142687E-4</v>
      </c>
      <c r="M6001" s="42">
        <v>3.8107730792227734</v>
      </c>
    </row>
    <row r="6002" spans="1:13" x14ac:dyDescent="0.2">
      <c r="A6002" s="84">
        <v>360</v>
      </c>
      <c r="B6002" s="85">
        <v>39325</v>
      </c>
      <c r="C6002" s="105">
        <v>22.63</v>
      </c>
      <c r="D6002" s="90">
        <v>5.6683000000000005E-4</v>
      </c>
      <c r="E6002" s="87">
        <v>625.79244752</v>
      </c>
      <c r="F6002" s="96">
        <v>3.28</v>
      </c>
      <c r="G6002" s="91">
        <v>12.955</v>
      </c>
      <c r="H6002" s="41">
        <v>3.3844426856766141E-4</v>
      </c>
      <c r="I6002" s="42">
        <v>45.110423826108665</v>
      </c>
      <c r="J6002" s="41">
        <v>3.5986111111111109E-4</v>
      </c>
      <c r="K6002" s="42">
        <v>4.0380688932926478</v>
      </c>
      <c r="L6002" s="41">
        <v>3.3844426856766141E-4</v>
      </c>
      <c r="M6002" s="42">
        <v>3.8111115234913413</v>
      </c>
    </row>
    <row r="6003" spans="1:13" x14ac:dyDescent="0.2">
      <c r="A6003" s="84">
        <v>360</v>
      </c>
      <c r="B6003" s="85">
        <v>39326</v>
      </c>
      <c r="C6003" s="105">
        <v>22.34</v>
      </c>
      <c r="D6003" s="90">
        <v>5.6683000000000005E-4</v>
      </c>
      <c r="E6003" s="87">
        <v>626.14716544999999</v>
      </c>
      <c r="F6003" s="96">
        <v>3.28</v>
      </c>
      <c r="G6003" s="91">
        <v>12.81</v>
      </c>
      <c r="H6003" s="41">
        <v>3.3487495151507396E-4</v>
      </c>
      <c r="I6003" s="42">
        <v>45.125530177100259</v>
      </c>
      <c r="J6003" s="41">
        <v>3.5583333333333333E-4</v>
      </c>
      <c r="K6003" s="42">
        <v>4.0384247266259816</v>
      </c>
      <c r="L6003" s="41">
        <v>3.3487495151507396E-4</v>
      </c>
      <c r="M6003" s="42">
        <v>3.8114463984428566</v>
      </c>
    </row>
    <row r="6004" spans="1:13" x14ac:dyDescent="0.2">
      <c r="A6004" s="84">
        <v>360</v>
      </c>
      <c r="B6004" s="85">
        <v>39327</v>
      </c>
      <c r="C6004" s="105">
        <v>22.63</v>
      </c>
      <c r="D6004" s="90">
        <v>5.6683000000000005E-4</v>
      </c>
      <c r="E6004" s="87">
        <v>626.50208444999998</v>
      </c>
      <c r="F6004" s="96">
        <v>3.28</v>
      </c>
      <c r="G6004" s="91">
        <v>12.955</v>
      </c>
      <c r="H6004" s="41">
        <v>3.3844426856766141E-4</v>
      </c>
      <c r="I6004" s="42">
        <v>45.140802654154776</v>
      </c>
      <c r="J6004" s="41">
        <v>3.5986111111111109E-4</v>
      </c>
      <c r="K6004" s="42">
        <v>4.0387845877370925</v>
      </c>
      <c r="L6004" s="41">
        <v>3.3844426856766141E-4</v>
      </c>
      <c r="M6004" s="42">
        <v>3.8117848427114245</v>
      </c>
    </row>
    <row r="6005" spans="1:13" x14ac:dyDescent="0.2">
      <c r="A6005" s="84">
        <v>360</v>
      </c>
      <c r="B6005" s="85">
        <v>39328</v>
      </c>
      <c r="C6005" s="105">
        <v>22.65</v>
      </c>
      <c r="D6005" s="90">
        <v>5.6727999999999998E-4</v>
      </c>
      <c r="E6005" s="87">
        <v>626.85748654999998</v>
      </c>
      <c r="F6005" s="96">
        <v>3.26</v>
      </c>
      <c r="G6005" s="91">
        <v>12.954999999999998</v>
      </c>
      <c r="H6005" s="41">
        <v>3.3844426856766141E-4</v>
      </c>
      <c r="I6005" s="42">
        <v>45.156080300091617</v>
      </c>
      <c r="J6005" s="41">
        <v>3.5986111111111104E-4</v>
      </c>
      <c r="K6005" s="42">
        <v>4.0391444488482033</v>
      </c>
      <c r="L6005" s="41">
        <v>3.3844426856766141E-4</v>
      </c>
      <c r="M6005" s="42">
        <v>3.8121232869799924</v>
      </c>
    </row>
    <row r="6006" spans="1:13" x14ac:dyDescent="0.2">
      <c r="A6006" s="84">
        <v>360</v>
      </c>
      <c r="B6006" s="85">
        <v>39329</v>
      </c>
      <c r="C6006" s="105">
        <v>22.75</v>
      </c>
      <c r="D6006" s="90">
        <v>5.6955000000000005E-4</v>
      </c>
      <c r="E6006" s="87">
        <v>627.21451322999997</v>
      </c>
      <c r="F6006" s="96">
        <v>3.31</v>
      </c>
      <c r="G6006" s="91">
        <v>13.03</v>
      </c>
      <c r="H6006" s="41">
        <v>3.4028867454449774E-4</v>
      </c>
      <c r="I6006" s="42">
        <v>45.171446402804563</v>
      </c>
      <c r="J6006" s="41">
        <v>3.6194444444444441E-4</v>
      </c>
      <c r="K6006" s="42">
        <v>4.0395063932926476</v>
      </c>
      <c r="L6006" s="41">
        <v>3.4028867454449774E-4</v>
      </c>
      <c r="M6006" s="42">
        <v>3.8124635756545366</v>
      </c>
    </row>
    <row r="6007" spans="1:13" x14ac:dyDescent="0.2">
      <c r="A6007" s="84">
        <v>360</v>
      </c>
      <c r="B6007" s="85">
        <v>39330</v>
      </c>
      <c r="C6007" s="105">
        <v>22.9</v>
      </c>
      <c r="D6007" s="90">
        <v>5.7293999999999997E-4</v>
      </c>
      <c r="E6007" s="87">
        <v>627.57386951000001</v>
      </c>
      <c r="F6007" s="96">
        <v>3.31</v>
      </c>
      <c r="G6007" s="91">
        <v>13.104999999999999</v>
      </c>
      <c r="H6007" s="41">
        <v>3.4213186048615007E-4</v>
      </c>
      <c r="I6007" s="42">
        <v>45.186900993803206</v>
      </c>
      <c r="J6007" s="41">
        <v>3.6402777777777773E-4</v>
      </c>
      <c r="K6007" s="42">
        <v>4.0398704210704253</v>
      </c>
      <c r="L6007" s="41">
        <v>3.4213186048615007E-4</v>
      </c>
      <c r="M6007" s="42">
        <v>3.8128057075150226</v>
      </c>
    </row>
    <row r="6008" spans="1:13" x14ac:dyDescent="0.2">
      <c r="A6008" s="84">
        <v>360</v>
      </c>
      <c r="B6008" s="85">
        <v>39331</v>
      </c>
      <c r="C6008" s="105">
        <v>22.72</v>
      </c>
      <c r="D6008" s="90">
        <v>5.6886999999999997E-4</v>
      </c>
      <c r="E6008" s="87">
        <v>627.93087746000003</v>
      </c>
      <c r="F6008" s="96">
        <v>3.32</v>
      </c>
      <c r="G6008" s="91">
        <v>13.02</v>
      </c>
      <c r="H6008" s="41">
        <v>3.400428242736897E-4</v>
      </c>
      <c r="I6008" s="42">
        <v>45.202266475237316</v>
      </c>
      <c r="J6008" s="41">
        <v>3.6166666666666666E-4</v>
      </c>
      <c r="K6008" s="42">
        <v>4.0402320877370919</v>
      </c>
      <c r="L6008" s="41">
        <v>3.400428242736897E-4</v>
      </c>
      <c r="M6008" s="42">
        <v>3.813145750339296</v>
      </c>
    </row>
    <row r="6009" spans="1:13" x14ac:dyDescent="0.2">
      <c r="A6009" s="84">
        <v>360</v>
      </c>
      <c r="B6009" s="85">
        <v>39332</v>
      </c>
      <c r="C6009" s="105">
        <v>22.76</v>
      </c>
      <c r="D6009" s="90">
        <v>5.6977999999999998E-4</v>
      </c>
      <c r="E6009" s="87">
        <v>628.28865991999999</v>
      </c>
      <c r="F6009" s="96">
        <v>3.3</v>
      </c>
      <c r="G6009" s="91">
        <v>13.030000000000001</v>
      </c>
      <c r="H6009" s="41">
        <v>3.4028867454449774E-4</v>
      </c>
      <c r="I6009" s="42">
        <v>45.217648294582581</v>
      </c>
      <c r="J6009" s="41">
        <v>3.6194444444444447E-4</v>
      </c>
      <c r="K6009" s="42">
        <v>4.0405940321815361</v>
      </c>
      <c r="L6009" s="41">
        <v>3.4028867454449774E-4</v>
      </c>
      <c r="M6009" s="42">
        <v>3.8134860390138403</v>
      </c>
    </row>
    <row r="6010" spans="1:13" x14ac:dyDescent="0.2">
      <c r="A6010" s="84">
        <v>360</v>
      </c>
      <c r="B6010" s="85">
        <v>39333</v>
      </c>
      <c r="C6010" s="105">
        <v>22.76</v>
      </c>
      <c r="D6010" s="90">
        <v>5.6977999999999998E-4</v>
      </c>
      <c r="E6010" s="87">
        <v>628.64664622999999</v>
      </c>
      <c r="F6010" s="96">
        <v>3.3</v>
      </c>
      <c r="G6010" s="91">
        <v>13.030000000000001</v>
      </c>
      <c r="H6010" s="41">
        <v>3.4028867454449774E-4</v>
      </c>
      <c r="I6010" s="42">
        <v>45.23303534818676</v>
      </c>
      <c r="J6010" s="41">
        <v>3.6194444444444447E-4</v>
      </c>
      <c r="K6010" s="42">
        <v>4.0409559766259804</v>
      </c>
      <c r="L6010" s="41">
        <v>3.4028867454449774E-4</v>
      </c>
      <c r="M6010" s="42">
        <v>3.8138263276883846</v>
      </c>
    </row>
    <row r="6011" spans="1:13" x14ac:dyDescent="0.2">
      <c r="A6011" s="84">
        <v>360</v>
      </c>
      <c r="B6011" s="85">
        <v>39334</v>
      </c>
      <c r="C6011" s="105">
        <v>22.76</v>
      </c>
      <c r="D6011" s="90">
        <v>5.6977999999999998E-4</v>
      </c>
      <c r="E6011" s="87">
        <v>629.00483652000003</v>
      </c>
      <c r="F6011" s="96">
        <v>3.3</v>
      </c>
      <c r="G6011" s="91">
        <v>13.030000000000001</v>
      </c>
      <c r="H6011" s="41">
        <v>3.4028867454449774E-4</v>
      </c>
      <c r="I6011" s="42">
        <v>45.248427637831021</v>
      </c>
      <c r="J6011" s="41">
        <v>3.6194444444444447E-4</v>
      </c>
      <c r="K6011" s="42">
        <v>4.0413179210704246</v>
      </c>
      <c r="L6011" s="41">
        <v>3.4028867454449774E-4</v>
      </c>
      <c r="M6011" s="42">
        <v>3.8141666163629289</v>
      </c>
    </row>
    <row r="6012" spans="1:13" x14ac:dyDescent="0.2">
      <c r="A6012" s="84">
        <v>360</v>
      </c>
      <c r="B6012" s="85">
        <v>39335</v>
      </c>
      <c r="C6012" s="105">
        <v>22.74</v>
      </c>
      <c r="D6012" s="90">
        <v>5.6932E-4</v>
      </c>
      <c r="E6012" s="87">
        <v>629.36294154999996</v>
      </c>
      <c r="F6012" s="96">
        <v>3.32</v>
      </c>
      <c r="G6012" s="91">
        <v>13.03</v>
      </c>
      <c r="H6012" s="41">
        <v>3.4028867454449774E-4</v>
      </c>
      <c r="I6012" s="42">
        <v>45.263825165297121</v>
      </c>
      <c r="J6012" s="41">
        <v>3.6194444444444441E-4</v>
      </c>
      <c r="K6012" s="42">
        <v>4.0416798655148689</v>
      </c>
      <c r="L6012" s="41">
        <v>3.4028867454449774E-4</v>
      </c>
      <c r="M6012" s="42">
        <v>3.8145069050374731</v>
      </c>
    </row>
    <row r="6013" spans="1:13" x14ac:dyDescent="0.2">
      <c r="A6013" s="84">
        <v>360</v>
      </c>
      <c r="B6013" s="85">
        <v>39336</v>
      </c>
      <c r="C6013" s="105">
        <v>22.61</v>
      </c>
      <c r="D6013" s="90">
        <v>5.6638000000000001E-4</v>
      </c>
      <c r="E6013" s="87">
        <v>629.71940013000005</v>
      </c>
      <c r="F6013" s="96">
        <v>3.22</v>
      </c>
      <c r="G6013" s="91">
        <v>12.914999999999999</v>
      </c>
      <c r="H6013" s="41">
        <v>3.3746008596247101E-4</v>
      </c>
      <c r="I6013" s="42">
        <v>45.279099899628392</v>
      </c>
      <c r="J6013" s="41">
        <v>3.5874999999999997E-4</v>
      </c>
      <c r="K6013" s="42">
        <v>4.0420386155148691</v>
      </c>
      <c r="L6013" s="41">
        <v>3.3746008596247101E-4</v>
      </c>
      <c r="M6013" s="42">
        <v>3.8148443651234354</v>
      </c>
    </row>
    <row r="6014" spans="1:13" x14ac:dyDescent="0.2">
      <c r="A6014" s="84">
        <v>360</v>
      </c>
      <c r="B6014" s="85">
        <v>39337</v>
      </c>
      <c r="C6014" s="105">
        <v>22.66</v>
      </c>
      <c r="D6014" s="90">
        <v>5.6751000000000002E-4</v>
      </c>
      <c r="E6014" s="87">
        <v>630.07677219000004</v>
      </c>
      <c r="F6014" s="96">
        <v>3.24</v>
      </c>
      <c r="G6014" s="91">
        <v>12.95</v>
      </c>
      <c r="H6014" s="41">
        <v>3.3832126475052959E-4</v>
      </c>
      <c r="I6014" s="42">
        <v>45.294418781973199</v>
      </c>
      <c r="J6014" s="41">
        <v>3.5972222222222221E-4</v>
      </c>
      <c r="K6014" s="42">
        <v>4.0423983377370911</v>
      </c>
      <c r="L6014" s="41">
        <v>3.3832126475052959E-4</v>
      </c>
      <c r="M6014" s="42">
        <v>3.8151826863881859</v>
      </c>
    </row>
    <row r="6015" spans="1:13" x14ac:dyDescent="0.2">
      <c r="A6015" s="84">
        <v>360</v>
      </c>
      <c r="B6015" s="85">
        <v>39338</v>
      </c>
      <c r="C6015" s="105">
        <v>22.72</v>
      </c>
      <c r="D6015" s="90">
        <v>5.6886999999999997E-4</v>
      </c>
      <c r="E6015" s="87">
        <v>630.43520395999997</v>
      </c>
      <c r="F6015" s="96">
        <v>3.3</v>
      </c>
      <c r="G6015" s="91">
        <v>13.01</v>
      </c>
      <c r="H6015" s="41">
        <v>3.397969523097899E-4</v>
      </c>
      <c r="I6015" s="42">
        <v>45.309809687431958</v>
      </c>
      <c r="J6015" s="41">
        <v>3.613888888888889E-4</v>
      </c>
      <c r="K6015" s="42">
        <v>4.04275972662598</v>
      </c>
      <c r="L6015" s="41">
        <v>3.397969523097899E-4</v>
      </c>
      <c r="M6015" s="42">
        <v>3.8155224833404957</v>
      </c>
    </row>
    <row r="6016" spans="1:13" x14ac:dyDescent="0.2">
      <c r="A6016" s="84">
        <v>360</v>
      </c>
      <c r="B6016" s="85">
        <v>39339</v>
      </c>
      <c r="C6016" s="105">
        <v>22.64</v>
      </c>
      <c r="D6016" s="90">
        <v>5.6705999999999998E-4</v>
      </c>
      <c r="E6016" s="87">
        <v>630.79269854999995</v>
      </c>
      <c r="F6016" s="96">
        <v>3.3</v>
      </c>
      <c r="G6016" s="91">
        <v>12.97</v>
      </c>
      <c r="H6016" s="41">
        <v>3.3881324744355901E-4</v>
      </c>
      <c r="I6016" s="42">
        <v>45.325161251193208</v>
      </c>
      <c r="J6016" s="41">
        <v>3.6027777777777778E-4</v>
      </c>
      <c r="K6016" s="42">
        <v>4.0431200044037574</v>
      </c>
      <c r="L6016" s="41">
        <v>3.3881324744355901E-4</v>
      </c>
      <c r="M6016" s="42">
        <v>3.815861296587939</v>
      </c>
    </row>
    <row r="6017" spans="1:13" x14ac:dyDescent="0.2">
      <c r="A6017" s="84">
        <v>360</v>
      </c>
      <c r="B6017" s="85">
        <v>39340</v>
      </c>
      <c r="C6017" s="105">
        <v>22.64</v>
      </c>
      <c r="D6017" s="90">
        <v>5.6705999999999998E-4</v>
      </c>
      <c r="E6017" s="87">
        <v>631.15039586</v>
      </c>
      <c r="F6017" s="96">
        <v>3.3</v>
      </c>
      <c r="G6017" s="91">
        <v>12.97</v>
      </c>
      <c r="H6017" s="41">
        <v>3.3881324744355901E-4</v>
      </c>
      <c r="I6017" s="42">
        <v>45.34051801626763</v>
      </c>
      <c r="J6017" s="41">
        <v>3.6027777777777778E-4</v>
      </c>
      <c r="K6017" s="42">
        <v>4.0434802821815348</v>
      </c>
      <c r="L6017" s="41">
        <v>3.3881324744355901E-4</v>
      </c>
      <c r="M6017" s="42">
        <v>3.8162001098353828</v>
      </c>
    </row>
    <row r="6018" spans="1:13" x14ac:dyDescent="0.2">
      <c r="A6018" s="84">
        <v>360</v>
      </c>
      <c r="B6018" s="85">
        <v>39341</v>
      </c>
      <c r="C6018" s="105">
        <v>22.64</v>
      </c>
      <c r="D6018" s="90">
        <v>5.6705999999999998E-4</v>
      </c>
      <c r="E6018" s="87">
        <v>631.50829599999997</v>
      </c>
      <c r="F6018" s="96">
        <v>3.3</v>
      </c>
      <c r="G6018" s="91">
        <v>12.97</v>
      </c>
      <c r="H6018" s="41">
        <v>3.3881324744355901E-4</v>
      </c>
      <c r="I6018" s="42">
        <v>45.355879984417498</v>
      </c>
      <c r="J6018" s="41">
        <v>3.6027777777777778E-4</v>
      </c>
      <c r="K6018" s="42">
        <v>4.0438405599593121</v>
      </c>
      <c r="L6018" s="41">
        <v>3.3881324744355901E-4</v>
      </c>
      <c r="M6018" s="42">
        <v>3.8165389230828266</v>
      </c>
    </row>
    <row r="6019" spans="1:13" x14ac:dyDescent="0.2">
      <c r="A6019" s="84">
        <v>360</v>
      </c>
      <c r="B6019" s="85">
        <v>39342</v>
      </c>
      <c r="C6019" s="105">
        <v>22.46</v>
      </c>
      <c r="D6019" s="90">
        <v>5.6298000000000003E-4</v>
      </c>
      <c r="E6019" s="87">
        <v>631.86382254</v>
      </c>
      <c r="F6019" s="96">
        <v>3.28</v>
      </c>
      <c r="G6019" s="91">
        <v>12.870000000000001</v>
      </c>
      <c r="H6019" s="41">
        <v>3.3635246486340975E-4</v>
      </c>
      <c r="I6019" s="42">
        <v>45.371135546446304</v>
      </c>
      <c r="J6019" s="41">
        <v>3.5750000000000002E-4</v>
      </c>
      <c r="K6019" s="42">
        <v>4.0441980599593119</v>
      </c>
      <c r="L6019" s="41">
        <v>3.3635246486340975E-4</v>
      </c>
      <c r="M6019" s="42">
        <v>3.81687527554769</v>
      </c>
    </row>
    <row r="6020" spans="1:13" x14ac:dyDescent="0.2">
      <c r="A6020" s="84">
        <v>360</v>
      </c>
      <c r="B6020" s="85">
        <v>39343</v>
      </c>
      <c r="C6020" s="105">
        <v>22.52</v>
      </c>
      <c r="D6020" s="90">
        <v>5.6433999999999998E-4</v>
      </c>
      <c r="E6020" s="87">
        <v>632.22040857000002</v>
      </c>
      <c r="F6020" s="96">
        <v>3.32</v>
      </c>
      <c r="G6020" s="91">
        <v>12.92</v>
      </c>
      <c r="H6020" s="41">
        <v>3.3758312780007849E-4</v>
      </c>
      <c r="I6020" s="42">
        <v>45.386452076295917</v>
      </c>
      <c r="J6020" s="41">
        <v>3.588888888888889E-4</v>
      </c>
      <c r="K6020" s="42">
        <v>4.0445569488482009</v>
      </c>
      <c r="L6020" s="41">
        <v>3.3758312780007849E-4</v>
      </c>
      <c r="M6020" s="42">
        <v>3.8172128586754903</v>
      </c>
    </row>
    <row r="6021" spans="1:13" x14ac:dyDescent="0.2">
      <c r="A6021" s="84">
        <v>360</v>
      </c>
      <c r="B6021" s="85">
        <v>39344</v>
      </c>
      <c r="C6021" s="105">
        <v>22.51</v>
      </c>
      <c r="D6021" s="90">
        <v>5.6411000000000005E-4</v>
      </c>
      <c r="E6021" s="87">
        <v>632.57705041999998</v>
      </c>
      <c r="F6021" s="96">
        <v>3.33</v>
      </c>
      <c r="G6021" s="91">
        <v>12.920000000000002</v>
      </c>
      <c r="H6021" s="41">
        <v>3.3758312780007849E-4</v>
      </c>
      <c r="I6021" s="42">
        <v>45.401773776747582</v>
      </c>
      <c r="J6021" s="41">
        <v>3.5888888888888895E-4</v>
      </c>
      <c r="K6021" s="42">
        <v>4.04491583773709</v>
      </c>
      <c r="L6021" s="41">
        <v>3.3758312780007849E-4</v>
      </c>
      <c r="M6021" s="42">
        <v>3.8175504418032906</v>
      </c>
    </row>
    <row r="6022" spans="1:13" x14ac:dyDescent="0.2">
      <c r="A6022" s="84">
        <v>360</v>
      </c>
      <c r="B6022" s="85">
        <v>39345</v>
      </c>
      <c r="C6022" s="105">
        <v>22.44</v>
      </c>
      <c r="D6022" s="90">
        <v>5.6251999999999995E-4</v>
      </c>
      <c r="E6022" s="87">
        <v>632.93288766000001</v>
      </c>
      <c r="F6022" s="96">
        <v>3.35</v>
      </c>
      <c r="G6022" s="91">
        <v>12.895000000000001</v>
      </c>
      <c r="H6022" s="41">
        <v>3.3696786427350744E-4</v>
      </c>
      <c r="I6022" s="42">
        <v>45.417072715491365</v>
      </c>
      <c r="J6022" s="41">
        <v>3.5819444444444446E-4</v>
      </c>
      <c r="K6022" s="42">
        <v>4.0452740321815348</v>
      </c>
      <c r="L6022" s="41">
        <v>3.3696786427350744E-4</v>
      </c>
      <c r="M6022" s="42">
        <v>3.8178874096675641</v>
      </c>
    </row>
    <row r="6023" spans="1:13" x14ac:dyDescent="0.2">
      <c r="A6023" s="84">
        <v>360</v>
      </c>
      <c r="B6023" s="85">
        <v>39346</v>
      </c>
      <c r="C6023" s="105">
        <v>22.3</v>
      </c>
      <c r="D6023" s="90">
        <v>5.5933999999999997E-4</v>
      </c>
      <c r="E6023" s="87">
        <v>633.28691233999996</v>
      </c>
      <c r="F6023" s="96">
        <v>3.35</v>
      </c>
      <c r="G6023" s="91">
        <v>12.825000000000001</v>
      </c>
      <c r="H6023" s="41">
        <v>3.3524440330712224E-4</v>
      </c>
      <c r="I6023" s="42">
        <v>45.432298534933828</v>
      </c>
      <c r="J6023" s="41">
        <v>3.5625000000000001E-4</v>
      </c>
      <c r="K6023" s="42">
        <v>4.0456302821815351</v>
      </c>
      <c r="L6023" s="41">
        <v>3.3524440330712224E-4</v>
      </c>
      <c r="M6023" s="42">
        <v>3.8182226540708712</v>
      </c>
    </row>
    <row r="6024" spans="1:13" x14ac:dyDescent="0.2">
      <c r="A6024" s="84">
        <v>360</v>
      </c>
      <c r="B6024" s="85">
        <v>39347</v>
      </c>
      <c r="C6024" s="105">
        <v>22.3</v>
      </c>
      <c r="D6024" s="90">
        <v>5.5933999999999997E-4</v>
      </c>
      <c r="E6024" s="87">
        <v>633.64113503999999</v>
      </c>
      <c r="F6024" s="96">
        <v>3.35</v>
      </c>
      <c r="G6024" s="91">
        <v>12.825000000000001</v>
      </c>
      <c r="H6024" s="41">
        <v>3.3524440330712224E-4</v>
      </c>
      <c r="I6024" s="42">
        <v>45.447529458747042</v>
      </c>
      <c r="J6024" s="41">
        <v>3.5625000000000001E-4</v>
      </c>
      <c r="K6024" s="42">
        <v>4.0459865321815354</v>
      </c>
      <c r="L6024" s="41">
        <v>3.3524440330712224E-4</v>
      </c>
      <c r="M6024" s="42">
        <v>3.8185578984741784</v>
      </c>
    </row>
    <row r="6025" spans="1:13" x14ac:dyDescent="0.2">
      <c r="A6025" s="84">
        <v>360</v>
      </c>
      <c r="B6025" s="85">
        <v>39348</v>
      </c>
      <c r="C6025" s="105">
        <v>22.3</v>
      </c>
      <c r="D6025" s="90">
        <v>5.5933999999999997E-4</v>
      </c>
      <c r="E6025" s="87">
        <v>633.99555586999998</v>
      </c>
      <c r="F6025" s="96">
        <v>3.35</v>
      </c>
      <c r="G6025" s="91">
        <v>12.825000000000001</v>
      </c>
      <c r="H6025" s="41">
        <v>3.3524440330712224E-4</v>
      </c>
      <c r="I6025" s="42">
        <v>45.462765488642219</v>
      </c>
      <c r="J6025" s="41">
        <v>3.5625000000000001E-4</v>
      </c>
      <c r="K6025" s="42">
        <v>4.0463427821815356</v>
      </c>
      <c r="L6025" s="41">
        <v>3.3524440330712224E-4</v>
      </c>
      <c r="M6025" s="42">
        <v>3.8188931428774855</v>
      </c>
    </row>
    <row r="6026" spans="1:13" x14ac:dyDescent="0.2">
      <c r="A6026" s="84">
        <v>360</v>
      </c>
      <c r="B6026" s="85">
        <v>39349</v>
      </c>
      <c r="C6026" s="105">
        <v>22.46</v>
      </c>
      <c r="D6026" s="90">
        <v>5.6298000000000003E-4</v>
      </c>
      <c r="E6026" s="87">
        <v>634.35248268999999</v>
      </c>
      <c r="F6026" s="96">
        <v>3.35</v>
      </c>
      <c r="G6026" s="91">
        <v>12.905000000000001</v>
      </c>
      <c r="H6026" s="41">
        <v>3.3721398598673957E-4</v>
      </c>
      <c r="I6026" s="42">
        <v>45.478096169006626</v>
      </c>
      <c r="J6026" s="41">
        <v>3.5847222222222226E-4</v>
      </c>
      <c r="K6026" s="42">
        <v>4.0467012544037582</v>
      </c>
      <c r="L6026" s="41">
        <v>3.3721398598673957E-4</v>
      </c>
      <c r="M6026" s="42">
        <v>3.8192303568634722</v>
      </c>
    </row>
    <row r="6027" spans="1:13" x14ac:dyDescent="0.2">
      <c r="A6027" s="84">
        <v>360</v>
      </c>
      <c r="B6027" s="85">
        <v>39350</v>
      </c>
      <c r="C6027" s="105">
        <v>22.34</v>
      </c>
      <c r="D6027" s="90">
        <v>5.6024999999999998E-4</v>
      </c>
      <c r="E6027" s="87">
        <v>634.70787867000001</v>
      </c>
      <c r="F6027" s="96">
        <v>3.34</v>
      </c>
      <c r="G6027" s="91">
        <v>12.84</v>
      </c>
      <c r="H6027" s="41">
        <v>3.3561380612057157E-4</v>
      </c>
      <c r="I6027" s="42">
        <v>45.493359245957024</v>
      </c>
      <c r="J6027" s="41">
        <v>3.5666666666666664E-4</v>
      </c>
      <c r="K6027" s="42">
        <v>4.0470579210704249</v>
      </c>
      <c r="L6027" s="41">
        <v>3.3561380612057157E-4</v>
      </c>
      <c r="M6027" s="42">
        <v>3.8195659706695926</v>
      </c>
    </row>
    <row r="6028" spans="1:13" x14ac:dyDescent="0.2">
      <c r="A6028" s="84">
        <v>360</v>
      </c>
      <c r="B6028" s="85">
        <v>39351</v>
      </c>
      <c r="C6028" s="105">
        <v>22.3</v>
      </c>
      <c r="D6028" s="90">
        <v>5.5933999999999997E-4</v>
      </c>
      <c r="E6028" s="87">
        <v>635.06289617000004</v>
      </c>
      <c r="F6028" s="96">
        <v>3.35</v>
      </c>
      <c r="G6028" s="91">
        <v>12.825000000000001</v>
      </c>
      <c r="H6028" s="41">
        <v>3.3524440330712224E-4</v>
      </c>
      <c r="I6028" s="42">
        <v>45.508610640031868</v>
      </c>
      <c r="J6028" s="41">
        <v>3.5625000000000001E-4</v>
      </c>
      <c r="K6028" s="42">
        <v>4.0474141710704252</v>
      </c>
      <c r="L6028" s="41">
        <v>3.3524440330712224E-4</v>
      </c>
      <c r="M6028" s="42">
        <v>3.8199012150728997</v>
      </c>
    </row>
    <row r="6029" spans="1:13" x14ac:dyDescent="0.2">
      <c r="A6029" s="84">
        <v>360</v>
      </c>
      <c r="B6029" s="85">
        <v>39352</v>
      </c>
      <c r="C6029" s="105">
        <v>22.17</v>
      </c>
      <c r="D6029" s="90">
        <v>5.5639000000000003E-4</v>
      </c>
      <c r="E6029" s="87">
        <v>635.41623880999998</v>
      </c>
      <c r="F6029" s="96">
        <v>3.33</v>
      </c>
      <c r="G6029" s="91">
        <v>12.75</v>
      </c>
      <c r="H6029" s="41">
        <v>3.3339665430021093E-4</v>
      </c>
      <c r="I6029" s="42">
        <v>45.523783058561108</v>
      </c>
      <c r="J6029" s="41">
        <v>3.5416666666666669E-4</v>
      </c>
      <c r="K6029" s="42">
        <v>4.0477683377370921</v>
      </c>
      <c r="L6029" s="41">
        <v>3.3339665430021093E-4</v>
      </c>
      <c r="M6029" s="42">
        <v>3.8202346117271997</v>
      </c>
    </row>
    <row r="6030" spans="1:13" x14ac:dyDescent="0.2">
      <c r="A6030" s="84">
        <v>360</v>
      </c>
      <c r="B6030" s="85">
        <v>39353</v>
      </c>
      <c r="C6030" s="105">
        <v>22.28</v>
      </c>
      <c r="D6030" s="90">
        <v>5.5889000000000004E-4</v>
      </c>
      <c r="E6030" s="87">
        <v>635.77136658999996</v>
      </c>
      <c r="F6030" s="96">
        <v>3.27</v>
      </c>
      <c r="G6030" s="91">
        <v>12.775</v>
      </c>
      <c r="H6030" s="41">
        <v>3.3401270678812267E-4</v>
      </c>
      <c r="I6030" s="42">
        <v>45.538988580563732</v>
      </c>
      <c r="J6030" s="41">
        <v>3.5486111111111113E-4</v>
      </c>
      <c r="K6030" s="42">
        <v>4.0481231988482032</v>
      </c>
      <c r="L6030" s="41">
        <v>3.3401270678812267E-4</v>
      </c>
      <c r="M6030" s="42">
        <v>3.8205686244339878</v>
      </c>
    </row>
    <row r="6031" spans="1:13" x14ac:dyDescent="0.2">
      <c r="A6031" s="84">
        <v>360</v>
      </c>
      <c r="B6031" s="85">
        <v>39354</v>
      </c>
      <c r="C6031" s="105">
        <v>22.28</v>
      </c>
      <c r="D6031" s="90">
        <v>5.5889000000000004E-4</v>
      </c>
      <c r="E6031" s="87">
        <v>636.12669285000004</v>
      </c>
      <c r="F6031" s="96">
        <v>3.27</v>
      </c>
      <c r="G6031" s="91">
        <v>12.775</v>
      </c>
      <c r="H6031" s="41">
        <v>3.3401270678812267E-4</v>
      </c>
      <c r="I6031" s="42">
        <v>45.554199181403916</v>
      </c>
      <c r="J6031" s="41">
        <v>3.5486111111111113E-4</v>
      </c>
      <c r="K6031" s="42">
        <v>4.0484780599593142</v>
      </c>
      <c r="L6031" s="41">
        <v>3.3401270678812267E-4</v>
      </c>
      <c r="M6031" s="42">
        <v>3.8209026371407759</v>
      </c>
    </row>
    <row r="6032" spans="1:13" x14ac:dyDescent="0.2">
      <c r="A6032" s="84">
        <v>360</v>
      </c>
      <c r="B6032" s="85">
        <v>39355</v>
      </c>
      <c r="C6032" s="105">
        <v>22.28</v>
      </c>
      <c r="D6032" s="90">
        <v>5.5889000000000004E-4</v>
      </c>
      <c r="E6032" s="87">
        <v>636.48221769999998</v>
      </c>
      <c r="F6032" s="96">
        <v>3.27</v>
      </c>
      <c r="G6032" s="91">
        <v>12.775</v>
      </c>
      <c r="H6032" s="41">
        <v>3.3401270678812267E-4</v>
      </c>
      <c r="I6032" s="42">
        <v>45.569414862778061</v>
      </c>
      <c r="J6032" s="41">
        <v>3.5486111111111113E-4</v>
      </c>
      <c r="K6032" s="42">
        <v>4.0488329210704253</v>
      </c>
      <c r="L6032" s="41">
        <v>3.3401270678812267E-4</v>
      </c>
      <c r="M6032" s="42">
        <v>3.8212366498475641</v>
      </c>
    </row>
    <row r="6033" spans="1:13" x14ac:dyDescent="0.2">
      <c r="A6033" s="84">
        <v>360</v>
      </c>
      <c r="B6033" s="85">
        <v>39356</v>
      </c>
      <c r="C6033" s="105">
        <v>22.04</v>
      </c>
      <c r="D6033" s="90">
        <v>5.5343000000000005E-4</v>
      </c>
      <c r="E6033" s="87">
        <v>636.83446604999995</v>
      </c>
      <c r="F6033" s="96">
        <v>3.25</v>
      </c>
      <c r="G6033" s="91">
        <v>12.645</v>
      </c>
      <c r="H6033" s="41">
        <v>3.308077454875491E-4</v>
      </c>
      <c r="I6033" s="42">
        <v>45.584489578172004</v>
      </c>
      <c r="J6033" s="41">
        <v>3.5125E-4</v>
      </c>
      <c r="K6033" s="42">
        <v>4.0491841710704248</v>
      </c>
      <c r="L6033" s="41">
        <v>3.308077454875491E-4</v>
      </c>
      <c r="M6033" s="42">
        <v>3.8215674575930514</v>
      </c>
    </row>
    <row r="6034" spans="1:13" x14ac:dyDescent="0.2">
      <c r="A6034" s="84">
        <v>360</v>
      </c>
      <c r="B6034" s="85">
        <v>39357</v>
      </c>
      <c r="C6034" s="105">
        <v>22.42</v>
      </c>
      <c r="D6034" s="90">
        <v>5.6207000000000002E-4</v>
      </c>
      <c r="E6034" s="87">
        <v>637.19241160000001</v>
      </c>
      <c r="F6034" s="96">
        <v>3.3</v>
      </c>
      <c r="G6034" s="91">
        <v>12.860000000000001</v>
      </c>
      <c r="H6034" s="41">
        <v>3.3610626703839408E-4</v>
      </c>
      <c r="I6034" s="42">
        <v>45.599810810798971</v>
      </c>
      <c r="J6034" s="41">
        <v>3.5722222222222226E-4</v>
      </c>
      <c r="K6034" s="42">
        <v>4.049541393292647</v>
      </c>
      <c r="L6034" s="41">
        <v>3.3610626703839408E-4</v>
      </c>
      <c r="M6034" s="42">
        <v>3.82190356386009</v>
      </c>
    </row>
    <row r="6035" spans="1:13" x14ac:dyDescent="0.2">
      <c r="A6035" s="84">
        <v>360</v>
      </c>
      <c r="B6035" s="85">
        <v>39358</v>
      </c>
      <c r="C6035" s="105">
        <v>22.94</v>
      </c>
      <c r="D6035" s="90">
        <v>5.7384999999999999E-4</v>
      </c>
      <c r="E6035" s="87">
        <v>637.55806446999998</v>
      </c>
      <c r="F6035" s="96">
        <v>3.33</v>
      </c>
      <c r="G6035" s="91">
        <v>13.135000000000002</v>
      </c>
      <c r="H6035" s="41">
        <v>3.4286879361467015E-4</v>
      </c>
      <c r="I6035" s="42">
        <v>45.615445562920726</v>
      </c>
      <c r="J6035" s="41">
        <v>3.6486111111111116E-4</v>
      </c>
      <c r="K6035" s="42">
        <v>4.0499062544037576</v>
      </c>
      <c r="L6035" s="41">
        <v>3.4286879361467015E-4</v>
      </c>
      <c r="M6035" s="42">
        <v>3.8222464326537047</v>
      </c>
    </row>
    <row r="6036" spans="1:13" x14ac:dyDescent="0.2">
      <c r="A6036" s="84">
        <v>360</v>
      </c>
      <c r="B6036" s="85">
        <v>39359</v>
      </c>
      <c r="C6036" s="105">
        <v>22.75</v>
      </c>
      <c r="D6036" s="90">
        <v>5.6955000000000005E-4</v>
      </c>
      <c r="E6036" s="87">
        <v>637.92118567</v>
      </c>
      <c r="F6036" s="96">
        <v>3.35</v>
      </c>
      <c r="G6036" s="91">
        <v>13.05</v>
      </c>
      <c r="H6036" s="41">
        <v>3.407803100212714E-4</v>
      </c>
      <c r="I6036" s="42">
        <v>45.63099040860142</v>
      </c>
      <c r="J6036" s="41">
        <v>3.6250000000000003E-4</v>
      </c>
      <c r="K6036" s="42">
        <v>4.0502687544037572</v>
      </c>
      <c r="L6036" s="41">
        <v>3.407803100212714E-4</v>
      </c>
      <c r="M6036" s="42">
        <v>3.8225872129637262</v>
      </c>
    </row>
    <row r="6037" spans="1:13" x14ac:dyDescent="0.2">
      <c r="A6037" s="84">
        <v>360</v>
      </c>
      <c r="B6037" s="85">
        <v>39360</v>
      </c>
      <c r="C6037" s="105">
        <v>22.71</v>
      </c>
      <c r="D6037" s="90">
        <v>5.6864000000000003E-4</v>
      </c>
      <c r="E6037" s="87">
        <v>638.28393316999995</v>
      </c>
      <c r="F6037" s="96">
        <v>3.33</v>
      </c>
      <c r="G6037" s="91">
        <v>13.02</v>
      </c>
      <c r="H6037" s="41">
        <v>3.400428242736897E-4</v>
      </c>
      <c r="I6037" s="42">
        <v>45.646506899454366</v>
      </c>
      <c r="J6037" s="41">
        <v>3.6166666666666666E-4</v>
      </c>
      <c r="K6037" s="42">
        <v>4.0506304210704238</v>
      </c>
      <c r="L6037" s="41">
        <v>3.400428242736897E-4</v>
      </c>
      <c r="M6037" s="42">
        <v>3.8229272557879996</v>
      </c>
    </row>
    <row r="6038" spans="1:13" x14ac:dyDescent="0.2">
      <c r="A6038" s="84">
        <v>360</v>
      </c>
      <c r="B6038" s="85">
        <v>39361</v>
      </c>
      <c r="C6038" s="105">
        <v>22.71</v>
      </c>
      <c r="D6038" s="90">
        <v>5.6864000000000003E-4</v>
      </c>
      <c r="E6038" s="87">
        <v>638.64688694999995</v>
      </c>
      <c r="F6038" s="96">
        <v>3.33</v>
      </c>
      <c r="G6038" s="91">
        <v>13.02</v>
      </c>
      <c r="H6038" s="41">
        <v>3.400428242736897E-4</v>
      </c>
      <c r="I6038" s="42">
        <v>45.662028666578685</v>
      </c>
      <c r="J6038" s="41">
        <v>3.6166666666666666E-4</v>
      </c>
      <c r="K6038" s="42">
        <v>4.0509920877370904</v>
      </c>
      <c r="L6038" s="41">
        <v>3.400428242736897E-4</v>
      </c>
      <c r="M6038" s="42">
        <v>3.8232672986122731</v>
      </c>
    </row>
    <row r="6039" spans="1:13" x14ac:dyDescent="0.2">
      <c r="A6039" s="84">
        <v>360</v>
      </c>
      <c r="B6039" s="85">
        <v>39362</v>
      </c>
      <c r="C6039" s="105">
        <v>22.71</v>
      </c>
      <c r="D6039" s="90">
        <v>5.6864000000000003E-4</v>
      </c>
      <c r="E6039" s="87">
        <v>639.01004711999997</v>
      </c>
      <c r="F6039" s="96">
        <v>3.33</v>
      </c>
      <c r="G6039" s="91">
        <v>13.02</v>
      </c>
      <c r="H6039" s="41">
        <v>3.400428242736897E-4</v>
      </c>
      <c r="I6039" s="42">
        <v>45.677555711768534</v>
      </c>
      <c r="J6039" s="41">
        <v>3.6166666666666666E-4</v>
      </c>
      <c r="K6039" s="42">
        <v>4.051353754403757</v>
      </c>
      <c r="L6039" s="41">
        <v>3.400428242736897E-4</v>
      </c>
      <c r="M6039" s="42">
        <v>3.8236073414365466</v>
      </c>
    </row>
    <row r="6040" spans="1:13" x14ac:dyDescent="0.2">
      <c r="A6040" s="84">
        <v>360</v>
      </c>
      <c r="B6040" s="85">
        <v>39363</v>
      </c>
      <c r="C6040" s="105">
        <v>22.71</v>
      </c>
      <c r="D6040" s="90">
        <v>5.6864000000000003E-4</v>
      </c>
      <c r="E6040" s="87">
        <v>639.37341378999997</v>
      </c>
      <c r="F6040" s="96">
        <v>3.33</v>
      </c>
      <c r="G6040" s="91">
        <v>13.02</v>
      </c>
      <c r="H6040" s="41">
        <v>3.400428242736897E-4</v>
      </c>
      <c r="I6040" s="42">
        <v>45.693088036818679</v>
      </c>
      <c r="J6040" s="41">
        <v>3.6166666666666666E-4</v>
      </c>
      <c r="K6040" s="42">
        <v>4.0517154210704236</v>
      </c>
      <c r="L6040" s="41">
        <v>3.400428242736897E-4</v>
      </c>
      <c r="M6040" s="42">
        <v>3.82394738426082</v>
      </c>
    </row>
    <row r="6041" spans="1:13" x14ac:dyDescent="0.2">
      <c r="A6041" s="84">
        <v>360</v>
      </c>
      <c r="B6041" s="85">
        <v>39364</v>
      </c>
      <c r="C6041" s="105">
        <v>22.68</v>
      </c>
      <c r="D6041" s="90">
        <v>5.6795999999999995E-4</v>
      </c>
      <c r="E6041" s="87">
        <v>639.73655230999998</v>
      </c>
      <c r="F6041" s="96">
        <v>3.31</v>
      </c>
      <c r="G6041" s="91">
        <v>12.994999999999999</v>
      </c>
      <c r="H6041" s="41">
        <v>3.3942810368037257E-4</v>
      </c>
      <c r="I6041" s="42">
        <v>45.708597555042317</v>
      </c>
      <c r="J6041" s="41">
        <v>3.6097222222222222E-4</v>
      </c>
      <c r="K6041" s="42">
        <v>4.052076393292646</v>
      </c>
      <c r="L6041" s="41">
        <v>3.3942810368037257E-4</v>
      </c>
      <c r="M6041" s="42">
        <v>3.8242868123645004</v>
      </c>
    </row>
    <row r="6042" spans="1:13" x14ac:dyDescent="0.2">
      <c r="A6042" s="84">
        <v>360</v>
      </c>
      <c r="B6042" s="85">
        <v>39365</v>
      </c>
      <c r="C6042" s="105">
        <v>22.99</v>
      </c>
      <c r="D6042" s="90">
        <v>5.7498E-4</v>
      </c>
      <c r="E6042" s="87">
        <v>640.10438803</v>
      </c>
      <c r="F6042" s="96">
        <v>3.2</v>
      </c>
      <c r="G6042" s="91">
        <v>13.094999999999999</v>
      </c>
      <c r="H6042" s="41">
        <v>3.4188617279329314E-4</v>
      </c>
      <c r="I6042" s="42">
        <v>45.72422469252416</v>
      </c>
      <c r="J6042" s="41">
        <v>3.6374999999999998E-4</v>
      </c>
      <c r="K6042" s="42">
        <v>4.052440143292646</v>
      </c>
      <c r="L6042" s="41">
        <v>3.4188617279329314E-4</v>
      </c>
      <c r="M6042" s="42">
        <v>3.8246286985372935</v>
      </c>
    </row>
    <row r="6043" spans="1:13" x14ac:dyDescent="0.2">
      <c r="A6043" s="84">
        <v>360</v>
      </c>
      <c r="B6043" s="85">
        <v>39366</v>
      </c>
      <c r="C6043" s="105">
        <v>22.91</v>
      </c>
      <c r="D6043" s="90">
        <v>5.7317000000000002E-4</v>
      </c>
      <c r="E6043" s="87">
        <v>640.47127665999994</v>
      </c>
      <c r="F6043" s="96">
        <v>3.21</v>
      </c>
      <c r="G6043" s="91">
        <v>13.06</v>
      </c>
      <c r="H6043" s="41">
        <v>3.4102609523478655E-4</v>
      </c>
      <c r="I6043" s="42">
        <v>45.739817846328691</v>
      </c>
      <c r="J6043" s="41">
        <v>3.6277777777777778E-4</v>
      </c>
      <c r="K6043" s="42">
        <v>4.0528029210704242</v>
      </c>
      <c r="L6043" s="41">
        <v>3.4102609523478655E-4</v>
      </c>
      <c r="M6043" s="42">
        <v>3.8249697246325285</v>
      </c>
    </row>
    <row r="6044" spans="1:13" x14ac:dyDescent="0.2">
      <c r="A6044" s="84">
        <v>360</v>
      </c>
      <c r="B6044" s="85">
        <v>39367</v>
      </c>
      <c r="C6044" s="105">
        <v>22.95</v>
      </c>
      <c r="D6044" s="90">
        <v>5.7406999999999998E-4</v>
      </c>
      <c r="E6044" s="87">
        <v>640.83895200999996</v>
      </c>
      <c r="F6044" s="96">
        <v>3.35</v>
      </c>
      <c r="G6044" s="91">
        <v>13.15</v>
      </c>
      <c r="H6044" s="41">
        <v>3.4323718710616014E-4</v>
      </c>
      <c r="I6044" s="42">
        <v>45.755517452745011</v>
      </c>
      <c r="J6044" s="41">
        <v>3.6527777777777779E-4</v>
      </c>
      <c r="K6044" s="42">
        <v>4.0531681988482022</v>
      </c>
      <c r="L6044" s="41">
        <v>3.4323718710616014E-4</v>
      </c>
      <c r="M6044" s="42">
        <v>3.8253129618196349</v>
      </c>
    </row>
    <row r="6045" spans="1:13" x14ac:dyDescent="0.2">
      <c r="A6045" s="84">
        <v>360</v>
      </c>
      <c r="B6045" s="85">
        <v>39368</v>
      </c>
      <c r="C6045" s="105">
        <v>22.95</v>
      </c>
      <c r="D6045" s="90">
        <v>5.7406999999999998E-4</v>
      </c>
      <c r="E6045" s="87">
        <v>641.20683842999995</v>
      </c>
      <c r="F6045" s="96">
        <v>3.35</v>
      </c>
      <c r="G6045" s="91">
        <v>13.15</v>
      </c>
      <c r="H6045" s="41">
        <v>3.4323718710616014E-4</v>
      </c>
      <c r="I6045" s="42">
        <v>45.771222447850079</v>
      </c>
      <c r="J6045" s="41">
        <v>3.6527777777777779E-4</v>
      </c>
      <c r="K6045" s="42">
        <v>4.0535334766259803</v>
      </c>
      <c r="L6045" s="41">
        <v>3.4323718710616014E-4</v>
      </c>
      <c r="M6045" s="42">
        <v>3.8256561990067413</v>
      </c>
    </row>
    <row r="6046" spans="1:13" x14ac:dyDescent="0.2">
      <c r="A6046" s="84">
        <v>360</v>
      </c>
      <c r="B6046" s="85">
        <v>39369</v>
      </c>
      <c r="C6046" s="105">
        <v>22.95</v>
      </c>
      <c r="D6046" s="90">
        <v>5.7406999999999998E-4</v>
      </c>
      <c r="E6046" s="87">
        <v>641.57493604000001</v>
      </c>
      <c r="F6046" s="96">
        <v>3.35</v>
      </c>
      <c r="G6046" s="91">
        <v>13.15</v>
      </c>
      <c r="H6046" s="41">
        <v>3.4323718710616014E-4</v>
      </c>
      <c r="I6046" s="42">
        <v>45.786932833493488</v>
      </c>
      <c r="J6046" s="41">
        <v>3.6527777777777779E-4</v>
      </c>
      <c r="K6046" s="42">
        <v>4.0538987544037584</v>
      </c>
      <c r="L6046" s="41">
        <v>3.4323718710616014E-4</v>
      </c>
      <c r="M6046" s="42">
        <v>3.8259994361938476</v>
      </c>
    </row>
    <row r="6047" spans="1:13" x14ac:dyDescent="0.2">
      <c r="A6047" s="84">
        <v>360</v>
      </c>
      <c r="B6047" s="85">
        <v>39370</v>
      </c>
      <c r="C6047" s="105">
        <v>22.92</v>
      </c>
      <c r="D6047" s="90">
        <v>5.7339999999999995E-4</v>
      </c>
      <c r="E6047" s="87">
        <v>641.94281510999997</v>
      </c>
      <c r="F6047" s="96">
        <v>3.28</v>
      </c>
      <c r="G6047" s="91">
        <v>13.100000000000001</v>
      </c>
      <c r="H6047" s="41">
        <v>3.4200901934755557E-4</v>
      </c>
      <c r="I6047" s="42">
        <v>45.802592377490804</v>
      </c>
      <c r="J6047" s="41">
        <v>3.6388888888888891E-4</v>
      </c>
      <c r="K6047" s="42">
        <v>4.0542626432926472</v>
      </c>
      <c r="L6047" s="41">
        <v>3.4200901934755557E-4</v>
      </c>
      <c r="M6047" s="42">
        <v>3.8263414452131954</v>
      </c>
    </row>
    <row r="6048" spans="1:13" x14ac:dyDescent="0.2">
      <c r="A6048" s="84">
        <v>360</v>
      </c>
      <c r="B6048" s="85">
        <v>39371</v>
      </c>
      <c r="C6048" s="105">
        <v>22.92</v>
      </c>
      <c r="D6048" s="90">
        <v>5.7339999999999995E-4</v>
      </c>
      <c r="E6048" s="87">
        <v>642.31090512000003</v>
      </c>
      <c r="F6048" s="96">
        <v>3.33</v>
      </c>
      <c r="G6048" s="91">
        <v>13.125</v>
      </c>
      <c r="H6048" s="41">
        <v>3.426231708929528E-4</v>
      </c>
      <c r="I6048" s="42">
        <v>45.8182854069263</v>
      </c>
      <c r="J6048" s="41">
        <v>3.6458333333333335E-4</v>
      </c>
      <c r="K6048" s="42">
        <v>4.0546272266259802</v>
      </c>
      <c r="L6048" s="41">
        <v>3.426231708929528E-4</v>
      </c>
      <c r="M6048" s="42">
        <v>3.8266840683840884</v>
      </c>
    </row>
    <row r="6049" spans="1:13" x14ac:dyDescent="0.2">
      <c r="A6049" s="84">
        <v>360</v>
      </c>
      <c r="B6049" s="85">
        <v>39372</v>
      </c>
      <c r="C6049" s="105">
        <v>22.9</v>
      </c>
      <c r="D6049" s="90">
        <v>5.7293999999999997E-4</v>
      </c>
      <c r="E6049" s="87">
        <v>642.67891072999998</v>
      </c>
      <c r="F6049" s="96">
        <v>3.33</v>
      </c>
      <c r="G6049" s="91">
        <v>13.114999999999998</v>
      </c>
      <c r="H6049" s="41">
        <v>3.4237752651788966E-4</v>
      </c>
      <c r="I6049" s="42">
        <v>45.833972558153214</v>
      </c>
      <c r="J6049" s="41">
        <v>3.6430555555555549E-4</v>
      </c>
      <c r="K6049" s="42">
        <v>4.0549915321815355</v>
      </c>
      <c r="L6049" s="41">
        <v>3.4237752651788966E-4</v>
      </c>
      <c r="M6049" s="42">
        <v>3.8270264459106063</v>
      </c>
    </row>
    <row r="6050" spans="1:13" x14ac:dyDescent="0.2">
      <c r="A6050" s="84">
        <v>360</v>
      </c>
      <c r="B6050" s="85">
        <v>39373</v>
      </c>
      <c r="C6050" s="105">
        <v>22.92</v>
      </c>
      <c r="D6050" s="90">
        <v>5.7339999999999995E-4</v>
      </c>
      <c r="E6050" s="87">
        <v>643.04742281999995</v>
      </c>
      <c r="F6050" s="96">
        <v>3.37</v>
      </c>
      <c r="G6050" s="91">
        <v>13.145000000000001</v>
      </c>
      <c r="H6050" s="41">
        <v>3.4311439468726057E-4</v>
      </c>
      <c r="I6050" s="42">
        <v>45.849698853903618</v>
      </c>
      <c r="J6050" s="41">
        <v>3.6513888888888891E-4</v>
      </c>
      <c r="K6050" s="42">
        <v>4.0553566710704247</v>
      </c>
      <c r="L6050" s="41">
        <v>3.4311439468726057E-4</v>
      </c>
      <c r="M6050" s="42">
        <v>3.8273695603052937</v>
      </c>
    </row>
    <row r="6051" spans="1:13" x14ac:dyDescent="0.2">
      <c r="A6051" s="84">
        <v>360</v>
      </c>
      <c r="B6051" s="85">
        <v>39374</v>
      </c>
      <c r="C6051" s="105">
        <v>22.83</v>
      </c>
      <c r="D6051" s="90">
        <v>5.7136000000000003E-4</v>
      </c>
      <c r="E6051" s="87">
        <v>643.41483440000002</v>
      </c>
      <c r="F6051" s="96">
        <v>3.37</v>
      </c>
      <c r="G6051" s="91">
        <v>13.1</v>
      </c>
      <c r="H6051" s="41">
        <v>3.4200901934755557E-4</v>
      </c>
      <c r="I6051" s="42">
        <v>45.86537986444602</v>
      </c>
      <c r="J6051" s="41">
        <v>3.6388888888888886E-4</v>
      </c>
      <c r="K6051" s="42">
        <v>4.0557205599593136</v>
      </c>
      <c r="L6051" s="41">
        <v>3.4200901934755557E-4</v>
      </c>
      <c r="M6051" s="42">
        <v>3.8277115693246415</v>
      </c>
    </row>
    <row r="6052" spans="1:13" x14ac:dyDescent="0.2">
      <c r="A6052" s="84">
        <v>360</v>
      </c>
      <c r="B6052" s="85">
        <v>39375</v>
      </c>
      <c r="C6052" s="105">
        <v>22.83</v>
      </c>
      <c r="D6052" s="90">
        <v>5.7136000000000003E-4</v>
      </c>
      <c r="E6052" s="87">
        <v>643.78245589999995</v>
      </c>
      <c r="F6052" s="96">
        <v>3.37</v>
      </c>
      <c r="G6052" s="91">
        <v>13.1</v>
      </c>
      <c r="H6052" s="41">
        <v>3.4200901934755557E-4</v>
      </c>
      <c r="I6052" s="42">
        <v>45.881066238035459</v>
      </c>
      <c r="J6052" s="41">
        <v>3.6388888888888886E-4</v>
      </c>
      <c r="K6052" s="42">
        <v>4.0560844488482024</v>
      </c>
      <c r="L6052" s="41">
        <v>3.4200901934755557E-4</v>
      </c>
      <c r="M6052" s="42">
        <v>3.8280535783439893</v>
      </c>
    </row>
    <row r="6053" spans="1:13" x14ac:dyDescent="0.2">
      <c r="A6053" s="84">
        <v>360</v>
      </c>
      <c r="B6053" s="85">
        <v>39376</v>
      </c>
      <c r="C6053" s="105">
        <v>22.83</v>
      </c>
      <c r="D6053" s="90">
        <v>5.7136000000000003E-4</v>
      </c>
      <c r="E6053" s="87">
        <v>644.15028744000006</v>
      </c>
      <c r="F6053" s="96">
        <v>3.37</v>
      </c>
      <c r="G6053" s="91">
        <v>13.1</v>
      </c>
      <c r="H6053" s="41">
        <v>3.4200901934755557E-4</v>
      </c>
      <c r="I6053" s="42">
        <v>45.896757976506152</v>
      </c>
      <c r="J6053" s="41">
        <v>3.6388888888888886E-4</v>
      </c>
      <c r="K6053" s="42">
        <v>4.0564483377370912</v>
      </c>
      <c r="L6053" s="41">
        <v>3.4200901934755557E-4</v>
      </c>
      <c r="M6053" s="42">
        <v>3.8283955873633371</v>
      </c>
    </row>
    <row r="6054" spans="1:13" x14ac:dyDescent="0.2">
      <c r="A6054" s="84">
        <v>360</v>
      </c>
      <c r="B6054" s="85">
        <v>39377</v>
      </c>
      <c r="C6054" s="105">
        <v>22.72</v>
      </c>
      <c r="D6054" s="90">
        <v>5.6886999999999997E-4</v>
      </c>
      <c r="E6054" s="87">
        <v>644.51672521</v>
      </c>
      <c r="F6054" s="96">
        <v>3.4</v>
      </c>
      <c r="G6054" s="91">
        <v>13.059999999999999</v>
      </c>
      <c r="H6054" s="41">
        <v>3.4102609523478655E-4</v>
      </c>
      <c r="I6054" s="42">
        <v>45.912409968662814</v>
      </c>
      <c r="J6054" s="41">
        <v>3.6277777777777773E-4</v>
      </c>
      <c r="K6054" s="42">
        <v>4.0568111155148694</v>
      </c>
      <c r="L6054" s="41">
        <v>3.4102609523478655E-4</v>
      </c>
      <c r="M6054" s="42">
        <v>3.8287366134585721</v>
      </c>
    </row>
    <row r="6055" spans="1:13" x14ac:dyDescent="0.2">
      <c r="A6055" s="84">
        <v>360</v>
      </c>
      <c r="B6055" s="85">
        <v>39378</v>
      </c>
      <c r="C6055" s="105">
        <v>22.7</v>
      </c>
      <c r="D6055" s="90">
        <v>5.6842000000000004E-4</v>
      </c>
      <c r="E6055" s="87">
        <v>644.88308141000005</v>
      </c>
      <c r="F6055" s="96">
        <v>3.4</v>
      </c>
      <c r="G6055" s="91">
        <v>13.049999999999999</v>
      </c>
      <c r="H6055" s="41">
        <v>3.407803100212714E-4</v>
      </c>
      <c r="I6055" s="42">
        <v>45.928056013965758</v>
      </c>
      <c r="J6055" s="41">
        <v>3.6249999999999998E-4</v>
      </c>
      <c r="K6055" s="42">
        <v>4.057173615514869</v>
      </c>
      <c r="L6055" s="41">
        <v>3.407803100212714E-4</v>
      </c>
      <c r="M6055" s="42">
        <v>3.8290773937685936</v>
      </c>
    </row>
    <row r="6056" spans="1:13" x14ac:dyDescent="0.2">
      <c r="A6056" s="84">
        <v>360</v>
      </c>
      <c r="B6056" s="85">
        <v>39379</v>
      </c>
      <c r="C6056" s="105">
        <v>22.72</v>
      </c>
      <c r="D6056" s="90">
        <v>5.6886999999999997E-4</v>
      </c>
      <c r="E6056" s="87">
        <v>645.24993604999997</v>
      </c>
      <c r="F6056" s="96">
        <v>3.42</v>
      </c>
      <c r="G6056" s="91">
        <v>13.07</v>
      </c>
      <c r="H6056" s="41">
        <v>3.4127185877053101E-4</v>
      </c>
      <c r="I6056" s="42">
        <v>45.943729967011365</v>
      </c>
      <c r="J6056" s="41">
        <v>3.6305555555555554E-4</v>
      </c>
      <c r="K6056" s="42">
        <v>4.0575366710704248</v>
      </c>
      <c r="L6056" s="41">
        <v>3.4127185877053101E-4</v>
      </c>
      <c r="M6056" s="42">
        <v>3.8294186656273643</v>
      </c>
    </row>
    <row r="6057" spans="1:13" x14ac:dyDescent="0.2">
      <c r="A6057" s="84">
        <v>360</v>
      </c>
      <c r="B6057" s="85">
        <v>39380</v>
      </c>
      <c r="C6057" s="105">
        <v>22.74</v>
      </c>
      <c r="D6057" s="90">
        <v>5.6932E-4</v>
      </c>
      <c r="E6057" s="87">
        <v>645.61728974000005</v>
      </c>
      <c r="F6057" s="96">
        <v>3.42</v>
      </c>
      <c r="G6057" s="91">
        <v>13.079999999999998</v>
      </c>
      <c r="H6057" s="41">
        <v>3.4151760063183545E-4</v>
      </c>
      <c r="I6057" s="42">
        <v>45.959420559433774</v>
      </c>
      <c r="J6057" s="41">
        <v>3.6333333333333329E-4</v>
      </c>
      <c r="K6057" s="42">
        <v>4.0579000044037583</v>
      </c>
      <c r="L6057" s="41">
        <v>3.4151760063183545E-4</v>
      </c>
      <c r="M6057" s="42">
        <v>3.8297601832279962</v>
      </c>
    </row>
    <row r="6058" spans="1:13" x14ac:dyDescent="0.2">
      <c r="A6058" s="84">
        <v>360</v>
      </c>
      <c r="B6058" s="85">
        <v>39381</v>
      </c>
      <c r="C6058" s="105">
        <v>22.65</v>
      </c>
      <c r="D6058" s="90">
        <v>5.6727999999999998E-4</v>
      </c>
      <c r="E6058" s="87">
        <v>645.98353552000003</v>
      </c>
      <c r="F6058" s="96">
        <v>3.43</v>
      </c>
      <c r="G6058" s="91">
        <v>13.04</v>
      </c>
      <c r="H6058" s="41">
        <v>3.4053450312576672E-4</v>
      </c>
      <c r="I6058" s="42">
        <v>45.975071327877927</v>
      </c>
      <c r="J6058" s="41">
        <v>3.6222222222222222E-4</v>
      </c>
      <c r="K6058" s="42">
        <v>4.0582622266259802</v>
      </c>
      <c r="L6058" s="41">
        <v>3.4053450312576672E-4</v>
      </c>
      <c r="M6058" s="42">
        <v>3.8301007177311219</v>
      </c>
    </row>
    <row r="6059" spans="1:13" x14ac:dyDescent="0.2">
      <c r="A6059" s="84">
        <v>360</v>
      </c>
      <c r="B6059" s="85">
        <v>39382</v>
      </c>
      <c r="C6059" s="105">
        <v>22.65</v>
      </c>
      <c r="D6059" s="90">
        <v>5.6727999999999998E-4</v>
      </c>
      <c r="E6059" s="87">
        <v>646.34998905999998</v>
      </c>
      <c r="F6059" s="96">
        <v>3.43</v>
      </c>
      <c r="G6059" s="91">
        <v>13.04</v>
      </c>
      <c r="H6059" s="41">
        <v>3.4053450312576672E-4</v>
      </c>
      <c r="I6059" s="42">
        <v>45.990727425948741</v>
      </c>
      <c r="J6059" s="41">
        <v>3.6222222222222222E-4</v>
      </c>
      <c r="K6059" s="42">
        <v>4.0586244488482022</v>
      </c>
      <c r="L6059" s="41">
        <v>3.4053450312576672E-4</v>
      </c>
      <c r="M6059" s="42">
        <v>3.8304412522342477</v>
      </c>
    </row>
    <row r="6060" spans="1:13" x14ac:dyDescent="0.2">
      <c r="A6060" s="84">
        <v>360</v>
      </c>
      <c r="B6060" s="85">
        <v>39383</v>
      </c>
      <c r="C6060" s="105">
        <v>22.65</v>
      </c>
      <c r="D6060" s="90">
        <v>5.6727999999999998E-4</v>
      </c>
      <c r="E6060" s="87">
        <v>646.71665048</v>
      </c>
      <c r="F6060" s="96">
        <v>3.43</v>
      </c>
      <c r="G6060" s="91">
        <v>13.04</v>
      </c>
      <c r="H6060" s="41">
        <v>3.4053450312576672E-4</v>
      </c>
      <c r="I6060" s="42">
        <v>46.006388855461125</v>
      </c>
      <c r="J6060" s="41">
        <v>3.6222222222222222E-4</v>
      </c>
      <c r="K6060" s="42">
        <v>4.0589866710704241</v>
      </c>
      <c r="L6060" s="41">
        <v>3.4053450312576672E-4</v>
      </c>
      <c r="M6060" s="42">
        <v>3.8307817867373735</v>
      </c>
    </row>
    <row r="6061" spans="1:13" x14ac:dyDescent="0.2">
      <c r="A6061" s="84">
        <v>360</v>
      </c>
      <c r="B6061" s="85">
        <v>39384</v>
      </c>
      <c r="C6061" s="105">
        <v>22.73</v>
      </c>
      <c r="D6061" s="90">
        <v>5.6910000000000001E-4</v>
      </c>
      <c r="E6061" s="87">
        <v>647.08469692999995</v>
      </c>
      <c r="F6061" s="96">
        <v>3.42</v>
      </c>
      <c r="G6061" s="91">
        <v>13.074999999999999</v>
      </c>
      <c r="H6061" s="41">
        <v>3.4139473241023843E-4</v>
      </c>
      <c r="I6061" s="42">
        <v>46.022095194273597</v>
      </c>
      <c r="J6061" s="41">
        <v>3.6319444444444442E-4</v>
      </c>
      <c r="K6061" s="42">
        <v>4.0593498655148688</v>
      </c>
      <c r="L6061" s="41">
        <v>3.4139473241023843E-4</v>
      </c>
      <c r="M6061" s="42">
        <v>3.8311231814697839</v>
      </c>
    </row>
    <row r="6062" spans="1:13" x14ac:dyDescent="0.2">
      <c r="A6062" s="84">
        <v>360</v>
      </c>
      <c r="B6062" s="85">
        <v>39385</v>
      </c>
      <c r="C6062" s="105">
        <v>22.68</v>
      </c>
      <c r="D6062" s="90">
        <v>5.6795999999999995E-4</v>
      </c>
      <c r="E6062" s="87">
        <v>647.45221515000003</v>
      </c>
      <c r="F6062" s="96">
        <v>3.41</v>
      </c>
      <c r="G6062" s="91">
        <v>13.045</v>
      </c>
      <c r="H6062" s="41">
        <v>3.4065740928390653E-4</v>
      </c>
      <c r="I6062" s="42">
        <v>46.037772961992296</v>
      </c>
      <c r="J6062" s="41">
        <v>3.623611111111111E-4</v>
      </c>
      <c r="K6062" s="42">
        <v>4.0597122266259795</v>
      </c>
      <c r="L6062" s="41">
        <v>3.4065740928390653E-4</v>
      </c>
      <c r="M6062" s="42">
        <v>3.8314638388790678</v>
      </c>
    </row>
    <row r="6063" spans="1:13" x14ac:dyDescent="0.2">
      <c r="A6063" s="84">
        <v>360</v>
      </c>
      <c r="B6063" s="85">
        <v>39386</v>
      </c>
      <c r="C6063" s="105">
        <v>22.67</v>
      </c>
      <c r="D6063" s="90">
        <v>5.6773999999999995E-4</v>
      </c>
      <c r="E6063" s="87">
        <v>647.81979966999995</v>
      </c>
      <c r="F6063" s="96">
        <v>3.43</v>
      </c>
      <c r="G6063" s="91">
        <v>13.05</v>
      </c>
      <c r="H6063" s="41">
        <v>3.407803100212714E-4</v>
      </c>
      <c r="I6063" s="42">
        <v>46.05346172853497</v>
      </c>
      <c r="J6063" s="41">
        <v>3.6250000000000003E-4</v>
      </c>
      <c r="K6063" s="42">
        <v>4.0600747266259791</v>
      </c>
      <c r="L6063" s="41">
        <v>3.407803100212714E-4</v>
      </c>
      <c r="M6063" s="42">
        <v>3.8318046191890893</v>
      </c>
    </row>
    <row r="6064" spans="1:13" x14ac:dyDescent="0.2">
      <c r="A6064" s="84">
        <v>360</v>
      </c>
      <c r="B6064" s="85">
        <v>39387</v>
      </c>
      <c r="C6064" s="105">
        <v>22.67</v>
      </c>
      <c r="D6064" s="90">
        <v>5.6773999999999995E-4</v>
      </c>
      <c r="E6064" s="87">
        <v>648.18759288000001</v>
      </c>
      <c r="F6064" s="96">
        <v>3.43</v>
      </c>
      <c r="G6064" s="91">
        <v>13.05</v>
      </c>
      <c r="H6064" s="41">
        <v>3.407803100212714E-4</v>
      </c>
      <c r="I6064" s="42">
        <v>46.069155841500375</v>
      </c>
      <c r="J6064" s="41">
        <v>3.6250000000000003E-4</v>
      </c>
      <c r="K6064" s="42">
        <v>4.0604372266259787</v>
      </c>
      <c r="L6064" s="41">
        <v>3.407803100212714E-4</v>
      </c>
      <c r="M6064" s="42">
        <v>3.8321453994991108</v>
      </c>
    </row>
    <row r="6065" spans="1:13" x14ac:dyDescent="0.2">
      <c r="A6065" s="84">
        <v>360</v>
      </c>
      <c r="B6065" s="85">
        <v>39388</v>
      </c>
      <c r="C6065" s="105">
        <v>22.25</v>
      </c>
      <c r="D6065" s="90">
        <v>5.5820999999999996E-4</v>
      </c>
      <c r="E6065" s="87">
        <v>648.54941768000003</v>
      </c>
      <c r="F6065" s="96">
        <v>3.38</v>
      </c>
      <c r="G6065" s="91">
        <v>12.815</v>
      </c>
      <c r="H6065" s="41">
        <v>3.3499810755532877E-4</v>
      </c>
      <c r="I6065" s="42">
        <v>46.084588921523952</v>
      </c>
      <c r="J6065" s="41">
        <v>3.559722222222222E-4</v>
      </c>
      <c r="K6065" s="42">
        <v>4.0607931988482013</v>
      </c>
      <c r="L6065" s="41">
        <v>3.3499810755532877E-4</v>
      </c>
      <c r="M6065" s="42">
        <v>3.8324803976066661</v>
      </c>
    </row>
    <row r="6066" spans="1:13" x14ac:dyDescent="0.2">
      <c r="A6066" s="84">
        <v>360</v>
      </c>
      <c r="B6066" s="85">
        <v>39389</v>
      </c>
      <c r="C6066" s="105">
        <v>22.25</v>
      </c>
      <c r="D6066" s="90">
        <v>5.5820999999999996E-4</v>
      </c>
      <c r="E6066" s="87">
        <v>648.91144444999998</v>
      </c>
      <c r="F6066" s="96">
        <v>3.38</v>
      </c>
      <c r="G6066" s="91">
        <v>12.815</v>
      </c>
      <c r="H6066" s="41">
        <v>3.3499810755532877E-4</v>
      </c>
      <c r="I6066" s="42">
        <v>46.100027171600125</v>
      </c>
      <c r="J6066" s="41">
        <v>3.559722222222222E-4</v>
      </c>
      <c r="K6066" s="42">
        <v>4.0611491710704239</v>
      </c>
      <c r="L6066" s="41">
        <v>3.3499810755532877E-4</v>
      </c>
      <c r="M6066" s="42">
        <v>3.8328153957142215</v>
      </c>
    </row>
    <row r="6067" spans="1:13" x14ac:dyDescent="0.2">
      <c r="A6067" s="84">
        <v>360</v>
      </c>
      <c r="B6067" s="85">
        <v>39390</v>
      </c>
      <c r="C6067" s="105">
        <v>22.25</v>
      </c>
      <c r="D6067" s="90">
        <v>5.5820999999999996E-4</v>
      </c>
      <c r="E6067" s="87">
        <v>649.27367331000005</v>
      </c>
      <c r="F6067" s="96">
        <v>3.38</v>
      </c>
      <c r="G6067" s="91">
        <v>12.815</v>
      </c>
      <c r="H6067" s="41">
        <v>3.3499810755532877E-4</v>
      </c>
      <c r="I6067" s="42">
        <v>46.115470593460863</v>
      </c>
      <c r="J6067" s="41">
        <v>3.559722222222222E-4</v>
      </c>
      <c r="K6067" s="42">
        <v>4.0615051432926466</v>
      </c>
      <c r="L6067" s="41">
        <v>3.3499810755532877E-4</v>
      </c>
      <c r="M6067" s="42">
        <v>3.8331503938217768</v>
      </c>
    </row>
    <row r="6068" spans="1:13" x14ac:dyDescent="0.2">
      <c r="A6068" s="84">
        <v>360</v>
      </c>
      <c r="B6068" s="85">
        <v>39391</v>
      </c>
      <c r="C6068" s="105">
        <v>22.6</v>
      </c>
      <c r="D6068" s="90">
        <v>5.6614999999999996E-4</v>
      </c>
      <c r="E6068" s="87">
        <v>649.64125960000001</v>
      </c>
      <c r="F6068" s="96">
        <v>3.38</v>
      </c>
      <c r="G6068" s="91">
        <v>12.99</v>
      </c>
      <c r="H6068" s="41">
        <v>3.3930514328628369E-4</v>
      </c>
      <c r="I6068" s="42">
        <v>46.131117809818292</v>
      </c>
      <c r="J6068" s="41">
        <v>3.6083333333333334E-4</v>
      </c>
      <c r="K6068" s="42">
        <v>4.0618659766259801</v>
      </c>
      <c r="L6068" s="41">
        <v>3.3930514328628369E-4</v>
      </c>
      <c r="M6068" s="42">
        <v>3.8334896989650629</v>
      </c>
    </row>
    <row r="6069" spans="1:13" x14ac:dyDescent="0.2">
      <c r="A6069" s="84">
        <v>360</v>
      </c>
      <c r="B6069" s="85">
        <v>39392</v>
      </c>
      <c r="C6069" s="105">
        <v>22.64</v>
      </c>
      <c r="D6069" s="90">
        <v>5.6705999999999998E-4</v>
      </c>
      <c r="E6069" s="87">
        <v>650.00964517</v>
      </c>
      <c r="F6069" s="96">
        <v>3.42</v>
      </c>
      <c r="G6069" s="91">
        <v>13.030000000000001</v>
      </c>
      <c r="H6069" s="41">
        <v>3.4028867454449774E-4</v>
      </c>
      <c r="I6069" s="42">
        <v>46.146815706753053</v>
      </c>
      <c r="J6069" s="41">
        <v>3.6194444444444447E-4</v>
      </c>
      <c r="K6069" s="42">
        <v>4.0622279210704244</v>
      </c>
      <c r="L6069" s="41">
        <v>3.4028867454449774E-4</v>
      </c>
      <c r="M6069" s="42">
        <v>3.8338299876396071</v>
      </c>
    </row>
    <row r="6070" spans="1:13" x14ac:dyDescent="0.2">
      <c r="A6070" s="84">
        <v>360</v>
      </c>
      <c r="B6070" s="85">
        <v>39393</v>
      </c>
      <c r="C6070" s="105">
        <v>22.64</v>
      </c>
      <c r="D6070" s="90">
        <v>5.6751000000000002E-4</v>
      </c>
      <c r="E6070" s="87">
        <v>650.37853213999995</v>
      </c>
      <c r="F6070" s="96">
        <v>3.45</v>
      </c>
      <c r="G6070" s="91">
        <v>13.045</v>
      </c>
      <c r="H6070" s="41">
        <v>3.4065740928390653E-4</v>
      </c>
      <c r="I6070" s="42">
        <v>46.162535961438415</v>
      </c>
      <c r="J6070" s="41">
        <v>3.623611111111111E-4</v>
      </c>
      <c r="K6070" s="42">
        <v>4.0625902821815352</v>
      </c>
      <c r="L6070" s="41">
        <v>3.4065740928390653E-4</v>
      </c>
      <c r="M6070" s="42">
        <v>3.834170645048891</v>
      </c>
    </row>
    <row r="6071" spans="1:13" x14ac:dyDescent="0.2">
      <c r="A6071" s="84">
        <v>360</v>
      </c>
      <c r="B6071" s="85">
        <v>39394</v>
      </c>
      <c r="C6071" s="105">
        <v>22.65</v>
      </c>
      <c r="D6071" s="90">
        <v>5.6727999999999998E-4</v>
      </c>
      <c r="E6071" s="87">
        <v>650.74747887000001</v>
      </c>
      <c r="F6071" s="96">
        <v>3.46</v>
      </c>
      <c r="G6071" s="91">
        <v>13.055</v>
      </c>
      <c r="H6071" s="41">
        <v>3.4090320533808338E-4</v>
      </c>
      <c r="I6071" s="42">
        <v>46.178272917914207</v>
      </c>
      <c r="J6071" s="41">
        <v>3.6263888888888891E-4</v>
      </c>
      <c r="K6071" s="42">
        <v>4.0629529210704245</v>
      </c>
      <c r="L6071" s="41">
        <v>3.4090320533808338E-4</v>
      </c>
      <c r="M6071" s="42">
        <v>3.8345115482542291</v>
      </c>
    </row>
    <row r="6072" spans="1:13" x14ac:dyDescent="0.2">
      <c r="A6072" s="84">
        <v>360</v>
      </c>
      <c r="B6072" s="85">
        <v>39395</v>
      </c>
      <c r="C6072" s="105">
        <v>22.58</v>
      </c>
      <c r="D6072" s="90">
        <v>5.6570000000000004E-4</v>
      </c>
      <c r="E6072" s="87">
        <v>651.11560671999996</v>
      </c>
      <c r="F6072" s="96">
        <v>3.45</v>
      </c>
      <c r="G6072" s="91">
        <v>13.014999999999999</v>
      </c>
      <c r="H6072" s="41">
        <v>3.3991989100368158E-4</v>
      </c>
      <c r="I6072" s="42">
        <v>46.193969831411202</v>
      </c>
      <c r="J6072" s="41">
        <v>3.6152777777777773E-4</v>
      </c>
      <c r="K6072" s="42">
        <v>4.0633144488482023</v>
      </c>
      <c r="L6072" s="41">
        <v>3.3991989100368158E-4</v>
      </c>
      <c r="M6072" s="42">
        <v>3.8348514681452328</v>
      </c>
    </row>
    <row r="6073" spans="1:13" x14ac:dyDescent="0.2">
      <c r="A6073" s="84">
        <v>360</v>
      </c>
      <c r="B6073" s="85">
        <v>39396</v>
      </c>
      <c r="C6073" s="105">
        <v>22.58</v>
      </c>
      <c r="D6073" s="90">
        <v>5.6570000000000004E-4</v>
      </c>
      <c r="E6073" s="87">
        <v>651.48394282000004</v>
      </c>
      <c r="F6073" s="96">
        <v>3.45</v>
      </c>
      <c r="G6073" s="91">
        <v>13.014999999999999</v>
      </c>
      <c r="H6073" s="41">
        <v>3.3991989100368158E-4</v>
      </c>
      <c r="I6073" s="42">
        <v>46.209672080601322</v>
      </c>
      <c r="J6073" s="41">
        <v>3.6152777777777773E-4</v>
      </c>
      <c r="K6073" s="42">
        <v>4.06367597662598</v>
      </c>
      <c r="L6073" s="41">
        <v>3.3991989100368158E-4</v>
      </c>
      <c r="M6073" s="42">
        <v>3.8351913880362365</v>
      </c>
    </row>
    <row r="6074" spans="1:13" x14ac:dyDescent="0.2">
      <c r="A6074" s="84">
        <v>360</v>
      </c>
      <c r="B6074" s="85">
        <v>39397</v>
      </c>
      <c r="C6074" s="105">
        <v>22.58</v>
      </c>
      <c r="D6074" s="90">
        <v>5.6570000000000004E-4</v>
      </c>
      <c r="E6074" s="87">
        <v>651.85248729</v>
      </c>
      <c r="F6074" s="96">
        <v>3.45</v>
      </c>
      <c r="G6074" s="91">
        <v>13.014999999999999</v>
      </c>
      <c r="H6074" s="41">
        <v>3.3991989100368158E-4</v>
      </c>
      <c r="I6074" s="42">
        <v>46.225379667298277</v>
      </c>
      <c r="J6074" s="41">
        <v>3.6152777777777773E-4</v>
      </c>
      <c r="K6074" s="42">
        <v>4.0640375044037578</v>
      </c>
      <c r="L6074" s="41">
        <v>3.3991989100368158E-4</v>
      </c>
      <c r="M6074" s="42">
        <v>3.8355313079272402</v>
      </c>
    </row>
    <row r="6075" spans="1:13" x14ac:dyDescent="0.2">
      <c r="A6075" s="84">
        <v>360</v>
      </c>
      <c r="B6075" s="85">
        <v>39398</v>
      </c>
      <c r="C6075" s="105">
        <v>22.55</v>
      </c>
      <c r="D6075" s="90">
        <v>5.6501999999999995E-4</v>
      </c>
      <c r="E6075" s="87">
        <v>652.22079698000005</v>
      </c>
      <c r="F6075" s="96">
        <v>3.4</v>
      </c>
      <c r="G6075" s="91">
        <v>12.975</v>
      </c>
      <c r="H6075" s="41">
        <v>3.3893622954517255E-4</v>
      </c>
      <c r="I6075" s="42">
        <v>46.241047123192004</v>
      </c>
      <c r="J6075" s="41">
        <v>3.6041666666666665E-4</v>
      </c>
      <c r="K6075" s="42">
        <v>4.0643979210704249</v>
      </c>
      <c r="L6075" s="41">
        <v>3.3893622954517255E-4</v>
      </c>
      <c r="M6075" s="42">
        <v>3.8358702441567853</v>
      </c>
    </row>
    <row r="6076" spans="1:13" x14ac:dyDescent="0.2">
      <c r="A6076" s="84">
        <v>360</v>
      </c>
      <c r="B6076" s="85">
        <v>39399</v>
      </c>
      <c r="C6076" s="105">
        <v>22.65</v>
      </c>
      <c r="D6076" s="90">
        <v>5.6727999999999998E-4</v>
      </c>
      <c r="E6076" s="87">
        <v>652.59078879000003</v>
      </c>
      <c r="F6076" s="96">
        <v>3.4</v>
      </c>
      <c r="G6076" s="91">
        <v>13.024999999999999</v>
      </c>
      <c r="H6076" s="41">
        <v>3.4016575212048039E-4</v>
      </c>
      <c r="I6076" s="42">
        <v>46.256776743765506</v>
      </c>
      <c r="J6076" s="41">
        <v>3.6180555555555553E-4</v>
      </c>
      <c r="K6076" s="42">
        <v>4.0647597266259803</v>
      </c>
      <c r="L6076" s="41">
        <v>3.4016575212048039E-4</v>
      </c>
      <c r="M6076" s="42">
        <v>3.8362104099089058</v>
      </c>
    </row>
    <row r="6077" spans="1:13" x14ac:dyDescent="0.2">
      <c r="A6077" s="84">
        <v>360</v>
      </c>
      <c r="B6077" s="85">
        <v>39400</v>
      </c>
      <c r="C6077" s="105">
        <v>22.71</v>
      </c>
      <c r="D6077" s="90">
        <v>5.6864000000000003E-4</v>
      </c>
      <c r="E6077" s="87">
        <v>652.96187801999997</v>
      </c>
      <c r="F6077" s="96">
        <v>3.4</v>
      </c>
      <c r="G6077" s="91">
        <v>13.055</v>
      </c>
      <c r="H6077" s="41">
        <v>3.4090320533808338E-4</v>
      </c>
      <c r="I6077" s="42">
        <v>46.272545827226061</v>
      </c>
      <c r="J6077" s="41">
        <v>3.6263888888888891E-4</v>
      </c>
      <c r="K6077" s="42">
        <v>4.0651223655148696</v>
      </c>
      <c r="L6077" s="41">
        <v>3.4090320533808338E-4</v>
      </c>
      <c r="M6077" s="42">
        <v>3.8365513131142439</v>
      </c>
    </row>
    <row r="6078" spans="1:13" x14ac:dyDescent="0.2">
      <c r="A6078" s="84">
        <v>360</v>
      </c>
      <c r="B6078" s="85">
        <v>39401</v>
      </c>
      <c r="C6078" s="105">
        <v>22.82</v>
      </c>
      <c r="D6078" s="90">
        <v>5.7112999999999999E-4</v>
      </c>
      <c r="E6078" s="87">
        <v>653.33480413999996</v>
      </c>
      <c r="F6078" s="96">
        <v>3.4</v>
      </c>
      <c r="G6078" s="91">
        <v>13.11</v>
      </c>
      <c r="H6078" s="41">
        <v>3.4225469620929871E-4</v>
      </c>
      <c r="I6078" s="42">
        <v>46.288382823340989</v>
      </c>
      <c r="J6078" s="41">
        <v>3.6416666666666666E-4</v>
      </c>
      <c r="K6078" s="42">
        <v>4.0654865321815361</v>
      </c>
      <c r="L6078" s="41">
        <v>3.4225469620929871E-4</v>
      </c>
      <c r="M6078" s="42">
        <v>3.8368935678104532</v>
      </c>
    </row>
    <row r="6079" spans="1:13" x14ac:dyDescent="0.2">
      <c r="A6079" s="84">
        <v>360</v>
      </c>
      <c r="B6079" s="85">
        <v>39402</v>
      </c>
      <c r="C6079" s="105">
        <v>22.57</v>
      </c>
      <c r="D6079" s="90">
        <v>5.6546999999999999E-4</v>
      </c>
      <c r="E6079" s="87">
        <v>653.70424536999997</v>
      </c>
      <c r="F6079" s="96">
        <v>3.4</v>
      </c>
      <c r="G6079" s="91">
        <v>12.984999999999999</v>
      </c>
      <c r="H6079" s="41">
        <v>3.3918217746609081E-4</v>
      </c>
      <c r="I6079" s="42">
        <v>46.304083017818392</v>
      </c>
      <c r="J6079" s="41">
        <v>3.6069444444444441E-4</v>
      </c>
      <c r="K6079" s="42">
        <v>4.0658472266259809</v>
      </c>
      <c r="L6079" s="41">
        <v>3.3918217746609081E-4</v>
      </c>
      <c r="M6079" s="42">
        <v>3.8372327499879191</v>
      </c>
    </row>
    <row r="6080" spans="1:13" x14ac:dyDescent="0.2">
      <c r="A6080" s="84">
        <v>360</v>
      </c>
      <c r="B6080" s="85">
        <v>39403</v>
      </c>
      <c r="C6080" s="105">
        <v>22.57</v>
      </c>
      <c r="D6080" s="90">
        <v>5.6546999999999999E-4</v>
      </c>
      <c r="E6080" s="87">
        <v>654.07389551000006</v>
      </c>
      <c r="F6080" s="96">
        <v>3.4</v>
      </c>
      <c r="G6080" s="91">
        <v>12.984999999999999</v>
      </c>
      <c r="H6080" s="41">
        <v>3.3918217746609081E-4</v>
      </c>
      <c r="I6080" s="42">
        <v>46.319788537521944</v>
      </c>
      <c r="J6080" s="41">
        <v>3.6069444444444441E-4</v>
      </c>
      <c r="K6080" s="42">
        <v>4.0662079210704256</v>
      </c>
      <c r="L6080" s="41">
        <v>3.3918217746609081E-4</v>
      </c>
      <c r="M6080" s="42">
        <v>3.8375719321653854</v>
      </c>
    </row>
    <row r="6081" spans="1:13" x14ac:dyDescent="0.2">
      <c r="A6081" s="84">
        <v>360</v>
      </c>
      <c r="B6081" s="85">
        <v>39404</v>
      </c>
      <c r="C6081" s="105">
        <v>22.57</v>
      </c>
      <c r="D6081" s="90">
        <v>5.6546999999999999E-4</v>
      </c>
      <c r="E6081" s="87">
        <v>654.44375467999998</v>
      </c>
      <c r="F6081" s="96">
        <v>3.4</v>
      </c>
      <c r="G6081" s="91">
        <v>12.984999999999999</v>
      </c>
      <c r="H6081" s="41">
        <v>3.3918217746609081E-4</v>
      </c>
      <c r="I6081" s="42">
        <v>46.335499384257872</v>
      </c>
      <c r="J6081" s="41">
        <v>3.6069444444444441E-4</v>
      </c>
      <c r="K6081" s="42">
        <v>4.0665686155148704</v>
      </c>
      <c r="L6081" s="41">
        <v>3.3918217746609081E-4</v>
      </c>
      <c r="M6081" s="42">
        <v>3.8379111143428517</v>
      </c>
    </row>
    <row r="6082" spans="1:13" x14ac:dyDescent="0.2">
      <c r="A6082" s="84">
        <v>360</v>
      </c>
      <c r="B6082" s="85">
        <v>39405</v>
      </c>
      <c r="C6082" s="105">
        <v>22.54</v>
      </c>
      <c r="D6082" s="90">
        <v>5.6479000000000002E-4</v>
      </c>
      <c r="E6082" s="87">
        <v>654.81337797000003</v>
      </c>
      <c r="F6082" s="96">
        <v>3.43</v>
      </c>
      <c r="G6082" s="91">
        <v>12.984999999999999</v>
      </c>
      <c r="H6082" s="41">
        <v>3.3918217746609081E-4</v>
      </c>
      <c r="I6082" s="42">
        <v>46.351215559833001</v>
      </c>
      <c r="J6082" s="41">
        <v>3.6069444444444441E-4</v>
      </c>
      <c r="K6082" s="42">
        <v>4.0669293099593151</v>
      </c>
      <c r="L6082" s="41">
        <v>3.3918217746609081E-4</v>
      </c>
      <c r="M6082" s="42">
        <v>3.838250296520318</v>
      </c>
    </row>
    <row r="6083" spans="1:13" x14ac:dyDescent="0.2">
      <c r="A6083" s="84">
        <v>360</v>
      </c>
      <c r="B6083" s="85">
        <v>39406</v>
      </c>
      <c r="C6083" s="105">
        <v>22.58</v>
      </c>
      <c r="D6083" s="90">
        <v>5.6570000000000004E-4</v>
      </c>
      <c r="E6083" s="87">
        <v>655.18380590000004</v>
      </c>
      <c r="F6083" s="96">
        <v>3.41</v>
      </c>
      <c r="G6083" s="91">
        <v>12.994999999999999</v>
      </c>
      <c r="H6083" s="41">
        <v>3.3942810368037257E-4</v>
      </c>
      <c r="I6083" s="42">
        <v>46.366948465033758</v>
      </c>
      <c r="J6083" s="41">
        <v>3.6097222222222222E-4</v>
      </c>
      <c r="K6083" s="42">
        <v>4.0672902821815375</v>
      </c>
      <c r="L6083" s="41">
        <v>3.3942810368037257E-4</v>
      </c>
      <c r="M6083" s="42">
        <v>3.8385897246239984</v>
      </c>
    </row>
    <row r="6084" spans="1:13" x14ac:dyDescent="0.2">
      <c r="A6084" s="84">
        <v>360</v>
      </c>
      <c r="B6084" s="85">
        <v>39407</v>
      </c>
      <c r="C6084" s="105">
        <v>22.62</v>
      </c>
      <c r="D6084" s="90">
        <v>5.666E-4</v>
      </c>
      <c r="E6084" s="87">
        <v>655.55503304000001</v>
      </c>
      <c r="F6084" s="96">
        <v>3.44</v>
      </c>
      <c r="G6084" s="91">
        <v>13.030000000000001</v>
      </c>
      <c r="H6084" s="41">
        <v>3.4028867454449774E-4</v>
      </c>
      <c r="I6084" s="42">
        <v>46.382726612469597</v>
      </c>
      <c r="J6084" s="41">
        <v>3.6194444444444447E-4</v>
      </c>
      <c r="K6084" s="42">
        <v>4.0676522266259818</v>
      </c>
      <c r="L6084" s="41">
        <v>3.4028867454449774E-4</v>
      </c>
      <c r="M6084" s="42">
        <v>3.8389300132985431</v>
      </c>
    </row>
    <row r="6085" spans="1:13" x14ac:dyDescent="0.2">
      <c r="A6085" s="84">
        <v>360</v>
      </c>
      <c r="B6085" s="85">
        <v>39408</v>
      </c>
      <c r="C6085" s="105">
        <v>22.46</v>
      </c>
      <c r="D6085" s="90">
        <v>5.6298000000000003E-4</v>
      </c>
      <c r="E6085" s="87">
        <v>655.92409740999994</v>
      </c>
      <c r="F6085" s="96">
        <v>3.42</v>
      </c>
      <c r="G6085" s="91">
        <v>12.940000000000001</v>
      </c>
      <c r="H6085" s="41">
        <v>3.3807524082574147E-4</v>
      </c>
      <c r="I6085" s="42">
        <v>46.398407463939265</v>
      </c>
      <c r="J6085" s="41">
        <v>3.5944444444444446E-4</v>
      </c>
      <c r="K6085" s="42">
        <v>4.0680116710704262</v>
      </c>
      <c r="L6085" s="41">
        <v>3.3807524082574147E-4</v>
      </c>
      <c r="M6085" s="42">
        <v>3.8392680885393689</v>
      </c>
    </row>
    <row r="6086" spans="1:13" x14ac:dyDescent="0.2">
      <c r="A6086" s="84">
        <v>360</v>
      </c>
      <c r="B6086" s="85">
        <v>39409</v>
      </c>
      <c r="C6086" s="105">
        <v>22.39</v>
      </c>
      <c r="D6086" s="90">
        <v>5.6139000000000004E-4</v>
      </c>
      <c r="E6086" s="87">
        <v>656.29232664000006</v>
      </c>
      <c r="F6086" s="96">
        <v>3.41</v>
      </c>
      <c r="G6086" s="91">
        <v>12.9</v>
      </c>
      <c r="H6086" s="41">
        <v>3.3709092784750538E-4</v>
      </c>
      <c r="I6086" s="42">
        <v>46.414047946161929</v>
      </c>
      <c r="J6086" s="41">
        <v>3.5833333333333333E-4</v>
      </c>
      <c r="K6086" s="42">
        <v>4.0683700044037598</v>
      </c>
      <c r="L6086" s="41">
        <v>3.3709092784750538E-4</v>
      </c>
      <c r="M6086" s="42">
        <v>3.8396051794672164</v>
      </c>
    </row>
    <row r="6087" spans="1:13" x14ac:dyDescent="0.2">
      <c r="A6087" s="84">
        <v>360</v>
      </c>
      <c r="B6087" s="85">
        <v>39410</v>
      </c>
      <c r="C6087" s="105">
        <v>22.39</v>
      </c>
      <c r="D6087" s="90">
        <v>5.6139000000000004E-4</v>
      </c>
      <c r="E6087" s="87">
        <v>656.66076258999999</v>
      </c>
      <c r="F6087" s="96">
        <v>3.41</v>
      </c>
      <c r="G6087" s="91">
        <v>12.9</v>
      </c>
      <c r="H6087" s="41">
        <v>3.3709092784750538E-4</v>
      </c>
      <c r="I6087" s="42">
        <v>46.42969370064926</v>
      </c>
      <c r="J6087" s="41">
        <v>3.5833333333333333E-4</v>
      </c>
      <c r="K6087" s="42">
        <v>4.0687283377370935</v>
      </c>
      <c r="L6087" s="41">
        <v>3.3709092784750538E-4</v>
      </c>
      <c r="M6087" s="42">
        <v>3.8399422703950639</v>
      </c>
    </row>
    <row r="6088" spans="1:13" x14ac:dyDescent="0.2">
      <c r="A6088" s="84">
        <v>360</v>
      </c>
      <c r="B6088" s="85">
        <v>39411</v>
      </c>
      <c r="C6088" s="105">
        <v>22.39</v>
      </c>
      <c r="D6088" s="90">
        <v>5.6139000000000004E-4</v>
      </c>
      <c r="E6088" s="87">
        <v>657.02940537999996</v>
      </c>
      <c r="F6088" s="96">
        <v>3.41</v>
      </c>
      <c r="G6088" s="91">
        <v>12.9</v>
      </c>
      <c r="H6088" s="41">
        <v>3.3709092784750538E-4</v>
      </c>
      <c r="I6088" s="42">
        <v>46.445344729178487</v>
      </c>
      <c r="J6088" s="41">
        <v>3.5833333333333333E-4</v>
      </c>
      <c r="K6088" s="42">
        <v>4.0690866710704272</v>
      </c>
      <c r="L6088" s="41">
        <v>3.3709092784750538E-4</v>
      </c>
      <c r="M6088" s="42">
        <v>3.8402793613229114</v>
      </c>
    </row>
    <row r="6089" spans="1:13" x14ac:dyDescent="0.2">
      <c r="A6089" s="84">
        <v>360</v>
      </c>
      <c r="B6089" s="85">
        <v>39412</v>
      </c>
      <c r="C6089" s="105">
        <v>22.45</v>
      </c>
      <c r="D6089" s="90">
        <v>5.6274999999999999E-4</v>
      </c>
      <c r="E6089" s="87">
        <v>657.39914868000005</v>
      </c>
      <c r="F6089" s="96">
        <v>3.42</v>
      </c>
      <c r="G6089" s="91">
        <v>12.934999999999999</v>
      </c>
      <c r="H6089" s="41">
        <v>3.3795222071697495E-4</v>
      </c>
      <c r="I6089" s="42">
        <v>46.461041036571679</v>
      </c>
      <c r="J6089" s="41">
        <v>3.5930555555555553E-4</v>
      </c>
      <c r="K6089" s="42">
        <v>4.0694459766259827</v>
      </c>
      <c r="L6089" s="41">
        <v>3.3795222071697495E-4</v>
      </c>
      <c r="M6089" s="42">
        <v>3.8406173135436283</v>
      </c>
    </row>
    <row r="6090" spans="1:13" x14ac:dyDescent="0.2">
      <c r="A6090" s="84">
        <v>360</v>
      </c>
      <c r="B6090" s="85">
        <v>39413</v>
      </c>
      <c r="C6090" s="105">
        <v>22.42</v>
      </c>
      <c r="D6090" s="90">
        <v>5.6207000000000002E-4</v>
      </c>
      <c r="E6090" s="87">
        <v>657.76865301999999</v>
      </c>
      <c r="F6090" s="96">
        <v>3.39</v>
      </c>
      <c r="G6090" s="91">
        <v>12.905000000000001</v>
      </c>
      <c r="H6090" s="41">
        <v>3.3721398598673957E-4</v>
      </c>
      <c r="I6090" s="42">
        <v>46.476708349412718</v>
      </c>
      <c r="J6090" s="41">
        <v>3.5847222222222226E-4</v>
      </c>
      <c r="K6090" s="42">
        <v>4.0698044488482052</v>
      </c>
      <c r="L6090" s="41">
        <v>3.3721398598673957E-4</v>
      </c>
      <c r="M6090" s="42">
        <v>3.8409545275296151</v>
      </c>
    </row>
    <row r="6091" spans="1:13" x14ac:dyDescent="0.2">
      <c r="A6091" s="84">
        <v>360</v>
      </c>
      <c r="B6091" s="85">
        <v>39414</v>
      </c>
      <c r="C6091" s="105">
        <v>22.76</v>
      </c>
      <c r="D6091" s="90">
        <v>5.6977999999999998E-4</v>
      </c>
      <c r="E6091" s="87">
        <v>658.14343643999996</v>
      </c>
      <c r="F6091" s="96">
        <v>3.39</v>
      </c>
      <c r="G6091" s="91">
        <v>13.075000000000001</v>
      </c>
      <c r="H6091" s="41">
        <v>3.4139473241023843E-4</v>
      </c>
      <c r="I6091" s="42">
        <v>46.492575252822974</v>
      </c>
      <c r="J6091" s="41">
        <v>3.6319444444444447E-4</v>
      </c>
      <c r="K6091" s="42">
        <v>4.0701676432926499</v>
      </c>
      <c r="L6091" s="41">
        <v>3.4139473241023843E-4</v>
      </c>
      <c r="M6091" s="42">
        <v>3.8412959222620255</v>
      </c>
    </row>
    <row r="6092" spans="1:13" x14ac:dyDescent="0.2">
      <c r="A6092" s="84">
        <v>360</v>
      </c>
      <c r="B6092" s="85">
        <v>39415</v>
      </c>
      <c r="C6092" s="105">
        <v>22.61</v>
      </c>
      <c r="D6092" s="90">
        <v>5.6638000000000001E-4</v>
      </c>
      <c r="E6092" s="87">
        <v>658.51619572000004</v>
      </c>
      <c r="F6092" s="96">
        <v>3.42</v>
      </c>
      <c r="G6092" s="91">
        <v>13.015000000000001</v>
      </c>
      <c r="H6092" s="41">
        <v>3.3991989100368158E-4</v>
      </c>
      <c r="I6092" s="42">
        <v>46.508379003935396</v>
      </c>
      <c r="J6092" s="41">
        <v>3.6152777777777778E-4</v>
      </c>
      <c r="K6092" s="42">
        <v>4.0705291710704277</v>
      </c>
      <c r="L6092" s="41">
        <v>3.3991989100368158E-4</v>
      </c>
      <c r="M6092" s="42">
        <v>3.8416358421530292</v>
      </c>
    </row>
    <row r="6093" spans="1:13" x14ac:dyDescent="0.2">
      <c r="A6093" s="84">
        <v>360</v>
      </c>
      <c r="B6093" s="85">
        <v>39416</v>
      </c>
      <c r="C6093" s="105">
        <v>22.53</v>
      </c>
      <c r="D6093" s="90">
        <v>5.6455999999999998E-4</v>
      </c>
      <c r="E6093" s="87">
        <v>658.88796762000004</v>
      </c>
      <c r="F6093" s="96">
        <v>3.4</v>
      </c>
      <c r="G6093" s="91">
        <v>12.965</v>
      </c>
      <c r="H6093" s="41">
        <v>3.3869025991362101E-4</v>
      </c>
      <c r="I6093" s="42">
        <v>46.524130938908399</v>
      </c>
      <c r="J6093" s="41">
        <v>3.601388888888889E-4</v>
      </c>
      <c r="K6093" s="42">
        <v>4.0708893099593162</v>
      </c>
      <c r="L6093" s="41">
        <v>3.3869025991362101E-4</v>
      </c>
      <c r="M6093" s="42">
        <v>3.8419745324129426</v>
      </c>
    </row>
    <row r="6094" spans="1:13" x14ac:dyDescent="0.2">
      <c r="A6094" s="84">
        <v>360</v>
      </c>
      <c r="B6094" s="85">
        <v>39417</v>
      </c>
      <c r="C6094" s="105">
        <v>22.53</v>
      </c>
      <c r="D6094" s="90">
        <v>5.6455999999999998E-4</v>
      </c>
      <c r="E6094" s="87">
        <v>659.25994940999999</v>
      </c>
      <c r="F6094" s="96">
        <v>3.4</v>
      </c>
      <c r="G6094" s="91">
        <v>12.965</v>
      </c>
      <c r="H6094" s="41">
        <v>3.3869025991362101E-4</v>
      </c>
      <c r="I6094" s="42">
        <v>46.539888208908351</v>
      </c>
      <c r="J6094" s="41">
        <v>3.601388888888889E-4</v>
      </c>
      <c r="K6094" s="42">
        <v>4.0712494488482047</v>
      </c>
      <c r="L6094" s="41">
        <v>3.3869025991362101E-4</v>
      </c>
      <c r="M6094" s="42">
        <v>3.842313222672856</v>
      </c>
    </row>
    <row r="6095" spans="1:13" x14ac:dyDescent="0.2">
      <c r="A6095" s="84">
        <v>360</v>
      </c>
      <c r="B6095" s="85">
        <v>39418</v>
      </c>
      <c r="C6095" s="105">
        <v>22.53</v>
      </c>
      <c r="D6095" s="90">
        <v>5.6455999999999998E-4</v>
      </c>
      <c r="E6095" s="87">
        <v>659.63214120999999</v>
      </c>
      <c r="F6095" s="96">
        <v>3.4</v>
      </c>
      <c r="G6095" s="91">
        <v>12.965</v>
      </c>
      <c r="H6095" s="41">
        <v>3.3869025991362101E-4</v>
      </c>
      <c r="I6095" s="42">
        <v>46.555650815742176</v>
      </c>
      <c r="J6095" s="41">
        <v>3.601388888888889E-4</v>
      </c>
      <c r="K6095" s="42">
        <v>4.0716095877370932</v>
      </c>
      <c r="L6095" s="41">
        <v>3.3869025991362101E-4</v>
      </c>
      <c r="M6095" s="42">
        <v>3.8426519129327694</v>
      </c>
    </row>
    <row r="6096" spans="1:13" x14ac:dyDescent="0.2">
      <c r="A6096" s="84">
        <v>360</v>
      </c>
      <c r="B6096" s="85">
        <v>39419</v>
      </c>
      <c r="C6096" s="105">
        <v>22.22</v>
      </c>
      <c r="D6096" s="90">
        <v>5.5752000000000004E-4</v>
      </c>
      <c r="E6096" s="87">
        <v>659.99989932000005</v>
      </c>
      <c r="F6096" s="96">
        <v>3.36</v>
      </c>
      <c r="G6096" s="91">
        <v>12.79</v>
      </c>
      <c r="H6096" s="41">
        <v>3.343822729142687E-4</v>
      </c>
      <c r="I6096" s="42">
        <v>46.571218200078945</v>
      </c>
      <c r="J6096" s="41">
        <v>3.5527777777777776E-4</v>
      </c>
      <c r="K6096" s="42">
        <v>4.0719648655148708</v>
      </c>
      <c r="L6096" s="41">
        <v>3.343822729142687E-4</v>
      </c>
      <c r="M6096" s="42">
        <v>3.8429862952056837</v>
      </c>
    </row>
    <row r="6097" spans="1:13" x14ac:dyDescent="0.2">
      <c r="A6097" s="84">
        <v>360</v>
      </c>
      <c r="B6097" s="85">
        <v>39420</v>
      </c>
      <c r="C6097" s="105">
        <v>22.56</v>
      </c>
      <c r="D6097" s="90">
        <v>5.6523999999999995E-4</v>
      </c>
      <c r="E6097" s="87">
        <v>660.37295766</v>
      </c>
      <c r="F6097" s="96">
        <v>3.43</v>
      </c>
      <c r="G6097" s="91">
        <v>12.994999999999999</v>
      </c>
      <c r="H6097" s="41">
        <v>3.3942810368037257E-4</v>
      </c>
      <c r="I6097" s="42">
        <v>46.58702578035868</v>
      </c>
      <c r="J6097" s="41">
        <v>3.6097222222222222E-4</v>
      </c>
      <c r="K6097" s="42">
        <v>4.0723258377370932</v>
      </c>
      <c r="L6097" s="41">
        <v>3.3942810368037257E-4</v>
      </c>
      <c r="M6097" s="42">
        <v>3.8433257233093641</v>
      </c>
    </row>
    <row r="6098" spans="1:13" x14ac:dyDescent="0.2">
      <c r="A6098" s="84">
        <v>360</v>
      </c>
      <c r="B6098" s="85">
        <v>39421</v>
      </c>
      <c r="C6098" s="105">
        <v>22.31</v>
      </c>
      <c r="D6098" s="90">
        <v>5.5957000000000001E-4</v>
      </c>
      <c r="E6098" s="87">
        <v>660.74248255999998</v>
      </c>
      <c r="F6098" s="96">
        <v>3.46</v>
      </c>
      <c r="G6098" s="91">
        <v>12.885</v>
      </c>
      <c r="H6098" s="41">
        <v>3.3672172081877783E-4</v>
      </c>
      <c r="I6098" s="42">
        <v>46.602712643847269</v>
      </c>
      <c r="J6098" s="41">
        <v>3.5791666666666665E-4</v>
      </c>
      <c r="K6098" s="42">
        <v>4.0726837544037595</v>
      </c>
      <c r="L6098" s="41">
        <v>3.3672172081877783E-4</v>
      </c>
      <c r="M6098" s="42">
        <v>3.8436624450301826</v>
      </c>
    </row>
    <row r="6099" spans="1:13" x14ac:dyDescent="0.2">
      <c r="A6099" s="84">
        <v>360</v>
      </c>
      <c r="B6099" s="85">
        <v>39422</v>
      </c>
      <c r="C6099" s="105">
        <v>22.33</v>
      </c>
      <c r="D6099" s="90">
        <v>5.6002000000000005E-4</v>
      </c>
      <c r="E6099" s="87">
        <v>661.11251157000004</v>
      </c>
      <c r="F6099" s="96">
        <v>3.47</v>
      </c>
      <c r="G6099" s="91">
        <v>12.899999999999999</v>
      </c>
      <c r="H6099" s="41">
        <v>3.3709092784750538E-4</v>
      </c>
      <c r="I6099" s="42">
        <v>46.618421995492596</v>
      </c>
      <c r="J6099" s="41">
        <v>3.5833333333333328E-4</v>
      </c>
      <c r="K6099" s="42">
        <v>4.0730420877370932</v>
      </c>
      <c r="L6099" s="41">
        <v>3.3709092784750538E-4</v>
      </c>
      <c r="M6099" s="42">
        <v>3.8439995359580301</v>
      </c>
    </row>
    <row r="6100" spans="1:13" x14ac:dyDescent="0.2">
      <c r="A6100" s="84">
        <v>360</v>
      </c>
      <c r="B6100" s="85">
        <v>39423</v>
      </c>
      <c r="C6100" s="105">
        <v>22.32</v>
      </c>
      <c r="D6100" s="90">
        <v>5.5979999999999995E-4</v>
      </c>
      <c r="E6100" s="87">
        <v>661.48260234999998</v>
      </c>
      <c r="F6100" s="96">
        <v>3.47</v>
      </c>
      <c r="G6100" s="91">
        <v>12.895</v>
      </c>
      <c r="H6100" s="41">
        <v>3.3696786427350744E-4</v>
      </c>
      <c r="I6100" s="42">
        <v>46.634130905588222</v>
      </c>
      <c r="J6100" s="41">
        <v>3.5819444444444446E-4</v>
      </c>
      <c r="K6100" s="42">
        <v>4.073400282181538</v>
      </c>
      <c r="L6100" s="41">
        <v>3.3696786427350744E-4</v>
      </c>
      <c r="M6100" s="42">
        <v>3.8443365038223036</v>
      </c>
    </row>
    <row r="6101" spans="1:13" x14ac:dyDescent="0.2">
      <c r="A6101" s="84">
        <v>360</v>
      </c>
      <c r="B6101" s="85">
        <v>39424</v>
      </c>
      <c r="C6101" s="105">
        <v>22.32</v>
      </c>
      <c r="D6101" s="90">
        <v>5.5979999999999995E-4</v>
      </c>
      <c r="E6101" s="87">
        <v>661.85290031</v>
      </c>
      <c r="F6101" s="96">
        <v>3.47</v>
      </c>
      <c r="G6101" s="91">
        <v>12.895</v>
      </c>
      <c r="H6101" s="41">
        <v>3.3696786427350744E-4</v>
      </c>
      <c r="I6101" s="42">
        <v>46.649845109081731</v>
      </c>
      <c r="J6101" s="41">
        <v>3.5819444444444446E-4</v>
      </c>
      <c r="K6101" s="42">
        <v>4.0737584766259829</v>
      </c>
      <c r="L6101" s="41">
        <v>3.3696786427350744E-4</v>
      </c>
      <c r="M6101" s="42">
        <v>3.8446734716865771</v>
      </c>
    </row>
    <row r="6102" spans="1:13" x14ac:dyDescent="0.2">
      <c r="A6102" s="84">
        <v>360</v>
      </c>
      <c r="B6102" s="85">
        <v>39425</v>
      </c>
      <c r="C6102" s="105">
        <v>22.32</v>
      </c>
      <c r="D6102" s="90">
        <v>5.5979999999999995E-4</v>
      </c>
      <c r="E6102" s="87">
        <v>662.22340555999995</v>
      </c>
      <c r="F6102" s="96">
        <v>3.47</v>
      </c>
      <c r="G6102" s="91">
        <v>12.895</v>
      </c>
      <c r="H6102" s="41">
        <v>3.3696786427350744E-4</v>
      </c>
      <c r="I6102" s="42">
        <v>46.665564607756828</v>
      </c>
      <c r="J6102" s="41">
        <v>3.5819444444444446E-4</v>
      </c>
      <c r="K6102" s="42">
        <v>4.0741166710704277</v>
      </c>
      <c r="L6102" s="41">
        <v>3.3696786427350744E-4</v>
      </c>
      <c r="M6102" s="42">
        <v>3.8450104395508506</v>
      </c>
    </row>
    <row r="6103" spans="1:13" x14ac:dyDescent="0.2">
      <c r="A6103" s="84">
        <v>360</v>
      </c>
      <c r="B6103" s="85">
        <v>39426</v>
      </c>
      <c r="C6103" s="105">
        <v>22.29</v>
      </c>
      <c r="D6103" s="90">
        <v>5.5911000000000003E-4</v>
      </c>
      <c r="E6103" s="87">
        <v>662.59366129</v>
      </c>
      <c r="F6103" s="96">
        <v>3.45</v>
      </c>
      <c r="G6103" s="91">
        <v>12.87</v>
      </c>
      <c r="H6103" s="41">
        <v>3.3635246486340975E-4</v>
      </c>
      <c r="I6103" s="42">
        <v>46.681260685436889</v>
      </c>
      <c r="J6103" s="41">
        <v>3.5749999999999996E-4</v>
      </c>
      <c r="K6103" s="42">
        <v>4.0744741710704275</v>
      </c>
      <c r="L6103" s="41">
        <v>3.3635246486340975E-4</v>
      </c>
      <c r="M6103" s="42">
        <v>3.8453467920157141</v>
      </c>
    </row>
    <row r="6104" spans="1:13" x14ac:dyDescent="0.2">
      <c r="A6104" s="84">
        <v>360</v>
      </c>
      <c r="B6104" s="85">
        <v>39427</v>
      </c>
      <c r="C6104" s="105">
        <v>22.38</v>
      </c>
      <c r="D6104" s="90">
        <v>5.6116E-4</v>
      </c>
      <c r="E6104" s="87">
        <v>662.96548235</v>
      </c>
      <c r="F6104" s="96">
        <v>3.43</v>
      </c>
      <c r="G6104" s="91">
        <v>12.904999999999999</v>
      </c>
      <c r="H6104" s="41">
        <v>3.3721398598673957E-4</v>
      </c>
      <c r="I6104" s="42">
        <v>46.697002259423513</v>
      </c>
      <c r="J6104" s="41">
        <v>3.5847222222222221E-4</v>
      </c>
      <c r="K6104" s="42">
        <v>4.07483264329265</v>
      </c>
      <c r="L6104" s="41">
        <v>3.3721398598673957E-4</v>
      </c>
      <c r="M6104" s="42">
        <v>3.8456840060017008</v>
      </c>
    </row>
    <row r="6105" spans="1:13" x14ac:dyDescent="0.2">
      <c r="A6105" s="84">
        <v>360</v>
      </c>
      <c r="B6105" s="85">
        <v>39428</v>
      </c>
      <c r="C6105" s="105">
        <v>22.23</v>
      </c>
      <c r="D6105" s="90">
        <v>5.5774999999999998E-4</v>
      </c>
      <c r="E6105" s="87">
        <v>663.33525135000002</v>
      </c>
      <c r="F6105" s="96">
        <v>3.39</v>
      </c>
      <c r="G6105" s="91">
        <v>12.81</v>
      </c>
      <c r="H6105" s="41">
        <v>3.3487495151507396E-4</v>
      </c>
      <c r="I6105" s="42">
        <v>46.712639915791037</v>
      </c>
      <c r="J6105" s="41">
        <v>3.5583333333333333E-4</v>
      </c>
      <c r="K6105" s="42">
        <v>4.0751884766259838</v>
      </c>
      <c r="L6105" s="41">
        <v>3.3487495151507396E-4</v>
      </c>
      <c r="M6105" s="42">
        <v>3.8460188809532161</v>
      </c>
    </row>
    <row r="6106" spans="1:13" x14ac:dyDescent="0.2">
      <c r="A6106" s="84">
        <v>360</v>
      </c>
      <c r="B6106" s="85">
        <v>39429</v>
      </c>
      <c r="C6106" s="105">
        <v>22.4</v>
      </c>
      <c r="D6106" s="90">
        <v>5.6161000000000004E-4</v>
      </c>
      <c r="E6106" s="87">
        <v>663.70778705999999</v>
      </c>
      <c r="F6106" s="96">
        <v>3.34</v>
      </c>
      <c r="G6106" s="91">
        <v>12.87</v>
      </c>
      <c r="H6106" s="41">
        <v>3.3635246486340975E-4</v>
      </c>
      <c r="I6106" s="42">
        <v>46.728351827366993</v>
      </c>
      <c r="J6106" s="41">
        <v>3.5749999999999996E-4</v>
      </c>
      <c r="K6106" s="42">
        <v>4.0755459766259836</v>
      </c>
      <c r="L6106" s="41">
        <v>3.3635246486340975E-4</v>
      </c>
      <c r="M6106" s="42">
        <v>3.8463552334180795</v>
      </c>
    </row>
    <row r="6107" spans="1:13" x14ac:dyDescent="0.2">
      <c r="A6107" s="84">
        <v>360</v>
      </c>
      <c r="B6107" s="85">
        <v>39430</v>
      </c>
      <c r="C6107" s="105">
        <v>22.39</v>
      </c>
      <c r="D6107" s="90">
        <v>5.6139000000000004E-4</v>
      </c>
      <c r="E6107" s="87">
        <v>664.08038596999995</v>
      </c>
      <c r="F6107" s="96">
        <v>3.33</v>
      </c>
      <c r="G6107" s="91">
        <v>12.86</v>
      </c>
      <c r="H6107" s="41">
        <v>3.3610626703839408E-4</v>
      </c>
      <c r="I6107" s="42">
        <v>46.744057519264544</v>
      </c>
      <c r="J6107" s="41">
        <v>3.5722222222222221E-4</v>
      </c>
      <c r="K6107" s="42">
        <v>4.0759031988482057</v>
      </c>
      <c r="L6107" s="41">
        <v>3.3610626703839408E-4</v>
      </c>
      <c r="M6107" s="42">
        <v>3.8466913396851181</v>
      </c>
    </row>
    <row r="6108" spans="1:13" x14ac:dyDescent="0.2">
      <c r="A6108" s="84">
        <v>360</v>
      </c>
      <c r="B6108" s="85">
        <v>39431</v>
      </c>
      <c r="C6108" s="105">
        <v>22.39</v>
      </c>
      <c r="D6108" s="90">
        <v>5.6139000000000004E-4</v>
      </c>
      <c r="E6108" s="87">
        <v>664.45319405999999</v>
      </c>
      <c r="F6108" s="96">
        <v>3.33</v>
      </c>
      <c r="G6108" s="91">
        <v>12.86</v>
      </c>
      <c r="H6108" s="41">
        <v>3.3610626703839408E-4</v>
      </c>
      <c r="I6108" s="42">
        <v>46.759768489943575</v>
      </c>
      <c r="J6108" s="41">
        <v>3.5722222222222221E-4</v>
      </c>
      <c r="K6108" s="42">
        <v>4.0762604210704279</v>
      </c>
      <c r="L6108" s="41">
        <v>3.3610626703839408E-4</v>
      </c>
      <c r="M6108" s="42">
        <v>3.8470274459521567</v>
      </c>
    </row>
    <row r="6109" spans="1:13" x14ac:dyDescent="0.2">
      <c r="A6109" s="84">
        <v>360</v>
      </c>
      <c r="B6109" s="85">
        <v>39432</v>
      </c>
      <c r="C6109" s="105">
        <v>22.39</v>
      </c>
      <c r="D6109" s="90">
        <v>5.6139000000000004E-4</v>
      </c>
      <c r="E6109" s="87">
        <v>664.82621143999995</v>
      </c>
      <c r="F6109" s="96">
        <v>3.33</v>
      </c>
      <c r="G6109" s="91">
        <v>12.86</v>
      </c>
      <c r="H6109" s="41">
        <v>3.3610626703839408E-4</v>
      </c>
      <c r="I6109" s="42">
        <v>46.77548474117831</v>
      </c>
      <c r="J6109" s="41">
        <v>3.5722222222222221E-4</v>
      </c>
      <c r="K6109" s="42">
        <v>4.07661764329265</v>
      </c>
      <c r="L6109" s="41">
        <v>3.3610626703839408E-4</v>
      </c>
      <c r="M6109" s="42">
        <v>3.8473635522191953</v>
      </c>
    </row>
    <row r="6110" spans="1:13" x14ac:dyDescent="0.2">
      <c r="A6110" s="84">
        <v>360</v>
      </c>
      <c r="B6110" s="85">
        <v>39433</v>
      </c>
      <c r="C6110" s="105">
        <v>22.06</v>
      </c>
      <c r="D6110" s="90">
        <v>5.5387999999999998E-4</v>
      </c>
      <c r="E6110" s="87">
        <v>665.19444538000005</v>
      </c>
      <c r="F6110" s="96">
        <v>3.35</v>
      </c>
      <c r="G6110" s="91">
        <v>12.705</v>
      </c>
      <c r="H6110" s="41">
        <v>3.3228741647528537E-4</v>
      </c>
      <c r="I6110" s="42">
        <v>46.791027646157339</v>
      </c>
      <c r="J6110" s="41">
        <v>3.5291666666666669E-4</v>
      </c>
      <c r="K6110" s="42">
        <v>4.0769705599593165</v>
      </c>
      <c r="L6110" s="41">
        <v>3.3228741647528537E-4</v>
      </c>
      <c r="M6110" s="42">
        <v>3.8476958396356706</v>
      </c>
    </row>
    <row r="6111" spans="1:13" x14ac:dyDescent="0.2">
      <c r="A6111" s="84">
        <v>360</v>
      </c>
      <c r="B6111" s="85">
        <v>39434</v>
      </c>
      <c r="C6111" s="105">
        <v>22.09</v>
      </c>
      <c r="D6111" s="90">
        <v>5.5457E-4</v>
      </c>
      <c r="E6111" s="87">
        <v>665.56334226000001</v>
      </c>
      <c r="F6111" s="96">
        <v>3.34</v>
      </c>
      <c r="G6111" s="91">
        <v>12.715</v>
      </c>
      <c r="H6111" s="41">
        <v>3.3253395193288959E-4</v>
      </c>
      <c r="I6111" s="42">
        <v>46.806587251495515</v>
      </c>
      <c r="J6111" s="41">
        <v>3.5319444444444444E-4</v>
      </c>
      <c r="K6111" s="42">
        <v>4.0773237544037606</v>
      </c>
      <c r="L6111" s="41">
        <v>3.3253395193288959E-4</v>
      </c>
      <c r="M6111" s="42">
        <v>3.8480283735876037</v>
      </c>
    </row>
    <row r="6112" spans="1:13" x14ac:dyDescent="0.2">
      <c r="A6112" s="84">
        <v>360</v>
      </c>
      <c r="B6112" s="85">
        <v>39435</v>
      </c>
      <c r="C6112" s="105">
        <v>22.08</v>
      </c>
      <c r="D6112" s="90">
        <v>5.5433999999999995E-4</v>
      </c>
      <c r="E6112" s="87">
        <v>665.93229064000002</v>
      </c>
      <c r="F6112" s="96">
        <v>3.32</v>
      </c>
      <c r="G6112" s="91">
        <v>12.7</v>
      </c>
      <c r="H6112" s="41">
        <v>3.3216414056624899E-4</v>
      </c>
      <c r="I6112" s="42">
        <v>46.822134721322747</v>
      </c>
      <c r="J6112" s="41">
        <v>3.5277777777777776E-4</v>
      </c>
      <c r="K6112" s="42">
        <v>4.0776765321815382</v>
      </c>
      <c r="L6112" s="41">
        <v>3.3216414056624899E-4</v>
      </c>
      <c r="M6112" s="42">
        <v>3.84836053772817</v>
      </c>
    </row>
    <row r="6113" spans="1:13" x14ac:dyDescent="0.2">
      <c r="A6113" s="84">
        <v>360</v>
      </c>
      <c r="B6113" s="85">
        <v>39436</v>
      </c>
      <c r="C6113" s="105">
        <v>22.07</v>
      </c>
      <c r="D6113" s="90">
        <v>5.5411000000000002E-4</v>
      </c>
      <c r="E6113" s="87">
        <v>666.30129037999995</v>
      </c>
      <c r="F6113" s="96">
        <v>3.31</v>
      </c>
      <c r="G6113" s="91">
        <v>12.69</v>
      </c>
      <c r="H6113" s="41">
        <v>3.319175723852652E-4</v>
      </c>
      <c r="I6113" s="42">
        <v>46.837675810613348</v>
      </c>
      <c r="J6113" s="41">
        <v>3.525E-4</v>
      </c>
      <c r="K6113" s="42">
        <v>4.0780290321815382</v>
      </c>
      <c r="L6113" s="41">
        <v>3.319175723852652E-4</v>
      </c>
      <c r="M6113" s="42">
        <v>3.8486924553005553</v>
      </c>
    </row>
    <row r="6114" spans="1:13" x14ac:dyDescent="0.2">
      <c r="A6114" s="84">
        <v>360</v>
      </c>
      <c r="B6114" s="85">
        <v>39437</v>
      </c>
      <c r="C6114" s="105">
        <v>22.03</v>
      </c>
      <c r="D6114" s="90">
        <v>5.532E-4</v>
      </c>
      <c r="E6114" s="87">
        <v>666.66988824999999</v>
      </c>
      <c r="F6114" s="96">
        <v>3.27</v>
      </c>
      <c r="G6114" s="91">
        <v>12.65</v>
      </c>
      <c r="H6114" s="41">
        <v>3.3093108141857286E-4</v>
      </c>
      <c r="I6114" s="42">
        <v>46.853175853320487</v>
      </c>
      <c r="J6114" s="41">
        <v>3.5138888888888888E-4</v>
      </c>
      <c r="K6114" s="42">
        <v>4.0783804210704275</v>
      </c>
      <c r="L6114" s="41">
        <v>3.3093108141857286E-4</v>
      </c>
      <c r="M6114" s="42">
        <v>3.8490233863819738</v>
      </c>
    </row>
    <row r="6115" spans="1:13" x14ac:dyDescent="0.2">
      <c r="A6115" s="84">
        <v>360</v>
      </c>
      <c r="B6115" s="85">
        <v>39438</v>
      </c>
      <c r="C6115" s="105">
        <v>22.03</v>
      </c>
      <c r="D6115" s="90">
        <v>5.532E-4</v>
      </c>
      <c r="E6115" s="87">
        <v>667.03869003</v>
      </c>
      <c r="F6115" s="96">
        <v>3.27</v>
      </c>
      <c r="G6115" s="91">
        <v>12.65</v>
      </c>
      <c r="H6115" s="41">
        <v>3.3093108141857286E-4</v>
      </c>
      <c r="I6115" s="42">
        <v>46.868681025473521</v>
      </c>
      <c r="J6115" s="41">
        <v>3.5138888888888888E-4</v>
      </c>
      <c r="K6115" s="42">
        <v>4.0787318099593168</v>
      </c>
      <c r="L6115" s="41">
        <v>3.3093108141857286E-4</v>
      </c>
      <c r="M6115" s="42">
        <v>3.8493543174633924</v>
      </c>
    </row>
    <row r="6116" spans="1:13" x14ac:dyDescent="0.2">
      <c r="A6116" s="84">
        <v>360</v>
      </c>
      <c r="B6116" s="85">
        <v>39439</v>
      </c>
      <c r="C6116" s="105">
        <v>22.03</v>
      </c>
      <c r="D6116" s="90">
        <v>5.532E-4</v>
      </c>
      <c r="E6116" s="87">
        <v>667.40769582999997</v>
      </c>
      <c r="F6116" s="96">
        <v>3.27</v>
      </c>
      <c r="G6116" s="91">
        <v>12.65</v>
      </c>
      <c r="H6116" s="41">
        <v>3.3093108141857286E-4</v>
      </c>
      <c r="I6116" s="42">
        <v>46.884191328769944</v>
      </c>
      <c r="J6116" s="41">
        <v>3.5138888888888888E-4</v>
      </c>
      <c r="K6116" s="42">
        <v>4.0790831988482061</v>
      </c>
      <c r="L6116" s="41">
        <v>3.3093108141857286E-4</v>
      </c>
      <c r="M6116" s="42">
        <v>3.849685248544811</v>
      </c>
    </row>
    <row r="6117" spans="1:13" x14ac:dyDescent="0.2">
      <c r="A6117" s="84">
        <v>360</v>
      </c>
      <c r="B6117" s="85">
        <v>39440</v>
      </c>
      <c r="C6117" s="105">
        <v>22.18</v>
      </c>
      <c r="D6117" s="90">
        <v>5.5661000000000003E-4</v>
      </c>
      <c r="E6117" s="87">
        <v>667.77918163000004</v>
      </c>
      <c r="F6117" s="96">
        <v>3.31</v>
      </c>
      <c r="G6117" s="91">
        <v>12.744999999999999</v>
      </c>
      <c r="H6117" s="41">
        <v>3.3327342745659294E-4</v>
      </c>
      <c r="I6117" s="42">
        <v>46.899816583907615</v>
      </c>
      <c r="J6117" s="41">
        <v>3.5402777777777776E-4</v>
      </c>
      <c r="K6117" s="42">
        <v>4.0794372266259842</v>
      </c>
      <c r="L6117" s="41">
        <v>3.3327342745659294E-4</v>
      </c>
      <c r="M6117" s="42">
        <v>3.8500185219722676</v>
      </c>
    </row>
    <row r="6118" spans="1:13" x14ac:dyDescent="0.2">
      <c r="A6118" s="84">
        <v>360</v>
      </c>
      <c r="B6118" s="85">
        <v>39441</v>
      </c>
      <c r="C6118" s="105">
        <v>22.18</v>
      </c>
      <c r="D6118" s="90">
        <v>5.5661000000000003E-4</v>
      </c>
      <c r="E6118" s="87">
        <v>668.15087419999998</v>
      </c>
      <c r="F6118" s="96">
        <v>3.31</v>
      </c>
      <c r="G6118" s="91">
        <v>12.744999999999999</v>
      </c>
      <c r="H6118" s="41">
        <v>3.3327342745659294E-4</v>
      </c>
      <c r="I6118" s="42">
        <v>46.915447046527618</v>
      </c>
      <c r="J6118" s="41">
        <v>3.5402777777777776E-4</v>
      </c>
      <c r="K6118" s="42">
        <v>4.0797912544037622</v>
      </c>
      <c r="L6118" s="41">
        <v>3.3327342745659294E-4</v>
      </c>
      <c r="M6118" s="42">
        <v>3.8503517953997242</v>
      </c>
    </row>
    <row r="6119" spans="1:13" x14ac:dyDescent="0.2">
      <c r="A6119" s="84">
        <v>360</v>
      </c>
      <c r="B6119" s="85">
        <v>39442</v>
      </c>
      <c r="C6119" s="105">
        <v>22.3</v>
      </c>
      <c r="D6119" s="90">
        <v>5.5933999999999997E-4</v>
      </c>
      <c r="E6119" s="87">
        <v>668.52459770999997</v>
      </c>
      <c r="F6119" s="96">
        <v>3.31</v>
      </c>
      <c r="G6119" s="91">
        <v>12.805</v>
      </c>
      <c r="H6119" s="41">
        <v>3.3475179003139566E-4</v>
      </c>
      <c r="I6119" s="42">
        <v>46.931152076406569</v>
      </c>
      <c r="J6119" s="41">
        <v>3.5569444444444445E-4</v>
      </c>
      <c r="K6119" s="42">
        <v>4.0801469488482063</v>
      </c>
      <c r="L6119" s="41">
        <v>3.3475179003139566E-4</v>
      </c>
      <c r="M6119" s="42">
        <v>3.8506865471897553</v>
      </c>
    </row>
    <row r="6120" spans="1:13" x14ac:dyDescent="0.2">
      <c r="A6120" s="84">
        <v>360</v>
      </c>
      <c r="B6120" s="85">
        <v>39443</v>
      </c>
      <c r="C6120" s="105">
        <v>22.35</v>
      </c>
      <c r="D6120" s="90">
        <v>5.6048000000000003E-4</v>
      </c>
      <c r="E6120" s="87">
        <v>668.89929238000002</v>
      </c>
      <c r="F6120" s="96">
        <v>3.24</v>
      </c>
      <c r="G6120" s="91">
        <v>12.795000000000002</v>
      </c>
      <c r="H6120" s="41">
        <v>3.3450545073132609E-4</v>
      </c>
      <c r="I6120" s="42">
        <v>46.946850802585224</v>
      </c>
      <c r="J6120" s="41">
        <v>3.554166666666667E-4</v>
      </c>
      <c r="K6120" s="42">
        <v>4.0805023655148727</v>
      </c>
      <c r="L6120" s="41">
        <v>3.3450545073132609E-4</v>
      </c>
      <c r="M6120" s="42">
        <v>3.8510210526404869</v>
      </c>
    </row>
    <row r="6121" spans="1:13" x14ac:dyDescent="0.2">
      <c r="A6121" s="84">
        <v>360</v>
      </c>
      <c r="B6121" s="85">
        <v>39444</v>
      </c>
      <c r="C6121" s="105">
        <v>22.37</v>
      </c>
      <c r="D6121" s="90">
        <v>5.6092999999999996E-4</v>
      </c>
      <c r="E6121" s="87">
        <v>669.27449806000004</v>
      </c>
      <c r="F6121" s="96">
        <v>3.24</v>
      </c>
      <c r="G6121" s="91">
        <v>12.805</v>
      </c>
      <c r="H6121" s="41">
        <v>3.3475179003139566E-4</v>
      </c>
      <c r="I6121" s="42">
        <v>46.96256634492773</v>
      </c>
      <c r="J6121" s="41">
        <v>3.5569444444444445E-4</v>
      </c>
      <c r="K6121" s="42">
        <v>4.0808580599593167</v>
      </c>
      <c r="L6121" s="41">
        <v>3.3475179003139566E-4</v>
      </c>
      <c r="M6121" s="42">
        <v>3.8513558044305185</v>
      </c>
    </row>
    <row r="6122" spans="1:13" x14ac:dyDescent="0.2">
      <c r="A6122" s="84">
        <v>360</v>
      </c>
      <c r="B6122" s="85">
        <v>39445</v>
      </c>
      <c r="C6122" s="105">
        <v>22.37</v>
      </c>
      <c r="D6122" s="90">
        <v>5.6092999999999996E-4</v>
      </c>
      <c r="E6122" s="87">
        <v>669.64991420000001</v>
      </c>
      <c r="F6122" s="96">
        <v>3.24</v>
      </c>
      <c r="G6122" s="91">
        <v>12.805</v>
      </c>
      <c r="H6122" s="41">
        <v>3.3475179003139566E-4</v>
      </c>
      <c r="I6122" s="42">
        <v>46.978287148076163</v>
      </c>
      <c r="J6122" s="41">
        <v>3.5569444444444445E-4</v>
      </c>
      <c r="K6122" s="42">
        <v>4.0812137544037608</v>
      </c>
      <c r="L6122" s="41">
        <v>3.3475179003139566E-4</v>
      </c>
      <c r="M6122" s="42">
        <v>3.8516905562205501</v>
      </c>
    </row>
    <row r="6123" spans="1:13" x14ac:dyDescent="0.2">
      <c r="A6123" s="84">
        <v>360</v>
      </c>
      <c r="B6123" s="85">
        <v>39446</v>
      </c>
      <c r="C6123" s="105">
        <v>22.37</v>
      </c>
      <c r="D6123" s="90">
        <v>5.6092999999999996E-4</v>
      </c>
      <c r="E6123" s="87">
        <v>670.02554093000003</v>
      </c>
      <c r="F6123" s="96">
        <v>3.24</v>
      </c>
      <c r="G6123" s="91">
        <v>12.805</v>
      </c>
      <c r="H6123" s="41">
        <v>3.3475179003139566E-4</v>
      </c>
      <c r="I6123" s="42">
        <v>46.99401321379159</v>
      </c>
      <c r="J6123" s="41">
        <v>3.5569444444444445E-4</v>
      </c>
      <c r="K6123" s="42">
        <v>4.0815694488482048</v>
      </c>
      <c r="L6123" s="41">
        <v>3.3475179003139566E-4</v>
      </c>
      <c r="M6123" s="42">
        <v>3.8520253080105817</v>
      </c>
    </row>
    <row r="6124" spans="1:13" x14ac:dyDescent="0.2">
      <c r="A6124" s="84">
        <v>360</v>
      </c>
      <c r="B6124" s="85">
        <v>39447</v>
      </c>
      <c r="C6124" s="105">
        <v>22.39</v>
      </c>
      <c r="D6124" s="90">
        <v>5.6139000000000004E-4</v>
      </c>
      <c r="E6124" s="87">
        <v>670.40168657000004</v>
      </c>
      <c r="F6124" s="96">
        <v>3.23</v>
      </c>
      <c r="G6124" s="91">
        <v>12.81</v>
      </c>
      <c r="H6124" s="41">
        <v>3.3487495151507396E-4</v>
      </c>
      <c r="I6124" s="42">
        <v>47.009750331688053</v>
      </c>
      <c r="J6124" s="41">
        <v>3.5583333333333333E-4</v>
      </c>
      <c r="K6124" s="42">
        <v>4.0819252821815386</v>
      </c>
      <c r="L6124" s="41">
        <v>3.3487495151507396E-4</v>
      </c>
      <c r="M6124" s="42">
        <v>3.852360182962097</v>
      </c>
    </row>
    <row r="6125" spans="1:13" x14ac:dyDescent="0.2">
      <c r="A6125" s="84">
        <v>360</v>
      </c>
      <c r="B6125" s="85">
        <v>39448</v>
      </c>
      <c r="C6125" s="105">
        <v>22.39</v>
      </c>
      <c r="D6125" s="90">
        <v>5.6139000000000004E-4</v>
      </c>
      <c r="E6125" s="87">
        <v>670.77804336999998</v>
      </c>
      <c r="F6125" s="96">
        <v>3.23</v>
      </c>
      <c r="G6125" s="91">
        <v>12.81</v>
      </c>
      <c r="H6125" s="41">
        <v>3.3487495151507396E-4</v>
      </c>
      <c r="I6125" s="42">
        <v>47.02549271955111</v>
      </c>
      <c r="J6125" s="41">
        <v>3.5583333333333333E-4</v>
      </c>
      <c r="K6125" s="42">
        <v>4.0822811155148724</v>
      </c>
      <c r="L6125" s="41">
        <v>3.3487495151507396E-4</v>
      </c>
      <c r="M6125" s="42">
        <v>3.8526950579136123</v>
      </c>
    </row>
    <row r="6126" spans="1:13" x14ac:dyDescent="0.2">
      <c r="A6126" s="84">
        <v>360</v>
      </c>
      <c r="B6126" s="85">
        <v>39449</v>
      </c>
      <c r="C6126" s="105">
        <v>22.67</v>
      </c>
      <c r="D6126" s="90">
        <v>5.6773999999999995E-4</v>
      </c>
      <c r="E6126" s="87">
        <v>671.15887090000001</v>
      </c>
      <c r="F6126" s="96">
        <v>3.21</v>
      </c>
      <c r="G6126" s="91">
        <v>12.940000000000001</v>
      </c>
      <c r="H6126" s="41">
        <v>3.3807524082574147E-4</v>
      </c>
      <c r="I6126" s="42">
        <v>47.04139087432722</v>
      </c>
      <c r="J6126" s="41">
        <v>3.5944444444444446E-4</v>
      </c>
      <c r="K6126" s="42">
        <v>4.0826405599593167</v>
      </c>
      <c r="L6126" s="41">
        <v>3.3807524082574147E-4</v>
      </c>
      <c r="M6126" s="42">
        <v>3.8530331331544381</v>
      </c>
    </row>
    <row r="6127" spans="1:13" x14ac:dyDescent="0.2">
      <c r="A6127" s="84">
        <v>360</v>
      </c>
      <c r="B6127" s="85">
        <v>39450</v>
      </c>
      <c r="C6127" s="105">
        <v>23.09</v>
      </c>
      <c r="D6127" s="90">
        <v>5.7724000000000002E-4</v>
      </c>
      <c r="E6127" s="87">
        <v>671.54629064999995</v>
      </c>
      <c r="F6127" s="96">
        <v>3.24</v>
      </c>
      <c r="G6127" s="91">
        <v>13.164999999999999</v>
      </c>
      <c r="H6127" s="41">
        <v>3.436055318994935E-4</v>
      </c>
      <c r="I6127" s="42">
        <v>47.057554556459884</v>
      </c>
      <c r="J6127" s="41">
        <v>3.6569444444444442E-4</v>
      </c>
      <c r="K6127" s="42">
        <v>4.0830062544037613</v>
      </c>
      <c r="L6127" s="41">
        <v>3.436055318994935E-4</v>
      </c>
      <c r="M6127" s="42">
        <v>3.8533767386863378</v>
      </c>
    </row>
    <row r="6128" spans="1:13" x14ac:dyDescent="0.2">
      <c r="A6128" s="84">
        <v>360</v>
      </c>
      <c r="B6128" s="85">
        <v>39451</v>
      </c>
      <c r="C6128" s="105">
        <v>23.27</v>
      </c>
      <c r="D6128" s="90">
        <v>5.8129999999999998E-4</v>
      </c>
      <c r="E6128" s="87">
        <v>671.93666051000002</v>
      </c>
      <c r="F6128" s="96">
        <v>3.26</v>
      </c>
      <c r="G6128" s="91">
        <v>13.265000000000001</v>
      </c>
      <c r="H6128" s="41">
        <v>3.4605992029956845E-4</v>
      </c>
      <c r="I6128" s="42">
        <v>47.073839290039189</v>
      </c>
      <c r="J6128" s="41">
        <v>3.6847222222222224E-4</v>
      </c>
      <c r="K6128" s="42">
        <v>4.0833747266259834</v>
      </c>
      <c r="L6128" s="41">
        <v>3.4605992029956845E-4</v>
      </c>
      <c r="M6128" s="42">
        <v>3.8537227986066371</v>
      </c>
    </row>
    <row r="6129" spans="1:13" x14ac:dyDescent="0.2">
      <c r="A6129" s="84">
        <v>360</v>
      </c>
      <c r="B6129" s="85">
        <v>39452</v>
      </c>
      <c r="C6129" s="105">
        <v>23.27</v>
      </c>
      <c r="D6129" s="90">
        <v>5.8129999999999998E-4</v>
      </c>
      <c r="E6129" s="87">
        <v>672.32725729000003</v>
      </c>
      <c r="F6129" s="96">
        <v>3.26</v>
      </c>
      <c r="G6129" s="91">
        <v>13.265000000000001</v>
      </c>
      <c r="H6129" s="41">
        <v>3.4605992029956845E-4</v>
      </c>
      <c r="I6129" s="42">
        <v>47.090129659112094</v>
      </c>
      <c r="J6129" s="41">
        <v>3.6847222222222224E-4</v>
      </c>
      <c r="K6129" s="42">
        <v>4.0837431988482056</v>
      </c>
      <c r="L6129" s="41">
        <v>3.4605992029956845E-4</v>
      </c>
      <c r="M6129" s="42">
        <v>3.8540688585269365</v>
      </c>
    </row>
    <row r="6130" spans="1:13" x14ac:dyDescent="0.2">
      <c r="A6130" s="84">
        <v>360</v>
      </c>
      <c r="B6130" s="85">
        <v>39453</v>
      </c>
      <c r="C6130" s="105">
        <v>23.27</v>
      </c>
      <c r="D6130" s="90">
        <v>5.8129999999999998E-4</v>
      </c>
      <c r="E6130" s="87">
        <v>672.71808111999997</v>
      </c>
      <c r="F6130" s="96">
        <v>3.26</v>
      </c>
      <c r="G6130" s="91">
        <v>13.265000000000001</v>
      </c>
      <c r="H6130" s="41">
        <v>3.4605992029956845E-4</v>
      </c>
      <c r="I6130" s="42">
        <v>47.106425665628819</v>
      </c>
      <c r="J6130" s="41">
        <v>3.6847222222222224E-4</v>
      </c>
      <c r="K6130" s="42">
        <v>4.0841116710704277</v>
      </c>
      <c r="L6130" s="41">
        <v>3.4605992029956845E-4</v>
      </c>
      <c r="M6130" s="42">
        <v>3.8544149184472358</v>
      </c>
    </row>
    <row r="6131" spans="1:13" x14ac:dyDescent="0.2">
      <c r="A6131" s="84">
        <v>360</v>
      </c>
      <c r="B6131" s="85">
        <v>39454</v>
      </c>
      <c r="C6131" s="105">
        <v>23.09</v>
      </c>
      <c r="D6131" s="90">
        <v>5.7724000000000002E-4</v>
      </c>
      <c r="E6131" s="87">
        <v>673.10640091000005</v>
      </c>
      <c r="F6131" s="96">
        <v>3.27</v>
      </c>
      <c r="G6131" s="91">
        <v>13.18</v>
      </c>
      <c r="H6131" s="41">
        <v>3.4397382800754883E-4</v>
      </c>
      <c r="I6131" s="42">
        <v>47.12262904318878</v>
      </c>
      <c r="J6131" s="41">
        <v>3.6611111111111111E-4</v>
      </c>
      <c r="K6131" s="42">
        <v>4.0844777821815388</v>
      </c>
      <c r="L6131" s="41">
        <v>3.4397382800754883E-4</v>
      </c>
      <c r="M6131" s="42">
        <v>3.8547588922752434</v>
      </c>
    </row>
    <row r="6132" spans="1:13" x14ac:dyDescent="0.2">
      <c r="A6132" s="84">
        <v>360</v>
      </c>
      <c r="B6132" s="85">
        <v>39455</v>
      </c>
      <c r="C6132" s="105">
        <v>22.9</v>
      </c>
      <c r="D6132" s="90">
        <v>5.7293999999999997E-4</v>
      </c>
      <c r="E6132" s="87">
        <v>673.49205049</v>
      </c>
      <c r="F6132" s="96">
        <v>3.23</v>
      </c>
      <c r="G6132" s="91">
        <v>13.065</v>
      </c>
      <c r="H6132" s="41">
        <v>3.4114897971204705E-4</v>
      </c>
      <c r="I6132" s="42">
        <v>47.138704880008213</v>
      </c>
      <c r="J6132" s="41">
        <v>3.6291666666666666E-4</v>
      </c>
      <c r="K6132" s="42">
        <v>4.0848406988482058</v>
      </c>
      <c r="L6132" s="41">
        <v>3.4114897971204705E-4</v>
      </c>
      <c r="M6132" s="42">
        <v>3.8551000412549552</v>
      </c>
    </row>
    <row r="6133" spans="1:13" x14ac:dyDescent="0.2">
      <c r="A6133" s="84">
        <v>360</v>
      </c>
      <c r="B6133" s="85">
        <v>39456</v>
      </c>
      <c r="C6133" s="105">
        <v>22.88</v>
      </c>
      <c r="D6133" s="90">
        <v>5.7249000000000004E-4</v>
      </c>
      <c r="E6133" s="87">
        <v>673.87761794999994</v>
      </c>
      <c r="F6133" s="96">
        <v>3.28</v>
      </c>
      <c r="G6133" s="91">
        <v>13.08</v>
      </c>
      <c r="H6133" s="41">
        <v>3.4151760063183545E-4</v>
      </c>
      <c r="I6133" s="42">
        <v>47.154803577395725</v>
      </c>
      <c r="J6133" s="41">
        <v>3.6333333333333335E-4</v>
      </c>
      <c r="K6133" s="42">
        <v>4.0852040321815393</v>
      </c>
      <c r="L6133" s="41">
        <v>3.4151760063183545E-4</v>
      </c>
      <c r="M6133" s="42">
        <v>3.855441558855587</v>
      </c>
    </row>
    <row r="6134" spans="1:13" x14ac:dyDescent="0.2">
      <c r="A6134" s="84">
        <v>360</v>
      </c>
      <c r="B6134" s="85">
        <v>39457</v>
      </c>
      <c r="C6134" s="105">
        <v>22.89</v>
      </c>
      <c r="D6134" s="90">
        <v>5.7271999999999998E-4</v>
      </c>
      <c r="E6134" s="87">
        <v>674.26356113999998</v>
      </c>
      <c r="F6134" s="96">
        <v>3.29</v>
      </c>
      <c r="G6134" s="91">
        <v>13.09</v>
      </c>
      <c r="H6134" s="41">
        <v>3.4176332082291871E-4</v>
      </c>
      <c r="I6134" s="42">
        <v>47.170919359659088</v>
      </c>
      <c r="J6134" s="41">
        <v>3.636111111111111E-4</v>
      </c>
      <c r="K6134" s="42">
        <v>4.0855676432926504</v>
      </c>
      <c r="L6134" s="41">
        <v>3.4176332082291871E-4</v>
      </c>
      <c r="M6134" s="42">
        <v>3.8557833221764097</v>
      </c>
    </row>
    <row r="6135" spans="1:13" x14ac:dyDescent="0.2">
      <c r="A6135" s="84">
        <v>360</v>
      </c>
      <c r="B6135" s="85">
        <v>39458</v>
      </c>
      <c r="C6135" s="105">
        <v>22.67</v>
      </c>
      <c r="D6135" s="90">
        <v>5.6773999999999995E-4</v>
      </c>
      <c r="E6135" s="87">
        <v>674.64636753000002</v>
      </c>
      <c r="F6135" s="96">
        <v>3.33</v>
      </c>
      <c r="G6135" s="91">
        <v>13</v>
      </c>
      <c r="H6135" s="41">
        <v>3.3955105864857948E-4</v>
      </c>
      <c r="I6135" s="42">
        <v>47.186936295265085</v>
      </c>
      <c r="J6135" s="41">
        <v>3.6111111111111109E-4</v>
      </c>
      <c r="K6135" s="42">
        <v>4.0859287544037617</v>
      </c>
      <c r="L6135" s="41">
        <v>3.3955105864857948E-4</v>
      </c>
      <c r="M6135" s="42">
        <v>3.8561228732350585</v>
      </c>
    </row>
    <row r="6136" spans="1:13" x14ac:dyDescent="0.2">
      <c r="A6136" s="84">
        <v>360</v>
      </c>
      <c r="B6136" s="85">
        <v>39459</v>
      </c>
      <c r="C6136" s="105">
        <v>22.67</v>
      </c>
      <c r="D6136" s="90">
        <v>5.6773999999999995E-4</v>
      </c>
      <c r="E6136" s="87">
        <v>675.02939126000001</v>
      </c>
      <c r="F6136" s="96">
        <v>3.33</v>
      </c>
      <c r="G6136" s="91">
        <v>13</v>
      </c>
      <c r="H6136" s="41">
        <v>3.3955105864857948E-4</v>
      </c>
      <c r="I6136" s="42">
        <v>47.202958669438523</v>
      </c>
      <c r="J6136" s="41">
        <v>3.6111111111111109E-4</v>
      </c>
      <c r="K6136" s="42">
        <v>4.0862898655148729</v>
      </c>
      <c r="L6136" s="41">
        <v>3.3955105864857948E-4</v>
      </c>
      <c r="M6136" s="42">
        <v>3.8564624242937073</v>
      </c>
    </row>
    <row r="6137" spans="1:13" x14ac:dyDescent="0.2">
      <c r="A6137" s="84">
        <v>360</v>
      </c>
      <c r="B6137" s="85">
        <v>39460</v>
      </c>
      <c r="C6137" s="105">
        <v>22.67</v>
      </c>
      <c r="D6137" s="90">
        <v>5.6773999999999995E-4</v>
      </c>
      <c r="E6137" s="87">
        <v>675.41263245000005</v>
      </c>
      <c r="F6137" s="96">
        <v>3.33</v>
      </c>
      <c r="G6137" s="91">
        <v>13</v>
      </c>
      <c r="H6137" s="41">
        <v>3.3955105864857948E-4</v>
      </c>
      <c r="I6137" s="42">
        <v>47.218986484026075</v>
      </c>
      <c r="J6137" s="41">
        <v>3.6111111111111109E-4</v>
      </c>
      <c r="K6137" s="42">
        <v>4.0866509766259842</v>
      </c>
      <c r="L6137" s="41">
        <v>3.3955105864857948E-4</v>
      </c>
      <c r="M6137" s="42">
        <v>3.8568019753523561</v>
      </c>
    </row>
    <row r="6138" spans="1:13" x14ac:dyDescent="0.2">
      <c r="A6138" s="84">
        <v>360</v>
      </c>
      <c r="B6138" s="85">
        <v>39461</v>
      </c>
      <c r="C6138" s="105">
        <v>22.65</v>
      </c>
      <c r="D6138" s="90">
        <v>5.6727999999999998E-4</v>
      </c>
      <c r="E6138" s="87">
        <v>675.79578053</v>
      </c>
      <c r="F6138" s="96">
        <v>3.34</v>
      </c>
      <c r="G6138" s="91">
        <v>12.994999999999999</v>
      </c>
      <c r="H6138" s="41">
        <v>3.3942810368037257E-4</v>
      </c>
      <c r="I6138" s="42">
        <v>47.235013935066057</v>
      </c>
      <c r="J6138" s="41">
        <v>3.6097222222222222E-4</v>
      </c>
      <c r="K6138" s="42">
        <v>4.0870119488482066</v>
      </c>
      <c r="L6138" s="41">
        <v>3.3942810368037257E-4</v>
      </c>
      <c r="M6138" s="42">
        <v>3.8571414034560365</v>
      </c>
    </row>
    <row r="6139" spans="1:13" x14ac:dyDescent="0.2">
      <c r="A6139" s="84">
        <v>360</v>
      </c>
      <c r="B6139" s="85">
        <v>39462</v>
      </c>
      <c r="C6139" s="105">
        <v>22.64</v>
      </c>
      <c r="D6139" s="90">
        <v>5.8962999999999995E-4</v>
      </c>
      <c r="E6139" s="87">
        <v>676.19425000000001</v>
      </c>
      <c r="F6139" s="96">
        <v>3.28</v>
      </c>
      <c r="G6139" s="91">
        <v>12.96</v>
      </c>
      <c r="H6139" s="41">
        <v>3.385672669551365E-4</v>
      </c>
      <c r="I6139" s="42">
        <v>47.251006164638639</v>
      </c>
      <c r="J6139" s="41">
        <v>3.6000000000000002E-4</v>
      </c>
      <c r="K6139" s="42">
        <v>4.0873719488482063</v>
      </c>
      <c r="L6139" s="41">
        <v>3.385672669551365E-4</v>
      </c>
      <c r="M6139" s="42">
        <v>3.8574799707229914</v>
      </c>
    </row>
    <row r="6140" spans="1:13" x14ac:dyDescent="0.2">
      <c r="A6140" s="84">
        <v>360</v>
      </c>
      <c r="B6140" s="85">
        <v>39463</v>
      </c>
      <c r="C6140" s="105">
        <v>22.63</v>
      </c>
      <c r="D6140" s="90">
        <v>5.8940000000000002E-4</v>
      </c>
      <c r="E6140" s="87">
        <v>676.59279889000004</v>
      </c>
      <c r="F6140" s="96">
        <v>3.27</v>
      </c>
      <c r="G6140" s="91">
        <v>12.95</v>
      </c>
      <c r="H6140" s="41">
        <v>3.3832126475052959E-4</v>
      </c>
      <c r="I6140" s="42">
        <v>47.266992184804998</v>
      </c>
      <c r="J6140" s="41">
        <v>3.5972222222222221E-4</v>
      </c>
      <c r="K6140" s="42">
        <v>4.0877316710704283</v>
      </c>
      <c r="L6140" s="41">
        <v>3.3832126475052959E-4</v>
      </c>
      <c r="M6140" s="42">
        <v>3.857818291987742</v>
      </c>
    </row>
    <row r="6141" spans="1:13" x14ac:dyDescent="0.2">
      <c r="A6141" s="84">
        <v>360</v>
      </c>
      <c r="B6141" s="85">
        <v>39464</v>
      </c>
      <c r="C6141" s="105">
        <v>22.62</v>
      </c>
      <c r="D6141" s="90">
        <v>5.8918000000000002E-4</v>
      </c>
      <c r="E6141" s="87">
        <v>676.99143384000001</v>
      </c>
      <c r="F6141" s="96">
        <v>3.3</v>
      </c>
      <c r="G6141" s="91">
        <v>12.96</v>
      </c>
      <c r="H6141" s="41">
        <v>3.385672669551365E-4</v>
      </c>
      <c r="I6141" s="42">
        <v>47.282995241166198</v>
      </c>
      <c r="J6141" s="41">
        <v>3.6000000000000002E-4</v>
      </c>
      <c r="K6141" s="42">
        <v>4.088091671070428</v>
      </c>
      <c r="L6141" s="41">
        <v>3.385672669551365E-4</v>
      </c>
      <c r="M6141" s="42">
        <v>3.8581568592546969</v>
      </c>
    </row>
    <row r="6142" spans="1:13" x14ac:dyDescent="0.2">
      <c r="A6142" s="84">
        <v>360</v>
      </c>
      <c r="B6142" s="85">
        <v>39465</v>
      </c>
      <c r="C6142" s="105">
        <v>22.49</v>
      </c>
      <c r="D6142" s="90">
        <v>5.8626000000000001E-4</v>
      </c>
      <c r="E6142" s="87">
        <v>677.38832683999999</v>
      </c>
      <c r="F6142" s="96">
        <v>3.33</v>
      </c>
      <c r="G6142" s="91">
        <v>12.91</v>
      </c>
      <c r="H6142" s="41">
        <v>3.373370386916541E-4</v>
      </c>
      <c r="I6142" s="42">
        <v>47.298945546761324</v>
      </c>
      <c r="J6142" s="41">
        <v>3.5861111111111109E-4</v>
      </c>
      <c r="K6142" s="42">
        <v>4.0884502821815394</v>
      </c>
      <c r="L6142" s="41">
        <v>3.373370386916541E-4</v>
      </c>
      <c r="M6142" s="42">
        <v>3.8584941962933885</v>
      </c>
    </row>
    <row r="6143" spans="1:13" x14ac:dyDescent="0.2">
      <c r="A6143" s="84">
        <v>360</v>
      </c>
      <c r="B6143" s="85">
        <v>39466</v>
      </c>
      <c r="C6143" s="105">
        <v>23.49</v>
      </c>
      <c r="D6143" s="90">
        <v>5.8626000000000001E-4</v>
      </c>
      <c r="E6143" s="87">
        <v>677.78545252000004</v>
      </c>
      <c r="F6143" s="96">
        <v>3.33</v>
      </c>
      <c r="G6143" s="91">
        <v>13.41</v>
      </c>
      <c r="H6143" s="41">
        <v>3.4961494784058189E-4</v>
      </c>
      <c r="I6143" s="42">
        <v>47.315481965141572</v>
      </c>
      <c r="J6143" s="41">
        <v>3.725E-4</v>
      </c>
      <c r="K6143" s="42">
        <v>4.0888227821815395</v>
      </c>
      <c r="L6143" s="41">
        <v>3.4961494784058189E-4</v>
      </c>
      <c r="M6143" s="42">
        <v>3.8588438112412291</v>
      </c>
    </row>
    <row r="6144" spans="1:13" x14ac:dyDescent="0.2">
      <c r="A6144" s="84">
        <v>360</v>
      </c>
      <c r="B6144" s="85">
        <v>39467</v>
      </c>
      <c r="C6144" s="105">
        <v>23.49</v>
      </c>
      <c r="D6144" s="90">
        <v>5.8626000000000001E-4</v>
      </c>
      <c r="E6144" s="87">
        <v>678.18281102000003</v>
      </c>
      <c r="F6144" s="96">
        <v>3.33</v>
      </c>
      <c r="G6144" s="91">
        <v>13.41</v>
      </c>
      <c r="H6144" s="41">
        <v>3.4961494784058189E-4</v>
      </c>
      <c r="I6144" s="42">
        <v>47.332024164900865</v>
      </c>
      <c r="J6144" s="41">
        <v>3.725E-4</v>
      </c>
      <c r="K6144" s="42">
        <v>4.0891952821815396</v>
      </c>
      <c r="L6144" s="41">
        <v>3.4961494784058189E-4</v>
      </c>
      <c r="M6144" s="42">
        <v>3.8591934261890697</v>
      </c>
    </row>
    <row r="6145" spans="1:13" x14ac:dyDescent="0.2">
      <c r="A6145" s="84">
        <v>360</v>
      </c>
      <c r="B6145" s="85">
        <v>39468</v>
      </c>
      <c r="C6145" s="105">
        <v>23.39</v>
      </c>
      <c r="D6145" s="90">
        <v>5.8399999999999999E-4</v>
      </c>
      <c r="E6145" s="87">
        <v>678.57886977999999</v>
      </c>
      <c r="F6145" s="96">
        <v>3.26</v>
      </c>
      <c r="G6145" s="91">
        <v>13.324999999999999</v>
      </c>
      <c r="H6145" s="41">
        <v>3.47531516308619E-4</v>
      </c>
      <c r="I6145" s="42">
        <v>47.348473535028852</v>
      </c>
      <c r="J6145" s="41">
        <v>3.7013888888888887E-4</v>
      </c>
      <c r="K6145" s="42">
        <v>4.0895654210704286</v>
      </c>
      <c r="L6145" s="41">
        <v>3.47531516308619E-4</v>
      </c>
      <c r="M6145" s="42">
        <v>3.8595409577053781</v>
      </c>
    </row>
    <row r="6146" spans="1:13" x14ac:dyDescent="0.2">
      <c r="A6146" s="84">
        <v>360</v>
      </c>
      <c r="B6146" s="85">
        <v>39469</v>
      </c>
      <c r="C6146" s="105">
        <v>23.48</v>
      </c>
      <c r="D6146" s="90">
        <v>5.8602999999999997E-4</v>
      </c>
      <c r="E6146" s="87">
        <v>678.97653735999995</v>
      </c>
      <c r="F6146" s="96">
        <v>3.21</v>
      </c>
      <c r="G6146" s="91">
        <v>13.345000000000001</v>
      </c>
      <c r="H6146" s="41">
        <v>3.4802187565596832E-4</v>
      </c>
      <c r="I6146" s="42">
        <v>47.364951839597957</v>
      </c>
      <c r="J6146" s="41">
        <v>3.7069444444444449E-4</v>
      </c>
      <c r="K6146" s="42">
        <v>4.089936115514873</v>
      </c>
      <c r="L6146" s="41">
        <v>3.4802187565596832E-4</v>
      </c>
      <c r="M6146" s="42">
        <v>3.8598889795810338</v>
      </c>
    </row>
    <row r="6147" spans="1:13" x14ac:dyDescent="0.2">
      <c r="A6147" s="84">
        <v>360</v>
      </c>
      <c r="B6147" s="85">
        <v>39470</v>
      </c>
      <c r="C6147" s="105">
        <v>23.61</v>
      </c>
      <c r="D6147" s="90">
        <v>5.8894999999999998E-4</v>
      </c>
      <c r="E6147" s="87">
        <v>679.37642058999995</v>
      </c>
      <c r="F6147" s="96">
        <v>3.21</v>
      </c>
      <c r="G6147" s="91">
        <v>13.41</v>
      </c>
      <c r="H6147" s="41">
        <v>3.4961494784058189E-4</v>
      </c>
      <c r="I6147" s="42">
        <v>47.381511334764831</v>
      </c>
      <c r="J6147" s="41">
        <v>3.725E-4</v>
      </c>
      <c r="K6147" s="42">
        <v>4.0903086155148731</v>
      </c>
      <c r="L6147" s="41">
        <v>3.4961494784058189E-4</v>
      </c>
      <c r="M6147" s="42">
        <v>3.8602385945288744</v>
      </c>
    </row>
    <row r="6148" spans="1:13" x14ac:dyDescent="0.2">
      <c r="A6148" s="84">
        <v>360</v>
      </c>
      <c r="B6148" s="85">
        <v>39471</v>
      </c>
      <c r="C6148" s="105">
        <v>23.55</v>
      </c>
      <c r="D6148" s="90">
        <v>5.8761000000000002E-4</v>
      </c>
      <c r="E6148" s="87">
        <v>679.77562896999996</v>
      </c>
      <c r="F6148" s="96">
        <v>3.25</v>
      </c>
      <c r="G6148" s="91">
        <v>13.4</v>
      </c>
      <c r="H6148" s="41">
        <v>3.4936991908574022E-4</v>
      </c>
      <c r="I6148" s="42">
        <v>47.398065009546016</v>
      </c>
      <c r="J6148" s="41">
        <v>3.7222222222222225E-4</v>
      </c>
      <c r="K6148" s="42">
        <v>4.0906808377370956</v>
      </c>
      <c r="L6148" s="41">
        <v>3.4936991908574022E-4</v>
      </c>
      <c r="M6148" s="42">
        <v>3.8605879644479604</v>
      </c>
    </row>
    <row r="6149" spans="1:13" x14ac:dyDescent="0.2">
      <c r="A6149" s="84">
        <v>360</v>
      </c>
      <c r="B6149" s="85">
        <v>39472</v>
      </c>
      <c r="C6149" s="105">
        <v>23.49</v>
      </c>
      <c r="D6149" s="90">
        <v>5.8626000000000001E-4</v>
      </c>
      <c r="E6149" s="87">
        <v>680.17415423</v>
      </c>
      <c r="F6149" s="96">
        <v>3.18</v>
      </c>
      <c r="G6149" s="91">
        <v>13.334999999999999</v>
      </c>
      <c r="H6149" s="41">
        <v>3.4777670676877648E-4</v>
      </c>
      <c r="I6149" s="42">
        <v>47.414548952502251</v>
      </c>
      <c r="J6149" s="41">
        <v>3.7041666666666663E-4</v>
      </c>
      <c r="K6149" s="42">
        <v>4.0910512544037623</v>
      </c>
      <c r="L6149" s="41">
        <v>3.4777670676877648E-4</v>
      </c>
      <c r="M6149" s="42">
        <v>3.8609357411547292</v>
      </c>
    </row>
    <row r="6150" spans="1:13" x14ac:dyDescent="0.2">
      <c r="A6150" s="84">
        <v>360</v>
      </c>
      <c r="B6150" s="85">
        <v>39473</v>
      </c>
      <c r="C6150" s="105">
        <v>23.49</v>
      </c>
      <c r="D6150" s="90">
        <v>5.8626000000000001E-4</v>
      </c>
      <c r="E6150" s="87">
        <v>680.57291312999996</v>
      </c>
      <c r="F6150" s="96">
        <v>3.18</v>
      </c>
      <c r="G6150" s="91">
        <v>13.334999999999999</v>
      </c>
      <c r="H6150" s="41">
        <v>3.4777670676877648E-4</v>
      </c>
      <c r="I6150" s="42">
        <v>47.431038628189881</v>
      </c>
      <c r="J6150" s="41">
        <v>3.7041666666666663E-4</v>
      </c>
      <c r="K6150" s="42">
        <v>4.091421671070429</v>
      </c>
      <c r="L6150" s="41">
        <v>3.4777670676877648E-4</v>
      </c>
      <c r="M6150" s="42">
        <v>3.8612835178614979</v>
      </c>
    </row>
    <row r="6151" spans="1:13" x14ac:dyDescent="0.2">
      <c r="A6151" s="84">
        <v>360</v>
      </c>
      <c r="B6151" s="85">
        <v>39474</v>
      </c>
      <c r="C6151" s="105">
        <v>23.49</v>
      </c>
      <c r="D6151" s="90">
        <v>5.8626000000000001E-4</v>
      </c>
      <c r="E6151" s="87">
        <v>680.97190580999995</v>
      </c>
      <c r="F6151" s="96">
        <v>3.18</v>
      </c>
      <c r="G6151" s="91">
        <v>13.334999999999999</v>
      </c>
      <c r="H6151" s="41">
        <v>3.4777670676877648E-4</v>
      </c>
      <c r="I6151" s="42">
        <v>47.447534038602619</v>
      </c>
      <c r="J6151" s="41">
        <v>3.7041666666666663E-4</v>
      </c>
      <c r="K6151" s="42">
        <v>4.0917920877370957</v>
      </c>
      <c r="L6151" s="41">
        <v>3.4777670676877648E-4</v>
      </c>
      <c r="M6151" s="42">
        <v>3.8616312945682667</v>
      </c>
    </row>
    <row r="6152" spans="1:13" x14ac:dyDescent="0.2">
      <c r="A6152" s="84">
        <v>360</v>
      </c>
      <c r="B6152" s="85">
        <v>39475</v>
      </c>
      <c r="C6152" s="105">
        <v>23.6</v>
      </c>
      <c r="D6152" s="90">
        <v>5.8872999999999998E-4</v>
      </c>
      <c r="E6152" s="87">
        <v>681.37281440000004</v>
      </c>
      <c r="F6152" s="96">
        <v>3.08</v>
      </c>
      <c r="G6152" s="91">
        <v>13.34</v>
      </c>
      <c r="H6152" s="41">
        <v>3.4789929390877106E-4</v>
      </c>
      <c r="I6152" s="42">
        <v>47.46404100219236</v>
      </c>
      <c r="J6152" s="41">
        <v>3.7055555555555556E-4</v>
      </c>
      <c r="K6152" s="42">
        <v>4.0921626432926512</v>
      </c>
      <c r="L6152" s="41">
        <v>3.4789929390877106E-4</v>
      </c>
      <c r="M6152" s="42">
        <v>3.8619791938621755</v>
      </c>
    </row>
    <row r="6153" spans="1:13" x14ac:dyDescent="0.2">
      <c r="A6153" s="84">
        <v>360</v>
      </c>
      <c r="B6153" s="85">
        <v>39476</v>
      </c>
      <c r="C6153" s="105">
        <v>23.71</v>
      </c>
      <c r="D6153" s="90">
        <v>5.9119999999999995E-4</v>
      </c>
      <c r="E6153" s="87">
        <v>681.77564200999996</v>
      </c>
      <c r="F6153" s="96">
        <v>3.12</v>
      </c>
      <c r="G6153" s="91">
        <v>13.415000000000001</v>
      </c>
      <c r="H6153" s="41">
        <v>3.4973745413835466E-4</v>
      </c>
      <c r="I6153" s="42">
        <v>47.480640955055584</v>
      </c>
      <c r="J6153" s="41">
        <v>3.7263888888888893E-4</v>
      </c>
      <c r="K6153" s="42">
        <v>4.0925352821815402</v>
      </c>
      <c r="L6153" s="41">
        <v>3.4973745413835466E-4</v>
      </c>
      <c r="M6153" s="42">
        <v>3.8623289313163136</v>
      </c>
    </row>
    <row r="6154" spans="1:13" x14ac:dyDescent="0.2">
      <c r="A6154" s="84">
        <v>360</v>
      </c>
      <c r="B6154" s="85">
        <v>39477</v>
      </c>
      <c r="C6154" s="105">
        <v>23.77</v>
      </c>
      <c r="D6154" s="90">
        <v>5.9254999999999996E-4</v>
      </c>
      <c r="E6154" s="87">
        <v>682.17962817</v>
      </c>
      <c r="F6154" s="96">
        <v>3.14</v>
      </c>
      <c r="G6154" s="91">
        <v>13.455</v>
      </c>
      <c r="H6154" s="41">
        <v>3.5071731067648493E-4</v>
      </c>
      <c r="I6154" s="42">
        <v>47.497293237760537</v>
      </c>
      <c r="J6154" s="41">
        <v>3.7375E-4</v>
      </c>
      <c r="K6154" s="42">
        <v>4.0929090321815398</v>
      </c>
      <c r="L6154" s="41">
        <v>3.5071731067648493E-4</v>
      </c>
      <c r="M6154" s="42">
        <v>3.8626796486269903</v>
      </c>
    </row>
    <row r="6155" spans="1:13" x14ac:dyDescent="0.2">
      <c r="A6155" s="84">
        <v>360</v>
      </c>
      <c r="B6155" s="85">
        <v>39478</v>
      </c>
      <c r="C6155" s="105">
        <v>23.67</v>
      </c>
      <c r="D6155" s="90">
        <v>5.9029999999999998E-4</v>
      </c>
      <c r="E6155" s="87">
        <v>682.58231880000005</v>
      </c>
      <c r="F6155" s="96">
        <v>3.14</v>
      </c>
      <c r="G6155" s="91">
        <v>13.405000000000001</v>
      </c>
      <c r="H6155" s="41">
        <v>3.4949243615645109E-4</v>
      </c>
      <c r="I6155" s="42">
        <v>47.513893182485042</v>
      </c>
      <c r="J6155" s="41">
        <v>3.7236111111111112E-4</v>
      </c>
      <c r="K6155" s="42">
        <v>4.0932813932926511</v>
      </c>
      <c r="L6155" s="41">
        <v>3.4949243615645109E-4</v>
      </c>
      <c r="M6155" s="42">
        <v>3.863029141063147</v>
      </c>
    </row>
    <row r="6156" spans="1:13" x14ac:dyDescent="0.2">
      <c r="A6156" s="84">
        <v>360</v>
      </c>
      <c r="B6156" s="85">
        <v>39479</v>
      </c>
      <c r="C6156" s="105">
        <v>23.39</v>
      </c>
      <c r="D6156" s="90">
        <v>5.8399999999999999E-4</v>
      </c>
      <c r="E6156" s="87">
        <v>682.98094687000003</v>
      </c>
      <c r="F6156" s="96">
        <v>3.14</v>
      </c>
      <c r="G6156" s="91">
        <v>13.265000000000001</v>
      </c>
      <c r="H6156" s="41">
        <v>3.4605992029956845E-4</v>
      </c>
      <c r="I6156" s="42">
        <v>47.530335836572895</v>
      </c>
      <c r="J6156" s="41">
        <v>3.6847222222222224E-4</v>
      </c>
      <c r="K6156" s="42">
        <v>4.0936498655148732</v>
      </c>
      <c r="L6156" s="41">
        <v>3.4605992029956845E-4</v>
      </c>
      <c r="M6156" s="42">
        <v>3.8633752009834463</v>
      </c>
    </row>
    <row r="6157" spans="1:13" x14ac:dyDescent="0.2">
      <c r="A6157" s="84">
        <v>360</v>
      </c>
      <c r="B6157" s="85">
        <v>39480</v>
      </c>
      <c r="C6157" s="105">
        <v>23.39</v>
      </c>
      <c r="D6157" s="90">
        <v>5.8399999999999999E-4</v>
      </c>
      <c r="E6157" s="87">
        <v>683.37980774000005</v>
      </c>
      <c r="F6157" s="96">
        <v>3.14</v>
      </c>
      <c r="G6157" s="91">
        <v>13.265000000000001</v>
      </c>
      <c r="H6157" s="41">
        <v>3.4605992029956845E-4</v>
      </c>
      <c r="I6157" s="42">
        <v>47.546784180804309</v>
      </c>
      <c r="J6157" s="41">
        <v>3.6847222222222224E-4</v>
      </c>
      <c r="K6157" s="42">
        <v>4.0940183377370953</v>
      </c>
      <c r="L6157" s="41">
        <v>3.4605992029956845E-4</v>
      </c>
      <c r="M6157" s="42">
        <v>3.8637212609037457</v>
      </c>
    </row>
    <row r="6158" spans="1:13" x14ac:dyDescent="0.2">
      <c r="A6158" s="84">
        <v>360</v>
      </c>
      <c r="B6158" s="85">
        <v>39481</v>
      </c>
      <c r="C6158" s="105">
        <v>23.39</v>
      </c>
      <c r="D6158" s="90">
        <v>5.8399999999999999E-4</v>
      </c>
      <c r="E6158" s="87">
        <v>683.77890155</v>
      </c>
      <c r="F6158" s="96">
        <v>3.14</v>
      </c>
      <c r="G6158" s="91">
        <v>13.265000000000001</v>
      </c>
      <c r="H6158" s="41">
        <v>3.4605992029956845E-4</v>
      </c>
      <c r="I6158" s="42">
        <v>47.563238217148417</v>
      </c>
      <c r="J6158" s="41">
        <v>3.6847222222222224E-4</v>
      </c>
      <c r="K6158" s="42">
        <v>4.0943868099593175</v>
      </c>
      <c r="L6158" s="41">
        <v>3.4605992029956845E-4</v>
      </c>
      <c r="M6158" s="42">
        <v>3.864067320824045</v>
      </c>
    </row>
    <row r="6159" spans="1:13" x14ac:dyDescent="0.2">
      <c r="A6159" s="84">
        <v>360</v>
      </c>
      <c r="B6159" s="85">
        <v>39482</v>
      </c>
      <c r="C6159" s="105">
        <v>23.51</v>
      </c>
      <c r="D6159" s="90">
        <v>5.8671000000000005E-4</v>
      </c>
      <c r="E6159" s="87">
        <v>684.18008147</v>
      </c>
      <c r="F6159" s="96">
        <v>3.13</v>
      </c>
      <c r="G6159" s="91">
        <v>13.32</v>
      </c>
      <c r="H6159" s="41">
        <v>3.4740891298734589E-4</v>
      </c>
      <c r="I6159" s="42">
        <v>47.579762110035595</v>
      </c>
      <c r="J6159" s="41">
        <v>3.6999999999999999E-4</v>
      </c>
      <c r="K6159" s="42">
        <v>4.0947568099593177</v>
      </c>
      <c r="L6159" s="41">
        <v>3.4740891298734589E-4</v>
      </c>
      <c r="M6159" s="42">
        <v>3.8644147297370326</v>
      </c>
    </row>
    <row r="6160" spans="1:13" x14ac:dyDescent="0.2">
      <c r="A6160" s="84">
        <v>360</v>
      </c>
      <c r="B6160" s="85">
        <v>39483</v>
      </c>
      <c r="C6160" s="105">
        <v>23.45</v>
      </c>
      <c r="D6160" s="90">
        <v>5.8535E-4</v>
      </c>
      <c r="E6160" s="87">
        <v>684.58056627999997</v>
      </c>
      <c r="F6160" s="96">
        <v>3.15</v>
      </c>
      <c r="G6160" s="91">
        <v>13.299999999999999</v>
      </c>
      <c r="H6160" s="41">
        <v>3.4691844575096553E-4</v>
      </c>
      <c r="I6160" s="42">
        <v>47.59626840715601</v>
      </c>
      <c r="J6160" s="41">
        <v>3.6944444444444443E-4</v>
      </c>
      <c r="K6160" s="42">
        <v>4.0951262544037625</v>
      </c>
      <c r="L6160" s="41">
        <v>3.4691844575096553E-4</v>
      </c>
      <c r="M6160" s="42">
        <v>3.8647616481827836</v>
      </c>
    </row>
    <row r="6161" spans="1:13" x14ac:dyDescent="0.2">
      <c r="A6161" s="84">
        <v>360</v>
      </c>
      <c r="B6161" s="85">
        <v>39484</v>
      </c>
      <c r="C6161" s="105">
        <v>23.39</v>
      </c>
      <c r="D6161" s="90">
        <v>5.8399999999999999E-4</v>
      </c>
      <c r="E6161" s="87">
        <v>684.98036133000005</v>
      </c>
      <c r="F6161" s="96">
        <v>3.16</v>
      </c>
      <c r="G6161" s="91">
        <v>13.275</v>
      </c>
      <c r="H6161" s="41">
        <v>3.4630524027812193E-4</v>
      </c>
      <c r="I6161" s="42">
        <v>47.612751244323093</v>
      </c>
      <c r="J6161" s="41">
        <v>3.6874999999999999E-4</v>
      </c>
      <c r="K6161" s="42">
        <v>4.0954950044037624</v>
      </c>
      <c r="L6161" s="41">
        <v>3.4630524027812193E-4</v>
      </c>
      <c r="M6161" s="42">
        <v>3.8651079534230615</v>
      </c>
    </row>
    <row r="6162" spans="1:13" x14ac:dyDescent="0.2">
      <c r="A6162" s="84">
        <v>360</v>
      </c>
      <c r="B6162" s="85">
        <v>39485</v>
      </c>
      <c r="C6162" s="105">
        <v>23.25</v>
      </c>
      <c r="D6162" s="90">
        <v>5.8085000000000005E-4</v>
      </c>
      <c r="E6162" s="87">
        <v>685.37823217000005</v>
      </c>
      <c r="F6162" s="96">
        <v>3.18</v>
      </c>
      <c r="G6162" s="91">
        <v>13.215</v>
      </c>
      <c r="H6162" s="41">
        <v>3.4483299633425446E-4</v>
      </c>
      <c r="I6162" s="42">
        <v>47.629169691998392</v>
      </c>
      <c r="J6162" s="41">
        <v>3.670833333333333E-4</v>
      </c>
      <c r="K6162" s="42">
        <v>4.0958620877370953</v>
      </c>
      <c r="L6162" s="41">
        <v>3.4483299633425446E-4</v>
      </c>
      <c r="M6162" s="42">
        <v>3.8654527864193957</v>
      </c>
    </row>
    <row r="6163" spans="1:13" x14ac:dyDescent="0.2">
      <c r="A6163" s="84">
        <v>360</v>
      </c>
      <c r="B6163" s="85">
        <v>39486</v>
      </c>
      <c r="C6163" s="105">
        <v>23.18</v>
      </c>
      <c r="D6163" s="90">
        <v>5.7927E-4</v>
      </c>
      <c r="E6163" s="87">
        <v>685.77525121999997</v>
      </c>
      <c r="F6163" s="96">
        <v>3.2</v>
      </c>
      <c r="G6163" s="91">
        <v>13.19</v>
      </c>
      <c r="H6163" s="41">
        <v>3.4421933170536434E-4</v>
      </c>
      <c r="I6163" s="42">
        <v>47.645564572959451</v>
      </c>
      <c r="J6163" s="41">
        <v>3.6638888888888886E-4</v>
      </c>
      <c r="K6163" s="42">
        <v>4.096228476625984</v>
      </c>
      <c r="L6163" s="41">
        <v>3.4421933170536434E-4</v>
      </c>
      <c r="M6163" s="42">
        <v>3.8657970057511011</v>
      </c>
    </row>
    <row r="6164" spans="1:13" x14ac:dyDescent="0.2">
      <c r="A6164" s="84">
        <v>360</v>
      </c>
      <c r="B6164" s="85">
        <v>39487</v>
      </c>
      <c r="C6164" s="105">
        <v>23.18</v>
      </c>
      <c r="D6164" s="90">
        <v>5.7927E-4</v>
      </c>
      <c r="E6164" s="87">
        <v>686.17250024999998</v>
      </c>
      <c r="F6164" s="96">
        <v>3.2</v>
      </c>
      <c r="G6164" s="91">
        <v>13.19</v>
      </c>
      <c r="H6164" s="41">
        <v>3.4421933170536434E-4</v>
      </c>
      <c r="I6164" s="42">
        <v>47.661965097355477</v>
      </c>
      <c r="J6164" s="41">
        <v>3.6638888888888886E-4</v>
      </c>
      <c r="K6164" s="42">
        <v>4.0965948655148727</v>
      </c>
      <c r="L6164" s="41">
        <v>3.4421933170536434E-4</v>
      </c>
      <c r="M6164" s="42">
        <v>3.8661412250828064</v>
      </c>
    </row>
    <row r="6165" spans="1:13" x14ac:dyDescent="0.2">
      <c r="A6165" s="84">
        <v>360</v>
      </c>
      <c r="B6165" s="85">
        <v>39488</v>
      </c>
      <c r="C6165" s="105">
        <v>23.18</v>
      </c>
      <c r="D6165" s="90">
        <v>5.7927E-4</v>
      </c>
      <c r="E6165" s="87">
        <v>686.56997938999996</v>
      </c>
      <c r="F6165" s="96">
        <v>3.2</v>
      </c>
      <c r="G6165" s="91">
        <v>13.19</v>
      </c>
      <c r="H6165" s="41">
        <v>3.4421933170536434E-4</v>
      </c>
      <c r="I6165" s="42">
        <v>47.678371267129052</v>
      </c>
      <c r="J6165" s="41">
        <v>3.6638888888888886E-4</v>
      </c>
      <c r="K6165" s="42">
        <v>4.0969612544037615</v>
      </c>
      <c r="L6165" s="41">
        <v>3.4421933170536434E-4</v>
      </c>
      <c r="M6165" s="42">
        <v>3.8664854444145118</v>
      </c>
    </row>
    <row r="6166" spans="1:13" x14ac:dyDescent="0.2">
      <c r="A6166" s="84">
        <v>360</v>
      </c>
      <c r="B6166" s="85">
        <v>39489</v>
      </c>
      <c r="C6166" s="105">
        <v>23.14</v>
      </c>
      <c r="D6166" s="90">
        <v>5.7837000000000003E-4</v>
      </c>
      <c r="E6166" s="87">
        <v>686.96707087000004</v>
      </c>
      <c r="F6166" s="96">
        <v>3.23</v>
      </c>
      <c r="G6166" s="91">
        <v>13.185</v>
      </c>
      <c r="H6166" s="41">
        <v>3.4409658256029374E-4</v>
      </c>
      <c r="I6166" s="42">
        <v>47.694777231744112</v>
      </c>
      <c r="J6166" s="41">
        <v>3.6625000000000004E-4</v>
      </c>
      <c r="K6166" s="42">
        <v>4.0973275044037614</v>
      </c>
      <c r="L6166" s="41">
        <v>3.4409658256029374E-4</v>
      </c>
      <c r="M6166" s="42">
        <v>3.8668295409970721</v>
      </c>
    </row>
    <row r="6167" spans="1:13" x14ac:dyDescent="0.2">
      <c r="A6167" s="84">
        <v>360</v>
      </c>
      <c r="B6167" s="85">
        <v>39490</v>
      </c>
      <c r="C6167" s="105">
        <v>23.41</v>
      </c>
      <c r="D6167" s="90">
        <v>5.8445000000000003E-4</v>
      </c>
      <c r="E6167" s="87">
        <v>687.36856877000002</v>
      </c>
      <c r="F6167" s="96">
        <v>3.23</v>
      </c>
      <c r="G6167" s="91">
        <v>13.32</v>
      </c>
      <c r="H6167" s="41">
        <v>3.4740891298734589E-4</v>
      </c>
      <c r="I6167" s="42">
        <v>47.711346822457365</v>
      </c>
      <c r="J6167" s="41">
        <v>3.6999999999999999E-4</v>
      </c>
      <c r="K6167" s="42">
        <v>4.0976975044037616</v>
      </c>
      <c r="L6167" s="41">
        <v>3.4740891298734589E-4</v>
      </c>
      <c r="M6167" s="42">
        <v>3.8671769499100597</v>
      </c>
    </row>
    <row r="6168" spans="1:13" x14ac:dyDescent="0.2">
      <c r="A6168" s="84">
        <v>360</v>
      </c>
      <c r="B6168" s="85">
        <v>39491</v>
      </c>
      <c r="C6168" s="105">
        <v>23.2</v>
      </c>
      <c r="D6168" s="90">
        <v>5.7972000000000004E-4</v>
      </c>
      <c r="E6168" s="87">
        <v>687.76705007999999</v>
      </c>
      <c r="F6168" s="96">
        <v>3.28</v>
      </c>
      <c r="G6168" s="91">
        <v>13.24</v>
      </c>
      <c r="H6168" s="41">
        <v>3.4544652584589386E-4</v>
      </c>
      <c r="I6168" s="42">
        <v>47.72782854146061</v>
      </c>
      <c r="J6168" s="41">
        <v>3.677777777777778E-4</v>
      </c>
      <c r="K6168" s="42">
        <v>4.0980652821815395</v>
      </c>
      <c r="L6168" s="41">
        <v>3.4544652584589386E-4</v>
      </c>
      <c r="M6168" s="42">
        <v>3.8675223964359056</v>
      </c>
    </row>
    <row r="6169" spans="1:13" x14ac:dyDescent="0.2">
      <c r="A6169" s="84">
        <v>360</v>
      </c>
      <c r="B6169" s="85">
        <v>39492</v>
      </c>
      <c r="C6169" s="105">
        <v>23.22</v>
      </c>
      <c r="D6169" s="90">
        <v>5.8016999999999997E-4</v>
      </c>
      <c r="E6169" s="87">
        <v>688.16607189000001</v>
      </c>
      <c r="F6169" s="96">
        <v>3.13</v>
      </c>
      <c r="G6169" s="91">
        <v>13.174999999999999</v>
      </c>
      <c r="H6169" s="41">
        <v>3.4385106804690757E-4</v>
      </c>
      <c r="I6169" s="42">
        <v>47.744239806280149</v>
      </c>
      <c r="J6169" s="41">
        <v>3.6597222222222218E-4</v>
      </c>
      <c r="K6169" s="42">
        <v>4.0984312544037618</v>
      </c>
      <c r="L6169" s="41">
        <v>3.4385106804690757E-4</v>
      </c>
      <c r="M6169" s="42">
        <v>3.8678662475039527</v>
      </c>
    </row>
    <row r="6170" spans="1:13" x14ac:dyDescent="0.2">
      <c r="A6170" s="84">
        <v>360</v>
      </c>
      <c r="B6170" s="85">
        <v>39493</v>
      </c>
      <c r="C6170" s="105">
        <v>23.1</v>
      </c>
      <c r="D6170" s="90">
        <v>5.7746000000000002E-4</v>
      </c>
      <c r="E6170" s="87">
        <v>688.56346026999995</v>
      </c>
      <c r="F6170" s="96">
        <v>3.32</v>
      </c>
      <c r="G6170" s="91">
        <v>13.21</v>
      </c>
      <c r="H6170" s="41">
        <v>3.4471027421978384E-4</v>
      </c>
      <c r="I6170" s="42">
        <v>47.760697736276185</v>
      </c>
      <c r="J6170" s="41">
        <v>3.6694444444444448E-4</v>
      </c>
      <c r="K6170" s="42">
        <v>4.0987981988482058</v>
      </c>
      <c r="L6170" s="41">
        <v>3.4471027421978384E-4</v>
      </c>
      <c r="M6170" s="42">
        <v>3.8682109577781727</v>
      </c>
    </row>
    <row r="6171" spans="1:13" x14ac:dyDescent="0.2">
      <c r="A6171" s="84">
        <v>360</v>
      </c>
      <c r="B6171" s="85">
        <v>39494</v>
      </c>
      <c r="C6171" s="105">
        <v>23.1</v>
      </c>
      <c r="D6171" s="90">
        <v>5.7746000000000002E-4</v>
      </c>
      <c r="E6171" s="87">
        <v>688.96107813000003</v>
      </c>
      <c r="F6171" s="96">
        <v>3.32</v>
      </c>
      <c r="G6171" s="91">
        <v>13.21</v>
      </c>
      <c r="H6171" s="41">
        <v>3.4471027421978384E-4</v>
      </c>
      <c r="I6171" s="42">
        <v>47.777161339489787</v>
      </c>
      <c r="J6171" s="41">
        <v>3.6694444444444448E-4</v>
      </c>
      <c r="K6171" s="42">
        <v>4.0991651432926499</v>
      </c>
      <c r="L6171" s="41">
        <v>3.4471027421978384E-4</v>
      </c>
      <c r="M6171" s="42">
        <v>3.8685556680523927</v>
      </c>
    </row>
    <row r="6172" spans="1:13" x14ac:dyDescent="0.2">
      <c r="A6172" s="84">
        <v>360</v>
      </c>
      <c r="B6172" s="85">
        <v>39495</v>
      </c>
      <c r="C6172" s="105">
        <v>23.1</v>
      </c>
      <c r="D6172" s="90">
        <v>5.7746000000000002E-4</v>
      </c>
      <c r="E6172" s="87">
        <v>689.35892559000001</v>
      </c>
      <c r="F6172" s="96">
        <v>3.32</v>
      </c>
      <c r="G6172" s="91">
        <v>13.21</v>
      </c>
      <c r="H6172" s="41">
        <v>3.4471027421978384E-4</v>
      </c>
      <c r="I6172" s="42">
        <v>47.793630617876566</v>
      </c>
      <c r="J6172" s="41">
        <v>3.6694444444444448E-4</v>
      </c>
      <c r="K6172" s="42">
        <v>4.099532087737094</v>
      </c>
      <c r="L6172" s="41">
        <v>3.4471027421978384E-4</v>
      </c>
      <c r="M6172" s="42">
        <v>3.8689003783266127</v>
      </c>
    </row>
    <row r="6173" spans="1:13" x14ac:dyDescent="0.2">
      <c r="A6173" s="84">
        <v>360</v>
      </c>
      <c r="B6173" s="85">
        <v>39496</v>
      </c>
      <c r="C6173" s="105">
        <v>23.11</v>
      </c>
      <c r="D6173" s="90">
        <v>5.7768999999999995E-4</v>
      </c>
      <c r="E6173" s="87">
        <v>689.75716135000005</v>
      </c>
      <c r="F6173" s="96">
        <v>3.31</v>
      </c>
      <c r="G6173" s="91">
        <v>13.209999999999999</v>
      </c>
      <c r="H6173" s="41">
        <v>3.4471027421978384E-4</v>
      </c>
      <c r="I6173" s="42">
        <v>47.810105573392811</v>
      </c>
      <c r="J6173" s="41">
        <v>3.6694444444444443E-4</v>
      </c>
      <c r="K6173" s="42">
        <v>4.0998990321815381</v>
      </c>
      <c r="L6173" s="41">
        <v>3.4471027421978384E-4</v>
      </c>
      <c r="M6173" s="42">
        <v>3.8692450886008327</v>
      </c>
    </row>
    <row r="6174" spans="1:13" x14ac:dyDescent="0.2">
      <c r="A6174" s="84">
        <v>360</v>
      </c>
      <c r="B6174" s="85">
        <v>39497</v>
      </c>
      <c r="C6174" s="105">
        <v>23.16</v>
      </c>
      <c r="D6174" s="90">
        <v>5.7881999999999996E-4</v>
      </c>
      <c r="E6174" s="87">
        <v>690.15640658999996</v>
      </c>
      <c r="F6174" s="96">
        <v>3.32</v>
      </c>
      <c r="G6174" s="91">
        <v>13.24</v>
      </c>
      <c r="H6174" s="41">
        <v>3.4544652584589386E-4</v>
      </c>
      <c r="I6174" s="42">
        <v>47.826621408263463</v>
      </c>
      <c r="J6174" s="41">
        <v>3.677777777777778E-4</v>
      </c>
      <c r="K6174" s="42">
        <v>4.100266809959316</v>
      </c>
      <c r="L6174" s="41">
        <v>3.4544652584589386E-4</v>
      </c>
      <c r="M6174" s="42">
        <v>3.8695905351266786</v>
      </c>
    </row>
    <row r="6175" spans="1:13" x14ac:dyDescent="0.2">
      <c r="A6175" s="84">
        <v>360</v>
      </c>
      <c r="B6175" s="85">
        <v>39498</v>
      </c>
      <c r="C6175" s="105">
        <v>23.29</v>
      </c>
      <c r="D6175" s="90">
        <v>5.8175000000000002E-4</v>
      </c>
      <c r="E6175" s="87">
        <v>690.55790507999995</v>
      </c>
      <c r="F6175" s="96">
        <v>3.31</v>
      </c>
      <c r="G6175" s="91">
        <v>13.299999999999999</v>
      </c>
      <c r="H6175" s="41">
        <v>3.4691844575096553E-4</v>
      </c>
      <c r="I6175" s="42">
        <v>47.843213345427941</v>
      </c>
      <c r="J6175" s="41">
        <v>3.6944444444444443E-4</v>
      </c>
      <c r="K6175" s="42">
        <v>4.1006362544037609</v>
      </c>
      <c r="L6175" s="41">
        <v>3.4691844575096553E-4</v>
      </c>
      <c r="M6175" s="42">
        <v>3.8699374535724296</v>
      </c>
    </row>
    <row r="6176" spans="1:13" x14ac:dyDescent="0.2">
      <c r="A6176" s="84">
        <v>360</v>
      </c>
      <c r="B6176" s="85">
        <v>39499</v>
      </c>
      <c r="C6176" s="105">
        <v>23.52</v>
      </c>
      <c r="D6176" s="90">
        <v>5.8693000000000005E-4</v>
      </c>
      <c r="E6176" s="87">
        <v>690.96321422999995</v>
      </c>
      <c r="F6176" s="96">
        <v>3.32</v>
      </c>
      <c r="G6176" s="91">
        <v>13.42</v>
      </c>
      <c r="H6176" s="41">
        <v>3.4985995505043554E-4</v>
      </c>
      <c r="I6176" s="42">
        <v>47.859951769898444</v>
      </c>
      <c r="J6176" s="41">
        <v>3.7277777777777776E-4</v>
      </c>
      <c r="K6176" s="42">
        <v>4.1010090321815387</v>
      </c>
      <c r="L6176" s="41">
        <v>3.4985995505043554E-4</v>
      </c>
      <c r="M6176" s="42">
        <v>3.8702873135274798</v>
      </c>
    </row>
    <row r="6177" spans="1:13" x14ac:dyDescent="0.2">
      <c r="A6177" s="84">
        <v>360</v>
      </c>
      <c r="B6177" s="85">
        <v>39500</v>
      </c>
      <c r="C6177" s="105">
        <v>23.42</v>
      </c>
      <c r="D6177" s="90">
        <v>5.8467999999999997E-4</v>
      </c>
      <c r="E6177" s="87">
        <v>691.36720660000003</v>
      </c>
      <c r="F6177" s="96">
        <v>3.29</v>
      </c>
      <c r="G6177" s="91">
        <v>13.355</v>
      </c>
      <c r="H6177" s="41">
        <v>3.4826702297374723E-4</v>
      </c>
      <c r="I6177" s="42">
        <v>47.876619812821012</v>
      </c>
      <c r="J6177" s="41">
        <v>3.7097222222222224E-4</v>
      </c>
      <c r="K6177" s="42">
        <v>4.1013800044037607</v>
      </c>
      <c r="L6177" s="41">
        <v>3.4826702297374723E-4</v>
      </c>
      <c r="M6177" s="42">
        <v>3.8706355805504535</v>
      </c>
    </row>
    <row r="6178" spans="1:13" x14ac:dyDescent="0.2">
      <c r="A6178" s="84">
        <v>360</v>
      </c>
      <c r="B6178" s="85">
        <v>39501</v>
      </c>
      <c r="C6178" s="105">
        <v>23.42</v>
      </c>
      <c r="D6178" s="90">
        <v>5.8467999999999997E-4</v>
      </c>
      <c r="E6178" s="87">
        <v>691.77143518000003</v>
      </c>
      <c r="F6178" s="96">
        <v>3.29</v>
      </c>
      <c r="G6178" s="91">
        <v>13.355</v>
      </c>
      <c r="H6178" s="41">
        <v>3.4826702297374723E-4</v>
      </c>
      <c r="I6178" s="42">
        <v>47.893293660673272</v>
      </c>
      <c r="J6178" s="41">
        <v>3.7097222222222224E-4</v>
      </c>
      <c r="K6178" s="42">
        <v>4.1017509766259828</v>
      </c>
      <c r="L6178" s="41">
        <v>3.4826702297374723E-4</v>
      </c>
      <c r="M6178" s="42">
        <v>3.8709838475734273</v>
      </c>
    </row>
    <row r="6179" spans="1:13" x14ac:dyDescent="0.2">
      <c r="A6179" s="84">
        <v>360</v>
      </c>
      <c r="B6179" s="85">
        <v>39502</v>
      </c>
      <c r="C6179" s="105">
        <v>23.42</v>
      </c>
      <c r="D6179" s="90">
        <v>5.8467999999999997E-4</v>
      </c>
      <c r="E6179" s="87">
        <v>692.17590010000004</v>
      </c>
      <c r="F6179" s="96">
        <v>3.29</v>
      </c>
      <c r="G6179" s="91">
        <v>13.355</v>
      </c>
      <c r="H6179" s="41">
        <v>3.4826702297374723E-4</v>
      </c>
      <c r="I6179" s="42">
        <v>47.909973315476883</v>
      </c>
      <c r="J6179" s="41">
        <v>3.7097222222222224E-4</v>
      </c>
      <c r="K6179" s="42">
        <v>4.1021219488482048</v>
      </c>
      <c r="L6179" s="41">
        <v>3.4826702297374723E-4</v>
      </c>
      <c r="M6179" s="42">
        <v>3.871332114596401</v>
      </c>
    </row>
    <row r="6180" spans="1:13" x14ac:dyDescent="0.2">
      <c r="A6180" s="84">
        <v>360</v>
      </c>
      <c r="B6180" s="85">
        <v>39503</v>
      </c>
      <c r="C6180" s="105">
        <v>23.51</v>
      </c>
      <c r="D6180" s="90">
        <v>5.8671000000000005E-4</v>
      </c>
      <c r="E6180" s="87">
        <v>692.58200662000002</v>
      </c>
      <c r="F6180" s="96">
        <v>3.29</v>
      </c>
      <c r="G6180" s="91">
        <v>13.4</v>
      </c>
      <c r="H6180" s="41">
        <v>3.4936991908574022E-4</v>
      </c>
      <c r="I6180" s="42">
        <v>47.926711618977514</v>
      </c>
      <c r="J6180" s="41">
        <v>3.7222222222222225E-4</v>
      </c>
      <c r="K6180" s="42">
        <v>4.1024941710704272</v>
      </c>
      <c r="L6180" s="41">
        <v>3.4936991908574022E-4</v>
      </c>
      <c r="M6180" s="42">
        <v>3.871681484515487</v>
      </c>
    </row>
    <row r="6181" spans="1:13" x14ac:dyDescent="0.2">
      <c r="A6181" s="84">
        <v>360</v>
      </c>
      <c r="B6181" s="85">
        <v>39504</v>
      </c>
      <c r="C6181" s="105">
        <v>23.59</v>
      </c>
      <c r="D6181" s="90">
        <v>5.8850000000000005E-4</v>
      </c>
      <c r="E6181" s="87">
        <v>692.98959113000001</v>
      </c>
      <c r="F6181" s="96">
        <v>3.26</v>
      </c>
      <c r="G6181" s="91">
        <v>13.425000000000001</v>
      </c>
      <c r="H6181" s="41">
        <v>3.4998245057749067E-4</v>
      </c>
      <c r="I6181" s="42">
        <v>47.943485126958045</v>
      </c>
      <c r="J6181" s="41">
        <v>3.7291666666666669E-4</v>
      </c>
      <c r="K6181" s="42">
        <v>4.1028670877370939</v>
      </c>
      <c r="L6181" s="41">
        <v>3.4998245057749067E-4</v>
      </c>
      <c r="M6181" s="42">
        <v>3.8720314669660647</v>
      </c>
    </row>
    <row r="6182" spans="1:13" x14ac:dyDescent="0.2">
      <c r="A6182" s="84">
        <v>360</v>
      </c>
      <c r="B6182" s="85">
        <v>39505</v>
      </c>
      <c r="C6182" s="105">
        <v>23.46</v>
      </c>
      <c r="D6182" s="90">
        <v>5.8558000000000004E-4</v>
      </c>
      <c r="E6182" s="87">
        <v>693.39539196999999</v>
      </c>
      <c r="F6182" s="96">
        <v>3.27</v>
      </c>
      <c r="G6182" s="91">
        <v>13.365</v>
      </c>
      <c r="H6182" s="41">
        <v>3.4851214872611003E-4</v>
      </c>
      <c r="I6182" s="42">
        <v>47.960194013977059</v>
      </c>
      <c r="J6182" s="41">
        <v>3.7125E-4</v>
      </c>
      <c r="K6182" s="42">
        <v>4.1032383377370936</v>
      </c>
      <c r="L6182" s="41">
        <v>3.4851214872611003E-4</v>
      </c>
      <c r="M6182" s="42">
        <v>3.8723799791147906</v>
      </c>
    </row>
    <row r="6183" spans="1:13" x14ac:dyDescent="0.2">
      <c r="A6183" s="84">
        <v>360</v>
      </c>
      <c r="B6183" s="85">
        <v>39506</v>
      </c>
      <c r="C6183" s="105">
        <v>23.59</v>
      </c>
      <c r="D6183" s="90">
        <v>5.8850000000000005E-4</v>
      </c>
      <c r="E6183" s="87">
        <v>693.80345516</v>
      </c>
      <c r="F6183" s="96">
        <v>3.26</v>
      </c>
      <c r="G6183" s="91">
        <v>13.425000000000001</v>
      </c>
      <c r="H6183" s="41">
        <v>3.4998245057749067E-4</v>
      </c>
      <c r="I6183" s="42">
        <v>47.976979240208244</v>
      </c>
      <c r="J6183" s="41">
        <v>3.7291666666666669E-4</v>
      </c>
      <c r="K6183" s="42">
        <v>4.1036112544037602</v>
      </c>
      <c r="L6183" s="41">
        <v>3.4998245057749067E-4</v>
      </c>
      <c r="M6183" s="42">
        <v>3.8727299615653683</v>
      </c>
    </row>
    <row r="6184" spans="1:13" x14ac:dyDescent="0.2">
      <c r="A6184" s="84">
        <v>360</v>
      </c>
      <c r="B6184" s="85">
        <v>39507</v>
      </c>
      <c r="C6184" s="105">
        <v>23.57</v>
      </c>
      <c r="D6184" s="90">
        <v>5.8805999999999995E-4</v>
      </c>
      <c r="E6184" s="87">
        <v>694.21145321999995</v>
      </c>
      <c r="F6184" s="96">
        <v>3.23</v>
      </c>
      <c r="G6184" s="91">
        <v>13.4</v>
      </c>
      <c r="H6184" s="41">
        <v>3.4936991908574022E-4</v>
      </c>
      <c r="I6184" s="42">
        <v>47.993740953563375</v>
      </c>
      <c r="J6184" s="41">
        <v>3.7222222222222225E-4</v>
      </c>
      <c r="K6184" s="42">
        <v>4.1039834766259826</v>
      </c>
      <c r="L6184" s="41">
        <v>3.4936991908574022E-4</v>
      </c>
      <c r="M6184" s="42">
        <v>3.8730793314844538</v>
      </c>
    </row>
    <row r="6185" spans="1:13" x14ac:dyDescent="0.2">
      <c r="A6185" s="84">
        <v>360</v>
      </c>
      <c r="B6185" s="85">
        <v>39508</v>
      </c>
      <c r="C6185" s="105">
        <v>23.57</v>
      </c>
      <c r="D6185" s="90">
        <v>5.8805999999999995E-4</v>
      </c>
      <c r="E6185" s="87">
        <v>694.61969121000004</v>
      </c>
      <c r="F6185" s="96">
        <v>3.23</v>
      </c>
      <c r="G6185" s="91">
        <v>13.4</v>
      </c>
      <c r="H6185" s="41">
        <v>3.4936991908574022E-4</v>
      </c>
      <c r="I6185" s="42">
        <v>48.01050852295694</v>
      </c>
      <c r="J6185" s="41">
        <v>3.7222222222222225E-4</v>
      </c>
      <c r="K6185" s="42">
        <v>4.1043556988482051</v>
      </c>
      <c r="L6185" s="41">
        <v>3.4936991908574022E-4</v>
      </c>
      <c r="M6185" s="42">
        <v>3.8734287014035393</v>
      </c>
    </row>
    <row r="6186" spans="1:13" x14ac:dyDescent="0.2">
      <c r="A6186" s="84">
        <v>360</v>
      </c>
      <c r="B6186" s="85">
        <v>39509</v>
      </c>
      <c r="C6186" s="105">
        <v>23.57</v>
      </c>
      <c r="D6186" s="90">
        <v>5.8805999999999995E-4</v>
      </c>
      <c r="E6186" s="87">
        <v>695.02816927000003</v>
      </c>
      <c r="F6186" s="96">
        <v>3.23</v>
      </c>
      <c r="G6186" s="91">
        <v>13.4</v>
      </c>
      <c r="H6186" s="41">
        <v>3.4936991908574022E-4</v>
      </c>
      <c r="I6186" s="42">
        <v>48.027281950434869</v>
      </c>
      <c r="J6186" s="41">
        <v>3.7222222222222225E-4</v>
      </c>
      <c r="K6186" s="42">
        <v>4.1047279210704275</v>
      </c>
      <c r="L6186" s="41">
        <v>3.4936991908574022E-4</v>
      </c>
      <c r="M6186" s="42">
        <v>3.8737780713226249</v>
      </c>
    </row>
    <row r="6187" spans="1:13" x14ac:dyDescent="0.2">
      <c r="A6187" s="84">
        <v>360</v>
      </c>
      <c r="B6187" s="85">
        <v>39510</v>
      </c>
      <c r="C6187" s="105">
        <v>23.32</v>
      </c>
      <c r="D6187" s="90">
        <v>5.8242999999999999E-4</v>
      </c>
      <c r="E6187" s="87">
        <v>695.43297453000002</v>
      </c>
      <c r="F6187" s="96">
        <v>3.24</v>
      </c>
      <c r="G6187" s="91">
        <v>13.280000000000001</v>
      </c>
      <c r="H6187" s="41">
        <v>3.4642789216876579E-4</v>
      </c>
      <c r="I6187" s="42">
        <v>48.043919940487555</v>
      </c>
      <c r="J6187" s="41">
        <v>3.6888888888888892E-4</v>
      </c>
      <c r="K6187" s="42">
        <v>4.1050968099593161</v>
      </c>
      <c r="L6187" s="41">
        <v>3.4642789216876579E-4</v>
      </c>
      <c r="M6187" s="42">
        <v>3.8741244992147936</v>
      </c>
    </row>
    <row r="6188" spans="1:13" x14ac:dyDescent="0.2">
      <c r="A6188" s="84">
        <v>360</v>
      </c>
      <c r="B6188" s="85">
        <v>39511</v>
      </c>
      <c r="C6188" s="105">
        <v>23.9</v>
      </c>
      <c r="D6188" s="90">
        <v>5.9546999999999996E-4</v>
      </c>
      <c r="E6188" s="87">
        <v>695.847084</v>
      </c>
      <c r="F6188" s="96">
        <v>3.23</v>
      </c>
      <c r="G6188" s="91">
        <v>13.565</v>
      </c>
      <c r="H6188" s="41">
        <v>3.5341014086331946E-4</v>
      </c>
      <c r="I6188" s="42">
        <v>48.060899149001351</v>
      </c>
      <c r="J6188" s="41">
        <v>3.7680555555555552E-4</v>
      </c>
      <c r="K6188" s="42">
        <v>4.1054736155148719</v>
      </c>
      <c r="L6188" s="41">
        <v>3.5341014086331946E-4</v>
      </c>
      <c r="M6188" s="42">
        <v>3.8744779093556572</v>
      </c>
    </row>
    <row r="6189" spans="1:13" x14ac:dyDescent="0.2">
      <c r="A6189" s="84">
        <v>360</v>
      </c>
      <c r="B6189" s="85">
        <v>39512</v>
      </c>
      <c r="C6189" s="105">
        <v>23.84</v>
      </c>
      <c r="D6189" s="90">
        <v>5.9411999999999996E-4</v>
      </c>
      <c r="E6189" s="87">
        <v>696.26050067000006</v>
      </c>
      <c r="F6189" s="96">
        <v>3.3</v>
      </c>
      <c r="G6189" s="91">
        <v>13.57</v>
      </c>
      <c r="H6189" s="41">
        <v>3.535324804253559E-4</v>
      </c>
      <c r="I6189" s="42">
        <v>48.077890237888973</v>
      </c>
      <c r="J6189" s="41">
        <v>3.7694444444444445E-4</v>
      </c>
      <c r="K6189" s="42">
        <v>4.1058505599593165</v>
      </c>
      <c r="L6189" s="41">
        <v>3.535324804253559E-4</v>
      </c>
      <c r="M6189" s="42">
        <v>3.8748314418360827</v>
      </c>
    </row>
    <row r="6190" spans="1:13" x14ac:dyDescent="0.2">
      <c r="A6190" s="84">
        <v>360</v>
      </c>
      <c r="B6190" s="85">
        <v>39513</v>
      </c>
      <c r="C6190" s="105">
        <v>23.76</v>
      </c>
      <c r="D6190" s="90">
        <v>5.9232999999999996E-4</v>
      </c>
      <c r="E6190" s="87">
        <v>696.67291665000005</v>
      </c>
      <c r="F6190" s="96">
        <v>3.32</v>
      </c>
      <c r="G6190" s="91">
        <v>13.540000000000001</v>
      </c>
      <c r="H6190" s="41">
        <v>3.5279836247137375E-4</v>
      </c>
      <c r="I6190" s="42">
        <v>48.094852038835981</v>
      </c>
      <c r="J6190" s="41">
        <v>3.7611111111111113E-4</v>
      </c>
      <c r="K6190" s="42">
        <v>4.1062266710704272</v>
      </c>
      <c r="L6190" s="41">
        <v>3.5279836247137375E-4</v>
      </c>
      <c r="M6190" s="42">
        <v>3.8751842401985543</v>
      </c>
    </row>
    <row r="6191" spans="1:13" x14ac:dyDescent="0.2">
      <c r="A6191" s="84">
        <v>360</v>
      </c>
      <c r="B6191" s="85">
        <v>39514</v>
      </c>
      <c r="C6191" s="105">
        <v>23.68</v>
      </c>
      <c r="D6191" s="90">
        <v>5.9053000000000003E-4</v>
      </c>
      <c r="E6191" s="87">
        <v>697.08432290999997</v>
      </c>
      <c r="F6191" s="96">
        <v>3.31</v>
      </c>
      <c r="G6191" s="91">
        <v>13.494999999999999</v>
      </c>
      <c r="H6191" s="41">
        <v>3.5169682277413905E-4</v>
      </c>
      <c r="I6191" s="42">
        <v>48.111766845489832</v>
      </c>
      <c r="J6191" s="41">
        <v>3.7486111111111108E-4</v>
      </c>
      <c r="K6191" s="42">
        <v>4.1066015321815383</v>
      </c>
      <c r="L6191" s="41">
        <v>3.5169682277413905E-4</v>
      </c>
      <c r="M6191" s="42">
        <v>3.8755359370213283</v>
      </c>
    </row>
    <row r="6192" spans="1:13" x14ac:dyDescent="0.2">
      <c r="A6192" s="84">
        <v>360</v>
      </c>
      <c r="B6192" s="85">
        <v>39515</v>
      </c>
      <c r="C6192" s="105">
        <v>23.68</v>
      </c>
      <c r="D6192" s="90">
        <v>5.9053000000000003E-4</v>
      </c>
      <c r="E6192" s="87">
        <v>697.49597212000003</v>
      </c>
      <c r="F6192" s="96">
        <v>3.31</v>
      </c>
      <c r="G6192" s="91">
        <v>13.494999999999999</v>
      </c>
      <c r="H6192" s="41">
        <v>3.5169682277413905E-4</v>
      </c>
      <c r="I6192" s="42">
        <v>48.128687601027444</v>
      </c>
      <c r="J6192" s="41">
        <v>3.7486111111111108E-4</v>
      </c>
      <c r="K6192" s="42">
        <v>4.1069763932926495</v>
      </c>
      <c r="L6192" s="41">
        <v>3.5169682277413905E-4</v>
      </c>
      <c r="M6192" s="42">
        <v>3.8758876338441022</v>
      </c>
    </row>
    <row r="6193" spans="1:13" x14ac:dyDescent="0.2">
      <c r="A6193" s="84">
        <v>360</v>
      </c>
      <c r="B6193" s="85">
        <v>39516</v>
      </c>
      <c r="C6193" s="105">
        <v>23.68</v>
      </c>
      <c r="D6193" s="90">
        <v>5.9053000000000003E-4</v>
      </c>
      <c r="E6193" s="87">
        <v>697.90786442000001</v>
      </c>
      <c r="F6193" s="96">
        <v>3.31</v>
      </c>
      <c r="G6193" s="91">
        <v>13.494999999999999</v>
      </c>
      <c r="H6193" s="41">
        <v>3.5169682277413905E-4</v>
      </c>
      <c r="I6193" s="42">
        <v>48.145614307541017</v>
      </c>
      <c r="J6193" s="41">
        <v>3.7486111111111108E-4</v>
      </c>
      <c r="K6193" s="42">
        <v>4.1073512544037607</v>
      </c>
      <c r="L6193" s="41">
        <v>3.5169682277413905E-4</v>
      </c>
      <c r="M6193" s="42">
        <v>3.8762393306668761</v>
      </c>
    </row>
    <row r="6194" spans="1:13" x14ac:dyDescent="0.2">
      <c r="A6194" s="84">
        <v>360</v>
      </c>
      <c r="B6194" s="85">
        <v>39517</v>
      </c>
      <c r="C6194" s="105">
        <v>23.73</v>
      </c>
      <c r="D6194" s="90">
        <v>5.9164999999999999E-4</v>
      </c>
      <c r="E6194" s="87">
        <v>698.32078161000004</v>
      </c>
      <c r="F6194" s="96">
        <v>3.3</v>
      </c>
      <c r="G6194" s="91">
        <v>13.515000000000001</v>
      </c>
      <c r="H6194" s="41">
        <v>3.5218644973333824E-4</v>
      </c>
      <c r="I6194" s="42">
        <v>48.162570540514217</v>
      </c>
      <c r="J6194" s="41">
        <v>3.7541666666666669E-4</v>
      </c>
      <c r="K6194" s="42">
        <v>4.1077266710704272</v>
      </c>
      <c r="L6194" s="41">
        <v>3.5218644973333824E-4</v>
      </c>
      <c r="M6194" s="42">
        <v>3.8765915171166094</v>
      </c>
    </row>
    <row r="6195" spans="1:13" x14ac:dyDescent="0.2">
      <c r="A6195" s="84">
        <v>360</v>
      </c>
      <c r="B6195" s="85">
        <v>39518</v>
      </c>
      <c r="C6195" s="105">
        <v>23.73</v>
      </c>
      <c r="D6195" s="90">
        <v>5.9164999999999999E-4</v>
      </c>
      <c r="E6195" s="87">
        <v>698.73394310000003</v>
      </c>
      <c r="F6195" s="96">
        <v>3.27</v>
      </c>
      <c r="G6195" s="91">
        <v>13.5</v>
      </c>
      <c r="H6195" s="41">
        <v>3.5181923757998668E-4</v>
      </c>
      <c r="I6195" s="42">
        <v>48.17951505936167</v>
      </c>
      <c r="J6195" s="41">
        <v>3.7500000000000001E-4</v>
      </c>
      <c r="K6195" s="42">
        <v>4.1081016710704272</v>
      </c>
      <c r="L6195" s="41">
        <v>3.5181923757998668E-4</v>
      </c>
      <c r="M6195" s="42">
        <v>3.8769433363541896</v>
      </c>
    </row>
    <row r="6196" spans="1:13" x14ac:dyDescent="0.2">
      <c r="A6196" s="84">
        <v>360</v>
      </c>
      <c r="B6196" s="85">
        <v>39519</v>
      </c>
      <c r="C6196" s="105">
        <v>23.69</v>
      </c>
      <c r="D6196" s="90">
        <v>5.9075000000000002E-4</v>
      </c>
      <c r="E6196" s="87">
        <v>699.14672017999999</v>
      </c>
      <c r="F6196" s="96">
        <v>3.31</v>
      </c>
      <c r="G6196" s="91">
        <v>13.5</v>
      </c>
      <c r="H6196" s="41">
        <v>3.5181923757998668E-4</v>
      </c>
      <c r="I6196" s="42">
        <v>48.196465539616831</v>
      </c>
      <c r="J6196" s="41">
        <v>3.7500000000000001E-4</v>
      </c>
      <c r="K6196" s="42">
        <v>4.1084766710704272</v>
      </c>
      <c r="L6196" s="41">
        <v>3.5181923757998668E-4</v>
      </c>
      <c r="M6196" s="42">
        <v>3.8772951555917698</v>
      </c>
    </row>
    <row r="6197" spans="1:13" x14ac:dyDescent="0.2">
      <c r="A6197" s="84">
        <v>360</v>
      </c>
      <c r="B6197" s="85">
        <v>39520</v>
      </c>
      <c r="C6197" s="105">
        <v>23.76</v>
      </c>
      <c r="D6197" s="90">
        <v>5.9232999999999996E-4</v>
      </c>
      <c r="E6197" s="87">
        <v>699.56084576000001</v>
      </c>
      <c r="F6197" s="96">
        <v>3.29</v>
      </c>
      <c r="G6197" s="91">
        <v>13.525</v>
      </c>
      <c r="H6197" s="41">
        <v>3.5243123095396456E-4</v>
      </c>
      <c r="I6197" s="42">
        <v>48.213451479294591</v>
      </c>
      <c r="J6197" s="41">
        <v>3.7569444444444445E-4</v>
      </c>
      <c r="K6197" s="42">
        <v>4.1088523655148714</v>
      </c>
      <c r="L6197" s="41">
        <v>3.5243123095396456E-4</v>
      </c>
      <c r="M6197" s="42">
        <v>3.8776475868227238</v>
      </c>
    </row>
    <row r="6198" spans="1:13" x14ac:dyDescent="0.2">
      <c r="A6198" s="84">
        <v>360</v>
      </c>
      <c r="B6198" s="85">
        <v>39521</v>
      </c>
      <c r="C6198" s="105">
        <v>24</v>
      </c>
      <c r="D6198" s="90">
        <v>5.9770999999999999E-4</v>
      </c>
      <c r="E6198" s="87">
        <v>699.97898026999997</v>
      </c>
      <c r="F6198" s="96">
        <v>3.3</v>
      </c>
      <c r="G6198" s="91">
        <v>13.65</v>
      </c>
      <c r="H6198" s="41">
        <v>3.554891832824314E-4</v>
      </c>
      <c r="I6198" s="42">
        <v>48.230590839784192</v>
      </c>
      <c r="J6198" s="41">
        <v>3.791666666666667E-4</v>
      </c>
      <c r="K6198" s="42">
        <v>4.1092315321815382</v>
      </c>
      <c r="L6198" s="41">
        <v>3.554891832824314E-4</v>
      </c>
      <c r="M6198" s="42">
        <v>3.8780030760060065</v>
      </c>
    </row>
    <row r="6199" spans="1:13" x14ac:dyDescent="0.2">
      <c r="A6199" s="84">
        <v>360</v>
      </c>
      <c r="B6199" s="85">
        <v>39522</v>
      </c>
      <c r="C6199" s="105">
        <v>24</v>
      </c>
      <c r="D6199" s="90">
        <v>5.9770999999999999E-4</v>
      </c>
      <c r="E6199" s="87">
        <v>700.39736471000003</v>
      </c>
      <c r="F6199" s="96">
        <v>3.3</v>
      </c>
      <c r="G6199" s="91">
        <v>13.65</v>
      </c>
      <c r="H6199" s="41">
        <v>3.554891832824314E-4</v>
      </c>
      <c r="I6199" s="42">
        <v>48.247736293131055</v>
      </c>
      <c r="J6199" s="41">
        <v>3.791666666666667E-4</v>
      </c>
      <c r="K6199" s="42">
        <v>4.1096106988482051</v>
      </c>
      <c r="L6199" s="41">
        <v>3.554891832824314E-4</v>
      </c>
      <c r="M6199" s="42">
        <v>3.8783585651892887</v>
      </c>
    </row>
    <row r="6200" spans="1:13" x14ac:dyDescent="0.2">
      <c r="A6200" s="84">
        <v>360</v>
      </c>
      <c r="B6200" s="85">
        <v>39523</v>
      </c>
      <c r="C6200" s="105">
        <v>24</v>
      </c>
      <c r="D6200" s="90">
        <v>5.9770999999999999E-4</v>
      </c>
      <c r="E6200" s="87">
        <v>700.81599921999998</v>
      </c>
      <c r="F6200" s="96">
        <v>3.3</v>
      </c>
      <c r="G6200" s="91">
        <v>13.65</v>
      </c>
      <c r="H6200" s="41">
        <v>3.554891832824314E-4</v>
      </c>
      <c r="I6200" s="42">
        <v>48.264887841501128</v>
      </c>
      <c r="J6200" s="41">
        <v>3.791666666666667E-4</v>
      </c>
      <c r="K6200" s="42">
        <v>4.1099898655148719</v>
      </c>
      <c r="L6200" s="41">
        <v>3.554891832824314E-4</v>
      </c>
      <c r="M6200" s="42">
        <v>3.8787140543725709</v>
      </c>
    </row>
    <row r="6201" spans="1:13" x14ac:dyDescent="0.2">
      <c r="A6201" s="84">
        <v>360</v>
      </c>
      <c r="B6201" s="85">
        <v>39524</v>
      </c>
      <c r="C6201" s="105">
        <v>23.79</v>
      </c>
      <c r="D6201" s="90">
        <v>5.9299999999999999E-4</v>
      </c>
      <c r="E6201" s="87">
        <v>701.23158310999997</v>
      </c>
      <c r="F6201" s="96">
        <v>3.27</v>
      </c>
      <c r="G6201" s="91">
        <v>13.53</v>
      </c>
      <c r="H6201" s="41">
        <v>3.5255361350094994E-4</v>
      </c>
      <c r="I6201" s="42">
        <v>48.281903802114869</v>
      </c>
      <c r="J6201" s="41">
        <v>3.7583333333333333E-4</v>
      </c>
      <c r="K6201" s="42">
        <v>4.1103656988482049</v>
      </c>
      <c r="L6201" s="41">
        <v>3.5255361350094994E-4</v>
      </c>
      <c r="M6201" s="42">
        <v>3.8790666079860721</v>
      </c>
    </row>
    <row r="6202" spans="1:13" x14ac:dyDescent="0.2">
      <c r="A6202" s="84">
        <v>360</v>
      </c>
      <c r="B6202" s="85">
        <v>39525</v>
      </c>
      <c r="C6202" s="105">
        <v>23.83</v>
      </c>
      <c r="D6202" s="90">
        <v>5.9389999999999996E-4</v>
      </c>
      <c r="E6202" s="87">
        <v>701.64804455000001</v>
      </c>
      <c r="F6202" s="96">
        <v>3.28</v>
      </c>
      <c r="G6202" s="91">
        <v>13.555</v>
      </c>
      <c r="H6202" s="41">
        <v>3.5316544562435936E-4</v>
      </c>
      <c r="I6202" s="42">
        <v>48.298955302186734</v>
      </c>
      <c r="J6202" s="41">
        <v>3.7652777777777777E-4</v>
      </c>
      <c r="K6202" s="42">
        <v>4.110742226625983</v>
      </c>
      <c r="L6202" s="41">
        <v>3.5316544562435936E-4</v>
      </c>
      <c r="M6202" s="42">
        <v>3.8794197734316964</v>
      </c>
    </row>
    <row r="6203" spans="1:13" x14ac:dyDescent="0.2">
      <c r="A6203" s="84">
        <v>360</v>
      </c>
      <c r="B6203" s="85">
        <v>39526</v>
      </c>
      <c r="C6203" s="105">
        <v>23.92</v>
      </c>
      <c r="D6203" s="90">
        <v>5.9592E-4</v>
      </c>
      <c r="E6203" s="87">
        <v>702.06617065</v>
      </c>
      <c r="F6203" s="96">
        <v>3.27</v>
      </c>
      <c r="G6203" s="91">
        <v>13.595000000000001</v>
      </c>
      <c r="H6203" s="41">
        <v>3.5414409768019794E-4</v>
      </c>
      <c r="I6203" s="42">
        <v>48.316060092131124</v>
      </c>
      <c r="J6203" s="41">
        <v>3.7763888888888889E-4</v>
      </c>
      <c r="K6203" s="42">
        <v>4.1111198655148717</v>
      </c>
      <c r="L6203" s="41">
        <v>3.5414409768019794E-4</v>
      </c>
      <c r="M6203" s="42">
        <v>3.8797739175293766</v>
      </c>
    </row>
    <row r="6204" spans="1:13" x14ac:dyDescent="0.2">
      <c r="A6204" s="84">
        <v>360</v>
      </c>
      <c r="B6204" s="85">
        <v>39527</v>
      </c>
      <c r="C6204" s="105">
        <v>23.92</v>
      </c>
      <c r="D6204" s="90">
        <v>5.9592E-4</v>
      </c>
      <c r="E6204" s="87">
        <v>702.48454591999996</v>
      </c>
      <c r="F6204" s="96">
        <v>3.27</v>
      </c>
      <c r="G6204" s="91">
        <v>13.595000000000001</v>
      </c>
      <c r="H6204" s="41">
        <v>3.5414409768019794E-4</v>
      </c>
      <c r="I6204" s="42">
        <v>48.333170939635913</v>
      </c>
      <c r="J6204" s="41">
        <v>3.7763888888888889E-4</v>
      </c>
      <c r="K6204" s="42">
        <v>4.1114975044037605</v>
      </c>
      <c r="L6204" s="41">
        <v>3.5414409768019794E-4</v>
      </c>
      <c r="M6204" s="42">
        <v>3.8801280616270568</v>
      </c>
    </row>
    <row r="6205" spans="1:13" x14ac:dyDescent="0.2">
      <c r="A6205" s="84">
        <v>360</v>
      </c>
      <c r="B6205" s="85">
        <v>39528</v>
      </c>
      <c r="C6205" s="105">
        <v>23.92</v>
      </c>
      <c r="D6205" s="90">
        <v>5.9592E-4</v>
      </c>
      <c r="E6205" s="87">
        <v>702.90317051</v>
      </c>
      <c r="F6205" s="96">
        <v>3.27</v>
      </c>
      <c r="G6205" s="91">
        <v>13.595000000000001</v>
      </c>
      <c r="H6205" s="41">
        <v>3.5414409768019794E-4</v>
      </c>
      <c r="I6205" s="42">
        <v>48.350287846846356</v>
      </c>
      <c r="J6205" s="41">
        <v>3.7763888888888889E-4</v>
      </c>
      <c r="K6205" s="42">
        <v>4.1118751432926492</v>
      </c>
      <c r="L6205" s="41">
        <v>3.5414409768019794E-4</v>
      </c>
      <c r="M6205" s="42">
        <v>3.880482205724737</v>
      </c>
    </row>
    <row r="6206" spans="1:13" x14ac:dyDescent="0.2">
      <c r="A6206" s="84">
        <v>360</v>
      </c>
      <c r="B6206" s="85">
        <v>39529</v>
      </c>
      <c r="C6206" s="105">
        <v>23.92</v>
      </c>
      <c r="D6206" s="90">
        <v>5.9592E-4</v>
      </c>
      <c r="E6206" s="87">
        <v>703.32204457</v>
      </c>
      <c r="F6206" s="96">
        <v>3.27</v>
      </c>
      <c r="G6206" s="91">
        <v>13.595000000000001</v>
      </c>
      <c r="H6206" s="41">
        <v>3.5414409768019794E-4</v>
      </c>
      <c r="I6206" s="42">
        <v>48.367410815908457</v>
      </c>
      <c r="J6206" s="41">
        <v>3.7763888888888889E-4</v>
      </c>
      <c r="K6206" s="42">
        <v>4.112252782181538</v>
      </c>
      <c r="L6206" s="41">
        <v>3.5414409768019794E-4</v>
      </c>
      <c r="M6206" s="42">
        <v>3.8808363498224172</v>
      </c>
    </row>
    <row r="6207" spans="1:13" x14ac:dyDescent="0.2">
      <c r="A6207" s="84">
        <v>360</v>
      </c>
      <c r="B6207" s="85">
        <v>39530</v>
      </c>
      <c r="C6207" s="105">
        <v>23.92</v>
      </c>
      <c r="D6207" s="90">
        <v>5.9592E-4</v>
      </c>
      <c r="E6207" s="87">
        <v>703.74116823999998</v>
      </c>
      <c r="F6207" s="96">
        <v>3.27</v>
      </c>
      <c r="G6207" s="91">
        <v>13.595000000000001</v>
      </c>
      <c r="H6207" s="41">
        <v>3.5414409768019794E-4</v>
      </c>
      <c r="I6207" s="42">
        <v>48.384539848968984</v>
      </c>
      <c r="J6207" s="41">
        <v>3.7763888888888889E-4</v>
      </c>
      <c r="K6207" s="42">
        <v>4.1126304210704268</v>
      </c>
      <c r="L6207" s="41">
        <v>3.5414409768019794E-4</v>
      </c>
      <c r="M6207" s="42">
        <v>3.8811904939200974</v>
      </c>
    </row>
    <row r="6208" spans="1:13" x14ac:dyDescent="0.2">
      <c r="A6208" s="84">
        <v>360</v>
      </c>
      <c r="B6208" s="85">
        <v>39531</v>
      </c>
      <c r="C6208" s="105">
        <v>23.93</v>
      </c>
      <c r="D6208" s="90">
        <v>5.9613999999999999E-4</v>
      </c>
      <c r="E6208" s="87">
        <v>704.16069649999997</v>
      </c>
      <c r="F6208" s="96">
        <v>3.23</v>
      </c>
      <c r="G6208" s="91">
        <v>13.58</v>
      </c>
      <c r="H6208" s="41">
        <v>3.5377714343698408E-4</v>
      </c>
      <c r="I6208" s="42">
        <v>48.401657193263269</v>
      </c>
      <c r="J6208" s="41">
        <v>3.7722222222222221E-4</v>
      </c>
      <c r="K6208" s="42">
        <v>4.113007643292649</v>
      </c>
      <c r="L6208" s="41">
        <v>3.5377714343698408E-4</v>
      </c>
      <c r="M6208" s="42">
        <v>3.8815442710635342</v>
      </c>
    </row>
    <row r="6209" spans="1:13" x14ac:dyDescent="0.2">
      <c r="A6209" s="84">
        <v>360</v>
      </c>
      <c r="B6209" s="85">
        <v>39532</v>
      </c>
      <c r="C6209" s="105">
        <v>24.06</v>
      </c>
      <c r="D6209" s="90">
        <v>5.9904999999999995E-4</v>
      </c>
      <c r="E6209" s="87">
        <v>704.58252397000001</v>
      </c>
      <c r="F6209" s="96">
        <v>3.16</v>
      </c>
      <c r="G6209" s="91">
        <v>13.61</v>
      </c>
      <c r="H6209" s="41">
        <v>3.5451100360539556E-4</v>
      </c>
      <c r="I6209" s="42">
        <v>48.418816113331019</v>
      </c>
      <c r="J6209" s="41">
        <v>3.7805555555555552E-4</v>
      </c>
      <c r="K6209" s="42">
        <v>4.1133856988482043</v>
      </c>
      <c r="L6209" s="41">
        <v>3.5451100360539556E-4</v>
      </c>
      <c r="M6209" s="42">
        <v>3.8818987820671396</v>
      </c>
    </row>
    <row r="6210" spans="1:13" x14ac:dyDescent="0.2">
      <c r="A6210" s="84">
        <v>360</v>
      </c>
      <c r="B6210" s="85">
        <v>39533</v>
      </c>
      <c r="C6210" s="105">
        <v>24.2</v>
      </c>
      <c r="D6210" s="90">
        <v>6.0218999999999995E-4</v>
      </c>
      <c r="E6210" s="87">
        <v>705.00681652000003</v>
      </c>
      <c r="F6210" s="96">
        <v>3.24</v>
      </c>
      <c r="G6210" s="91">
        <v>13.719999999999999</v>
      </c>
      <c r="H6210" s="41">
        <v>3.5720017188989317E-4</v>
      </c>
      <c r="I6210" s="42">
        <v>48.436111322769406</v>
      </c>
      <c r="J6210" s="41">
        <v>3.8111111111111109E-4</v>
      </c>
      <c r="K6210" s="42">
        <v>4.1137668099593157</v>
      </c>
      <c r="L6210" s="41">
        <v>3.5720017188989317E-4</v>
      </c>
      <c r="M6210" s="42">
        <v>3.8822559822390295</v>
      </c>
    </row>
    <row r="6211" spans="1:13" x14ac:dyDescent="0.2">
      <c r="A6211" s="84">
        <v>360</v>
      </c>
      <c r="B6211" s="85">
        <v>39534</v>
      </c>
      <c r="C6211" s="105">
        <v>24.26</v>
      </c>
      <c r="D6211" s="90">
        <v>6.0353000000000002E-4</v>
      </c>
      <c r="E6211" s="87">
        <v>705.43230928000003</v>
      </c>
      <c r="F6211" s="96">
        <v>3.21</v>
      </c>
      <c r="G6211" s="91">
        <v>13.735000000000001</v>
      </c>
      <c r="H6211" s="41">
        <v>3.5756667566166911E-4</v>
      </c>
      <c r="I6211" s="42">
        <v>48.453430462077065</v>
      </c>
      <c r="J6211" s="41">
        <v>3.8152777777777783E-4</v>
      </c>
      <c r="K6211" s="42">
        <v>4.1141483377370935</v>
      </c>
      <c r="L6211" s="41">
        <v>3.5756667566166911E-4</v>
      </c>
      <c r="M6211" s="42">
        <v>3.8826135489146911</v>
      </c>
    </row>
    <row r="6212" spans="1:13" x14ac:dyDescent="0.2">
      <c r="A6212" s="84">
        <v>360</v>
      </c>
      <c r="B6212" s="85">
        <v>39535</v>
      </c>
      <c r="C6212" s="105">
        <v>23.98</v>
      </c>
      <c r="D6212" s="90">
        <v>5.9725999999999996E-4</v>
      </c>
      <c r="E6212" s="87">
        <v>705.85363577999999</v>
      </c>
      <c r="F6212" s="96">
        <v>3.19</v>
      </c>
      <c r="G6212" s="91">
        <v>13.585000000000001</v>
      </c>
      <c r="H6212" s="41">
        <v>3.5389946688746399E-4</v>
      </c>
      <c r="I6212" s="42">
        <v>48.470578105286464</v>
      </c>
      <c r="J6212" s="41">
        <v>3.7736111111111114E-4</v>
      </c>
      <c r="K6212" s="42">
        <v>4.1145256988482046</v>
      </c>
      <c r="L6212" s="41">
        <v>3.5389946688746399E-4</v>
      </c>
      <c r="M6212" s="42">
        <v>3.8829674483815788</v>
      </c>
    </row>
    <row r="6213" spans="1:13" x14ac:dyDescent="0.2">
      <c r="A6213" s="84">
        <v>360</v>
      </c>
      <c r="B6213" s="85">
        <v>39536</v>
      </c>
      <c r="C6213" s="105">
        <v>23.98</v>
      </c>
      <c r="D6213" s="90">
        <v>5.9725999999999996E-4</v>
      </c>
      <c r="E6213" s="87">
        <v>706.27521392000006</v>
      </c>
      <c r="F6213" s="96">
        <v>3.19</v>
      </c>
      <c r="G6213" s="91">
        <v>13.585000000000001</v>
      </c>
      <c r="H6213" s="41">
        <v>3.5389946688746399E-4</v>
      </c>
      <c r="I6213" s="42">
        <v>48.487731817037648</v>
      </c>
      <c r="J6213" s="41">
        <v>3.7736111111111114E-4</v>
      </c>
      <c r="K6213" s="42">
        <v>4.1149030599593157</v>
      </c>
      <c r="L6213" s="41">
        <v>3.5389946688746399E-4</v>
      </c>
      <c r="M6213" s="42">
        <v>3.8833213478484661</v>
      </c>
    </row>
    <row r="6214" spans="1:13" x14ac:dyDescent="0.2">
      <c r="A6214" s="84">
        <v>360</v>
      </c>
      <c r="B6214" s="85">
        <v>39537</v>
      </c>
      <c r="C6214" s="105">
        <v>23.98</v>
      </c>
      <c r="D6214" s="90">
        <v>5.9725999999999996E-4</v>
      </c>
      <c r="E6214" s="87">
        <v>706.69704385</v>
      </c>
      <c r="F6214" s="96">
        <v>3.19</v>
      </c>
      <c r="G6214" s="91">
        <v>13.585000000000001</v>
      </c>
      <c r="H6214" s="41">
        <v>3.5389946688746399E-4</v>
      </c>
      <c r="I6214" s="42">
        <v>48.504891599478277</v>
      </c>
      <c r="J6214" s="41">
        <v>3.7736111111111114E-4</v>
      </c>
      <c r="K6214" s="42">
        <v>4.1152804210704268</v>
      </c>
      <c r="L6214" s="41">
        <v>3.5389946688746399E-4</v>
      </c>
      <c r="M6214" s="42">
        <v>3.8836752473153533</v>
      </c>
    </row>
    <row r="6215" spans="1:13" x14ac:dyDescent="0.2">
      <c r="A6215" s="84">
        <v>360</v>
      </c>
      <c r="B6215" s="85">
        <v>39538</v>
      </c>
      <c r="C6215" s="105">
        <v>24.08</v>
      </c>
      <c r="D6215" s="90">
        <v>5.9949999999999999E-4</v>
      </c>
      <c r="E6215" s="87">
        <v>707.12070873000005</v>
      </c>
      <c r="F6215" s="96">
        <v>3.17</v>
      </c>
      <c r="G6215" s="91">
        <v>13.625</v>
      </c>
      <c r="H6215" s="41">
        <v>3.548778612254555E-4</v>
      </c>
      <c r="I6215" s="42">
        <v>48.522104911668073</v>
      </c>
      <c r="J6215" s="41">
        <v>3.7847222222222221E-4</v>
      </c>
      <c r="K6215" s="42">
        <v>4.1156588932926494</v>
      </c>
      <c r="L6215" s="41">
        <v>3.548778612254555E-4</v>
      </c>
      <c r="M6215" s="42">
        <v>3.8840301251765785</v>
      </c>
    </row>
    <row r="6216" spans="1:13" x14ac:dyDescent="0.2">
      <c r="A6216" s="84">
        <v>360</v>
      </c>
      <c r="B6216" s="85">
        <v>39539</v>
      </c>
      <c r="C6216" s="105">
        <v>24.08</v>
      </c>
      <c r="D6216" s="90">
        <v>5.9949999999999999E-4</v>
      </c>
      <c r="E6216" s="87">
        <v>707.54462759</v>
      </c>
      <c r="F6216" s="96">
        <v>3.16</v>
      </c>
      <c r="G6216" s="91">
        <v>13.62</v>
      </c>
      <c r="H6216" s="41">
        <v>3.5475558071862423E-4</v>
      </c>
      <c r="I6216" s="42">
        <v>48.539318399173702</v>
      </c>
      <c r="J6216" s="41">
        <v>3.7833333333333333E-4</v>
      </c>
      <c r="K6216" s="42">
        <v>4.1160372266259824</v>
      </c>
      <c r="L6216" s="41">
        <v>3.5475558071862423E-4</v>
      </c>
      <c r="M6216" s="42">
        <v>3.8843848807572972</v>
      </c>
    </row>
    <row r="6217" spans="1:13" x14ac:dyDescent="0.2">
      <c r="A6217" s="84">
        <v>360</v>
      </c>
      <c r="B6217" s="85">
        <v>39540</v>
      </c>
      <c r="C6217" s="105">
        <v>24.55</v>
      </c>
      <c r="D6217" s="90">
        <v>6.1001000000000002E-4</v>
      </c>
      <c r="E6217" s="87">
        <v>707.97623689</v>
      </c>
      <c r="F6217" s="96">
        <v>3.18</v>
      </c>
      <c r="G6217" s="91">
        <v>13.865</v>
      </c>
      <c r="H6217" s="41">
        <v>3.6074102403471642E-4</v>
      </c>
      <c r="I6217" s="42">
        <v>48.55682852259897</v>
      </c>
      <c r="J6217" s="41">
        <v>3.8513888888888891E-4</v>
      </c>
      <c r="K6217" s="42">
        <v>4.1164223655148708</v>
      </c>
      <c r="L6217" s="41">
        <v>3.6074102403471642E-4</v>
      </c>
      <c r="M6217" s="42">
        <v>3.8847456217813319</v>
      </c>
    </row>
    <row r="6218" spans="1:13" x14ac:dyDescent="0.2">
      <c r="A6218" s="84">
        <v>360</v>
      </c>
      <c r="B6218" s="85">
        <v>39541</v>
      </c>
      <c r="C6218" s="105">
        <v>24.01</v>
      </c>
      <c r="D6218" s="90">
        <v>5.9792999999999999E-4</v>
      </c>
      <c r="E6218" s="87">
        <v>708.39955712000005</v>
      </c>
      <c r="F6218" s="96">
        <v>3.24</v>
      </c>
      <c r="G6218" s="91">
        <v>13.625</v>
      </c>
      <c r="H6218" s="41">
        <v>3.548778612254555E-4</v>
      </c>
      <c r="I6218" s="42">
        <v>48.57406026605296</v>
      </c>
      <c r="J6218" s="41">
        <v>3.7847222222222221E-4</v>
      </c>
      <c r="K6218" s="42">
        <v>4.1168008377370935</v>
      </c>
      <c r="L6218" s="41">
        <v>3.548778612254555E-4</v>
      </c>
      <c r="M6218" s="42">
        <v>3.8851004996425571</v>
      </c>
    </row>
    <row r="6219" spans="1:13" x14ac:dyDescent="0.2">
      <c r="A6219" s="84">
        <v>360</v>
      </c>
      <c r="B6219" s="85">
        <v>39542</v>
      </c>
      <c r="C6219" s="105">
        <v>24.01</v>
      </c>
      <c r="D6219" s="90">
        <v>5.9792999999999999E-4</v>
      </c>
      <c r="E6219" s="87">
        <v>708.82313047000002</v>
      </c>
      <c r="F6219" s="96">
        <v>3.25</v>
      </c>
      <c r="G6219" s="91">
        <v>13.63</v>
      </c>
      <c r="H6219" s="41">
        <v>3.5500013636680094E-4</v>
      </c>
      <c r="I6219" s="42">
        <v>48.591304064071295</v>
      </c>
      <c r="J6219" s="41">
        <v>3.7861111111111114E-4</v>
      </c>
      <c r="K6219" s="42">
        <v>4.117179448848205</v>
      </c>
      <c r="L6219" s="41">
        <v>3.5500013636680094E-4</v>
      </c>
      <c r="M6219" s="42">
        <v>3.8854554997789239</v>
      </c>
    </row>
    <row r="6220" spans="1:13" x14ac:dyDescent="0.2">
      <c r="A6220" s="84">
        <v>360</v>
      </c>
      <c r="B6220" s="85">
        <v>39543</v>
      </c>
      <c r="C6220" s="105">
        <v>24.01</v>
      </c>
      <c r="D6220" s="90">
        <v>5.9792999999999999E-4</v>
      </c>
      <c r="E6220" s="87">
        <v>709.24695708000002</v>
      </c>
      <c r="F6220" s="96">
        <v>3.25</v>
      </c>
      <c r="G6220" s="91">
        <v>13.63</v>
      </c>
      <c r="H6220" s="41">
        <v>3.5500013636680094E-4</v>
      </c>
      <c r="I6220" s="42">
        <v>48.608553983640284</v>
      </c>
      <c r="J6220" s="41">
        <v>3.7861111111111114E-4</v>
      </c>
      <c r="K6220" s="42">
        <v>4.1175580599593165</v>
      </c>
      <c r="L6220" s="41">
        <v>3.5500013636680094E-4</v>
      </c>
      <c r="M6220" s="42">
        <v>3.8858104999152907</v>
      </c>
    </row>
    <row r="6221" spans="1:13" x14ac:dyDescent="0.2">
      <c r="A6221" s="84">
        <v>360</v>
      </c>
      <c r="B6221" s="85">
        <v>39544</v>
      </c>
      <c r="C6221" s="105">
        <v>24.01</v>
      </c>
      <c r="D6221" s="90">
        <v>5.9792999999999999E-4</v>
      </c>
      <c r="E6221" s="87">
        <v>709.67103711000004</v>
      </c>
      <c r="F6221" s="96">
        <v>3.25</v>
      </c>
      <c r="G6221" s="91">
        <v>13.63</v>
      </c>
      <c r="H6221" s="41">
        <v>3.5500013636680094E-4</v>
      </c>
      <c r="I6221" s="42">
        <v>48.625810026933067</v>
      </c>
      <c r="J6221" s="41">
        <v>3.7861111111111114E-4</v>
      </c>
      <c r="K6221" s="42">
        <v>4.1179366710704279</v>
      </c>
      <c r="L6221" s="41">
        <v>3.5500013636680094E-4</v>
      </c>
      <c r="M6221" s="42">
        <v>3.8861655000516575</v>
      </c>
    </row>
    <row r="6222" spans="1:13" x14ac:dyDescent="0.2">
      <c r="A6222" s="84">
        <v>360</v>
      </c>
      <c r="B6222" s="85">
        <v>39545</v>
      </c>
      <c r="C6222" s="105">
        <v>23.93</v>
      </c>
      <c r="D6222" s="90">
        <v>5.9613999999999999E-4</v>
      </c>
      <c r="E6222" s="87">
        <v>710.0941004</v>
      </c>
      <c r="F6222" s="96">
        <v>3.24</v>
      </c>
      <c r="G6222" s="91">
        <v>13.585000000000001</v>
      </c>
      <c r="H6222" s="41">
        <v>3.5389946688746399E-4</v>
      </c>
      <c r="I6222" s="42">
        <v>48.643018675178567</v>
      </c>
      <c r="J6222" s="41">
        <v>3.7736111111111114E-4</v>
      </c>
      <c r="K6222" s="42">
        <v>4.118314032181539</v>
      </c>
      <c r="L6222" s="41">
        <v>3.5389946688746399E-4</v>
      </c>
      <c r="M6222" s="42">
        <v>3.8865193995185452</v>
      </c>
    </row>
    <row r="6223" spans="1:13" x14ac:dyDescent="0.2">
      <c r="A6223" s="84">
        <v>360</v>
      </c>
      <c r="B6223" s="85">
        <v>39546</v>
      </c>
      <c r="C6223" s="105">
        <v>23.92</v>
      </c>
      <c r="D6223" s="90">
        <v>5.9592E-4</v>
      </c>
      <c r="E6223" s="87">
        <v>710.51725968000005</v>
      </c>
      <c r="F6223" s="96">
        <v>3.21</v>
      </c>
      <c r="G6223" s="91">
        <v>13.565000000000001</v>
      </c>
      <c r="H6223" s="41">
        <v>3.5341014086331946E-4</v>
      </c>
      <c r="I6223" s="42">
        <v>48.660209611260576</v>
      </c>
      <c r="J6223" s="41">
        <v>3.7680555555555557E-4</v>
      </c>
      <c r="K6223" s="42">
        <v>4.1186908377370948</v>
      </c>
      <c r="L6223" s="41">
        <v>3.5341014086331946E-4</v>
      </c>
      <c r="M6223" s="42">
        <v>3.8868728096594083</v>
      </c>
    </row>
    <row r="6224" spans="1:13" x14ac:dyDescent="0.2">
      <c r="A6224" s="84">
        <v>360</v>
      </c>
      <c r="B6224" s="85">
        <v>39547</v>
      </c>
      <c r="C6224" s="105">
        <v>23.87</v>
      </c>
      <c r="D6224" s="90">
        <v>5.9478999999999999E-4</v>
      </c>
      <c r="E6224" s="87">
        <v>710.93986824000001</v>
      </c>
      <c r="F6224" s="96">
        <v>3.26</v>
      </c>
      <c r="G6224" s="91">
        <v>13.565000000000001</v>
      </c>
      <c r="H6224" s="41">
        <v>3.5341014086331946E-4</v>
      </c>
      <c r="I6224" s="42">
        <v>48.677406622793733</v>
      </c>
      <c r="J6224" s="41">
        <v>3.7680555555555557E-4</v>
      </c>
      <c r="K6224" s="42">
        <v>4.1190676432926505</v>
      </c>
      <c r="L6224" s="41">
        <v>3.5341014086331946E-4</v>
      </c>
      <c r="M6224" s="42">
        <v>3.8872262198002714</v>
      </c>
    </row>
    <row r="6225" spans="1:13" x14ac:dyDescent="0.2">
      <c r="A6225" s="84">
        <v>360</v>
      </c>
      <c r="B6225" s="85">
        <v>39548</v>
      </c>
      <c r="C6225" s="105">
        <v>23.9</v>
      </c>
      <c r="D6225" s="90">
        <v>5.9546999999999996E-4</v>
      </c>
      <c r="E6225" s="87">
        <v>711.3632116</v>
      </c>
      <c r="F6225" s="96">
        <v>3.26</v>
      </c>
      <c r="G6225" s="91">
        <v>13.579999999999998</v>
      </c>
      <c r="H6225" s="41">
        <v>3.5377714343698408E-4</v>
      </c>
      <c r="I6225" s="42">
        <v>48.694627576658668</v>
      </c>
      <c r="J6225" s="41">
        <v>3.7722222222222215E-4</v>
      </c>
      <c r="K6225" s="42">
        <v>4.1194448655148728</v>
      </c>
      <c r="L6225" s="41">
        <v>3.5377714343698408E-4</v>
      </c>
      <c r="M6225" s="42">
        <v>3.8875799969437086</v>
      </c>
    </row>
    <row r="6226" spans="1:13" x14ac:dyDescent="0.2">
      <c r="A6226" s="84">
        <v>360</v>
      </c>
      <c r="B6226" s="85">
        <v>39549</v>
      </c>
      <c r="C6226" s="105">
        <v>23.87</v>
      </c>
      <c r="D6226" s="90">
        <v>5.9478999999999999E-4</v>
      </c>
      <c r="E6226" s="87">
        <v>711.78632331999995</v>
      </c>
      <c r="F6226" s="96">
        <v>3.26</v>
      </c>
      <c r="G6226" s="91">
        <v>13.565000000000001</v>
      </c>
      <c r="H6226" s="41">
        <v>3.5341014086331946E-4</v>
      </c>
      <c r="I6226" s="42">
        <v>48.711836751849823</v>
      </c>
      <c r="J6226" s="41">
        <v>3.7680555555555557E-4</v>
      </c>
      <c r="K6226" s="42">
        <v>4.1198216710704285</v>
      </c>
      <c r="L6226" s="41">
        <v>3.5341014086331946E-4</v>
      </c>
      <c r="M6226" s="42">
        <v>3.8879334070845717</v>
      </c>
    </row>
    <row r="6227" spans="1:13" x14ac:dyDescent="0.2">
      <c r="A6227" s="84">
        <v>360</v>
      </c>
      <c r="B6227" s="85">
        <v>39550</v>
      </c>
      <c r="C6227" s="105">
        <v>23.87</v>
      </c>
      <c r="D6227" s="90">
        <v>5.9478999999999999E-4</v>
      </c>
      <c r="E6227" s="87">
        <v>712.20968671000003</v>
      </c>
      <c r="F6227" s="96">
        <v>3.26</v>
      </c>
      <c r="G6227" s="91">
        <v>13.565000000000001</v>
      </c>
      <c r="H6227" s="41">
        <v>3.5341014086331946E-4</v>
      </c>
      <c r="I6227" s="42">
        <v>48.729052008938005</v>
      </c>
      <c r="J6227" s="41">
        <v>3.7680555555555557E-4</v>
      </c>
      <c r="K6227" s="42">
        <v>4.1201984766259843</v>
      </c>
      <c r="L6227" s="41">
        <v>3.5341014086331946E-4</v>
      </c>
      <c r="M6227" s="42">
        <v>3.8882868172254348</v>
      </c>
    </row>
    <row r="6228" spans="1:13" x14ac:dyDescent="0.2">
      <c r="A6228" s="84">
        <v>360</v>
      </c>
      <c r="B6228" s="85">
        <v>39551</v>
      </c>
      <c r="C6228" s="105">
        <v>23.87</v>
      </c>
      <c r="D6228" s="90">
        <v>5.9478999999999999E-4</v>
      </c>
      <c r="E6228" s="87">
        <v>712.63330191</v>
      </c>
      <c r="F6228" s="96">
        <v>3.26</v>
      </c>
      <c r="G6228" s="91">
        <v>13.565000000000001</v>
      </c>
      <c r="H6228" s="41">
        <v>3.5341014086331946E-4</v>
      </c>
      <c r="I6228" s="42">
        <v>48.74627335007262</v>
      </c>
      <c r="J6228" s="41">
        <v>3.7680555555555557E-4</v>
      </c>
      <c r="K6228" s="42">
        <v>4.12057528218154</v>
      </c>
      <c r="L6228" s="41">
        <v>3.5341014086331946E-4</v>
      </c>
      <c r="M6228" s="42">
        <v>3.8886402273662979</v>
      </c>
    </row>
    <row r="6229" spans="1:13" x14ac:dyDescent="0.2">
      <c r="A6229" s="84">
        <v>360</v>
      </c>
      <c r="B6229" s="85">
        <v>39552</v>
      </c>
      <c r="C6229" s="105">
        <v>23.82</v>
      </c>
      <c r="D6229" s="90">
        <v>5.9367000000000003E-4</v>
      </c>
      <c r="E6229" s="87">
        <v>713.05637091999995</v>
      </c>
      <c r="F6229" s="96">
        <v>3.26</v>
      </c>
      <c r="G6229" s="91">
        <v>13.54</v>
      </c>
      <c r="H6229" s="41">
        <v>3.5279836247137375E-4</v>
      </c>
      <c r="I6229" s="42">
        <v>48.763470955487108</v>
      </c>
      <c r="J6229" s="41">
        <v>3.7611111111111108E-4</v>
      </c>
      <c r="K6229" s="42">
        <v>4.1209513932926507</v>
      </c>
      <c r="L6229" s="41">
        <v>3.5279836247137375E-4</v>
      </c>
      <c r="M6229" s="42">
        <v>3.8889930257287695</v>
      </c>
    </row>
    <row r="6230" spans="1:13" x14ac:dyDescent="0.2">
      <c r="A6230" s="84">
        <v>360</v>
      </c>
      <c r="B6230" s="85">
        <v>39553</v>
      </c>
      <c r="C6230" s="105">
        <v>23.85</v>
      </c>
      <c r="D6230" s="90">
        <v>5.9435E-4</v>
      </c>
      <c r="E6230" s="87">
        <v>713.48017597</v>
      </c>
      <c r="F6230" s="96">
        <v>3.21</v>
      </c>
      <c r="G6230" s="91">
        <v>13.530000000000001</v>
      </c>
      <c r="H6230" s="41">
        <v>3.5255361350094994E-4</v>
      </c>
      <c r="I6230" s="42">
        <v>48.780662693379313</v>
      </c>
      <c r="J6230" s="41">
        <v>3.7583333333333338E-4</v>
      </c>
      <c r="K6230" s="42">
        <v>4.1213272266259837</v>
      </c>
      <c r="L6230" s="41">
        <v>3.5255361350094994E-4</v>
      </c>
      <c r="M6230" s="42">
        <v>3.8893455793422707</v>
      </c>
    </row>
    <row r="6231" spans="1:13" x14ac:dyDescent="0.2">
      <c r="A6231" s="84">
        <v>360</v>
      </c>
      <c r="B6231" s="85">
        <v>39554</v>
      </c>
      <c r="C6231" s="105">
        <v>24.14</v>
      </c>
      <c r="D6231" s="90">
        <v>6.0085E-4</v>
      </c>
      <c r="E6231" s="87">
        <v>713.90887052999994</v>
      </c>
      <c r="F6231" s="96">
        <v>3.26</v>
      </c>
      <c r="G6231" s="91">
        <v>13.7</v>
      </c>
      <c r="H6231" s="41">
        <v>3.5671142519588805E-4</v>
      </c>
      <c r="I6231" s="42">
        <v>48.798063313090665</v>
      </c>
      <c r="J6231" s="41">
        <v>3.8055555555555553E-4</v>
      </c>
      <c r="K6231" s="42">
        <v>4.1217077821815389</v>
      </c>
      <c r="L6231" s="41">
        <v>3.5671142519588805E-4</v>
      </c>
      <c r="M6231" s="42">
        <v>3.8897022907674668</v>
      </c>
    </row>
    <row r="6232" spans="1:13" x14ac:dyDescent="0.2">
      <c r="A6232" s="84">
        <v>360</v>
      </c>
      <c r="B6232" s="85">
        <v>39555</v>
      </c>
      <c r="C6232" s="105">
        <v>24.27</v>
      </c>
      <c r="D6232" s="90">
        <v>6.0375999999999995E-4</v>
      </c>
      <c r="E6232" s="87">
        <v>714.33990014999995</v>
      </c>
      <c r="F6232" s="96">
        <v>3.26</v>
      </c>
      <c r="G6232" s="91">
        <v>13.765000000000001</v>
      </c>
      <c r="H6232" s="41">
        <v>3.5829953862065445E-4</v>
      </c>
      <c r="I6232" s="42">
        <v>48.815547636661329</v>
      </c>
      <c r="J6232" s="41">
        <v>3.8236111111111115E-4</v>
      </c>
      <c r="K6232" s="42">
        <v>4.1220901432926498</v>
      </c>
      <c r="L6232" s="41">
        <v>3.5829953862065445E-4</v>
      </c>
      <c r="M6232" s="42">
        <v>3.8900605903060876</v>
      </c>
    </row>
    <row r="6233" spans="1:13" x14ac:dyDescent="0.2">
      <c r="A6233" s="84">
        <v>360</v>
      </c>
      <c r="B6233" s="85">
        <v>39556</v>
      </c>
      <c r="C6233" s="105">
        <v>23.92</v>
      </c>
      <c r="D6233" s="90">
        <v>5.9592E-4</v>
      </c>
      <c r="E6233" s="87">
        <v>714.76558957999998</v>
      </c>
      <c r="F6233" s="96">
        <v>3.22</v>
      </c>
      <c r="G6233" s="91">
        <v>13.57</v>
      </c>
      <c r="H6233" s="41">
        <v>3.535324804253559E-4</v>
      </c>
      <c r="I6233" s="42">
        <v>48.832805518300638</v>
      </c>
      <c r="J6233" s="41">
        <v>3.7694444444444445E-4</v>
      </c>
      <c r="K6233" s="42">
        <v>4.1224670877370944</v>
      </c>
      <c r="L6233" s="41">
        <v>3.535324804253559E-4</v>
      </c>
      <c r="M6233" s="42">
        <v>3.8904141227865132</v>
      </c>
    </row>
    <row r="6234" spans="1:13" x14ac:dyDescent="0.2">
      <c r="A6234" s="84">
        <v>360</v>
      </c>
      <c r="B6234" s="85">
        <v>39557</v>
      </c>
      <c r="C6234" s="105">
        <v>23.92</v>
      </c>
      <c r="D6234" s="90">
        <v>5.9592E-4</v>
      </c>
      <c r="E6234" s="87">
        <v>715.19153269000003</v>
      </c>
      <c r="F6234" s="96">
        <v>3.22</v>
      </c>
      <c r="G6234" s="91">
        <v>13.57</v>
      </c>
      <c r="H6234" s="41">
        <v>3.535324804253559E-4</v>
      </c>
      <c r="I6234" s="42">
        <v>48.850069501161656</v>
      </c>
      <c r="J6234" s="41">
        <v>3.7694444444444445E-4</v>
      </c>
      <c r="K6234" s="42">
        <v>4.1228440321815389</v>
      </c>
      <c r="L6234" s="41">
        <v>3.535324804253559E-4</v>
      </c>
      <c r="M6234" s="42">
        <v>3.8907676552669388</v>
      </c>
    </row>
    <row r="6235" spans="1:13" x14ac:dyDescent="0.2">
      <c r="A6235" s="84">
        <v>360</v>
      </c>
      <c r="B6235" s="85">
        <v>39558</v>
      </c>
      <c r="C6235" s="105">
        <v>23.92</v>
      </c>
      <c r="D6235" s="90">
        <v>5.9592E-4</v>
      </c>
      <c r="E6235" s="87">
        <v>715.61772962999999</v>
      </c>
      <c r="F6235" s="96">
        <v>3.22</v>
      </c>
      <c r="G6235" s="91">
        <v>13.57</v>
      </c>
      <c r="H6235" s="41">
        <v>3.535324804253559E-4</v>
      </c>
      <c r="I6235" s="42">
        <v>48.867339587401354</v>
      </c>
      <c r="J6235" s="41">
        <v>3.7694444444444445E-4</v>
      </c>
      <c r="K6235" s="42">
        <v>4.1232209766259835</v>
      </c>
      <c r="L6235" s="41">
        <v>3.535324804253559E-4</v>
      </c>
      <c r="M6235" s="42">
        <v>3.8911211877473644</v>
      </c>
    </row>
    <row r="6236" spans="1:13" x14ac:dyDescent="0.2">
      <c r="A6236" s="84">
        <v>360</v>
      </c>
      <c r="B6236" s="85">
        <v>39559</v>
      </c>
      <c r="C6236" s="105">
        <v>23.64</v>
      </c>
      <c r="D6236" s="90">
        <v>5.8962999999999995E-4</v>
      </c>
      <c r="E6236" s="87">
        <v>716.03967931</v>
      </c>
      <c r="F6236" s="96">
        <v>3.27</v>
      </c>
      <c r="G6236" s="91">
        <v>13.455</v>
      </c>
      <c r="H6236" s="41">
        <v>3.5071731067648493E-4</v>
      </c>
      <c r="I6236" s="42">
        <v>48.884478209321358</v>
      </c>
      <c r="J6236" s="41">
        <v>3.7375E-4</v>
      </c>
      <c r="K6236" s="42">
        <v>4.1235947266259831</v>
      </c>
      <c r="L6236" s="41">
        <v>3.5071731067648493E-4</v>
      </c>
      <c r="M6236" s="42">
        <v>3.8914719050580411</v>
      </c>
    </row>
    <row r="6237" spans="1:13" x14ac:dyDescent="0.2">
      <c r="A6237" s="84">
        <v>360</v>
      </c>
      <c r="B6237" s="85">
        <v>39560</v>
      </c>
      <c r="C6237" s="105">
        <v>23.69</v>
      </c>
      <c r="D6237" s="90">
        <v>5.9075000000000002E-4</v>
      </c>
      <c r="E6237" s="87">
        <v>716.46267975000001</v>
      </c>
      <c r="F6237" s="96">
        <v>3.26</v>
      </c>
      <c r="G6237" s="91">
        <v>13.475000000000001</v>
      </c>
      <c r="H6237" s="41">
        <v>3.5120710976532798E-4</v>
      </c>
      <c r="I6237" s="42">
        <v>48.901646785625637</v>
      </c>
      <c r="J6237" s="41">
        <v>3.7430555555555562E-4</v>
      </c>
      <c r="K6237" s="42">
        <v>4.123969032181539</v>
      </c>
      <c r="L6237" s="41">
        <v>3.5120710976532798E-4</v>
      </c>
      <c r="M6237" s="42">
        <v>3.8918231121678062</v>
      </c>
    </row>
    <row r="6238" spans="1:13" x14ac:dyDescent="0.2">
      <c r="A6238" s="84">
        <v>360</v>
      </c>
      <c r="B6238" s="85">
        <v>39561</v>
      </c>
      <c r="C6238" s="105">
        <v>23.48</v>
      </c>
      <c r="D6238" s="90">
        <v>5.8602999999999997E-4</v>
      </c>
      <c r="E6238" s="87">
        <v>716.88254836999999</v>
      </c>
      <c r="F6238" s="96">
        <v>3.26</v>
      </c>
      <c r="G6238" s="91">
        <v>13.370000000000001</v>
      </c>
      <c r="H6238" s="41">
        <v>3.4863470351642611E-4</v>
      </c>
      <c r="I6238" s="42">
        <v>48.918695596754212</v>
      </c>
      <c r="J6238" s="41">
        <v>3.7138888888888893E-4</v>
      </c>
      <c r="K6238" s="42">
        <v>4.1243404210704275</v>
      </c>
      <c r="L6238" s="41">
        <v>3.4863470351642611E-4</v>
      </c>
      <c r="M6238" s="42">
        <v>3.8921717468713224</v>
      </c>
    </row>
    <row r="6239" spans="1:13" x14ac:dyDescent="0.2">
      <c r="A6239" s="84">
        <v>360</v>
      </c>
      <c r="B6239" s="85">
        <v>39562</v>
      </c>
      <c r="C6239" s="105">
        <v>23.46</v>
      </c>
      <c r="D6239" s="90">
        <v>5.8558000000000004E-4</v>
      </c>
      <c r="E6239" s="87">
        <v>717.30234044999997</v>
      </c>
      <c r="F6239" s="96">
        <v>3.3</v>
      </c>
      <c r="G6239" s="91">
        <v>13.38</v>
      </c>
      <c r="H6239" s="41">
        <v>3.4887979692754811E-4</v>
      </c>
      <c r="I6239" s="42">
        <v>48.935762341339966</v>
      </c>
      <c r="J6239" s="41">
        <v>3.7166666666666668E-4</v>
      </c>
      <c r="K6239" s="42">
        <v>4.1247120877370946</v>
      </c>
      <c r="L6239" s="41">
        <v>3.4887979692754811E-4</v>
      </c>
      <c r="M6239" s="42">
        <v>3.8925206266682499</v>
      </c>
    </row>
    <row r="6240" spans="1:13" x14ac:dyDescent="0.2">
      <c r="A6240" s="84">
        <v>360</v>
      </c>
      <c r="B6240" s="85">
        <v>39563</v>
      </c>
      <c r="C6240" s="105">
        <v>23.29</v>
      </c>
      <c r="D6240" s="90">
        <v>5.8175000000000002E-4</v>
      </c>
      <c r="E6240" s="87">
        <v>717.71963109000001</v>
      </c>
      <c r="F6240" s="96">
        <v>3.24</v>
      </c>
      <c r="G6240" s="91">
        <v>13.265000000000001</v>
      </c>
      <c r="H6240" s="41">
        <v>3.4605992029956845E-4</v>
      </c>
      <c r="I6240" s="42">
        <v>48.952697047355606</v>
      </c>
      <c r="J6240" s="41">
        <v>3.6847222222222224E-4</v>
      </c>
      <c r="K6240" s="42">
        <v>4.1250805599593168</v>
      </c>
      <c r="L6240" s="41">
        <v>3.4605992029956845E-4</v>
      </c>
      <c r="M6240" s="42">
        <v>3.8928666865885493</v>
      </c>
    </row>
    <row r="6241" spans="1:13" x14ac:dyDescent="0.2">
      <c r="A6241" s="84">
        <v>360</v>
      </c>
      <c r="B6241" s="85">
        <v>39564</v>
      </c>
      <c r="C6241" s="105">
        <v>23.29</v>
      </c>
      <c r="D6241" s="90">
        <v>5.8175000000000002E-4</v>
      </c>
      <c r="E6241" s="87">
        <v>718.13716449000003</v>
      </c>
      <c r="F6241" s="96">
        <v>3.24</v>
      </c>
      <c r="G6241" s="91">
        <v>13.265000000000001</v>
      </c>
      <c r="H6241" s="41">
        <v>3.4605992029956845E-4</v>
      </c>
      <c r="I6241" s="42">
        <v>48.969637613794262</v>
      </c>
      <c r="J6241" s="41">
        <v>3.6847222222222224E-4</v>
      </c>
      <c r="K6241" s="42">
        <v>4.1254490321815389</v>
      </c>
      <c r="L6241" s="41">
        <v>3.4605992029956845E-4</v>
      </c>
      <c r="M6241" s="42">
        <v>3.8932127465088486</v>
      </c>
    </row>
    <row r="6242" spans="1:13" x14ac:dyDescent="0.2">
      <c r="A6242" s="84">
        <v>360</v>
      </c>
      <c r="B6242" s="85">
        <v>39565</v>
      </c>
      <c r="C6242" s="105">
        <v>23.29</v>
      </c>
      <c r="D6242" s="90">
        <v>5.8175000000000002E-4</v>
      </c>
      <c r="E6242" s="87">
        <v>718.55494079000005</v>
      </c>
      <c r="F6242" s="96">
        <v>3.24</v>
      </c>
      <c r="G6242" s="91">
        <v>13.265000000000001</v>
      </c>
      <c r="H6242" s="41">
        <v>3.4605992029956845E-4</v>
      </c>
      <c r="I6242" s="42">
        <v>48.986584042683994</v>
      </c>
      <c r="J6242" s="41">
        <v>3.6847222222222224E-4</v>
      </c>
      <c r="K6242" s="42">
        <v>4.125817504403761</v>
      </c>
      <c r="L6242" s="41">
        <v>3.4605992029956845E-4</v>
      </c>
      <c r="M6242" s="42">
        <v>3.893558806429148</v>
      </c>
    </row>
    <row r="6243" spans="1:13" x14ac:dyDescent="0.2">
      <c r="A6243" s="84">
        <v>360</v>
      </c>
      <c r="B6243" s="85">
        <v>39566</v>
      </c>
      <c r="C6243" s="105">
        <v>23.37</v>
      </c>
      <c r="D6243" s="90">
        <v>5.8354999999999995E-4</v>
      </c>
      <c r="E6243" s="87">
        <v>718.97425353000006</v>
      </c>
      <c r="F6243" s="96">
        <v>3.26</v>
      </c>
      <c r="G6243" s="91">
        <v>13.315000000000001</v>
      </c>
      <c r="H6243" s="41">
        <v>3.4728630427149909E-4</v>
      </c>
      <c r="I6243" s="42">
        <v>49.003596412415064</v>
      </c>
      <c r="J6243" s="41">
        <v>3.6986111111111117E-4</v>
      </c>
      <c r="K6243" s="42">
        <v>4.1261873655148724</v>
      </c>
      <c r="L6243" s="41">
        <v>3.4728630427149909E-4</v>
      </c>
      <c r="M6243" s="42">
        <v>3.8939060927334195</v>
      </c>
    </row>
    <row r="6244" spans="1:13" x14ac:dyDescent="0.2">
      <c r="A6244" s="84">
        <v>360</v>
      </c>
      <c r="B6244" s="85">
        <v>39567</v>
      </c>
      <c r="C6244" s="105">
        <v>23.5</v>
      </c>
      <c r="D6244" s="90">
        <v>5.8648000000000001E-4</v>
      </c>
      <c r="E6244" s="87">
        <v>719.39591755000004</v>
      </c>
      <c r="F6244" s="96">
        <v>3.22</v>
      </c>
      <c r="G6244" s="91">
        <v>13.36</v>
      </c>
      <c r="H6244" s="41">
        <v>3.4838958854543911E-4</v>
      </c>
      <c r="I6244" s="42">
        <v>49.02066875520643</v>
      </c>
      <c r="J6244" s="41">
        <v>3.7111111111111112E-4</v>
      </c>
      <c r="K6244" s="42">
        <v>4.1265584766259833</v>
      </c>
      <c r="L6244" s="41">
        <v>3.4838958854543911E-4</v>
      </c>
      <c r="M6244" s="42">
        <v>3.8942544823219647</v>
      </c>
    </row>
    <row r="6245" spans="1:13" x14ac:dyDescent="0.2">
      <c r="A6245" s="84">
        <v>360</v>
      </c>
      <c r="B6245" s="85">
        <v>39568</v>
      </c>
      <c r="C6245" s="105">
        <v>23.46</v>
      </c>
      <c r="D6245" s="90">
        <v>5.8558000000000004E-4</v>
      </c>
      <c r="E6245" s="87">
        <v>719.81718140999999</v>
      </c>
      <c r="F6245" s="96">
        <v>3.25</v>
      </c>
      <c r="G6245" s="91">
        <v>13.355</v>
      </c>
      <c r="H6245" s="41">
        <v>3.4826702297374723E-4</v>
      </c>
      <c r="I6245" s="42">
        <v>49.037741037577987</v>
      </c>
      <c r="J6245" s="41">
        <v>3.7097222222222224E-4</v>
      </c>
      <c r="K6245" s="42">
        <v>4.1269294488482053</v>
      </c>
      <c r="L6245" s="41">
        <v>3.4826702297374723E-4</v>
      </c>
      <c r="M6245" s="42">
        <v>3.8946027493449384</v>
      </c>
    </row>
    <row r="6246" spans="1:13" x14ac:dyDescent="0.2">
      <c r="A6246" s="84">
        <v>360</v>
      </c>
      <c r="B6246" s="85">
        <v>39569</v>
      </c>
      <c r="C6246" s="105">
        <v>23.46</v>
      </c>
      <c r="D6246" s="90">
        <v>5.8558000000000004E-4</v>
      </c>
      <c r="E6246" s="87">
        <v>720.23869195999998</v>
      </c>
      <c r="F6246" s="96">
        <v>3.25</v>
      </c>
      <c r="G6246" s="91">
        <v>13.355</v>
      </c>
      <c r="H6246" s="41">
        <v>3.4826702297374723E-4</v>
      </c>
      <c r="I6246" s="42">
        <v>49.054819265662502</v>
      </c>
      <c r="J6246" s="41">
        <v>3.7097222222222224E-4</v>
      </c>
      <c r="K6246" s="42">
        <v>4.1273004210704274</v>
      </c>
      <c r="L6246" s="41">
        <v>3.4826702297374723E-4</v>
      </c>
      <c r="M6246" s="42">
        <v>3.8949510163679122</v>
      </c>
    </row>
    <row r="6247" spans="1:13" x14ac:dyDescent="0.2">
      <c r="A6247" s="84">
        <v>360</v>
      </c>
      <c r="B6247" s="85">
        <v>39570</v>
      </c>
      <c r="C6247" s="105">
        <v>23.48</v>
      </c>
      <c r="D6247" s="90">
        <v>5.8602999999999997E-4</v>
      </c>
      <c r="E6247" s="87">
        <v>720.66077343999996</v>
      </c>
      <c r="F6247" s="96">
        <v>3.25</v>
      </c>
      <c r="G6247" s="91">
        <v>13.365</v>
      </c>
      <c r="H6247" s="41">
        <v>3.4851214872611003E-4</v>
      </c>
      <c r="I6247" s="42">
        <v>49.07191546613015</v>
      </c>
      <c r="J6247" s="41">
        <v>3.7125E-4</v>
      </c>
      <c r="K6247" s="42">
        <v>4.1276716710704271</v>
      </c>
      <c r="L6247" s="41">
        <v>3.4851214872611003E-4</v>
      </c>
      <c r="M6247" s="42">
        <v>3.8952995285166381</v>
      </c>
    </row>
    <row r="6248" spans="1:13" x14ac:dyDescent="0.2">
      <c r="A6248" s="84">
        <v>360</v>
      </c>
      <c r="B6248" s="85">
        <v>39571</v>
      </c>
      <c r="C6248" s="105">
        <v>23.48</v>
      </c>
      <c r="D6248" s="90">
        <v>5.8602999999999997E-4</v>
      </c>
      <c r="E6248" s="87">
        <v>721.08310227000004</v>
      </c>
      <c r="F6248" s="96">
        <v>3.25</v>
      </c>
      <c r="G6248" s="91">
        <v>13.365</v>
      </c>
      <c r="H6248" s="41">
        <v>3.4851214872611003E-4</v>
      </c>
      <c r="I6248" s="42">
        <v>49.089017624831357</v>
      </c>
      <c r="J6248" s="41">
        <v>3.7125E-4</v>
      </c>
      <c r="K6248" s="42">
        <v>4.1280429210704268</v>
      </c>
      <c r="L6248" s="41">
        <v>3.4851214872611003E-4</v>
      </c>
      <c r="M6248" s="42">
        <v>3.895648040665364</v>
      </c>
    </row>
    <row r="6249" spans="1:13" x14ac:dyDescent="0.2">
      <c r="A6249" s="84">
        <v>360</v>
      </c>
      <c r="B6249" s="85">
        <v>39572</v>
      </c>
      <c r="C6249" s="105">
        <v>23.48</v>
      </c>
      <c r="D6249" s="90">
        <v>5.8602999999999997E-4</v>
      </c>
      <c r="E6249" s="87">
        <v>721.50567860000001</v>
      </c>
      <c r="F6249" s="96">
        <v>3.25</v>
      </c>
      <c r="G6249" s="91">
        <v>13.365</v>
      </c>
      <c r="H6249" s="41">
        <v>3.4851214872611003E-4</v>
      </c>
      <c r="I6249" s="42">
        <v>49.10612574384264</v>
      </c>
      <c r="J6249" s="41">
        <v>3.7125E-4</v>
      </c>
      <c r="K6249" s="42">
        <v>4.1284141710704265</v>
      </c>
      <c r="L6249" s="41">
        <v>3.4851214872611003E-4</v>
      </c>
      <c r="M6249" s="42">
        <v>3.8959965528140899</v>
      </c>
    </row>
    <row r="6250" spans="1:13" x14ac:dyDescent="0.2">
      <c r="A6250" s="84">
        <v>360</v>
      </c>
      <c r="B6250" s="85">
        <v>39573</v>
      </c>
      <c r="C6250" s="105">
        <v>23.68</v>
      </c>
      <c r="D6250" s="90">
        <v>5.9053000000000003E-4</v>
      </c>
      <c r="E6250" s="87">
        <v>721.93174935000002</v>
      </c>
      <c r="F6250" s="96">
        <v>3.28</v>
      </c>
      <c r="G6250" s="91">
        <v>13.48</v>
      </c>
      <c r="H6250" s="41">
        <v>3.5132954608618761E-4</v>
      </c>
      <c r="I6250" s="42">
        <v>49.123378176710276</v>
      </c>
      <c r="J6250" s="41">
        <v>3.7444444444444444E-4</v>
      </c>
      <c r="K6250" s="42">
        <v>4.1287886155148712</v>
      </c>
      <c r="L6250" s="41">
        <v>3.5132954608618761E-4</v>
      </c>
      <c r="M6250" s="42">
        <v>3.896347882360176</v>
      </c>
    </row>
    <row r="6251" spans="1:13" x14ac:dyDescent="0.2">
      <c r="A6251" s="84">
        <v>360</v>
      </c>
      <c r="B6251" s="85">
        <v>39574</v>
      </c>
      <c r="C6251" s="105">
        <v>23.97</v>
      </c>
      <c r="D6251" s="90">
        <v>5.9703999999999996E-4</v>
      </c>
      <c r="E6251" s="87">
        <v>722.36277147999999</v>
      </c>
      <c r="F6251" s="96">
        <v>3.31</v>
      </c>
      <c r="G6251" s="91">
        <v>13.639999999999999</v>
      </c>
      <c r="H6251" s="41">
        <v>3.5524467055347841E-4</v>
      </c>
      <c r="I6251" s="42">
        <v>49.140828995007134</v>
      </c>
      <c r="J6251" s="41">
        <v>3.7888888888888884E-4</v>
      </c>
      <c r="K6251" s="42">
        <v>4.1291675044037603</v>
      </c>
      <c r="L6251" s="41">
        <v>3.5524467055347841E-4</v>
      </c>
      <c r="M6251" s="42">
        <v>3.8967031270307295</v>
      </c>
    </row>
    <row r="6252" spans="1:13" x14ac:dyDescent="0.2">
      <c r="A6252" s="84">
        <v>360</v>
      </c>
      <c r="B6252" s="85">
        <v>39575</v>
      </c>
      <c r="C6252" s="105">
        <v>23.99</v>
      </c>
      <c r="D6252" s="90">
        <v>5.9749E-4</v>
      </c>
      <c r="E6252" s="87">
        <v>722.79437600999995</v>
      </c>
      <c r="F6252" s="96">
        <v>3.39</v>
      </c>
      <c r="G6252" s="91">
        <v>13.69</v>
      </c>
      <c r="H6252" s="41">
        <v>3.5646701969826999E-4</v>
      </c>
      <c r="I6252" s="42">
        <v>49.158346079864486</v>
      </c>
      <c r="J6252" s="41">
        <v>3.8027777777777778E-4</v>
      </c>
      <c r="K6252" s="42">
        <v>4.1295477821815378</v>
      </c>
      <c r="L6252" s="41">
        <v>3.5646701969826999E-4</v>
      </c>
      <c r="M6252" s="42">
        <v>3.897059594050428</v>
      </c>
    </row>
    <row r="6253" spans="1:13" x14ac:dyDescent="0.2">
      <c r="A6253" s="84">
        <v>360</v>
      </c>
      <c r="B6253" s="85">
        <v>39576</v>
      </c>
      <c r="C6253" s="105">
        <v>23.86</v>
      </c>
      <c r="D6253" s="90">
        <v>5.9456999999999999E-4</v>
      </c>
      <c r="E6253" s="87">
        <v>723.22412785999995</v>
      </c>
      <c r="F6253" s="96">
        <v>3.39</v>
      </c>
      <c r="G6253" s="91">
        <v>13.625</v>
      </c>
      <c r="H6253" s="41">
        <v>3.548778612254555E-4</v>
      </c>
      <c r="I6253" s="42">
        <v>49.175791288582687</v>
      </c>
      <c r="J6253" s="41">
        <v>3.7847222222222221E-4</v>
      </c>
      <c r="K6253" s="42">
        <v>4.1299262544037605</v>
      </c>
      <c r="L6253" s="41">
        <v>3.548778612254555E-4</v>
      </c>
      <c r="M6253" s="42">
        <v>3.8974144719116532</v>
      </c>
    </row>
    <row r="6254" spans="1:13" x14ac:dyDescent="0.2">
      <c r="A6254" s="84">
        <v>360</v>
      </c>
      <c r="B6254" s="85">
        <v>39577</v>
      </c>
      <c r="C6254" s="105">
        <v>23.65</v>
      </c>
      <c r="D6254" s="90">
        <v>5.8985000000000005E-4</v>
      </c>
      <c r="E6254" s="87">
        <v>723.65072161000001</v>
      </c>
      <c r="F6254" s="96">
        <v>3.39</v>
      </c>
      <c r="G6254" s="91">
        <v>13.52</v>
      </c>
      <c r="H6254" s="41">
        <v>3.5230884303150134E-4</v>
      </c>
      <c r="I6254" s="42">
        <v>49.193116354716729</v>
      </c>
      <c r="J6254" s="41">
        <v>3.7555555555555552E-4</v>
      </c>
      <c r="K6254" s="42">
        <v>4.1303018099593158</v>
      </c>
      <c r="L6254" s="41">
        <v>3.5230884303150134E-4</v>
      </c>
      <c r="M6254" s="42">
        <v>3.8977667807546847</v>
      </c>
    </row>
    <row r="6255" spans="1:13" x14ac:dyDescent="0.2">
      <c r="A6255" s="84">
        <v>360</v>
      </c>
      <c r="B6255" s="85">
        <v>39578</v>
      </c>
      <c r="C6255" s="105">
        <v>23.65</v>
      </c>
      <c r="D6255" s="90">
        <v>5.8985000000000005E-4</v>
      </c>
      <c r="E6255" s="87">
        <v>724.07756699000004</v>
      </c>
      <c r="F6255" s="96">
        <v>3.39</v>
      </c>
      <c r="G6255" s="91">
        <v>13.52</v>
      </c>
      <c r="H6255" s="41">
        <v>3.5230884303150134E-4</v>
      </c>
      <c r="I6255" s="42">
        <v>49.210447524624776</v>
      </c>
      <c r="J6255" s="41">
        <v>3.7555555555555552E-4</v>
      </c>
      <c r="K6255" s="42">
        <v>4.1306773655148712</v>
      </c>
      <c r="L6255" s="41">
        <v>3.5230884303150134E-4</v>
      </c>
      <c r="M6255" s="42">
        <v>3.8981190895977162</v>
      </c>
    </row>
    <row r="6256" spans="1:13" x14ac:dyDescent="0.2">
      <c r="A6256" s="84">
        <v>360</v>
      </c>
      <c r="B6256" s="85">
        <v>39579</v>
      </c>
      <c r="C6256" s="105">
        <v>23.65</v>
      </c>
      <c r="D6256" s="90">
        <v>5.8985000000000005E-4</v>
      </c>
      <c r="E6256" s="87">
        <v>724.50466414000005</v>
      </c>
      <c r="F6256" s="96">
        <v>3.39</v>
      </c>
      <c r="G6256" s="91">
        <v>13.52</v>
      </c>
      <c r="H6256" s="41">
        <v>3.5230884303150134E-4</v>
      </c>
      <c r="I6256" s="42">
        <v>49.227784800457236</v>
      </c>
      <c r="J6256" s="41">
        <v>3.7555555555555552E-4</v>
      </c>
      <c r="K6256" s="42">
        <v>4.1310529210704265</v>
      </c>
      <c r="L6256" s="41">
        <v>3.5230884303150134E-4</v>
      </c>
      <c r="M6256" s="42">
        <v>3.8984713984407477</v>
      </c>
    </row>
    <row r="6257" spans="1:13" x14ac:dyDescent="0.2">
      <c r="A6257" s="84">
        <v>360</v>
      </c>
      <c r="B6257" s="85">
        <v>39580</v>
      </c>
      <c r="C6257" s="105">
        <v>24.09</v>
      </c>
      <c r="D6257" s="90">
        <v>5.9973000000000003E-4</v>
      </c>
      <c r="E6257" s="87">
        <v>724.93917132000001</v>
      </c>
      <c r="F6257" s="96">
        <v>3.35</v>
      </c>
      <c r="G6257" s="91">
        <v>13.72</v>
      </c>
      <c r="H6257" s="41">
        <v>3.5720017188989317E-4</v>
      </c>
      <c r="I6257" s="42">
        <v>49.245368973649718</v>
      </c>
      <c r="J6257" s="41">
        <v>3.8111111111111115E-4</v>
      </c>
      <c r="K6257" s="42">
        <v>4.1314340321815379</v>
      </c>
      <c r="L6257" s="41">
        <v>3.5720017188989317E-4</v>
      </c>
      <c r="M6257" s="42">
        <v>3.8988285986126376</v>
      </c>
    </row>
    <row r="6258" spans="1:13" x14ac:dyDescent="0.2">
      <c r="A6258" s="84">
        <v>360</v>
      </c>
      <c r="B6258" s="85">
        <v>39581</v>
      </c>
      <c r="C6258" s="105">
        <v>24.18</v>
      </c>
      <c r="D6258" s="90">
        <v>6.0174000000000002E-4</v>
      </c>
      <c r="E6258" s="87">
        <v>725.37539621999997</v>
      </c>
      <c r="F6258" s="96">
        <v>3.34</v>
      </c>
      <c r="G6258" s="91">
        <v>13.76</v>
      </c>
      <c r="H6258" s="41">
        <v>3.5817740817845056E-4</v>
      </c>
      <c r="I6258" s="42">
        <v>49.263007552273493</v>
      </c>
      <c r="J6258" s="41">
        <v>3.8222222222222222E-4</v>
      </c>
      <c r="K6258" s="42">
        <v>4.13181625440376</v>
      </c>
      <c r="L6258" s="41">
        <v>3.5817740817845056E-4</v>
      </c>
      <c r="M6258" s="42">
        <v>3.8991867760208159</v>
      </c>
    </row>
    <row r="6259" spans="1:13" x14ac:dyDescent="0.2">
      <c r="A6259" s="84">
        <v>360</v>
      </c>
      <c r="B6259" s="85">
        <v>39582</v>
      </c>
      <c r="C6259" s="105">
        <v>23.69</v>
      </c>
      <c r="D6259" s="90">
        <v>5.9075000000000002E-4</v>
      </c>
      <c r="E6259" s="87">
        <v>725.80391173999999</v>
      </c>
      <c r="F6259" s="96">
        <v>3.35</v>
      </c>
      <c r="G6259" s="91">
        <v>13.520000000000001</v>
      </c>
      <c r="H6259" s="41">
        <v>3.5230884303150134E-4</v>
      </c>
      <c r="I6259" s="42">
        <v>49.280363345468487</v>
      </c>
      <c r="J6259" s="41">
        <v>3.7555555555555557E-4</v>
      </c>
      <c r="K6259" s="42">
        <v>4.1321918099593153</v>
      </c>
      <c r="L6259" s="41">
        <v>3.5230884303150134E-4</v>
      </c>
      <c r="M6259" s="42">
        <v>3.8995390848638474</v>
      </c>
    </row>
    <row r="6260" spans="1:13" x14ac:dyDescent="0.2">
      <c r="A6260" s="84">
        <v>360</v>
      </c>
      <c r="B6260" s="85">
        <v>39583</v>
      </c>
      <c r="C6260" s="105">
        <v>23.69</v>
      </c>
      <c r="D6260" s="90">
        <v>5.9075000000000002E-4</v>
      </c>
      <c r="E6260" s="87">
        <v>726.23268040000005</v>
      </c>
      <c r="F6260" s="96">
        <v>3.35</v>
      </c>
      <c r="G6260" s="91">
        <v>13.520000000000001</v>
      </c>
      <c r="H6260" s="41">
        <v>3.5230884303150134E-4</v>
      </c>
      <c r="I6260" s="42">
        <v>49.297725253262904</v>
      </c>
      <c r="J6260" s="41">
        <v>3.7555555555555557E-4</v>
      </c>
      <c r="K6260" s="42">
        <v>4.1325673655148707</v>
      </c>
      <c r="L6260" s="41">
        <v>3.5230884303150134E-4</v>
      </c>
      <c r="M6260" s="42">
        <v>3.8998913937068789</v>
      </c>
    </row>
    <row r="6261" spans="1:13" x14ac:dyDescent="0.2">
      <c r="A6261" s="84">
        <v>360</v>
      </c>
      <c r="B6261" s="85">
        <v>39584</v>
      </c>
      <c r="C6261" s="105">
        <v>23.69</v>
      </c>
      <c r="D6261" s="90">
        <v>5.9075000000000002E-4</v>
      </c>
      <c r="E6261" s="87">
        <v>726.66170236000005</v>
      </c>
      <c r="F6261" s="96">
        <v>3.35</v>
      </c>
      <c r="G6261" s="91">
        <v>13.520000000000001</v>
      </c>
      <c r="H6261" s="41">
        <v>3.5230884303150134E-4</v>
      </c>
      <c r="I6261" s="42">
        <v>49.315093277810966</v>
      </c>
      <c r="J6261" s="41">
        <v>3.7555555555555557E-4</v>
      </c>
      <c r="K6261" s="42">
        <v>4.132942921070426</v>
      </c>
      <c r="L6261" s="41">
        <v>3.5230884303150134E-4</v>
      </c>
      <c r="M6261" s="42">
        <v>3.9002437025499104</v>
      </c>
    </row>
    <row r="6262" spans="1:13" x14ac:dyDescent="0.2">
      <c r="A6262" s="84">
        <v>360</v>
      </c>
      <c r="B6262" s="85">
        <v>39585</v>
      </c>
      <c r="C6262" s="105">
        <v>23.69</v>
      </c>
      <c r="D6262" s="90">
        <v>5.9075000000000002E-4</v>
      </c>
      <c r="E6262" s="87">
        <v>727.09097775999999</v>
      </c>
      <c r="F6262" s="96">
        <v>3.35</v>
      </c>
      <c r="G6262" s="91">
        <v>13.520000000000001</v>
      </c>
      <c r="H6262" s="41">
        <v>3.5230884303150134E-4</v>
      </c>
      <c r="I6262" s="42">
        <v>49.332467421267665</v>
      </c>
      <c r="J6262" s="41">
        <v>3.7555555555555557E-4</v>
      </c>
      <c r="K6262" s="42">
        <v>4.1333184766259814</v>
      </c>
      <c r="L6262" s="41">
        <v>3.5230884303150134E-4</v>
      </c>
      <c r="M6262" s="42">
        <v>3.9005960113929419</v>
      </c>
    </row>
    <row r="6263" spans="1:13" x14ac:dyDescent="0.2">
      <c r="A6263" s="84">
        <v>360</v>
      </c>
      <c r="B6263" s="85">
        <v>39586</v>
      </c>
      <c r="C6263" s="105">
        <v>23.69</v>
      </c>
      <c r="D6263" s="90">
        <v>5.9075000000000002E-4</v>
      </c>
      <c r="E6263" s="87">
        <v>727.52050675999999</v>
      </c>
      <c r="F6263" s="96">
        <v>3.35</v>
      </c>
      <c r="G6263" s="91">
        <v>13.520000000000001</v>
      </c>
      <c r="H6263" s="41">
        <v>3.5230884303150134E-4</v>
      </c>
      <c r="I6263" s="42">
        <v>49.349847685788738</v>
      </c>
      <c r="J6263" s="41">
        <v>3.7555555555555557E-4</v>
      </c>
      <c r="K6263" s="42">
        <v>4.1336940321815367</v>
      </c>
      <c r="L6263" s="41">
        <v>3.5230884303150134E-4</v>
      </c>
      <c r="M6263" s="42">
        <v>3.9009483202359734</v>
      </c>
    </row>
    <row r="6264" spans="1:13" x14ac:dyDescent="0.2">
      <c r="A6264" s="84">
        <v>360</v>
      </c>
      <c r="B6264" s="85">
        <v>39587</v>
      </c>
      <c r="C6264" s="105">
        <v>23.59</v>
      </c>
      <c r="D6264" s="90">
        <v>5.8850000000000005E-4</v>
      </c>
      <c r="E6264" s="87">
        <v>727.94865258000004</v>
      </c>
      <c r="F6264" s="96">
        <v>3.42</v>
      </c>
      <c r="G6264" s="91">
        <v>13.504999999999999</v>
      </c>
      <c r="H6264" s="41">
        <v>3.5194164700813602E-4</v>
      </c>
      <c r="I6264" s="42">
        <v>49.367215952462878</v>
      </c>
      <c r="J6264" s="41">
        <v>3.7513888888888889E-4</v>
      </c>
      <c r="K6264" s="42">
        <v>4.1340691710704256</v>
      </c>
      <c r="L6264" s="41">
        <v>3.5194164700813602E-4</v>
      </c>
      <c r="M6264" s="42">
        <v>3.9013002618829815</v>
      </c>
    </row>
    <row r="6265" spans="1:13" x14ac:dyDescent="0.2">
      <c r="A6265" s="84">
        <v>360</v>
      </c>
      <c r="B6265" s="85">
        <v>39588</v>
      </c>
      <c r="C6265" s="105">
        <v>23.8</v>
      </c>
      <c r="D6265" s="90">
        <v>5.9321999999999999E-4</v>
      </c>
      <c r="E6265" s="87">
        <v>728.38048628000001</v>
      </c>
      <c r="F6265" s="96">
        <v>3.41</v>
      </c>
      <c r="G6265" s="91">
        <v>13.605</v>
      </c>
      <c r="H6265" s="41">
        <v>3.5438870699810998E-4</v>
      </c>
      <c r="I6265" s="42">
        <v>49.384711136292367</v>
      </c>
      <c r="J6265" s="41">
        <v>3.779166666666667E-4</v>
      </c>
      <c r="K6265" s="42">
        <v>4.134447087737092</v>
      </c>
      <c r="L6265" s="41">
        <v>3.5438870699810998E-4</v>
      </c>
      <c r="M6265" s="42">
        <v>3.9016546505899798</v>
      </c>
    </row>
    <row r="6266" spans="1:13" x14ac:dyDescent="0.2">
      <c r="A6266" s="84">
        <v>360</v>
      </c>
      <c r="B6266" s="85">
        <v>39589</v>
      </c>
      <c r="C6266" s="105">
        <v>23.38</v>
      </c>
      <c r="D6266" s="90">
        <v>5.8378E-4</v>
      </c>
      <c r="E6266" s="87">
        <v>728.80570023999996</v>
      </c>
      <c r="F6266" s="96">
        <v>3.5</v>
      </c>
      <c r="G6266" s="91">
        <v>13.44</v>
      </c>
      <c r="H6266" s="41">
        <v>3.5034990485183215E-4</v>
      </c>
      <c r="I6266" s="42">
        <v>49.402013065140103</v>
      </c>
      <c r="J6266" s="41">
        <v>3.7333333333333332E-4</v>
      </c>
      <c r="K6266" s="42">
        <v>4.1348204210704251</v>
      </c>
      <c r="L6266" s="41">
        <v>3.5034990485183215E-4</v>
      </c>
      <c r="M6266" s="42">
        <v>3.9020050004948317</v>
      </c>
    </row>
    <row r="6267" spans="1:13" x14ac:dyDescent="0.2">
      <c r="A6267" s="84">
        <v>360</v>
      </c>
      <c r="B6267" s="85">
        <v>39590</v>
      </c>
      <c r="C6267" s="105">
        <v>23.41</v>
      </c>
      <c r="D6267" s="90">
        <v>5.8445000000000003E-4</v>
      </c>
      <c r="E6267" s="87">
        <v>729.23165072999996</v>
      </c>
      <c r="F6267" s="96">
        <v>3.47</v>
      </c>
      <c r="G6267" s="91">
        <v>13.44</v>
      </c>
      <c r="H6267" s="41">
        <v>3.5034990485183215E-4</v>
      </c>
      <c r="I6267" s="42">
        <v>49.419321055716964</v>
      </c>
      <c r="J6267" s="41">
        <v>3.7333333333333332E-4</v>
      </c>
      <c r="K6267" s="42">
        <v>4.1351937544037582</v>
      </c>
      <c r="L6267" s="41">
        <v>3.5034990485183215E-4</v>
      </c>
      <c r="M6267" s="42">
        <v>3.9023553503996835</v>
      </c>
    </row>
    <row r="6268" spans="1:13" x14ac:dyDescent="0.2">
      <c r="A6268" s="84">
        <v>360</v>
      </c>
      <c r="B6268" s="85">
        <v>39591</v>
      </c>
      <c r="C6268" s="105">
        <v>23.19</v>
      </c>
      <c r="D6268" s="90">
        <v>5.7949E-4</v>
      </c>
      <c r="E6268" s="87">
        <v>729.65423318000001</v>
      </c>
      <c r="F6268" s="96">
        <v>3.46</v>
      </c>
      <c r="G6268" s="91">
        <v>13.325000000000001</v>
      </c>
      <c r="H6268" s="41">
        <v>3.47531516308619E-4</v>
      </c>
      <c r="I6268" s="42">
        <v>49.436495827298401</v>
      </c>
      <c r="J6268" s="41">
        <v>3.7013888888888893E-4</v>
      </c>
      <c r="K6268" s="42">
        <v>4.1355638932926473</v>
      </c>
      <c r="L6268" s="41">
        <v>3.47531516308619E-4</v>
      </c>
      <c r="M6268" s="42">
        <v>3.9027028819159924</v>
      </c>
    </row>
    <row r="6269" spans="1:13" x14ac:dyDescent="0.2">
      <c r="A6269" s="84">
        <v>360</v>
      </c>
      <c r="B6269" s="85">
        <v>39592</v>
      </c>
      <c r="C6269" s="105">
        <v>23.19</v>
      </c>
      <c r="D6269" s="90">
        <v>5.7949E-4</v>
      </c>
      <c r="E6269" s="87">
        <v>730.07706051000002</v>
      </c>
      <c r="F6269" s="96">
        <v>3.46</v>
      </c>
      <c r="G6269" s="91">
        <v>13.325000000000001</v>
      </c>
      <c r="H6269" s="41">
        <v>3.47531516308619E-4</v>
      </c>
      <c r="I6269" s="42">
        <v>49.453676567654249</v>
      </c>
      <c r="J6269" s="41">
        <v>3.7013888888888893E-4</v>
      </c>
      <c r="K6269" s="42">
        <v>4.1359340321815363</v>
      </c>
      <c r="L6269" s="41">
        <v>3.47531516308619E-4</v>
      </c>
      <c r="M6269" s="42">
        <v>3.9030504134323012</v>
      </c>
    </row>
    <row r="6270" spans="1:13" x14ac:dyDescent="0.2">
      <c r="A6270" s="84">
        <v>360</v>
      </c>
      <c r="B6270" s="85">
        <v>39593</v>
      </c>
      <c r="C6270" s="105">
        <v>23.19</v>
      </c>
      <c r="D6270" s="90">
        <v>5.7949E-4</v>
      </c>
      <c r="E6270" s="87">
        <v>730.50013287000002</v>
      </c>
      <c r="F6270" s="96">
        <v>3.46</v>
      </c>
      <c r="G6270" s="91">
        <v>13.325000000000001</v>
      </c>
      <c r="H6270" s="41">
        <v>3.47531516308619E-4</v>
      </c>
      <c r="I6270" s="42">
        <v>49.470863278858843</v>
      </c>
      <c r="J6270" s="41">
        <v>3.7013888888888893E-4</v>
      </c>
      <c r="K6270" s="42">
        <v>4.1363041710704254</v>
      </c>
      <c r="L6270" s="41">
        <v>3.47531516308619E-4</v>
      </c>
      <c r="M6270" s="42">
        <v>3.90339794494861</v>
      </c>
    </row>
    <row r="6271" spans="1:13" x14ac:dyDescent="0.2">
      <c r="A6271" s="84">
        <v>360</v>
      </c>
      <c r="B6271" s="85">
        <v>39594</v>
      </c>
      <c r="C6271" s="105">
        <v>23.23</v>
      </c>
      <c r="D6271" s="90">
        <v>5.8040000000000001E-4</v>
      </c>
      <c r="E6271" s="87">
        <v>730.92411515000003</v>
      </c>
      <c r="F6271" s="96">
        <v>3.48</v>
      </c>
      <c r="G6271" s="91">
        <v>13.355</v>
      </c>
      <c r="H6271" s="41">
        <v>3.4826702297374723E-4</v>
      </c>
      <c r="I6271" s="42">
        <v>49.488092349136913</v>
      </c>
      <c r="J6271" s="41">
        <v>3.7097222222222224E-4</v>
      </c>
      <c r="K6271" s="42">
        <v>4.1366751432926474</v>
      </c>
      <c r="L6271" s="41">
        <v>3.4826702297374723E-4</v>
      </c>
      <c r="M6271" s="42">
        <v>3.9037462119715838</v>
      </c>
    </row>
    <row r="6272" spans="1:13" x14ac:dyDescent="0.2">
      <c r="A6272" s="84">
        <v>360</v>
      </c>
      <c r="B6272" s="85">
        <v>39595</v>
      </c>
      <c r="C6272" s="105">
        <v>23.36</v>
      </c>
      <c r="D6272" s="90">
        <v>5.8332999999999996E-4</v>
      </c>
      <c r="E6272" s="87">
        <v>731.35048511000002</v>
      </c>
      <c r="F6272" s="96">
        <v>3.47</v>
      </c>
      <c r="G6272" s="91">
        <v>13.414999999999999</v>
      </c>
      <c r="H6272" s="41">
        <v>3.4973745413835466E-4</v>
      </c>
      <c r="I6272" s="42">
        <v>49.505400188565261</v>
      </c>
      <c r="J6272" s="41">
        <v>3.7263888888888888E-4</v>
      </c>
      <c r="K6272" s="42">
        <v>4.1370477821815363</v>
      </c>
      <c r="L6272" s="41">
        <v>3.4973745413835466E-4</v>
      </c>
      <c r="M6272" s="42">
        <v>3.9040959494257219</v>
      </c>
    </row>
    <row r="6273" spans="1:13" x14ac:dyDescent="0.2">
      <c r="A6273" s="84">
        <v>360</v>
      </c>
      <c r="B6273" s="85">
        <v>39596</v>
      </c>
      <c r="C6273" s="105">
        <v>23.3</v>
      </c>
      <c r="D6273" s="90">
        <v>5.8197999999999995E-4</v>
      </c>
      <c r="E6273" s="87">
        <v>731.77611647000003</v>
      </c>
      <c r="F6273" s="96">
        <v>3.46</v>
      </c>
      <c r="G6273" s="91">
        <v>13.38</v>
      </c>
      <c r="H6273" s="41">
        <v>3.4887979692754811E-4</v>
      </c>
      <c r="I6273" s="42">
        <v>49.522671622529863</v>
      </c>
      <c r="J6273" s="41">
        <v>3.7166666666666668E-4</v>
      </c>
      <c r="K6273" s="42">
        <v>4.1374194488482035</v>
      </c>
      <c r="L6273" s="41">
        <v>3.4887979692754811E-4</v>
      </c>
      <c r="M6273" s="42">
        <v>3.9044448292226495</v>
      </c>
    </row>
    <row r="6274" spans="1:13" x14ac:dyDescent="0.2">
      <c r="A6274" s="84">
        <v>360</v>
      </c>
      <c r="B6274" s="85">
        <v>39597</v>
      </c>
      <c r="C6274" s="105">
        <v>23.26</v>
      </c>
      <c r="D6274" s="90">
        <v>5.8107000000000005E-4</v>
      </c>
      <c r="E6274" s="87">
        <v>732.20132962000002</v>
      </c>
      <c r="F6274" s="96">
        <v>3.43</v>
      </c>
      <c r="G6274" s="91">
        <v>13.345000000000001</v>
      </c>
      <c r="H6274" s="41">
        <v>3.4802187565596832E-4</v>
      </c>
      <c r="I6274" s="42">
        <v>49.539906595595433</v>
      </c>
      <c r="J6274" s="41">
        <v>3.7069444444444449E-4</v>
      </c>
      <c r="K6274" s="42">
        <v>4.1377901432926478</v>
      </c>
      <c r="L6274" s="41">
        <v>3.4802187565596832E-4</v>
      </c>
      <c r="M6274" s="42">
        <v>3.9047928510983052</v>
      </c>
    </row>
    <row r="6275" spans="1:13" x14ac:dyDescent="0.2">
      <c r="A6275" s="84">
        <v>360</v>
      </c>
      <c r="B6275" s="85">
        <v>39598</v>
      </c>
      <c r="C6275" s="105">
        <v>23.28</v>
      </c>
      <c r="D6275" s="90">
        <v>5.8151999999999998E-4</v>
      </c>
      <c r="E6275" s="87">
        <v>732.62711934000004</v>
      </c>
      <c r="F6275" s="96">
        <v>3.44</v>
      </c>
      <c r="G6275" s="91">
        <v>13.360000000000001</v>
      </c>
      <c r="H6275" s="41">
        <v>3.4838958854543911E-4</v>
      </c>
      <c r="I6275" s="42">
        <v>49.557165783270854</v>
      </c>
      <c r="J6275" s="41">
        <v>3.7111111111111112E-4</v>
      </c>
      <c r="K6275" s="42">
        <v>4.1381612544037587</v>
      </c>
      <c r="L6275" s="41">
        <v>3.4838958854543911E-4</v>
      </c>
      <c r="M6275" s="42">
        <v>3.9051412406868504</v>
      </c>
    </row>
    <row r="6276" spans="1:13" x14ac:dyDescent="0.2">
      <c r="A6276" s="84">
        <v>360</v>
      </c>
      <c r="B6276" s="85">
        <v>39599</v>
      </c>
      <c r="C6276" s="105">
        <v>23.28</v>
      </c>
      <c r="D6276" s="90">
        <v>5.8151999999999998E-4</v>
      </c>
      <c r="E6276" s="87">
        <v>733.05315666000001</v>
      </c>
      <c r="F6276" s="96">
        <v>3.44</v>
      </c>
      <c r="G6276" s="91">
        <v>13.360000000000001</v>
      </c>
      <c r="H6276" s="41">
        <v>3.4838958854543911E-4</v>
      </c>
      <c r="I6276" s="42">
        <v>49.574430983867565</v>
      </c>
      <c r="J6276" s="41">
        <v>3.7111111111111112E-4</v>
      </c>
      <c r="K6276" s="42">
        <v>4.1385323655148696</v>
      </c>
      <c r="L6276" s="41">
        <v>3.4838958854543911E-4</v>
      </c>
      <c r="M6276" s="42">
        <v>3.9054896302753956</v>
      </c>
    </row>
    <row r="6277" spans="1:13" x14ac:dyDescent="0.2">
      <c r="A6277" s="84">
        <v>360</v>
      </c>
      <c r="B6277" s="85">
        <v>39600</v>
      </c>
      <c r="C6277" s="105">
        <v>23.28</v>
      </c>
      <c r="D6277" s="90">
        <v>5.8151999999999998E-4</v>
      </c>
      <c r="E6277" s="87">
        <v>733.47944172999996</v>
      </c>
      <c r="F6277" s="96">
        <v>3.44</v>
      </c>
      <c r="G6277" s="91">
        <v>13.360000000000001</v>
      </c>
      <c r="H6277" s="41">
        <v>3.4838958854543911E-4</v>
      </c>
      <c r="I6277" s="42">
        <v>49.591702199480409</v>
      </c>
      <c r="J6277" s="41">
        <v>3.7111111111111112E-4</v>
      </c>
      <c r="K6277" s="42">
        <v>4.1389034766259805</v>
      </c>
      <c r="L6277" s="41">
        <v>3.4838958854543911E-4</v>
      </c>
      <c r="M6277" s="42">
        <v>3.9058380198639409</v>
      </c>
    </row>
    <row r="6278" spans="1:13" x14ac:dyDescent="0.2">
      <c r="A6278" s="84">
        <v>360</v>
      </c>
      <c r="B6278" s="85">
        <v>39601</v>
      </c>
      <c r="C6278" s="105">
        <v>23.73</v>
      </c>
      <c r="D6278" s="90">
        <v>5.9164999999999999E-4</v>
      </c>
      <c r="E6278" s="87">
        <v>733.91340484</v>
      </c>
      <c r="F6278" s="96">
        <v>3.47</v>
      </c>
      <c r="G6278" s="91">
        <v>13.6</v>
      </c>
      <c r="H6278" s="41">
        <v>3.5426640502311812E-4</v>
      </c>
      <c r="I6278" s="42">
        <v>49.609270873537596</v>
      </c>
      <c r="J6278" s="41">
        <v>3.7777777777777777E-4</v>
      </c>
      <c r="K6278" s="42">
        <v>4.139281254403758</v>
      </c>
      <c r="L6278" s="41">
        <v>3.5426640502311812E-4</v>
      </c>
      <c r="M6278" s="42">
        <v>3.906192286268964</v>
      </c>
    </row>
    <row r="6279" spans="1:13" x14ac:dyDescent="0.2">
      <c r="A6279" s="84">
        <v>360</v>
      </c>
      <c r="B6279" s="85">
        <v>39602</v>
      </c>
      <c r="C6279" s="105">
        <v>23.74</v>
      </c>
      <c r="D6279" s="90">
        <v>5.9188000000000003E-4</v>
      </c>
      <c r="E6279" s="87">
        <v>734.34779350999997</v>
      </c>
      <c r="F6279" s="96">
        <v>3.49</v>
      </c>
      <c r="G6279" s="91">
        <v>13.614999999999998</v>
      </c>
      <c r="H6279" s="41">
        <v>3.5463329484541894E-4</v>
      </c>
      <c r="I6279" s="42">
        <v>49.626863972722361</v>
      </c>
      <c r="J6279" s="41">
        <v>3.781944444444444E-4</v>
      </c>
      <c r="K6279" s="42">
        <v>4.1396594488482021</v>
      </c>
      <c r="L6279" s="41">
        <v>3.5463329484541894E-4</v>
      </c>
      <c r="M6279" s="42">
        <v>3.9065469195638096</v>
      </c>
    </row>
    <row r="6280" spans="1:13" x14ac:dyDescent="0.2">
      <c r="A6280" s="84">
        <v>360</v>
      </c>
      <c r="B6280" s="85">
        <v>39603</v>
      </c>
      <c r="C6280" s="105">
        <v>23.75</v>
      </c>
      <c r="D6280" s="90">
        <v>5.9210000000000003E-4</v>
      </c>
      <c r="E6280" s="87">
        <v>734.78260083999999</v>
      </c>
      <c r="F6280" s="96">
        <v>3.52</v>
      </c>
      <c r="G6280" s="91">
        <v>13.635</v>
      </c>
      <c r="H6280" s="41">
        <v>3.5512240614243851E-4</v>
      </c>
      <c r="I6280" s="42">
        <v>49.644487584065658</v>
      </c>
      <c r="J6280" s="41">
        <v>3.7875000000000002E-4</v>
      </c>
      <c r="K6280" s="42">
        <v>4.1400381988482025</v>
      </c>
      <c r="L6280" s="41">
        <v>3.5512240614243851E-4</v>
      </c>
      <c r="M6280" s="42">
        <v>3.9069020419699521</v>
      </c>
    </row>
    <row r="6281" spans="1:13" x14ac:dyDescent="0.2">
      <c r="A6281" s="84">
        <v>360</v>
      </c>
      <c r="B6281" s="85">
        <v>39604</v>
      </c>
      <c r="C6281" s="105">
        <v>23.68</v>
      </c>
      <c r="D6281" s="90">
        <v>5.9053000000000003E-4</v>
      </c>
      <c r="E6281" s="87">
        <v>735.21651200999997</v>
      </c>
      <c r="F6281" s="96">
        <v>3.54</v>
      </c>
      <c r="G6281" s="91">
        <v>13.61</v>
      </c>
      <c r="H6281" s="41">
        <v>3.5451100360539556E-4</v>
      </c>
      <c r="I6281" s="42">
        <v>49.662087101182557</v>
      </c>
      <c r="J6281" s="41">
        <v>3.7805555555555552E-4</v>
      </c>
      <c r="K6281" s="42">
        <v>4.1404162544037577</v>
      </c>
      <c r="L6281" s="41">
        <v>3.5451100360539556E-4</v>
      </c>
      <c r="M6281" s="42">
        <v>3.9072565529735575</v>
      </c>
    </row>
    <row r="6282" spans="1:13" x14ac:dyDescent="0.2">
      <c r="A6282" s="84">
        <v>360</v>
      </c>
      <c r="B6282" s="85">
        <v>39605</v>
      </c>
      <c r="C6282" s="105">
        <v>23.42</v>
      </c>
      <c r="D6282" s="90">
        <v>5.8467999999999997E-4</v>
      </c>
      <c r="E6282" s="87">
        <v>735.6463784</v>
      </c>
      <c r="F6282" s="96">
        <v>3.53</v>
      </c>
      <c r="G6282" s="91">
        <v>13.475000000000001</v>
      </c>
      <c r="H6282" s="41">
        <v>3.5120710976532798E-4</v>
      </c>
      <c r="I6282" s="42">
        <v>49.679528779258277</v>
      </c>
      <c r="J6282" s="41">
        <v>3.7430555555555562E-4</v>
      </c>
      <c r="K6282" s="42">
        <v>4.1407905599593136</v>
      </c>
      <c r="L6282" s="41">
        <v>3.5120710976532798E-4</v>
      </c>
      <c r="M6282" s="42">
        <v>3.907607760083323</v>
      </c>
    </row>
    <row r="6283" spans="1:13" x14ac:dyDescent="0.2">
      <c r="A6283" s="84">
        <v>360</v>
      </c>
      <c r="B6283" s="85">
        <v>39606</v>
      </c>
      <c r="C6283" s="105">
        <v>23.42</v>
      </c>
      <c r="D6283" s="90">
        <v>5.8467999999999997E-4</v>
      </c>
      <c r="E6283" s="87">
        <v>736.07649612</v>
      </c>
      <c r="F6283" s="96">
        <v>3.53</v>
      </c>
      <c r="G6283" s="91">
        <v>13.475000000000001</v>
      </c>
      <c r="H6283" s="41">
        <v>3.5120710976532798E-4</v>
      </c>
      <c r="I6283" s="42">
        <v>49.696976582975346</v>
      </c>
      <c r="J6283" s="41">
        <v>3.7430555555555562E-4</v>
      </c>
      <c r="K6283" s="42">
        <v>4.1411648655148694</v>
      </c>
      <c r="L6283" s="41">
        <v>3.5120710976532798E-4</v>
      </c>
      <c r="M6283" s="42">
        <v>3.9079589671930881</v>
      </c>
    </row>
    <row r="6284" spans="1:13" x14ac:dyDescent="0.2">
      <c r="A6284" s="84">
        <v>360</v>
      </c>
      <c r="B6284" s="85">
        <v>39607</v>
      </c>
      <c r="C6284" s="105">
        <v>23.42</v>
      </c>
      <c r="D6284" s="90">
        <v>5.8467999999999997E-4</v>
      </c>
      <c r="E6284" s="87">
        <v>736.50686532999998</v>
      </c>
      <c r="F6284" s="96">
        <v>3.53</v>
      </c>
      <c r="G6284" s="91">
        <v>13.475000000000001</v>
      </c>
      <c r="H6284" s="41">
        <v>3.5120710976532798E-4</v>
      </c>
      <c r="I6284" s="42">
        <v>49.71443051448513</v>
      </c>
      <c r="J6284" s="41">
        <v>3.7430555555555562E-4</v>
      </c>
      <c r="K6284" s="42">
        <v>4.1415391710704252</v>
      </c>
      <c r="L6284" s="41">
        <v>3.5120710976532798E-4</v>
      </c>
      <c r="M6284" s="42">
        <v>3.9083101743028532</v>
      </c>
    </row>
    <row r="6285" spans="1:13" x14ac:dyDescent="0.2">
      <c r="A6285" s="84">
        <v>360</v>
      </c>
      <c r="B6285" s="85">
        <v>39608</v>
      </c>
      <c r="C6285" s="105">
        <v>23.66</v>
      </c>
      <c r="D6285" s="90">
        <v>5.9007999999999999E-4</v>
      </c>
      <c r="E6285" s="87">
        <v>736.94146330000001</v>
      </c>
      <c r="F6285" s="96">
        <v>3.54</v>
      </c>
      <c r="G6285" s="91">
        <v>13.6</v>
      </c>
      <c r="H6285" s="41">
        <v>3.5426640502311812E-4</v>
      </c>
      <c r="I6285" s="42">
        <v>49.732042667061272</v>
      </c>
      <c r="J6285" s="41">
        <v>3.7777777777777777E-4</v>
      </c>
      <c r="K6285" s="42">
        <v>4.1419169488482028</v>
      </c>
      <c r="L6285" s="41">
        <v>3.5426640502311812E-4</v>
      </c>
      <c r="M6285" s="42">
        <v>3.9086644407078763</v>
      </c>
    </row>
    <row r="6286" spans="1:13" x14ac:dyDescent="0.2">
      <c r="A6286" s="84">
        <v>360</v>
      </c>
      <c r="B6286" s="85">
        <v>39609</v>
      </c>
      <c r="C6286" s="105">
        <v>23.83</v>
      </c>
      <c r="D6286" s="90">
        <v>5.9389999999999996E-4</v>
      </c>
      <c r="E6286" s="87">
        <v>737.37913284000001</v>
      </c>
      <c r="F6286" s="96">
        <v>3.53</v>
      </c>
      <c r="G6286" s="91">
        <v>13.68</v>
      </c>
      <c r="H6286" s="41">
        <v>3.5622259276180124E-4</v>
      </c>
      <c r="I6286" s="42">
        <v>49.749758344243475</v>
      </c>
      <c r="J6286" s="41">
        <v>3.7999999999999997E-4</v>
      </c>
      <c r="K6286" s="42">
        <v>4.1422969488482027</v>
      </c>
      <c r="L6286" s="41">
        <v>3.5622259276180124E-4</v>
      </c>
      <c r="M6286" s="42">
        <v>3.9090206633006384</v>
      </c>
    </row>
    <row r="6287" spans="1:13" x14ac:dyDescent="0.2">
      <c r="A6287" s="84">
        <v>360</v>
      </c>
      <c r="B6287" s="85">
        <v>39610</v>
      </c>
      <c r="C6287" s="105">
        <v>23.88</v>
      </c>
      <c r="D6287" s="90">
        <v>5.9502000000000003E-4</v>
      </c>
      <c r="E6287" s="87">
        <v>737.81788816999995</v>
      </c>
      <c r="F6287" s="96">
        <v>3.51</v>
      </c>
      <c r="G6287" s="91">
        <v>13.695</v>
      </c>
      <c r="H6287" s="41">
        <v>3.5658922512671332E-4</v>
      </c>
      <c r="I6287" s="42">
        <v>49.767498572021687</v>
      </c>
      <c r="J6287" s="41">
        <v>3.8041666666666665E-4</v>
      </c>
      <c r="K6287" s="42">
        <v>4.142677365514869</v>
      </c>
      <c r="L6287" s="41">
        <v>3.5658922512671332E-4</v>
      </c>
      <c r="M6287" s="42">
        <v>3.9093772525257648</v>
      </c>
    </row>
    <row r="6288" spans="1:13" x14ac:dyDescent="0.2">
      <c r="A6288" s="84">
        <v>360</v>
      </c>
      <c r="B6288" s="85">
        <v>39611</v>
      </c>
      <c r="C6288" s="105">
        <v>23.93</v>
      </c>
      <c r="D6288" s="90">
        <v>5.9613999999999999E-4</v>
      </c>
      <c r="E6288" s="87">
        <v>738.25773092999998</v>
      </c>
      <c r="F6288" s="96">
        <v>3.54</v>
      </c>
      <c r="G6288" s="91">
        <v>13.734999999999999</v>
      </c>
      <c r="H6288" s="41">
        <v>3.5756667566166911E-4</v>
      </c>
      <c r="I6288" s="42">
        <v>49.785293771042085</v>
      </c>
      <c r="J6288" s="41">
        <v>3.8152777777777778E-4</v>
      </c>
      <c r="K6288" s="42">
        <v>4.1430588932926469</v>
      </c>
      <c r="L6288" s="41">
        <v>3.5756667566166911E-4</v>
      </c>
      <c r="M6288" s="42">
        <v>3.9097348192014265</v>
      </c>
    </row>
    <row r="6289" spans="1:13" x14ac:dyDescent="0.2">
      <c r="A6289" s="84">
        <v>360</v>
      </c>
      <c r="B6289" s="85">
        <v>39612</v>
      </c>
      <c r="C6289" s="105">
        <v>23.82</v>
      </c>
      <c r="D6289" s="90">
        <v>5.9367000000000003E-4</v>
      </c>
      <c r="E6289" s="87">
        <v>738.69601239999997</v>
      </c>
      <c r="F6289" s="96">
        <v>3.51</v>
      </c>
      <c r="G6289" s="91">
        <v>13.664999999999999</v>
      </c>
      <c r="H6289" s="41">
        <v>3.5585591215148149E-4</v>
      </c>
      <c r="I6289" s="42">
        <v>49.803010162168711</v>
      </c>
      <c r="J6289" s="41">
        <v>3.7958333333333334E-4</v>
      </c>
      <c r="K6289" s="42">
        <v>4.1434384766259802</v>
      </c>
      <c r="L6289" s="41">
        <v>3.5585591215148149E-4</v>
      </c>
      <c r="M6289" s="42">
        <v>3.9100906751135778</v>
      </c>
    </row>
    <row r="6290" spans="1:13" x14ac:dyDescent="0.2">
      <c r="A6290" s="84">
        <v>360</v>
      </c>
      <c r="B6290" s="85">
        <v>39613</v>
      </c>
      <c r="C6290" s="105">
        <v>23.82</v>
      </c>
      <c r="D6290" s="90">
        <v>5.9367000000000003E-4</v>
      </c>
      <c r="E6290" s="87">
        <v>739.13455406000003</v>
      </c>
      <c r="F6290" s="96">
        <v>3.51</v>
      </c>
      <c r="G6290" s="91">
        <v>13.664999999999999</v>
      </c>
      <c r="H6290" s="41">
        <v>3.5585591215148149E-4</v>
      </c>
      <c r="I6290" s="42">
        <v>49.820732857777855</v>
      </c>
      <c r="J6290" s="41">
        <v>3.7958333333333334E-4</v>
      </c>
      <c r="K6290" s="42">
        <v>4.1438180599593135</v>
      </c>
      <c r="L6290" s="41">
        <v>3.5585591215148149E-4</v>
      </c>
      <c r="M6290" s="42">
        <v>3.9104465310257295</v>
      </c>
    </row>
    <row r="6291" spans="1:13" x14ac:dyDescent="0.2">
      <c r="A6291" s="84">
        <v>360</v>
      </c>
      <c r="B6291" s="85">
        <v>39614</v>
      </c>
      <c r="C6291" s="105">
        <v>23.82</v>
      </c>
      <c r="D6291" s="90">
        <v>5.9367000000000003E-4</v>
      </c>
      <c r="E6291" s="87">
        <v>739.57335607000005</v>
      </c>
      <c r="F6291" s="96">
        <v>3.51</v>
      </c>
      <c r="G6291" s="91">
        <v>13.664999999999999</v>
      </c>
      <c r="H6291" s="41">
        <v>3.5585591215148149E-4</v>
      </c>
      <c r="I6291" s="42">
        <v>49.838461860113014</v>
      </c>
      <c r="J6291" s="41">
        <v>3.7958333333333334E-4</v>
      </c>
      <c r="K6291" s="42">
        <v>4.1441976432926468</v>
      </c>
      <c r="L6291" s="41">
        <v>3.5585591215148149E-4</v>
      </c>
      <c r="M6291" s="42">
        <v>3.9108023869378812</v>
      </c>
    </row>
    <row r="6292" spans="1:13" x14ac:dyDescent="0.2">
      <c r="A6292" s="84">
        <v>360</v>
      </c>
      <c r="B6292" s="85">
        <v>39615</v>
      </c>
      <c r="C6292" s="105">
        <v>23.7</v>
      </c>
      <c r="D6292" s="90">
        <v>5.9097999999999996E-4</v>
      </c>
      <c r="E6292" s="87">
        <v>740.01042913000003</v>
      </c>
      <c r="F6292" s="96">
        <v>3.52</v>
      </c>
      <c r="G6292" s="91">
        <v>13.61</v>
      </c>
      <c r="H6292" s="41">
        <v>3.5451100360539556E-4</v>
      </c>
      <c r="I6292" s="42">
        <v>49.856130143245196</v>
      </c>
      <c r="J6292" s="41">
        <v>3.7805555555555552E-4</v>
      </c>
      <c r="K6292" s="42">
        <v>4.1445756988482021</v>
      </c>
      <c r="L6292" s="41">
        <v>3.5451100360539556E-4</v>
      </c>
      <c r="M6292" s="42">
        <v>3.9111568979414866</v>
      </c>
    </row>
    <row r="6293" spans="1:13" x14ac:dyDescent="0.2">
      <c r="A6293" s="84">
        <v>360</v>
      </c>
      <c r="B6293" s="85">
        <v>39616</v>
      </c>
      <c r="C6293" s="105">
        <v>23.71</v>
      </c>
      <c r="D6293" s="90">
        <v>5.9119999999999995E-4</v>
      </c>
      <c r="E6293" s="87">
        <v>740.44792329999996</v>
      </c>
      <c r="F6293" s="96">
        <v>3.51</v>
      </c>
      <c r="G6293" s="91">
        <v>13.61</v>
      </c>
      <c r="H6293" s="41">
        <v>3.5451100360539556E-4</v>
      </c>
      <c r="I6293" s="42">
        <v>49.873804689978158</v>
      </c>
      <c r="J6293" s="41">
        <v>3.7805555555555552E-4</v>
      </c>
      <c r="K6293" s="42">
        <v>4.1449537544037574</v>
      </c>
      <c r="L6293" s="41">
        <v>3.5451100360539556E-4</v>
      </c>
      <c r="M6293" s="42">
        <v>3.911511408945092</v>
      </c>
    </row>
    <row r="6294" spans="1:13" x14ac:dyDescent="0.2">
      <c r="A6294" s="84">
        <v>360</v>
      </c>
      <c r="B6294" s="85">
        <v>39617</v>
      </c>
      <c r="C6294" s="105">
        <v>23.75</v>
      </c>
      <c r="D6294" s="90">
        <v>5.9210000000000003E-4</v>
      </c>
      <c r="E6294" s="87">
        <v>740.88634251999997</v>
      </c>
      <c r="F6294" s="96">
        <v>3.53</v>
      </c>
      <c r="G6294" s="91">
        <v>13.64</v>
      </c>
      <c r="H6294" s="41">
        <v>3.5524467055347841E-4</v>
      </c>
      <c r="I6294" s="42">
        <v>49.891522093294498</v>
      </c>
      <c r="J6294" s="41">
        <v>3.7888888888888889E-4</v>
      </c>
      <c r="K6294" s="42">
        <v>4.1453326432926465</v>
      </c>
      <c r="L6294" s="41">
        <v>3.5524467055347841E-4</v>
      </c>
      <c r="M6294" s="42">
        <v>3.9118666536156455</v>
      </c>
    </row>
    <row r="6295" spans="1:13" x14ac:dyDescent="0.2">
      <c r="A6295" s="84">
        <v>360</v>
      </c>
      <c r="B6295" s="85">
        <v>39618</v>
      </c>
      <c r="C6295" s="105">
        <v>23.66</v>
      </c>
      <c r="D6295" s="90">
        <v>5.9007999999999999E-4</v>
      </c>
      <c r="E6295" s="87">
        <v>741.32352473000003</v>
      </c>
      <c r="F6295" s="96">
        <v>3.55</v>
      </c>
      <c r="G6295" s="91">
        <v>13.605</v>
      </c>
      <c r="H6295" s="41">
        <v>3.5438870699810998E-4</v>
      </c>
      <c r="I6295" s="42">
        <v>49.90920308529931</v>
      </c>
      <c r="J6295" s="41">
        <v>3.779166666666667E-4</v>
      </c>
      <c r="K6295" s="42">
        <v>4.1457105599593129</v>
      </c>
      <c r="L6295" s="41">
        <v>3.5438870699810998E-4</v>
      </c>
      <c r="M6295" s="42">
        <v>3.9122210423226438</v>
      </c>
    </row>
    <row r="6296" spans="1:13" x14ac:dyDescent="0.2">
      <c r="A6296" s="84">
        <v>360</v>
      </c>
      <c r="B6296" s="85">
        <v>39619</v>
      </c>
      <c r="C6296" s="105">
        <v>23.65</v>
      </c>
      <c r="D6296" s="90">
        <v>5.8985000000000005E-4</v>
      </c>
      <c r="E6296" s="87">
        <v>741.76079441000002</v>
      </c>
      <c r="F6296" s="96">
        <v>3.54</v>
      </c>
      <c r="G6296" s="91">
        <v>13.594999999999999</v>
      </c>
      <c r="H6296" s="41">
        <v>3.5414409768019794E-4</v>
      </c>
      <c r="I6296" s="42">
        <v>49.926878134991888</v>
      </c>
      <c r="J6296" s="41">
        <v>3.7763888888888884E-4</v>
      </c>
      <c r="K6296" s="42">
        <v>4.1460881988482017</v>
      </c>
      <c r="L6296" s="41">
        <v>3.5414409768019794E-4</v>
      </c>
      <c r="M6296" s="42">
        <v>3.912575186420324</v>
      </c>
    </row>
    <row r="6297" spans="1:13" x14ac:dyDescent="0.2">
      <c r="A6297" s="84">
        <v>360</v>
      </c>
      <c r="B6297" s="85">
        <v>39620</v>
      </c>
      <c r="C6297" s="105">
        <v>23.65</v>
      </c>
      <c r="D6297" s="90">
        <v>5.8985000000000005E-4</v>
      </c>
      <c r="E6297" s="87">
        <v>742.19832200999997</v>
      </c>
      <c r="F6297" s="96">
        <v>3.54</v>
      </c>
      <c r="G6297" s="91">
        <v>13.594999999999999</v>
      </c>
      <c r="H6297" s="41">
        <v>3.5414409768019794E-4</v>
      </c>
      <c r="I6297" s="42">
        <v>49.944559444198994</v>
      </c>
      <c r="J6297" s="41">
        <v>3.7763888888888884E-4</v>
      </c>
      <c r="K6297" s="42">
        <v>4.1464658377370904</v>
      </c>
      <c r="L6297" s="41">
        <v>3.5414409768019794E-4</v>
      </c>
      <c r="M6297" s="42">
        <v>3.9129293305180042</v>
      </c>
    </row>
    <row r="6298" spans="1:13" x14ac:dyDescent="0.2">
      <c r="A6298" s="84">
        <v>360</v>
      </c>
      <c r="B6298" s="85">
        <v>39621</v>
      </c>
      <c r="C6298" s="105">
        <v>23.65</v>
      </c>
      <c r="D6298" s="90">
        <v>5.8985000000000005E-4</v>
      </c>
      <c r="E6298" s="87">
        <v>742.63610769000002</v>
      </c>
      <c r="F6298" s="96">
        <v>3.54</v>
      </c>
      <c r="G6298" s="91">
        <v>13.594999999999999</v>
      </c>
      <c r="H6298" s="41">
        <v>3.5414409768019794E-4</v>
      </c>
      <c r="I6298" s="42">
        <v>49.962247015137393</v>
      </c>
      <c r="J6298" s="41">
        <v>3.7763888888888884E-4</v>
      </c>
      <c r="K6298" s="42">
        <v>4.1468434766259792</v>
      </c>
      <c r="L6298" s="41">
        <v>3.5414409768019794E-4</v>
      </c>
      <c r="M6298" s="42">
        <v>3.9132834746156844</v>
      </c>
    </row>
    <row r="6299" spans="1:13" x14ac:dyDescent="0.2">
      <c r="A6299" s="84">
        <v>360</v>
      </c>
      <c r="B6299" s="85">
        <v>39622</v>
      </c>
      <c r="C6299" s="105">
        <v>23.64</v>
      </c>
      <c r="D6299" s="90">
        <v>5.8962999999999995E-4</v>
      </c>
      <c r="E6299" s="87">
        <v>743.07398822000005</v>
      </c>
      <c r="F6299" s="96">
        <v>3.54</v>
      </c>
      <c r="G6299" s="91">
        <v>13.59</v>
      </c>
      <c r="H6299" s="41">
        <v>3.5402178496846126E-4</v>
      </c>
      <c r="I6299" s="42">
        <v>49.97993473900673</v>
      </c>
      <c r="J6299" s="41">
        <v>3.7750000000000001E-4</v>
      </c>
      <c r="K6299" s="42">
        <v>4.1472209766259791</v>
      </c>
      <c r="L6299" s="41">
        <v>3.5402178496846126E-4</v>
      </c>
      <c r="M6299" s="42">
        <v>3.9136374964006526</v>
      </c>
    </row>
    <row r="6300" spans="1:13" x14ac:dyDescent="0.2">
      <c r="A6300" s="84">
        <v>360</v>
      </c>
      <c r="B6300" s="85">
        <v>39623</v>
      </c>
      <c r="C6300" s="105">
        <v>23.75</v>
      </c>
      <c r="D6300" s="90">
        <v>5.9210000000000003E-4</v>
      </c>
      <c r="E6300" s="87">
        <v>743.51396233000003</v>
      </c>
      <c r="F6300" s="96">
        <v>3.51</v>
      </c>
      <c r="G6300" s="91">
        <v>13.629999999999999</v>
      </c>
      <c r="H6300" s="41">
        <v>3.5500013636680094E-4</v>
      </c>
      <c r="I6300" s="42">
        <v>49.997677622654678</v>
      </c>
      <c r="J6300" s="41">
        <v>3.7861111111111109E-4</v>
      </c>
      <c r="K6300" s="42">
        <v>4.1475995877370906</v>
      </c>
      <c r="L6300" s="41">
        <v>3.5500013636680094E-4</v>
      </c>
      <c r="M6300" s="42">
        <v>3.9139924965370194</v>
      </c>
    </row>
    <row r="6301" spans="1:13" x14ac:dyDescent="0.2">
      <c r="A6301" s="84">
        <v>360</v>
      </c>
      <c r="B6301" s="85">
        <v>39624</v>
      </c>
      <c r="C6301" s="105">
        <v>23.75</v>
      </c>
      <c r="D6301" s="90">
        <v>5.9210000000000003E-4</v>
      </c>
      <c r="E6301" s="87">
        <v>743.95419694999998</v>
      </c>
      <c r="F6301" s="96">
        <v>3.52</v>
      </c>
      <c r="G6301" s="91">
        <v>13.635</v>
      </c>
      <c r="H6301" s="41">
        <v>3.5512240614243851E-4</v>
      </c>
      <c r="I6301" s="42">
        <v>50.015432918233572</v>
      </c>
      <c r="J6301" s="41">
        <v>3.7875000000000002E-4</v>
      </c>
      <c r="K6301" s="42">
        <v>4.1479783377370909</v>
      </c>
      <c r="L6301" s="41">
        <v>3.5512240614243851E-4</v>
      </c>
      <c r="M6301" s="42">
        <v>3.9143476189431619</v>
      </c>
    </row>
    <row r="6302" spans="1:13" x14ac:dyDescent="0.2">
      <c r="A6302" s="84">
        <v>360</v>
      </c>
      <c r="B6302" s="85">
        <v>39625</v>
      </c>
      <c r="C6302" s="105">
        <v>23.99</v>
      </c>
      <c r="D6302" s="90">
        <v>5.9749E-4</v>
      </c>
      <c r="E6302" s="87">
        <v>744.39870213999995</v>
      </c>
      <c r="F6302" s="96">
        <v>3.52</v>
      </c>
      <c r="G6302" s="91">
        <v>13.754999999999999</v>
      </c>
      <c r="H6302" s="41">
        <v>3.5805527238319534E-4</v>
      </c>
      <c r="I6302" s="42">
        <v>50.033341207690476</v>
      </c>
      <c r="J6302" s="41">
        <v>3.8208333333333329E-4</v>
      </c>
      <c r="K6302" s="42">
        <v>4.1483604210704241</v>
      </c>
      <c r="L6302" s="41">
        <v>3.5805527238319534E-4</v>
      </c>
      <c r="M6302" s="42">
        <v>3.9147056742155453</v>
      </c>
    </row>
    <row r="6303" spans="1:13" x14ac:dyDescent="0.2">
      <c r="A6303" s="84">
        <v>360</v>
      </c>
      <c r="B6303" s="85">
        <v>39626</v>
      </c>
      <c r="C6303" s="105">
        <v>23.98</v>
      </c>
      <c r="D6303" s="90">
        <v>5.9725999999999996E-4</v>
      </c>
      <c r="E6303" s="87">
        <v>744.84330170999999</v>
      </c>
      <c r="F6303" s="96">
        <v>3.51</v>
      </c>
      <c r="G6303" s="91">
        <v>13.745000000000001</v>
      </c>
      <c r="H6303" s="41">
        <v>3.578109847315325E-4</v>
      </c>
      <c r="I6303" s="42">
        <v>50.051243686777411</v>
      </c>
      <c r="J6303" s="41">
        <v>3.8180555555555559E-4</v>
      </c>
      <c r="K6303" s="42">
        <v>4.1487422266259797</v>
      </c>
      <c r="L6303" s="41">
        <v>3.578109847315325E-4</v>
      </c>
      <c r="M6303" s="42">
        <v>3.9150634852002768</v>
      </c>
    </row>
    <row r="6304" spans="1:13" x14ac:dyDescent="0.2">
      <c r="A6304" s="84">
        <v>360</v>
      </c>
      <c r="B6304" s="85">
        <v>39627</v>
      </c>
      <c r="C6304" s="105">
        <v>23.98</v>
      </c>
      <c r="D6304" s="90">
        <v>5.9725999999999996E-4</v>
      </c>
      <c r="E6304" s="87">
        <v>745.28816682000001</v>
      </c>
      <c r="F6304" s="96">
        <v>3.51</v>
      </c>
      <c r="G6304" s="91">
        <v>13.745000000000001</v>
      </c>
      <c r="H6304" s="41">
        <v>3.578109847315325E-4</v>
      </c>
      <c r="I6304" s="42">
        <v>50.069152571568019</v>
      </c>
      <c r="J6304" s="41">
        <v>3.8180555555555559E-4</v>
      </c>
      <c r="K6304" s="42">
        <v>4.1491240321815352</v>
      </c>
      <c r="L6304" s="41">
        <v>3.578109847315325E-4</v>
      </c>
      <c r="M6304" s="42">
        <v>3.9154212961850083</v>
      </c>
    </row>
    <row r="6305" spans="1:13" x14ac:dyDescent="0.2">
      <c r="A6305" s="84">
        <v>360</v>
      </c>
      <c r="B6305" s="85">
        <v>39628</v>
      </c>
      <c r="C6305" s="105">
        <v>23.98</v>
      </c>
      <c r="D6305" s="90">
        <v>5.9725999999999996E-4</v>
      </c>
      <c r="E6305" s="87">
        <v>745.73329763000004</v>
      </c>
      <c r="F6305" s="96">
        <v>3.51</v>
      </c>
      <c r="G6305" s="91">
        <v>13.745000000000001</v>
      </c>
      <c r="H6305" s="41">
        <v>3.578109847315325E-4</v>
      </c>
      <c r="I6305" s="42">
        <v>50.087067864354324</v>
      </c>
      <c r="J6305" s="41">
        <v>3.8180555555555559E-4</v>
      </c>
      <c r="K6305" s="42">
        <v>4.1495058377370908</v>
      </c>
      <c r="L6305" s="41">
        <v>3.578109847315325E-4</v>
      </c>
      <c r="M6305" s="42">
        <v>3.9157791071697399</v>
      </c>
    </row>
    <row r="6306" spans="1:13" x14ac:dyDescent="0.2">
      <c r="A6306" s="84">
        <v>360</v>
      </c>
      <c r="B6306" s="85">
        <v>39629</v>
      </c>
      <c r="C6306" s="105">
        <v>23.72</v>
      </c>
      <c r="D6306" s="90">
        <v>5.9142999999999999E-4</v>
      </c>
      <c r="E6306" s="87">
        <v>746.17434666999998</v>
      </c>
      <c r="F6306" s="96">
        <v>3.47</v>
      </c>
      <c r="G6306" s="91">
        <v>13.594999999999999</v>
      </c>
      <c r="H6306" s="41">
        <v>3.5414409768019794E-4</v>
      </c>
      <c r="I6306" s="42">
        <v>50.10480590380859</v>
      </c>
      <c r="J6306" s="41">
        <v>3.7763888888888884E-4</v>
      </c>
      <c r="K6306" s="42">
        <v>4.1498834766259796</v>
      </c>
      <c r="L6306" s="41">
        <v>3.5414409768019794E-4</v>
      </c>
      <c r="M6306" s="42">
        <v>3.9161332512674201</v>
      </c>
    </row>
    <row r="6307" spans="1:13" x14ac:dyDescent="0.2">
      <c r="A6307" s="84">
        <v>360</v>
      </c>
      <c r="B6307" s="85">
        <v>39630</v>
      </c>
      <c r="C6307" s="105">
        <v>23.85</v>
      </c>
      <c r="D6307" s="90">
        <v>5.9435E-4</v>
      </c>
      <c r="E6307" s="87">
        <v>746.61783538999998</v>
      </c>
      <c r="F6307" s="96">
        <v>3.43</v>
      </c>
      <c r="G6307" s="91">
        <v>13.64</v>
      </c>
      <c r="H6307" s="41">
        <v>3.5524467055347841E-4</v>
      </c>
      <c r="I6307" s="42">
        <v>50.122605369075032</v>
      </c>
      <c r="J6307" s="41">
        <v>3.7888888888888889E-4</v>
      </c>
      <c r="K6307" s="42">
        <v>4.1502623655148687</v>
      </c>
      <c r="L6307" s="41">
        <v>3.5524467055347841E-4</v>
      </c>
      <c r="M6307" s="42">
        <v>3.9164884959379735</v>
      </c>
    </row>
    <row r="6308" spans="1:13" x14ac:dyDescent="0.2">
      <c r="A6308" s="84">
        <v>360</v>
      </c>
      <c r="B6308" s="85">
        <v>39631</v>
      </c>
      <c r="C6308" s="105">
        <v>23.9</v>
      </c>
      <c r="D6308" s="90">
        <v>5.9546999999999996E-4</v>
      </c>
      <c r="E6308" s="87">
        <v>747.06242391000001</v>
      </c>
      <c r="F6308" s="96">
        <v>3.49</v>
      </c>
      <c r="G6308" s="91">
        <v>13.695</v>
      </c>
      <c r="H6308" s="41">
        <v>3.5658922512671332E-4</v>
      </c>
      <c r="I6308" s="42">
        <v>50.140478550084921</v>
      </c>
      <c r="J6308" s="41">
        <v>3.8041666666666665E-4</v>
      </c>
      <c r="K6308" s="42">
        <v>4.150642782181535</v>
      </c>
      <c r="L6308" s="41">
        <v>3.5658922512671332E-4</v>
      </c>
      <c r="M6308" s="42">
        <v>3.9168450851631</v>
      </c>
    </row>
    <row r="6309" spans="1:13" x14ac:dyDescent="0.2">
      <c r="A6309" s="84">
        <v>360</v>
      </c>
      <c r="B6309" s="85">
        <v>39632</v>
      </c>
      <c r="C6309" s="105">
        <v>23.72</v>
      </c>
      <c r="D6309" s="90">
        <v>5.9142999999999999E-4</v>
      </c>
      <c r="E6309" s="87">
        <v>747.50425903999997</v>
      </c>
      <c r="F6309" s="96">
        <v>3.51</v>
      </c>
      <c r="G6309" s="91">
        <v>13.614999999999998</v>
      </c>
      <c r="H6309" s="41">
        <v>3.5463329484541894E-4</v>
      </c>
      <c r="I6309" s="42">
        <v>50.158260033198268</v>
      </c>
      <c r="J6309" s="41">
        <v>3.781944444444444E-4</v>
      </c>
      <c r="K6309" s="42">
        <v>4.1510209766259791</v>
      </c>
      <c r="L6309" s="41">
        <v>3.5463329484541894E-4</v>
      </c>
      <c r="M6309" s="42">
        <v>3.9171997184579457</v>
      </c>
    </row>
    <row r="6310" spans="1:13" x14ac:dyDescent="0.2">
      <c r="A6310" s="84">
        <v>360</v>
      </c>
      <c r="B6310" s="85">
        <v>39633</v>
      </c>
      <c r="C6310" s="105">
        <v>23.71</v>
      </c>
      <c r="D6310" s="90">
        <v>5.9119999999999995E-4</v>
      </c>
      <c r="E6310" s="87">
        <v>747.94618356000001</v>
      </c>
      <c r="F6310" s="96">
        <v>3.53</v>
      </c>
      <c r="G6310" s="91">
        <v>13.620000000000001</v>
      </c>
      <c r="H6310" s="41">
        <v>3.5475558071862423E-4</v>
      </c>
      <c r="I6310" s="42">
        <v>50.176053955864184</v>
      </c>
      <c r="J6310" s="41">
        <v>3.7833333333333339E-4</v>
      </c>
      <c r="K6310" s="42">
        <v>4.1513993099593121</v>
      </c>
      <c r="L6310" s="41">
        <v>3.5475558071862423E-4</v>
      </c>
      <c r="M6310" s="42">
        <v>3.9175544740386643</v>
      </c>
    </row>
    <row r="6311" spans="1:13" x14ac:dyDescent="0.2">
      <c r="A6311" s="84">
        <v>360</v>
      </c>
      <c r="B6311" s="85">
        <v>39634</v>
      </c>
      <c r="C6311" s="105">
        <v>23.71</v>
      </c>
      <c r="D6311" s="90">
        <v>5.9119999999999995E-4</v>
      </c>
      <c r="E6311" s="87">
        <v>748.38836934000005</v>
      </c>
      <c r="F6311" s="96">
        <v>3.53</v>
      </c>
      <c r="G6311" s="91">
        <v>13.620000000000001</v>
      </c>
      <c r="H6311" s="41">
        <v>3.5475558071862423E-4</v>
      </c>
      <c r="I6311" s="42">
        <v>50.193854191023462</v>
      </c>
      <c r="J6311" s="41">
        <v>3.7833333333333339E-4</v>
      </c>
      <c r="K6311" s="42">
        <v>4.151777643292645</v>
      </c>
      <c r="L6311" s="41">
        <v>3.5475558071862423E-4</v>
      </c>
      <c r="M6311" s="42">
        <v>3.9179092296193829</v>
      </c>
    </row>
    <row r="6312" spans="1:13" x14ac:dyDescent="0.2">
      <c r="A6312" s="84">
        <v>360</v>
      </c>
      <c r="B6312" s="85">
        <v>39635</v>
      </c>
      <c r="C6312" s="105">
        <v>23.71</v>
      </c>
      <c r="D6312" s="90">
        <v>5.9119999999999995E-4</v>
      </c>
      <c r="E6312" s="87">
        <v>748.83081654</v>
      </c>
      <c r="F6312" s="96">
        <v>3.53</v>
      </c>
      <c r="G6312" s="91">
        <v>13.620000000000001</v>
      </c>
      <c r="H6312" s="41">
        <v>3.5475558071862423E-4</v>
      </c>
      <c r="I6312" s="42">
        <v>50.211660740915505</v>
      </c>
      <c r="J6312" s="41">
        <v>3.7833333333333339E-4</v>
      </c>
      <c r="K6312" s="42">
        <v>4.1521559766259779</v>
      </c>
      <c r="L6312" s="41">
        <v>3.5475558071862423E-4</v>
      </c>
      <c r="M6312" s="42">
        <v>3.9182639852001016</v>
      </c>
    </row>
    <row r="6313" spans="1:13" x14ac:dyDescent="0.2">
      <c r="A6313" s="84">
        <v>360</v>
      </c>
      <c r="B6313" s="85">
        <v>39636</v>
      </c>
      <c r="C6313" s="105">
        <v>23.71</v>
      </c>
      <c r="D6313" s="90">
        <v>5.9119999999999995E-4</v>
      </c>
      <c r="E6313" s="87">
        <v>749.27352531999998</v>
      </c>
      <c r="F6313" s="96">
        <v>3.54</v>
      </c>
      <c r="G6313" s="91">
        <v>13.625</v>
      </c>
      <c r="H6313" s="41">
        <v>3.548778612254555E-4</v>
      </c>
      <c r="I6313" s="42">
        <v>50.229479747687819</v>
      </c>
      <c r="J6313" s="41">
        <v>3.7847222222222221E-4</v>
      </c>
      <c r="K6313" s="42">
        <v>4.1525344488482006</v>
      </c>
      <c r="L6313" s="41">
        <v>3.548778612254555E-4</v>
      </c>
      <c r="M6313" s="42">
        <v>3.9186188630613268</v>
      </c>
    </row>
    <row r="6314" spans="1:13" x14ac:dyDescent="0.2">
      <c r="A6314" s="84">
        <v>360</v>
      </c>
      <c r="B6314" s="85">
        <v>39637</v>
      </c>
      <c r="C6314" s="105">
        <v>23.64</v>
      </c>
      <c r="D6314" s="90">
        <v>5.8962999999999995E-4</v>
      </c>
      <c r="E6314" s="87">
        <v>749.71531947000005</v>
      </c>
      <c r="F6314" s="96">
        <v>3.53</v>
      </c>
      <c r="G6314" s="91">
        <v>13.585000000000001</v>
      </c>
      <c r="H6314" s="41">
        <v>3.5389946688746399E-4</v>
      </c>
      <c r="I6314" s="42">
        <v>50.247255933792559</v>
      </c>
      <c r="J6314" s="41">
        <v>3.7736111111111114E-4</v>
      </c>
      <c r="K6314" s="42">
        <v>4.1529118099593116</v>
      </c>
      <c r="L6314" s="41">
        <v>3.5389946688746399E-4</v>
      </c>
      <c r="M6314" s="42">
        <v>3.918972762528214</v>
      </c>
    </row>
    <row r="6315" spans="1:13" x14ac:dyDescent="0.2">
      <c r="A6315" s="84">
        <v>360</v>
      </c>
      <c r="B6315" s="85">
        <v>39638</v>
      </c>
      <c r="C6315" s="105">
        <v>23.71</v>
      </c>
      <c r="D6315" s="90">
        <v>5.9119999999999995E-4</v>
      </c>
      <c r="E6315" s="87">
        <v>750.15855117000001</v>
      </c>
      <c r="F6315" s="96">
        <v>3.56</v>
      </c>
      <c r="G6315" s="91">
        <v>13.635</v>
      </c>
      <c r="H6315" s="41">
        <v>3.5512240614243851E-4</v>
      </c>
      <c r="I6315" s="42">
        <v>50.265099860221824</v>
      </c>
      <c r="J6315" s="41">
        <v>3.7875000000000002E-4</v>
      </c>
      <c r="K6315" s="42">
        <v>4.153290559959312</v>
      </c>
      <c r="L6315" s="41">
        <v>3.5512240614243851E-4</v>
      </c>
      <c r="M6315" s="42">
        <v>3.9193278849343565</v>
      </c>
    </row>
    <row r="6316" spans="1:13" x14ac:dyDescent="0.2">
      <c r="A6316" s="84">
        <v>360</v>
      </c>
      <c r="B6316" s="85">
        <v>39639</v>
      </c>
      <c r="C6316" s="105">
        <v>23.94</v>
      </c>
      <c r="D6316" s="90">
        <v>5.9635999999999999E-4</v>
      </c>
      <c r="E6316" s="87">
        <v>750.60591571999998</v>
      </c>
      <c r="F6316" s="96">
        <v>3.53</v>
      </c>
      <c r="G6316" s="91">
        <v>13.735000000000001</v>
      </c>
      <c r="H6316" s="41">
        <v>3.5756667566166911E-4</v>
      </c>
      <c r="I6316" s="42">
        <v>50.283072984880647</v>
      </c>
      <c r="J6316" s="41">
        <v>3.8152777777777783E-4</v>
      </c>
      <c r="K6316" s="42">
        <v>4.1536720877370898</v>
      </c>
      <c r="L6316" s="41">
        <v>3.5756667566166911E-4</v>
      </c>
      <c r="M6316" s="42">
        <v>3.9196854516100181</v>
      </c>
    </row>
    <row r="6317" spans="1:13" x14ac:dyDescent="0.2">
      <c r="A6317" s="84">
        <v>360</v>
      </c>
      <c r="B6317" s="85">
        <v>39640</v>
      </c>
      <c r="C6317" s="105">
        <v>24.02</v>
      </c>
      <c r="D6317" s="90">
        <v>5.9816000000000003E-4</v>
      </c>
      <c r="E6317" s="87">
        <v>751.05489814999999</v>
      </c>
      <c r="F6317" s="96">
        <v>3.49</v>
      </c>
      <c r="G6317" s="91">
        <v>13.754999999999999</v>
      </c>
      <c r="H6317" s="41">
        <v>3.5805527238319534E-4</v>
      </c>
      <c r="I6317" s="42">
        <v>50.301077104274512</v>
      </c>
      <c r="J6317" s="41">
        <v>3.8208333333333329E-4</v>
      </c>
      <c r="K6317" s="42">
        <v>4.1540541710704231</v>
      </c>
      <c r="L6317" s="41">
        <v>3.5805527238319534E-4</v>
      </c>
      <c r="M6317" s="42">
        <v>3.9200435068824016</v>
      </c>
    </row>
    <row r="6318" spans="1:13" x14ac:dyDescent="0.2">
      <c r="A6318" s="84">
        <v>360</v>
      </c>
      <c r="B6318" s="85">
        <v>39641</v>
      </c>
      <c r="C6318" s="105">
        <v>24.02</v>
      </c>
      <c r="D6318" s="90">
        <v>5.9816000000000003E-4</v>
      </c>
      <c r="E6318" s="87">
        <v>751.50414914999999</v>
      </c>
      <c r="F6318" s="96">
        <v>3.49</v>
      </c>
      <c r="G6318" s="91">
        <v>13.754999999999999</v>
      </c>
      <c r="H6318" s="41">
        <v>3.5805527238319534E-4</v>
      </c>
      <c r="I6318" s="42">
        <v>50.319087670138252</v>
      </c>
      <c r="J6318" s="41">
        <v>3.8208333333333329E-4</v>
      </c>
      <c r="K6318" s="42">
        <v>4.1544362544037563</v>
      </c>
      <c r="L6318" s="41">
        <v>3.5805527238319534E-4</v>
      </c>
      <c r="M6318" s="42">
        <v>3.920401562154785</v>
      </c>
    </row>
    <row r="6319" spans="1:13" x14ac:dyDescent="0.2">
      <c r="A6319" s="84">
        <v>360</v>
      </c>
      <c r="B6319" s="85">
        <v>39642</v>
      </c>
      <c r="C6319" s="105">
        <v>24.02</v>
      </c>
      <c r="D6319" s="90">
        <v>5.9816000000000003E-4</v>
      </c>
      <c r="E6319" s="87">
        <v>751.95366887</v>
      </c>
      <c r="F6319" s="96">
        <v>3.49</v>
      </c>
      <c r="G6319" s="91">
        <v>13.754999999999999</v>
      </c>
      <c r="H6319" s="41">
        <v>3.5805527238319534E-4</v>
      </c>
      <c r="I6319" s="42">
        <v>50.337104684780059</v>
      </c>
      <c r="J6319" s="41">
        <v>3.8208333333333329E-4</v>
      </c>
      <c r="K6319" s="42">
        <v>4.1548183377370895</v>
      </c>
      <c r="L6319" s="41">
        <v>3.5805527238319534E-4</v>
      </c>
      <c r="M6319" s="42">
        <v>3.9207596174271684</v>
      </c>
    </row>
    <row r="6320" spans="1:13" x14ac:dyDescent="0.2">
      <c r="A6320" s="84">
        <v>360</v>
      </c>
      <c r="B6320" s="85">
        <v>39643</v>
      </c>
      <c r="C6320" s="105">
        <v>23.63</v>
      </c>
      <c r="D6320" s="90">
        <v>5.8940000000000002E-4</v>
      </c>
      <c r="E6320" s="87">
        <v>752.39687035999998</v>
      </c>
      <c r="F6320" s="96">
        <v>3.51</v>
      </c>
      <c r="G6320" s="91">
        <v>13.57</v>
      </c>
      <c r="H6320" s="41">
        <v>3.535324804253559E-4</v>
      </c>
      <c r="I6320" s="42">
        <v>50.354900486256703</v>
      </c>
      <c r="J6320" s="41">
        <v>3.7694444444444445E-4</v>
      </c>
      <c r="K6320" s="42">
        <v>4.1551952821815341</v>
      </c>
      <c r="L6320" s="41">
        <v>3.535324804253559E-4</v>
      </c>
      <c r="M6320" s="42">
        <v>3.921113149907594</v>
      </c>
    </row>
    <row r="6321" spans="1:13" x14ac:dyDescent="0.2">
      <c r="A6321" s="84">
        <v>360</v>
      </c>
      <c r="B6321" s="85">
        <v>39644</v>
      </c>
      <c r="C6321" s="105">
        <v>23.58</v>
      </c>
      <c r="D6321" s="90">
        <v>5.8828000000000005E-4</v>
      </c>
      <c r="E6321" s="87">
        <v>752.83949039000004</v>
      </c>
      <c r="F6321" s="96">
        <v>3.44</v>
      </c>
      <c r="G6321" s="91">
        <v>13.51</v>
      </c>
      <c r="H6321" s="41">
        <v>3.5206405105903116E-4</v>
      </c>
      <c r="I6321" s="42">
        <v>50.372628636512566</v>
      </c>
      <c r="J6321" s="41">
        <v>3.7527777777777776E-4</v>
      </c>
      <c r="K6321" s="42">
        <v>4.1555705599593118</v>
      </c>
      <c r="L6321" s="41">
        <v>3.5206405105903116E-4</v>
      </c>
      <c r="M6321" s="42">
        <v>3.921465213958653</v>
      </c>
    </row>
    <row r="6322" spans="1:13" x14ac:dyDescent="0.2">
      <c r="A6322" s="84">
        <v>360</v>
      </c>
      <c r="B6322" s="85">
        <v>39645</v>
      </c>
      <c r="C6322" s="105">
        <v>23.52</v>
      </c>
      <c r="D6322" s="90">
        <v>5.8693000000000005E-4</v>
      </c>
      <c r="E6322" s="87">
        <v>753.28135447</v>
      </c>
      <c r="F6322" s="96">
        <v>3.46</v>
      </c>
      <c r="G6322" s="91">
        <v>13.49</v>
      </c>
      <c r="H6322" s="41">
        <v>3.5157440259014905E-4</v>
      </c>
      <c r="I6322" s="42">
        <v>50.39033836333234</v>
      </c>
      <c r="J6322" s="41">
        <v>3.7472222222222225E-4</v>
      </c>
      <c r="K6322" s="42">
        <v>4.1559452821815341</v>
      </c>
      <c r="L6322" s="41">
        <v>3.5157440259014905E-4</v>
      </c>
      <c r="M6322" s="42">
        <v>3.9218167883612431</v>
      </c>
    </row>
    <row r="6323" spans="1:13" x14ac:dyDescent="0.2">
      <c r="A6323" s="84">
        <v>360</v>
      </c>
      <c r="B6323" s="85">
        <v>39646</v>
      </c>
      <c r="C6323" s="105">
        <v>23.63</v>
      </c>
      <c r="D6323" s="90">
        <v>5.8940000000000002E-4</v>
      </c>
      <c r="E6323" s="87">
        <v>753.72533850000002</v>
      </c>
      <c r="F6323" s="96">
        <v>3.47</v>
      </c>
      <c r="G6323" s="91">
        <v>13.549999999999999</v>
      </c>
      <c r="H6323" s="41">
        <v>3.5304308994632549E-4</v>
      </c>
      <c r="I6323" s="42">
        <v>50.408128324091571</v>
      </c>
      <c r="J6323" s="41">
        <v>3.7638888888888883E-4</v>
      </c>
      <c r="K6323" s="42">
        <v>4.1563216710704234</v>
      </c>
      <c r="L6323" s="41">
        <v>3.5304308994632549E-4</v>
      </c>
      <c r="M6323" s="42">
        <v>3.9221698314511895</v>
      </c>
    </row>
    <row r="6324" spans="1:13" x14ac:dyDescent="0.2">
      <c r="A6324" s="84">
        <v>360</v>
      </c>
      <c r="B6324" s="85">
        <v>39647</v>
      </c>
      <c r="C6324" s="105">
        <v>23.58</v>
      </c>
      <c r="D6324" s="90">
        <v>5.8828000000000005E-4</v>
      </c>
      <c r="E6324" s="87">
        <v>754.16874003999999</v>
      </c>
      <c r="F6324" s="96">
        <v>3.48</v>
      </c>
      <c r="G6324" s="91">
        <v>13.53</v>
      </c>
      <c r="H6324" s="41">
        <v>3.5255361350094994E-4</v>
      </c>
      <c r="I6324" s="42">
        <v>50.425899891882047</v>
      </c>
      <c r="J6324" s="41">
        <v>3.7583333333333333E-4</v>
      </c>
      <c r="K6324" s="42">
        <v>4.1566975044037564</v>
      </c>
      <c r="L6324" s="41">
        <v>3.5255361350094994E-4</v>
      </c>
      <c r="M6324" s="42">
        <v>3.9225223850646902</v>
      </c>
    </row>
    <row r="6325" spans="1:13" x14ac:dyDescent="0.2">
      <c r="A6325" s="84">
        <v>360</v>
      </c>
      <c r="B6325" s="85">
        <v>39648</v>
      </c>
      <c r="C6325" s="105">
        <v>23.58</v>
      </c>
      <c r="D6325" s="90">
        <v>5.8828000000000005E-4</v>
      </c>
      <c r="E6325" s="87">
        <v>754.61240242999997</v>
      </c>
      <c r="F6325" s="96">
        <v>3.48</v>
      </c>
      <c r="G6325" s="91">
        <v>13.53</v>
      </c>
      <c r="H6325" s="41">
        <v>3.5255361350094994E-4</v>
      </c>
      <c r="I6325" s="42">
        <v>50.443677725102965</v>
      </c>
      <c r="J6325" s="41">
        <v>3.7583333333333333E-4</v>
      </c>
      <c r="K6325" s="42">
        <v>4.1570733377370894</v>
      </c>
      <c r="L6325" s="41">
        <v>3.5255361350094994E-4</v>
      </c>
      <c r="M6325" s="42">
        <v>3.9228749386781914</v>
      </c>
    </row>
    <row r="6326" spans="1:13" x14ac:dyDescent="0.2">
      <c r="A6326" s="84">
        <v>360</v>
      </c>
      <c r="B6326" s="85">
        <v>39649</v>
      </c>
      <c r="C6326" s="105">
        <v>23.58</v>
      </c>
      <c r="D6326" s="90">
        <v>5.8828000000000005E-4</v>
      </c>
      <c r="E6326" s="87">
        <v>755.05632580999998</v>
      </c>
      <c r="F6326" s="96">
        <v>3.48</v>
      </c>
      <c r="G6326" s="91">
        <v>13.53</v>
      </c>
      <c r="H6326" s="41">
        <v>3.5255361350094994E-4</v>
      </c>
      <c r="I6326" s="42">
        <v>50.461461825963227</v>
      </c>
      <c r="J6326" s="41">
        <v>3.7583333333333333E-4</v>
      </c>
      <c r="K6326" s="42">
        <v>4.1574491710704224</v>
      </c>
      <c r="L6326" s="41">
        <v>3.5255361350094994E-4</v>
      </c>
      <c r="M6326" s="42">
        <v>3.9232274922916925</v>
      </c>
    </row>
    <row r="6327" spans="1:13" x14ac:dyDescent="0.2">
      <c r="A6327" s="84">
        <v>360</v>
      </c>
      <c r="B6327" s="85">
        <v>39650</v>
      </c>
      <c r="C6327" s="105">
        <v>23.45</v>
      </c>
      <c r="D6327" s="90">
        <v>5.8535E-4</v>
      </c>
      <c r="E6327" s="87">
        <v>755.49829803</v>
      </c>
      <c r="F6327" s="96">
        <v>3.48</v>
      </c>
      <c r="G6327" s="91">
        <v>13.465</v>
      </c>
      <c r="H6327" s="41">
        <v>3.5096222098274232E-4</v>
      </c>
      <c r="I6327" s="42">
        <v>50.479171892679702</v>
      </c>
      <c r="J6327" s="41">
        <v>3.7402777777777776E-4</v>
      </c>
      <c r="K6327" s="42">
        <v>4.1578231988482006</v>
      </c>
      <c r="L6327" s="41">
        <v>3.5096222098274232E-4</v>
      </c>
      <c r="M6327" s="42">
        <v>3.9235784545126755</v>
      </c>
    </row>
    <row r="6328" spans="1:13" x14ac:dyDescent="0.2">
      <c r="A6328" s="84">
        <v>360</v>
      </c>
      <c r="B6328" s="85">
        <v>39651</v>
      </c>
      <c r="C6328" s="105">
        <v>23.68</v>
      </c>
      <c r="D6328" s="90">
        <v>5.9053000000000003E-4</v>
      </c>
      <c r="E6328" s="87">
        <v>755.94444243999999</v>
      </c>
      <c r="F6328" s="96">
        <v>3.51</v>
      </c>
      <c r="G6328" s="91">
        <v>13.594999999999999</v>
      </c>
      <c r="H6328" s="41">
        <v>3.5414409768019794E-4</v>
      </c>
      <c r="I6328" s="42">
        <v>50.497048793461275</v>
      </c>
      <c r="J6328" s="41">
        <v>3.7763888888888884E-4</v>
      </c>
      <c r="K6328" s="42">
        <v>4.1582008377370894</v>
      </c>
      <c r="L6328" s="41">
        <v>3.5414409768019794E-4</v>
      </c>
      <c r="M6328" s="42">
        <v>3.9239325986103557</v>
      </c>
    </row>
    <row r="6329" spans="1:13" x14ac:dyDescent="0.2">
      <c r="A6329" s="84">
        <v>360</v>
      </c>
      <c r="B6329" s="85">
        <v>39652</v>
      </c>
      <c r="C6329" s="105">
        <v>23.55</v>
      </c>
      <c r="D6329" s="90">
        <v>5.8761000000000002E-4</v>
      </c>
      <c r="E6329" s="87">
        <v>756.38864294999996</v>
      </c>
      <c r="F6329" s="96">
        <v>3.51</v>
      </c>
      <c r="G6329" s="91">
        <v>13.530000000000001</v>
      </c>
      <c r="H6329" s="41">
        <v>3.5255361350094994E-4</v>
      </c>
      <c r="I6329" s="42">
        <v>50.514851710484542</v>
      </c>
      <c r="J6329" s="41">
        <v>3.7583333333333338E-4</v>
      </c>
      <c r="K6329" s="42">
        <v>4.1585766710704224</v>
      </c>
      <c r="L6329" s="41">
        <v>3.5255361350094994E-4</v>
      </c>
      <c r="M6329" s="42">
        <v>3.9242851522238569</v>
      </c>
    </row>
    <row r="6330" spans="1:13" x14ac:dyDescent="0.2">
      <c r="A6330" s="84">
        <v>360</v>
      </c>
      <c r="B6330" s="85">
        <v>39653</v>
      </c>
      <c r="C6330" s="105">
        <v>23.61</v>
      </c>
      <c r="D6330" s="90">
        <v>5.8894999999999998E-4</v>
      </c>
      <c r="E6330" s="87">
        <v>756.83411804000002</v>
      </c>
      <c r="F6330" s="96">
        <v>3.51</v>
      </c>
      <c r="G6330" s="91">
        <v>13.559999999999999</v>
      </c>
      <c r="H6330" s="41">
        <v>3.5328779592980197E-4</v>
      </c>
      <c r="I6330" s="42">
        <v>50.532697991107064</v>
      </c>
      <c r="J6330" s="41">
        <v>3.7666666666666664E-4</v>
      </c>
      <c r="K6330" s="42">
        <v>4.1589533377370893</v>
      </c>
      <c r="L6330" s="41">
        <v>3.5328779592980197E-4</v>
      </c>
      <c r="M6330" s="42">
        <v>3.9246384400197867</v>
      </c>
    </row>
    <row r="6331" spans="1:13" x14ac:dyDescent="0.2">
      <c r="A6331" s="84">
        <v>360</v>
      </c>
      <c r="B6331" s="85">
        <v>39654</v>
      </c>
      <c r="C6331" s="105">
        <v>23.59</v>
      </c>
      <c r="D6331" s="90">
        <v>5.8850000000000005E-4</v>
      </c>
      <c r="E6331" s="87">
        <v>757.27951492</v>
      </c>
      <c r="F6331" s="96">
        <v>3.51</v>
      </c>
      <c r="G6331" s="91">
        <v>13.55</v>
      </c>
      <c r="H6331" s="41">
        <v>3.5304308994632549E-4</v>
      </c>
      <c r="I6331" s="42">
        <v>50.550538210949171</v>
      </c>
      <c r="J6331" s="41">
        <v>3.7638888888888889E-4</v>
      </c>
      <c r="K6331" s="42">
        <v>4.1593297266259786</v>
      </c>
      <c r="L6331" s="41">
        <v>3.5304308994632549E-4</v>
      </c>
      <c r="M6331" s="42">
        <v>3.924991483109733</v>
      </c>
    </row>
    <row r="6332" spans="1:13" x14ac:dyDescent="0.2">
      <c r="A6332" s="84">
        <v>360</v>
      </c>
      <c r="B6332" s="85">
        <v>39655</v>
      </c>
      <c r="C6332" s="105">
        <v>23.59</v>
      </c>
      <c r="D6332" s="90">
        <v>5.8850000000000005E-4</v>
      </c>
      <c r="E6332" s="87">
        <v>757.72517390999997</v>
      </c>
      <c r="F6332" s="96">
        <v>3.51</v>
      </c>
      <c r="G6332" s="91">
        <v>13.55</v>
      </c>
      <c r="H6332" s="41">
        <v>3.5304308994632549E-4</v>
      </c>
      <c r="I6332" s="42">
        <v>50.568384729157614</v>
      </c>
      <c r="J6332" s="41">
        <v>3.7638888888888889E-4</v>
      </c>
      <c r="K6332" s="42">
        <v>4.1597061155148678</v>
      </c>
      <c r="L6332" s="41">
        <v>3.5304308994632549E-4</v>
      </c>
      <c r="M6332" s="42">
        <v>3.9253445261996793</v>
      </c>
    </row>
    <row r="6333" spans="1:13" x14ac:dyDescent="0.2">
      <c r="A6333" s="84">
        <v>360</v>
      </c>
      <c r="B6333" s="85">
        <v>39656</v>
      </c>
      <c r="C6333" s="105">
        <v>23.59</v>
      </c>
      <c r="D6333" s="90">
        <v>5.8850000000000005E-4</v>
      </c>
      <c r="E6333" s="87">
        <v>758.17109516999994</v>
      </c>
      <c r="F6333" s="96">
        <v>3.51</v>
      </c>
      <c r="G6333" s="91">
        <v>13.55</v>
      </c>
      <c r="H6333" s="41">
        <v>3.5304308994632549E-4</v>
      </c>
      <c r="I6333" s="42">
        <v>50.586237547955989</v>
      </c>
      <c r="J6333" s="41">
        <v>3.7638888888888889E-4</v>
      </c>
      <c r="K6333" s="42">
        <v>4.160082504403757</v>
      </c>
      <c r="L6333" s="41">
        <v>3.5304308994632549E-4</v>
      </c>
      <c r="M6333" s="42">
        <v>3.9256975692896257</v>
      </c>
    </row>
    <row r="6334" spans="1:13" x14ac:dyDescent="0.2">
      <c r="A6334" s="84">
        <v>360</v>
      </c>
      <c r="B6334" s="85">
        <v>39657</v>
      </c>
      <c r="C6334" s="105">
        <v>23.59</v>
      </c>
      <c r="D6334" s="90">
        <v>5.8850000000000005E-4</v>
      </c>
      <c r="E6334" s="87">
        <v>758.61727886000006</v>
      </c>
      <c r="F6334" s="96">
        <v>3.51</v>
      </c>
      <c r="G6334" s="91">
        <v>13.55</v>
      </c>
      <c r="H6334" s="41">
        <v>3.5304308994632549E-4</v>
      </c>
      <c r="I6334" s="42">
        <v>50.604096669568676</v>
      </c>
      <c r="J6334" s="41">
        <v>3.7638888888888889E-4</v>
      </c>
      <c r="K6334" s="42">
        <v>4.1604588932926463</v>
      </c>
      <c r="L6334" s="41">
        <v>3.5304308994632549E-4</v>
      </c>
      <c r="M6334" s="42">
        <v>3.926050612379572</v>
      </c>
    </row>
    <row r="6335" spans="1:13" x14ac:dyDescent="0.2">
      <c r="A6335" s="84">
        <v>360</v>
      </c>
      <c r="B6335" s="85">
        <v>39658</v>
      </c>
      <c r="C6335" s="105">
        <v>23.59</v>
      </c>
      <c r="D6335" s="90">
        <v>5.8850000000000005E-4</v>
      </c>
      <c r="E6335" s="87">
        <v>759.06372512999997</v>
      </c>
      <c r="F6335" s="96">
        <v>3.51</v>
      </c>
      <c r="G6335" s="91">
        <v>13.55</v>
      </c>
      <c r="H6335" s="41">
        <v>3.5304308994632549E-4</v>
      </c>
      <c r="I6335" s="42">
        <v>50.621962096220841</v>
      </c>
      <c r="J6335" s="41">
        <v>3.7638888888888889E-4</v>
      </c>
      <c r="K6335" s="42">
        <v>4.1608352821815355</v>
      </c>
      <c r="L6335" s="41">
        <v>3.5304308994632549E-4</v>
      </c>
      <c r="M6335" s="42">
        <v>3.9264036554695183</v>
      </c>
    </row>
    <row r="6336" spans="1:13" x14ac:dyDescent="0.2">
      <c r="A6336" s="84">
        <v>360</v>
      </c>
      <c r="B6336" s="85">
        <v>39659</v>
      </c>
      <c r="C6336" s="105">
        <v>23.71</v>
      </c>
      <c r="D6336" s="90">
        <v>5.9119999999999995E-4</v>
      </c>
      <c r="E6336" s="87">
        <v>759.5124836</v>
      </c>
      <c r="F6336" s="96">
        <v>3.53</v>
      </c>
      <c r="G6336" s="91">
        <v>13.620000000000001</v>
      </c>
      <c r="H6336" s="41">
        <v>3.5475558071862423E-4</v>
      </c>
      <c r="I6336" s="42">
        <v>50.639920519781406</v>
      </c>
      <c r="J6336" s="41">
        <v>3.7833333333333339E-4</v>
      </c>
      <c r="K6336" s="42">
        <v>4.1612136155148685</v>
      </c>
      <c r="L6336" s="41">
        <v>3.5475558071862423E-4</v>
      </c>
      <c r="M6336" s="42">
        <v>3.9267584110502369</v>
      </c>
    </row>
    <row r="6337" spans="1:13" x14ac:dyDescent="0.2">
      <c r="A6337" s="84">
        <v>360</v>
      </c>
      <c r="B6337" s="85">
        <v>39660</v>
      </c>
      <c r="C6337" s="105">
        <v>23.85</v>
      </c>
      <c r="D6337" s="90">
        <v>5.9435E-4</v>
      </c>
      <c r="E6337" s="87">
        <v>759.96389983999995</v>
      </c>
      <c r="F6337" s="96">
        <v>3.46</v>
      </c>
      <c r="G6337" s="91">
        <v>13.655000000000001</v>
      </c>
      <c r="H6337" s="41">
        <v>3.5561143160167674E-4</v>
      </c>
      <c r="I6337" s="42">
        <v>50.657928654413638</v>
      </c>
      <c r="J6337" s="41">
        <v>3.7930555555555558E-4</v>
      </c>
      <c r="K6337" s="42">
        <v>4.1615929210704241</v>
      </c>
      <c r="L6337" s="41">
        <v>3.5561143160167674E-4</v>
      </c>
      <c r="M6337" s="42">
        <v>3.9271140224818386</v>
      </c>
    </row>
    <row r="6338" spans="1:13" x14ac:dyDescent="0.2">
      <c r="A6338" s="84">
        <v>360</v>
      </c>
      <c r="B6338" s="85">
        <v>39661</v>
      </c>
      <c r="C6338" s="105">
        <v>23.82</v>
      </c>
      <c r="D6338" s="90">
        <v>5.9367000000000003E-4</v>
      </c>
      <c r="E6338" s="87">
        <v>760.41506761000005</v>
      </c>
      <c r="F6338" s="96">
        <v>3.48</v>
      </c>
      <c r="G6338" s="91">
        <v>13.65</v>
      </c>
      <c r="H6338" s="41">
        <v>3.554891832824314E-4</v>
      </c>
      <c r="I6338" s="42">
        <v>50.675937000097775</v>
      </c>
      <c r="J6338" s="41">
        <v>3.791666666666667E-4</v>
      </c>
      <c r="K6338" s="42">
        <v>4.1619720877370909</v>
      </c>
      <c r="L6338" s="41">
        <v>3.554891832824314E-4</v>
      </c>
      <c r="M6338" s="42">
        <v>3.9274695116651213</v>
      </c>
    </row>
    <row r="6339" spans="1:13" x14ac:dyDescent="0.2">
      <c r="A6339" s="84">
        <v>360</v>
      </c>
      <c r="B6339" s="85">
        <v>39662</v>
      </c>
      <c r="C6339" s="105">
        <v>23.82</v>
      </c>
      <c r="D6339" s="90">
        <v>5.9367000000000003E-4</v>
      </c>
      <c r="E6339" s="87">
        <v>760.86650322000003</v>
      </c>
      <c r="F6339" s="96">
        <v>3.48</v>
      </c>
      <c r="G6339" s="91">
        <v>13.65</v>
      </c>
      <c r="H6339" s="41">
        <v>3.554891832824314E-4</v>
      </c>
      <c r="I6339" s="42">
        <v>50.69395174755401</v>
      </c>
      <c r="J6339" s="41">
        <v>3.791666666666667E-4</v>
      </c>
      <c r="K6339" s="42">
        <v>4.1623512544037577</v>
      </c>
      <c r="L6339" s="41">
        <v>3.554891832824314E-4</v>
      </c>
      <c r="M6339" s="42">
        <v>3.9278250008484035</v>
      </c>
    </row>
    <row r="6340" spans="1:13" x14ac:dyDescent="0.2">
      <c r="A6340" s="84">
        <v>360</v>
      </c>
      <c r="B6340" s="85">
        <v>39663</v>
      </c>
      <c r="C6340" s="105">
        <v>23.82</v>
      </c>
      <c r="D6340" s="90">
        <v>5.9367000000000003E-4</v>
      </c>
      <c r="E6340" s="87">
        <v>761.31820684000002</v>
      </c>
      <c r="F6340" s="96">
        <v>3.48</v>
      </c>
      <c r="G6340" s="91">
        <v>13.65</v>
      </c>
      <c r="H6340" s="41">
        <v>3.554891832824314E-4</v>
      </c>
      <c r="I6340" s="42">
        <v>50.711972899058104</v>
      </c>
      <c r="J6340" s="41">
        <v>3.791666666666667E-4</v>
      </c>
      <c r="K6340" s="42">
        <v>4.1627304210704246</v>
      </c>
      <c r="L6340" s="41">
        <v>3.554891832824314E-4</v>
      </c>
      <c r="M6340" s="42">
        <v>3.9281804900316857</v>
      </c>
    </row>
    <row r="6341" spans="1:13" x14ac:dyDescent="0.2">
      <c r="A6341" s="84">
        <v>360</v>
      </c>
      <c r="B6341" s="85">
        <v>39664</v>
      </c>
      <c r="C6341" s="105">
        <v>23.85</v>
      </c>
      <c r="D6341" s="90">
        <v>5.9435E-4</v>
      </c>
      <c r="E6341" s="87">
        <v>761.77069631999996</v>
      </c>
      <c r="F6341" s="96">
        <v>3.57</v>
      </c>
      <c r="G6341" s="91">
        <v>13.71</v>
      </c>
      <c r="H6341" s="41">
        <v>3.5695580925843018E-4</v>
      </c>
      <c r="I6341" s="42">
        <v>50.73007483238338</v>
      </c>
      <c r="J6341" s="41">
        <v>3.8083333333333334E-4</v>
      </c>
      <c r="K6341" s="42">
        <v>4.1631112544037583</v>
      </c>
      <c r="L6341" s="41">
        <v>3.5695580925843018E-4</v>
      </c>
      <c r="M6341" s="42">
        <v>3.9285374458409441</v>
      </c>
    </row>
    <row r="6342" spans="1:13" x14ac:dyDescent="0.2">
      <c r="A6342" s="84">
        <v>360</v>
      </c>
      <c r="B6342" s="85">
        <v>39665</v>
      </c>
      <c r="C6342" s="105">
        <v>23.84</v>
      </c>
      <c r="D6342" s="90">
        <v>5.9411999999999996E-4</v>
      </c>
      <c r="E6342" s="87">
        <v>762.22327953000001</v>
      </c>
      <c r="F6342" s="96">
        <v>3.58</v>
      </c>
      <c r="G6342" s="91">
        <v>13.71</v>
      </c>
      <c r="H6342" s="41">
        <v>3.5695580925843018E-4</v>
      </c>
      <c r="I6342" s="42">
        <v>50.748183227298917</v>
      </c>
      <c r="J6342" s="41">
        <v>3.8083333333333334E-4</v>
      </c>
      <c r="K6342" s="42">
        <v>4.163492087737092</v>
      </c>
      <c r="L6342" s="41">
        <v>3.5695580925843018E-4</v>
      </c>
      <c r="M6342" s="42">
        <v>3.9288944016502025</v>
      </c>
    </row>
    <row r="6343" spans="1:13" x14ac:dyDescent="0.2">
      <c r="A6343" s="84">
        <v>360</v>
      </c>
      <c r="B6343" s="85">
        <v>39666</v>
      </c>
      <c r="C6343" s="105">
        <v>23.83</v>
      </c>
      <c r="D6343" s="90">
        <v>5.9389999999999996E-4</v>
      </c>
      <c r="E6343" s="87">
        <v>762.67596393999997</v>
      </c>
      <c r="F6343" s="96">
        <v>3.59</v>
      </c>
      <c r="G6343" s="91">
        <v>13.709999999999999</v>
      </c>
      <c r="H6343" s="41">
        <v>3.5695580925843018E-4</v>
      </c>
      <c r="I6343" s="42">
        <v>50.766298086111213</v>
      </c>
      <c r="J6343" s="41">
        <v>3.8083333333333328E-4</v>
      </c>
      <c r="K6343" s="42">
        <v>4.1638729210704257</v>
      </c>
      <c r="L6343" s="41">
        <v>3.5695580925843018E-4</v>
      </c>
      <c r="M6343" s="42">
        <v>3.929251357459461</v>
      </c>
    </row>
    <row r="6344" spans="1:13" x14ac:dyDescent="0.2">
      <c r="A6344" s="84">
        <v>360</v>
      </c>
      <c r="B6344" s="85">
        <v>39667</v>
      </c>
      <c r="C6344" s="105">
        <v>23.81</v>
      </c>
      <c r="D6344" s="90">
        <v>5.9345000000000003E-4</v>
      </c>
      <c r="E6344" s="87">
        <v>763.12857398999995</v>
      </c>
      <c r="F6344" s="96">
        <v>3.59</v>
      </c>
      <c r="G6344" s="91">
        <v>13.7</v>
      </c>
      <c r="H6344" s="41">
        <v>3.5671142519588805E-4</v>
      </c>
      <c r="I6344" s="42">
        <v>50.784407004653431</v>
      </c>
      <c r="J6344" s="41">
        <v>3.8055555555555553E-4</v>
      </c>
      <c r="K6344" s="42">
        <v>4.1642534766259809</v>
      </c>
      <c r="L6344" s="41">
        <v>3.5671142519588805E-4</v>
      </c>
      <c r="M6344" s="42">
        <v>3.9296080688846571</v>
      </c>
    </row>
    <row r="6345" spans="1:13" x14ac:dyDescent="0.2">
      <c r="A6345" s="84">
        <v>360</v>
      </c>
      <c r="B6345" s="85">
        <v>39668</v>
      </c>
      <c r="C6345" s="105">
        <v>24.04</v>
      </c>
      <c r="D6345" s="90">
        <v>5.9860999999999996E-4</v>
      </c>
      <c r="E6345" s="87">
        <v>763.58539039000004</v>
      </c>
      <c r="F6345" s="96">
        <v>3.58</v>
      </c>
      <c r="G6345" s="91">
        <v>13.809999999999999</v>
      </c>
      <c r="H6345" s="41">
        <v>3.5939847178778628E-4</v>
      </c>
      <c r="I6345" s="42">
        <v>50.802658842921552</v>
      </c>
      <c r="J6345" s="41">
        <v>3.836111111111111E-4</v>
      </c>
      <c r="K6345" s="42">
        <v>4.1646370877370922</v>
      </c>
      <c r="L6345" s="41">
        <v>3.5939847178778628E-4</v>
      </c>
      <c r="M6345" s="42">
        <v>3.9299674673564446</v>
      </c>
    </row>
    <row r="6346" spans="1:13" x14ac:dyDescent="0.2">
      <c r="A6346" s="84">
        <v>360</v>
      </c>
      <c r="B6346" s="85">
        <v>39669</v>
      </c>
      <c r="C6346" s="105">
        <v>24.04</v>
      </c>
      <c r="D6346" s="90">
        <v>5.9860999999999996E-4</v>
      </c>
      <c r="E6346" s="87">
        <v>764.04248024000003</v>
      </c>
      <c r="F6346" s="96">
        <v>3.58</v>
      </c>
      <c r="G6346" s="91">
        <v>13.809999999999999</v>
      </c>
      <c r="H6346" s="41">
        <v>3.5939847178778628E-4</v>
      </c>
      <c r="I6346" s="42">
        <v>50.820917240872454</v>
      </c>
      <c r="J6346" s="41">
        <v>3.836111111111111E-4</v>
      </c>
      <c r="K6346" s="42">
        <v>4.1650206988482035</v>
      </c>
      <c r="L6346" s="41">
        <v>3.5939847178778628E-4</v>
      </c>
      <c r="M6346" s="42">
        <v>3.9303268658282322</v>
      </c>
    </row>
    <row r="6347" spans="1:13" x14ac:dyDescent="0.2">
      <c r="A6347" s="84">
        <v>360</v>
      </c>
      <c r="B6347" s="85">
        <v>39670</v>
      </c>
      <c r="C6347" s="105">
        <v>24.04</v>
      </c>
      <c r="D6347" s="90">
        <v>5.9860999999999996E-4</v>
      </c>
      <c r="E6347" s="87">
        <v>764.49984371000005</v>
      </c>
      <c r="F6347" s="96">
        <v>3.58</v>
      </c>
      <c r="G6347" s="91">
        <v>13.809999999999999</v>
      </c>
      <c r="H6347" s="41">
        <v>3.5939847178778628E-4</v>
      </c>
      <c r="I6347" s="42">
        <v>50.839182200863675</v>
      </c>
      <c r="J6347" s="41">
        <v>3.836111111111111E-4</v>
      </c>
      <c r="K6347" s="42">
        <v>4.1654043099593148</v>
      </c>
      <c r="L6347" s="41">
        <v>3.5939847178778628E-4</v>
      </c>
      <c r="M6347" s="42">
        <v>3.9306862643000198</v>
      </c>
    </row>
    <row r="6348" spans="1:13" x14ac:dyDescent="0.2">
      <c r="A6348" s="84">
        <v>360</v>
      </c>
      <c r="B6348" s="85">
        <v>39671</v>
      </c>
      <c r="C6348" s="105">
        <v>24.07</v>
      </c>
      <c r="D6348" s="90">
        <v>5.9927999999999999E-4</v>
      </c>
      <c r="E6348" s="87">
        <v>764.95799318000002</v>
      </c>
      <c r="F6348" s="96">
        <v>3.58</v>
      </c>
      <c r="G6348" s="91">
        <v>13.824999999999999</v>
      </c>
      <c r="H6348" s="41">
        <v>3.5976468655518623E-4</v>
      </c>
      <c r="I6348" s="42">
        <v>50.857472343312892</v>
      </c>
      <c r="J6348" s="41">
        <v>3.8402777777777773E-4</v>
      </c>
      <c r="K6348" s="42">
        <v>4.1657883377370926</v>
      </c>
      <c r="L6348" s="41">
        <v>3.5976468655518623E-4</v>
      </c>
      <c r="M6348" s="42">
        <v>3.9310460289865752</v>
      </c>
    </row>
    <row r="6349" spans="1:13" x14ac:dyDescent="0.2">
      <c r="A6349" s="84">
        <v>360</v>
      </c>
      <c r="B6349" s="85">
        <v>39672</v>
      </c>
      <c r="C6349" s="105">
        <v>24.11</v>
      </c>
      <c r="D6349" s="90">
        <v>6.0017000000000002E-4</v>
      </c>
      <c r="E6349" s="87">
        <v>765.41709802000003</v>
      </c>
      <c r="F6349" s="96">
        <v>3.57</v>
      </c>
      <c r="G6349" s="91">
        <v>13.84</v>
      </c>
      <c r="H6349" s="41">
        <v>3.6013085319952509E-4</v>
      </c>
      <c r="I6349" s="42">
        <v>50.875787688219461</v>
      </c>
      <c r="J6349" s="41">
        <v>3.8444444444444442E-4</v>
      </c>
      <c r="K6349" s="42">
        <v>4.1661727821815369</v>
      </c>
      <c r="L6349" s="41">
        <v>3.6013085319952509E-4</v>
      </c>
      <c r="M6349" s="42">
        <v>3.9314061598397747</v>
      </c>
    </row>
    <row r="6350" spans="1:13" x14ac:dyDescent="0.2">
      <c r="A6350" s="84">
        <v>360</v>
      </c>
      <c r="B6350" s="85">
        <v>39673</v>
      </c>
      <c r="C6350" s="105">
        <v>24.01</v>
      </c>
      <c r="D6350" s="90">
        <v>5.9792999999999999E-4</v>
      </c>
      <c r="E6350" s="87">
        <v>765.87476387000004</v>
      </c>
      <c r="F6350" s="96">
        <v>3.56</v>
      </c>
      <c r="G6350" s="91">
        <v>13.785</v>
      </c>
      <c r="H6350" s="41">
        <v>3.5878800686761636E-4</v>
      </c>
      <c r="I6350" s="42">
        <v>50.894041310681935</v>
      </c>
      <c r="J6350" s="41">
        <v>3.8291666666666666E-4</v>
      </c>
      <c r="K6350" s="42">
        <v>4.1665556988482031</v>
      </c>
      <c r="L6350" s="41">
        <v>3.5878800686761636E-4</v>
      </c>
      <c r="M6350" s="42">
        <v>3.9317649478466423</v>
      </c>
    </row>
    <row r="6351" spans="1:13" x14ac:dyDescent="0.2">
      <c r="A6351" s="84">
        <v>360</v>
      </c>
      <c r="B6351" s="85">
        <v>39674</v>
      </c>
      <c r="C6351" s="105">
        <v>23.75</v>
      </c>
      <c r="D6351" s="90">
        <v>5.9210000000000003E-4</v>
      </c>
      <c r="E6351" s="87">
        <v>766.32823831999997</v>
      </c>
      <c r="F6351" s="96">
        <v>3.59</v>
      </c>
      <c r="G6351" s="91">
        <v>13.67</v>
      </c>
      <c r="H6351" s="41">
        <v>3.5597814438292907E-4</v>
      </c>
      <c r="I6351" s="42">
        <v>50.912158477067862</v>
      </c>
      <c r="J6351" s="41">
        <v>3.7972222222222221E-4</v>
      </c>
      <c r="K6351" s="42">
        <v>4.1669354210704252</v>
      </c>
      <c r="L6351" s="41">
        <v>3.5597814438292907E-4</v>
      </c>
      <c r="M6351" s="42">
        <v>3.9321209259910255</v>
      </c>
    </row>
    <row r="6352" spans="1:13" x14ac:dyDescent="0.2">
      <c r="A6352" s="84">
        <v>360</v>
      </c>
      <c r="B6352" s="85">
        <v>39675</v>
      </c>
      <c r="C6352" s="105">
        <v>23.75</v>
      </c>
      <c r="D6352" s="90">
        <v>5.9210000000000003E-4</v>
      </c>
      <c r="E6352" s="87">
        <v>766.78198126999996</v>
      </c>
      <c r="F6352" s="96">
        <v>3.67</v>
      </c>
      <c r="G6352" s="91">
        <v>13.71</v>
      </c>
      <c r="H6352" s="41">
        <v>3.5695580925843018E-4</v>
      </c>
      <c r="I6352" s="42">
        <v>50.930331867798138</v>
      </c>
      <c r="J6352" s="41">
        <v>3.8083333333333334E-4</v>
      </c>
      <c r="K6352" s="42">
        <v>4.167316254403759</v>
      </c>
      <c r="L6352" s="41">
        <v>3.5695580925843018E-4</v>
      </c>
      <c r="M6352" s="42">
        <v>3.9324778818002839</v>
      </c>
    </row>
    <row r="6353" spans="1:13" x14ac:dyDescent="0.2">
      <c r="A6353" s="84">
        <v>360</v>
      </c>
      <c r="B6353" s="85">
        <v>39676</v>
      </c>
      <c r="C6353" s="105">
        <v>23.75</v>
      </c>
      <c r="D6353" s="90">
        <v>5.9210000000000003E-4</v>
      </c>
      <c r="E6353" s="87">
        <v>767.23599288000003</v>
      </c>
      <c r="F6353" s="96">
        <v>3.67</v>
      </c>
      <c r="G6353" s="91">
        <v>13.71</v>
      </c>
      <c r="H6353" s="41">
        <v>3.5695580925843018E-4</v>
      </c>
      <c r="I6353" s="42">
        <v>50.948511745625808</v>
      </c>
      <c r="J6353" s="41">
        <v>3.8083333333333334E-4</v>
      </c>
      <c r="K6353" s="42">
        <v>4.1676970877370927</v>
      </c>
      <c r="L6353" s="41">
        <v>3.5695580925843018E-4</v>
      </c>
      <c r="M6353" s="42">
        <v>3.9328348376095423</v>
      </c>
    </row>
    <row r="6354" spans="1:13" x14ac:dyDescent="0.2">
      <c r="A6354" s="84">
        <v>360</v>
      </c>
      <c r="B6354" s="85">
        <v>39677</v>
      </c>
      <c r="C6354" s="105">
        <v>23.75</v>
      </c>
      <c r="D6354" s="90">
        <v>5.9210000000000003E-4</v>
      </c>
      <c r="E6354" s="87">
        <v>767.69027330999995</v>
      </c>
      <c r="F6354" s="96">
        <v>3.67</v>
      </c>
      <c r="G6354" s="91">
        <v>13.71</v>
      </c>
      <c r="H6354" s="41">
        <v>3.5695580925843018E-4</v>
      </c>
      <c r="I6354" s="42">
        <v>50.966698112866482</v>
      </c>
      <c r="J6354" s="41">
        <v>3.8083333333333334E-4</v>
      </c>
      <c r="K6354" s="42">
        <v>4.1680779210704264</v>
      </c>
      <c r="L6354" s="41">
        <v>3.5695580925843018E-4</v>
      </c>
      <c r="M6354" s="42">
        <v>3.9331917934188008</v>
      </c>
    </row>
    <row r="6355" spans="1:13" x14ac:dyDescent="0.2">
      <c r="A6355" s="84">
        <v>360</v>
      </c>
      <c r="B6355" s="85">
        <v>39678</v>
      </c>
      <c r="C6355" s="105">
        <v>23.62</v>
      </c>
      <c r="D6355" s="90">
        <v>5.8918000000000002E-4</v>
      </c>
      <c r="E6355" s="87">
        <v>768.14258107000001</v>
      </c>
      <c r="F6355" s="96">
        <v>3.58</v>
      </c>
      <c r="G6355" s="91">
        <v>13.600000000000001</v>
      </c>
      <c r="H6355" s="41">
        <v>3.5426640502311812E-4</v>
      </c>
      <c r="I6355" s="42">
        <v>50.984753901782824</v>
      </c>
      <c r="J6355" s="41">
        <v>3.7777777777777782E-4</v>
      </c>
      <c r="K6355" s="42">
        <v>4.168455698848204</v>
      </c>
      <c r="L6355" s="41">
        <v>3.5426640502311812E-4</v>
      </c>
      <c r="M6355" s="42">
        <v>3.9335460598238239</v>
      </c>
    </row>
    <row r="6356" spans="1:13" x14ac:dyDescent="0.2">
      <c r="A6356" s="84">
        <v>360</v>
      </c>
      <c r="B6356" s="85">
        <v>39679</v>
      </c>
      <c r="C6356" s="105">
        <v>23.63</v>
      </c>
      <c r="D6356" s="90">
        <v>5.8940000000000002E-4</v>
      </c>
      <c r="E6356" s="87">
        <v>768.59532431000002</v>
      </c>
      <c r="F6356" s="96">
        <v>3.57</v>
      </c>
      <c r="G6356" s="91">
        <v>13.6</v>
      </c>
      <c r="H6356" s="41">
        <v>3.5426640502311812E-4</v>
      </c>
      <c r="I6356" s="42">
        <v>51.002816087258594</v>
      </c>
      <c r="J6356" s="41">
        <v>3.7777777777777777E-4</v>
      </c>
      <c r="K6356" s="42">
        <v>4.1688334766259816</v>
      </c>
      <c r="L6356" s="41">
        <v>3.5426640502311812E-4</v>
      </c>
      <c r="M6356" s="42">
        <v>3.933900326228847</v>
      </c>
    </row>
    <row r="6357" spans="1:13" x14ac:dyDescent="0.2">
      <c r="A6357" s="84">
        <v>360</v>
      </c>
      <c r="B6357" s="85">
        <v>39680</v>
      </c>
      <c r="C6357" s="105">
        <v>23.8</v>
      </c>
      <c r="D6357" s="90">
        <v>5.9321999999999999E-4</v>
      </c>
      <c r="E6357" s="87">
        <v>769.05127043000005</v>
      </c>
      <c r="F6357" s="96">
        <v>3.61</v>
      </c>
      <c r="G6357" s="91">
        <v>13.705</v>
      </c>
      <c r="H6357" s="41">
        <v>3.5683361990646034E-4</v>
      </c>
      <c r="I6357" s="42">
        <v>51.021015606748435</v>
      </c>
      <c r="J6357" s="41">
        <v>3.8069444444444446E-4</v>
      </c>
      <c r="K6357" s="42">
        <v>4.1692141710704265</v>
      </c>
      <c r="L6357" s="41">
        <v>3.5683361990646034E-4</v>
      </c>
      <c r="M6357" s="42">
        <v>3.9342571598487535</v>
      </c>
    </row>
    <row r="6358" spans="1:13" x14ac:dyDescent="0.2">
      <c r="A6358" s="84">
        <v>360</v>
      </c>
      <c r="B6358" s="85">
        <v>39681</v>
      </c>
      <c r="C6358" s="105">
        <v>23.81</v>
      </c>
      <c r="D6358" s="90">
        <v>5.9345000000000003E-4</v>
      </c>
      <c r="E6358" s="87">
        <v>769.50766391000002</v>
      </c>
      <c r="F6358" s="96">
        <v>3.66</v>
      </c>
      <c r="G6358" s="91">
        <v>13.734999999999999</v>
      </c>
      <c r="H6358" s="41">
        <v>3.5756667566166911E-4</v>
      </c>
      <c r="I6358" s="42">
        <v>51.039259021687819</v>
      </c>
      <c r="J6358" s="41">
        <v>3.8152777777777778E-4</v>
      </c>
      <c r="K6358" s="42">
        <v>4.1695956988482044</v>
      </c>
      <c r="L6358" s="41">
        <v>3.5756667566166911E-4</v>
      </c>
      <c r="M6358" s="42">
        <v>3.9346147265244151</v>
      </c>
    </row>
    <row r="6359" spans="1:13" x14ac:dyDescent="0.2">
      <c r="A6359" s="84">
        <v>360</v>
      </c>
      <c r="B6359" s="85">
        <v>39682</v>
      </c>
      <c r="C6359" s="105">
        <v>23.8</v>
      </c>
      <c r="D6359" s="90">
        <v>5.9321999999999999E-4</v>
      </c>
      <c r="E6359" s="87">
        <v>769.96415124999999</v>
      </c>
      <c r="F6359" s="96">
        <v>3.66</v>
      </c>
      <c r="G6359" s="91">
        <v>13.73</v>
      </c>
      <c r="H6359" s="41">
        <v>3.5744451309382974E-4</v>
      </c>
      <c r="I6359" s="42">
        <v>51.057502724777493</v>
      </c>
      <c r="J6359" s="41">
        <v>3.813888888888889E-4</v>
      </c>
      <c r="K6359" s="42">
        <v>4.1699770877370934</v>
      </c>
      <c r="L6359" s="41">
        <v>3.5744451309382974E-4</v>
      </c>
      <c r="M6359" s="42">
        <v>3.9349721710375087</v>
      </c>
    </row>
    <row r="6360" spans="1:13" x14ac:dyDescent="0.2">
      <c r="A6360" s="84">
        <v>360</v>
      </c>
      <c r="B6360" s="85">
        <v>39683</v>
      </c>
      <c r="C6360" s="105">
        <v>23.8</v>
      </c>
      <c r="D6360" s="90">
        <v>5.9321999999999999E-4</v>
      </c>
      <c r="E6360" s="87">
        <v>770.42090938000001</v>
      </c>
      <c r="F6360" s="96">
        <v>3.66</v>
      </c>
      <c r="G6360" s="91">
        <v>13.73</v>
      </c>
      <c r="H6360" s="41">
        <v>3.5744451309382974E-4</v>
      </c>
      <c r="I6360" s="42">
        <v>51.075752948978739</v>
      </c>
      <c r="J6360" s="41">
        <v>3.813888888888889E-4</v>
      </c>
      <c r="K6360" s="42">
        <v>4.1703584766259825</v>
      </c>
      <c r="L6360" s="41">
        <v>3.5744451309382974E-4</v>
      </c>
      <c r="M6360" s="42">
        <v>3.9353296155506028</v>
      </c>
    </row>
    <row r="6361" spans="1:13" x14ac:dyDescent="0.2">
      <c r="A6361" s="84">
        <v>360</v>
      </c>
      <c r="B6361" s="85">
        <v>39684</v>
      </c>
      <c r="C6361" s="105">
        <v>23.8</v>
      </c>
      <c r="D6361" s="90">
        <v>5.9321999999999999E-4</v>
      </c>
      <c r="E6361" s="87">
        <v>770.87793847</v>
      </c>
      <c r="F6361" s="96">
        <v>3.66</v>
      </c>
      <c r="G6361" s="91">
        <v>13.73</v>
      </c>
      <c r="H6361" s="41">
        <v>3.5744451309382974E-4</v>
      </c>
      <c r="I6361" s="42">
        <v>51.094009696622486</v>
      </c>
      <c r="J6361" s="41">
        <v>3.813888888888889E-4</v>
      </c>
      <c r="K6361" s="42">
        <v>4.1707398655148715</v>
      </c>
      <c r="L6361" s="41">
        <v>3.5744451309382974E-4</v>
      </c>
      <c r="M6361" s="42">
        <v>3.9356870600636968</v>
      </c>
    </row>
    <row r="6362" spans="1:13" x14ac:dyDescent="0.2">
      <c r="A6362" s="84">
        <v>360</v>
      </c>
      <c r="B6362" s="85">
        <v>39685</v>
      </c>
      <c r="C6362" s="105">
        <v>23.74</v>
      </c>
      <c r="D6362" s="90">
        <v>5.9188000000000003E-4</v>
      </c>
      <c r="E6362" s="87">
        <v>771.33420569999998</v>
      </c>
      <c r="F6362" s="96">
        <v>3.63</v>
      </c>
      <c r="G6362" s="91">
        <v>13.684999999999999</v>
      </c>
      <c r="H6362" s="41">
        <v>3.56344808910114E-4</v>
      </c>
      <c r="I6362" s="42">
        <v>51.11221678174428</v>
      </c>
      <c r="J6362" s="41">
        <v>3.8013888888888884E-4</v>
      </c>
      <c r="K6362" s="42">
        <v>4.1711200044037602</v>
      </c>
      <c r="L6362" s="41">
        <v>3.56344808910114E-4</v>
      </c>
      <c r="M6362" s="42">
        <v>3.9360434048726072</v>
      </c>
    </row>
    <row r="6363" spans="1:13" x14ac:dyDescent="0.2">
      <c r="A6363" s="84">
        <v>360</v>
      </c>
      <c r="B6363" s="85">
        <v>39686</v>
      </c>
      <c r="C6363" s="105">
        <v>23.92</v>
      </c>
      <c r="D6363" s="90">
        <v>5.9592E-4</v>
      </c>
      <c r="E6363" s="87">
        <v>771.79385918000003</v>
      </c>
      <c r="F6363" s="96">
        <v>3.61</v>
      </c>
      <c r="G6363" s="91">
        <v>13.765000000000001</v>
      </c>
      <c r="H6363" s="41">
        <v>3.5829953862065445E-4</v>
      </c>
      <c r="I6363" s="42">
        <v>51.130530265435056</v>
      </c>
      <c r="J6363" s="41">
        <v>3.8236111111111115E-4</v>
      </c>
      <c r="K6363" s="42">
        <v>4.1715023655148711</v>
      </c>
      <c r="L6363" s="41">
        <v>3.5829953862065445E-4</v>
      </c>
      <c r="M6363" s="42">
        <v>3.9364017044112281</v>
      </c>
    </row>
    <row r="6364" spans="1:13" x14ac:dyDescent="0.2">
      <c r="A6364" s="84">
        <v>360</v>
      </c>
      <c r="B6364" s="85">
        <v>39687</v>
      </c>
      <c r="C6364" s="105">
        <v>24.05</v>
      </c>
      <c r="D6364" s="90">
        <v>5.9882999999999996E-4</v>
      </c>
      <c r="E6364" s="87">
        <v>772.25603249999995</v>
      </c>
      <c r="F6364" s="96">
        <v>3.61</v>
      </c>
      <c r="G6364" s="91">
        <v>13.83</v>
      </c>
      <c r="H6364" s="41">
        <v>3.5988674744968918E-4</v>
      </c>
      <c r="I6364" s="42">
        <v>51.148931465667658</v>
      </c>
      <c r="J6364" s="41">
        <v>3.8416666666666666E-4</v>
      </c>
      <c r="K6364" s="42">
        <v>4.1718865321815377</v>
      </c>
      <c r="L6364" s="41">
        <v>3.5988674744968918E-4</v>
      </c>
      <c r="M6364" s="42">
        <v>3.9367615911586777</v>
      </c>
    </row>
    <row r="6365" spans="1:13" x14ac:dyDescent="0.2">
      <c r="A6365" s="84">
        <v>360</v>
      </c>
      <c r="B6365" s="85">
        <v>39688</v>
      </c>
      <c r="C6365" s="105">
        <v>24.01</v>
      </c>
      <c r="D6365" s="90">
        <v>5.9792999999999999E-4</v>
      </c>
      <c r="E6365" s="87">
        <v>772.71778755000003</v>
      </c>
      <c r="F6365" s="96">
        <v>3.56</v>
      </c>
      <c r="G6365" s="91">
        <v>13.785</v>
      </c>
      <c r="H6365" s="41">
        <v>3.5878800686761636E-4</v>
      </c>
      <c r="I6365" s="42">
        <v>51.167283088841636</v>
      </c>
      <c r="J6365" s="41">
        <v>3.8291666666666666E-4</v>
      </c>
      <c r="K6365" s="42">
        <v>4.1722694488482039</v>
      </c>
      <c r="L6365" s="41">
        <v>3.5878800686761636E-4</v>
      </c>
      <c r="M6365" s="42">
        <v>3.9371203791655454</v>
      </c>
    </row>
    <row r="6366" spans="1:13" x14ac:dyDescent="0.2">
      <c r="A6366" s="84">
        <v>360</v>
      </c>
      <c r="B6366" s="85">
        <v>39689</v>
      </c>
      <c r="C6366" s="105">
        <v>24</v>
      </c>
      <c r="D6366" s="90">
        <v>5.9770999999999999E-4</v>
      </c>
      <c r="E6366" s="87">
        <v>773.17964870000003</v>
      </c>
      <c r="F6366" s="96">
        <v>3.57</v>
      </c>
      <c r="G6366" s="91">
        <v>13.785</v>
      </c>
      <c r="H6366" s="41">
        <v>3.5878800686761636E-4</v>
      </c>
      <c r="I6366" s="42">
        <v>51.185641296357915</v>
      </c>
      <c r="J6366" s="41">
        <v>3.8291666666666666E-4</v>
      </c>
      <c r="K6366" s="42">
        <v>4.1726523655148702</v>
      </c>
      <c r="L6366" s="41">
        <v>3.5878800686761636E-4</v>
      </c>
      <c r="M6366" s="42">
        <v>3.937479167172413</v>
      </c>
    </row>
    <row r="6367" spans="1:13" x14ac:dyDescent="0.2">
      <c r="A6367" s="84">
        <v>360</v>
      </c>
      <c r="B6367" s="85">
        <v>39690</v>
      </c>
      <c r="C6367" s="105">
        <v>24</v>
      </c>
      <c r="D6367" s="90">
        <v>5.9770999999999999E-4</v>
      </c>
      <c r="E6367" s="87">
        <v>773.64178590999995</v>
      </c>
      <c r="F6367" s="96">
        <v>3.57</v>
      </c>
      <c r="G6367" s="91">
        <v>13.785</v>
      </c>
      <c r="H6367" s="41">
        <v>3.5878800686761636E-4</v>
      </c>
      <c r="I6367" s="42">
        <v>51.204006090578872</v>
      </c>
      <c r="J6367" s="41">
        <v>3.8291666666666666E-4</v>
      </c>
      <c r="K6367" s="42">
        <v>4.1730352821815364</v>
      </c>
      <c r="L6367" s="41">
        <v>3.5878800686761636E-4</v>
      </c>
      <c r="M6367" s="42">
        <v>3.9378379551792806</v>
      </c>
    </row>
    <row r="6368" spans="1:13" x14ac:dyDescent="0.2">
      <c r="A6368" s="84">
        <v>360</v>
      </c>
      <c r="B6368" s="85">
        <v>39691</v>
      </c>
      <c r="C6368" s="105">
        <v>24</v>
      </c>
      <c r="D6368" s="90">
        <v>5.9770999999999999E-4</v>
      </c>
      <c r="E6368" s="87">
        <v>774.10419934000004</v>
      </c>
      <c r="F6368" s="96">
        <v>3.57</v>
      </c>
      <c r="G6368" s="91">
        <v>13.785</v>
      </c>
      <c r="H6368" s="41">
        <v>3.5878800686761636E-4</v>
      </c>
      <c r="I6368" s="42">
        <v>51.222377473867745</v>
      </c>
      <c r="J6368" s="41">
        <v>3.8291666666666666E-4</v>
      </c>
      <c r="K6368" s="42">
        <v>4.1734181988482026</v>
      </c>
      <c r="L6368" s="41">
        <v>3.5878800686761636E-4</v>
      </c>
      <c r="M6368" s="42">
        <v>3.9381967431861482</v>
      </c>
    </row>
    <row r="6369" spans="1:13" x14ac:dyDescent="0.2">
      <c r="A6369" s="84">
        <v>360</v>
      </c>
      <c r="B6369" s="85">
        <v>39692</v>
      </c>
      <c r="C6369" s="105">
        <v>24.13</v>
      </c>
      <c r="D6369" s="90">
        <v>6.0061999999999995E-4</v>
      </c>
      <c r="E6369" s="87">
        <v>774.56914180000001</v>
      </c>
      <c r="F6369" s="96">
        <v>3.57</v>
      </c>
      <c r="G6369" s="91">
        <v>13.85</v>
      </c>
      <c r="H6369" s="41">
        <v>3.6037493756713168E-4</v>
      </c>
      <c r="I6369" s="42">
        <v>51.240836734951927</v>
      </c>
      <c r="J6369" s="41">
        <v>3.8472222222222223E-4</v>
      </c>
      <c r="K6369" s="42">
        <v>4.1738029210704246</v>
      </c>
      <c r="L6369" s="41">
        <v>3.6037493756713168E-4</v>
      </c>
      <c r="M6369" s="42">
        <v>3.9385571181237156</v>
      </c>
    </row>
    <row r="6370" spans="1:13" x14ac:dyDescent="0.2">
      <c r="A6370" s="84">
        <v>360</v>
      </c>
      <c r="B6370" s="85">
        <v>39693</v>
      </c>
      <c r="C6370" s="105">
        <v>24.19</v>
      </c>
      <c r="D6370" s="90">
        <v>6.0196999999999996E-4</v>
      </c>
      <c r="E6370" s="87">
        <v>775.03540919</v>
      </c>
      <c r="F6370" s="96">
        <v>3.63</v>
      </c>
      <c r="G6370" s="91">
        <v>13.91</v>
      </c>
      <c r="H6370" s="41">
        <v>3.6183899495223493E-4</v>
      </c>
      <c r="I6370" s="42">
        <v>51.259377667816615</v>
      </c>
      <c r="J6370" s="41">
        <v>3.8638888888888891E-4</v>
      </c>
      <c r="K6370" s="42">
        <v>4.1741893099593135</v>
      </c>
      <c r="L6370" s="41">
        <v>3.6183899495223493E-4</v>
      </c>
      <c r="M6370" s="42">
        <v>3.938918957118668</v>
      </c>
    </row>
    <row r="6371" spans="1:13" x14ac:dyDescent="0.2">
      <c r="A6371" s="84">
        <v>360</v>
      </c>
      <c r="B6371" s="85">
        <v>39694</v>
      </c>
      <c r="C6371" s="105">
        <v>24.31</v>
      </c>
      <c r="D6371" s="90">
        <v>6.0464999999999998E-4</v>
      </c>
      <c r="E6371" s="87">
        <v>775.50403434999998</v>
      </c>
      <c r="F6371" s="96">
        <v>3.65</v>
      </c>
      <c r="G6371" s="91">
        <v>13.979999999999999</v>
      </c>
      <c r="H6371" s="41">
        <v>3.6354609025357476E-4</v>
      </c>
      <c r="I6371" s="42">
        <v>51.278012814156583</v>
      </c>
      <c r="J6371" s="41">
        <v>3.883333333333333E-4</v>
      </c>
      <c r="K6371" s="42">
        <v>4.1745776432926469</v>
      </c>
      <c r="L6371" s="41">
        <v>3.6354609025357476E-4</v>
      </c>
      <c r="M6371" s="42">
        <v>3.9392825032089216</v>
      </c>
    </row>
    <row r="6372" spans="1:13" x14ac:dyDescent="0.2">
      <c r="A6372" s="84">
        <v>360</v>
      </c>
      <c r="B6372" s="85">
        <v>39695</v>
      </c>
      <c r="C6372" s="105">
        <v>24.3</v>
      </c>
      <c r="D6372" s="90">
        <v>6.0442999999999998E-4</v>
      </c>
      <c r="E6372" s="87">
        <v>775.97277225000005</v>
      </c>
      <c r="F6372" s="96">
        <v>3.69</v>
      </c>
      <c r="G6372" s="91">
        <v>13.995000000000001</v>
      </c>
      <c r="H6372" s="41">
        <v>3.639117603673192E-4</v>
      </c>
      <c r="I6372" s="42">
        <v>51.296673486067917</v>
      </c>
      <c r="J6372" s="41">
        <v>3.8875000000000004E-4</v>
      </c>
      <c r="K6372" s="42">
        <v>4.1749663932926468</v>
      </c>
      <c r="L6372" s="41">
        <v>3.639117603673192E-4</v>
      </c>
      <c r="M6372" s="42">
        <v>3.9396464149692889</v>
      </c>
    </row>
    <row r="6373" spans="1:13" x14ac:dyDescent="0.2">
      <c r="A6373" s="84">
        <v>360</v>
      </c>
      <c r="B6373" s="85">
        <v>39696</v>
      </c>
      <c r="C6373" s="105">
        <v>24.3</v>
      </c>
      <c r="D6373" s="90">
        <v>6.0442999999999998E-4</v>
      </c>
      <c r="E6373" s="87">
        <v>776.44179346999999</v>
      </c>
      <c r="F6373" s="96">
        <v>3.67</v>
      </c>
      <c r="G6373" s="91">
        <v>13.984999999999999</v>
      </c>
      <c r="H6373" s="41">
        <v>3.6366798562337266E-4</v>
      </c>
      <c r="I6373" s="42">
        <v>51.315328443983773</v>
      </c>
      <c r="J6373" s="41">
        <v>3.8847222222222218E-4</v>
      </c>
      <c r="K6373" s="42">
        <v>4.1753548655148691</v>
      </c>
      <c r="L6373" s="41">
        <v>3.6366798562337266E-4</v>
      </c>
      <c r="M6373" s="42">
        <v>3.9400100829549123</v>
      </c>
    </row>
    <row r="6374" spans="1:13" x14ac:dyDescent="0.2">
      <c r="A6374" s="84">
        <v>360</v>
      </c>
      <c r="B6374" s="85">
        <v>39697</v>
      </c>
      <c r="C6374" s="105">
        <v>24.3</v>
      </c>
      <c r="D6374" s="90">
        <v>6.0442999999999998E-4</v>
      </c>
      <c r="E6374" s="87">
        <v>776.91109817999995</v>
      </c>
      <c r="F6374" s="96">
        <v>3.67</v>
      </c>
      <c r="G6374" s="91">
        <v>13.984999999999999</v>
      </c>
      <c r="H6374" s="41">
        <v>3.6366798562337266E-4</v>
      </c>
      <c r="I6374" s="42">
        <v>51.333990186110597</v>
      </c>
      <c r="J6374" s="41">
        <v>3.8847222222222218E-4</v>
      </c>
      <c r="K6374" s="42">
        <v>4.1757433377370914</v>
      </c>
      <c r="L6374" s="41">
        <v>3.6366798562337266E-4</v>
      </c>
      <c r="M6374" s="42">
        <v>3.9403737509405357</v>
      </c>
    </row>
    <row r="6375" spans="1:13" x14ac:dyDescent="0.2">
      <c r="A6375" s="84">
        <v>360</v>
      </c>
      <c r="B6375" s="85">
        <v>39698</v>
      </c>
      <c r="C6375" s="105">
        <v>24.3</v>
      </c>
      <c r="D6375" s="90">
        <v>6.0442999999999998E-4</v>
      </c>
      <c r="E6375" s="87">
        <v>777.38068655999996</v>
      </c>
      <c r="F6375" s="96">
        <v>3.67</v>
      </c>
      <c r="G6375" s="91">
        <v>13.984999999999999</v>
      </c>
      <c r="H6375" s="41">
        <v>3.6366798562337266E-4</v>
      </c>
      <c r="I6375" s="42">
        <v>51.352658714915592</v>
      </c>
      <c r="J6375" s="41">
        <v>3.8847222222222218E-4</v>
      </c>
      <c r="K6375" s="42">
        <v>4.1761318099593137</v>
      </c>
      <c r="L6375" s="41">
        <v>3.6366798562337266E-4</v>
      </c>
      <c r="M6375" s="42">
        <v>3.940737418926159</v>
      </c>
    </row>
    <row r="6376" spans="1:13" x14ac:dyDescent="0.2">
      <c r="A6376" s="84">
        <v>360</v>
      </c>
      <c r="B6376" s="85">
        <v>39699</v>
      </c>
      <c r="C6376" s="105">
        <v>24.23</v>
      </c>
      <c r="D6376" s="90">
        <v>6.0285999999999998E-4</v>
      </c>
      <c r="E6376" s="87">
        <v>777.84933827999998</v>
      </c>
      <c r="F6376" s="96">
        <v>3.66</v>
      </c>
      <c r="G6376" s="91">
        <v>13.945</v>
      </c>
      <c r="H6376" s="41">
        <v>3.6269267332911248E-4</v>
      </c>
      <c r="I6376" s="42">
        <v>51.371283947987465</v>
      </c>
      <c r="J6376" s="41">
        <v>3.8736111111111111E-4</v>
      </c>
      <c r="K6376" s="42">
        <v>4.1765191710704244</v>
      </c>
      <c r="L6376" s="41">
        <v>3.6269267332911248E-4</v>
      </c>
      <c r="M6376" s="42">
        <v>3.9411001115994884</v>
      </c>
    </row>
    <row r="6377" spans="1:13" x14ac:dyDescent="0.2">
      <c r="A6377" s="84">
        <v>360</v>
      </c>
      <c r="B6377" s="85">
        <v>39700</v>
      </c>
      <c r="C6377" s="105">
        <v>24.32</v>
      </c>
      <c r="D6377" s="90">
        <v>6.0486999999999997E-4</v>
      </c>
      <c r="E6377" s="87">
        <v>778.31983601000002</v>
      </c>
      <c r="F6377" s="96">
        <v>3.64</v>
      </c>
      <c r="G6377" s="91">
        <v>13.98</v>
      </c>
      <c r="H6377" s="41">
        <v>3.6354609025357476E-4</v>
      </c>
      <c r="I6377" s="42">
        <v>51.389959777418063</v>
      </c>
      <c r="J6377" s="41">
        <v>3.8833333333333336E-4</v>
      </c>
      <c r="K6377" s="42">
        <v>4.1769075044037578</v>
      </c>
      <c r="L6377" s="41">
        <v>3.6354609025357476E-4</v>
      </c>
      <c r="M6377" s="42">
        <v>3.9414636576897419</v>
      </c>
    </row>
    <row r="6378" spans="1:13" x14ac:dyDescent="0.2">
      <c r="A6378" s="84">
        <v>360</v>
      </c>
      <c r="B6378" s="85">
        <v>39701</v>
      </c>
      <c r="C6378" s="105">
        <v>24.24</v>
      </c>
      <c r="D6378" s="90">
        <v>6.0307999999999998E-4</v>
      </c>
      <c r="E6378" s="87">
        <v>778.78922513999999</v>
      </c>
      <c r="F6378" s="96">
        <v>3.64</v>
      </c>
      <c r="G6378" s="91">
        <v>13.94</v>
      </c>
      <c r="H6378" s="41">
        <v>3.6257073528633832E-4</v>
      </c>
      <c r="I6378" s="42">
        <v>51.408592272920899</v>
      </c>
      <c r="J6378" s="41">
        <v>3.8722222222222223E-4</v>
      </c>
      <c r="K6378" s="42">
        <v>4.1772947266259797</v>
      </c>
      <c r="L6378" s="41">
        <v>3.6257073528633832E-4</v>
      </c>
      <c r="M6378" s="42">
        <v>3.9418262284250281</v>
      </c>
    </row>
    <row r="6379" spans="1:13" x14ac:dyDescent="0.2">
      <c r="A6379" s="84">
        <v>360</v>
      </c>
      <c r="B6379" s="85">
        <v>39702</v>
      </c>
      <c r="C6379" s="105">
        <v>24.26</v>
      </c>
      <c r="D6379" s="90">
        <v>6.0353000000000002E-4</v>
      </c>
      <c r="E6379" s="87">
        <v>779.25924780000003</v>
      </c>
      <c r="F6379" s="96">
        <v>3.65</v>
      </c>
      <c r="G6379" s="91">
        <v>13.955</v>
      </c>
      <c r="H6379" s="41">
        <v>3.6293653340790932E-4</v>
      </c>
      <c r="I6379" s="42">
        <v>51.427250329187814</v>
      </c>
      <c r="J6379" s="41">
        <v>3.8763888888888892E-4</v>
      </c>
      <c r="K6379" s="42">
        <v>4.1776823655148689</v>
      </c>
      <c r="L6379" s="41">
        <v>3.6293653340790932E-4</v>
      </c>
      <c r="M6379" s="42">
        <v>3.9421891649584362</v>
      </c>
    </row>
    <row r="6380" spans="1:13" x14ac:dyDescent="0.2">
      <c r="A6380" s="84">
        <v>360</v>
      </c>
      <c r="B6380" s="85">
        <v>39703</v>
      </c>
      <c r="C6380" s="105">
        <v>24.17</v>
      </c>
      <c r="D6380" s="90">
        <v>6.0152000000000003E-4</v>
      </c>
      <c r="E6380" s="87">
        <v>779.72798781999995</v>
      </c>
      <c r="F6380" s="96">
        <v>3.65</v>
      </c>
      <c r="G6380" s="91">
        <v>13.91</v>
      </c>
      <c r="H6380" s="41">
        <v>3.6183899495223493E-4</v>
      </c>
      <c r="I6380" s="42">
        <v>51.445858713760082</v>
      </c>
      <c r="J6380" s="41">
        <v>3.8638888888888891E-4</v>
      </c>
      <c r="K6380" s="42">
        <v>4.1780687544037578</v>
      </c>
      <c r="L6380" s="41">
        <v>3.6183899495223493E-4</v>
      </c>
      <c r="M6380" s="42">
        <v>3.9425510039533886</v>
      </c>
    </row>
    <row r="6381" spans="1:13" x14ac:dyDescent="0.2">
      <c r="A6381" s="84">
        <v>360</v>
      </c>
      <c r="B6381" s="85">
        <v>39704</v>
      </c>
      <c r="C6381" s="105">
        <v>24.17</v>
      </c>
      <c r="D6381" s="90">
        <v>6.0152000000000003E-4</v>
      </c>
      <c r="E6381" s="87">
        <v>780.19700980000005</v>
      </c>
      <c r="F6381" s="96">
        <v>3.65</v>
      </c>
      <c r="G6381" s="91">
        <v>13.91</v>
      </c>
      <c r="H6381" s="41">
        <v>3.6183899495223493E-4</v>
      </c>
      <c r="I6381" s="42">
        <v>51.464473831571524</v>
      </c>
      <c r="J6381" s="41">
        <v>3.8638888888888891E-4</v>
      </c>
      <c r="K6381" s="42">
        <v>4.1784551432926467</v>
      </c>
      <c r="L6381" s="41">
        <v>3.6183899495223493E-4</v>
      </c>
      <c r="M6381" s="42">
        <v>3.9429128429483411</v>
      </c>
    </row>
    <row r="6382" spans="1:13" x14ac:dyDescent="0.2">
      <c r="A6382" s="84">
        <v>360</v>
      </c>
      <c r="B6382" s="85">
        <v>39705</v>
      </c>
      <c r="C6382" s="105">
        <v>24.17</v>
      </c>
      <c r="D6382" s="90">
        <v>6.0152000000000003E-4</v>
      </c>
      <c r="E6382" s="87">
        <v>780.66631390999999</v>
      </c>
      <c r="F6382" s="96">
        <v>3.65</v>
      </c>
      <c r="G6382" s="91">
        <v>13.91</v>
      </c>
      <c r="H6382" s="41">
        <v>3.6183899495223493E-4</v>
      </c>
      <c r="I6382" s="42">
        <v>51.483095685058487</v>
      </c>
      <c r="J6382" s="41">
        <v>3.8638888888888891E-4</v>
      </c>
      <c r="K6382" s="42">
        <v>4.1788415321815355</v>
      </c>
      <c r="L6382" s="41">
        <v>3.6183899495223493E-4</v>
      </c>
      <c r="M6382" s="42">
        <v>3.9432746819432936</v>
      </c>
    </row>
    <row r="6383" spans="1:13" x14ac:dyDescent="0.2">
      <c r="A6383" s="84">
        <v>360</v>
      </c>
      <c r="B6383" s="85">
        <v>39706</v>
      </c>
      <c r="C6383" s="105">
        <v>24.2</v>
      </c>
      <c r="D6383" s="90">
        <v>6.0218999999999995E-4</v>
      </c>
      <c r="E6383" s="87">
        <v>781.13642335999998</v>
      </c>
      <c r="F6383" s="96">
        <v>3.68</v>
      </c>
      <c r="G6383" s="91">
        <v>13.94</v>
      </c>
      <c r="H6383" s="41">
        <v>3.6257073528633832E-4</v>
      </c>
      <c r="I6383" s="42">
        <v>51.501761948915835</v>
      </c>
      <c r="J6383" s="41">
        <v>3.8722222222222223E-4</v>
      </c>
      <c r="K6383" s="42">
        <v>4.1792287544037574</v>
      </c>
      <c r="L6383" s="41">
        <v>3.6257073528633832E-4</v>
      </c>
      <c r="M6383" s="42">
        <v>3.9436372526785801</v>
      </c>
    </row>
    <row r="6384" spans="1:13" x14ac:dyDescent="0.2">
      <c r="A6384" s="84">
        <v>360</v>
      </c>
      <c r="B6384" s="85">
        <v>39707</v>
      </c>
      <c r="C6384" s="105">
        <v>24.22</v>
      </c>
      <c r="D6384" s="90">
        <v>6.0263999999999999E-4</v>
      </c>
      <c r="E6384" s="87">
        <v>781.60716740999999</v>
      </c>
      <c r="F6384" s="96">
        <v>3.65</v>
      </c>
      <c r="G6384" s="91">
        <v>13.934999999999999</v>
      </c>
      <c r="H6384" s="41">
        <v>3.6244879190716617E-4</v>
      </c>
      <c r="I6384" s="42">
        <v>51.520428700315307</v>
      </c>
      <c r="J6384" s="41">
        <v>3.870833333333333E-4</v>
      </c>
      <c r="K6384" s="42">
        <v>4.1796158377370904</v>
      </c>
      <c r="L6384" s="41">
        <v>3.6244879190716617E-4</v>
      </c>
      <c r="M6384" s="42">
        <v>3.9439997014704873</v>
      </c>
    </row>
    <row r="6385" spans="1:13" x14ac:dyDescent="0.2">
      <c r="A6385" s="84">
        <v>360</v>
      </c>
      <c r="B6385" s="85">
        <v>39708</v>
      </c>
      <c r="C6385" s="105">
        <v>24.22</v>
      </c>
      <c r="D6385" s="90">
        <v>6.0263999999999999E-4</v>
      </c>
      <c r="E6385" s="87">
        <v>782.07819515000006</v>
      </c>
      <c r="F6385" s="96">
        <v>3.68</v>
      </c>
      <c r="G6385" s="91">
        <v>13.95</v>
      </c>
      <c r="H6385" s="41">
        <v>3.6281460603615479E-4</v>
      </c>
      <c r="I6385" s="42">
        <v>51.539121064357026</v>
      </c>
      <c r="J6385" s="41">
        <v>3.8749999999999999E-4</v>
      </c>
      <c r="K6385" s="42">
        <v>4.1800033377370909</v>
      </c>
      <c r="L6385" s="41">
        <v>3.6281460603615479E-4</v>
      </c>
      <c r="M6385" s="42">
        <v>3.9443625160765237</v>
      </c>
    </row>
    <row r="6386" spans="1:13" x14ac:dyDescent="0.2">
      <c r="A6386" s="84">
        <v>360</v>
      </c>
      <c r="B6386" s="85">
        <v>39709</v>
      </c>
      <c r="C6386" s="105">
        <v>24.28</v>
      </c>
      <c r="D6386" s="90">
        <v>6.0397999999999995E-4</v>
      </c>
      <c r="E6386" s="87">
        <v>782.55055474000005</v>
      </c>
      <c r="F6386" s="96">
        <v>3.7</v>
      </c>
      <c r="G6386" s="91">
        <v>13.99</v>
      </c>
      <c r="H6386" s="41">
        <v>3.6378987566121346E-4</v>
      </c>
      <c r="I6386" s="42">
        <v>51.557870474800715</v>
      </c>
      <c r="J6386" s="41">
        <v>3.8861111111111111E-4</v>
      </c>
      <c r="K6386" s="42">
        <v>4.180391948848202</v>
      </c>
      <c r="L6386" s="41">
        <v>3.6378987566121346E-4</v>
      </c>
      <c r="M6386" s="42">
        <v>3.9447263059521847</v>
      </c>
    </row>
    <row r="6387" spans="1:13" x14ac:dyDescent="0.2">
      <c r="A6387" s="84">
        <v>360</v>
      </c>
      <c r="B6387" s="85">
        <v>39710</v>
      </c>
      <c r="C6387" s="105">
        <v>24.23</v>
      </c>
      <c r="D6387" s="90">
        <v>6.0285999999999998E-4</v>
      </c>
      <c r="E6387" s="87">
        <v>783.02232317000005</v>
      </c>
      <c r="F6387" s="96">
        <v>3.69</v>
      </c>
      <c r="G6387" s="91">
        <v>13.96</v>
      </c>
      <c r="H6387" s="41">
        <v>3.6305845544482018E-4</v>
      </c>
      <c r="I6387" s="42">
        <v>51.576588995621321</v>
      </c>
      <c r="J6387" s="41">
        <v>3.877777777777778E-4</v>
      </c>
      <c r="K6387" s="42">
        <v>4.1807797266259801</v>
      </c>
      <c r="L6387" s="41">
        <v>3.6305845544482018E-4</v>
      </c>
      <c r="M6387" s="42">
        <v>3.9450893644076297</v>
      </c>
    </row>
    <row r="6388" spans="1:13" x14ac:dyDescent="0.2">
      <c r="A6388" s="84">
        <v>360</v>
      </c>
      <c r="B6388" s="85">
        <v>39711</v>
      </c>
      <c r="C6388" s="105">
        <v>24.23</v>
      </c>
      <c r="D6388" s="90">
        <v>6.0285999999999998E-4</v>
      </c>
      <c r="E6388" s="87">
        <v>783.49437601</v>
      </c>
      <c r="F6388" s="96">
        <v>3.69</v>
      </c>
      <c r="G6388" s="91">
        <v>13.96</v>
      </c>
      <c r="H6388" s="41">
        <v>3.6305845544482018E-4</v>
      </c>
      <c r="I6388" s="42">
        <v>51.595314312359186</v>
      </c>
      <c r="J6388" s="41">
        <v>3.877777777777778E-4</v>
      </c>
      <c r="K6388" s="42">
        <v>4.1811675044037582</v>
      </c>
      <c r="L6388" s="41">
        <v>3.6305845544482018E-4</v>
      </c>
      <c r="M6388" s="42">
        <v>3.9454524228630747</v>
      </c>
    </row>
    <row r="6389" spans="1:13" x14ac:dyDescent="0.2">
      <c r="A6389" s="84">
        <v>360</v>
      </c>
      <c r="B6389" s="85">
        <v>39712</v>
      </c>
      <c r="C6389" s="105">
        <v>24.23</v>
      </c>
      <c r="D6389" s="90">
        <v>6.0285999999999998E-4</v>
      </c>
      <c r="E6389" s="87">
        <v>783.96671343000003</v>
      </c>
      <c r="F6389" s="96">
        <v>3.69</v>
      </c>
      <c r="G6389" s="91">
        <v>13.96</v>
      </c>
      <c r="H6389" s="41">
        <v>3.6305845544482018E-4</v>
      </c>
      <c r="I6389" s="42">
        <v>51.614046427481618</v>
      </c>
      <c r="J6389" s="41">
        <v>3.877777777777778E-4</v>
      </c>
      <c r="K6389" s="42">
        <v>4.1815552821815363</v>
      </c>
      <c r="L6389" s="41">
        <v>3.6305845544482018E-4</v>
      </c>
      <c r="M6389" s="42">
        <v>3.9458154813185198</v>
      </c>
    </row>
    <row r="6390" spans="1:13" x14ac:dyDescent="0.2">
      <c r="A6390" s="84">
        <v>360</v>
      </c>
      <c r="B6390" s="85">
        <v>39713</v>
      </c>
      <c r="C6390" s="105">
        <v>24.47</v>
      </c>
      <c r="D6390" s="90">
        <v>6.0822999999999997E-4</v>
      </c>
      <c r="E6390" s="87">
        <v>784.44354550000003</v>
      </c>
      <c r="F6390" s="96">
        <v>3.61</v>
      </c>
      <c r="G6390" s="91">
        <v>14.04</v>
      </c>
      <c r="H6390" s="41">
        <v>3.6500848288056886E-4</v>
      </c>
      <c r="I6390" s="42">
        <v>51.632885992263439</v>
      </c>
      <c r="J6390" s="41">
        <v>3.8999999999999999E-4</v>
      </c>
      <c r="K6390" s="42">
        <v>4.1819452821815366</v>
      </c>
      <c r="L6390" s="41">
        <v>3.6500848288056886E-4</v>
      </c>
      <c r="M6390" s="42">
        <v>3.9461804898014003</v>
      </c>
    </row>
    <row r="6391" spans="1:13" x14ac:dyDescent="0.2">
      <c r="A6391" s="84">
        <v>360</v>
      </c>
      <c r="B6391" s="85">
        <v>39714</v>
      </c>
      <c r="C6391" s="105">
        <v>24.39</v>
      </c>
      <c r="D6391" s="90">
        <v>6.0643999999999997E-4</v>
      </c>
      <c r="E6391" s="87">
        <v>784.91926344000001</v>
      </c>
      <c r="F6391" s="96">
        <v>3.61</v>
      </c>
      <c r="G6391" s="91">
        <v>14</v>
      </c>
      <c r="H6391" s="41">
        <v>3.6403363974257807E-4</v>
      </c>
      <c r="I6391" s="42">
        <v>51.651682099681615</v>
      </c>
      <c r="J6391" s="41">
        <v>3.8888888888888887E-4</v>
      </c>
      <c r="K6391" s="42">
        <v>4.1823341710704254</v>
      </c>
      <c r="L6391" s="41">
        <v>3.6403363974257807E-4</v>
      </c>
      <c r="M6391" s="42">
        <v>3.9465445234411431</v>
      </c>
    </row>
    <row r="6392" spans="1:13" x14ac:dyDescent="0.2">
      <c r="A6392" s="84">
        <v>360</v>
      </c>
      <c r="B6392" s="85">
        <v>39715</v>
      </c>
      <c r="C6392" s="105">
        <v>24.6</v>
      </c>
      <c r="D6392" s="90">
        <v>6.1112999999999998E-4</v>
      </c>
      <c r="E6392" s="87">
        <v>785.39895115000002</v>
      </c>
      <c r="F6392" s="96">
        <v>3.61</v>
      </c>
      <c r="G6392" s="91">
        <v>14.105</v>
      </c>
      <c r="H6392" s="41">
        <v>3.6659187596566056E-4</v>
      </c>
      <c r="I6392" s="42">
        <v>51.670617186719319</v>
      </c>
      <c r="J6392" s="41">
        <v>3.9180555555555556E-4</v>
      </c>
      <c r="K6392" s="42">
        <v>4.1827259766259806</v>
      </c>
      <c r="L6392" s="41">
        <v>3.6659187596566056E-4</v>
      </c>
      <c r="M6392" s="42">
        <v>3.9469111153171088</v>
      </c>
    </row>
    <row r="6393" spans="1:13" x14ac:dyDescent="0.2">
      <c r="A6393" s="84">
        <v>360</v>
      </c>
      <c r="B6393" s="85">
        <v>39716</v>
      </c>
      <c r="C6393" s="105">
        <v>24.77</v>
      </c>
      <c r="D6393" s="90">
        <v>6.1492000000000003E-4</v>
      </c>
      <c r="E6393" s="87">
        <v>785.88190867000003</v>
      </c>
      <c r="F6393" s="96">
        <v>3.66</v>
      </c>
      <c r="G6393" s="91">
        <v>14.215</v>
      </c>
      <c r="H6393" s="41">
        <v>3.6926941628134813E-4</v>
      </c>
      <c r="I6393" s="42">
        <v>51.689697565366757</v>
      </c>
      <c r="J6393" s="41">
        <v>3.9486111111111113E-4</v>
      </c>
      <c r="K6393" s="42">
        <v>4.1831208377370919</v>
      </c>
      <c r="L6393" s="41">
        <v>3.6926941628134813E-4</v>
      </c>
      <c r="M6393" s="42">
        <v>3.9472803847333902</v>
      </c>
    </row>
    <row r="6394" spans="1:13" x14ac:dyDescent="0.2">
      <c r="A6394" s="84">
        <v>360</v>
      </c>
      <c r="B6394" s="85">
        <v>39717</v>
      </c>
      <c r="C6394" s="105">
        <v>24.55</v>
      </c>
      <c r="D6394" s="90">
        <v>6.1001000000000002E-4</v>
      </c>
      <c r="E6394" s="87">
        <v>786.36130448999995</v>
      </c>
      <c r="F6394" s="96">
        <v>3.68</v>
      </c>
      <c r="G6394" s="91">
        <v>14.115</v>
      </c>
      <c r="H6394" s="41">
        <v>3.6683539506365825E-4</v>
      </c>
      <c r="I6394" s="42">
        <v>51.708659175993866</v>
      </c>
      <c r="J6394" s="41">
        <v>3.9208333333333331E-4</v>
      </c>
      <c r="K6394" s="42">
        <v>4.1835129210704256</v>
      </c>
      <c r="L6394" s="41">
        <v>3.6683539506365825E-4</v>
      </c>
      <c r="M6394" s="42">
        <v>3.947647220128454</v>
      </c>
    </row>
    <row r="6395" spans="1:13" x14ac:dyDescent="0.2">
      <c r="A6395" s="84">
        <v>360</v>
      </c>
      <c r="B6395" s="85">
        <v>39718</v>
      </c>
      <c r="C6395" s="105">
        <v>24.55</v>
      </c>
      <c r="D6395" s="90">
        <v>6.1001000000000002E-4</v>
      </c>
      <c r="E6395" s="87">
        <v>786.84099275000005</v>
      </c>
      <c r="F6395" s="96">
        <v>3.68</v>
      </c>
      <c r="G6395" s="91">
        <v>14.115</v>
      </c>
      <c r="H6395" s="41">
        <v>3.6683539506365825E-4</v>
      </c>
      <c r="I6395" s="42">
        <v>51.727627742410903</v>
      </c>
      <c r="J6395" s="41">
        <v>3.9208333333333331E-4</v>
      </c>
      <c r="K6395" s="42">
        <v>4.1839050044037593</v>
      </c>
      <c r="L6395" s="41">
        <v>3.6683539506365825E-4</v>
      </c>
      <c r="M6395" s="42">
        <v>3.9480140555235179</v>
      </c>
    </row>
    <row r="6396" spans="1:13" x14ac:dyDescent="0.2">
      <c r="A6396" s="84">
        <v>360</v>
      </c>
      <c r="B6396" s="85">
        <v>39719</v>
      </c>
      <c r="C6396" s="105">
        <v>24.55</v>
      </c>
      <c r="D6396" s="90">
        <v>6.1001000000000002E-4</v>
      </c>
      <c r="E6396" s="87">
        <v>787.32097362000002</v>
      </c>
      <c r="F6396" s="96">
        <v>3.68</v>
      </c>
      <c r="G6396" s="91">
        <v>14.115</v>
      </c>
      <c r="H6396" s="41">
        <v>3.6683539506365825E-4</v>
      </c>
      <c r="I6396" s="42">
        <v>51.746603267169498</v>
      </c>
      <c r="J6396" s="41">
        <v>3.9208333333333331E-4</v>
      </c>
      <c r="K6396" s="42">
        <v>4.1842970877370931</v>
      </c>
      <c r="L6396" s="41">
        <v>3.6683539506365825E-4</v>
      </c>
      <c r="M6396" s="42">
        <v>3.9483808909185818</v>
      </c>
    </row>
    <row r="6397" spans="1:13" x14ac:dyDescent="0.2">
      <c r="A6397" s="84">
        <v>360</v>
      </c>
      <c r="B6397" s="85">
        <v>39720</v>
      </c>
      <c r="C6397" s="105">
        <v>24.5</v>
      </c>
      <c r="D6397" s="90">
        <v>6.089E-4</v>
      </c>
      <c r="E6397" s="87">
        <v>787.80037335999998</v>
      </c>
      <c r="F6397" s="96">
        <v>3.65</v>
      </c>
      <c r="G6397" s="91">
        <v>14.074999999999999</v>
      </c>
      <c r="H6397" s="41">
        <v>3.6586119095649572E-4</v>
      </c>
      <c r="I6397" s="42">
        <v>51.765535341068777</v>
      </c>
      <c r="J6397" s="41">
        <v>3.9097222222222219E-4</v>
      </c>
      <c r="K6397" s="42">
        <v>4.1846880599593153</v>
      </c>
      <c r="L6397" s="41">
        <v>3.6586119095649572E-4</v>
      </c>
      <c r="M6397" s="42">
        <v>3.9487467521095381</v>
      </c>
    </row>
    <row r="6398" spans="1:13" x14ac:dyDescent="0.2">
      <c r="A6398" s="84">
        <v>360</v>
      </c>
      <c r="B6398" s="85">
        <v>39721</v>
      </c>
      <c r="C6398" s="105">
        <v>24.62</v>
      </c>
      <c r="D6398" s="90">
        <v>6.1156999999999997E-4</v>
      </c>
      <c r="E6398" s="87">
        <v>788.28216842999996</v>
      </c>
      <c r="F6398" s="96">
        <v>3.62</v>
      </c>
      <c r="G6398" s="91">
        <v>14.120000000000001</v>
      </c>
      <c r="H6398" s="41">
        <v>3.6695714663270707E-4</v>
      </c>
      <c r="I6398" s="42">
        <v>51.784531074211451</v>
      </c>
      <c r="J6398" s="41">
        <v>3.9222222222222225E-4</v>
      </c>
      <c r="K6398" s="42">
        <v>4.1850802821815378</v>
      </c>
      <c r="L6398" s="41">
        <v>3.6695714663270707E-4</v>
      </c>
      <c r="M6398" s="42">
        <v>3.9491137092561708</v>
      </c>
    </row>
    <row r="6399" spans="1:13" x14ac:dyDescent="0.2">
      <c r="A6399" s="84">
        <v>360</v>
      </c>
      <c r="B6399" s="85">
        <v>39722</v>
      </c>
      <c r="C6399" s="105">
        <v>24.5</v>
      </c>
      <c r="D6399" s="90">
        <v>6.089E-4</v>
      </c>
      <c r="E6399" s="87">
        <v>788.76215344000002</v>
      </c>
      <c r="F6399" s="96">
        <v>3.65</v>
      </c>
      <c r="G6399" s="91">
        <v>14.074999999999999</v>
      </c>
      <c r="H6399" s="41">
        <v>3.6586119095649572E-4</v>
      </c>
      <c r="I6399" s="42">
        <v>51.803477024423387</v>
      </c>
      <c r="J6399" s="41">
        <v>3.9097222222222219E-4</v>
      </c>
      <c r="K6399" s="42">
        <v>4.18547125440376</v>
      </c>
      <c r="L6399" s="41">
        <v>3.6586119095649572E-4</v>
      </c>
      <c r="M6399" s="42">
        <v>3.9494795704471271</v>
      </c>
    </row>
    <row r="6400" spans="1:13" x14ac:dyDescent="0.2">
      <c r="A6400" s="84">
        <v>360</v>
      </c>
      <c r="B6400" s="85">
        <v>39723</v>
      </c>
      <c r="C6400" s="105">
        <v>24.26</v>
      </c>
      <c r="D6400" s="90">
        <v>6.0353000000000002E-4</v>
      </c>
      <c r="E6400" s="87">
        <v>789.23819505999995</v>
      </c>
      <c r="F6400" s="96">
        <v>3.62</v>
      </c>
      <c r="G6400" s="91">
        <v>13.940000000000001</v>
      </c>
      <c r="H6400" s="41">
        <v>3.6257073528633832E-4</v>
      </c>
      <c r="I6400" s="42">
        <v>51.822259449178524</v>
      </c>
      <c r="J6400" s="41">
        <v>3.8722222222222223E-4</v>
      </c>
      <c r="K6400" s="42">
        <v>4.1858584766259819</v>
      </c>
      <c r="L6400" s="41">
        <v>3.6257073528633832E-4</v>
      </c>
      <c r="M6400" s="42">
        <v>3.9498421411824136</v>
      </c>
    </row>
    <row r="6401" spans="1:13" x14ac:dyDescent="0.2">
      <c r="A6401" s="84">
        <v>360</v>
      </c>
      <c r="B6401" s="85">
        <v>39724</v>
      </c>
      <c r="C6401" s="105">
        <v>24.14</v>
      </c>
      <c r="D6401" s="90">
        <v>6.0085E-4</v>
      </c>
      <c r="E6401" s="87">
        <v>789.71240882999996</v>
      </c>
      <c r="F6401" s="96">
        <v>3.66</v>
      </c>
      <c r="G6401" s="91">
        <v>13.9</v>
      </c>
      <c r="H6401" s="41">
        <v>3.6159503880028865E-4</v>
      </c>
      <c r="I6401" s="42">
        <v>51.840998121094771</v>
      </c>
      <c r="J6401" s="41">
        <v>3.8611111111111111E-4</v>
      </c>
      <c r="K6401" s="42">
        <v>4.1862445877370931</v>
      </c>
      <c r="L6401" s="41">
        <v>3.6159503880028865E-4</v>
      </c>
      <c r="M6401" s="42">
        <v>3.9502037362212139</v>
      </c>
    </row>
    <row r="6402" spans="1:13" x14ac:dyDescent="0.2">
      <c r="A6402" s="84">
        <v>360</v>
      </c>
      <c r="B6402" s="85">
        <v>39725</v>
      </c>
      <c r="C6402" s="105">
        <v>24.14</v>
      </c>
      <c r="D6402" s="90">
        <v>6.0085E-4</v>
      </c>
      <c r="E6402" s="87">
        <v>790.18690752999998</v>
      </c>
      <c r="F6402" s="96">
        <v>3.66</v>
      </c>
      <c r="G6402" s="91">
        <v>13.9</v>
      </c>
      <c r="H6402" s="41">
        <v>3.6159503880028865E-4</v>
      </c>
      <c r="I6402" s="42">
        <v>51.859743568821813</v>
      </c>
      <c r="J6402" s="41">
        <v>3.8611111111111111E-4</v>
      </c>
      <c r="K6402" s="42">
        <v>4.1866306988482043</v>
      </c>
      <c r="L6402" s="41">
        <v>3.6159503880028865E-4</v>
      </c>
      <c r="M6402" s="42">
        <v>3.9505653312600142</v>
      </c>
    </row>
    <row r="6403" spans="1:13" x14ac:dyDescent="0.2">
      <c r="A6403" s="84">
        <v>360</v>
      </c>
      <c r="B6403" s="85">
        <v>39726</v>
      </c>
      <c r="C6403" s="105">
        <v>24.14</v>
      </c>
      <c r="D6403" s="90">
        <v>6.0085E-4</v>
      </c>
      <c r="E6403" s="87">
        <v>790.66169133000005</v>
      </c>
      <c r="F6403" s="96">
        <v>3.66</v>
      </c>
      <c r="G6403" s="91">
        <v>13.9</v>
      </c>
      <c r="H6403" s="41">
        <v>3.6159503880028865E-4</v>
      </c>
      <c r="I6403" s="42">
        <v>51.878495794809751</v>
      </c>
      <c r="J6403" s="41">
        <v>3.8611111111111111E-4</v>
      </c>
      <c r="K6403" s="42">
        <v>4.1870168099593155</v>
      </c>
      <c r="L6403" s="41">
        <v>3.6159503880028865E-4</v>
      </c>
      <c r="M6403" s="42">
        <v>3.9509269262988145</v>
      </c>
    </row>
    <row r="6404" spans="1:13" x14ac:dyDescent="0.2">
      <c r="A6404" s="84">
        <v>360</v>
      </c>
      <c r="B6404" s="85">
        <v>39727</v>
      </c>
      <c r="C6404" s="105">
        <v>24.03</v>
      </c>
      <c r="D6404" s="90">
        <v>5.9838000000000003E-4</v>
      </c>
      <c r="E6404" s="87">
        <v>791.13480747000006</v>
      </c>
      <c r="F6404" s="96">
        <v>3.66</v>
      </c>
      <c r="G6404" s="91">
        <v>13.845000000000001</v>
      </c>
      <c r="H6404" s="41">
        <v>3.6025289805596827E-4</v>
      </c>
      <c r="I6404" s="42">
        <v>51.897185173266614</v>
      </c>
      <c r="J6404" s="41">
        <v>3.8458333333333335E-4</v>
      </c>
      <c r="K6404" s="42">
        <v>4.1874013932926486</v>
      </c>
      <c r="L6404" s="41">
        <v>3.6025289805596827E-4</v>
      </c>
      <c r="M6404" s="42">
        <v>3.9512871791968704</v>
      </c>
    </row>
    <row r="6405" spans="1:13" x14ac:dyDescent="0.2">
      <c r="A6405" s="84">
        <v>360</v>
      </c>
      <c r="B6405" s="85">
        <v>39728</v>
      </c>
      <c r="C6405" s="105">
        <v>24.08</v>
      </c>
      <c r="D6405" s="90">
        <v>5.9949999999999999E-4</v>
      </c>
      <c r="E6405" s="87">
        <v>791.60909278999998</v>
      </c>
      <c r="F6405" s="96">
        <v>3.65</v>
      </c>
      <c r="G6405" s="91">
        <v>13.864999999999998</v>
      </c>
      <c r="H6405" s="41">
        <v>3.6074102403471642E-4</v>
      </c>
      <c r="I6405" s="42">
        <v>51.91590661699054</v>
      </c>
      <c r="J6405" s="41">
        <v>3.8513888888888886E-4</v>
      </c>
      <c r="K6405" s="42">
        <v>4.1877865321815371</v>
      </c>
      <c r="L6405" s="41">
        <v>3.6074102403471642E-4</v>
      </c>
      <c r="M6405" s="42">
        <v>3.9516479202209052</v>
      </c>
    </row>
    <row r="6406" spans="1:13" x14ac:dyDescent="0.2">
      <c r="A6406" s="84">
        <v>360</v>
      </c>
      <c r="B6406" s="85">
        <v>39729</v>
      </c>
      <c r="C6406" s="105">
        <v>24.08</v>
      </c>
      <c r="D6406" s="90">
        <v>5.9949999999999999E-4</v>
      </c>
      <c r="E6406" s="87">
        <v>792.08366244000001</v>
      </c>
      <c r="F6406" s="96">
        <v>3.65</v>
      </c>
      <c r="G6406" s="91">
        <v>13.864999999999998</v>
      </c>
      <c r="H6406" s="41">
        <v>3.6074102403471642E-4</v>
      </c>
      <c r="I6406" s="42">
        <v>51.934634814307245</v>
      </c>
      <c r="J6406" s="41">
        <v>3.8513888888888886E-4</v>
      </c>
      <c r="K6406" s="42">
        <v>4.1881716710704255</v>
      </c>
      <c r="L6406" s="41">
        <v>3.6074102403471642E-4</v>
      </c>
      <c r="M6406" s="42">
        <v>3.9520086612449399</v>
      </c>
    </row>
    <row r="6407" spans="1:13" x14ac:dyDescent="0.2">
      <c r="A6407" s="84">
        <v>360</v>
      </c>
      <c r="B6407" s="85">
        <v>39730</v>
      </c>
      <c r="C6407" s="105">
        <v>24.01</v>
      </c>
      <c r="D6407" s="90">
        <v>5.9792999999999999E-4</v>
      </c>
      <c r="E6407" s="87">
        <v>792.55727302000003</v>
      </c>
      <c r="F6407" s="96">
        <v>3.71</v>
      </c>
      <c r="G6407" s="91">
        <v>13.860000000000001</v>
      </c>
      <c r="H6407" s="41">
        <v>3.6061900055606166E-4</v>
      </c>
      <c r="I6407" s="42">
        <v>51.953363430408224</v>
      </c>
      <c r="J6407" s="41">
        <v>3.8500000000000003E-4</v>
      </c>
      <c r="K6407" s="42">
        <v>4.1885566710704252</v>
      </c>
      <c r="L6407" s="41">
        <v>3.6061900055606166E-4</v>
      </c>
      <c r="M6407" s="42">
        <v>3.9523692802454962</v>
      </c>
    </row>
    <row r="6408" spans="1:13" x14ac:dyDescent="0.2">
      <c r="A6408" s="84">
        <v>360</v>
      </c>
      <c r="B6408" s="85">
        <v>39731</v>
      </c>
      <c r="C6408" s="105">
        <v>24.04</v>
      </c>
      <c r="D6408" s="90">
        <v>5.9860999999999996E-4</v>
      </c>
      <c r="E6408" s="87">
        <v>793.03170573</v>
      </c>
      <c r="F6408" s="96">
        <v>3.7</v>
      </c>
      <c r="G6408" s="91">
        <v>13.87</v>
      </c>
      <c r="H6408" s="41">
        <v>3.608630421700898E-4</v>
      </c>
      <c r="I6408" s="42">
        <v>51.972111479186687</v>
      </c>
      <c r="J6408" s="41">
        <v>3.8527777777777773E-4</v>
      </c>
      <c r="K6408" s="42">
        <v>4.1889419488482034</v>
      </c>
      <c r="L6408" s="41">
        <v>3.608630421700898E-4</v>
      </c>
      <c r="M6408" s="42">
        <v>3.952730143287666</v>
      </c>
    </row>
    <row r="6409" spans="1:13" x14ac:dyDescent="0.2">
      <c r="A6409" s="84">
        <v>360</v>
      </c>
      <c r="B6409" s="85">
        <v>39732</v>
      </c>
      <c r="C6409" s="105">
        <v>24.04</v>
      </c>
      <c r="D6409" s="90">
        <v>5.9860999999999996E-4</v>
      </c>
      <c r="E6409" s="87">
        <v>793.50642244000005</v>
      </c>
      <c r="F6409" s="96">
        <v>3.7</v>
      </c>
      <c r="G6409" s="91">
        <v>13.87</v>
      </c>
      <c r="H6409" s="41">
        <v>3.608630421700898E-4</v>
      </c>
      <c r="I6409" s="42">
        <v>51.990866293443069</v>
      </c>
      <c r="J6409" s="41">
        <v>3.8527777777777773E-4</v>
      </c>
      <c r="K6409" s="42">
        <v>4.1893272266259816</v>
      </c>
      <c r="L6409" s="41">
        <v>3.608630421700898E-4</v>
      </c>
      <c r="M6409" s="42">
        <v>3.9530910063298359</v>
      </c>
    </row>
    <row r="6410" spans="1:13" x14ac:dyDescent="0.2">
      <c r="A6410" s="84">
        <v>360</v>
      </c>
      <c r="B6410" s="85">
        <v>39733</v>
      </c>
      <c r="C6410" s="105">
        <v>24.04</v>
      </c>
      <c r="D6410" s="90">
        <v>5.9860999999999996E-4</v>
      </c>
      <c r="E6410" s="87">
        <v>793.98142331999998</v>
      </c>
      <c r="F6410" s="96">
        <v>3.7</v>
      </c>
      <c r="G6410" s="91">
        <v>13.87</v>
      </c>
      <c r="H6410" s="41">
        <v>3.608630421700898E-4</v>
      </c>
      <c r="I6410" s="42">
        <v>52.009627875618783</v>
      </c>
      <c r="J6410" s="41">
        <v>3.8527777777777773E-4</v>
      </c>
      <c r="K6410" s="42">
        <v>4.1897125044037598</v>
      </c>
      <c r="L6410" s="41">
        <v>3.608630421700898E-4</v>
      </c>
      <c r="M6410" s="42">
        <v>3.9534518693720058</v>
      </c>
    </row>
    <row r="6411" spans="1:13" x14ac:dyDescent="0.2">
      <c r="A6411" s="84">
        <v>360</v>
      </c>
      <c r="B6411" s="85">
        <v>39734</v>
      </c>
      <c r="C6411" s="105">
        <v>24.13</v>
      </c>
      <c r="D6411" s="90">
        <v>6.0061999999999995E-4</v>
      </c>
      <c r="E6411" s="87">
        <v>794.45830444000001</v>
      </c>
      <c r="F6411" s="96">
        <v>3.69</v>
      </c>
      <c r="G6411" s="91">
        <v>13.91</v>
      </c>
      <c r="H6411" s="41">
        <v>3.6183899495223493E-4</v>
      </c>
      <c r="I6411" s="42">
        <v>52.028446987097134</v>
      </c>
      <c r="J6411" s="41">
        <v>3.8638888888888891E-4</v>
      </c>
      <c r="K6411" s="42">
        <v>4.1900988932926486</v>
      </c>
      <c r="L6411" s="41">
        <v>3.6183899495223493E-4</v>
      </c>
      <c r="M6411" s="42">
        <v>3.9538137083669582</v>
      </c>
    </row>
    <row r="6412" spans="1:13" x14ac:dyDescent="0.2">
      <c r="A6412" s="84">
        <v>360</v>
      </c>
      <c r="B6412" s="85">
        <v>39735</v>
      </c>
      <c r="C6412" s="105">
        <v>24.22</v>
      </c>
      <c r="D6412" s="90">
        <v>6.0263999999999999E-4</v>
      </c>
      <c r="E6412" s="87">
        <v>794.93707678999999</v>
      </c>
      <c r="F6412" s="96">
        <v>3.74</v>
      </c>
      <c r="G6412" s="91">
        <v>13.98</v>
      </c>
      <c r="H6412" s="41">
        <v>3.6354609025357476E-4</v>
      </c>
      <c r="I6412" s="42">
        <v>52.047361725581261</v>
      </c>
      <c r="J6412" s="41">
        <v>3.8833333333333336E-4</v>
      </c>
      <c r="K6412" s="42">
        <v>4.1904872266259821</v>
      </c>
      <c r="L6412" s="41">
        <v>3.6354609025357476E-4</v>
      </c>
      <c r="M6412" s="42">
        <v>3.9541772544572118</v>
      </c>
    </row>
    <row r="6413" spans="1:13" x14ac:dyDescent="0.2">
      <c r="A6413" s="84">
        <v>360</v>
      </c>
      <c r="B6413" s="85">
        <v>39736</v>
      </c>
      <c r="C6413" s="105">
        <v>24.23</v>
      </c>
      <c r="D6413" s="90">
        <v>6.0285999999999998E-4</v>
      </c>
      <c r="E6413" s="87">
        <v>795.41631256000005</v>
      </c>
      <c r="F6413" s="96">
        <v>3.73</v>
      </c>
      <c r="G6413" s="91">
        <v>13.98</v>
      </c>
      <c r="H6413" s="41">
        <v>3.6354609025357476E-4</v>
      </c>
      <c r="I6413" s="42">
        <v>52.066283340444613</v>
      </c>
      <c r="J6413" s="41">
        <v>3.8833333333333336E-4</v>
      </c>
      <c r="K6413" s="42">
        <v>4.1908755599593155</v>
      </c>
      <c r="L6413" s="41">
        <v>3.6354609025357476E-4</v>
      </c>
      <c r="M6413" s="42">
        <v>3.9545408005474654</v>
      </c>
    </row>
    <row r="6414" spans="1:13" x14ac:dyDescent="0.2">
      <c r="A6414" s="84">
        <v>360</v>
      </c>
      <c r="B6414" s="85">
        <v>39737</v>
      </c>
      <c r="C6414" s="105">
        <v>24.29</v>
      </c>
      <c r="D6414" s="90">
        <v>6.0420000000000005E-4</v>
      </c>
      <c r="E6414" s="87">
        <v>795.89690310000003</v>
      </c>
      <c r="F6414" s="96">
        <v>3.75</v>
      </c>
      <c r="G6414" s="91">
        <v>14.02</v>
      </c>
      <c r="H6414" s="41">
        <v>3.645211039415841E-4</v>
      </c>
      <c r="I6414" s="42">
        <v>52.085262599526004</v>
      </c>
      <c r="J6414" s="41">
        <v>3.8944444444444443E-4</v>
      </c>
      <c r="K6414" s="42">
        <v>4.1912650044037596</v>
      </c>
      <c r="L6414" s="41">
        <v>3.645211039415841E-4</v>
      </c>
      <c r="M6414" s="42">
        <v>3.954905321651407</v>
      </c>
    </row>
    <row r="6415" spans="1:13" x14ac:dyDescent="0.2">
      <c r="A6415" s="84">
        <v>360</v>
      </c>
      <c r="B6415" s="85">
        <v>39738</v>
      </c>
      <c r="C6415" s="105">
        <v>24.17</v>
      </c>
      <c r="D6415" s="90">
        <v>6.0152000000000003E-4</v>
      </c>
      <c r="E6415" s="87">
        <v>796.37565100999996</v>
      </c>
      <c r="F6415" s="96">
        <v>3.76</v>
      </c>
      <c r="G6415" s="91">
        <v>13.965</v>
      </c>
      <c r="H6415" s="41">
        <v>3.6318037214733145E-4</v>
      </c>
      <c r="I6415" s="42">
        <v>52.104178944580291</v>
      </c>
      <c r="J6415" s="41">
        <v>3.8791666666666667E-4</v>
      </c>
      <c r="K6415" s="42">
        <v>4.1916529210704265</v>
      </c>
      <c r="L6415" s="41">
        <v>3.6318037214733145E-4</v>
      </c>
      <c r="M6415" s="42">
        <v>3.9552685020235545</v>
      </c>
    </row>
    <row r="6416" spans="1:13" x14ac:dyDescent="0.2">
      <c r="A6416" s="84">
        <v>360</v>
      </c>
      <c r="B6416" s="85">
        <v>39739</v>
      </c>
      <c r="C6416" s="105">
        <v>24.17</v>
      </c>
      <c r="D6416" s="90">
        <v>6.0152000000000003E-4</v>
      </c>
      <c r="E6416" s="87">
        <v>796.85468689000004</v>
      </c>
      <c r="F6416" s="96">
        <v>3.76</v>
      </c>
      <c r="G6416" s="91">
        <v>13.965</v>
      </c>
      <c r="H6416" s="41">
        <v>3.6318037214733145E-4</v>
      </c>
      <c r="I6416" s="42">
        <v>52.123102159679817</v>
      </c>
      <c r="J6416" s="41">
        <v>3.8791666666666667E-4</v>
      </c>
      <c r="K6416" s="42">
        <v>4.1920408377370935</v>
      </c>
      <c r="L6416" s="41">
        <v>3.6318037214733145E-4</v>
      </c>
      <c r="M6416" s="42">
        <v>3.9556316823957021</v>
      </c>
    </row>
    <row r="6417" spans="1:13" x14ac:dyDescent="0.2">
      <c r="A6417" s="84">
        <v>360</v>
      </c>
      <c r="B6417" s="85">
        <v>39740</v>
      </c>
      <c r="C6417" s="105">
        <v>24.17</v>
      </c>
      <c r="D6417" s="90">
        <v>6.0152000000000003E-4</v>
      </c>
      <c r="E6417" s="87">
        <v>797.33401091999997</v>
      </c>
      <c r="F6417" s="96">
        <v>3.76</v>
      </c>
      <c r="G6417" s="91">
        <v>13.965</v>
      </c>
      <c r="H6417" s="41">
        <v>3.6318037214733145E-4</v>
      </c>
      <c r="I6417" s="42">
        <v>52.142032247319641</v>
      </c>
      <c r="J6417" s="41">
        <v>3.8791666666666667E-4</v>
      </c>
      <c r="K6417" s="42">
        <v>4.1924287544037604</v>
      </c>
      <c r="L6417" s="41">
        <v>3.6318037214733145E-4</v>
      </c>
      <c r="M6417" s="42">
        <v>3.9559948627678496</v>
      </c>
    </row>
    <row r="6418" spans="1:13" x14ac:dyDescent="0.2">
      <c r="A6418" s="84">
        <v>360</v>
      </c>
      <c r="B6418" s="85">
        <v>39741</v>
      </c>
      <c r="C6418" s="105">
        <v>24.09</v>
      </c>
      <c r="D6418" s="90">
        <v>5.9973000000000003E-4</v>
      </c>
      <c r="E6418" s="87">
        <v>797.81219605000001</v>
      </c>
      <c r="F6418" s="96">
        <v>3.76</v>
      </c>
      <c r="G6418" s="91">
        <v>13.925000000000001</v>
      </c>
      <c r="H6418" s="41">
        <v>3.6220488913851767E-4</v>
      </c>
      <c r="I6418" s="42">
        <v>52.16091834632924</v>
      </c>
      <c r="J6418" s="41">
        <v>3.868055555555556E-4</v>
      </c>
      <c r="K6418" s="42">
        <v>4.1928155599593158</v>
      </c>
      <c r="L6418" s="41">
        <v>3.6220488913851767E-4</v>
      </c>
      <c r="M6418" s="42">
        <v>3.9563570676569881</v>
      </c>
    </row>
    <row r="6419" spans="1:13" x14ac:dyDescent="0.2">
      <c r="A6419" s="84">
        <v>360</v>
      </c>
      <c r="B6419" s="85">
        <v>39742</v>
      </c>
      <c r="C6419" s="105">
        <v>23.97</v>
      </c>
      <c r="D6419" s="90">
        <v>5.9703999999999996E-4</v>
      </c>
      <c r="E6419" s="87">
        <v>798.28852184000004</v>
      </c>
      <c r="F6419" s="96">
        <v>3.73</v>
      </c>
      <c r="G6419" s="91">
        <v>13.85</v>
      </c>
      <c r="H6419" s="41">
        <v>3.6037493756713168E-4</v>
      </c>
      <c r="I6419" s="42">
        <v>52.179715834021742</v>
      </c>
      <c r="J6419" s="41">
        <v>3.8472222222222223E-4</v>
      </c>
      <c r="K6419" s="42">
        <v>4.1932002821815377</v>
      </c>
      <c r="L6419" s="41">
        <v>3.6037493756713168E-4</v>
      </c>
      <c r="M6419" s="42">
        <v>3.956717442594555</v>
      </c>
    </row>
    <row r="6420" spans="1:13" x14ac:dyDescent="0.2">
      <c r="A6420" s="84">
        <v>360</v>
      </c>
      <c r="B6420" s="85">
        <v>39743</v>
      </c>
      <c r="C6420" s="105">
        <v>24.01</v>
      </c>
      <c r="D6420" s="90">
        <v>5.9792999999999999E-4</v>
      </c>
      <c r="E6420" s="87">
        <v>798.76584249999996</v>
      </c>
      <c r="F6420" s="96">
        <v>3.79</v>
      </c>
      <c r="G6420" s="91">
        <v>13.9</v>
      </c>
      <c r="H6420" s="41">
        <v>3.6159503880028865E-4</v>
      </c>
      <c r="I6420" s="42">
        <v>52.198583760393333</v>
      </c>
      <c r="J6420" s="41">
        <v>3.8611111111111111E-4</v>
      </c>
      <c r="K6420" s="42">
        <v>4.1935863932926489</v>
      </c>
      <c r="L6420" s="41">
        <v>3.6159503880028865E-4</v>
      </c>
      <c r="M6420" s="42">
        <v>3.9570790376333553</v>
      </c>
    </row>
    <row r="6421" spans="1:13" x14ac:dyDescent="0.2">
      <c r="A6421" s="84">
        <v>360</v>
      </c>
      <c r="B6421" s="85">
        <v>39744</v>
      </c>
      <c r="C6421" s="105">
        <v>23.99</v>
      </c>
      <c r="D6421" s="90">
        <v>5.9749E-4</v>
      </c>
      <c r="E6421" s="87">
        <v>799.2430971</v>
      </c>
      <c r="F6421" s="96">
        <v>3.75</v>
      </c>
      <c r="G6421" s="91">
        <v>13.87</v>
      </c>
      <c r="H6421" s="41">
        <v>3.608630421700898E-4</v>
      </c>
      <c r="I6421" s="42">
        <v>52.217420300126079</v>
      </c>
      <c r="J6421" s="41">
        <v>3.8527777777777773E-4</v>
      </c>
      <c r="K6421" s="42">
        <v>4.1939716710704271</v>
      </c>
      <c r="L6421" s="41">
        <v>3.608630421700898E-4</v>
      </c>
      <c r="M6421" s="42">
        <v>3.9574399006755252</v>
      </c>
    </row>
    <row r="6422" spans="1:13" x14ac:dyDescent="0.2">
      <c r="A6422" s="84">
        <v>360</v>
      </c>
      <c r="B6422" s="85">
        <v>39745</v>
      </c>
      <c r="C6422" s="105">
        <v>23.99</v>
      </c>
      <c r="D6422" s="90">
        <v>5.9749E-4</v>
      </c>
      <c r="E6422" s="87">
        <v>799.72063686000001</v>
      </c>
      <c r="F6422" s="96">
        <v>3.76</v>
      </c>
      <c r="G6422" s="91">
        <v>13.875</v>
      </c>
      <c r="H6422" s="41">
        <v>3.609850549626259E-4</v>
      </c>
      <c r="I6422" s="42">
        <v>52.23627000846313</v>
      </c>
      <c r="J6422" s="41">
        <v>3.8541666666666667E-4</v>
      </c>
      <c r="K6422" s="42">
        <v>4.1943570877370941</v>
      </c>
      <c r="L6422" s="41">
        <v>3.609850549626259E-4</v>
      </c>
      <c r="M6422" s="42">
        <v>3.9578008857304878</v>
      </c>
    </row>
    <row r="6423" spans="1:13" x14ac:dyDescent="0.2">
      <c r="A6423" s="84">
        <v>360</v>
      </c>
      <c r="B6423" s="85">
        <v>39746</v>
      </c>
      <c r="C6423" s="105">
        <v>23.99</v>
      </c>
      <c r="D6423" s="90">
        <v>5.9749E-4</v>
      </c>
      <c r="E6423" s="87">
        <v>800.19846194000002</v>
      </c>
      <c r="F6423" s="96">
        <v>3.76</v>
      </c>
      <c r="G6423" s="91">
        <v>13.875</v>
      </c>
      <c r="H6423" s="41">
        <v>3.609850549626259E-4</v>
      </c>
      <c r="I6423" s="42">
        <v>52.255126521263179</v>
      </c>
      <c r="J6423" s="41">
        <v>3.8541666666666667E-4</v>
      </c>
      <c r="K6423" s="42">
        <v>4.1947425044037612</v>
      </c>
      <c r="L6423" s="41">
        <v>3.609850549626259E-4</v>
      </c>
      <c r="M6423" s="42">
        <v>3.9581618707854505</v>
      </c>
    </row>
    <row r="6424" spans="1:13" x14ac:dyDescent="0.2">
      <c r="A6424" s="84">
        <v>360</v>
      </c>
      <c r="B6424" s="85">
        <v>39747</v>
      </c>
      <c r="C6424" s="105">
        <v>23.99</v>
      </c>
      <c r="D6424" s="90">
        <v>5.9749E-4</v>
      </c>
      <c r="E6424" s="87">
        <v>800.67657252000004</v>
      </c>
      <c r="F6424" s="96">
        <v>3.76</v>
      </c>
      <c r="G6424" s="91">
        <v>13.875</v>
      </c>
      <c r="H6424" s="41">
        <v>3.609850549626259E-4</v>
      </c>
      <c r="I6424" s="42">
        <v>52.273989840982537</v>
      </c>
      <c r="J6424" s="41">
        <v>3.8541666666666667E-4</v>
      </c>
      <c r="K6424" s="42">
        <v>4.1951279210704282</v>
      </c>
      <c r="L6424" s="41">
        <v>3.609850549626259E-4</v>
      </c>
      <c r="M6424" s="42">
        <v>3.9585228558404131</v>
      </c>
    </row>
    <row r="6425" spans="1:13" x14ac:dyDescent="0.2">
      <c r="A6425" s="84">
        <v>360</v>
      </c>
      <c r="B6425" s="85">
        <v>39748</v>
      </c>
      <c r="C6425" s="105">
        <v>23.97</v>
      </c>
      <c r="D6425" s="90">
        <v>5.9703999999999996E-4</v>
      </c>
      <c r="E6425" s="87">
        <v>801.15460845999996</v>
      </c>
      <c r="F6425" s="96">
        <v>3.76</v>
      </c>
      <c r="G6425" s="91">
        <v>13.864999999999998</v>
      </c>
      <c r="H6425" s="41">
        <v>3.6074102403471642E-4</v>
      </c>
      <c r="I6425" s="42">
        <v>52.292847213608155</v>
      </c>
      <c r="J6425" s="41">
        <v>3.8513888888888886E-4</v>
      </c>
      <c r="K6425" s="42">
        <v>4.1955130599593167</v>
      </c>
      <c r="L6425" s="41">
        <v>3.6074102403471642E-4</v>
      </c>
      <c r="M6425" s="42">
        <v>3.9588835968644478</v>
      </c>
    </row>
    <row r="6426" spans="1:13" x14ac:dyDescent="0.2">
      <c r="A6426" s="84">
        <v>360</v>
      </c>
      <c r="B6426" s="85">
        <v>39749</v>
      </c>
      <c r="C6426" s="105">
        <v>23.77</v>
      </c>
      <c r="D6426" s="90">
        <v>5.9254999999999996E-4</v>
      </c>
      <c r="E6426" s="87">
        <v>801.62933262000001</v>
      </c>
      <c r="F6426" s="96">
        <v>3.73</v>
      </c>
      <c r="G6426" s="91">
        <v>13.75</v>
      </c>
      <c r="H6426" s="41">
        <v>3.579331312344447E-4</v>
      </c>
      <c r="I6426" s="42">
        <v>52.311564556152483</v>
      </c>
      <c r="J6426" s="41">
        <v>3.8194444444444446E-4</v>
      </c>
      <c r="K6426" s="42">
        <v>4.1958950044037611</v>
      </c>
      <c r="L6426" s="41">
        <v>3.579331312344447E-4</v>
      </c>
      <c r="M6426" s="42">
        <v>3.9592415299956825</v>
      </c>
    </row>
    <row r="6427" spans="1:13" x14ac:dyDescent="0.2">
      <c r="A6427" s="84">
        <v>360</v>
      </c>
      <c r="B6427" s="85">
        <v>39750</v>
      </c>
      <c r="C6427" s="105">
        <v>24.02</v>
      </c>
      <c r="D6427" s="90">
        <v>5.9816000000000003E-4</v>
      </c>
      <c r="E6427" s="87">
        <v>802.10883521999995</v>
      </c>
      <c r="F6427" s="96">
        <v>3.74</v>
      </c>
      <c r="G6427" s="91">
        <v>13.879999999999999</v>
      </c>
      <c r="H6427" s="41">
        <v>3.6110706241299084E-4</v>
      </c>
      <c r="I6427" s="42">
        <v>52.330454631559583</v>
      </c>
      <c r="J6427" s="41">
        <v>3.8555555555555554E-4</v>
      </c>
      <c r="K6427" s="42">
        <v>4.1962805599593169</v>
      </c>
      <c r="L6427" s="41">
        <v>3.6110706241299084E-4</v>
      </c>
      <c r="M6427" s="42">
        <v>3.9596026370580955</v>
      </c>
    </row>
    <row r="6428" spans="1:13" x14ac:dyDescent="0.2">
      <c r="A6428" s="84">
        <v>360</v>
      </c>
      <c r="B6428" s="85">
        <v>39751</v>
      </c>
      <c r="C6428" s="105">
        <v>23.81</v>
      </c>
      <c r="D6428" s="90">
        <v>5.9345000000000003E-4</v>
      </c>
      <c r="E6428" s="87">
        <v>802.58484670999997</v>
      </c>
      <c r="F6428" s="96">
        <v>3.72</v>
      </c>
      <c r="G6428" s="91">
        <v>13.764999999999999</v>
      </c>
      <c r="H6428" s="41">
        <v>3.5829953862065445E-4</v>
      </c>
      <c r="I6428" s="42">
        <v>52.349204609309879</v>
      </c>
      <c r="J6428" s="41">
        <v>3.823611111111111E-4</v>
      </c>
      <c r="K6428" s="42">
        <v>4.1966629210704278</v>
      </c>
      <c r="L6428" s="41">
        <v>3.5829953862065445E-4</v>
      </c>
      <c r="M6428" s="42">
        <v>3.9599609365967163</v>
      </c>
    </row>
    <row r="6429" spans="1:13" x14ac:dyDescent="0.2">
      <c r="A6429" s="84">
        <v>360</v>
      </c>
      <c r="B6429" s="85">
        <v>39752</v>
      </c>
      <c r="C6429" s="105">
        <v>23.7</v>
      </c>
      <c r="D6429" s="90">
        <v>5.9097999999999996E-4</v>
      </c>
      <c r="E6429" s="87">
        <v>803.05915830000004</v>
      </c>
      <c r="F6429" s="96">
        <v>3.73</v>
      </c>
      <c r="G6429" s="91">
        <v>13.715</v>
      </c>
      <c r="H6429" s="41">
        <v>3.5707799325290779E-4</v>
      </c>
      <c r="I6429" s="42">
        <v>52.367897358240157</v>
      </c>
      <c r="J6429" s="41">
        <v>3.8097222222222222E-4</v>
      </c>
      <c r="K6429" s="42">
        <v>4.1970438932926504</v>
      </c>
      <c r="L6429" s="41">
        <v>3.5707799325290779E-4</v>
      </c>
      <c r="M6429" s="42">
        <v>3.9603180145899692</v>
      </c>
    </row>
    <row r="6430" spans="1:13" x14ac:dyDescent="0.2">
      <c r="A6430" s="84">
        <v>360</v>
      </c>
      <c r="B6430" s="85">
        <v>39753</v>
      </c>
      <c r="C6430" s="105">
        <v>23.7</v>
      </c>
      <c r="D6430" s="90">
        <v>5.9097999999999996E-4</v>
      </c>
      <c r="E6430" s="87">
        <v>803.53375019999999</v>
      </c>
      <c r="F6430" s="96">
        <v>3.73</v>
      </c>
      <c r="G6430" s="91">
        <v>13.715</v>
      </c>
      <c r="H6430" s="41">
        <v>3.5707799325290779E-4</v>
      </c>
      <c r="I6430" s="42">
        <v>52.386596781939708</v>
      </c>
      <c r="J6430" s="41">
        <v>3.8097222222222222E-4</v>
      </c>
      <c r="K6430" s="42">
        <v>4.1974248655148729</v>
      </c>
      <c r="L6430" s="41">
        <v>3.5707799325290779E-4</v>
      </c>
      <c r="M6430" s="42">
        <v>3.9606750925832221</v>
      </c>
    </row>
    <row r="6431" spans="1:13" x14ac:dyDescent="0.2">
      <c r="A6431" s="84">
        <v>360</v>
      </c>
      <c r="B6431" s="85">
        <v>39754</v>
      </c>
      <c r="C6431" s="105">
        <v>23.7</v>
      </c>
      <c r="D6431" s="90">
        <v>5.9097999999999996E-4</v>
      </c>
      <c r="E6431" s="87">
        <v>804.00862257999995</v>
      </c>
      <c r="F6431" s="96">
        <v>3.73</v>
      </c>
      <c r="G6431" s="91">
        <v>13.715</v>
      </c>
      <c r="H6431" s="41">
        <v>3.5707799325290779E-4</v>
      </c>
      <c r="I6431" s="42">
        <v>52.40530288279195</v>
      </c>
      <c r="J6431" s="41">
        <v>3.8097222222222222E-4</v>
      </c>
      <c r="K6431" s="42">
        <v>4.1978058377370955</v>
      </c>
      <c r="L6431" s="41">
        <v>3.5707799325290779E-4</v>
      </c>
      <c r="M6431" s="42">
        <v>3.9610321705764751</v>
      </c>
    </row>
    <row r="6432" spans="1:13" x14ac:dyDescent="0.2">
      <c r="A6432" s="84">
        <v>360</v>
      </c>
      <c r="B6432" s="85">
        <v>39755</v>
      </c>
      <c r="C6432" s="105">
        <v>23.61</v>
      </c>
      <c r="D6432" s="90">
        <v>5.8894999999999998E-4</v>
      </c>
      <c r="E6432" s="87">
        <v>804.48214345999997</v>
      </c>
      <c r="F6432" s="96">
        <v>3.8</v>
      </c>
      <c r="G6432" s="91">
        <v>13.705</v>
      </c>
      <c r="H6432" s="41">
        <v>3.5683361990646034E-4</v>
      </c>
      <c r="I6432" s="42">
        <v>52.424002856721913</v>
      </c>
      <c r="J6432" s="41">
        <v>3.8069444444444446E-4</v>
      </c>
      <c r="K6432" s="42">
        <v>4.1981865321815404</v>
      </c>
      <c r="L6432" s="41">
        <v>3.5683361990646034E-4</v>
      </c>
      <c r="M6432" s="42">
        <v>3.9613890041963815</v>
      </c>
    </row>
    <row r="6433" spans="1:13" x14ac:dyDescent="0.2">
      <c r="A6433" s="84">
        <v>360</v>
      </c>
      <c r="B6433" s="85">
        <v>39756</v>
      </c>
      <c r="C6433" s="105">
        <v>23.69</v>
      </c>
      <c r="D6433" s="90">
        <v>5.9075000000000002E-4</v>
      </c>
      <c r="E6433" s="87">
        <v>804.95739129000003</v>
      </c>
      <c r="F6433" s="96">
        <v>3.82</v>
      </c>
      <c r="G6433" s="91">
        <v>13.755000000000001</v>
      </c>
      <c r="H6433" s="41">
        <v>3.5805527238319534E-4</v>
      </c>
      <c r="I6433" s="42">
        <v>52.442773547344196</v>
      </c>
      <c r="J6433" s="41">
        <v>3.8208333333333334E-4</v>
      </c>
      <c r="K6433" s="42">
        <v>4.1985686155148736</v>
      </c>
      <c r="L6433" s="41">
        <v>3.5805527238319534E-4</v>
      </c>
      <c r="M6433" s="42">
        <v>3.9617470594687649</v>
      </c>
    </row>
    <row r="6434" spans="1:13" x14ac:dyDescent="0.2">
      <c r="A6434" s="84">
        <v>360</v>
      </c>
      <c r="B6434" s="85">
        <v>39757</v>
      </c>
      <c r="C6434" s="105">
        <v>23.69</v>
      </c>
      <c r="D6434" s="90">
        <v>5.9075000000000002E-4</v>
      </c>
      <c r="E6434" s="87">
        <v>805.43291986999998</v>
      </c>
      <c r="F6434" s="96">
        <v>3.87</v>
      </c>
      <c r="G6434" s="91">
        <v>13.780000000000001</v>
      </c>
      <c r="H6434" s="41">
        <v>3.5866589783317693E-4</v>
      </c>
      <c r="I6434" s="42">
        <v>52.461582981803417</v>
      </c>
      <c r="J6434" s="41">
        <v>3.8277777777777784E-4</v>
      </c>
      <c r="K6434" s="42">
        <v>4.198951393292651</v>
      </c>
      <c r="L6434" s="41">
        <v>3.5866589783317693E-4</v>
      </c>
      <c r="M6434" s="42">
        <v>3.9621057253665981</v>
      </c>
    </row>
    <row r="6435" spans="1:13" x14ac:dyDescent="0.2">
      <c r="A6435" s="84">
        <v>360</v>
      </c>
      <c r="B6435" s="85">
        <v>39758</v>
      </c>
      <c r="C6435" s="105">
        <v>23.53</v>
      </c>
      <c r="D6435" s="90">
        <v>5.8715999999999998E-4</v>
      </c>
      <c r="E6435" s="87">
        <v>805.90583786000002</v>
      </c>
      <c r="F6435" s="96">
        <v>3.88</v>
      </c>
      <c r="G6435" s="91">
        <v>13.705</v>
      </c>
      <c r="H6435" s="41">
        <v>3.5683361990646034E-4</v>
      </c>
      <c r="I6435" s="42">
        <v>52.480303038364838</v>
      </c>
      <c r="J6435" s="41">
        <v>3.8069444444444446E-4</v>
      </c>
      <c r="K6435" s="42">
        <v>4.1993320877370959</v>
      </c>
      <c r="L6435" s="41">
        <v>3.5683361990646034E-4</v>
      </c>
      <c r="M6435" s="42">
        <v>3.9624625589865046</v>
      </c>
    </row>
    <row r="6436" spans="1:13" x14ac:dyDescent="0.2">
      <c r="A6436" s="84">
        <v>360</v>
      </c>
      <c r="B6436" s="85">
        <v>39759</v>
      </c>
      <c r="C6436" s="105">
        <v>23.51</v>
      </c>
      <c r="D6436" s="90">
        <v>5.8671000000000005E-4</v>
      </c>
      <c r="E6436" s="87">
        <v>806.37867086999995</v>
      </c>
      <c r="F6436" s="96">
        <v>3.91</v>
      </c>
      <c r="G6436" s="91">
        <v>13.71</v>
      </c>
      <c r="H6436" s="41">
        <v>3.5695580925843018E-4</v>
      </c>
      <c r="I6436" s="42">
        <v>52.499036187406027</v>
      </c>
      <c r="J6436" s="41">
        <v>3.8083333333333334E-4</v>
      </c>
      <c r="K6436" s="42">
        <v>4.1997129210704296</v>
      </c>
      <c r="L6436" s="41">
        <v>3.5695580925843018E-4</v>
      </c>
      <c r="M6436" s="42">
        <v>3.962819514795763</v>
      </c>
    </row>
    <row r="6437" spans="1:13" x14ac:dyDescent="0.2">
      <c r="A6437" s="84">
        <v>360</v>
      </c>
      <c r="B6437" s="85">
        <v>39760</v>
      </c>
      <c r="C6437" s="105">
        <v>23.51</v>
      </c>
      <c r="D6437" s="90">
        <v>5.8671000000000005E-4</v>
      </c>
      <c r="E6437" s="87">
        <v>806.85178129999997</v>
      </c>
      <c r="F6437" s="96">
        <v>3.91</v>
      </c>
      <c r="G6437" s="91">
        <v>13.71</v>
      </c>
      <c r="H6437" s="41">
        <v>3.5695580925843018E-4</v>
      </c>
      <c r="I6437" s="42">
        <v>52.517776023353591</v>
      </c>
      <c r="J6437" s="41">
        <v>3.8083333333333334E-4</v>
      </c>
      <c r="K6437" s="42">
        <v>4.2000937544037633</v>
      </c>
      <c r="L6437" s="41">
        <v>3.5695580925843018E-4</v>
      </c>
      <c r="M6437" s="42">
        <v>3.9631764706050214</v>
      </c>
    </row>
    <row r="6438" spans="1:13" x14ac:dyDescent="0.2">
      <c r="A6438" s="84">
        <v>360</v>
      </c>
      <c r="B6438" s="85">
        <v>39761</v>
      </c>
      <c r="C6438" s="105">
        <v>23.51</v>
      </c>
      <c r="D6438" s="90">
        <v>5.8671000000000005E-4</v>
      </c>
      <c r="E6438" s="87">
        <v>807.32516930999998</v>
      </c>
      <c r="F6438" s="96">
        <v>3.91</v>
      </c>
      <c r="G6438" s="91">
        <v>13.71</v>
      </c>
      <c r="H6438" s="41">
        <v>3.5695580925843018E-4</v>
      </c>
      <c r="I6438" s="42">
        <v>52.536522548594462</v>
      </c>
      <c r="J6438" s="41">
        <v>3.8083333333333334E-4</v>
      </c>
      <c r="K6438" s="42">
        <v>4.200474587737097</v>
      </c>
      <c r="L6438" s="41">
        <v>3.5695580925843018E-4</v>
      </c>
      <c r="M6438" s="42">
        <v>3.9635334264142799</v>
      </c>
    </row>
    <row r="6439" spans="1:13" x14ac:dyDescent="0.2">
      <c r="A6439" s="84">
        <v>360</v>
      </c>
      <c r="B6439" s="85">
        <v>39762</v>
      </c>
      <c r="C6439" s="105">
        <v>23.45</v>
      </c>
      <c r="D6439" s="90">
        <v>5.8535E-4</v>
      </c>
      <c r="E6439" s="87">
        <v>807.79773709999995</v>
      </c>
      <c r="F6439" s="96">
        <v>3.95</v>
      </c>
      <c r="G6439" s="91">
        <v>13.7</v>
      </c>
      <c r="H6439" s="41">
        <v>3.5671142519588805E-4</v>
      </c>
      <c r="I6439" s="42">
        <v>52.555262926427609</v>
      </c>
      <c r="J6439" s="41">
        <v>3.8055555555555553E-4</v>
      </c>
      <c r="K6439" s="42">
        <v>4.2008551432926522</v>
      </c>
      <c r="L6439" s="41">
        <v>3.5671142519588805E-4</v>
      </c>
      <c r="M6439" s="42">
        <v>3.963890137839476</v>
      </c>
    </row>
    <row r="6440" spans="1:13" x14ac:dyDescent="0.2">
      <c r="A6440" s="84">
        <v>360</v>
      </c>
      <c r="B6440" s="85">
        <v>39763</v>
      </c>
      <c r="C6440" s="105">
        <v>23.45</v>
      </c>
      <c r="D6440" s="90">
        <v>5.8761000000000002E-4</v>
      </c>
      <c r="E6440" s="87">
        <v>808.27240713000003</v>
      </c>
      <c r="F6440" s="96">
        <v>3.89</v>
      </c>
      <c r="G6440" s="91">
        <v>13.67</v>
      </c>
      <c r="H6440" s="41">
        <v>3.5597814438292907E-4</v>
      </c>
      <c r="I6440" s="42">
        <v>52.573971451401718</v>
      </c>
      <c r="J6440" s="41">
        <v>3.7972222222222221E-4</v>
      </c>
      <c r="K6440" s="42">
        <v>4.2012348655148744</v>
      </c>
      <c r="L6440" s="41">
        <v>3.5597814438292907E-4</v>
      </c>
      <c r="M6440" s="42">
        <v>3.9642461159838591</v>
      </c>
    </row>
    <row r="6441" spans="1:13" x14ac:dyDescent="0.2">
      <c r="A6441" s="84">
        <v>360</v>
      </c>
      <c r="B6441" s="85">
        <v>39764</v>
      </c>
      <c r="C6441" s="105">
        <v>23.56</v>
      </c>
      <c r="D6441" s="90">
        <v>5.8783000000000001E-4</v>
      </c>
      <c r="E6441" s="87">
        <v>808.74753390000001</v>
      </c>
      <c r="F6441" s="96">
        <v>3.89</v>
      </c>
      <c r="G6441" s="91">
        <v>13.725</v>
      </c>
      <c r="H6441" s="41">
        <v>3.5732234517005246E-4</v>
      </c>
      <c r="I6441" s="42">
        <v>52.592757306175635</v>
      </c>
      <c r="J6441" s="41">
        <v>3.8124999999999997E-4</v>
      </c>
      <c r="K6441" s="42">
        <v>4.2016161155148746</v>
      </c>
      <c r="L6441" s="41">
        <v>3.5732234517005246E-4</v>
      </c>
      <c r="M6441" s="42">
        <v>3.9646034383290294</v>
      </c>
    </row>
    <row r="6442" spans="1:13" x14ac:dyDescent="0.2">
      <c r="A6442" s="84">
        <v>360</v>
      </c>
      <c r="B6442" s="85">
        <v>39765</v>
      </c>
      <c r="C6442" s="105">
        <v>23.53</v>
      </c>
      <c r="D6442" s="90">
        <v>5.8715999999999998E-4</v>
      </c>
      <c r="E6442" s="87">
        <v>809.22239809999996</v>
      </c>
      <c r="F6442" s="96">
        <v>3.94</v>
      </c>
      <c r="G6442" s="91">
        <v>13.735000000000001</v>
      </c>
      <c r="H6442" s="41">
        <v>3.5756667566166911E-4</v>
      </c>
      <c r="I6442" s="42">
        <v>52.611562723569484</v>
      </c>
      <c r="J6442" s="41">
        <v>3.8152777777777783E-4</v>
      </c>
      <c r="K6442" s="42">
        <v>4.2019976432926525</v>
      </c>
      <c r="L6442" s="41">
        <v>3.5756667566166911E-4</v>
      </c>
      <c r="M6442" s="42">
        <v>3.9649610050046911</v>
      </c>
    </row>
    <row r="6443" spans="1:13" x14ac:dyDescent="0.2">
      <c r="A6443" s="84">
        <v>360</v>
      </c>
      <c r="B6443" s="85">
        <v>39766</v>
      </c>
      <c r="C6443" s="105">
        <v>23.55</v>
      </c>
      <c r="D6443" s="90">
        <v>5.8761000000000002E-4</v>
      </c>
      <c r="E6443" s="87">
        <v>809.69790526999998</v>
      </c>
      <c r="F6443" s="96">
        <v>3.91</v>
      </c>
      <c r="G6443" s="91">
        <v>13.73</v>
      </c>
      <c r="H6443" s="41">
        <v>3.5744451309382974E-4</v>
      </c>
      <c r="I6443" s="42">
        <v>52.630368437990313</v>
      </c>
      <c r="J6443" s="41">
        <v>3.813888888888889E-4</v>
      </c>
      <c r="K6443" s="42">
        <v>4.2023790321815415</v>
      </c>
      <c r="L6443" s="41">
        <v>3.5744451309382974E-4</v>
      </c>
      <c r="M6443" s="42">
        <v>3.9653184495177847</v>
      </c>
    </row>
    <row r="6444" spans="1:13" x14ac:dyDescent="0.2">
      <c r="A6444" s="84">
        <v>360</v>
      </c>
      <c r="B6444" s="85">
        <v>39767</v>
      </c>
      <c r="C6444" s="105">
        <v>23.55</v>
      </c>
      <c r="D6444" s="90">
        <v>5.8761000000000002E-4</v>
      </c>
      <c r="E6444" s="87">
        <v>810.17369185999996</v>
      </c>
      <c r="F6444" s="96">
        <v>3.91</v>
      </c>
      <c r="G6444" s="91">
        <v>13.73</v>
      </c>
      <c r="H6444" s="41">
        <v>3.5744451309382974E-4</v>
      </c>
      <c r="I6444" s="42">
        <v>52.649180874410582</v>
      </c>
      <c r="J6444" s="41">
        <v>3.813888888888889E-4</v>
      </c>
      <c r="K6444" s="42">
        <v>4.2027604210704306</v>
      </c>
      <c r="L6444" s="41">
        <v>3.5744451309382974E-4</v>
      </c>
      <c r="M6444" s="42">
        <v>3.9656758940308787</v>
      </c>
    </row>
    <row r="6445" spans="1:13" x14ac:dyDescent="0.2">
      <c r="A6445" s="84">
        <v>360</v>
      </c>
      <c r="B6445" s="85">
        <v>39768</v>
      </c>
      <c r="C6445" s="105">
        <v>23.55</v>
      </c>
      <c r="D6445" s="90">
        <v>5.8761000000000002E-4</v>
      </c>
      <c r="E6445" s="87">
        <v>810.64975802000004</v>
      </c>
      <c r="F6445" s="96">
        <v>3.91</v>
      </c>
      <c r="G6445" s="91">
        <v>13.73</v>
      </c>
      <c r="H6445" s="41">
        <v>3.5744451309382974E-4</v>
      </c>
      <c r="I6445" s="42">
        <v>52.668000035233028</v>
      </c>
      <c r="J6445" s="41">
        <v>3.813888888888889E-4</v>
      </c>
      <c r="K6445" s="42">
        <v>4.2031418099593196</v>
      </c>
      <c r="L6445" s="41">
        <v>3.5744451309382974E-4</v>
      </c>
      <c r="M6445" s="42">
        <v>3.9660333385439728</v>
      </c>
    </row>
    <row r="6446" spans="1:13" x14ac:dyDescent="0.2">
      <c r="A6446" s="84">
        <v>360</v>
      </c>
      <c r="B6446" s="85">
        <v>39769</v>
      </c>
      <c r="C6446" s="105">
        <v>23.57</v>
      </c>
      <c r="D6446" s="90">
        <v>5.8805999999999995E-4</v>
      </c>
      <c r="E6446" s="87">
        <v>811.12646872000005</v>
      </c>
      <c r="F6446" s="96">
        <v>3.92</v>
      </c>
      <c r="G6446" s="91">
        <v>13.745000000000001</v>
      </c>
      <c r="H6446" s="41">
        <v>3.578109847315325E-4</v>
      </c>
      <c r="I6446" s="42">
        <v>52.686845224189476</v>
      </c>
      <c r="J6446" s="41">
        <v>3.8180555555555559E-4</v>
      </c>
      <c r="K6446" s="42">
        <v>4.2035236155148752</v>
      </c>
      <c r="L6446" s="41">
        <v>3.578109847315325E-4</v>
      </c>
      <c r="M6446" s="42">
        <v>3.9663911495287043</v>
      </c>
    </row>
    <row r="6447" spans="1:13" x14ac:dyDescent="0.2">
      <c r="A6447" s="84">
        <v>360</v>
      </c>
      <c r="B6447" s="85">
        <v>39770</v>
      </c>
      <c r="C6447" s="105">
        <v>23.45</v>
      </c>
      <c r="D6447" s="90">
        <v>5.8535E-4</v>
      </c>
      <c r="E6447" s="87">
        <v>811.60126160000004</v>
      </c>
      <c r="F6447" s="96">
        <v>3.9</v>
      </c>
      <c r="G6447" s="91">
        <v>13.674999999999999</v>
      </c>
      <c r="H6447" s="41">
        <v>3.5610037125310967E-4</v>
      </c>
      <c r="I6447" s="42">
        <v>52.705607029333962</v>
      </c>
      <c r="J6447" s="41">
        <v>3.7986111111111109E-4</v>
      </c>
      <c r="K6447" s="42">
        <v>4.2039034766259862</v>
      </c>
      <c r="L6447" s="41">
        <v>3.5610037125310967E-4</v>
      </c>
      <c r="M6447" s="42">
        <v>3.9667472498999574</v>
      </c>
    </row>
    <row r="6448" spans="1:13" x14ac:dyDescent="0.2">
      <c r="A6448" s="84">
        <v>360</v>
      </c>
      <c r="B6448" s="85">
        <v>39771</v>
      </c>
      <c r="C6448" s="105">
        <v>23.43</v>
      </c>
      <c r="D6448" s="90">
        <v>5.8489999999999996E-4</v>
      </c>
      <c r="E6448" s="87">
        <v>812.07596718000002</v>
      </c>
      <c r="F6448" s="96">
        <v>3.94</v>
      </c>
      <c r="G6448" s="91">
        <v>13.685</v>
      </c>
      <c r="H6448" s="41">
        <v>3.56344808910114E-4</v>
      </c>
      <c r="I6448" s="42">
        <v>52.72438839879932</v>
      </c>
      <c r="J6448" s="41">
        <v>3.801388888888889E-4</v>
      </c>
      <c r="K6448" s="42">
        <v>4.2042836155148748</v>
      </c>
      <c r="L6448" s="41">
        <v>3.56344808910114E-4</v>
      </c>
      <c r="M6448" s="42">
        <v>3.9671035947088678</v>
      </c>
    </row>
    <row r="6449" spans="1:13" x14ac:dyDescent="0.2">
      <c r="A6449" s="84">
        <v>360</v>
      </c>
      <c r="B6449" s="85">
        <v>39772</v>
      </c>
      <c r="C6449" s="105">
        <v>23.43</v>
      </c>
      <c r="D6449" s="90">
        <v>5.8489999999999996E-4</v>
      </c>
      <c r="E6449" s="87">
        <v>812.55095041000004</v>
      </c>
      <c r="F6449" s="96">
        <v>3.94</v>
      </c>
      <c r="G6449" s="91">
        <v>13.685</v>
      </c>
      <c r="H6449" s="41">
        <v>3.56344808910114E-4</v>
      </c>
      <c r="I6449" s="42">
        <v>52.743176460908195</v>
      </c>
      <c r="J6449" s="41">
        <v>3.801388888888889E-4</v>
      </c>
      <c r="K6449" s="42">
        <v>4.2046637544037635</v>
      </c>
      <c r="L6449" s="41">
        <v>3.56344808910114E-4</v>
      </c>
      <c r="M6449" s="42">
        <v>3.9674599395177781</v>
      </c>
    </row>
    <row r="6450" spans="1:13" x14ac:dyDescent="0.2">
      <c r="A6450" s="84">
        <v>360</v>
      </c>
      <c r="B6450" s="85">
        <v>39773</v>
      </c>
      <c r="C6450" s="105">
        <v>23.43</v>
      </c>
      <c r="D6450" s="90">
        <v>5.8489999999999996E-4</v>
      </c>
      <c r="E6450" s="87">
        <v>813.02621146000001</v>
      </c>
      <c r="F6450" s="96">
        <v>3.94</v>
      </c>
      <c r="G6450" s="91">
        <v>13.685</v>
      </c>
      <c r="H6450" s="41">
        <v>3.56344808910114E-4</v>
      </c>
      <c r="I6450" s="42">
        <v>52.761971218045467</v>
      </c>
      <c r="J6450" s="41">
        <v>3.801388888888889E-4</v>
      </c>
      <c r="K6450" s="42">
        <v>4.2050438932926522</v>
      </c>
      <c r="L6450" s="41">
        <v>3.56344808910114E-4</v>
      </c>
      <c r="M6450" s="42">
        <v>3.9678162843266884</v>
      </c>
    </row>
    <row r="6451" spans="1:13" x14ac:dyDescent="0.2">
      <c r="A6451" s="84">
        <v>360</v>
      </c>
      <c r="B6451" s="85">
        <v>39774</v>
      </c>
      <c r="C6451" s="105">
        <v>23.43</v>
      </c>
      <c r="D6451" s="90">
        <v>5.8489999999999996E-4</v>
      </c>
      <c r="E6451" s="87">
        <v>813.50175048999995</v>
      </c>
      <c r="F6451" s="96">
        <v>3.94</v>
      </c>
      <c r="G6451" s="91">
        <v>13.685</v>
      </c>
      <c r="H6451" s="41">
        <v>3.56344808910114E-4</v>
      </c>
      <c r="I6451" s="42">
        <v>52.780772672596882</v>
      </c>
      <c r="J6451" s="41">
        <v>3.801388888888889E-4</v>
      </c>
      <c r="K6451" s="42">
        <v>4.2054240321815408</v>
      </c>
      <c r="L6451" s="41">
        <v>3.56344808910114E-4</v>
      </c>
      <c r="M6451" s="42">
        <v>3.9681726291355988</v>
      </c>
    </row>
    <row r="6452" spans="1:13" x14ac:dyDescent="0.2">
      <c r="A6452" s="84">
        <v>360</v>
      </c>
      <c r="B6452" s="85">
        <v>39775</v>
      </c>
      <c r="C6452" s="105">
        <v>23.43</v>
      </c>
      <c r="D6452" s="90">
        <v>5.8489999999999996E-4</v>
      </c>
      <c r="E6452" s="87">
        <v>813.97756765999998</v>
      </c>
      <c r="F6452" s="96">
        <v>3.94</v>
      </c>
      <c r="G6452" s="91">
        <v>13.685</v>
      </c>
      <c r="H6452" s="41">
        <v>3.56344808910114E-4</v>
      </c>
      <c r="I6452" s="42">
        <v>52.799580826949025</v>
      </c>
      <c r="J6452" s="41">
        <v>3.801388888888889E-4</v>
      </c>
      <c r="K6452" s="42">
        <v>4.2058041710704295</v>
      </c>
      <c r="L6452" s="41">
        <v>3.56344808910114E-4</v>
      </c>
      <c r="M6452" s="42">
        <v>3.9685289739445091</v>
      </c>
    </row>
    <row r="6453" spans="1:13" x14ac:dyDescent="0.2">
      <c r="A6453" s="84">
        <v>360</v>
      </c>
      <c r="B6453" s="85">
        <v>39776</v>
      </c>
      <c r="C6453" s="105">
        <v>23.49</v>
      </c>
      <c r="D6453" s="90">
        <v>5.8626000000000001E-4</v>
      </c>
      <c r="E6453" s="87">
        <v>814.45477014999994</v>
      </c>
      <c r="F6453" s="96">
        <v>3.93</v>
      </c>
      <c r="G6453" s="91">
        <v>13.709999999999999</v>
      </c>
      <c r="H6453" s="41">
        <v>3.5695580925843018E-4</v>
      </c>
      <c r="I6453" s="42">
        <v>52.818427944051614</v>
      </c>
      <c r="J6453" s="41">
        <v>3.8083333333333328E-4</v>
      </c>
      <c r="K6453" s="42">
        <v>4.2061850044037632</v>
      </c>
      <c r="L6453" s="41">
        <v>3.5695580925843018E-4</v>
      </c>
      <c r="M6453" s="42">
        <v>3.9688859297537675</v>
      </c>
    </row>
    <row r="6454" spans="1:13" x14ac:dyDescent="0.2">
      <c r="A6454" s="84">
        <v>360</v>
      </c>
      <c r="B6454" s="85">
        <v>39777</v>
      </c>
      <c r="C6454" s="105">
        <v>23.5</v>
      </c>
      <c r="D6454" s="90">
        <v>5.8648000000000001E-4</v>
      </c>
      <c r="E6454" s="87">
        <v>814.93243157999996</v>
      </c>
      <c r="F6454" s="96">
        <v>3.84</v>
      </c>
      <c r="G6454" s="91">
        <v>13.67</v>
      </c>
      <c r="H6454" s="41">
        <v>3.5597814438292907E-4</v>
      </c>
      <c r="I6454" s="42">
        <v>52.83723015002036</v>
      </c>
      <c r="J6454" s="41">
        <v>3.7972222222222221E-4</v>
      </c>
      <c r="K6454" s="42">
        <v>4.2065647266259854</v>
      </c>
      <c r="L6454" s="41">
        <v>3.5597814438292907E-4</v>
      </c>
      <c r="M6454" s="42">
        <v>3.9692419078981507</v>
      </c>
    </row>
    <row r="6455" spans="1:13" x14ac:dyDescent="0.2">
      <c r="A6455" s="84">
        <v>360</v>
      </c>
      <c r="B6455" s="85">
        <v>39778</v>
      </c>
      <c r="C6455" s="105">
        <v>23.63</v>
      </c>
      <c r="D6455" s="90">
        <v>5.8940000000000002E-4</v>
      </c>
      <c r="E6455" s="87">
        <v>815.41275275999999</v>
      </c>
      <c r="F6455" s="96">
        <v>3.89</v>
      </c>
      <c r="G6455" s="91">
        <v>13.76</v>
      </c>
      <c r="H6455" s="41">
        <v>3.5817740817845056E-4</v>
      </c>
      <c r="I6455" s="42">
        <v>52.856155252170822</v>
      </c>
      <c r="J6455" s="41">
        <v>3.8222222222222222E-4</v>
      </c>
      <c r="K6455" s="42">
        <v>4.2069469488482074</v>
      </c>
      <c r="L6455" s="41">
        <v>3.5817740817845056E-4</v>
      </c>
      <c r="M6455" s="42">
        <v>3.9696000853063289</v>
      </c>
    </row>
    <row r="6456" spans="1:13" x14ac:dyDescent="0.2">
      <c r="A6456" s="84">
        <v>360</v>
      </c>
      <c r="B6456" s="85">
        <v>39779</v>
      </c>
      <c r="C6456" s="105">
        <v>23.55</v>
      </c>
      <c r="D6456" s="90">
        <v>5.8761000000000002E-4</v>
      </c>
      <c r="E6456" s="87">
        <v>815.89189744999999</v>
      </c>
      <c r="F6456" s="96">
        <v>3.9</v>
      </c>
      <c r="G6456" s="91">
        <v>13.725</v>
      </c>
      <c r="H6456" s="41">
        <v>3.5732234517005246E-4</v>
      </c>
      <c r="I6456" s="42">
        <v>52.875041937522198</v>
      </c>
      <c r="J6456" s="41">
        <v>3.8124999999999997E-4</v>
      </c>
      <c r="K6456" s="42">
        <v>4.2073281988482076</v>
      </c>
      <c r="L6456" s="41">
        <v>3.5732234517005246E-4</v>
      </c>
      <c r="M6456" s="42">
        <v>3.9699574076514992</v>
      </c>
    </row>
    <row r="6457" spans="1:13" x14ac:dyDescent="0.2">
      <c r="A6457" s="84">
        <v>360</v>
      </c>
      <c r="B6457" s="85">
        <v>39780</v>
      </c>
      <c r="C6457" s="105">
        <v>23.54</v>
      </c>
      <c r="D6457" s="90">
        <v>5.8737999999999998E-4</v>
      </c>
      <c r="E6457" s="87">
        <v>816.37113603</v>
      </c>
      <c r="F6457" s="96">
        <v>3.91</v>
      </c>
      <c r="G6457" s="91">
        <v>13.725</v>
      </c>
      <c r="H6457" s="41">
        <v>3.5732234517005246E-4</v>
      </c>
      <c r="I6457" s="42">
        <v>52.893935371508277</v>
      </c>
      <c r="J6457" s="41">
        <v>3.8124999999999997E-4</v>
      </c>
      <c r="K6457" s="42">
        <v>4.2077094488482079</v>
      </c>
      <c r="L6457" s="41">
        <v>3.5732234517005246E-4</v>
      </c>
      <c r="M6457" s="42">
        <v>3.9703147299966695</v>
      </c>
    </row>
    <row r="6458" spans="1:13" x14ac:dyDescent="0.2">
      <c r="A6458" s="84">
        <v>360</v>
      </c>
      <c r="B6458" s="85">
        <v>39781</v>
      </c>
      <c r="C6458" s="105">
        <v>23.54</v>
      </c>
      <c r="D6458" s="90">
        <v>5.8737999999999998E-4</v>
      </c>
      <c r="E6458" s="87">
        <v>816.85065611000005</v>
      </c>
      <c r="F6458" s="96">
        <v>3.91</v>
      </c>
      <c r="G6458" s="91">
        <v>13.725</v>
      </c>
      <c r="H6458" s="41">
        <v>3.5732234517005246E-4</v>
      </c>
      <c r="I6458" s="42">
        <v>52.9128355565405</v>
      </c>
      <c r="J6458" s="41">
        <v>3.8124999999999997E-4</v>
      </c>
      <c r="K6458" s="42">
        <v>4.2080906988482081</v>
      </c>
      <c r="L6458" s="41">
        <v>3.5732234517005246E-4</v>
      </c>
      <c r="M6458" s="42">
        <v>3.9706720523418397</v>
      </c>
    </row>
    <row r="6459" spans="1:13" x14ac:dyDescent="0.2">
      <c r="A6459" s="84">
        <v>360</v>
      </c>
      <c r="B6459" s="85">
        <v>39782</v>
      </c>
      <c r="C6459" s="105">
        <v>23.54</v>
      </c>
      <c r="D6459" s="90">
        <v>5.8737999999999998E-4</v>
      </c>
      <c r="E6459" s="87">
        <v>817.33045785000002</v>
      </c>
      <c r="F6459" s="96">
        <v>3.91</v>
      </c>
      <c r="G6459" s="91">
        <v>13.725</v>
      </c>
      <c r="H6459" s="41">
        <v>3.5732234517005246E-4</v>
      </c>
      <c r="I6459" s="42">
        <v>52.931742495031159</v>
      </c>
      <c r="J6459" s="41">
        <v>3.8124999999999997E-4</v>
      </c>
      <c r="K6459" s="42">
        <v>4.2084719488482083</v>
      </c>
      <c r="L6459" s="41">
        <v>3.5732234517005246E-4</v>
      </c>
      <c r="M6459" s="42">
        <v>3.97102937468701</v>
      </c>
    </row>
    <row r="6460" spans="1:13" x14ac:dyDescent="0.2">
      <c r="A6460" s="84">
        <v>360</v>
      </c>
      <c r="B6460" s="85">
        <v>39783</v>
      </c>
      <c r="C6460" s="105">
        <v>23.08</v>
      </c>
      <c r="D6460" s="90">
        <v>5.7700999999999998E-4</v>
      </c>
      <c r="E6460" s="87">
        <v>817.80206569999996</v>
      </c>
      <c r="F6460" s="96">
        <v>3.87</v>
      </c>
      <c r="G6460" s="91">
        <v>13.475</v>
      </c>
      <c r="H6460" s="41">
        <v>3.5120710976532798E-4</v>
      </c>
      <c r="I6460" s="42">
        <v>52.950332499327679</v>
      </c>
      <c r="J6460" s="41">
        <v>3.7430555555555557E-4</v>
      </c>
      <c r="K6460" s="42">
        <v>4.2088462544037641</v>
      </c>
      <c r="L6460" s="41">
        <v>3.5120710976532798E-4</v>
      </c>
      <c r="M6460" s="42">
        <v>3.9713805817967751</v>
      </c>
    </row>
    <row r="6461" spans="1:13" x14ac:dyDescent="0.2">
      <c r="A6461" s="84">
        <v>360</v>
      </c>
      <c r="B6461" s="85">
        <v>39784</v>
      </c>
      <c r="C6461" s="105">
        <v>23.31</v>
      </c>
      <c r="D6461" s="90">
        <v>5.8219999999999995E-4</v>
      </c>
      <c r="E6461" s="87">
        <v>818.27819006000004</v>
      </c>
      <c r="F6461" s="96">
        <v>3.9</v>
      </c>
      <c r="G6461" s="91">
        <v>13.604999999999999</v>
      </c>
      <c r="H6461" s="41">
        <v>3.5438870699810998E-4</v>
      </c>
      <c r="I6461" s="42">
        <v>52.969097499197233</v>
      </c>
      <c r="J6461" s="41">
        <v>3.7791666666666665E-4</v>
      </c>
      <c r="K6461" s="42">
        <v>4.2092241710704306</v>
      </c>
      <c r="L6461" s="41">
        <v>3.5438870699810998E-4</v>
      </c>
      <c r="M6461" s="42">
        <v>3.971734970503773</v>
      </c>
    </row>
    <row r="6462" spans="1:13" x14ac:dyDescent="0.2">
      <c r="A6462" s="84">
        <v>360</v>
      </c>
      <c r="B6462" s="85">
        <v>39785</v>
      </c>
      <c r="C6462" s="105">
        <v>23.31</v>
      </c>
      <c r="D6462" s="90">
        <v>5.8219999999999995E-4</v>
      </c>
      <c r="E6462" s="87">
        <v>818.75459162000004</v>
      </c>
      <c r="F6462" s="96">
        <v>3.9</v>
      </c>
      <c r="G6462" s="91">
        <v>13.604999999999999</v>
      </c>
      <c r="H6462" s="41">
        <v>3.5438870699810998E-4</v>
      </c>
      <c r="I6462" s="42">
        <v>52.987869149170827</v>
      </c>
      <c r="J6462" s="41">
        <v>3.7791666666666665E-4</v>
      </c>
      <c r="K6462" s="42">
        <v>4.209602087737097</v>
      </c>
      <c r="L6462" s="41">
        <v>3.5438870699810998E-4</v>
      </c>
      <c r="M6462" s="42">
        <v>3.9720893592107709</v>
      </c>
    </row>
    <row r="6463" spans="1:13" x14ac:dyDescent="0.2">
      <c r="A6463" s="84">
        <v>360</v>
      </c>
      <c r="B6463" s="85">
        <v>39786</v>
      </c>
      <c r="C6463" s="105">
        <v>23.33</v>
      </c>
      <c r="D6463" s="90">
        <v>5.8264999999999999E-4</v>
      </c>
      <c r="E6463" s="87">
        <v>819.23163897999996</v>
      </c>
      <c r="F6463" s="96">
        <v>3.91</v>
      </c>
      <c r="G6463" s="91">
        <v>13.62</v>
      </c>
      <c r="H6463" s="41">
        <v>3.5475558071862423E-4</v>
      </c>
      <c r="I6463" s="42">
        <v>53.006666891461883</v>
      </c>
      <c r="J6463" s="41">
        <v>3.7833333333333333E-4</v>
      </c>
      <c r="K6463" s="42">
        <v>4.2099804210704299</v>
      </c>
      <c r="L6463" s="41">
        <v>3.5475558071862423E-4</v>
      </c>
      <c r="M6463" s="42">
        <v>3.9724441147914895</v>
      </c>
    </row>
    <row r="6464" spans="1:13" x14ac:dyDescent="0.2">
      <c r="A6464" s="84">
        <v>360</v>
      </c>
      <c r="B6464" s="85">
        <v>39787</v>
      </c>
      <c r="C6464" s="105">
        <v>23.25</v>
      </c>
      <c r="D6464" s="90">
        <v>5.8085000000000005E-4</v>
      </c>
      <c r="E6464" s="87">
        <v>819.70748967999998</v>
      </c>
      <c r="F6464" s="96">
        <v>3.89</v>
      </c>
      <c r="G6464" s="91">
        <v>13.57</v>
      </c>
      <c r="H6464" s="41">
        <v>3.535324804253559E-4</v>
      </c>
      <c r="I6464" s="42">
        <v>53.025406469887102</v>
      </c>
      <c r="J6464" s="41">
        <v>3.7694444444444445E-4</v>
      </c>
      <c r="K6464" s="42">
        <v>4.2103573655148745</v>
      </c>
      <c r="L6464" s="41">
        <v>3.535324804253559E-4</v>
      </c>
      <c r="M6464" s="42">
        <v>3.9727976472719151</v>
      </c>
    </row>
    <row r="6465" spans="1:13" x14ac:dyDescent="0.2">
      <c r="A6465" s="84">
        <v>360</v>
      </c>
      <c r="B6465" s="85">
        <v>39788</v>
      </c>
      <c r="C6465" s="105">
        <v>23.25</v>
      </c>
      <c r="D6465" s="90">
        <v>5.8085000000000005E-4</v>
      </c>
      <c r="E6465" s="87">
        <v>820.18361677999997</v>
      </c>
      <c r="F6465" s="96">
        <v>3.89</v>
      </c>
      <c r="G6465" s="91">
        <v>13.57</v>
      </c>
      <c r="H6465" s="41">
        <v>3.535324804253559E-4</v>
      </c>
      <c r="I6465" s="42">
        <v>53.044152673361964</v>
      </c>
      <c r="J6465" s="41">
        <v>3.7694444444444445E-4</v>
      </c>
      <c r="K6465" s="42">
        <v>4.2107343099593191</v>
      </c>
      <c r="L6465" s="41">
        <v>3.535324804253559E-4</v>
      </c>
      <c r="M6465" s="42">
        <v>3.9731511797523407</v>
      </c>
    </row>
    <row r="6466" spans="1:13" x14ac:dyDescent="0.2">
      <c r="A6466" s="84">
        <v>360</v>
      </c>
      <c r="B6466" s="85">
        <v>39789</v>
      </c>
      <c r="C6466" s="105">
        <v>23.25</v>
      </c>
      <c r="D6466" s="90">
        <v>5.8085000000000005E-4</v>
      </c>
      <c r="E6466" s="87">
        <v>820.66002043000003</v>
      </c>
      <c r="F6466" s="96">
        <v>3.89</v>
      </c>
      <c r="G6466" s="91">
        <v>13.57</v>
      </c>
      <c r="H6466" s="41">
        <v>3.535324804253559E-4</v>
      </c>
      <c r="I6466" s="42">
        <v>53.062905504228638</v>
      </c>
      <c r="J6466" s="41">
        <v>3.7694444444444445E-4</v>
      </c>
      <c r="K6466" s="42">
        <v>4.2111112544037637</v>
      </c>
      <c r="L6466" s="41">
        <v>3.535324804253559E-4</v>
      </c>
      <c r="M6466" s="42">
        <v>3.9735047122327662</v>
      </c>
    </row>
    <row r="6467" spans="1:13" x14ac:dyDescent="0.2">
      <c r="A6467" s="84">
        <v>360</v>
      </c>
      <c r="B6467" s="85">
        <v>39790</v>
      </c>
      <c r="C6467" s="105">
        <v>23.25</v>
      </c>
      <c r="D6467" s="90">
        <v>5.8085000000000005E-4</v>
      </c>
      <c r="E6467" s="87">
        <v>821.13670079999997</v>
      </c>
      <c r="F6467" s="96">
        <v>3.89</v>
      </c>
      <c r="G6467" s="91">
        <v>13.57</v>
      </c>
      <c r="H6467" s="41">
        <v>3.535324804253559E-4</v>
      </c>
      <c r="I6467" s="42">
        <v>53.081664964830125</v>
      </c>
      <c r="J6467" s="41">
        <v>3.7694444444444445E-4</v>
      </c>
      <c r="K6467" s="42">
        <v>4.2114881988482082</v>
      </c>
      <c r="L6467" s="41">
        <v>3.535324804253559E-4</v>
      </c>
      <c r="M6467" s="42">
        <v>3.9738582447131918</v>
      </c>
    </row>
    <row r="6468" spans="1:13" x14ac:dyDescent="0.2">
      <c r="A6468" s="84">
        <v>360</v>
      </c>
      <c r="B6468" s="85">
        <v>39791</v>
      </c>
      <c r="C6468" s="105">
        <v>23.26</v>
      </c>
      <c r="D6468" s="90">
        <v>5.8107000000000005E-4</v>
      </c>
      <c r="E6468" s="87">
        <v>821.61383869999997</v>
      </c>
      <c r="F6468" s="96">
        <v>3.9</v>
      </c>
      <c r="G6468" s="91">
        <v>13.58</v>
      </c>
      <c r="H6468" s="41">
        <v>3.5377714343698408E-4</v>
      </c>
      <c r="I6468" s="42">
        <v>53.100444044630265</v>
      </c>
      <c r="J6468" s="41">
        <v>3.7722222222222221E-4</v>
      </c>
      <c r="K6468" s="42">
        <v>4.2118654210704305</v>
      </c>
      <c r="L6468" s="41">
        <v>3.5377714343698408E-4</v>
      </c>
      <c r="M6468" s="42">
        <v>3.974212021856629</v>
      </c>
    </row>
    <row r="6469" spans="1:13" x14ac:dyDescent="0.2">
      <c r="A6469" s="84">
        <v>360</v>
      </c>
      <c r="B6469" s="85">
        <v>39792</v>
      </c>
      <c r="C6469" s="105">
        <v>23.35</v>
      </c>
      <c r="D6469" s="90">
        <v>5.8310000000000002E-4</v>
      </c>
      <c r="E6469" s="87">
        <v>822.09292172999994</v>
      </c>
      <c r="F6469" s="96">
        <v>3.84</v>
      </c>
      <c r="G6469" s="91">
        <v>13.595000000000001</v>
      </c>
      <c r="H6469" s="41">
        <v>3.5414409768019794E-4</v>
      </c>
      <c r="I6469" s="42">
        <v>53.119249253472866</v>
      </c>
      <c r="J6469" s="41">
        <v>3.7763888888888889E-4</v>
      </c>
      <c r="K6469" s="42">
        <v>4.2122430599593192</v>
      </c>
      <c r="L6469" s="41">
        <v>3.5414409768019794E-4</v>
      </c>
      <c r="M6469" s="42">
        <v>3.9745661659543092</v>
      </c>
    </row>
    <row r="6470" spans="1:13" x14ac:dyDescent="0.2">
      <c r="A6470" s="84">
        <v>360</v>
      </c>
      <c r="B6470" s="85">
        <v>39793</v>
      </c>
      <c r="C6470" s="105">
        <v>23.38</v>
      </c>
      <c r="D6470" s="90">
        <v>5.8378E-4</v>
      </c>
      <c r="E6470" s="87">
        <v>822.57284314000003</v>
      </c>
      <c r="F6470" s="96">
        <v>3.87</v>
      </c>
      <c r="G6470" s="91">
        <v>13.625</v>
      </c>
      <c r="H6470" s="41">
        <v>3.548778612254555E-4</v>
      </c>
      <c r="I6470" s="42">
        <v>53.138100099037842</v>
      </c>
      <c r="J6470" s="41">
        <v>3.7847222222222221E-4</v>
      </c>
      <c r="K6470" s="42">
        <v>4.2126215321815419</v>
      </c>
      <c r="L6470" s="41">
        <v>3.548778612254555E-4</v>
      </c>
      <c r="M6470" s="42">
        <v>3.9749210438155345</v>
      </c>
    </row>
    <row r="6471" spans="1:13" x14ac:dyDescent="0.2">
      <c r="A6471" s="84">
        <v>360</v>
      </c>
      <c r="B6471" s="85">
        <v>39794</v>
      </c>
      <c r="C6471" s="105">
        <v>23.29</v>
      </c>
      <c r="D6471" s="90">
        <v>5.8175000000000002E-4</v>
      </c>
      <c r="E6471" s="87">
        <v>823.05137489000003</v>
      </c>
      <c r="F6471" s="96">
        <v>3.86</v>
      </c>
      <c r="G6471" s="91">
        <v>13.574999999999999</v>
      </c>
      <c r="H6471" s="41">
        <v>3.5365481461657744E-4</v>
      </c>
      <c r="I6471" s="42">
        <v>53.156892643977443</v>
      </c>
      <c r="J6471" s="41">
        <v>3.7708333333333333E-4</v>
      </c>
      <c r="K6471" s="42">
        <v>4.2129986155148753</v>
      </c>
      <c r="L6471" s="41">
        <v>3.5365481461657744E-4</v>
      </c>
      <c r="M6471" s="42">
        <v>3.9752746986301508</v>
      </c>
    </row>
    <row r="6472" spans="1:13" x14ac:dyDescent="0.2">
      <c r="A6472" s="84">
        <v>360</v>
      </c>
      <c r="B6472" s="85">
        <v>39795</v>
      </c>
      <c r="C6472" s="105">
        <v>22.92</v>
      </c>
      <c r="D6472" s="90">
        <v>5.8175000000000002E-4</v>
      </c>
      <c r="E6472" s="87">
        <v>823.53018502999998</v>
      </c>
      <c r="F6472" s="96">
        <v>3.86</v>
      </c>
      <c r="G6472" s="91">
        <v>13.39</v>
      </c>
      <c r="H6472" s="41">
        <v>3.4912486878280191E-4</v>
      </c>
      <c r="I6472" s="42">
        <v>53.175451037146672</v>
      </c>
      <c r="J6472" s="41">
        <v>3.7194444444444444E-4</v>
      </c>
      <c r="K6472" s="42">
        <v>4.2133705599593201</v>
      </c>
      <c r="L6472" s="41">
        <v>3.4912486878280191E-4</v>
      </c>
      <c r="M6472" s="42">
        <v>3.9756238234989336</v>
      </c>
    </row>
    <row r="6473" spans="1:13" x14ac:dyDescent="0.2">
      <c r="A6473" s="84">
        <v>360</v>
      </c>
      <c r="B6473" s="85">
        <v>39796</v>
      </c>
      <c r="C6473" s="105">
        <v>22.89</v>
      </c>
      <c r="D6473" s="90">
        <v>5.8175000000000002E-4</v>
      </c>
      <c r="E6473" s="87">
        <v>824.00927372000001</v>
      </c>
      <c r="F6473" s="96">
        <v>3.86</v>
      </c>
      <c r="G6473" s="91">
        <v>13.375</v>
      </c>
      <c r="H6473" s="41">
        <v>3.4875725291660942E-4</v>
      </c>
      <c r="I6473" s="42">
        <v>53.193996361372989</v>
      </c>
      <c r="J6473" s="41">
        <v>3.7152777777777775E-4</v>
      </c>
      <c r="K6473" s="42">
        <v>4.2137420877370975</v>
      </c>
      <c r="L6473" s="41">
        <v>3.4875725291660942E-4</v>
      </c>
      <c r="M6473" s="42">
        <v>3.9759725807518502</v>
      </c>
    </row>
    <row r="6474" spans="1:13" x14ac:dyDescent="0.2">
      <c r="A6474" s="84">
        <v>360</v>
      </c>
      <c r="B6474" s="85">
        <v>39797</v>
      </c>
      <c r="C6474" s="105">
        <v>22.92</v>
      </c>
      <c r="D6474" s="90">
        <v>5.7339999999999995E-4</v>
      </c>
      <c r="E6474" s="87">
        <v>824.48176063999995</v>
      </c>
      <c r="F6474" s="96">
        <v>3.82</v>
      </c>
      <c r="G6474" s="91">
        <v>13.370000000000001</v>
      </c>
      <c r="H6474" s="41">
        <v>3.4863470351642611E-4</v>
      </c>
      <c r="I6474" s="42">
        <v>53.212541634523291</v>
      </c>
      <c r="J6474" s="41">
        <v>3.7138888888888893E-4</v>
      </c>
      <c r="K6474" s="42">
        <v>4.214113476625986</v>
      </c>
      <c r="L6474" s="41">
        <v>3.4863470351642611E-4</v>
      </c>
      <c r="M6474" s="42">
        <v>3.9763212154553669</v>
      </c>
    </row>
    <row r="6475" spans="1:13" x14ac:dyDescent="0.2">
      <c r="A6475" s="84">
        <v>360</v>
      </c>
      <c r="B6475" s="85">
        <v>39798</v>
      </c>
      <c r="C6475" s="105">
        <v>22.89</v>
      </c>
      <c r="D6475" s="90">
        <v>5.7271999999999998E-4</v>
      </c>
      <c r="E6475" s="87">
        <v>824.95395783000004</v>
      </c>
      <c r="F6475" s="96">
        <v>3.8</v>
      </c>
      <c r="G6475" s="91">
        <v>13.345000000000001</v>
      </c>
      <c r="H6475" s="41">
        <v>3.4802187565596832E-4</v>
      </c>
      <c r="I6475" s="42">
        <v>53.231060763071362</v>
      </c>
      <c r="J6475" s="41">
        <v>3.7069444444444449E-4</v>
      </c>
      <c r="K6475" s="42">
        <v>4.2144841710704304</v>
      </c>
      <c r="L6475" s="41">
        <v>3.4802187565596832E-4</v>
      </c>
      <c r="M6475" s="42">
        <v>3.9766692373310226</v>
      </c>
    </row>
    <row r="6476" spans="1:13" x14ac:dyDescent="0.2">
      <c r="A6476" s="84">
        <v>360</v>
      </c>
      <c r="B6476" s="85">
        <v>39799</v>
      </c>
      <c r="C6476" s="105">
        <v>22.89</v>
      </c>
      <c r="D6476" s="90">
        <v>5.7271999999999998E-4</v>
      </c>
      <c r="E6476" s="87">
        <v>825.42642546000002</v>
      </c>
      <c r="F6476" s="96">
        <v>3.79</v>
      </c>
      <c r="G6476" s="91">
        <v>13.34</v>
      </c>
      <c r="H6476" s="41">
        <v>3.4789929390877106E-4</v>
      </c>
      <c r="I6476" s="42">
        <v>53.249579811524846</v>
      </c>
      <c r="J6476" s="41">
        <v>3.7055555555555556E-4</v>
      </c>
      <c r="K6476" s="42">
        <v>4.2148547266259859</v>
      </c>
      <c r="L6476" s="41">
        <v>3.4789929390877106E-4</v>
      </c>
      <c r="M6476" s="42">
        <v>3.9770171366249314</v>
      </c>
    </row>
    <row r="6477" spans="1:13" x14ac:dyDescent="0.2">
      <c r="A6477" s="84">
        <v>360</v>
      </c>
      <c r="B6477" s="85">
        <v>39800</v>
      </c>
      <c r="C6477" s="105">
        <v>22.77</v>
      </c>
      <c r="D6477" s="90">
        <v>5.6999999999999998E-4</v>
      </c>
      <c r="E6477" s="87">
        <v>825.89691851999999</v>
      </c>
      <c r="F6477" s="96">
        <v>3.8</v>
      </c>
      <c r="G6477" s="91">
        <v>13.285</v>
      </c>
      <c r="H6477" s="41">
        <v>3.4655053866083918E-4</v>
      </c>
      <c r="I6477" s="42">
        <v>53.268033482091994</v>
      </c>
      <c r="J6477" s="41">
        <v>3.690277777777778E-4</v>
      </c>
      <c r="K6477" s="42">
        <v>4.2152237544037634</v>
      </c>
      <c r="L6477" s="41">
        <v>3.4655053866083918E-4</v>
      </c>
      <c r="M6477" s="42">
        <v>3.9773636871635922</v>
      </c>
    </row>
    <row r="6478" spans="1:13" x14ac:dyDescent="0.2">
      <c r="A6478" s="84">
        <v>360</v>
      </c>
      <c r="B6478" s="85">
        <v>39801</v>
      </c>
      <c r="C6478" s="105">
        <v>22.68</v>
      </c>
      <c r="D6478" s="90">
        <v>5.6795999999999995E-4</v>
      </c>
      <c r="E6478" s="87">
        <v>826.36599493000006</v>
      </c>
      <c r="F6478" s="96">
        <v>3.77</v>
      </c>
      <c r="G6478" s="91">
        <v>13.225</v>
      </c>
      <c r="H6478" s="41">
        <v>3.4507842434972069E-4</v>
      </c>
      <c r="I6478" s="42">
        <v>53.2864151311542</v>
      </c>
      <c r="J6478" s="41">
        <v>3.6736111111111111E-4</v>
      </c>
      <c r="K6478" s="42">
        <v>4.2155911155148749</v>
      </c>
      <c r="L6478" s="41">
        <v>3.4507842434972069E-4</v>
      </c>
      <c r="M6478" s="42">
        <v>3.9777087655879422</v>
      </c>
    </row>
    <row r="6479" spans="1:13" x14ac:dyDescent="0.2">
      <c r="A6479" s="84">
        <v>360</v>
      </c>
      <c r="B6479" s="85">
        <v>39802</v>
      </c>
      <c r="C6479" s="105">
        <v>22.68</v>
      </c>
      <c r="D6479" s="90">
        <v>5.6795999999999995E-4</v>
      </c>
      <c r="E6479" s="87">
        <v>826.83533776000002</v>
      </c>
      <c r="F6479" s="96">
        <v>3.77</v>
      </c>
      <c r="G6479" s="91">
        <v>13.225</v>
      </c>
      <c r="H6479" s="41">
        <v>3.4507842434972069E-4</v>
      </c>
      <c r="I6479" s="42">
        <v>53.304803123326906</v>
      </c>
      <c r="J6479" s="41">
        <v>3.6736111111111111E-4</v>
      </c>
      <c r="K6479" s="42">
        <v>4.2159584766259863</v>
      </c>
      <c r="L6479" s="41">
        <v>3.4507842434972069E-4</v>
      </c>
      <c r="M6479" s="42">
        <v>3.9780538440122921</v>
      </c>
    </row>
    <row r="6480" spans="1:13" x14ac:dyDescent="0.2">
      <c r="A6480" s="84">
        <v>360</v>
      </c>
      <c r="B6480" s="85">
        <v>39803</v>
      </c>
      <c r="C6480" s="105">
        <v>22.68</v>
      </c>
      <c r="D6480" s="90">
        <v>5.6795999999999995E-4</v>
      </c>
      <c r="E6480" s="87">
        <v>827.30494715999998</v>
      </c>
      <c r="F6480" s="96">
        <v>3.77</v>
      </c>
      <c r="G6480" s="91">
        <v>13.225</v>
      </c>
      <c r="H6480" s="41">
        <v>3.4507842434972069E-4</v>
      </c>
      <c r="I6480" s="42">
        <v>53.323197460798973</v>
      </c>
      <c r="J6480" s="41">
        <v>3.6736111111111111E-4</v>
      </c>
      <c r="K6480" s="42">
        <v>4.2163258377370978</v>
      </c>
      <c r="L6480" s="41">
        <v>3.4507842434972069E-4</v>
      </c>
      <c r="M6480" s="42">
        <v>3.9783989224366421</v>
      </c>
    </row>
    <row r="6481" spans="1:13" x14ac:dyDescent="0.2">
      <c r="A6481" s="84">
        <v>360</v>
      </c>
      <c r="B6481" s="85">
        <v>39804</v>
      </c>
      <c r="C6481" s="105">
        <v>22.7</v>
      </c>
      <c r="D6481" s="90">
        <v>5.6842000000000004E-4</v>
      </c>
      <c r="E6481" s="87">
        <v>827.77520384000002</v>
      </c>
      <c r="F6481" s="96">
        <v>3.8</v>
      </c>
      <c r="G6481" s="91">
        <v>13.25</v>
      </c>
      <c r="H6481" s="41">
        <v>3.4569189983080229E-4</v>
      </c>
      <c r="I6481" s="42">
        <v>53.341630858234247</v>
      </c>
      <c r="J6481" s="41">
        <v>3.6805555555555555E-4</v>
      </c>
      <c r="K6481" s="42">
        <v>4.2166938932926534</v>
      </c>
      <c r="L6481" s="41">
        <v>3.4569189983080229E-4</v>
      </c>
      <c r="M6481" s="42">
        <v>3.9787446143364731</v>
      </c>
    </row>
    <row r="6482" spans="1:13" x14ac:dyDescent="0.2">
      <c r="A6482" s="84">
        <v>360</v>
      </c>
      <c r="B6482" s="85">
        <v>39805</v>
      </c>
      <c r="C6482" s="105">
        <v>22.7</v>
      </c>
      <c r="D6482" s="90">
        <v>5.6842000000000004E-4</v>
      </c>
      <c r="E6482" s="87">
        <v>828.24572781999996</v>
      </c>
      <c r="F6482" s="96">
        <v>3.79</v>
      </c>
      <c r="G6482" s="91">
        <v>13.244999999999999</v>
      </c>
      <c r="H6482" s="41">
        <v>3.4556921553918762E-4</v>
      </c>
      <c r="I6482" s="42">
        <v>53.360064083765508</v>
      </c>
      <c r="J6482" s="41">
        <v>3.6791666666666662E-4</v>
      </c>
      <c r="K6482" s="42">
        <v>4.2170618099593202</v>
      </c>
      <c r="L6482" s="41">
        <v>3.4556921553918762E-4</v>
      </c>
      <c r="M6482" s="42">
        <v>3.979090183552012</v>
      </c>
    </row>
    <row r="6483" spans="1:13" x14ac:dyDescent="0.2">
      <c r="A6483" s="84">
        <v>360</v>
      </c>
      <c r="B6483" s="85">
        <v>39806</v>
      </c>
      <c r="C6483" s="105">
        <v>22.74</v>
      </c>
      <c r="D6483" s="90">
        <v>5.6932E-4</v>
      </c>
      <c r="E6483" s="87">
        <v>828.71726467999997</v>
      </c>
      <c r="F6483" s="96">
        <v>3.83</v>
      </c>
      <c r="G6483" s="91">
        <v>13.285</v>
      </c>
      <c r="H6483" s="41">
        <v>3.4655053866083918E-4</v>
      </c>
      <c r="I6483" s="42">
        <v>53.378556042716717</v>
      </c>
      <c r="J6483" s="41">
        <v>3.690277777777778E-4</v>
      </c>
      <c r="K6483" s="42">
        <v>4.2174308377370977</v>
      </c>
      <c r="L6483" s="41">
        <v>3.4655053866083918E-4</v>
      </c>
      <c r="M6483" s="42">
        <v>3.9794367340906729</v>
      </c>
    </row>
    <row r="6484" spans="1:13" x14ac:dyDescent="0.2">
      <c r="A6484" s="84">
        <v>360</v>
      </c>
      <c r="B6484" s="85">
        <v>39807</v>
      </c>
      <c r="C6484" s="105">
        <v>22.74</v>
      </c>
      <c r="D6484" s="90">
        <v>5.6932E-4</v>
      </c>
      <c r="E6484" s="87">
        <v>829.18906999000001</v>
      </c>
      <c r="F6484" s="96">
        <v>3.83</v>
      </c>
      <c r="G6484" s="91">
        <v>13.285</v>
      </c>
      <c r="H6484" s="41">
        <v>3.4655053866083918E-4</v>
      </c>
      <c r="I6484" s="42">
        <v>53.397054410066261</v>
      </c>
      <c r="J6484" s="41">
        <v>3.690277777777778E-4</v>
      </c>
      <c r="K6484" s="42">
        <v>4.2177998655148752</v>
      </c>
      <c r="L6484" s="41">
        <v>3.4655053866083918E-4</v>
      </c>
      <c r="M6484" s="42">
        <v>3.9797832846293337</v>
      </c>
    </row>
    <row r="6485" spans="1:13" x14ac:dyDescent="0.2">
      <c r="A6485" s="84">
        <v>360</v>
      </c>
      <c r="B6485" s="85">
        <v>39808</v>
      </c>
      <c r="C6485" s="105">
        <v>22.81</v>
      </c>
      <c r="D6485" s="90">
        <v>5.7090999999999999E-4</v>
      </c>
      <c r="E6485" s="87">
        <v>829.66246232000003</v>
      </c>
      <c r="F6485" s="96">
        <v>3.84</v>
      </c>
      <c r="G6485" s="91">
        <v>13.324999999999999</v>
      </c>
      <c r="H6485" s="41">
        <v>3.47531516308619E-4</v>
      </c>
      <c r="I6485" s="42">
        <v>53.415611569351803</v>
      </c>
      <c r="J6485" s="41">
        <v>3.7013888888888887E-4</v>
      </c>
      <c r="K6485" s="42">
        <v>4.2181700044037642</v>
      </c>
      <c r="L6485" s="41">
        <v>3.47531516308619E-4</v>
      </c>
      <c r="M6485" s="42">
        <v>3.9801308161456426</v>
      </c>
    </row>
    <row r="6486" spans="1:13" x14ac:dyDescent="0.2">
      <c r="A6486" s="84">
        <v>360</v>
      </c>
      <c r="B6486" s="85">
        <v>39809</v>
      </c>
      <c r="C6486" s="105">
        <v>22.81</v>
      </c>
      <c r="D6486" s="90">
        <v>5.7090999999999999E-4</v>
      </c>
      <c r="E6486" s="87">
        <v>830.13612492000004</v>
      </c>
      <c r="F6486" s="96">
        <v>3.84</v>
      </c>
      <c r="G6486" s="91">
        <v>13.324999999999999</v>
      </c>
      <c r="H6486" s="41">
        <v>3.47531516308619E-4</v>
      </c>
      <c r="I6486" s="42">
        <v>53.434175177835051</v>
      </c>
      <c r="J6486" s="41">
        <v>3.7013888888888887E-4</v>
      </c>
      <c r="K6486" s="42">
        <v>4.2185401432926533</v>
      </c>
      <c r="L6486" s="41">
        <v>3.47531516308619E-4</v>
      </c>
      <c r="M6486" s="42">
        <v>3.9804783476619514</v>
      </c>
    </row>
    <row r="6487" spans="1:13" x14ac:dyDescent="0.2">
      <c r="A6487" s="84">
        <v>360</v>
      </c>
      <c r="B6487" s="85">
        <v>39810</v>
      </c>
      <c r="C6487" s="105">
        <v>22.81</v>
      </c>
      <c r="D6487" s="90">
        <v>5.7090999999999999E-4</v>
      </c>
      <c r="E6487" s="87">
        <v>830.61005794000005</v>
      </c>
      <c r="F6487" s="96">
        <v>3.84</v>
      </c>
      <c r="G6487" s="91">
        <v>13.324999999999999</v>
      </c>
      <c r="H6487" s="41">
        <v>3.47531516308619E-4</v>
      </c>
      <c r="I6487" s="42">
        <v>53.452745237757306</v>
      </c>
      <c r="J6487" s="41">
        <v>3.7013888888888887E-4</v>
      </c>
      <c r="K6487" s="42">
        <v>4.2189102821815423</v>
      </c>
      <c r="L6487" s="41">
        <v>3.47531516308619E-4</v>
      </c>
      <c r="M6487" s="42">
        <v>3.9808258791782603</v>
      </c>
    </row>
    <row r="6488" spans="1:13" x14ac:dyDescent="0.2">
      <c r="A6488" s="84">
        <v>360</v>
      </c>
      <c r="B6488" s="85">
        <v>39811</v>
      </c>
      <c r="C6488" s="105">
        <v>22.87</v>
      </c>
      <c r="D6488" s="90">
        <v>5.7227000000000005E-4</v>
      </c>
      <c r="E6488" s="87">
        <v>831.08539115999997</v>
      </c>
      <c r="F6488" s="96">
        <v>3.83</v>
      </c>
      <c r="G6488" s="91">
        <v>13.350000000000001</v>
      </c>
      <c r="H6488" s="41">
        <v>3.4814445201081234E-4</v>
      </c>
      <c r="I6488" s="42">
        <v>53.471354514456578</v>
      </c>
      <c r="J6488" s="41">
        <v>3.7083333333333337E-4</v>
      </c>
      <c r="K6488" s="42">
        <v>4.2192811155148755</v>
      </c>
      <c r="L6488" s="41">
        <v>3.4814445201081234E-4</v>
      </c>
      <c r="M6488" s="42">
        <v>3.9811740236302713</v>
      </c>
    </row>
    <row r="6489" spans="1:13" x14ac:dyDescent="0.2">
      <c r="A6489" s="84">
        <v>360</v>
      </c>
      <c r="B6489" s="85">
        <v>39812</v>
      </c>
      <c r="C6489" s="105">
        <v>22.95</v>
      </c>
      <c r="D6489" s="90">
        <v>5.7406999999999998E-4</v>
      </c>
      <c r="E6489" s="87">
        <v>831.56249234999996</v>
      </c>
      <c r="F6489" s="96">
        <v>3.76</v>
      </c>
      <c r="G6489" s="91">
        <v>13.355</v>
      </c>
      <c r="H6489" s="41">
        <v>3.4826702297374723E-4</v>
      </c>
      <c r="I6489" s="42">
        <v>53.489976823907703</v>
      </c>
      <c r="J6489" s="41">
        <v>3.7097222222222224E-4</v>
      </c>
      <c r="K6489" s="42">
        <v>4.2196520877370975</v>
      </c>
      <c r="L6489" s="41">
        <v>3.4826702297374723E-4</v>
      </c>
      <c r="M6489" s="42">
        <v>3.981522290653245</v>
      </c>
    </row>
    <row r="6490" spans="1:13" x14ac:dyDescent="0.2">
      <c r="A6490" s="84">
        <v>360</v>
      </c>
      <c r="B6490" s="85">
        <v>39813</v>
      </c>
      <c r="C6490" s="105">
        <v>23.12</v>
      </c>
      <c r="D6490" s="90">
        <v>5.7790999999999995E-4</v>
      </c>
      <c r="E6490" s="87">
        <v>832.04306063000001</v>
      </c>
      <c r="F6490" s="96">
        <v>3.69</v>
      </c>
      <c r="G6490" s="91">
        <v>13.405000000000001</v>
      </c>
      <c r="H6490" s="41">
        <v>3.4949243615645109E-4</v>
      </c>
      <c r="I6490" s="42">
        <v>53.508671166217844</v>
      </c>
      <c r="J6490" s="41">
        <v>3.7236111111111112E-4</v>
      </c>
      <c r="K6490" s="42">
        <v>4.2200244488482088</v>
      </c>
      <c r="L6490" s="41">
        <v>3.4949243615645109E-4</v>
      </c>
      <c r="M6490" s="42">
        <v>3.9818717830894013</v>
      </c>
    </row>
    <row r="6491" spans="1:13" x14ac:dyDescent="0.2">
      <c r="A6491" s="84">
        <v>360</v>
      </c>
      <c r="B6491" s="85">
        <v>39814</v>
      </c>
      <c r="C6491" s="105">
        <v>23.12</v>
      </c>
      <c r="D6491" s="90">
        <v>5.7790999999999995E-4</v>
      </c>
      <c r="E6491" s="87">
        <v>832.52390663999995</v>
      </c>
      <c r="F6491" s="96">
        <v>3.69</v>
      </c>
      <c r="G6491" s="91">
        <v>13.405000000000001</v>
      </c>
      <c r="H6491" s="41">
        <v>3.4949243615645109E-4</v>
      </c>
      <c r="I6491" s="42">
        <v>53.52737204205922</v>
      </c>
      <c r="J6491" s="41">
        <v>3.7236111111111112E-4</v>
      </c>
      <c r="K6491" s="42">
        <v>4.2203968099593201</v>
      </c>
      <c r="L6491" s="41">
        <v>3.4949243615645109E-4</v>
      </c>
      <c r="M6491" s="42">
        <v>3.9822212755255579</v>
      </c>
    </row>
    <row r="6492" spans="1:13" x14ac:dyDescent="0.2">
      <c r="A6492" s="84">
        <v>360</v>
      </c>
      <c r="B6492" s="85">
        <v>39815</v>
      </c>
      <c r="C6492" s="105">
        <v>23.12</v>
      </c>
      <c r="D6492" s="90">
        <v>5.7790999999999995E-4</v>
      </c>
      <c r="E6492" s="87">
        <v>833.00503053</v>
      </c>
      <c r="F6492" s="96">
        <v>3.69</v>
      </c>
      <c r="G6492" s="91">
        <v>13.405000000000001</v>
      </c>
      <c r="H6492" s="41">
        <v>3.4949243615645109E-4</v>
      </c>
      <c r="I6492" s="42">
        <v>53.546079453715251</v>
      </c>
      <c r="J6492" s="41">
        <v>3.7236111111111112E-4</v>
      </c>
      <c r="K6492" s="42">
        <v>4.2207691710704314</v>
      </c>
      <c r="L6492" s="41">
        <v>3.4949243615645109E-4</v>
      </c>
      <c r="M6492" s="42">
        <v>3.9825707679617146</v>
      </c>
    </row>
    <row r="6493" spans="1:13" x14ac:dyDescent="0.2">
      <c r="A6493" s="84">
        <v>360</v>
      </c>
      <c r="B6493" s="85">
        <v>39816</v>
      </c>
      <c r="C6493" s="105">
        <v>23.12</v>
      </c>
      <c r="D6493" s="90">
        <v>5.7790999999999995E-4</v>
      </c>
      <c r="E6493" s="87">
        <v>833.48643246999995</v>
      </c>
      <c r="F6493" s="96">
        <v>3.69</v>
      </c>
      <c r="G6493" s="91">
        <v>13.405000000000001</v>
      </c>
      <c r="H6493" s="41">
        <v>3.4949243615645109E-4</v>
      </c>
      <c r="I6493" s="42">
        <v>53.564793403470155</v>
      </c>
      <c r="J6493" s="41">
        <v>3.7236111111111112E-4</v>
      </c>
      <c r="K6493" s="42">
        <v>4.2211415321815426</v>
      </c>
      <c r="L6493" s="41">
        <v>3.4949243615645109E-4</v>
      </c>
      <c r="M6493" s="42">
        <v>3.9829202603978713</v>
      </c>
    </row>
    <row r="6494" spans="1:13" x14ac:dyDescent="0.2">
      <c r="A6494" s="84">
        <v>360</v>
      </c>
      <c r="B6494" s="85">
        <v>39817</v>
      </c>
      <c r="C6494" s="105">
        <v>23.12</v>
      </c>
      <c r="D6494" s="90">
        <v>5.7790999999999995E-4</v>
      </c>
      <c r="E6494" s="87">
        <v>833.96811261000005</v>
      </c>
      <c r="F6494" s="96">
        <v>3.69</v>
      </c>
      <c r="G6494" s="91">
        <v>13.405000000000001</v>
      </c>
      <c r="H6494" s="41">
        <v>3.4949243615645109E-4</v>
      </c>
      <c r="I6494" s="42">
        <v>53.583513893608952</v>
      </c>
      <c r="J6494" s="41">
        <v>3.7236111111111112E-4</v>
      </c>
      <c r="K6494" s="42">
        <v>4.2215138932926539</v>
      </c>
      <c r="L6494" s="41">
        <v>3.4949243615645109E-4</v>
      </c>
      <c r="M6494" s="42">
        <v>3.983269752834028</v>
      </c>
    </row>
    <row r="6495" spans="1:13" x14ac:dyDescent="0.2">
      <c r="A6495" s="84">
        <v>360</v>
      </c>
      <c r="B6495" s="85">
        <v>39818</v>
      </c>
      <c r="C6495" s="105">
        <v>23.28</v>
      </c>
      <c r="D6495" s="90">
        <v>5.8151999999999998E-4</v>
      </c>
      <c r="E6495" s="87">
        <v>834.45308175000002</v>
      </c>
      <c r="F6495" s="96">
        <v>3.76</v>
      </c>
      <c r="G6495" s="91">
        <v>13.52</v>
      </c>
      <c r="H6495" s="41">
        <v>3.5230884303150134E-4</v>
      </c>
      <c r="I6495" s="42">
        <v>53.602391839394372</v>
      </c>
      <c r="J6495" s="41">
        <v>3.7555555555555552E-4</v>
      </c>
      <c r="K6495" s="42">
        <v>4.2218894488482093</v>
      </c>
      <c r="L6495" s="41">
        <v>3.5230884303150134E-4</v>
      </c>
      <c r="M6495" s="42">
        <v>3.9836220616770595</v>
      </c>
    </row>
    <row r="6496" spans="1:13" x14ac:dyDescent="0.2">
      <c r="A6496" s="84">
        <v>360</v>
      </c>
      <c r="B6496" s="85">
        <v>39819</v>
      </c>
      <c r="C6496" s="105">
        <v>23.34</v>
      </c>
      <c r="D6496" s="90">
        <v>5.8288000000000003E-4</v>
      </c>
      <c r="E6496" s="87">
        <v>834.93946775999996</v>
      </c>
      <c r="F6496" s="96">
        <v>3.76</v>
      </c>
      <c r="G6496" s="91">
        <v>13.55</v>
      </c>
      <c r="H6496" s="41">
        <v>3.5304308994632549E-4</v>
      </c>
      <c r="I6496" s="42">
        <v>53.621315793437866</v>
      </c>
      <c r="J6496" s="41">
        <v>3.7638888888888889E-4</v>
      </c>
      <c r="K6496" s="42">
        <v>4.2222658377370985</v>
      </c>
      <c r="L6496" s="41">
        <v>3.5304308994632549E-4</v>
      </c>
      <c r="M6496" s="42">
        <v>3.9839751047670058</v>
      </c>
    </row>
    <row r="6497" spans="1:13" x14ac:dyDescent="0.2">
      <c r="A6497" s="84">
        <v>360</v>
      </c>
      <c r="B6497" s="85">
        <v>39820</v>
      </c>
      <c r="C6497" s="105">
        <v>23.34</v>
      </c>
      <c r="D6497" s="90">
        <v>5.8062000000000001E-4</v>
      </c>
      <c r="E6497" s="87">
        <v>835.42425031000005</v>
      </c>
      <c r="F6497" s="96">
        <v>3.81</v>
      </c>
      <c r="G6497" s="91">
        <v>13.574999999999999</v>
      </c>
      <c r="H6497" s="41">
        <v>3.5365481461657744E-4</v>
      </c>
      <c r="I6497" s="42">
        <v>53.640279229934293</v>
      </c>
      <c r="J6497" s="41">
        <v>3.7708333333333333E-4</v>
      </c>
      <c r="K6497" s="42">
        <v>4.2226429210704319</v>
      </c>
      <c r="L6497" s="41">
        <v>3.5365481461657744E-4</v>
      </c>
      <c r="M6497" s="42">
        <v>3.9843287595816221</v>
      </c>
    </row>
    <row r="6498" spans="1:13" x14ac:dyDescent="0.2">
      <c r="A6498" s="84">
        <v>360</v>
      </c>
      <c r="B6498" s="85">
        <v>39821</v>
      </c>
      <c r="C6498" s="105">
        <v>23.19</v>
      </c>
      <c r="D6498" s="90">
        <v>5.7949E-4</v>
      </c>
      <c r="E6498" s="87">
        <v>835.90837031000001</v>
      </c>
      <c r="F6498" s="96">
        <v>3.84</v>
      </c>
      <c r="G6498" s="91">
        <v>13.515000000000001</v>
      </c>
      <c r="H6498" s="41">
        <v>3.5218644973333824E-4</v>
      </c>
      <c r="I6498" s="42">
        <v>53.659170609438988</v>
      </c>
      <c r="J6498" s="41">
        <v>3.7541666666666669E-4</v>
      </c>
      <c r="K6498" s="42">
        <v>4.2230183377370984</v>
      </c>
      <c r="L6498" s="41">
        <v>3.5218644973333824E-4</v>
      </c>
      <c r="M6498" s="42">
        <v>3.9846809460313555</v>
      </c>
    </row>
    <row r="6499" spans="1:13" x14ac:dyDescent="0.2">
      <c r="A6499" s="84">
        <v>360</v>
      </c>
      <c r="B6499" s="85">
        <v>39822</v>
      </c>
      <c r="C6499" s="105">
        <v>23.19</v>
      </c>
      <c r="D6499" s="90">
        <v>5.7949E-4</v>
      </c>
      <c r="E6499" s="87">
        <v>836.39277085000003</v>
      </c>
      <c r="F6499" s="96">
        <v>3.86</v>
      </c>
      <c r="G6499" s="91">
        <v>13.525</v>
      </c>
      <c r="H6499" s="41">
        <v>3.5243123095396456E-4</v>
      </c>
      <c r="I6499" s="42">
        <v>53.67808177698884</v>
      </c>
      <c r="J6499" s="41">
        <v>3.7569444444444445E-4</v>
      </c>
      <c r="K6499" s="42">
        <v>4.2233940321815426</v>
      </c>
      <c r="L6499" s="41">
        <v>3.5243123095396456E-4</v>
      </c>
      <c r="M6499" s="42">
        <v>3.9850333772623094</v>
      </c>
    </row>
    <row r="6500" spans="1:13" x14ac:dyDescent="0.2">
      <c r="A6500" s="84">
        <v>360</v>
      </c>
      <c r="B6500" s="85">
        <v>39823</v>
      </c>
      <c r="C6500" s="105">
        <v>23.19</v>
      </c>
      <c r="D6500" s="90">
        <v>5.7949E-4</v>
      </c>
      <c r="E6500" s="87">
        <v>836.87745210000003</v>
      </c>
      <c r="F6500" s="96">
        <v>3.86</v>
      </c>
      <c r="G6500" s="91">
        <v>13.525</v>
      </c>
      <c r="H6500" s="41">
        <v>3.5243123095396456E-4</v>
      </c>
      <c r="I6500" s="42">
        <v>53.696999609424751</v>
      </c>
      <c r="J6500" s="41">
        <v>3.7569444444444445E-4</v>
      </c>
      <c r="K6500" s="42">
        <v>4.2237697266259868</v>
      </c>
      <c r="L6500" s="41">
        <v>3.5243123095396456E-4</v>
      </c>
      <c r="M6500" s="42">
        <v>3.9853858084932634</v>
      </c>
    </row>
    <row r="6501" spans="1:13" x14ac:dyDescent="0.2">
      <c r="A6501" s="84">
        <v>360</v>
      </c>
      <c r="B6501" s="85">
        <v>39824</v>
      </c>
      <c r="C6501" s="105">
        <v>23.19</v>
      </c>
      <c r="D6501" s="90">
        <v>5.7949E-4</v>
      </c>
      <c r="E6501" s="87">
        <v>837.36241421</v>
      </c>
      <c r="F6501" s="96">
        <v>3.86</v>
      </c>
      <c r="G6501" s="91">
        <v>13.525</v>
      </c>
      <c r="H6501" s="41">
        <v>3.5243123095396456E-4</v>
      </c>
      <c r="I6501" s="42">
        <v>53.715924109095631</v>
      </c>
      <c r="J6501" s="41">
        <v>3.7569444444444445E-4</v>
      </c>
      <c r="K6501" s="42">
        <v>4.224145421070431</v>
      </c>
      <c r="L6501" s="41">
        <v>3.5243123095396456E-4</v>
      </c>
      <c r="M6501" s="42">
        <v>3.9857382397242174</v>
      </c>
    </row>
    <row r="6502" spans="1:13" x14ac:dyDescent="0.2">
      <c r="A6502" s="84">
        <v>360</v>
      </c>
      <c r="B6502" s="85">
        <v>39825</v>
      </c>
      <c r="C6502" s="105">
        <v>23.14</v>
      </c>
      <c r="D6502" s="90">
        <v>5.7837000000000003E-4</v>
      </c>
      <c r="E6502" s="87">
        <v>837.84671950999996</v>
      </c>
      <c r="F6502" s="96">
        <v>3.87</v>
      </c>
      <c r="G6502" s="91">
        <v>13.505000000000001</v>
      </c>
      <c r="H6502" s="41">
        <v>3.5194164700813602E-4</v>
      </c>
      <c r="I6502" s="42">
        <v>53.734828979897152</v>
      </c>
      <c r="J6502" s="41">
        <v>3.7513888888888889E-4</v>
      </c>
      <c r="K6502" s="42">
        <v>4.2245205599593199</v>
      </c>
      <c r="L6502" s="41">
        <v>3.5194164700813602E-4</v>
      </c>
      <c r="M6502" s="42">
        <v>3.9860901813712255</v>
      </c>
    </row>
    <row r="6503" spans="1:13" x14ac:dyDescent="0.2">
      <c r="A6503" s="84">
        <v>360</v>
      </c>
      <c r="B6503" s="85">
        <v>39826</v>
      </c>
      <c r="C6503" s="105">
        <v>23.19</v>
      </c>
      <c r="D6503" s="90">
        <v>5.7949E-4</v>
      </c>
      <c r="E6503" s="87">
        <v>838.33224330999997</v>
      </c>
      <c r="F6503" s="96">
        <v>3.86</v>
      </c>
      <c r="G6503" s="91">
        <v>13.525</v>
      </c>
      <c r="H6503" s="41">
        <v>3.5243123095396456E-4</v>
      </c>
      <c r="I6503" s="42">
        <v>53.753766811819638</v>
      </c>
      <c r="J6503" s="41">
        <v>3.7569444444444445E-4</v>
      </c>
      <c r="K6503" s="42">
        <v>4.224896254403764</v>
      </c>
      <c r="L6503" s="41">
        <v>3.5243123095396456E-4</v>
      </c>
      <c r="M6503" s="42">
        <v>3.9864426126021795</v>
      </c>
    </row>
    <row r="6504" spans="1:13" x14ac:dyDescent="0.2">
      <c r="A6504" s="84">
        <v>360</v>
      </c>
      <c r="B6504" s="85">
        <v>39827</v>
      </c>
      <c r="C6504" s="105">
        <v>23.19</v>
      </c>
      <c r="D6504" s="90">
        <v>5.7949E-4</v>
      </c>
      <c r="E6504" s="87">
        <v>838.81804846</v>
      </c>
      <c r="F6504" s="96">
        <v>4.09</v>
      </c>
      <c r="G6504" s="91">
        <v>13.64</v>
      </c>
      <c r="H6504" s="41">
        <v>3.5524467055347841E-4</v>
      </c>
      <c r="I6504" s="42">
        <v>53.772862551001708</v>
      </c>
      <c r="J6504" s="41">
        <v>3.7888888888888889E-4</v>
      </c>
      <c r="K6504" s="42">
        <v>4.2252751432926532</v>
      </c>
      <c r="L6504" s="41">
        <v>3.5524467055347841E-4</v>
      </c>
      <c r="M6504" s="42">
        <v>3.9867978572727329</v>
      </c>
    </row>
    <row r="6505" spans="1:13" x14ac:dyDescent="0.2">
      <c r="A6505" s="84">
        <v>360</v>
      </c>
      <c r="B6505" s="85">
        <v>39828</v>
      </c>
      <c r="C6505" s="105">
        <v>23.14</v>
      </c>
      <c r="D6505" s="90">
        <v>5.7837000000000003E-4</v>
      </c>
      <c r="E6505" s="87">
        <v>839.30319565000002</v>
      </c>
      <c r="F6505" s="96">
        <v>3.89</v>
      </c>
      <c r="G6505" s="91">
        <v>13.515000000000001</v>
      </c>
      <c r="H6505" s="41">
        <v>3.5218644973333824E-4</v>
      </c>
      <c r="I6505" s="42">
        <v>53.791800624555542</v>
      </c>
      <c r="J6505" s="41">
        <v>3.7541666666666669E-4</v>
      </c>
      <c r="K6505" s="42">
        <v>4.2256505599593197</v>
      </c>
      <c r="L6505" s="41">
        <v>3.5218644973333824E-4</v>
      </c>
      <c r="M6505" s="42">
        <v>3.9871500437224663</v>
      </c>
    </row>
    <row r="6506" spans="1:13" x14ac:dyDescent="0.2">
      <c r="A6506" s="84">
        <v>360</v>
      </c>
      <c r="B6506" s="85">
        <v>39829</v>
      </c>
      <c r="C6506" s="105">
        <v>23.13</v>
      </c>
      <c r="D6506" s="90">
        <v>5.7813999999999999E-4</v>
      </c>
      <c r="E6506" s="87">
        <v>839.78843040000004</v>
      </c>
      <c r="F6506" s="96">
        <v>3.86</v>
      </c>
      <c r="G6506" s="91">
        <v>13.494999999999999</v>
      </c>
      <c r="H6506" s="41">
        <v>3.5169682277413905E-4</v>
      </c>
      <c r="I6506" s="42">
        <v>53.810719029926496</v>
      </c>
      <c r="J6506" s="41">
        <v>3.7486111111111108E-4</v>
      </c>
      <c r="K6506" s="42">
        <v>4.2260254210704309</v>
      </c>
      <c r="L6506" s="41">
        <v>3.5169682277413905E-4</v>
      </c>
      <c r="M6506" s="42">
        <v>3.9875017405452402</v>
      </c>
    </row>
    <row r="6507" spans="1:13" x14ac:dyDescent="0.2">
      <c r="A6507" s="84">
        <v>360</v>
      </c>
      <c r="B6507" s="85">
        <v>39830</v>
      </c>
      <c r="C6507" s="105">
        <v>23.13</v>
      </c>
      <c r="D6507" s="90">
        <v>5.7813999999999999E-4</v>
      </c>
      <c r="E6507" s="87">
        <v>840.27394568</v>
      </c>
      <c r="F6507" s="96">
        <v>3.86</v>
      </c>
      <c r="G6507" s="91">
        <v>13.494999999999999</v>
      </c>
      <c r="H6507" s="41">
        <v>3.5169682277413905E-4</v>
      </c>
      <c r="I6507" s="42">
        <v>53.82964408884051</v>
      </c>
      <c r="J6507" s="41">
        <v>3.7486111111111108E-4</v>
      </c>
      <c r="K6507" s="42">
        <v>4.2264002821815421</v>
      </c>
      <c r="L6507" s="41">
        <v>3.5169682277413905E-4</v>
      </c>
      <c r="M6507" s="42">
        <v>3.9878534373680141</v>
      </c>
    </row>
    <row r="6508" spans="1:13" x14ac:dyDescent="0.2">
      <c r="A6508" s="84">
        <v>360</v>
      </c>
      <c r="B6508" s="85">
        <v>39831</v>
      </c>
      <c r="C6508" s="105">
        <v>23.13</v>
      </c>
      <c r="D6508" s="90">
        <v>5.7813999999999999E-4</v>
      </c>
      <c r="E6508" s="87">
        <v>840.75974166000003</v>
      </c>
      <c r="F6508" s="96">
        <v>3.86</v>
      </c>
      <c r="G6508" s="91">
        <v>13.494999999999999</v>
      </c>
      <c r="H6508" s="41">
        <v>3.5169682277413905E-4</v>
      </c>
      <c r="I6508" s="42">
        <v>53.848575803637615</v>
      </c>
      <c r="J6508" s="41">
        <v>3.7486111111111108E-4</v>
      </c>
      <c r="K6508" s="42">
        <v>4.2267751432926532</v>
      </c>
      <c r="L6508" s="41">
        <v>3.5169682277413905E-4</v>
      </c>
      <c r="M6508" s="42">
        <v>3.988205134190788</v>
      </c>
    </row>
    <row r="6509" spans="1:13" x14ac:dyDescent="0.2">
      <c r="A6509" s="84">
        <v>360</v>
      </c>
      <c r="B6509" s="85">
        <v>39832</v>
      </c>
      <c r="C6509" s="105">
        <v>22.61</v>
      </c>
      <c r="D6509" s="90">
        <v>5.6638000000000001E-4</v>
      </c>
      <c r="E6509" s="87">
        <v>841.23593115999995</v>
      </c>
      <c r="F6509" s="96">
        <v>3.86</v>
      </c>
      <c r="G6509" s="91">
        <v>13.234999999999999</v>
      </c>
      <c r="H6509" s="41">
        <v>3.4532383075003281E-4</v>
      </c>
      <c r="I6509" s="42">
        <v>53.86717100011456</v>
      </c>
      <c r="J6509" s="41">
        <v>3.6763888888888887E-4</v>
      </c>
      <c r="K6509" s="42">
        <v>4.2271427821815424</v>
      </c>
      <c r="L6509" s="41">
        <v>3.4532383075003281E-4</v>
      </c>
      <c r="M6509" s="42">
        <v>3.9885504580215381</v>
      </c>
    </row>
    <row r="6510" spans="1:13" x14ac:dyDescent="0.2">
      <c r="A6510" s="84">
        <v>360</v>
      </c>
      <c r="B6510" s="85">
        <v>39833</v>
      </c>
      <c r="C6510" s="105">
        <v>22.66</v>
      </c>
      <c r="D6510" s="90">
        <v>5.6751000000000002E-4</v>
      </c>
      <c r="E6510" s="87">
        <v>841.71334095999998</v>
      </c>
      <c r="F6510" s="96">
        <v>3.95</v>
      </c>
      <c r="G6510" s="91">
        <v>13.305</v>
      </c>
      <c r="H6510" s="41">
        <v>3.4704107065364198E-4</v>
      </c>
      <c r="I6510" s="42">
        <v>53.885865120811523</v>
      </c>
      <c r="J6510" s="41">
        <v>3.6958333333333331E-4</v>
      </c>
      <c r="K6510" s="42">
        <v>4.2275123655148761</v>
      </c>
      <c r="L6510" s="41">
        <v>3.4704107065364198E-4</v>
      </c>
      <c r="M6510" s="42">
        <v>3.9888974990921917</v>
      </c>
    </row>
    <row r="6511" spans="1:13" x14ac:dyDescent="0.2">
      <c r="A6511" s="84">
        <v>360</v>
      </c>
      <c r="B6511" s="85">
        <v>39834</v>
      </c>
      <c r="C6511" s="105">
        <v>22.54</v>
      </c>
      <c r="D6511" s="90">
        <v>5.6479000000000002E-4</v>
      </c>
      <c r="E6511" s="87">
        <v>842.18873224000004</v>
      </c>
      <c r="F6511" s="96">
        <v>3.94</v>
      </c>
      <c r="G6511" s="91">
        <v>13.24</v>
      </c>
      <c r="H6511" s="41">
        <v>3.4544652584589386E-4</v>
      </c>
      <c r="I6511" s="42">
        <v>53.904479805709705</v>
      </c>
      <c r="J6511" s="41">
        <v>3.677777777777778E-4</v>
      </c>
      <c r="K6511" s="42">
        <v>4.227880143292654</v>
      </c>
      <c r="L6511" s="41">
        <v>3.4544652584589386E-4</v>
      </c>
      <c r="M6511" s="42">
        <v>3.9892429456180376</v>
      </c>
    </row>
    <row r="6512" spans="1:13" x14ac:dyDescent="0.2">
      <c r="A6512" s="84">
        <v>360</v>
      </c>
      <c r="B6512" s="85">
        <v>39835</v>
      </c>
      <c r="C6512" s="105">
        <v>22.54</v>
      </c>
      <c r="D6512" s="90">
        <v>5.6479000000000002E-4</v>
      </c>
      <c r="E6512" s="87">
        <v>842.66439201000003</v>
      </c>
      <c r="F6512" s="96">
        <v>3.97</v>
      </c>
      <c r="G6512" s="91">
        <v>13.254999999999999</v>
      </c>
      <c r="H6512" s="41">
        <v>3.4581457872118193E-4</v>
      </c>
      <c r="I6512" s="42">
        <v>53.923120760684903</v>
      </c>
      <c r="J6512" s="41">
        <v>3.6819444444444443E-4</v>
      </c>
      <c r="K6512" s="42">
        <v>4.2282483377370985</v>
      </c>
      <c r="L6512" s="41">
        <v>3.4581457872118193E-4</v>
      </c>
      <c r="M6512" s="42">
        <v>3.9895887601967588</v>
      </c>
    </row>
    <row r="6513" spans="1:13" x14ac:dyDescent="0.2">
      <c r="A6513" s="84">
        <v>360</v>
      </c>
      <c r="B6513" s="85">
        <v>39836</v>
      </c>
      <c r="C6513" s="105">
        <v>22.56</v>
      </c>
      <c r="D6513" s="90">
        <v>5.6523999999999995E-4</v>
      </c>
      <c r="E6513" s="87">
        <v>843.14069962999997</v>
      </c>
      <c r="F6513" s="96">
        <v>3.94</v>
      </c>
      <c r="G6513" s="91">
        <v>13.25</v>
      </c>
      <c r="H6513" s="41">
        <v>3.4569189983080229E-4</v>
      </c>
      <c r="I6513" s="42">
        <v>53.941761546745468</v>
      </c>
      <c r="J6513" s="41">
        <v>3.6805555555555555E-4</v>
      </c>
      <c r="K6513" s="42">
        <v>4.2286163932926542</v>
      </c>
      <c r="L6513" s="41">
        <v>3.4569189983080229E-4</v>
      </c>
      <c r="M6513" s="42">
        <v>3.9899344520965894</v>
      </c>
    </row>
    <row r="6514" spans="1:13" x14ac:dyDescent="0.2">
      <c r="A6514" s="84">
        <v>360</v>
      </c>
      <c r="B6514" s="85">
        <v>39837</v>
      </c>
      <c r="C6514" s="105">
        <v>22.56</v>
      </c>
      <c r="D6514" s="90">
        <v>5.6523999999999995E-4</v>
      </c>
      <c r="E6514" s="87">
        <v>843.61727647999999</v>
      </c>
      <c r="F6514" s="96">
        <v>3.94</v>
      </c>
      <c r="G6514" s="91">
        <v>13.25</v>
      </c>
      <c r="H6514" s="41">
        <v>3.4569189983080229E-4</v>
      </c>
      <c r="I6514" s="42">
        <v>53.960408776774784</v>
      </c>
      <c r="J6514" s="41">
        <v>3.6805555555555555E-4</v>
      </c>
      <c r="K6514" s="42">
        <v>4.2289844488482098</v>
      </c>
      <c r="L6514" s="41">
        <v>3.4569189983080229E-4</v>
      </c>
      <c r="M6514" s="42">
        <v>3.9902801439964204</v>
      </c>
    </row>
    <row r="6515" spans="1:13" x14ac:dyDescent="0.2">
      <c r="A6515" s="84">
        <v>360</v>
      </c>
      <c r="B6515" s="85">
        <v>39838</v>
      </c>
      <c r="C6515" s="105">
        <v>22.56</v>
      </c>
      <c r="D6515" s="90">
        <v>5.6523999999999995E-4</v>
      </c>
      <c r="E6515" s="87">
        <v>844.09412270999997</v>
      </c>
      <c r="F6515" s="96">
        <v>3.94</v>
      </c>
      <c r="G6515" s="91">
        <v>13.25</v>
      </c>
      <c r="H6515" s="41">
        <v>3.4569189983080229E-4</v>
      </c>
      <c r="I6515" s="42">
        <v>53.979062453000473</v>
      </c>
      <c r="J6515" s="41">
        <v>3.6805555555555555E-4</v>
      </c>
      <c r="K6515" s="42">
        <v>4.2293525044037654</v>
      </c>
      <c r="L6515" s="41">
        <v>3.4569189983080229E-4</v>
      </c>
      <c r="M6515" s="42">
        <v>3.9906258358962514</v>
      </c>
    </row>
    <row r="6516" spans="1:13" x14ac:dyDescent="0.2">
      <c r="A6516" s="84">
        <v>360</v>
      </c>
      <c r="B6516" s="85">
        <v>39839</v>
      </c>
      <c r="C6516" s="105">
        <v>22.54</v>
      </c>
      <c r="D6516" s="90">
        <v>5.6479000000000002E-4</v>
      </c>
      <c r="E6516" s="87">
        <v>844.57085862999998</v>
      </c>
      <c r="F6516" s="96">
        <v>3.93</v>
      </c>
      <c r="G6516" s="91">
        <v>13.234999999999999</v>
      </c>
      <c r="H6516" s="41">
        <v>3.4532383075003281E-4</v>
      </c>
      <c r="I6516" s="42">
        <v>53.997702709627042</v>
      </c>
      <c r="J6516" s="41">
        <v>3.6763888888888887E-4</v>
      </c>
      <c r="K6516" s="42">
        <v>4.2297201432926546</v>
      </c>
      <c r="L6516" s="41">
        <v>3.4532383075003281E-4</v>
      </c>
      <c r="M6516" s="42">
        <v>3.9909711597270014</v>
      </c>
    </row>
    <row r="6517" spans="1:13" x14ac:dyDescent="0.2">
      <c r="A6517" s="84">
        <v>360</v>
      </c>
      <c r="B6517" s="85">
        <v>39840</v>
      </c>
      <c r="C6517" s="105">
        <v>22.57</v>
      </c>
      <c r="D6517" s="90">
        <v>5.6546999999999999E-4</v>
      </c>
      <c r="E6517" s="87">
        <v>845.04843811000001</v>
      </c>
      <c r="F6517" s="96">
        <v>3.92</v>
      </c>
      <c r="G6517" s="91">
        <v>13.245000000000001</v>
      </c>
      <c r="H6517" s="41">
        <v>3.4556921553918762E-4</v>
      </c>
      <c r="I6517" s="42">
        <v>54.016362653393323</v>
      </c>
      <c r="J6517" s="41">
        <v>3.6791666666666667E-4</v>
      </c>
      <c r="K6517" s="42">
        <v>4.2300880599593214</v>
      </c>
      <c r="L6517" s="41">
        <v>3.4556921553918762E-4</v>
      </c>
      <c r="M6517" s="42">
        <v>3.9913167289425404</v>
      </c>
    </row>
    <row r="6518" spans="1:13" x14ac:dyDescent="0.2">
      <c r="A6518" s="84">
        <v>360</v>
      </c>
      <c r="B6518" s="85">
        <v>39841</v>
      </c>
      <c r="C6518" s="105">
        <v>22.59</v>
      </c>
      <c r="D6518" s="90">
        <v>5.6592000000000003E-4</v>
      </c>
      <c r="E6518" s="87">
        <v>845.52666792000002</v>
      </c>
      <c r="F6518" s="96">
        <v>3.97</v>
      </c>
      <c r="G6518" s="91">
        <v>13.28</v>
      </c>
      <c r="H6518" s="41">
        <v>3.4642789216876579E-4</v>
      </c>
      <c r="I6518" s="42">
        <v>54.035075428049964</v>
      </c>
      <c r="J6518" s="41">
        <v>3.6888888888888887E-4</v>
      </c>
      <c r="K6518" s="42">
        <v>4.23045694884821</v>
      </c>
      <c r="L6518" s="41">
        <v>3.4642789216876579E-4</v>
      </c>
      <c r="M6518" s="42">
        <v>3.9916631568347092</v>
      </c>
    </row>
    <row r="6519" spans="1:13" x14ac:dyDescent="0.2">
      <c r="A6519" s="84">
        <v>360</v>
      </c>
      <c r="B6519" s="85">
        <v>39842</v>
      </c>
      <c r="C6519" s="105">
        <v>22.57</v>
      </c>
      <c r="D6519" s="90">
        <v>5.6546999999999999E-4</v>
      </c>
      <c r="E6519" s="87">
        <v>846.00478787999998</v>
      </c>
      <c r="F6519" s="96">
        <v>3.93</v>
      </c>
      <c r="G6519" s="91">
        <v>13.25</v>
      </c>
      <c r="H6519" s="41">
        <v>3.4569189983080229E-4</v>
      </c>
      <c r="I6519" s="42">
        <v>54.053754915932188</v>
      </c>
      <c r="J6519" s="41">
        <v>3.6805555555555555E-4</v>
      </c>
      <c r="K6519" s="42">
        <v>4.2308250044037656</v>
      </c>
      <c r="L6519" s="41">
        <v>3.4569189983080229E-4</v>
      </c>
      <c r="M6519" s="42">
        <v>3.9920088487345398</v>
      </c>
    </row>
    <row r="6520" spans="1:13" x14ac:dyDescent="0.2">
      <c r="A6520" s="84">
        <v>360</v>
      </c>
      <c r="B6520" s="85">
        <v>39843</v>
      </c>
      <c r="C6520" s="105">
        <v>22.62</v>
      </c>
      <c r="D6520" s="90">
        <v>5.666E-4</v>
      </c>
      <c r="E6520" s="87">
        <v>846.48413418999996</v>
      </c>
      <c r="F6520" s="96">
        <v>3.97</v>
      </c>
      <c r="G6520" s="91">
        <v>13.295</v>
      </c>
      <c r="H6520" s="41">
        <v>3.4679581545149496E-4</v>
      </c>
      <c r="I6520" s="42">
        <v>54.072500531946474</v>
      </c>
      <c r="J6520" s="41">
        <v>3.6930555555555555E-4</v>
      </c>
      <c r="K6520" s="42">
        <v>4.2311943099593208</v>
      </c>
      <c r="L6520" s="41">
        <v>3.4679581545149496E-4</v>
      </c>
      <c r="M6520" s="42">
        <v>3.992355644549991</v>
      </c>
    </row>
    <row r="6521" spans="1:13" x14ac:dyDescent="0.2">
      <c r="A6521" s="84">
        <v>360</v>
      </c>
      <c r="B6521" s="85">
        <v>39844</v>
      </c>
      <c r="C6521" s="105">
        <v>22.62</v>
      </c>
      <c r="D6521" s="90">
        <v>5.666E-4</v>
      </c>
      <c r="E6521" s="87">
        <v>846.96375209999997</v>
      </c>
      <c r="F6521" s="96">
        <v>3.97</v>
      </c>
      <c r="G6521" s="91">
        <v>13.295</v>
      </c>
      <c r="H6521" s="41">
        <v>3.4679581545149496E-4</v>
      </c>
      <c r="I6521" s="42">
        <v>54.091252648861953</v>
      </c>
      <c r="J6521" s="41">
        <v>3.6930555555555555E-4</v>
      </c>
      <c r="K6521" s="42">
        <v>4.2315636155148759</v>
      </c>
      <c r="L6521" s="41">
        <v>3.4679581545149496E-4</v>
      </c>
      <c r="M6521" s="42">
        <v>3.9927024403654423</v>
      </c>
    </row>
    <row r="6522" spans="1:13" x14ac:dyDescent="0.2">
      <c r="A6522" s="84">
        <v>360</v>
      </c>
      <c r="B6522" s="85">
        <v>39845</v>
      </c>
      <c r="C6522" s="105">
        <v>22.62</v>
      </c>
      <c r="D6522" s="90">
        <v>5.666E-4</v>
      </c>
      <c r="E6522" s="87">
        <v>847.44364175999999</v>
      </c>
      <c r="F6522" s="96">
        <v>3.97</v>
      </c>
      <c r="G6522" s="91">
        <v>13.295</v>
      </c>
      <c r="H6522" s="41">
        <v>3.4679581545149496E-4</v>
      </c>
      <c r="I6522" s="42">
        <v>54.110011268933107</v>
      </c>
      <c r="J6522" s="41">
        <v>3.6930555555555555E-4</v>
      </c>
      <c r="K6522" s="42">
        <v>4.2319329210704311</v>
      </c>
      <c r="L6522" s="41">
        <v>3.4679581545149496E-4</v>
      </c>
      <c r="M6522" s="42">
        <v>3.9930492361808936</v>
      </c>
    </row>
    <row r="6523" spans="1:13" x14ac:dyDescent="0.2">
      <c r="A6523" s="84">
        <v>360</v>
      </c>
      <c r="B6523" s="85">
        <v>39846</v>
      </c>
      <c r="C6523" s="105">
        <v>22.61</v>
      </c>
      <c r="D6523" s="90">
        <v>5.6638000000000001E-4</v>
      </c>
      <c r="E6523" s="87">
        <v>847.92361688999995</v>
      </c>
      <c r="F6523" s="96">
        <v>4.03</v>
      </c>
      <c r="G6523" s="91">
        <v>13.32</v>
      </c>
      <c r="H6523" s="41">
        <v>3.4740891298734589E-4</v>
      </c>
      <c r="I6523" s="42">
        <v>54.128809569129778</v>
      </c>
      <c r="J6523" s="41">
        <v>3.6999999999999999E-4</v>
      </c>
      <c r="K6523" s="42">
        <v>4.2323029210704313</v>
      </c>
      <c r="L6523" s="41">
        <v>3.4740891298734589E-4</v>
      </c>
      <c r="M6523" s="42">
        <v>3.9933966450938811</v>
      </c>
    </row>
    <row r="6524" spans="1:13" x14ac:dyDescent="0.2">
      <c r="A6524" s="84">
        <v>360</v>
      </c>
      <c r="B6524" s="85">
        <v>39847</v>
      </c>
      <c r="C6524" s="105">
        <v>22.76</v>
      </c>
      <c r="D6524" s="90">
        <v>5.6977999999999998E-4</v>
      </c>
      <c r="E6524" s="87">
        <v>848.40674680999996</v>
      </c>
      <c r="F6524" s="96">
        <v>4.0599999999999996</v>
      </c>
      <c r="G6524" s="91">
        <v>13.41</v>
      </c>
      <c r="H6524" s="41">
        <v>3.4961494784058189E-4</v>
      </c>
      <c r="I6524" s="42">
        <v>54.147733810063961</v>
      </c>
      <c r="J6524" s="41">
        <v>3.725E-4</v>
      </c>
      <c r="K6524" s="42">
        <v>4.2326754210704314</v>
      </c>
      <c r="L6524" s="41">
        <v>3.4961494784058189E-4</v>
      </c>
      <c r="M6524" s="42">
        <v>3.9937462600417217</v>
      </c>
    </row>
    <row r="6525" spans="1:13" x14ac:dyDescent="0.2">
      <c r="A6525" s="84">
        <v>360</v>
      </c>
      <c r="B6525" s="85">
        <v>39848</v>
      </c>
      <c r="C6525" s="105">
        <v>22.84</v>
      </c>
      <c r="D6525" s="90">
        <v>5.7158999999999997E-4</v>
      </c>
      <c r="E6525" s="87">
        <v>848.89168761999997</v>
      </c>
      <c r="F6525" s="96">
        <v>4.07</v>
      </c>
      <c r="G6525" s="91">
        <v>13.455</v>
      </c>
      <c r="H6525" s="41">
        <v>3.5071731067648493E-4</v>
      </c>
      <c r="I6525" s="42">
        <v>54.166724357645052</v>
      </c>
      <c r="J6525" s="41">
        <v>3.7375E-4</v>
      </c>
      <c r="K6525" s="42">
        <v>4.233049171070431</v>
      </c>
      <c r="L6525" s="41">
        <v>3.5071731067648493E-4</v>
      </c>
      <c r="M6525" s="42">
        <v>3.994096977352398</v>
      </c>
    </row>
    <row r="6526" spans="1:13" x14ac:dyDescent="0.2">
      <c r="A6526" s="84">
        <v>360</v>
      </c>
      <c r="B6526" s="85">
        <v>39849</v>
      </c>
      <c r="C6526" s="105">
        <v>22.82</v>
      </c>
      <c r="D6526" s="90">
        <v>5.7112999999999999E-4</v>
      </c>
      <c r="E6526" s="87">
        <v>849.37651513000003</v>
      </c>
      <c r="F6526" s="96">
        <v>4.1500000000000004</v>
      </c>
      <c r="G6526" s="91">
        <v>13.484999999999999</v>
      </c>
      <c r="H6526" s="41">
        <v>3.5145197702779463E-4</v>
      </c>
      <c r="I6526" s="42">
        <v>54.185761360009664</v>
      </c>
      <c r="J6526" s="41">
        <v>3.7458333333333332E-4</v>
      </c>
      <c r="K6526" s="42">
        <v>4.2334237544037645</v>
      </c>
      <c r="L6526" s="41">
        <v>3.5145197702779463E-4</v>
      </c>
      <c r="M6526" s="42">
        <v>3.9944484293294256</v>
      </c>
    </row>
    <row r="6527" spans="1:13" x14ac:dyDescent="0.2">
      <c r="A6527" s="84">
        <v>360</v>
      </c>
      <c r="B6527" s="85">
        <v>39850</v>
      </c>
      <c r="C6527" s="105">
        <v>22.66</v>
      </c>
      <c r="D6527" s="90">
        <v>5.6751000000000002E-4</v>
      </c>
      <c r="E6527" s="87">
        <v>849.8585448</v>
      </c>
      <c r="F6527" s="96">
        <v>4.1500000000000004</v>
      </c>
      <c r="G6527" s="91">
        <v>13.405000000000001</v>
      </c>
      <c r="H6527" s="41">
        <v>3.4949243615645109E-4</v>
      </c>
      <c r="I6527" s="42">
        <v>54.204698873752363</v>
      </c>
      <c r="J6527" s="41">
        <v>3.7236111111111112E-4</v>
      </c>
      <c r="K6527" s="42">
        <v>4.2337961155148758</v>
      </c>
      <c r="L6527" s="41">
        <v>3.4949243615645109E-4</v>
      </c>
      <c r="M6527" s="42">
        <v>3.9947979217655822</v>
      </c>
    </row>
    <row r="6528" spans="1:13" x14ac:dyDescent="0.2">
      <c r="A6528" s="84">
        <v>360</v>
      </c>
      <c r="B6528" s="85">
        <v>39851</v>
      </c>
      <c r="C6528" s="105">
        <v>22.66</v>
      </c>
      <c r="D6528" s="90">
        <v>5.6751000000000002E-4</v>
      </c>
      <c r="E6528" s="87">
        <v>850.34084801999995</v>
      </c>
      <c r="F6528" s="96">
        <v>4.1500000000000004</v>
      </c>
      <c r="G6528" s="91">
        <v>13.405000000000001</v>
      </c>
      <c r="H6528" s="41">
        <v>3.4949243615645109E-4</v>
      </c>
      <c r="I6528" s="42">
        <v>54.223643006012878</v>
      </c>
      <c r="J6528" s="41">
        <v>3.7236111111111112E-4</v>
      </c>
      <c r="K6528" s="42">
        <v>4.2341684766259871</v>
      </c>
      <c r="L6528" s="41">
        <v>3.4949243615645109E-4</v>
      </c>
      <c r="M6528" s="42">
        <v>3.9951474142017389</v>
      </c>
    </row>
    <row r="6529" spans="1:13" x14ac:dyDescent="0.2">
      <c r="A6529" s="84">
        <v>360</v>
      </c>
      <c r="B6529" s="85">
        <v>39852</v>
      </c>
      <c r="C6529" s="105">
        <v>22.66</v>
      </c>
      <c r="D6529" s="90">
        <v>5.6751000000000002E-4</v>
      </c>
      <c r="E6529" s="87">
        <v>850.82342495</v>
      </c>
      <c r="F6529" s="96">
        <v>4.1500000000000004</v>
      </c>
      <c r="G6529" s="91">
        <v>13.405000000000001</v>
      </c>
      <c r="H6529" s="41">
        <v>3.4949243615645109E-4</v>
      </c>
      <c r="I6529" s="42">
        <v>54.242593759104331</v>
      </c>
      <c r="J6529" s="41">
        <v>3.7236111111111112E-4</v>
      </c>
      <c r="K6529" s="42">
        <v>4.2345408377370983</v>
      </c>
      <c r="L6529" s="41">
        <v>3.4949243615645109E-4</v>
      </c>
      <c r="M6529" s="42">
        <v>3.9954969066378956</v>
      </c>
    </row>
    <row r="6530" spans="1:13" x14ac:dyDescent="0.2">
      <c r="A6530" s="84">
        <v>360</v>
      </c>
      <c r="B6530" s="85">
        <v>39853</v>
      </c>
      <c r="C6530" s="105">
        <v>22.84</v>
      </c>
      <c r="D6530" s="90">
        <v>5.7158999999999997E-4</v>
      </c>
      <c r="E6530" s="87">
        <v>851.30974710999999</v>
      </c>
      <c r="F6530" s="96">
        <v>4.1500000000000004</v>
      </c>
      <c r="G6530" s="91">
        <v>13.495000000000001</v>
      </c>
      <c r="H6530" s="41">
        <v>3.5169682277413905E-4</v>
      </c>
      <c r="I6530" s="42">
        <v>54.261670706988433</v>
      </c>
      <c r="J6530" s="41">
        <v>3.7486111111111113E-4</v>
      </c>
      <c r="K6530" s="42">
        <v>4.2349156988482095</v>
      </c>
      <c r="L6530" s="41">
        <v>3.5169682277413905E-4</v>
      </c>
      <c r="M6530" s="42">
        <v>3.9958486034606695</v>
      </c>
    </row>
    <row r="6531" spans="1:13" x14ac:dyDescent="0.2">
      <c r="A6531" s="84">
        <v>360</v>
      </c>
      <c r="B6531" s="85">
        <v>39854</v>
      </c>
      <c r="C6531" s="105">
        <v>22.93</v>
      </c>
      <c r="D6531" s="90">
        <v>5.7361999999999995E-4</v>
      </c>
      <c r="E6531" s="87">
        <v>851.79807541000002</v>
      </c>
      <c r="F6531" s="96">
        <v>4.1100000000000003</v>
      </c>
      <c r="G6531" s="91">
        <v>13.52</v>
      </c>
      <c r="H6531" s="41">
        <v>3.5230884303150134E-4</v>
      </c>
      <c r="I6531" s="42">
        <v>54.28078757341617</v>
      </c>
      <c r="J6531" s="41">
        <v>3.7555555555555552E-4</v>
      </c>
      <c r="K6531" s="42">
        <v>4.2352912544037649</v>
      </c>
      <c r="L6531" s="41">
        <v>3.5230884303150134E-4</v>
      </c>
      <c r="M6531" s="42">
        <v>3.996200912303701</v>
      </c>
    </row>
    <row r="6532" spans="1:13" x14ac:dyDescent="0.2">
      <c r="A6532" s="84">
        <v>360</v>
      </c>
      <c r="B6532" s="85">
        <v>39855</v>
      </c>
      <c r="C6532" s="105">
        <v>22.9</v>
      </c>
      <c r="D6532" s="90">
        <v>5.7293999999999997E-4</v>
      </c>
      <c r="E6532" s="87">
        <v>852.28610460000004</v>
      </c>
      <c r="F6532" s="96">
        <v>4.1100000000000003</v>
      </c>
      <c r="G6532" s="91">
        <v>13.504999999999999</v>
      </c>
      <c r="H6532" s="41">
        <v>3.5194164700813602E-4</v>
      </c>
      <c r="I6532" s="42">
        <v>54.29989124319566</v>
      </c>
      <c r="J6532" s="41">
        <v>3.7513888888888889E-4</v>
      </c>
      <c r="K6532" s="42">
        <v>4.2356663932926537</v>
      </c>
      <c r="L6532" s="41">
        <v>3.5194164700813602E-4</v>
      </c>
      <c r="M6532" s="42">
        <v>3.9965528539507091</v>
      </c>
    </row>
    <row r="6533" spans="1:13" x14ac:dyDescent="0.2">
      <c r="A6533" s="84">
        <v>360</v>
      </c>
      <c r="B6533" s="85">
        <v>39856</v>
      </c>
      <c r="C6533" s="105">
        <v>22.92</v>
      </c>
      <c r="D6533" s="90">
        <v>5.7339999999999995E-4</v>
      </c>
      <c r="E6533" s="87">
        <v>852.77480545000003</v>
      </c>
      <c r="F6533" s="96">
        <v>4.1399999999999997</v>
      </c>
      <c r="G6533" s="91">
        <v>13.530000000000001</v>
      </c>
      <c r="H6533" s="41">
        <v>3.5255361350094994E-4</v>
      </c>
      <c r="I6533" s="42">
        <v>54.319034866066154</v>
      </c>
      <c r="J6533" s="41">
        <v>3.7583333333333338E-4</v>
      </c>
      <c r="K6533" s="42">
        <v>4.2360422266259867</v>
      </c>
      <c r="L6533" s="41">
        <v>3.5255361350094994E-4</v>
      </c>
      <c r="M6533" s="42">
        <v>3.9969054075642099</v>
      </c>
    </row>
    <row r="6534" spans="1:13" x14ac:dyDescent="0.2">
      <c r="A6534" s="84">
        <v>360</v>
      </c>
      <c r="B6534" s="85">
        <v>39857</v>
      </c>
      <c r="C6534" s="105">
        <v>22.92</v>
      </c>
      <c r="D6534" s="90">
        <v>5.7339999999999995E-4</v>
      </c>
      <c r="E6534" s="87">
        <v>853.26378652000005</v>
      </c>
      <c r="F6534" s="96">
        <v>4.09</v>
      </c>
      <c r="G6534" s="91">
        <v>13.505000000000001</v>
      </c>
      <c r="H6534" s="41">
        <v>3.5194164700813602E-4</v>
      </c>
      <c r="I6534" s="42">
        <v>54.338151996660812</v>
      </c>
      <c r="J6534" s="41">
        <v>3.7513888888888889E-4</v>
      </c>
      <c r="K6534" s="42">
        <v>4.2364173655148756</v>
      </c>
      <c r="L6534" s="41">
        <v>3.5194164700813602E-4</v>
      </c>
      <c r="M6534" s="42">
        <v>3.997257349211218</v>
      </c>
    </row>
    <row r="6535" spans="1:13" x14ac:dyDescent="0.2">
      <c r="A6535" s="84">
        <v>360</v>
      </c>
      <c r="B6535" s="85">
        <v>39858</v>
      </c>
      <c r="C6535" s="105">
        <v>22.92</v>
      </c>
      <c r="D6535" s="90">
        <v>5.7339999999999995E-4</v>
      </c>
      <c r="E6535" s="87">
        <v>853.75304798000002</v>
      </c>
      <c r="F6535" s="96">
        <v>4.09</v>
      </c>
      <c r="G6535" s="91">
        <v>13.505000000000001</v>
      </c>
      <c r="H6535" s="41">
        <v>3.5194164700813602E-4</v>
      </c>
      <c r="I6535" s="42">
        <v>54.357275855369899</v>
      </c>
      <c r="J6535" s="41">
        <v>3.7513888888888889E-4</v>
      </c>
      <c r="K6535" s="42">
        <v>4.2367925044037644</v>
      </c>
      <c r="L6535" s="41">
        <v>3.5194164700813602E-4</v>
      </c>
      <c r="M6535" s="42">
        <v>3.9976092908582261</v>
      </c>
    </row>
    <row r="6536" spans="1:13" x14ac:dyDescent="0.2">
      <c r="A6536" s="84">
        <v>360</v>
      </c>
      <c r="B6536" s="85">
        <v>39859</v>
      </c>
      <c r="C6536" s="105">
        <v>22.92</v>
      </c>
      <c r="D6536" s="90">
        <v>5.7339999999999995E-4</v>
      </c>
      <c r="E6536" s="87">
        <v>854.24258998000005</v>
      </c>
      <c r="F6536" s="96">
        <v>4.09</v>
      </c>
      <c r="G6536" s="91">
        <v>13.505000000000001</v>
      </c>
      <c r="H6536" s="41">
        <v>3.5194164700813602E-4</v>
      </c>
      <c r="I6536" s="42">
        <v>54.376406444561312</v>
      </c>
      <c r="J6536" s="41">
        <v>3.7513888888888889E-4</v>
      </c>
      <c r="K6536" s="42">
        <v>4.2371676432926533</v>
      </c>
      <c r="L6536" s="41">
        <v>3.5194164700813602E-4</v>
      </c>
      <c r="M6536" s="42">
        <v>3.9979612325052343</v>
      </c>
    </row>
    <row r="6537" spans="1:13" x14ac:dyDescent="0.2">
      <c r="A6537" s="84">
        <v>360</v>
      </c>
      <c r="B6537" s="85">
        <v>39860</v>
      </c>
      <c r="C6537" s="105">
        <v>22.97</v>
      </c>
      <c r="D6537" s="90">
        <v>5.7452999999999996E-4</v>
      </c>
      <c r="E6537" s="87">
        <v>854.73337798</v>
      </c>
      <c r="F6537" s="96">
        <v>4.09</v>
      </c>
      <c r="G6537" s="91">
        <v>13.53</v>
      </c>
      <c r="H6537" s="41">
        <v>3.5255361350094994E-4</v>
      </c>
      <c r="I6537" s="42">
        <v>54.395577043142538</v>
      </c>
      <c r="J6537" s="41">
        <v>3.7583333333333333E-4</v>
      </c>
      <c r="K6537" s="42">
        <v>4.2375434766259863</v>
      </c>
      <c r="L6537" s="41">
        <v>3.5255361350094994E-4</v>
      </c>
      <c r="M6537" s="42">
        <v>3.998313786118735</v>
      </c>
    </row>
    <row r="6538" spans="1:13" x14ac:dyDescent="0.2">
      <c r="A6538" s="84">
        <v>360</v>
      </c>
      <c r="B6538" s="85">
        <v>39861</v>
      </c>
      <c r="C6538" s="105">
        <v>23.16</v>
      </c>
      <c r="D6538" s="90">
        <v>5.7881999999999996E-4</v>
      </c>
      <c r="E6538" s="87">
        <v>855.22811475000003</v>
      </c>
      <c r="F6538" s="96">
        <v>4.09</v>
      </c>
      <c r="G6538" s="91">
        <v>13.625</v>
      </c>
      <c r="H6538" s="41">
        <v>3.548778612254555E-4</v>
      </c>
      <c r="I6538" s="42">
        <v>54.41488082918373</v>
      </c>
      <c r="J6538" s="41">
        <v>3.7847222222222221E-4</v>
      </c>
      <c r="K6538" s="42">
        <v>4.2379219488482089</v>
      </c>
      <c r="L6538" s="41">
        <v>3.548778612254555E-4</v>
      </c>
      <c r="M6538" s="42">
        <v>3.9986686639799602</v>
      </c>
    </row>
    <row r="6539" spans="1:13" x14ac:dyDescent="0.2">
      <c r="A6539" s="84">
        <v>360</v>
      </c>
      <c r="B6539" s="85">
        <v>39862</v>
      </c>
      <c r="C6539" s="105">
        <v>23.03</v>
      </c>
      <c r="D6539" s="90">
        <v>5.7587999999999997E-4</v>
      </c>
      <c r="E6539" s="87">
        <v>855.72062352</v>
      </c>
      <c r="F6539" s="96">
        <v>4.09</v>
      </c>
      <c r="G6539" s="91">
        <v>13.56</v>
      </c>
      <c r="H6539" s="41">
        <v>3.5328779592980197E-4</v>
      </c>
      <c r="I6539" s="42">
        <v>54.434104942497655</v>
      </c>
      <c r="J6539" s="41">
        <v>3.766666666666667E-4</v>
      </c>
      <c r="K6539" s="42">
        <v>4.2382986155148759</v>
      </c>
      <c r="L6539" s="41">
        <v>3.5328779592980197E-4</v>
      </c>
      <c r="M6539" s="42">
        <v>3.99902195177589</v>
      </c>
    </row>
    <row r="6540" spans="1:13" x14ac:dyDescent="0.2">
      <c r="A6540" s="84">
        <v>360</v>
      </c>
      <c r="B6540" s="85">
        <v>39863</v>
      </c>
      <c r="C6540" s="105">
        <v>23.06</v>
      </c>
      <c r="D6540" s="90">
        <v>5.7656000000000005E-4</v>
      </c>
      <c r="E6540" s="87">
        <v>856.21399780000002</v>
      </c>
      <c r="F6540" s="96">
        <v>4.09</v>
      </c>
      <c r="G6540" s="91">
        <v>13.574999999999999</v>
      </c>
      <c r="H6540" s="41">
        <v>3.5365481461657744E-4</v>
      </c>
      <c r="I6540" s="42">
        <v>54.453355825789913</v>
      </c>
      <c r="J6540" s="41">
        <v>3.7708333333333333E-4</v>
      </c>
      <c r="K6540" s="42">
        <v>4.2386756988482093</v>
      </c>
      <c r="L6540" s="41">
        <v>3.5365481461657744E-4</v>
      </c>
      <c r="M6540" s="42">
        <v>3.9993756065905064</v>
      </c>
    </row>
    <row r="6541" spans="1:13" x14ac:dyDescent="0.2">
      <c r="A6541" s="84">
        <v>360</v>
      </c>
      <c r="B6541" s="85">
        <v>39864</v>
      </c>
      <c r="C6541" s="105">
        <v>22.93</v>
      </c>
      <c r="D6541" s="90">
        <v>5.7361999999999995E-4</v>
      </c>
      <c r="E6541" s="87">
        <v>856.70513927000002</v>
      </c>
      <c r="F6541" s="96">
        <v>4.09</v>
      </c>
      <c r="G6541" s="91">
        <v>13.51</v>
      </c>
      <c r="H6541" s="41">
        <v>3.5206405105903116E-4</v>
      </c>
      <c r="I6541" s="42">
        <v>54.472526894835703</v>
      </c>
      <c r="J6541" s="41">
        <v>3.7527777777777776E-4</v>
      </c>
      <c r="K6541" s="42">
        <v>4.239050976625987</v>
      </c>
      <c r="L6541" s="41">
        <v>3.5206405105903116E-4</v>
      </c>
      <c r="M6541" s="42">
        <v>3.9997276706415654</v>
      </c>
    </row>
    <row r="6542" spans="1:13" x14ac:dyDescent="0.2">
      <c r="A6542" s="84">
        <v>360</v>
      </c>
      <c r="B6542" s="85">
        <v>39865</v>
      </c>
      <c r="C6542" s="105">
        <v>22.93</v>
      </c>
      <c r="D6542" s="90">
        <v>5.7361999999999995E-4</v>
      </c>
      <c r="E6542" s="87">
        <v>857.19656247</v>
      </c>
      <c r="F6542" s="96">
        <v>4.09</v>
      </c>
      <c r="G6542" s="91">
        <v>13.51</v>
      </c>
      <c r="H6542" s="41">
        <v>3.5206405105903116E-4</v>
      </c>
      <c r="I6542" s="42">
        <v>54.491704713325717</v>
      </c>
      <c r="J6542" s="41">
        <v>3.7527777777777776E-4</v>
      </c>
      <c r="K6542" s="42">
        <v>4.2394262544037646</v>
      </c>
      <c r="L6542" s="41">
        <v>3.5206405105903116E-4</v>
      </c>
      <c r="M6542" s="42">
        <v>4.0000797346926245</v>
      </c>
    </row>
    <row r="6543" spans="1:13" x14ac:dyDescent="0.2">
      <c r="A6543" s="84">
        <v>360</v>
      </c>
      <c r="B6543" s="85">
        <v>39866</v>
      </c>
      <c r="C6543" s="105">
        <v>22.93</v>
      </c>
      <c r="D6543" s="90">
        <v>5.7361999999999995E-4</v>
      </c>
      <c r="E6543" s="87">
        <v>857.68826755999999</v>
      </c>
      <c r="F6543" s="96">
        <v>4.09</v>
      </c>
      <c r="G6543" s="91">
        <v>13.51</v>
      </c>
      <c r="H6543" s="41">
        <v>3.5206405105903116E-4</v>
      </c>
      <c r="I6543" s="42">
        <v>54.510889283636203</v>
      </c>
      <c r="J6543" s="41">
        <v>3.7527777777777776E-4</v>
      </c>
      <c r="K6543" s="42">
        <v>4.2398015321815423</v>
      </c>
      <c r="L6543" s="41">
        <v>3.5206405105903116E-4</v>
      </c>
      <c r="M6543" s="42">
        <v>4.0004317987436835</v>
      </c>
    </row>
    <row r="6544" spans="1:13" x14ac:dyDescent="0.2">
      <c r="A6544" s="84">
        <v>360</v>
      </c>
      <c r="B6544" s="85">
        <v>39867</v>
      </c>
      <c r="C6544" s="105">
        <v>23.02</v>
      </c>
      <c r="D6544" s="90">
        <v>5.7565999999999997E-4</v>
      </c>
      <c r="E6544" s="87">
        <v>858.18200438999997</v>
      </c>
      <c r="F6544" s="96">
        <v>4.09</v>
      </c>
      <c r="G6544" s="91">
        <v>13.555</v>
      </c>
      <c r="H6544" s="41">
        <v>3.5316544562435936E-4</v>
      </c>
      <c r="I6544" s="42">
        <v>54.53014064614144</v>
      </c>
      <c r="J6544" s="41">
        <v>3.7652777777777777E-4</v>
      </c>
      <c r="K6544" s="42">
        <v>4.2401780599593204</v>
      </c>
      <c r="L6544" s="41">
        <v>3.5316544562435936E-4</v>
      </c>
      <c r="M6544" s="42">
        <v>4.0007849641893074</v>
      </c>
    </row>
    <row r="6545" spans="1:13" x14ac:dyDescent="0.2">
      <c r="A6545" s="84">
        <v>360</v>
      </c>
      <c r="B6545" s="85">
        <v>39868</v>
      </c>
      <c r="C6545" s="105">
        <v>22.95</v>
      </c>
      <c r="D6545" s="90">
        <v>5.7406999999999998E-4</v>
      </c>
      <c r="E6545" s="87">
        <v>858.67466092999996</v>
      </c>
      <c r="F6545" s="96">
        <v>4.09</v>
      </c>
      <c r="G6545" s="91">
        <v>13.52</v>
      </c>
      <c r="H6545" s="41">
        <v>3.5230884303150134E-4</v>
      </c>
      <c r="I6545" s="42">
        <v>54.54935209690283</v>
      </c>
      <c r="J6545" s="41">
        <v>3.7555555555555552E-4</v>
      </c>
      <c r="K6545" s="42">
        <v>4.2405536155148758</v>
      </c>
      <c r="L6545" s="41">
        <v>3.5230884303150134E-4</v>
      </c>
      <c r="M6545" s="42">
        <v>4.0011372730323389</v>
      </c>
    </row>
    <row r="6546" spans="1:13" x14ac:dyDescent="0.2">
      <c r="A6546" s="84">
        <v>360</v>
      </c>
      <c r="B6546" s="85">
        <v>39869</v>
      </c>
      <c r="C6546" s="105">
        <v>23.01</v>
      </c>
      <c r="D6546" s="90">
        <v>5.7543000000000004E-4</v>
      </c>
      <c r="E6546" s="87">
        <v>859.16876808999996</v>
      </c>
      <c r="F6546" s="96">
        <v>4.09</v>
      </c>
      <c r="G6546" s="91">
        <v>13.55</v>
      </c>
      <c r="H6546" s="41">
        <v>3.5304308994632549E-4</v>
      </c>
      <c r="I6546" s="42">
        <v>54.568610368721693</v>
      </c>
      <c r="J6546" s="41">
        <v>3.7638888888888889E-4</v>
      </c>
      <c r="K6546" s="42">
        <v>4.240930004403765</v>
      </c>
      <c r="L6546" s="41">
        <v>3.5304308994632549E-4</v>
      </c>
      <c r="M6546" s="42">
        <v>4.0014903161222852</v>
      </c>
    </row>
    <row r="6547" spans="1:13" x14ac:dyDescent="0.2">
      <c r="A6547" s="84">
        <v>360</v>
      </c>
      <c r="B6547" s="85">
        <v>39870</v>
      </c>
      <c r="C6547" s="105">
        <v>22.97</v>
      </c>
      <c r="D6547" s="90">
        <v>5.7452999999999996E-4</v>
      </c>
      <c r="E6547" s="87">
        <v>859.66238632</v>
      </c>
      <c r="F6547" s="96">
        <v>4.09</v>
      </c>
      <c r="G6547" s="91">
        <v>13.53</v>
      </c>
      <c r="H6547" s="41">
        <v>3.5255361350094994E-4</v>
      </c>
      <c r="I6547" s="42">
        <v>54.587848729490908</v>
      </c>
      <c r="J6547" s="41">
        <v>3.7583333333333333E-4</v>
      </c>
      <c r="K6547" s="42">
        <v>4.241305837737098</v>
      </c>
      <c r="L6547" s="41">
        <v>3.5255361350094994E-4</v>
      </c>
      <c r="M6547" s="42">
        <v>4.0018428697357864</v>
      </c>
    </row>
    <row r="6548" spans="1:13" x14ac:dyDescent="0.2">
      <c r="A6548" s="84">
        <v>360</v>
      </c>
      <c r="B6548" s="85">
        <v>39871</v>
      </c>
      <c r="C6548" s="105">
        <v>22.96</v>
      </c>
      <c r="D6548" s="90">
        <v>5.7430000000000003E-4</v>
      </c>
      <c r="E6548" s="87">
        <v>860.15609042999995</v>
      </c>
      <c r="F6548" s="96">
        <v>4.09</v>
      </c>
      <c r="G6548" s="91">
        <v>13.525</v>
      </c>
      <c r="H6548" s="41">
        <v>3.5243123095396456E-4</v>
      </c>
      <c r="I6548" s="42">
        <v>54.607087192213768</v>
      </c>
      <c r="J6548" s="41">
        <v>3.7569444444444445E-4</v>
      </c>
      <c r="K6548" s="42">
        <v>4.2416815321815422</v>
      </c>
      <c r="L6548" s="41">
        <v>3.5243123095396456E-4</v>
      </c>
      <c r="M6548" s="42">
        <v>4.0021953009667399</v>
      </c>
    </row>
    <row r="6549" spans="1:13" x14ac:dyDescent="0.2">
      <c r="A6549" s="84">
        <v>360</v>
      </c>
      <c r="B6549" s="85">
        <v>39872</v>
      </c>
      <c r="C6549" s="105">
        <v>22.96</v>
      </c>
      <c r="D6549" s="90">
        <v>5.7430000000000003E-4</v>
      </c>
      <c r="E6549" s="87">
        <v>860.65007806999995</v>
      </c>
      <c r="F6549" s="96">
        <v>4.09</v>
      </c>
      <c r="G6549" s="91">
        <v>13.525</v>
      </c>
      <c r="H6549" s="41">
        <v>3.5243123095396456E-4</v>
      </c>
      <c r="I6549" s="42">
        <v>54.626332435171733</v>
      </c>
      <c r="J6549" s="41">
        <v>3.7569444444444445E-4</v>
      </c>
      <c r="K6549" s="42">
        <v>4.2420572266259864</v>
      </c>
      <c r="L6549" s="41">
        <v>3.5243123095396456E-4</v>
      </c>
      <c r="M6549" s="42">
        <v>4.0025477321976943</v>
      </c>
    </row>
    <row r="6550" spans="1:13" x14ac:dyDescent="0.2">
      <c r="A6550" s="84">
        <v>360</v>
      </c>
      <c r="B6550" s="85">
        <v>39873</v>
      </c>
      <c r="C6550" s="105">
        <v>22.96</v>
      </c>
      <c r="D6550" s="90">
        <v>5.7430000000000003E-4</v>
      </c>
      <c r="E6550" s="87">
        <v>861.14434941000002</v>
      </c>
      <c r="F6550" s="96">
        <v>4</v>
      </c>
      <c r="G6550" s="91">
        <v>13.48</v>
      </c>
      <c r="H6550" s="41">
        <v>3.5132954608618761E-4</v>
      </c>
      <c r="I6550" s="42">
        <v>54.645524279750532</v>
      </c>
      <c r="J6550" s="41">
        <v>3.7444444444444444E-4</v>
      </c>
      <c r="K6550" s="42">
        <v>4.2424316710704311</v>
      </c>
      <c r="L6550" s="41">
        <v>3.5132954608618761E-4</v>
      </c>
      <c r="M6550" s="42">
        <v>4.002899061743781</v>
      </c>
    </row>
    <row r="6551" spans="1:13" x14ac:dyDescent="0.2">
      <c r="A6551" s="84">
        <v>360</v>
      </c>
      <c r="B6551" s="85">
        <v>39874</v>
      </c>
      <c r="C6551" s="105">
        <v>22.82</v>
      </c>
      <c r="D6551" s="90">
        <v>5.7112999999999999E-4</v>
      </c>
      <c r="E6551" s="87">
        <v>861.63617478000003</v>
      </c>
      <c r="F6551" s="96">
        <v>3.95</v>
      </c>
      <c r="G6551" s="91">
        <v>13.385</v>
      </c>
      <c r="H6551" s="41">
        <v>3.4900233554946425E-4</v>
      </c>
      <c r="I6551" s="42">
        <v>54.664595695351487</v>
      </c>
      <c r="J6551" s="41">
        <v>3.7180555555555556E-4</v>
      </c>
      <c r="K6551" s="42">
        <v>4.242803476625987</v>
      </c>
      <c r="L6551" s="41">
        <v>3.4900233554946425E-4</v>
      </c>
      <c r="M6551" s="42">
        <v>4.0032480640793304</v>
      </c>
    </row>
    <row r="6552" spans="1:13" x14ac:dyDescent="0.2">
      <c r="A6552" s="84">
        <v>360</v>
      </c>
      <c r="B6552" s="85">
        <v>39875</v>
      </c>
      <c r="C6552" s="105">
        <v>22.79</v>
      </c>
      <c r="D6552" s="90">
        <v>5.7045999999999996E-4</v>
      </c>
      <c r="E6552" s="87">
        <v>862.12770375000002</v>
      </c>
      <c r="F6552" s="96">
        <v>4</v>
      </c>
      <c r="G6552" s="91">
        <v>13.395</v>
      </c>
      <c r="H6552" s="41">
        <v>3.4924739662800519E-4</v>
      </c>
      <c r="I6552" s="42">
        <v>54.683687163085814</v>
      </c>
      <c r="J6552" s="41">
        <v>3.7208333333333332E-4</v>
      </c>
      <c r="K6552" s="42">
        <v>4.2431755599593206</v>
      </c>
      <c r="L6552" s="41">
        <v>3.4924739662800519E-4</v>
      </c>
      <c r="M6552" s="42">
        <v>4.0035973114759589</v>
      </c>
    </row>
    <row r="6553" spans="1:13" x14ac:dyDescent="0.2">
      <c r="A6553" s="84">
        <v>360</v>
      </c>
      <c r="B6553" s="85">
        <v>39876</v>
      </c>
      <c r="C6553" s="105">
        <v>22.84</v>
      </c>
      <c r="D6553" s="90">
        <v>5.7158999999999997E-4</v>
      </c>
      <c r="E6553" s="87">
        <v>862.62048732000005</v>
      </c>
      <c r="F6553" s="96">
        <v>4.04</v>
      </c>
      <c r="G6553" s="91">
        <v>13.44</v>
      </c>
      <c r="H6553" s="41">
        <v>3.5034990485183215E-4</v>
      </c>
      <c r="I6553" s="42">
        <v>54.702845587680351</v>
      </c>
      <c r="J6553" s="41">
        <v>3.7333333333333332E-4</v>
      </c>
      <c r="K6553" s="42">
        <v>4.2435488932926537</v>
      </c>
      <c r="L6553" s="41">
        <v>3.5034990485183215E-4</v>
      </c>
      <c r="M6553" s="42">
        <v>4.0039476613808107</v>
      </c>
    </row>
    <row r="6554" spans="1:13" x14ac:dyDescent="0.2">
      <c r="A6554" s="84">
        <v>360</v>
      </c>
      <c r="B6554" s="85">
        <v>39877</v>
      </c>
      <c r="C6554" s="105">
        <v>22.82</v>
      </c>
      <c r="D6554" s="90">
        <v>5.7112999999999999E-4</v>
      </c>
      <c r="E6554" s="87">
        <v>863.11315576000004</v>
      </c>
      <c r="F6554" s="96">
        <v>4.04</v>
      </c>
      <c r="G6554" s="91">
        <v>13.43</v>
      </c>
      <c r="H6554" s="41">
        <v>3.5010494071974207E-4</v>
      </c>
      <c r="I6554" s="42">
        <v>54.721997324192024</v>
      </c>
      <c r="J6554" s="41">
        <v>3.7305555555555556E-4</v>
      </c>
      <c r="K6554" s="42">
        <v>4.2439219488482092</v>
      </c>
      <c r="L6554" s="41">
        <v>3.5010494071974207E-4</v>
      </c>
      <c r="M6554" s="42">
        <v>4.00429776632153</v>
      </c>
    </row>
    <row r="6555" spans="1:13" x14ac:dyDescent="0.2">
      <c r="A6555" s="84">
        <v>360</v>
      </c>
      <c r="B6555" s="85">
        <v>39878</v>
      </c>
      <c r="C6555" s="105">
        <v>22.8</v>
      </c>
      <c r="D6555" s="90">
        <v>5.7067999999999995E-4</v>
      </c>
      <c r="E6555" s="87">
        <v>863.60571718000006</v>
      </c>
      <c r="F6555" s="96">
        <v>4.03</v>
      </c>
      <c r="G6555" s="91">
        <v>13.415000000000001</v>
      </c>
      <c r="H6555" s="41">
        <v>3.4973745413835466E-4</v>
      </c>
      <c r="I6555" s="42">
        <v>54.741135656221552</v>
      </c>
      <c r="J6555" s="41">
        <v>3.7263888888888893E-4</v>
      </c>
      <c r="K6555" s="42">
        <v>4.2442945877370981</v>
      </c>
      <c r="L6555" s="41">
        <v>3.4973745413835466E-4</v>
      </c>
      <c r="M6555" s="42">
        <v>4.0046475037756686</v>
      </c>
    </row>
    <row r="6556" spans="1:13" x14ac:dyDescent="0.2">
      <c r="A6556" s="84">
        <v>360</v>
      </c>
      <c r="B6556" s="85">
        <v>39879</v>
      </c>
      <c r="C6556" s="105">
        <v>22.8</v>
      </c>
      <c r="D6556" s="90">
        <v>5.7067999999999995E-4</v>
      </c>
      <c r="E6556" s="87">
        <v>864.09855969</v>
      </c>
      <c r="F6556" s="96">
        <v>4.03</v>
      </c>
      <c r="G6556" s="91">
        <v>13.415000000000001</v>
      </c>
      <c r="H6556" s="41">
        <v>3.4973745413835466E-4</v>
      </c>
      <c r="I6556" s="42">
        <v>54.760280681642598</v>
      </c>
      <c r="J6556" s="41">
        <v>3.7263888888888893E-4</v>
      </c>
      <c r="K6556" s="42">
        <v>4.2446672266259871</v>
      </c>
      <c r="L6556" s="41">
        <v>3.4973745413835466E-4</v>
      </c>
      <c r="M6556" s="42">
        <v>4.0049972412298072</v>
      </c>
    </row>
    <row r="6557" spans="1:13" x14ac:dyDescent="0.2">
      <c r="A6557" s="84">
        <v>360</v>
      </c>
      <c r="B6557" s="85">
        <v>39880</v>
      </c>
      <c r="C6557" s="105">
        <v>22.8</v>
      </c>
      <c r="D6557" s="90">
        <v>5.7067999999999995E-4</v>
      </c>
      <c r="E6557" s="87">
        <v>864.59168346000001</v>
      </c>
      <c r="F6557" s="96">
        <v>4.03</v>
      </c>
      <c r="G6557" s="91">
        <v>13.415000000000001</v>
      </c>
      <c r="H6557" s="41">
        <v>3.4973745413835466E-4</v>
      </c>
      <c r="I6557" s="42">
        <v>54.779432402796097</v>
      </c>
      <c r="J6557" s="41">
        <v>3.7263888888888893E-4</v>
      </c>
      <c r="K6557" s="42">
        <v>4.245039865514876</v>
      </c>
      <c r="L6557" s="41">
        <v>3.4973745413835466E-4</v>
      </c>
      <c r="M6557" s="42">
        <v>4.0053469786839457</v>
      </c>
    </row>
    <row r="6558" spans="1:13" x14ac:dyDescent="0.2">
      <c r="A6558" s="84">
        <v>360</v>
      </c>
      <c r="B6558" s="85">
        <v>39881</v>
      </c>
      <c r="C6558" s="105">
        <v>22.7</v>
      </c>
      <c r="D6558" s="90">
        <v>5.6842000000000004E-4</v>
      </c>
      <c r="E6558" s="87">
        <v>865.08313466000004</v>
      </c>
      <c r="F6558" s="96">
        <v>4.01</v>
      </c>
      <c r="G6558" s="91">
        <v>13.355</v>
      </c>
      <c r="H6558" s="41">
        <v>3.4826702297374723E-4</v>
      </c>
      <c r="I6558" s="42">
        <v>54.798510272639213</v>
      </c>
      <c r="J6558" s="41">
        <v>3.7097222222222224E-4</v>
      </c>
      <c r="K6558" s="42">
        <v>4.245410837737098</v>
      </c>
      <c r="L6558" s="41">
        <v>3.4826702297374723E-4</v>
      </c>
      <c r="M6558" s="42">
        <v>4.005695245706919</v>
      </c>
    </row>
    <row r="6559" spans="1:13" x14ac:dyDescent="0.2">
      <c r="A6559" s="84">
        <v>360</v>
      </c>
      <c r="B6559" s="85">
        <v>39882</v>
      </c>
      <c r="C6559" s="105">
        <v>22.67</v>
      </c>
      <c r="D6559" s="90">
        <v>5.6773999999999995E-4</v>
      </c>
      <c r="E6559" s="87">
        <v>865.57427696000002</v>
      </c>
      <c r="F6559" s="96">
        <v>4</v>
      </c>
      <c r="G6559" s="91">
        <v>13.335000000000001</v>
      </c>
      <c r="H6559" s="41">
        <v>3.4777670676877648E-4</v>
      </c>
      <c r="I6559" s="42">
        <v>54.817567918077664</v>
      </c>
      <c r="J6559" s="41">
        <v>3.7041666666666668E-4</v>
      </c>
      <c r="K6559" s="42">
        <v>4.2457812544037647</v>
      </c>
      <c r="L6559" s="41">
        <v>3.4777670676877648E-4</v>
      </c>
      <c r="M6559" s="42">
        <v>4.0060430224136878</v>
      </c>
    </row>
    <row r="6560" spans="1:13" x14ac:dyDescent="0.2">
      <c r="A6560" s="84">
        <v>360</v>
      </c>
      <c r="B6560" s="85">
        <v>39883</v>
      </c>
      <c r="C6560" s="105">
        <v>22.73</v>
      </c>
      <c r="D6560" s="90">
        <v>5.6910000000000001E-4</v>
      </c>
      <c r="E6560" s="87">
        <v>866.06687527999998</v>
      </c>
      <c r="F6560" s="96">
        <v>4.03</v>
      </c>
      <c r="G6560" s="91">
        <v>13.38</v>
      </c>
      <c r="H6560" s="41">
        <v>3.4887979692754811E-4</v>
      </c>
      <c r="I6560" s="42">
        <v>54.836692660040988</v>
      </c>
      <c r="J6560" s="41">
        <v>3.7166666666666668E-4</v>
      </c>
      <c r="K6560" s="42">
        <v>4.2461529210704319</v>
      </c>
      <c r="L6560" s="41">
        <v>3.4887979692754811E-4</v>
      </c>
      <c r="M6560" s="42">
        <v>4.0063919022106154</v>
      </c>
    </row>
    <row r="6561" spans="1:13" x14ac:dyDescent="0.2">
      <c r="A6561" s="84">
        <v>360</v>
      </c>
      <c r="B6561" s="85">
        <v>39884</v>
      </c>
      <c r="C6561" s="105">
        <v>22.68</v>
      </c>
      <c r="D6561" s="90">
        <v>5.6795999999999995E-4</v>
      </c>
      <c r="E6561" s="87">
        <v>866.55876662000003</v>
      </c>
      <c r="F6561" s="96">
        <v>4.03</v>
      </c>
      <c r="G6561" s="91">
        <v>13.355</v>
      </c>
      <c r="H6561" s="41">
        <v>3.4826702297374723E-4</v>
      </c>
      <c r="I6561" s="42">
        <v>54.855790471743425</v>
      </c>
      <c r="J6561" s="41">
        <v>3.7097222222222224E-4</v>
      </c>
      <c r="K6561" s="42">
        <v>4.2465238932926539</v>
      </c>
      <c r="L6561" s="41">
        <v>3.4826702297374723E-4</v>
      </c>
      <c r="M6561" s="42">
        <v>4.0067401692335896</v>
      </c>
    </row>
    <row r="6562" spans="1:13" x14ac:dyDescent="0.2">
      <c r="A6562" s="84">
        <v>360</v>
      </c>
      <c r="B6562" s="85">
        <v>39885</v>
      </c>
      <c r="C6562" s="105">
        <v>22.51</v>
      </c>
      <c r="D6562" s="90">
        <v>5.6411000000000005E-4</v>
      </c>
      <c r="E6562" s="87">
        <v>867.04760108999994</v>
      </c>
      <c r="F6562" s="96">
        <v>4.01</v>
      </c>
      <c r="G6562" s="91">
        <v>13.260000000000002</v>
      </c>
      <c r="H6562" s="41">
        <v>3.4593725221054861E-4</v>
      </c>
      <c r="I6562" s="42">
        <v>54.874767133167055</v>
      </c>
      <c r="J6562" s="41">
        <v>3.6833333333333336E-4</v>
      </c>
      <c r="K6562" s="42">
        <v>4.2468922266259872</v>
      </c>
      <c r="L6562" s="41">
        <v>3.4593725221054861E-4</v>
      </c>
      <c r="M6562" s="42">
        <v>4.0070861064857999</v>
      </c>
    </row>
    <row r="6563" spans="1:13" x14ac:dyDescent="0.2">
      <c r="A6563" s="84">
        <v>360</v>
      </c>
      <c r="B6563" s="85">
        <v>39886</v>
      </c>
      <c r="C6563" s="105">
        <v>22.51</v>
      </c>
      <c r="D6563" s="90">
        <v>5.6411000000000005E-4</v>
      </c>
      <c r="E6563" s="87">
        <v>867.53671130999999</v>
      </c>
      <c r="F6563" s="96">
        <v>4.01</v>
      </c>
      <c r="G6563" s="91">
        <v>13.260000000000002</v>
      </c>
      <c r="H6563" s="41">
        <v>3.4593725221054861E-4</v>
      </c>
      <c r="I6563" s="42">
        <v>54.893750359324798</v>
      </c>
      <c r="J6563" s="41">
        <v>3.6833333333333336E-4</v>
      </c>
      <c r="K6563" s="42">
        <v>4.2472605599593205</v>
      </c>
      <c r="L6563" s="41">
        <v>3.4593725221054861E-4</v>
      </c>
      <c r="M6563" s="42">
        <v>4.0074320437380102</v>
      </c>
    </row>
    <row r="6564" spans="1:13" x14ac:dyDescent="0.2">
      <c r="A6564" s="84">
        <v>360</v>
      </c>
      <c r="B6564" s="85">
        <v>39887</v>
      </c>
      <c r="C6564" s="105">
        <v>22.51</v>
      </c>
      <c r="D6564" s="90">
        <v>5.6411000000000005E-4</v>
      </c>
      <c r="E6564" s="87">
        <v>868.02609743999994</v>
      </c>
      <c r="F6564" s="96">
        <v>4.01</v>
      </c>
      <c r="G6564" s="91">
        <v>13.260000000000002</v>
      </c>
      <c r="H6564" s="41">
        <v>3.4593725221054861E-4</v>
      </c>
      <c r="I6564" s="42">
        <v>54.912740152487636</v>
      </c>
      <c r="J6564" s="41">
        <v>3.6833333333333336E-4</v>
      </c>
      <c r="K6564" s="42">
        <v>4.2476288932926538</v>
      </c>
      <c r="L6564" s="41">
        <v>3.4593725221054861E-4</v>
      </c>
      <c r="M6564" s="42">
        <v>4.0077779809902205</v>
      </c>
    </row>
    <row r="6565" spans="1:13" x14ac:dyDescent="0.2">
      <c r="A6565" s="84">
        <v>360</v>
      </c>
      <c r="B6565" s="85">
        <v>39888</v>
      </c>
      <c r="C6565" s="105">
        <v>22.45</v>
      </c>
      <c r="D6565" s="90">
        <v>5.6274999999999999E-4</v>
      </c>
      <c r="E6565" s="87">
        <v>868.51457913000002</v>
      </c>
      <c r="F6565" s="96">
        <v>4</v>
      </c>
      <c r="G6565" s="91">
        <v>13.225</v>
      </c>
      <c r="H6565" s="41">
        <v>3.4507842434972069E-4</v>
      </c>
      <c r="I6565" s="42">
        <v>54.931689354336186</v>
      </c>
      <c r="J6565" s="41">
        <v>3.6736111111111111E-4</v>
      </c>
      <c r="K6565" s="42">
        <v>4.2479962544037653</v>
      </c>
      <c r="L6565" s="41">
        <v>3.4507842434972069E-4</v>
      </c>
      <c r="M6565" s="42">
        <v>4.0081230594145705</v>
      </c>
    </row>
    <row r="6566" spans="1:13" x14ac:dyDescent="0.2">
      <c r="A6566" s="84">
        <v>360</v>
      </c>
      <c r="B6566" s="85">
        <v>39889</v>
      </c>
      <c r="C6566" s="105">
        <v>22.46</v>
      </c>
      <c r="D6566" s="90">
        <v>5.6298000000000003E-4</v>
      </c>
      <c r="E6566" s="87">
        <v>869.00353546999997</v>
      </c>
      <c r="F6566" s="96">
        <v>4</v>
      </c>
      <c r="G6566" s="91">
        <v>13.23</v>
      </c>
      <c r="H6566" s="41">
        <v>3.4520113025138244E-4</v>
      </c>
      <c r="I6566" s="42">
        <v>54.950651835587919</v>
      </c>
      <c r="J6566" s="41">
        <v>3.6749999999999999E-4</v>
      </c>
      <c r="K6566" s="42">
        <v>4.2483637544037656</v>
      </c>
      <c r="L6566" s="41">
        <v>3.4520113025138244E-4</v>
      </c>
      <c r="M6566" s="42">
        <v>4.0084682605448219</v>
      </c>
    </row>
    <row r="6567" spans="1:13" x14ac:dyDescent="0.2">
      <c r="A6567" s="84">
        <v>360</v>
      </c>
      <c r="B6567" s="85">
        <v>39890</v>
      </c>
      <c r="C6567" s="105">
        <v>22.53</v>
      </c>
      <c r="D6567" s="90">
        <v>5.6455999999999998E-4</v>
      </c>
      <c r="E6567" s="87">
        <v>869.49414010999999</v>
      </c>
      <c r="F6567" s="96">
        <v>4</v>
      </c>
      <c r="G6567" s="91">
        <v>13.265000000000001</v>
      </c>
      <c r="H6567" s="41">
        <v>3.4605992029956845E-4</v>
      </c>
      <c r="I6567" s="42">
        <v>54.969668053782556</v>
      </c>
      <c r="J6567" s="41">
        <v>3.6847222222222224E-4</v>
      </c>
      <c r="K6567" s="42">
        <v>4.2487322266259877</v>
      </c>
      <c r="L6567" s="41">
        <v>3.4605992029956845E-4</v>
      </c>
      <c r="M6567" s="42">
        <v>4.0088143204651212</v>
      </c>
    </row>
    <row r="6568" spans="1:13" x14ac:dyDescent="0.2">
      <c r="A6568" s="84">
        <v>360</v>
      </c>
      <c r="B6568" s="85">
        <v>39891</v>
      </c>
      <c r="C6568" s="105">
        <v>22.5</v>
      </c>
      <c r="D6568" s="90">
        <v>5.6388E-4</v>
      </c>
      <c r="E6568" s="87">
        <v>869.98443047000001</v>
      </c>
      <c r="F6568" s="96">
        <v>3.98</v>
      </c>
      <c r="G6568" s="91">
        <v>13.24</v>
      </c>
      <c r="H6568" s="41">
        <v>3.4544652584589386E-4</v>
      </c>
      <c r="I6568" s="42">
        <v>54.988657134638636</v>
      </c>
      <c r="J6568" s="41">
        <v>3.677777777777778E-4</v>
      </c>
      <c r="K6568" s="42">
        <v>4.2491000044037657</v>
      </c>
      <c r="L6568" s="41">
        <v>3.4544652584589386E-4</v>
      </c>
      <c r="M6568" s="42">
        <v>4.0091597669909671</v>
      </c>
    </row>
    <row r="6569" spans="1:13" x14ac:dyDescent="0.2">
      <c r="A6569" s="84">
        <v>360</v>
      </c>
      <c r="B6569" s="85">
        <v>39892</v>
      </c>
      <c r="C6569" s="105">
        <v>22.57</v>
      </c>
      <c r="D6569" s="90">
        <v>5.6546999999999999E-4</v>
      </c>
      <c r="E6569" s="87">
        <v>870.47638056999995</v>
      </c>
      <c r="F6569" s="96">
        <v>3.98</v>
      </c>
      <c r="G6569" s="91">
        <v>13.275</v>
      </c>
      <c r="H6569" s="41">
        <v>3.4630524027812193E-4</v>
      </c>
      <c r="I6569" s="42">
        <v>55.007699994760216</v>
      </c>
      <c r="J6569" s="41">
        <v>3.6874999999999999E-4</v>
      </c>
      <c r="K6569" s="42">
        <v>4.2494687544037655</v>
      </c>
      <c r="L6569" s="41">
        <v>3.4630524027812193E-4</v>
      </c>
      <c r="M6569" s="42">
        <v>4.009506072231245</v>
      </c>
    </row>
    <row r="6570" spans="1:13" x14ac:dyDescent="0.2">
      <c r="A6570" s="84">
        <v>360</v>
      </c>
      <c r="B6570" s="85">
        <v>39893</v>
      </c>
      <c r="C6570" s="105">
        <v>22.57</v>
      </c>
      <c r="D6570" s="90">
        <v>5.6546999999999999E-4</v>
      </c>
      <c r="E6570" s="87">
        <v>870.96860885000001</v>
      </c>
      <c r="F6570" s="96">
        <v>3.98</v>
      </c>
      <c r="G6570" s="91">
        <v>13.275</v>
      </c>
      <c r="H6570" s="41">
        <v>3.4630524027812193E-4</v>
      </c>
      <c r="I6570" s="42">
        <v>55.026749449524047</v>
      </c>
      <c r="J6570" s="41">
        <v>3.6874999999999999E-4</v>
      </c>
      <c r="K6570" s="42">
        <v>4.2498375044037653</v>
      </c>
      <c r="L6570" s="41">
        <v>3.4630524027812193E-4</v>
      </c>
      <c r="M6570" s="42">
        <v>4.0098523774715229</v>
      </c>
    </row>
    <row r="6571" spans="1:13" x14ac:dyDescent="0.2">
      <c r="A6571" s="84">
        <v>360</v>
      </c>
      <c r="B6571" s="85">
        <v>39894</v>
      </c>
      <c r="C6571" s="105">
        <v>22.57</v>
      </c>
      <c r="D6571" s="90">
        <v>5.6546999999999999E-4</v>
      </c>
      <c r="E6571" s="87">
        <v>871.46111546999998</v>
      </c>
      <c r="F6571" s="96">
        <v>3.98</v>
      </c>
      <c r="G6571" s="91">
        <v>13.275</v>
      </c>
      <c r="H6571" s="41">
        <v>3.4630524027812193E-4</v>
      </c>
      <c r="I6571" s="42">
        <v>55.045805501213891</v>
      </c>
      <c r="J6571" s="41">
        <v>3.6874999999999999E-4</v>
      </c>
      <c r="K6571" s="42">
        <v>4.2502062544037651</v>
      </c>
      <c r="L6571" s="41">
        <v>3.4630524027812193E-4</v>
      </c>
      <c r="M6571" s="42">
        <v>4.0101986827118008</v>
      </c>
    </row>
    <row r="6572" spans="1:13" x14ac:dyDescent="0.2">
      <c r="A6572" s="84">
        <v>360</v>
      </c>
      <c r="B6572" s="85">
        <v>39895</v>
      </c>
      <c r="C6572" s="105">
        <v>22.56</v>
      </c>
      <c r="D6572" s="90">
        <v>5.6523999999999995E-4</v>
      </c>
      <c r="E6572" s="87">
        <v>871.95370015000003</v>
      </c>
      <c r="F6572" s="96">
        <v>3.97</v>
      </c>
      <c r="G6572" s="91">
        <v>13.264999999999999</v>
      </c>
      <c r="H6572" s="41">
        <v>3.4605992029956845E-4</v>
      </c>
      <c r="I6572" s="42">
        <v>55.06485464827847</v>
      </c>
      <c r="J6572" s="41">
        <v>3.6847222222222218E-4</v>
      </c>
      <c r="K6572" s="42">
        <v>4.2505747266259872</v>
      </c>
      <c r="L6572" s="41">
        <v>3.4605992029956845E-4</v>
      </c>
      <c r="M6572" s="42">
        <v>4.0105447426321001</v>
      </c>
    </row>
    <row r="6573" spans="1:13" x14ac:dyDescent="0.2">
      <c r="A6573" s="84">
        <v>360</v>
      </c>
      <c r="B6573" s="85">
        <v>39896</v>
      </c>
      <c r="C6573" s="105">
        <v>22.6</v>
      </c>
      <c r="D6573" s="90">
        <v>5.6614999999999996E-4</v>
      </c>
      <c r="E6573" s="87">
        <v>872.44735674000003</v>
      </c>
      <c r="F6573" s="96">
        <v>3.9</v>
      </c>
      <c r="G6573" s="91">
        <v>13.25</v>
      </c>
      <c r="H6573" s="41">
        <v>3.4569189983080229E-4</v>
      </c>
      <c r="I6573" s="42">
        <v>55.083890122495738</v>
      </c>
      <c r="J6573" s="41">
        <v>3.6805555555555555E-4</v>
      </c>
      <c r="K6573" s="42">
        <v>4.2509427821815429</v>
      </c>
      <c r="L6573" s="41">
        <v>3.4569189983080229E-4</v>
      </c>
      <c r="M6573" s="42">
        <v>4.0108904345319312</v>
      </c>
    </row>
    <row r="6574" spans="1:13" x14ac:dyDescent="0.2">
      <c r="A6574" s="84">
        <v>360</v>
      </c>
      <c r="B6574" s="85">
        <v>39897</v>
      </c>
      <c r="C6574" s="105">
        <v>22.6</v>
      </c>
      <c r="D6574" s="90">
        <v>5.6614999999999996E-4</v>
      </c>
      <c r="E6574" s="87">
        <v>872.94129281000005</v>
      </c>
      <c r="F6574" s="96">
        <v>3.94</v>
      </c>
      <c r="G6574" s="91">
        <v>13.270000000000001</v>
      </c>
      <c r="H6574" s="41">
        <v>3.4618258298846349E-4</v>
      </c>
      <c r="I6574" s="42">
        <v>55.102959205859399</v>
      </c>
      <c r="J6574" s="41">
        <v>3.6861111111111117E-4</v>
      </c>
      <c r="K6574" s="42">
        <v>4.2513113932926538</v>
      </c>
      <c r="L6574" s="41">
        <v>3.4618258298846349E-4</v>
      </c>
      <c r="M6574" s="42">
        <v>4.0112366171149194</v>
      </c>
    </row>
    <row r="6575" spans="1:13" x14ac:dyDescent="0.2">
      <c r="A6575" s="84">
        <v>360</v>
      </c>
      <c r="B6575" s="85">
        <v>39898</v>
      </c>
      <c r="C6575" s="105">
        <v>22.64</v>
      </c>
      <c r="D6575" s="90">
        <v>5.6705999999999998E-4</v>
      </c>
      <c r="E6575" s="87">
        <v>873.43630289999999</v>
      </c>
      <c r="F6575" s="96">
        <v>3.88</v>
      </c>
      <c r="G6575" s="91">
        <v>13.26</v>
      </c>
      <c r="H6575" s="41">
        <v>3.4593725221054861E-4</v>
      </c>
      <c r="I6575" s="42">
        <v>55.122021372155743</v>
      </c>
      <c r="J6575" s="41">
        <v>3.6833333333333331E-4</v>
      </c>
      <c r="K6575" s="42">
        <v>4.2516797266259871</v>
      </c>
      <c r="L6575" s="41">
        <v>3.4593725221054861E-4</v>
      </c>
      <c r="M6575" s="42">
        <v>4.0115825543671297</v>
      </c>
    </row>
    <row r="6576" spans="1:13" x14ac:dyDescent="0.2">
      <c r="A6576" s="84">
        <v>360</v>
      </c>
      <c r="B6576" s="85">
        <v>39899</v>
      </c>
      <c r="C6576" s="105">
        <v>22.61</v>
      </c>
      <c r="D6576" s="90">
        <v>5.6638000000000001E-4</v>
      </c>
      <c r="E6576" s="87">
        <v>873.93099974999996</v>
      </c>
      <c r="F6576" s="96">
        <v>3.88</v>
      </c>
      <c r="G6576" s="91">
        <v>13.244999999999999</v>
      </c>
      <c r="H6576" s="41">
        <v>3.4556921553918762E-4</v>
      </c>
      <c r="I6576" s="42">
        <v>55.141069845840256</v>
      </c>
      <c r="J6576" s="41">
        <v>3.6791666666666662E-4</v>
      </c>
      <c r="K6576" s="42">
        <v>4.2520476432926539</v>
      </c>
      <c r="L6576" s="41">
        <v>3.4556921553918762E-4</v>
      </c>
      <c r="M6576" s="42">
        <v>4.0119281235826687</v>
      </c>
    </row>
    <row r="6577" spans="1:13" x14ac:dyDescent="0.2">
      <c r="A6577" s="84">
        <v>360</v>
      </c>
      <c r="B6577" s="85">
        <v>39900</v>
      </c>
      <c r="C6577" s="105">
        <v>22.61</v>
      </c>
      <c r="D6577" s="90">
        <v>5.6638000000000001E-4</v>
      </c>
      <c r="E6577" s="87">
        <v>874.42597679000005</v>
      </c>
      <c r="F6577" s="96">
        <v>3.88</v>
      </c>
      <c r="G6577" s="91">
        <v>13.244999999999999</v>
      </c>
      <c r="H6577" s="41">
        <v>3.4556921553918762E-4</v>
      </c>
      <c r="I6577" s="42">
        <v>55.160124902090878</v>
      </c>
      <c r="J6577" s="41">
        <v>3.6791666666666662E-4</v>
      </c>
      <c r="K6577" s="42">
        <v>4.2524155599593207</v>
      </c>
      <c r="L6577" s="41">
        <v>3.4556921553918762E-4</v>
      </c>
      <c r="M6577" s="42">
        <v>4.0122736927982077</v>
      </c>
    </row>
    <row r="6578" spans="1:13" x14ac:dyDescent="0.2">
      <c r="A6578" s="84">
        <v>360</v>
      </c>
      <c r="B6578" s="85">
        <v>39901</v>
      </c>
      <c r="C6578" s="105">
        <v>22.61</v>
      </c>
      <c r="D6578" s="90">
        <v>5.6638000000000001E-4</v>
      </c>
      <c r="E6578" s="87">
        <v>874.92123417000005</v>
      </c>
      <c r="F6578" s="96">
        <v>3.88</v>
      </c>
      <c r="G6578" s="91">
        <v>13.244999999999999</v>
      </c>
      <c r="H6578" s="41">
        <v>3.4556921553918762E-4</v>
      </c>
      <c r="I6578" s="42">
        <v>55.17918654318234</v>
      </c>
      <c r="J6578" s="41">
        <v>3.6791666666666662E-4</v>
      </c>
      <c r="K6578" s="42">
        <v>4.2527834766259875</v>
      </c>
      <c r="L6578" s="41">
        <v>3.4556921553918762E-4</v>
      </c>
      <c r="M6578" s="42">
        <v>4.0126192620137466</v>
      </c>
    </row>
    <row r="6579" spans="1:13" x14ac:dyDescent="0.2">
      <c r="A6579" s="84">
        <v>360</v>
      </c>
      <c r="B6579" s="85">
        <v>39902</v>
      </c>
      <c r="C6579" s="105">
        <v>22.59</v>
      </c>
      <c r="D6579" s="90">
        <v>5.6592000000000003E-4</v>
      </c>
      <c r="E6579" s="87">
        <v>875.41636959000004</v>
      </c>
      <c r="F6579" s="96">
        <v>3.82</v>
      </c>
      <c r="G6579" s="91">
        <v>13.205</v>
      </c>
      <c r="H6579" s="41">
        <v>3.445875467000814E-4</v>
      </c>
      <c r="I6579" s="42">
        <v>55.198200603702162</v>
      </c>
      <c r="J6579" s="41">
        <v>3.6680555555555555E-4</v>
      </c>
      <c r="K6579" s="42">
        <v>4.2531502821815428</v>
      </c>
      <c r="L6579" s="41">
        <v>3.445875467000814E-4</v>
      </c>
      <c r="M6579" s="42">
        <v>4.0129638495604469</v>
      </c>
    </row>
    <row r="6580" spans="1:13" x14ac:dyDescent="0.2">
      <c r="A6580" s="84">
        <v>360</v>
      </c>
      <c r="B6580" s="85">
        <v>39903</v>
      </c>
      <c r="C6580" s="105">
        <v>22.54</v>
      </c>
      <c r="D6580" s="90">
        <v>5.6479000000000002E-4</v>
      </c>
      <c r="E6580" s="87">
        <v>875.910796</v>
      </c>
      <c r="F6580" s="96">
        <v>3.71</v>
      </c>
      <c r="G6580" s="91">
        <v>13.125</v>
      </c>
      <c r="H6580" s="41">
        <v>3.426231708929528E-4</v>
      </c>
      <c r="I6580" s="42">
        <v>55.217112786220589</v>
      </c>
      <c r="J6580" s="41">
        <v>3.6458333333333335E-4</v>
      </c>
      <c r="K6580" s="42">
        <v>4.2535148655148758</v>
      </c>
      <c r="L6580" s="41">
        <v>3.426231708929528E-4</v>
      </c>
      <c r="M6580" s="42">
        <v>4.0133064727313403</v>
      </c>
    </row>
    <row r="6581" spans="1:13" x14ac:dyDescent="0.2">
      <c r="A6581" s="84">
        <v>360</v>
      </c>
      <c r="B6581" s="85">
        <v>39904</v>
      </c>
      <c r="C6581" s="105">
        <v>22.6</v>
      </c>
      <c r="D6581" s="90"/>
      <c r="E6581" s="90"/>
      <c r="F6581" s="96">
        <v>3.73</v>
      </c>
      <c r="G6581" s="91">
        <v>13.165000000000001</v>
      </c>
      <c r="H6581" s="41">
        <v>3.436055318994935E-4</v>
      </c>
      <c r="I6581" s="42">
        <v>55.236085691629455</v>
      </c>
      <c r="J6581" s="41">
        <v>3.6569444444444448E-4</v>
      </c>
      <c r="K6581" s="42">
        <v>4.2538805599593204</v>
      </c>
      <c r="L6581" s="41">
        <v>3.436055318994935E-4</v>
      </c>
      <c r="M6581" s="42">
        <v>4.0136500782632396</v>
      </c>
    </row>
    <row r="6582" spans="1:13" x14ac:dyDescent="0.2">
      <c r="A6582" s="84">
        <v>360</v>
      </c>
      <c r="B6582" s="85">
        <v>39905</v>
      </c>
      <c r="C6582" s="105">
        <v>22.59</v>
      </c>
      <c r="D6582" s="90"/>
      <c r="E6582" s="90"/>
      <c r="F6582" s="96">
        <v>3.78</v>
      </c>
      <c r="G6582" s="91">
        <v>13.185</v>
      </c>
      <c r="H6582" s="41">
        <v>3.4409658256029374E-4</v>
      </c>
      <c r="I6582" s="42">
        <v>55.255092239949953</v>
      </c>
      <c r="J6582" s="41">
        <v>3.6625000000000004E-4</v>
      </c>
      <c r="K6582" s="42">
        <v>4.2542468099593203</v>
      </c>
      <c r="L6582" s="41">
        <v>3.4409658256029374E-4</v>
      </c>
      <c r="M6582" s="42">
        <v>4.0139941748458003</v>
      </c>
    </row>
    <row r="6583" spans="1:13" x14ac:dyDescent="0.2">
      <c r="A6583" s="84">
        <v>360</v>
      </c>
      <c r="B6583" s="85">
        <v>39906</v>
      </c>
      <c r="C6583" s="105">
        <v>22.58</v>
      </c>
      <c r="D6583" s="90"/>
      <c r="E6583" s="90"/>
      <c r="F6583" s="96">
        <v>3.79</v>
      </c>
      <c r="G6583" s="91">
        <v>13.184999999999999</v>
      </c>
      <c r="H6583" s="41">
        <v>3.4409658256029374E-4</v>
      </c>
      <c r="I6583" s="42">
        <v>55.274105328358772</v>
      </c>
      <c r="J6583" s="41">
        <v>3.6624999999999998E-4</v>
      </c>
      <c r="K6583" s="42">
        <v>4.2546130599593202</v>
      </c>
      <c r="L6583" s="41">
        <v>3.4409658256029374E-4</v>
      </c>
      <c r="M6583" s="42">
        <v>4.0143382714283611</v>
      </c>
    </row>
    <row r="6584" spans="1:13" x14ac:dyDescent="0.2">
      <c r="A6584" s="84">
        <v>360</v>
      </c>
      <c r="B6584" s="85">
        <v>39907</v>
      </c>
      <c r="C6584" s="105">
        <v>22.58</v>
      </c>
      <c r="D6584" s="90"/>
      <c r="E6584" s="90"/>
      <c r="F6584" s="96">
        <v>3.79</v>
      </c>
      <c r="G6584" s="91">
        <v>13.184999999999999</v>
      </c>
      <c r="H6584" s="41">
        <v>3.4409658256029374E-4</v>
      </c>
      <c r="I6584" s="42">
        <v>55.293124959106336</v>
      </c>
      <c r="J6584" s="41">
        <v>3.6624999999999998E-4</v>
      </c>
      <c r="K6584" s="42">
        <v>4.2549793099593201</v>
      </c>
      <c r="L6584" s="41">
        <v>3.4409658256029374E-4</v>
      </c>
      <c r="M6584" s="42">
        <v>4.0146823680109218</v>
      </c>
    </row>
    <row r="6585" spans="1:13" x14ac:dyDescent="0.2">
      <c r="A6585" s="84">
        <v>360</v>
      </c>
      <c r="B6585" s="85">
        <v>39908</v>
      </c>
      <c r="C6585" s="105">
        <v>22.58</v>
      </c>
      <c r="D6585" s="90"/>
      <c r="E6585" s="90"/>
      <c r="F6585" s="96">
        <v>3.79</v>
      </c>
      <c r="G6585" s="91">
        <v>13.184999999999999</v>
      </c>
      <c r="H6585" s="41">
        <v>3.4409658256029374E-4</v>
      </c>
      <c r="I6585" s="42">
        <v>55.312151134443845</v>
      </c>
      <c r="J6585" s="41">
        <v>3.6624999999999998E-4</v>
      </c>
      <c r="K6585" s="42">
        <v>4.25534555995932</v>
      </c>
      <c r="L6585" s="41">
        <v>3.4409658256029374E-4</v>
      </c>
      <c r="M6585" s="42">
        <v>4.0150264645934826</v>
      </c>
    </row>
    <row r="6586" spans="1:13" x14ac:dyDescent="0.2">
      <c r="A6586" s="84">
        <v>360</v>
      </c>
      <c r="B6586" s="85">
        <v>39909</v>
      </c>
      <c r="C6586" s="105">
        <v>22.53</v>
      </c>
      <c r="D6586" s="90"/>
      <c r="E6586" s="90"/>
      <c r="F6586" s="96">
        <v>3.82</v>
      </c>
      <c r="G6586" s="91">
        <v>13.175000000000001</v>
      </c>
      <c r="H6586" s="41">
        <v>3.4385106804690757E-4</v>
      </c>
      <c r="I6586" s="42">
        <v>55.331170276687395</v>
      </c>
      <c r="J6586" s="41">
        <v>3.6597222222222223E-4</v>
      </c>
      <c r="K6586" s="42">
        <v>4.2557115321815422</v>
      </c>
      <c r="L6586" s="41">
        <v>3.4385106804690757E-4</v>
      </c>
      <c r="M6586" s="42">
        <v>4.0153703156615297</v>
      </c>
    </row>
    <row r="6587" spans="1:13" x14ac:dyDescent="0.2">
      <c r="A6587" s="84">
        <v>360</v>
      </c>
      <c r="B6587" s="85">
        <v>39910</v>
      </c>
      <c r="C6587" s="105">
        <v>22.57</v>
      </c>
      <c r="D6587" s="90"/>
      <c r="E6587" s="90"/>
      <c r="F6587" s="96">
        <v>3.81</v>
      </c>
      <c r="G6587" s="91">
        <v>13.19</v>
      </c>
      <c r="H6587" s="41">
        <v>3.4421933170536434E-4</v>
      </c>
      <c r="I6587" s="42">
        <v>55.350216335142512</v>
      </c>
      <c r="J6587" s="41">
        <v>3.6638888888888886E-4</v>
      </c>
      <c r="K6587" s="42">
        <v>4.2560779210704309</v>
      </c>
      <c r="L6587" s="41">
        <v>3.4421933170536434E-4</v>
      </c>
      <c r="M6587" s="42">
        <v>4.0157145349932346</v>
      </c>
    </row>
    <row r="6588" spans="1:13" x14ac:dyDescent="0.2">
      <c r="A6588" s="84">
        <v>360</v>
      </c>
      <c r="B6588" s="85">
        <v>39911</v>
      </c>
      <c r="C6588" s="105">
        <v>22.39</v>
      </c>
      <c r="D6588" s="90"/>
      <c r="E6588" s="90"/>
      <c r="F6588" s="96">
        <v>3.85</v>
      </c>
      <c r="G6588" s="91">
        <v>13.120000000000001</v>
      </c>
      <c r="H6588" s="41">
        <v>3.4250035141236701E-4</v>
      </c>
      <c r="I6588" s="42">
        <v>55.369173803688049</v>
      </c>
      <c r="J6588" s="41">
        <v>3.6444444444444447E-4</v>
      </c>
      <c r="K6588" s="42">
        <v>4.2564423655148751</v>
      </c>
      <c r="L6588" s="41">
        <v>3.4250035141236701E-4</v>
      </c>
      <c r="M6588" s="42">
        <v>4.0160570353446472</v>
      </c>
    </row>
    <row r="6589" spans="1:13" x14ac:dyDescent="0.2">
      <c r="A6589" s="84">
        <v>360</v>
      </c>
      <c r="B6589" s="85">
        <v>39912</v>
      </c>
      <c r="C6589" s="105">
        <v>22.39</v>
      </c>
      <c r="D6589" s="90"/>
      <c r="E6589" s="90"/>
      <c r="F6589" s="96">
        <v>3.85</v>
      </c>
      <c r="G6589" s="91">
        <v>13.120000000000001</v>
      </c>
      <c r="H6589" s="41">
        <v>3.4250035141236701E-4</v>
      </c>
      <c r="I6589" s="42">
        <v>55.388137765173227</v>
      </c>
      <c r="J6589" s="41">
        <v>3.6444444444444447E-4</v>
      </c>
      <c r="K6589" s="42">
        <v>4.2568068099593193</v>
      </c>
      <c r="L6589" s="41">
        <v>3.4250035141236701E-4</v>
      </c>
      <c r="M6589" s="42">
        <v>4.0163995356960598</v>
      </c>
    </row>
    <row r="6590" spans="1:13" x14ac:dyDescent="0.2">
      <c r="A6590" s="84">
        <v>360</v>
      </c>
      <c r="B6590" s="85">
        <v>39913</v>
      </c>
      <c r="C6590" s="105">
        <v>22.39</v>
      </c>
      <c r="D6590" s="90"/>
      <c r="E6590" s="90"/>
      <c r="F6590" s="96">
        <v>3.85</v>
      </c>
      <c r="G6590" s="91">
        <v>13.120000000000001</v>
      </c>
      <c r="H6590" s="41">
        <v>3.4250035141236701E-4</v>
      </c>
      <c r="I6590" s="42">
        <v>55.407108221821872</v>
      </c>
      <c r="J6590" s="41">
        <v>3.6444444444444447E-4</v>
      </c>
      <c r="K6590" s="42">
        <v>4.2571712544037634</v>
      </c>
      <c r="L6590" s="41">
        <v>3.4250035141236701E-4</v>
      </c>
      <c r="M6590" s="42">
        <v>4.0167420360474724</v>
      </c>
    </row>
    <row r="6591" spans="1:13" x14ac:dyDescent="0.2">
      <c r="A6591" s="84">
        <v>360</v>
      </c>
      <c r="B6591" s="85">
        <v>39914</v>
      </c>
      <c r="C6591" s="105">
        <v>22.39</v>
      </c>
      <c r="D6591" s="90"/>
      <c r="E6591" s="90"/>
      <c r="F6591" s="96">
        <v>3.85</v>
      </c>
      <c r="G6591" s="91">
        <v>13.120000000000001</v>
      </c>
      <c r="H6591" s="41">
        <v>3.4250035141236701E-4</v>
      </c>
      <c r="I6591" s="42">
        <v>55.426085175858589</v>
      </c>
      <c r="J6591" s="41">
        <v>3.6444444444444447E-4</v>
      </c>
      <c r="K6591" s="42">
        <v>4.2575356988482076</v>
      </c>
      <c r="L6591" s="41">
        <v>3.4250035141236701E-4</v>
      </c>
      <c r="M6591" s="42">
        <v>4.017084536398885</v>
      </c>
    </row>
    <row r="6592" spans="1:13" x14ac:dyDescent="0.2">
      <c r="A6592" s="84">
        <v>360</v>
      </c>
      <c r="B6592" s="85">
        <v>39915</v>
      </c>
      <c r="C6592" s="105">
        <v>22.39</v>
      </c>
      <c r="D6592" s="90"/>
      <c r="E6592" s="90"/>
      <c r="F6592" s="96">
        <v>3.85</v>
      </c>
      <c r="G6592" s="91">
        <v>13.120000000000001</v>
      </c>
      <c r="H6592" s="41">
        <v>3.4250035141236701E-4</v>
      </c>
      <c r="I6592" s="42">
        <v>55.445068629508732</v>
      </c>
      <c r="J6592" s="41">
        <v>3.6444444444444447E-4</v>
      </c>
      <c r="K6592" s="42">
        <v>4.2579001432926518</v>
      </c>
      <c r="L6592" s="41">
        <v>3.4250035141236701E-4</v>
      </c>
      <c r="M6592" s="42">
        <v>4.0174270367502976</v>
      </c>
    </row>
    <row r="6593" spans="1:13" x14ac:dyDescent="0.2">
      <c r="A6593" s="84">
        <v>360</v>
      </c>
      <c r="B6593" s="85">
        <v>39916</v>
      </c>
      <c r="C6593" s="105">
        <v>22.48</v>
      </c>
      <c r="D6593" s="90"/>
      <c r="E6593" s="90"/>
      <c r="F6593" s="96">
        <v>3.86</v>
      </c>
      <c r="G6593" s="91">
        <v>13.17</v>
      </c>
      <c r="H6593" s="41">
        <v>3.4372830267770382E-4</v>
      </c>
      <c r="I6593" s="42">
        <v>55.464126668840599</v>
      </c>
      <c r="J6593" s="41">
        <v>3.6583333333333335E-4</v>
      </c>
      <c r="K6593" s="42">
        <v>4.2582659766259852</v>
      </c>
      <c r="L6593" s="41">
        <v>3.4372830267770382E-4</v>
      </c>
      <c r="M6593" s="42">
        <v>4.0177707650529753</v>
      </c>
    </row>
    <row r="6594" spans="1:13" x14ac:dyDescent="0.2">
      <c r="A6594" s="84">
        <v>360</v>
      </c>
      <c r="B6594" s="85">
        <v>39917</v>
      </c>
      <c r="C6594" s="105">
        <v>22.48</v>
      </c>
      <c r="D6594" s="90"/>
      <c r="E6594" s="90"/>
      <c r="F6594" s="96">
        <v>3.69</v>
      </c>
      <c r="G6594" s="91">
        <v>13.085000000000001</v>
      </c>
      <c r="H6594" s="41">
        <v>3.416404634359882E-4</v>
      </c>
      <c r="I6594" s="42">
        <v>55.483075458779815</v>
      </c>
      <c r="J6594" s="41">
        <v>3.6347222222222222E-4</v>
      </c>
      <c r="K6594" s="42">
        <v>4.2586294488482075</v>
      </c>
      <c r="L6594" s="41">
        <v>3.416404634359882E-4</v>
      </c>
      <c r="M6594" s="42">
        <v>4.018112405516411</v>
      </c>
    </row>
    <row r="6595" spans="1:13" x14ac:dyDescent="0.2">
      <c r="A6595" s="84">
        <v>360</v>
      </c>
      <c r="B6595" s="85">
        <v>39918</v>
      </c>
      <c r="C6595" s="105">
        <v>22.49</v>
      </c>
      <c r="D6595" s="90"/>
      <c r="E6595" s="90"/>
      <c r="F6595" s="96">
        <v>3.7</v>
      </c>
      <c r="G6595" s="91">
        <v>13.094999999999999</v>
      </c>
      <c r="H6595" s="41">
        <v>3.4188617279329314E-4</v>
      </c>
      <c r="I6595" s="42">
        <v>55.502044355103216</v>
      </c>
      <c r="J6595" s="41">
        <v>3.6374999999999998E-4</v>
      </c>
      <c r="K6595" s="42">
        <v>4.2589931988482075</v>
      </c>
      <c r="L6595" s="41">
        <v>3.4188617279329314E-4</v>
      </c>
      <c r="M6595" s="42">
        <v>4.0184542916892045</v>
      </c>
    </row>
    <row r="6596" spans="1:13" x14ac:dyDescent="0.2">
      <c r="A6596" s="84">
        <v>360</v>
      </c>
      <c r="B6596" s="85">
        <v>39919</v>
      </c>
      <c r="C6596" s="105">
        <v>22.41</v>
      </c>
      <c r="D6596" s="90"/>
      <c r="E6596" s="90"/>
      <c r="F6596" s="96">
        <v>3.68</v>
      </c>
      <c r="G6596" s="91">
        <v>13.045</v>
      </c>
      <c r="H6596" s="41">
        <v>3.4065740928390653E-4</v>
      </c>
      <c r="I6596" s="42">
        <v>55.520951537743187</v>
      </c>
      <c r="J6596" s="41">
        <v>3.623611111111111E-4</v>
      </c>
      <c r="K6596" s="42">
        <v>4.2593555599593182</v>
      </c>
      <c r="L6596" s="41">
        <v>3.4065740928390653E-4</v>
      </c>
      <c r="M6596" s="42">
        <v>4.0187949490984884</v>
      </c>
    </row>
    <row r="6597" spans="1:13" x14ac:dyDescent="0.2">
      <c r="A6597" s="84">
        <v>360</v>
      </c>
      <c r="B6597" s="85">
        <v>39920</v>
      </c>
      <c r="C6597" s="105">
        <v>22.26</v>
      </c>
      <c r="D6597" s="90"/>
      <c r="E6597" s="90"/>
      <c r="F6597" s="96">
        <v>3.7</v>
      </c>
      <c r="G6597" s="91">
        <v>12.98</v>
      </c>
      <c r="H6597" s="41">
        <v>3.3905920621934982E-4</v>
      </c>
      <c r="I6597" s="42">
        <v>55.539776427500115</v>
      </c>
      <c r="J6597" s="41">
        <v>3.6055555555555559E-4</v>
      </c>
      <c r="K6597" s="42">
        <v>4.2597161155148742</v>
      </c>
      <c r="L6597" s="41">
        <v>3.3905920621934982E-4</v>
      </c>
      <c r="M6597" s="42">
        <v>4.0191340083047074</v>
      </c>
    </row>
    <row r="6598" spans="1:13" x14ac:dyDescent="0.2">
      <c r="A6598" s="84">
        <v>360</v>
      </c>
      <c r="B6598" s="85">
        <v>39921</v>
      </c>
      <c r="C6598" s="105">
        <v>22.26</v>
      </c>
      <c r="D6598" s="90"/>
      <c r="E6598" s="90"/>
      <c r="F6598" s="96">
        <v>3.7</v>
      </c>
      <c r="G6598" s="91">
        <v>12.98</v>
      </c>
      <c r="H6598" s="41">
        <v>3.3905920621934982E-4</v>
      </c>
      <c r="I6598" s="42">
        <v>55.558607700009226</v>
      </c>
      <c r="J6598" s="41">
        <v>3.6055555555555559E-4</v>
      </c>
      <c r="K6598" s="42">
        <v>4.2600766710704301</v>
      </c>
      <c r="L6598" s="41">
        <v>3.3905920621934982E-4</v>
      </c>
      <c r="M6598" s="42">
        <v>4.0194730675109263</v>
      </c>
    </row>
    <row r="6599" spans="1:13" x14ac:dyDescent="0.2">
      <c r="A6599" s="84">
        <v>360</v>
      </c>
      <c r="B6599" s="85">
        <v>39922</v>
      </c>
      <c r="C6599" s="105">
        <v>22.26</v>
      </c>
      <c r="D6599" s="90"/>
      <c r="E6599" s="90"/>
      <c r="F6599" s="96">
        <v>3.7</v>
      </c>
      <c r="G6599" s="91">
        <v>12.98</v>
      </c>
      <c r="H6599" s="41">
        <v>3.3905920621934982E-4</v>
      </c>
      <c r="I6599" s="42">
        <v>55.577445357434641</v>
      </c>
      <c r="J6599" s="41">
        <v>3.6055555555555559E-4</v>
      </c>
      <c r="K6599" s="42">
        <v>4.260437226625986</v>
      </c>
      <c r="L6599" s="41">
        <v>3.3905920621934982E-4</v>
      </c>
      <c r="M6599" s="42">
        <v>4.0198121267171452</v>
      </c>
    </row>
    <row r="6600" spans="1:13" x14ac:dyDescent="0.2">
      <c r="A6600" s="84">
        <v>360</v>
      </c>
      <c r="B6600" s="85">
        <v>39923</v>
      </c>
      <c r="C6600" s="105">
        <v>22.26</v>
      </c>
      <c r="D6600" s="90"/>
      <c r="E6600" s="90"/>
      <c r="F6600" s="96">
        <v>3.69</v>
      </c>
      <c r="G6600" s="91">
        <v>12.975000000000001</v>
      </c>
      <c r="H6600" s="41">
        <v>3.3893622954517255E-4</v>
      </c>
      <c r="I6600" s="42">
        <v>55.596282567211844</v>
      </c>
      <c r="J6600" s="41">
        <v>3.6041666666666671E-4</v>
      </c>
      <c r="K6600" s="42">
        <v>4.2607976432926531</v>
      </c>
      <c r="L6600" s="41">
        <v>3.3893622954517255E-4</v>
      </c>
      <c r="M6600" s="42">
        <v>4.0201510629466899</v>
      </c>
    </row>
    <row r="6601" spans="1:13" x14ac:dyDescent="0.2">
      <c r="A6601" s="84">
        <v>360</v>
      </c>
      <c r="B6601" s="85">
        <v>39924</v>
      </c>
      <c r="C6601" s="105">
        <v>21.03</v>
      </c>
      <c r="D6601" s="90"/>
      <c r="E6601" s="90"/>
      <c r="F6601" s="96">
        <v>3.6</v>
      </c>
      <c r="G6601" s="91">
        <v>12.315000000000001</v>
      </c>
      <c r="H6601" s="41">
        <v>3.226554799435899E-4</v>
      </c>
      <c r="I6601" s="42">
        <v>55.614221012446649</v>
      </c>
      <c r="J6601" s="41">
        <v>3.4208333333333335E-4</v>
      </c>
      <c r="K6601" s="42">
        <v>4.2611397266259861</v>
      </c>
      <c r="L6601" s="41">
        <v>3.226554799435899E-4</v>
      </c>
      <c r="M6601" s="42">
        <v>4.0204737184266337</v>
      </c>
    </row>
    <row r="6602" spans="1:13" x14ac:dyDescent="0.2">
      <c r="A6602" s="84">
        <v>360</v>
      </c>
      <c r="B6602" s="85">
        <v>39925</v>
      </c>
      <c r="C6602" s="105">
        <v>21.03</v>
      </c>
      <c r="D6602" s="90"/>
      <c r="E6602" s="90"/>
      <c r="F6602" s="96">
        <v>3.63</v>
      </c>
      <c r="G6602" s="91">
        <v>12.33</v>
      </c>
      <c r="H6602" s="41">
        <v>3.2302655535998426E-4</v>
      </c>
      <c r="I6602" s="42">
        <v>55.632185882689328</v>
      </c>
      <c r="J6602" s="41">
        <v>3.4249999999999998E-4</v>
      </c>
      <c r="K6602" s="42">
        <v>4.2614822266259864</v>
      </c>
      <c r="L6602" s="41">
        <v>3.2302655535998426E-4</v>
      </c>
      <c r="M6602" s="42">
        <v>4.0207967449819932</v>
      </c>
    </row>
    <row r="6603" spans="1:13" x14ac:dyDescent="0.2">
      <c r="A6603" s="84">
        <v>360</v>
      </c>
      <c r="B6603" s="85">
        <v>39926</v>
      </c>
      <c r="C6603" s="105">
        <v>21.01</v>
      </c>
      <c r="D6603" s="90"/>
      <c r="E6603" s="90"/>
      <c r="F6603" s="96">
        <v>3.63</v>
      </c>
      <c r="G6603" s="91">
        <v>12.32</v>
      </c>
      <c r="H6603" s="41">
        <v>3.2277917723999572E-4</v>
      </c>
      <c r="I6603" s="42">
        <v>55.650142793876604</v>
      </c>
      <c r="J6603" s="41">
        <v>3.4222222222222222E-4</v>
      </c>
      <c r="K6603" s="42">
        <v>4.2618244488482082</v>
      </c>
      <c r="L6603" s="41">
        <v>3.2277917723999572E-4</v>
      </c>
      <c r="M6603" s="42">
        <v>4.021119524159233</v>
      </c>
    </row>
    <row r="6604" spans="1:13" x14ac:dyDescent="0.2">
      <c r="A6604" s="84">
        <v>360</v>
      </c>
      <c r="B6604" s="85">
        <v>39927</v>
      </c>
      <c r="C6604" s="105">
        <v>21.03</v>
      </c>
      <c r="D6604" s="90"/>
      <c r="E6604" s="90"/>
      <c r="F6604" s="96">
        <v>3.53</v>
      </c>
      <c r="G6604" s="91">
        <v>12.280000000000001</v>
      </c>
      <c r="H6604" s="41">
        <v>3.2178944507910145E-4</v>
      </c>
      <c r="I6604" s="42">
        <v>55.668050422444821</v>
      </c>
      <c r="J6604" s="41">
        <v>3.4111111111111115E-4</v>
      </c>
      <c r="K6604" s="42">
        <v>4.2621655599593193</v>
      </c>
      <c r="L6604" s="41">
        <v>3.2178944507910145E-4</v>
      </c>
      <c r="M6604" s="42">
        <v>4.0214413136043117</v>
      </c>
    </row>
    <row r="6605" spans="1:13" x14ac:dyDescent="0.2">
      <c r="A6605" s="84">
        <v>360</v>
      </c>
      <c r="B6605" s="85">
        <v>39928</v>
      </c>
      <c r="C6605" s="105">
        <v>21.03</v>
      </c>
      <c r="D6605" s="90"/>
      <c r="E6605" s="90"/>
      <c r="F6605" s="96">
        <v>3.53</v>
      </c>
      <c r="G6605" s="91">
        <v>12.280000000000001</v>
      </c>
      <c r="H6605" s="41">
        <v>3.2178944507910145E-4</v>
      </c>
      <c r="I6605" s="42">
        <v>55.685963813498894</v>
      </c>
      <c r="J6605" s="41">
        <v>3.4111111111111115E-4</v>
      </c>
      <c r="K6605" s="42">
        <v>4.2625066710704305</v>
      </c>
      <c r="L6605" s="41">
        <v>3.2178944507910145E-4</v>
      </c>
      <c r="M6605" s="42">
        <v>4.0217631030493912</v>
      </c>
    </row>
    <row r="6606" spans="1:13" x14ac:dyDescent="0.2">
      <c r="A6606" s="84">
        <v>360</v>
      </c>
      <c r="B6606" s="85">
        <v>39929</v>
      </c>
      <c r="C6606" s="105">
        <v>21.03</v>
      </c>
      <c r="D6606" s="90"/>
      <c r="E6606" s="90"/>
      <c r="F6606" s="96">
        <v>3.53</v>
      </c>
      <c r="G6606" s="91">
        <v>12.280000000000001</v>
      </c>
      <c r="H6606" s="41">
        <v>3.2178944507910145E-4</v>
      </c>
      <c r="I6606" s="42">
        <v>55.703882968893133</v>
      </c>
      <c r="J6606" s="41">
        <v>3.4111111111111115E-4</v>
      </c>
      <c r="K6606" s="42">
        <v>4.2628477821815416</v>
      </c>
      <c r="L6606" s="41">
        <v>3.2178944507910145E-4</v>
      </c>
      <c r="M6606" s="42">
        <v>4.0220848924944708</v>
      </c>
    </row>
    <row r="6607" spans="1:13" x14ac:dyDescent="0.2">
      <c r="A6607" s="84">
        <v>360</v>
      </c>
      <c r="B6607" s="85">
        <v>39930</v>
      </c>
      <c r="C6607" s="105">
        <v>21</v>
      </c>
      <c r="D6607" s="90"/>
      <c r="E6607" s="90"/>
      <c r="F6607" s="96">
        <v>3.58</v>
      </c>
      <c r="G6607" s="91">
        <v>12.29</v>
      </c>
      <c r="H6607" s="41">
        <v>3.2203691107945964E-4</v>
      </c>
      <c r="I6607" s="42">
        <v>55.721821675299566</v>
      </c>
      <c r="J6607" s="41">
        <v>3.4138888888888885E-4</v>
      </c>
      <c r="K6607" s="42">
        <v>4.2631891710704304</v>
      </c>
      <c r="L6607" s="41">
        <v>3.2203691107945964E-4</v>
      </c>
      <c r="M6607" s="42">
        <v>4.02240692940555</v>
      </c>
    </row>
    <row r="6608" spans="1:13" x14ac:dyDescent="0.2">
      <c r="A6608" s="84">
        <v>360</v>
      </c>
      <c r="B6608" s="85">
        <v>39931</v>
      </c>
      <c r="C6608" s="105">
        <v>20.92</v>
      </c>
      <c r="D6608" s="90"/>
      <c r="E6608" s="90"/>
      <c r="F6608" s="96">
        <v>3.55</v>
      </c>
      <c r="G6608" s="91">
        <v>12.235000000000001</v>
      </c>
      <c r="H6608" s="41">
        <v>3.206755760216673E-4</v>
      </c>
      <c r="I6608" s="42">
        <v>55.739690302562266</v>
      </c>
      <c r="J6608" s="41">
        <v>3.3986111111111115E-4</v>
      </c>
      <c r="K6608" s="42">
        <v>4.2635290321815411</v>
      </c>
      <c r="L6608" s="41">
        <v>3.206755760216673E-4</v>
      </c>
      <c r="M6608" s="42">
        <v>4.0227276049815721</v>
      </c>
    </row>
    <row r="6609" spans="1:13" x14ac:dyDescent="0.2">
      <c r="A6609" s="84">
        <v>360</v>
      </c>
      <c r="B6609" s="85">
        <v>39932</v>
      </c>
      <c r="C6609" s="105">
        <v>20.89</v>
      </c>
      <c r="D6609" s="90"/>
      <c r="E6609" s="90"/>
      <c r="F6609" s="96">
        <v>3.55</v>
      </c>
      <c r="G6609" s="91">
        <v>12.22</v>
      </c>
      <c r="H6609" s="41">
        <v>3.2030418736472832E-4</v>
      </c>
      <c r="I6609" s="42">
        <v>55.757543958768593</v>
      </c>
      <c r="J6609" s="41">
        <v>3.3944444444444446E-4</v>
      </c>
      <c r="K6609" s="42">
        <v>4.2638684766259853</v>
      </c>
      <c r="L6609" s="41">
        <v>3.2030418736472832E-4</v>
      </c>
      <c r="M6609" s="42">
        <v>4.0230479091689366</v>
      </c>
    </row>
    <row r="6610" spans="1:13" x14ac:dyDescent="0.2">
      <c r="A6610" s="84">
        <v>360</v>
      </c>
      <c r="B6610" s="85">
        <v>39933</v>
      </c>
      <c r="C6610" s="105">
        <v>20.85</v>
      </c>
      <c r="D6610" s="90"/>
      <c r="E6610" s="90"/>
      <c r="F6610" s="96">
        <v>3.51</v>
      </c>
      <c r="G6610" s="91">
        <v>12.18</v>
      </c>
      <c r="H6610" s="41">
        <v>3.1931357554126905E-4</v>
      </c>
      <c r="I6610" s="42">
        <v>55.77534809949347</v>
      </c>
      <c r="J6610" s="41">
        <v>3.3833333333333334E-4</v>
      </c>
      <c r="K6610" s="42">
        <v>4.2642068099593189</v>
      </c>
      <c r="L6610" s="41">
        <v>3.1931357554126905E-4</v>
      </c>
      <c r="M6610" s="42">
        <v>4.0233672227444774</v>
      </c>
    </row>
    <row r="6611" spans="1:13" x14ac:dyDescent="0.2">
      <c r="A6611" s="84">
        <v>360</v>
      </c>
      <c r="B6611" s="85">
        <v>39934</v>
      </c>
      <c r="C6611" s="105">
        <v>20.85</v>
      </c>
      <c r="D6611" s="90"/>
      <c r="E6611" s="90"/>
      <c r="F6611" s="96">
        <v>3.51</v>
      </c>
      <c r="G6611" s="91">
        <v>12.18</v>
      </c>
      <c r="H6611" s="41">
        <v>3.1931357554126905E-4</v>
      </c>
      <c r="I6611" s="42">
        <v>55.793157925322177</v>
      </c>
      <c r="J6611" s="41">
        <v>3.3833333333333334E-4</v>
      </c>
      <c r="K6611" s="42">
        <v>4.2645451432926524</v>
      </c>
      <c r="L6611" s="41">
        <v>3.1931357554126905E-4</v>
      </c>
      <c r="M6611" s="42">
        <v>4.0236865363200192</v>
      </c>
    </row>
    <row r="6612" spans="1:13" x14ac:dyDescent="0.2">
      <c r="A6612" s="84">
        <v>360</v>
      </c>
      <c r="B6612" s="85">
        <v>39935</v>
      </c>
      <c r="C6612" s="105">
        <v>20.85</v>
      </c>
      <c r="D6612" s="90"/>
      <c r="E6612" s="90"/>
      <c r="F6612" s="96">
        <v>3.51</v>
      </c>
      <c r="G6612" s="91">
        <v>12.18</v>
      </c>
      <c r="H6612" s="41">
        <v>3.1931357554126905E-4</v>
      </c>
      <c r="I6612" s="42">
        <v>55.81097343807005</v>
      </c>
      <c r="J6612" s="41">
        <v>3.3833333333333334E-4</v>
      </c>
      <c r="K6612" s="42">
        <v>4.264883476625986</v>
      </c>
      <c r="L6612" s="41">
        <v>3.1931357554126905E-4</v>
      </c>
      <c r="M6612" s="42">
        <v>4.0240058498955609</v>
      </c>
    </row>
    <row r="6613" spans="1:13" x14ac:dyDescent="0.2">
      <c r="A6613" s="84">
        <v>360</v>
      </c>
      <c r="B6613" s="85">
        <v>39936</v>
      </c>
      <c r="C6613" s="105">
        <v>20.85</v>
      </c>
      <c r="D6613" s="90"/>
      <c r="E6613" s="90"/>
      <c r="F6613" s="96">
        <v>3.51</v>
      </c>
      <c r="G6613" s="91">
        <v>12.18</v>
      </c>
      <c r="H6613" s="41">
        <v>3.1931357554126905E-4</v>
      </c>
      <c r="I6613" s="42">
        <v>55.828794639552996</v>
      </c>
      <c r="J6613" s="41">
        <v>3.3833333333333334E-4</v>
      </c>
      <c r="K6613" s="42">
        <v>4.2652218099593195</v>
      </c>
      <c r="L6613" s="41">
        <v>3.1931357554126905E-4</v>
      </c>
      <c r="M6613" s="42">
        <v>4.0243251634711026</v>
      </c>
    </row>
    <row r="6614" spans="1:13" x14ac:dyDescent="0.2">
      <c r="A6614" s="84">
        <v>360</v>
      </c>
      <c r="B6614" s="85">
        <v>39937</v>
      </c>
      <c r="C6614" s="105">
        <v>20.81</v>
      </c>
      <c r="D6614" s="90"/>
      <c r="E6614" s="90"/>
      <c r="F6614" s="96">
        <v>3.47</v>
      </c>
      <c r="G6614" s="91">
        <v>12.139999999999999</v>
      </c>
      <c r="H6614" s="41">
        <v>3.1832261141384599E-4</v>
      </c>
      <c r="I6614" s="42">
        <v>55.846566207254746</v>
      </c>
      <c r="J6614" s="41">
        <v>3.3722222222222221E-4</v>
      </c>
      <c r="K6614" s="42">
        <v>4.2655590321815415</v>
      </c>
      <c r="L6614" s="41">
        <v>3.1832261141384599E-4</v>
      </c>
      <c r="M6614" s="42">
        <v>4.0246434860825167</v>
      </c>
    </row>
    <row r="6615" spans="1:13" x14ac:dyDescent="0.2">
      <c r="A6615" s="84">
        <v>360</v>
      </c>
      <c r="B6615" s="85">
        <v>39938</v>
      </c>
      <c r="C6615" s="105">
        <v>20.8</v>
      </c>
      <c r="D6615" s="90"/>
      <c r="E6615" s="90"/>
      <c r="F6615" s="96">
        <v>3.43</v>
      </c>
      <c r="G6615" s="91">
        <v>12.115</v>
      </c>
      <c r="H6615" s="41">
        <v>3.1770307981848767E-4</v>
      </c>
      <c r="I6615" s="42">
        <v>55.864308833336075</v>
      </c>
      <c r="J6615" s="41">
        <v>3.3652777777777777E-4</v>
      </c>
      <c r="K6615" s="42">
        <v>4.2658955599593193</v>
      </c>
      <c r="L6615" s="41">
        <v>3.1770307981848767E-4</v>
      </c>
      <c r="M6615" s="42">
        <v>4.0249611891623349</v>
      </c>
    </row>
    <row r="6616" spans="1:13" x14ac:dyDescent="0.2">
      <c r="A6616" s="84">
        <v>360</v>
      </c>
      <c r="B6616" s="85">
        <v>39939</v>
      </c>
      <c r="C6616" s="105">
        <v>20.85</v>
      </c>
      <c r="D6616" s="90"/>
      <c r="E6616" s="90"/>
      <c r="F6616" s="96">
        <v>3.38</v>
      </c>
      <c r="G6616" s="91">
        <v>12.115</v>
      </c>
      <c r="H6616" s="41">
        <v>3.1770307981848767E-4</v>
      </c>
      <c r="I6616" s="42">
        <v>55.882057096304358</v>
      </c>
      <c r="J6616" s="41">
        <v>3.3652777777777777E-4</v>
      </c>
      <c r="K6616" s="42">
        <v>4.2662320877370972</v>
      </c>
      <c r="L6616" s="41">
        <v>3.1770307981848767E-4</v>
      </c>
      <c r="M6616" s="42">
        <v>4.0252788922421532</v>
      </c>
    </row>
    <row r="6617" spans="1:13" x14ac:dyDescent="0.2">
      <c r="A6617" s="84">
        <v>360</v>
      </c>
      <c r="B6617" s="85">
        <v>39940</v>
      </c>
      <c r="C6617" s="105">
        <v>20.73</v>
      </c>
      <c r="D6617" s="90"/>
      <c r="E6617" s="90"/>
      <c r="F6617" s="96">
        <v>3.42</v>
      </c>
      <c r="G6617" s="91">
        <v>12.074999999999999</v>
      </c>
      <c r="H6617" s="41">
        <v>3.1671154266210699E-4</v>
      </c>
      <c r="I6617" s="42">
        <v>55.899755588814457</v>
      </c>
      <c r="J6617" s="41">
        <v>3.3541666666666664E-4</v>
      </c>
      <c r="K6617" s="42">
        <v>4.2665675044037634</v>
      </c>
      <c r="L6617" s="41">
        <v>3.1671154266210699E-4</v>
      </c>
      <c r="M6617" s="42">
        <v>4.0255956037848151</v>
      </c>
    </row>
    <row r="6618" spans="1:13" x14ac:dyDescent="0.2">
      <c r="A6618" s="84">
        <v>360</v>
      </c>
      <c r="B6618" s="85">
        <v>39941</v>
      </c>
      <c r="C6618" s="105">
        <v>20.73</v>
      </c>
      <c r="D6618" s="90"/>
      <c r="E6618" s="90"/>
      <c r="F6618" s="96">
        <v>3.41</v>
      </c>
      <c r="G6618" s="91">
        <v>12.07</v>
      </c>
      <c r="H6618" s="41">
        <v>3.1658757570496299E-4</v>
      </c>
      <c r="I6618" s="42">
        <v>55.91745275691882</v>
      </c>
      <c r="J6618" s="41">
        <v>3.3527777777777777E-4</v>
      </c>
      <c r="K6618" s="42">
        <v>4.2669027821815408</v>
      </c>
      <c r="L6618" s="41">
        <v>3.1658757570496299E-4</v>
      </c>
      <c r="M6618" s="42">
        <v>4.0259121913605203</v>
      </c>
    </row>
    <row r="6619" spans="1:13" x14ac:dyDescent="0.2">
      <c r="A6619" s="84">
        <v>360</v>
      </c>
      <c r="B6619" s="85">
        <v>39942</v>
      </c>
      <c r="C6619" s="105">
        <v>20.73</v>
      </c>
      <c r="D6619" s="90"/>
      <c r="E6619" s="90"/>
      <c r="F6619" s="96">
        <v>3.41</v>
      </c>
      <c r="G6619" s="91">
        <v>12.07</v>
      </c>
      <c r="H6619" s="41">
        <v>3.1658757570496299E-4</v>
      </c>
      <c r="I6619" s="42">
        <v>55.935155527726728</v>
      </c>
      <c r="J6619" s="41">
        <v>3.3527777777777777E-4</v>
      </c>
      <c r="K6619" s="42">
        <v>4.2672380599593183</v>
      </c>
      <c r="L6619" s="41">
        <v>3.1658757570496299E-4</v>
      </c>
      <c r="M6619" s="42">
        <v>4.0262287789362254</v>
      </c>
    </row>
    <row r="6620" spans="1:13" x14ac:dyDescent="0.2">
      <c r="A6620" s="84">
        <v>360</v>
      </c>
      <c r="B6620" s="85">
        <v>39943</v>
      </c>
      <c r="C6620" s="105">
        <v>20.73</v>
      </c>
      <c r="D6620" s="90"/>
      <c r="E6620" s="90"/>
      <c r="F6620" s="96">
        <v>3.41</v>
      </c>
      <c r="G6620" s="91">
        <v>12.07</v>
      </c>
      <c r="H6620" s="41">
        <v>3.1658757570496299E-4</v>
      </c>
      <c r="I6620" s="42">
        <v>55.952863903011931</v>
      </c>
      <c r="J6620" s="41">
        <v>3.3527777777777777E-4</v>
      </c>
      <c r="K6620" s="42">
        <v>4.2675733377370957</v>
      </c>
      <c r="L6620" s="41">
        <v>3.1658757570496299E-4</v>
      </c>
      <c r="M6620" s="42">
        <v>4.0265453665119306</v>
      </c>
    </row>
    <row r="6621" spans="1:13" x14ac:dyDescent="0.2">
      <c r="A6621" s="84">
        <v>360</v>
      </c>
      <c r="B6621" s="85">
        <v>39944</v>
      </c>
      <c r="C6621" s="105">
        <v>20.76</v>
      </c>
      <c r="D6621" s="90"/>
      <c r="E6621" s="90"/>
      <c r="F6621" s="96">
        <v>3.41</v>
      </c>
      <c r="G6621" s="91">
        <v>12.085000000000001</v>
      </c>
      <c r="H6621" s="41">
        <v>3.1695946003162945E-4</v>
      </c>
      <c r="I6621" s="42">
        <v>55.970598692541856</v>
      </c>
      <c r="J6621" s="41">
        <v>3.3569444444444445E-4</v>
      </c>
      <c r="K6621" s="42">
        <v>4.2679090321815405</v>
      </c>
      <c r="L6621" s="41">
        <v>3.1695946003162945E-4</v>
      </c>
      <c r="M6621" s="42">
        <v>4.0268623259719618</v>
      </c>
    </row>
    <row r="6622" spans="1:13" x14ac:dyDescent="0.2">
      <c r="A6622" s="84">
        <v>360</v>
      </c>
      <c r="B6622" s="85">
        <v>39945</v>
      </c>
      <c r="C6622" s="105">
        <v>20.78</v>
      </c>
      <c r="D6622" s="90"/>
      <c r="E6622" s="90"/>
      <c r="F6622" s="96">
        <v>3.37</v>
      </c>
      <c r="G6622" s="91">
        <v>12.075000000000001</v>
      </c>
      <c r="H6622" s="41">
        <v>3.1671154266210699E-4</v>
      </c>
      <c r="I6622" s="42">
        <v>55.988325227197492</v>
      </c>
      <c r="J6622" s="41">
        <v>3.354166666666667E-4</v>
      </c>
      <c r="K6622" s="42">
        <v>4.2682444488482068</v>
      </c>
      <c r="L6622" s="41">
        <v>3.1671154266210699E-4</v>
      </c>
      <c r="M6622" s="42">
        <v>4.0271790375146237</v>
      </c>
    </row>
    <row r="6623" spans="1:13" x14ac:dyDescent="0.2">
      <c r="A6623" s="84">
        <v>360</v>
      </c>
      <c r="B6623" s="85">
        <v>39946</v>
      </c>
      <c r="C6623" s="105">
        <v>20.8</v>
      </c>
      <c r="D6623" s="90"/>
      <c r="E6623" s="90"/>
      <c r="F6623" s="96">
        <v>3.37</v>
      </c>
      <c r="G6623" s="91">
        <v>12.085000000000001</v>
      </c>
      <c r="H6623" s="41">
        <v>3.1695946003162945E-4</v>
      </c>
      <c r="I6623" s="42">
        <v>56.00607125652958</v>
      </c>
      <c r="J6623" s="41">
        <v>3.3569444444444445E-4</v>
      </c>
      <c r="K6623" s="42">
        <v>4.2685801432926516</v>
      </c>
      <c r="L6623" s="41">
        <v>3.1695946003162945E-4</v>
      </c>
      <c r="M6623" s="42">
        <v>4.0274959969746558</v>
      </c>
    </row>
    <row r="6624" spans="1:13" x14ac:dyDescent="0.2">
      <c r="A6624" s="84">
        <v>360</v>
      </c>
      <c r="B6624" s="85">
        <v>39947</v>
      </c>
      <c r="C6624" s="105">
        <v>20.82</v>
      </c>
      <c r="D6624" s="90"/>
      <c r="E6624" s="90"/>
      <c r="F6624" s="96">
        <v>3.35</v>
      </c>
      <c r="G6624" s="91">
        <v>12.085000000000001</v>
      </c>
      <c r="H6624" s="41">
        <v>3.1695946003162945E-4</v>
      </c>
      <c r="I6624" s="42">
        <v>56.023822910633541</v>
      </c>
      <c r="J6624" s="41">
        <v>3.3569444444444445E-4</v>
      </c>
      <c r="K6624" s="42">
        <v>4.2689158377370964</v>
      </c>
      <c r="L6624" s="41">
        <v>3.1695946003162945E-4</v>
      </c>
      <c r="M6624" s="42">
        <v>4.027812956434687</v>
      </c>
    </row>
    <row r="6625" spans="1:13" x14ac:dyDescent="0.2">
      <c r="A6625" s="84">
        <v>360</v>
      </c>
      <c r="B6625" s="85">
        <v>39948</v>
      </c>
      <c r="C6625" s="105">
        <v>20.77</v>
      </c>
      <c r="D6625" s="90"/>
      <c r="E6625" s="90"/>
      <c r="F6625" s="96">
        <v>3.33</v>
      </c>
      <c r="G6625" s="91">
        <v>12.05</v>
      </c>
      <c r="H6625" s="41">
        <v>3.1609165271628825E-4</v>
      </c>
      <c r="I6625" s="42">
        <v>56.041531573408847</v>
      </c>
      <c r="J6625" s="41">
        <v>3.3472222222222226E-4</v>
      </c>
      <c r="K6625" s="42">
        <v>4.2692505599593185</v>
      </c>
      <c r="L6625" s="41">
        <v>3.1609165271628825E-4</v>
      </c>
      <c r="M6625" s="42">
        <v>4.0281290480874032</v>
      </c>
    </row>
    <row r="6626" spans="1:13" x14ac:dyDescent="0.2">
      <c r="A6626" s="84">
        <v>360</v>
      </c>
      <c r="B6626" s="85">
        <v>39949</v>
      </c>
      <c r="C6626" s="105">
        <v>20.77</v>
      </c>
      <c r="D6626" s="90"/>
      <c r="E6626" s="90"/>
      <c r="F6626" s="96">
        <v>3.33</v>
      </c>
      <c r="G6626" s="91">
        <v>12.05</v>
      </c>
      <c r="H6626" s="41">
        <v>3.1609165271628825E-4</v>
      </c>
      <c r="I6626" s="42">
        <v>56.05924583374464</v>
      </c>
      <c r="J6626" s="41">
        <v>3.3472222222222226E-4</v>
      </c>
      <c r="K6626" s="42">
        <v>4.2695852821815405</v>
      </c>
      <c r="L6626" s="41">
        <v>3.1609165271628825E-4</v>
      </c>
      <c r="M6626" s="42">
        <v>4.0284451397401195</v>
      </c>
    </row>
    <row r="6627" spans="1:13" x14ac:dyDescent="0.2">
      <c r="A6627" s="84">
        <v>360</v>
      </c>
      <c r="B6627" s="85">
        <v>39950</v>
      </c>
      <c r="C6627" s="105">
        <v>20.77</v>
      </c>
      <c r="D6627" s="90"/>
      <c r="E6627" s="90"/>
      <c r="F6627" s="96">
        <v>3.33</v>
      </c>
      <c r="G6627" s="91">
        <v>12.05</v>
      </c>
      <c r="H6627" s="41">
        <v>3.1609165271628825E-4</v>
      </c>
      <c r="I6627" s="42">
        <v>56.076965693410258</v>
      </c>
      <c r="J6627" s="41">
        <v>3.3472222222222226E-4</v>
      </c>
      <c r="K6627" s="42">
        <v>4.2699200044037626</v>
      </c>
      <c r="L6627" s="41">
        <v>3.1609165271628825E-4</v>
      </c>
      <c r="M6627" s="42">
        <v>4.0287612313928358</v>
      </c>
    </row>
    <row r="6628" spans="1:13" x14ac:dyDescent="0.2">
      <c r="A6628" s="84">
        <v>360</v>
      </c>
      <c r="B6628" s="85">
        <v>39951</v>
      </c>
      <c r="C6628" s="105">
        <v>20.64</v>
      </c>
      <c r="D6628" s="90"/>
      <c r="E6628" s="90"/>
      <c r="F6628" s="96">
        <v>3.33</v>
      </c>
      <c r="G6628" s="91">
        <v>11.984999999999999</v>
      </c>
      <c r="H6628" s="41">
        <v>3.1447929315486789E-4</v>
      </c>
      <c r="I6628" s="42">
        <v>56.094600737943793</v>
      </c>
      <c r="J6628" s="41">
        <v>3.3291666666666664E-4</v>
      </c>
      <c r="K6628" s="42">
        <v>4.270252921070429</v>
      </c>
      <c r="L6628" s="41">
        <v>3.1447929315486789E-4</v>
      </c>
      <c r="M6628" s="42">
        <v>4.0290757106859907</v>
      </c>
    </row>
    <row r="6629" spans="1:13" x14ac:dyDescent="0.2">
      <c r="A6629" s="84">
        <v>360</v>
      </c>
      <c r="B6629" s="85">
        <v>39952</v>
      </c>
      <c r="C6629" s="105">
        <v>20.62</v>
      </c>
      <c r="D6629" s="90"/>
      <c r="E6629" s="90"/>
      <c r="F6629" s="96">
        <v>3.28</v>
      </c>
      <c r="G6629" s="91">
        <v>11.950000000000001</v>
      </c>
      <c r="H6629" s="41">
        <v>3.1361071294022658E-4</v>
      </c>
      <c r="I6629" s="42">
        <v>56.112192605673314</v>
      </c>
      <c r="J6629" s="41">
        <v>3.319444444444445E-4</v>
      </c>
      <c r="K6629" s="42">
        <v>4.2705848655148735</v>
      </c>
      <c r="L6629" s="41">
        <v>3.1361071294022658E-4</v>
      </c>
      <c r="M6629" s="42">
        <v>4.0293893213989307</v>
      </c>
    </row>
    <row r="6630" spans="1:13" x14ac:dyDescent="0.2">
      <c r="A6630" s="84">
        <v>360</v>
      </c>
      <c r="B6630" s="85">
        <v>39953</v>
      </c>
      <c r="C6630" s="105">
        <v>20.68</v>
      </c>
      <c r="D6630" s="90"/>
      <c r="E6630" s="90"/>
      <c r="F6630" s="96">
        <v>3.29</v>
      </c>
      <c r="G6630" s="91">
        <v>11.984999999999999</v>
      </c>
      <c r="H6630" s="41">
        <v>3.1447929315486789E-4</v>
      </c>
      <c r="I6630" s="42">
        <v>56.129838728341319</v>
      </c>
      <c r="J6630" s="41">
        <v>3.3291666666666664E-4</v>
      </c>
      <c r="K6630" s="42">
        <v>4.2709177821815398</v>
      </c>
      <c r="L6630" s="41">
        <v>3.1447929315486789E-4</v>
      </c>
      <c r="M6630" s="42">
        <v>4.0297038006920856</v>
      </c>
    </row>
    <row r="6631" spans="1:13" x14ac:dyDescent="0.2">
      <c r="A6631" s="84">
        <v>360</v>
      </c>
      <c r="B6631" s="85">
        <v>39954</v>
      </c>
      <c r="C6631" s="105">
        <v>20.63</v>
      </c>
      <c r="D6631" s="90"/>
      <c r="E6631" s="90"/>
      <c r="F6631" s="96">
        <v>3.29</v>
      </c>
      <c r="G6631" s="91">
        <v>11.959999999999999</v>
      </c>
      <c r="H6631" s="41">
        <v>3.1385890634516578E-4</v>
      </c>
      <c r="I6631" s="42">
        <v>56.147455578137929</v>
      </c>
      <c r="J6631" s="41">
        <v>3.322222222222222E-4</v>
      </c>
      <c r="K6631" s="42">
        <v>4.271250004403762</v>
      </c>
      <c r="L6631" s="41">
        <v>3.1385890634516578E-4</v>
      </c>
      <c r="M6631" s="42">
        <v>4.0300176595984309</v>
      </c>
    </row>
    <row r="6632" spans="1:13" x14ac:dyDescent="0.2">
      <c r="A6632" s="84">
        <v>360</v>
      </c>
      <c r="B6632" s="85">
        <v>39955</v>
      </c>
      <c r="C6632" s="105">
        <v>20.61</v>
      </c>
      <c r="D6632" s="90"/>
      <c r="E6632" s="90"/>
      <c r="F6632" s="96">
        <v>3.27</v>
      </c>
      <c r="G6632" s="91">
        <v>11.94</v>
      </c>
      <c r="H6632" s="41">
        <v>3.1336249742586197E-4</v>
      </c>
      <c r="I6632" s="42">
        <v>56.165050085042004</v>
      </c>
      <c r="J6632" s="41">
        <v>3.3166666666666663E-4</v>
      </c>
      <c r="K6632" s="42">
        <v>4.2715816710704289</v>
      </c>
      <c r="L6632" s="41">
        <v>3.1336249742586197E-4</v>
      </c>
      <c r="M6632" s="42">
        <v>4.030331022095857</v>
      </c>
    </row>
    <row r="6633" spans="1:13" x14ac:dyDescent="0.2">
      <c r="A6633" s="84">
        <v>360</v>
      </c>
      <c r="B6633" s="85">
        <v>39956</v>
      </c>
      <c r="C6633" s="105">
        <v>20.61</v>
      </c>
      <c r="D6633" s="90"/>
      <c r="E6633" s="90"/>
      <c r="F6633" s="96">
        <v>3.27</v>
      </c>
      <c r="G6633" s="91">
        <v>11.94</v>
      </c>
      <c r="H6633" s="41">
        <v>3.1336249742586197E-4</v>
      </c>
      <c r="I6633" s="42">
        <v>56.182650105404704</v>
      </c>
      <c r="J6633" s="41">
        <v>3.3166666666666663E-4</v>
      </c>
      <c r="K6633" s="42">
        <v>4.2719133377370957</v>
      </c>
      <c r="L6633" s="41">
        <v>3.1336249742586197E-4</v>
      </c>
      <c r="M6633" s="42">
        <v>4.0306443845932831</v>
      </c>
    </row>
    <row r="6634" spans="1:13" x14ac:dyDescent="0.2">
      <c r="A6634" s="84">
        <v>360</v>
      </c>
      <c r="B6634" s="85">
        <v>39957</v>
      </c>
      <c r="C6634" s="105">
        <v>20.61</v>
      </c>
      <c r="D6634" s="90"/>
      <c r="E6634" s="90"/>
      <c r="F6634" s="96">
        <v>3.27</v>
      </c>
      <c r="G6634" s="91">
        <v>11.94</v>
      </c>
      <c r="H6634" s="41">
        <v>3.1336249742586197E-4</v>
      </c>
      <c r="I6634" s="42">
        <v>56.200255640953735</v>
      </c>
      <c r="J6634" s="41">
        <v>3.3166666666666663E-4</v>
      </c>
      <c r="K6634" s="42">
        <v>4.2722450044037625</v>
      </c>
      <c r="L6634" s="41">
        <v>3.1336249742586197E-4</v>
      </c>
      <c r="M6634" s="42">
        <v>4.0309577470907092</v>
      </c>
    </row>
    <row r="6635" spans="1:13" x14ac:dyDescent="0.2">
      <c r="A6635" s="84">
        <v>360</v>
      </c>
      <c r="B6635" s="85">
        <v>39958</v>
      </c>
      <c r="C6635" s="105">
        <v>20.64</v>
      </c>
      <c r="D6635" s="90"/>
      <c r="E6635" s="90"/>
      <c r="F6635" s="96">
        <v>3.27</v>
      </c>
      <c r="G6635" s="91">
        <v>11.955</v>
      </c>
      <c r="H6635" s="41">
        <v>3.1373481240626333E-4</v>
      </c>
      <c r="I6635" s="42">
        <v>56.21788761761443</v>
      </c>
      <c r="J6635" s="41">
        <v>3.3208333333333332E-4</v>
      </c>
      <c r="K6635" s="42">
        <v>4.2725770877370959</v>
      </c>
      <c r="L6635" s="41">
        <v>3.1373481240626333E-4</v>
      </c>
      <c r="M6635" s="42">
        <v>4.031271481903115</v>
      </c>
    </row>
    <row r="6636" spans="1:13" x14ac:dyDescent="0.2">
      <c r="A6636" s="84">
        <v>360</v>
      </c>
      <c r="B6636" s="85">
        <v>39959</v>
      </c>
      <c r="C6636" s="105">
        <v>20.65</v>
      </c>
      <c r="D6636" s="90"/>
      <c r="E6636" s="90"/>
      <c r="F6636" s="96">
        <v>3.24</v>
      </c>
      <c r="G6636" s="91">
        <v>11.945</v>
      </c>
      <c r="H6636" s="41">
        <v>3.1348660794705552E-4</v>
      </c>
      <c r="I6636" s="42">
        <v>56.235511172509625</v>
      </c>
      <c r="J6636" s="41">
        <v>3.3180555555555556E-4</v>
      </c>
      <c r="K6636" s="42">
        <v>4.2729088932926516</v>
      </c>
      <c r="L6636" s="41">
        <v>3.1348660794705552E-4</v>
      </c>
      <c r="M6636" s="42">
        <v>4.0315849685110621</v>
      </c>
    </row>
    <row r="6637" spans="1:13" x14ac:dyDescent="0.2">
      <c r="A6637" s="84">
        <v>360</v>
      </c>
      <c r="B6637" s="85">
        <v>39960</v>
      </c>
      <c r="C6637" s="105">
        <v>20.63</v>
      </c>
      <c r="D6637" s="90"/>
      <c r="E6637" s="90"/>
      <c r="F6637" s="96">
        <v>3.24</v>
      </c>
      <c r="G6637" s="91">
        <v>11.934999999999999</v>
      </c>
      <c r="H6637" s="41">
        <v>3.132383813764239E-4</v>
      </c>
      <c r="I6637" s="42">
        <v>56.253126293005181</v>
      </c>
      <c r="J6637" s="41">
        <v>3.3152777777777776E-4</v>
      </c>
      <c r="K6637" s="42">
        <v>4.2732404210704296</v>
      </c>
      <c r="L6637" s="41">
        <v>3.132383813764239E-4</v>
      </c>
      <c r="M6637" s="42">
        <v>4.0318982068924383</v>
      </c>
    </row>
    <row r="6638" spans="1:13" x14ac:dyDescent="0.2">
      <c r="A6638" s="84">
        <v>360</v>
      </c>
      <c r="B6638" s="85">
        <v>39961</v>
      </c>
      <c r="C6638" s="105">
        <v>20.69</v>
      </c>
      <c r="D6638" s="90"/>
      <c r="E6638" s="90"/>
      <c r="F6638" s="96">
        <v>3.24</v>
      </c>
      <c r="G6638" s="91">
        <v>11.965</v>
      </c>
      <c r="H6638" s="41">
        <v>3.1398299475804414E-4</v>
      </c>
      <c r="I6638" s="42">
        <v>56.27078881806316</v>
      </c>
      <c r="J6638" s="41">
        <v>3.3236111111111113E-4</v>
      </c>
      <c r="K6638" s="42">
        <v>4.2735727821815406</v>
      </c>
      <c r="L6638" s="41">
        <v>3.1398299475804414E-4</v>
      </c>
      <c r="M6638" s="42">
        <v>4.0322121898871961</v>
      </c>
    </row>
    <row r="6639" spans="1:13" x14ac:dyDescent="0.2">
      <c r="A6639" s="84">
        <v>360</v>
      </c>
      <c r="B6639" s="85">
        <v>39962</v>
      </c>
      <c r="C6639" s="105">
        <v>20.63</v>
      </c>
      <c r="D6639" s="90"/>
      <c r="E6639" s="90"/>
      <c r="F6639" s="96">
        <v>3.23</v>
      </c>
      <c r="G6639" s="91">
        <v>11.93</v>
      </c>
      <c r="H6639" s="41">
        <v>3.1311425979807517E-4</v>
      </c>
      <c r="I6639" s="42">
        <v>56.28840800445218</v>
      </c>
      <c r="J6639" s="41">
        <v>3.3138888888888888E-4</v>
      </c>
      <c r="K6639" s="42">
        <v>4.2739041710704297</v>
      </c>
      <c r="L6639" s="41">
        <v>3.1311425979807517E-4</v>
      </c>
      <c r="M6639" s="42">
        <v>4.0325253041469944</v>
      </c>
    </row>
    <row r="6640" spans="1:13" x14ac:dyDescent="0.2">
      <c r="A6640" s="84">
        <v>360</v>
      </c>
      <c r="B6640" s="85">
        <v>39963</v>
      </c>
      <c r="C6640" s="105">
        <v>20.63</v>
      </c>
      <c r="D6640" s="90"/>
      <c r="E6640" s="90"/>
      <c r="F6640" s="96">
        <v>3.23</v>
      </c>
      <c r="G6640" s="91">
        <v>11.93</v>
      </c>
      <c r="H6640" s="41">
        <v>3.1311425979807517E-4</v>
      </c>
      <c r="I6640" s="42">
        <v>56.306032707659703</v>
      </c>
      <c r="J6640" s="41">
        <v>3.3138888888888888E-4</v>
      </c>
      <c r="K6640" s="42">
        <v>4.2742355599593189</v>
      </c>
      <c r="L6640" s="41">
        <v>3.1311425979807517E-4</v>
      </c>
      <c r="M6640" s="42">
        <v>4.0328384184067927</v>
      </c>
    </row>
    <row r="6641" spans="1:13" x14ac:dyDescent="0.2">
      <c r="A6641" s="84">
        <v>360</v>
      </c>
      <c r="B6641" s="85">
        <v>39964</v>
      </c>
      <c r="C6641" s="105">
        <v>20.63</v>
      </c>
      <c r="D6641" s="90"/>
      <c r="E6641" s="90"/>
      <c r="F6641" s="96">
        <v>3.23</v>
      </c>
      <c r="G6641" s="91">
        <v>11.93</v>
      </c>
      <c r="H6641" s="41">
        <v>3.1311425979807517E-4</v>
      </c>
      <c r="I6641" s="42">
        <v>56.323662929413132</v>
      </c>
      <c r="J6641" s="41">
        <v>3.3138888888888888E-4</v>
      </c>
      <c r="K6641" s="42">
        <v>4.2745669488482081</v>
      </c>
      <c r="L6641" s="41">
        <v>3.1311425979807517E-4</v>
      </c>
      <c r="M6641" s="42">
        <v>4.033151532666591</v>
      </c>
    </row>
    <row r="6642" spans="1:13" x14ac:dyDescent="0.2">
      <c r="A6642" s="84">
        <v>360</v>
      </c>
      <c r="B6642" s="85">
        <v>39965</v>
      </c>
      <c r="C6642" s="105">
        <v>20.61</v>
      </c>
      <c r="D6642" s="90"/>
      <c r="E6642" s="90"/>
      <c r="F6642" s="96">
        <v>3.19</v>
      </c>
      <c r="G6642" s="91">
        <v>11.9</v>
      </c>
      <c r="H6642" s="41">
        <v>3.1236941419532371E-4</v>
      </c>
      <c r="I6642" s="42">
        <v>56.341256719007724</v>
      </c>
      <c r="J6642" s="41">
        <v>3.3055555555555556E-4</v>
      </c>
      <c r="K6642" s="42">
        <v>4.2748975044037634</v>
      </c>
      <c r="L6642" s="41">
        <v>3.1236941419532371E-4</v>
      </c>
      <c r="M6642" s="42">
        <v>4.0334639020807863</v>
      </c>
    </row>
    <row r="6643" spans="1:13" x14ac:dyDescent="0.2">
      <c r="A6643" s="84">
        <v>360</v>
      </c>
      <c r="B6643" s="85">
        <v>39966</v>
      </c>
      <c r="C6643" s="105">
        <v>20.67</v>
      </c>
      <c r="D6643" s="90"/>
      <c r="E6643" s="90"/>
      <c r="F6643" s="96">
        <v>3.15</v>
      </c>
      <c r="G6643" s="91">
        <v>11.91</v>
      </c>
      <c r="H6643" s="41">
        <v>3.1261771818669182E-4</v>
      </c>
      <c r="I6643" s="42">
        <v>56.35886999412299</v>
      </c>
      <c r="J6643" s="41">
        <v>3.3083333333333332E-4</v>
      </c>
      <c r="K6643" s="42">
        <v>4.2752283377370963</v>
      </c>
      <c r="L6643" s="41">
        <v>3.1261771818669182E-4</v>
      </c>
      <c r="M6643" s="42">
        <v>4.0337765197989732</v>
      </c>
    </row>
    <row r="6644" spans="1:13" x14ac:dyDescent="0.2">
      <c r="A6644" s="84">
        <v>360</v>
      </c>
      <c r="B6644" s="85">
        <v>39967</v>
      </c>
      <c r="C6644" s="105">
        <v>20.67</v>
      </c>
      <c r="D6644" s="90"/>
      <c r="E6644" s="90"/>
      <c r="F6644" s="96">
        <v>3.15</v>
      </c>
      <c r="G6644" s="91">
        <v>11.91</v>
      </c>
      <c r="H6644" s="41">
        <v>3.1261771818669182E-4</v>
      </c>
      <c r="I6644" s="42">
        <v>56.376488775460132</v>
      </c>
      <c r="J6644" s="41">
        <v>3.3083333333333332E-4</v>
      </c>
      <c r="K6644" s="42">
        <v>4.2755591710704293</v>
      </c>
      <c r="L6644" s="41">
        <v>3.1261771818669182E-4</v>
      </c>
      <c r="M6644" s="42">
        <v>4.0340891375171601</v>
      </c>
    </row>
    <row r="6645" spans="1:13" x14ac:dyDescent="0.2">
      <c r="A6645" s="84">
        <v>360</v>
      </c>
      <c r="B6645" s="85">
        <v>39968</v>
      </c>
      <c r="C6645" s="105">
        <v>20.64</v>
      </c>
      <c r="D6645" s="90"/>
      <c r="E6645" s="90"/>
      <c r="F6645" s="96">
        <v>3.15</v>
      </c>
      <c r="G6645" s="91">
        <v>11.895</v>
      </c>
      <c r="H6645" s="41">
        <v>3.1224525390127766E-4</v>
      </c>
      <c r="I6645" s="42">
        <v>56.394092066511888</v>
      </c>
      <c r="J6645" s="41">
        <v>3.3041666666666663E-4</v>
      </c>
      <c r="K6645" s="42">
        <v>4.2758895877370957</v>
      </c>
      <c r="L6645" s="41">
        <v>3.1224525390127766E-4</v>
      </c>
      <c r="M6645" s="42">
        <v>4.0344013827710619</v>
      </c>
    </row>
    <row r="6646" spans="1:13" x14ac:dyDescent="0.2">
      <c r="A6646" s="84">
        <v>360</v>
      </c>
      <c r="B6646" s="85">
        <v>39969</v>
      </c>
      <c r="C6646" s="105">
        <v>20.61</v>
      </c>
      <c r="D6646" s="90"/>
      <c r="E6646" s="90"/>
      <c r="F6646" s="96">
        <v>3.14</v>
      </c>
      <c r="G6646" s="91">
        <v>11.875</v>
      </c>
      <c r="H6646" s="41">
        <v>3.1174855739268814E-4</v>
      </c>
      <c r="I6646" s="42">
        <v>56.411672843359092</v>
      </c>
      <c r="J6646" s="41">
        <v>3.2986111111111112E-4</v>
      </c>
      <c r="K6646" s="42">
        <v>4.2762194488482068</v>
      </c>
      <c r="L6646" s="41">
        <v>3.1174855739268814E-4</v>
      </c>
      <c r="M6646" s="42">
        <v>4.0347131313284548</v>
      </c>
    </row>
    <row r="6647" spans="1:13" x14ac:dyDescent="0.2">
      <c r="A6647" s="84">
        <v>360</v>
      </c>
      <c r="B6647" s="85">
        <v>39970</v>
      </c>
      <c r="C6647" s="105">
        <v>20.61</v>
      </c>
      <c r="D6647" s="90"/>
      <c r="E6647" s="90"/>
      <c r="F6647" s="96">
        <v>3.14</v>
      </c>
      <c r="G6647" s="91">
        <v>11.875</v>
      </c>
      <c r="H6647" s="41">
        <v>3.1174855739268814E-4</v>
      </c>
      <c r="I6647" s="42">
        <v>56.429259100988119</v>
      </c>
      <c r="J6647" s="41">
        <v>3.2986111111111112E-4</v>
      </c>
      <c r="K6647" s="42">
        <v>4.2765493099593179</v>
      </c>
      <c r="L6647" s="41">
        <v>3.1174855739268814E-4</v>
      </c>
      <c r="M6647" s="42">
        <v>4.0350248798858477</v>
      </c>
    </row>
    <row r="6648" spans="1:13" x14ac:dyDescent="0.2">
      <c r="A6648" s="84">
        <v>360</v>
      </c>
      <c r="B6648" s="85">
        <v>39971</v>
      </c>
      <c r="C6648" s="105">
        <v>20.61</v>
      </c>
      <c r="D6648" s="90"/>
      <c r="E6648" s="90"/>
      <c r="F6648" s="96">
        <v>3.14</v>
      </c>
      <c r="G6648" s="91">
        <v>11.875</v>
      </c>
      <c r="H6648" s="41">
        <v>3.1174855739268814E-4</v>
      </c>
      <c r="I6648" s="42">
        <v>56.44685084110759</v>
      </c>
      <c r="J6648" s="41">
        <v>3.2986111111111112E-4</v>
      </c>
      <c r="K6648" s="42">
        <v>4.276879171070429</v>
      </c>
      <c r="L6648" s="41">
        <v>3.1174855739268814E-4</v>
      </c>
      <c r="M6648" s="42">
        <v>4.0353366284432406</v>
      </c>
    </row>
    <row r="6649" spans="1:13" x14ac:dyDescent="0.2">
      <c r="A6649" s="84">
        <v>360</v>
      </c>
      <c r="B6649" s="85">
        <v>39972</v>
      </c>
      <c r="C6649" s="105">
        <v>20.63</v>
      </c>
      <c r="D6649" s="90"/>
      <c r="E6649" s="90"/>
      <c r="F6649" s="96">
        <v>3.07</v>
      </c>
      <c r="G6649" s="91">
        <v>11.85</v>
      </c>
      <c r="H6649" s="41">
        <v>3.1112756222118065E-4</v>
      </c>
      <c r="I6649" s="42">
        <v>56.464413012204844</v>
      </c>
      <c r="J6649" s="41">
        <v>3.2916666666666668E-4</v>
      </c>
      <c r="K6649" s="42">
        <v>4.277208337737096</v>
      </c>
      <c r="L6649" s="41">
        <v>3.1112756222118065E-4</v>
      </c>
      <c r="M6649" s="42">
        <v>4.0356477560054618</v>
      </c>
    </row>
    <row r="6650" spans="1:13" x14ac:dyDescent="0.2">
      <c r="A6650" s="84">
        <v>360</v>
      </c>
      <c r="B6650" s="85">
        <v>39973</v>
      </c>
      <c r="C6650" s="105">
        <v>20.59</v>
      </c>
      <c r="D6650" s="90"/>
      <c r="E6650" s="90"/>
      <c r="F6650" s="96">
        <v>3.03</v>
      </c>
      <c r="G6650" s="91">
        <v>11.81</v>
      </c>
      <c r="H6650" s="41">
        <v>3.1013368198506974E-4</v>
      </c>
      <c r="I6650" s="42">
        <v>56.481924528513446</v>
      </c>
      <c r="J6650" s="41">
        <v>3.2805555555555555E-4</v>
      </c>
      <c r="K6650" s="42">
        <v>4.2775363932926513</v>
      </c>
      <c r="L6650" s="41">
        <v>3.1013368198506974E-4</v>
      </c>
      <c r="M6650" s="42">
        <v>4.0359578896874471</v>
      </c>
    </row>
    <row r="6651" spans="1:13" x14ac:dyDescent="0.2">
      <c r="A6651" s="84">
        <v>360</v>
      </c>
      <c r="B6651" s="85">
        <v>39974</v>
      </c>
      <c r="C6651" s="105">
        <v>20.61</v>
      </c>
      <c r="D6651" s="90"/>
      <c r="E6651" s="90"/>
      <c r="F6651" s="96">
        <v>3.02</v>
      </c>
      <c r="G6651" s="91">
        <v>11.815</v>
      </c>
      <c r="H6651" s="41">
        <v>3.1025793640337973E-4</v>
      </c>
      <c r="I6651" s="42">
        <v>56.499448493861756</v>
      </c>
      <c r="J6651" s="41">
        <v>3.2819444444444443E-4</v>
      </c>
      <c r="K6651" s="42">
        <v>4.2778645877370955</v>
      </c>
      <c r="L6651" s="41">
        <v>3.1025793640337973E-4</v>
      </c>
      <c r="M6651" s="42">
        <v>4.0362681476238507</v>
      </c>
    </row>
    <row r="6652" spans="1:13" x14ac:dyDescent="0.2">
      <c r="A6652" s="84">
        <v>360</v>
      </c>
      <c r="B6652" s="85">
        <v>39975</v>
      </c>
      <c r="C6652" s="105">
        <v>20.61</v>
      </c>
      <c r="D6652" s="90"/>
      <c r="E6652" s="90"/>
      <c r="F6652" s="96">
        <v>3.03</v>
      </c>
      <c r="G6652" s="91">
        <v>11.82</v>
      </c>
      <c r="H6652" s="41">
        <v>3.1038218528123274E-4</v>
      </c>
      <c r="I6652" s="42">
        <v>56.516984916152467</v>
      </c>
      <c r="J6652" s="41">
        <v>3.2833333333333336E-4</v>
      </c>
      <c r="K6652" s="42">
        <v>4.2781929210704286</v>
      </c>
      <c r="L6652" s="41">
        <v>3.1038218528123274E-4</v>
      </c>
      <c r="M6652" s="42">
        <v>4.0365785298091321</v>
      </c>
    </row>
    <row r="6653" spans="1:13" x14ac:dyDescent="0.2">
      <c r="A6653" s="84">
        <v>360</v>
      </c>
      <c r="B6653" s="85">
        <v>39976</v>
      </c>
      <c r="C6653" s="105">
        <v>20.63</v>
      </c>
      <c r="D6653" s="90"/>
      <c r="E6653" s="90"/>
      <c r="F6653" s="96">
        <v>3.01</v>
      </c>
      <c r="G6653" s="91">
        <v>11.82</v>
      </c>
      <c r="H6653" s="41">
        <v>3.1038218528123274E-4</v>
      </c>
      <c r="I6653" s="42">
        <v>56.534526781436249</v>
      </c>
      <c r="J6653" s="41">
        <v>3.2833333333333336E-4</v>
      </c>
      <c r="K6653" s="42">
        <v>4.2785212544037616</v>
      </c>
      <c r="L6653" s="41">
        <v>3.1038218528123274E-4</v>
      </c>
      <c r="M6653" s="42">
        <v>4.0368889119944136</v>
      </c>
    </row>
    <row r="6654" spans="1:13" x14ac:dyDescent="0.2">
      <c r="A6654" s="84">
        <v>360</v>
      </c>
      <c r="B6654" s="85">
        <v>39977</v>
      </c>
      <c r="C6654" s="105">
        <v>20.63</v>
      </c>
      <c r="D6654" s="90"/>
      <c r="E6654" s="90"/>
      <c r="F6654" s="96">
        <v>3.01</v>
      </c>
      <c r="G6654" s="91">
        <v>11.82</v>
      </c>
      <c r="H6654" s="41">
        <v>3.1038218528123274E-4</v>
      </c>
      <c r="I6654" s="42">
        <v>56.55207409140251</v>
      </c>
      <c r="J6654" s="41">
        <v>3.2833333333333336E-4</v>
      </c>
      <c r="K6654" s="42">
        <v>4.2788495877370947</v>
      </c>
      <c r="L6654" s="41">
        <v>3.1038218528123274E-4</v>
      </c>
      <c r="M6654" s="42">
        <v>4.037199294179695</v>
      </c>
    </row>
    <row r="6655" spans="1:13" x14ac:dyDescent="0.2">
      <c r="A6655" s="84">
        <v>360</v>
      </c>
      <c r="B6655" s="85">
        <v>39978</v>
      </c>
      <c r="C6655" s="105">
        <v>20.63</v>
      </c>
      <c r="D6655" s="90"/>
      <c r="E6655" s="90"/>
      <c r="F6655" s="96">
        <v>3.01</v>
      </c>
      <c r="G6655" s="91">
        <v>11.82</v>
      </c>
      <c r="H6655" s="41">
        <v>3.1038218528123274E-4</v>
      </c>
      <c r="I6655" s="42">
        <v>56.569626847741183</v>
      </c>
      <c r="J6655" s="41">
        <v>3.2833333333333336E-4</v>
      </c>
      <c r="K6655" s="42">
        <v>4.2791779210704277</v>
      </c>
      <c r="L6655" s="41">
        <v>3.1038218528123274E-4</v>
      </c>
      <c r="M6655" s="42">
        <v>4.0375096763649765</v>
      </c>
    </row>
    <row r="6656" spans="1:13" x14ac:dyDescent="0.2">
      <c r="A6656" s="84">
        <v>360</v>
      </c>
      <c r="B6656" s="85">
        <v>39979</v>
      </c>
      <c r="C6656" s="105">
        <v>20.59</v>
      </c>
      <c r="D6656" s="90"/>
      <c r="E6656" s="90"/>
      <c r="F6656" s="96">
        <v>2.99</v>
      </c>
      <c r="G6656" s="91">
        <v>11.79</v>
      </c>
      <c r="H6656" s="41">
        <v>3.0963660889415934E-4</v>
      </c>
      <c r="I6656" s="42">
        <v>56.587142875164723</v>
      </c>
      <c r="J6656" s="41">
        <v>3.2749999999999999E-4</v>
      </c>
      <c r="K6656" s="42">
        <v>4.2795054210704278</v>
      </c>
      <c r="L6656" s="41">
        <v>3.0963660889415934E-4</v>
      </c>
      <c r="M6656" s="42">
        <v>4.0378193129738706</v>
      </c>
    </row>
    <row r="6657" spans="1:13" x14ac:dyDescent="0.2">
      <c r="A6657" s="84">
        <v>360</v>
      </c>
      <c r="B6657" s="85">
        <v>39980</v>
      </c>
      <c r="C6657" s="105">
        <v>20.53</v>
      </c>
      <c r="D6657" s="90"/>
      <c r="E6657" s="90"/>
      <c r="F6657" s="96">
        <v>2.98</v>
      </c>
      <c r="G6657" s="91">
        <v>11.755000000000001</v>
      </c>
      <c r="H6657" s="41">
        <v>3.0876651755451512E-4</v>
      </c>
      <c r="I6657" s="42">
        <v>56.604615090208647</v>
      </c>
      <c r="J6657" s="41">
        <v>3.265277777777778E-4</v>
      </c>
      <c r="K6657" s="42">
        <v>4.2798319488482059</v>
      </c>
      <c r="L6657" s="41">
        <v>3.0876651755451512E-4</v>
      </c>
      <c r="M6657" s="42">
        <v>4.0381280794914254</v>
      </c>
    </row>
    <row r="6658" spans="1:13" x14ac:dyDescent="0.2">
      <c r="A6658" s="84">
        <v>360</v>
      </c>
      <c r="B6658" s="85">
        <v>39981</v>
      </c>
      <c r="C6658" s="105">
        <v>20.61</v>
      </c>
      <c r="D6658" s="90"/>
      <c r="E6658" s="90"/>
      <c r="F6658" s="96">
        <v>2.98</v>
      </c>
      <c r="G6658" s="91">
        <v>11.795</v>
      </c>
      <c r="H6658" s="41">
        <v>3.097608854805145E-4</v>
      </c>
      <c r="I6658" s="42">
        <v>56.622148985901276</v>
      </c>
      <c r="J6658" s="41">
        <v>3.2763888888888887E-4</v>
      </c>
      <c r="K6658" s="42">
        <v>4.2801595877370948</v>
      </c>
      <c r="L6658" s="41">
        <v>3.097608854805145E-4</v>
      </c>
      <c r="M6658" s="42">
        <v>4.0384378403769059</v>
      </c>
    </row>
    <row r="6659" spans="1:13" x14ac:dyDescent="0.2">
      <c r="A6659" s="84">
        <v>360</v>
      </c>
      <c r="B6659" s="85">
        <v>39982</v>
      </c>
      <c r="C6659" s="105">
        <v>20.59</v>
      </c>
      <c r="D6659" s="90"/>
      <c r="E6659" s="90"/>
      <c r="F6659" s="96">
        <v>2.96</v>
      </c>
      <c r="G6659" s="91">
        <v>11.775</v>
      </c>
      <c r="H6659" s="41">
        <v>3.0926374587458838E-4</v>
      </c>
      <c r="I6659" s="42">
        <v>56.639660163796123</v>
      </c>
      <c r="J6659" s="41">
        <v>3.2708333333333336E-4</v>
      </c>
      <c r="K6659" s="42">
        <v>4.2804866710704284</v>
      </c>
      <c r="L6659" s="41">
        <v>3.0926374587458838E-4</v>
      </c>
      <c r="M6659" s="42">
        <v>4.0387471041227805</v>
      </c>
    </row>
    <row r="6660" spans="1:13" x14ac:dyDescent="0.2">
      <c r="A6660" s="84">
        <v>360</v>
      </c>
      <c r="B6660" s="85">
        <v>39983</v>
      </c>
      <c r="C6660" s="105">
        <v>20.61</v>
      </c>
      <c r="D6660" s="90"/>
      <c r="E6660" s="90"/>
      <c r="F6660" s="96">
        <v>2.96</v>
      </c>
      <c r="G6660" s="91">
        <v>11.785</v>
      </c>
      <c r="H6660" s="41">
        <v>3.095123267649047E-4</v>
      </c>
      <c r="I6660" s="42">
        <v>56.657190836800595</v>
      </c>
      <c r="J6660" s="41">
        <v>3.2736111111111111E-4</v>
      </c>
      <c r="K6660" s="42">
        <v>4.2808140321815396</v>
      </c>
      <c r="L6660" s="41">
        <v>3.095123267649047E-4</v>
      </c>
      <c r="M6660" s="42">
        <v>4.0390566164495452</v>
      </c>
    </row>
    <row r="6661" spans="1:13" x14ac:dyDescent="0.2">
      <c r="A6661" s="84">
        <v>360</v>
      </c>
      <c r="B6661" s="85">
        <v>39984</v>
      </c>
      <c r="C6661" s="105">
        <v>20.61</v>
      </c>
      <c r="D6661" s="90"/>
      <c r="E6661" s="90"/>
      <c r="F6661" s="96">
        <v>2.96</v>
      </c>
      <c r="G6661" s="91">
        <v>11.785</v>
      </c>
      <c r="H6661" s="41">
        <v>3.095123267649047E-4</v>
      </c>
      <c r="I6661" s="42">
        <v>56.674726935764454</v>
      </c>
      <c r="J6661" s="41">
        <v>3.2736111111111111E-4</v>
      </c>
      <c r="K6661" s="42">
        <v>4.2811413932926508</v>
      </c>
      <c r="L6661" s="41">
        <v>3.095123267649047E-4</v>
      </c>
      <c r="M6661" s="42">
        <v>4.0393661287763098</v>
      </c>
    </row>
    <row r="6662" spans="1:13" x14ac:dyDescent="0.2">
      <c r="A6662" s="84">
        <v>360</v>
      </c>
      <c r="B6662" s="85">
        <v>39985</v>
      </c>
      <c r="C6662" s="105">
        <v>20.61</v>
      </c>
      <c r="D6662" s="90"/>
      <c r="E6662" s="90"/>
      <c r="F6662" s="96">
        <v>2.96</v>
      </c>
      <c r="G6662" s="91">
        <v>11.785</v>
      </c>
      <c r="H6662" s="41">
        <v>3.095123267649047E-4</v>
      </c>
      <c r="I6662" s="42">
        <v>56.69226846236711</v>
      </c>
      <c r="J6662" s="41">
        <v>3.2736111111111111E-4</v>
      </c>
      <c r="K6662" s="42">
        <v>4.281468754403762</v>
      </c>
      <c r="L6662" s="41">
        <v>3.095123267649047E-4</v>
      </c>
      <c r="M6662" s="42">
        <v>4.0396756411030745</v>
      </c>
    </row>
    <row r="6663" spans="1:13" x14ac:dyDescent="0.2">
      <c r="A6663" s="84">
        <v>360</v>
      </c>
      <c r="B6663" s="85">
        <v>39986</v>
      </c>
      <c r="C6663" s="105">
        <v>20.69</v>
      </c>
      <c r="D6663" s="90"/>
      <c r="E6663" s="90"/>
      <c r="F6663" s="96">
        <v>2.95</v>
      </c>
      <c r="G6663" s="91">
        <v>11.82</v>
      </c>
      <c r="H6663" s="41">
        <v>3.1038218528123274E-4</v>
      </c>
      <c r="I6663" s="42">
        <v>56.709864732541007</v>
      </c>
      <c r="J6663" s="41">
        <v>3.2833333333333336E-4</v>
      </c>
      <c r="K6663" s="42">
        <v>4.281797087737095</v>
      </c>
      <c r="L6663" s="41">
        <v>3.1038218528123274E-4</v>
      </c>
      <c r="M6663" s="42">
        <v>4.039986023288356</v>
      </c>
    </row>
    <row r="6664" spans="1:13" x14ac:dyDescent="0.2">
      <c r="A6664" s="84">
        <v>360</v>
      </c>
      <c r="B6664" s="85">
        <v>39987</v>
      </c>
      <c r="C6664" s="105">
        <v>20.95</v>
      </c>
      <c r="D6664" s="90"/>
      <c r="E6664" s="90"/>
      <c r="F6664" s="96">
        <v>2.92</v>
      </c>
      <c r="G6664" s="91">
        <v>11.934999999999999</v>
      </c>
      <c r="H6664" s="41">
        <v>3.132383813764239E-4</v>
      </c>
      <c r="I6664" s="42">
        <v>56.727628438777906</v>
      </c>
      <c r="J6664" s="41">
        <v>3.3152777777777776E-4</v>
      </c>
      <c r="K6664" s="42">
        <v>4.282128615514873</v>
      </c>
      <c r="L6664" s="41">
        <v>3.132383813764239E-4</v>
      </c>
      <c r="M6664" s="42">
        <v>4.0402992616697322</v>
      </c>
    </row>
    <row r="6665" spans="1:13" x14ac:dyDescent="0.2">
      <c r="A6665" s="84">
        <v>360</v>
      </c>
      <c r="B6665" s="85">
        <v>39988</v>
      </c>
      <c r="C6665" s="105">
        <v>20.85</v>
      </c>
      <c r="D6665" s="90"/>
      <c r="E6665" s="90"/>
      <c r="F6665" s="96">
        <v>2.93</v>
      </c>
      <c r="G6665" s="91">
        <v>11.89</v>
      </c>
      <c r="H6665" s="41">
        <v>3.1212108807454619E-4</v>
      </c>
      <c r="I6665" s="42">
        <v>56.745334327890106</v>
      </c>
      <c r="J6665" s="41">
        <v>3.3027777777777781E-4</v>
      </c>
      <c r="K6665" s="42">
        <v>4.2824588932926506</v>
      </c>
      <c r="L6665" s="41">
        <v>3.1212108807454619E-4</v>
      </c>
      <c r="M6665" s="42">
        <v>4.040611382757807</v>
      </c>
    </row>
    <row r="6666" spans="1:13" x14ac:dyDescent="0.2">
      <c r="A6666" s="84">
        <v>360</v>
      </c>
      <c r="B6666" s="85">
        <v>39989</v>
      </c>
      <c r="C6666" s="105">
        <v>20.85</v>
      </c>
      <c r="D6666" s="90"/>
      <c r="E6666" s="90"/>
      <c r="F6666" s="96">
        <v>2.92</v>
      </c>
      <c r="G6666" s="91">
        <v>11.885000000000002</v>
      </c>
      <c r="H6666" s="41">
        <v>3.1199691671446317E-4</v>
      </c>
      <c r="I6666" s="42">
        <v>56.763038697238336</v>
      </c>
      <c r="J6666" s="41">
        <v>3.3013888888888893E-4</v>
      </c>
      <c r="K6666" s="42">
        <v>4.2827890321815394</v>
      </c>
      <c r="L6666" s="41">
        <v>3.1199691671446317E-4</v>
      </c>
      <c r="M6666" s="42">
        <v>4.0409233796745214</v>
      </c>
    </row>
    <row r="6667" spans="1:13" x14ac:dyDescent="0.2">
      <c r="A6667" s="84">
        <v>360</v>
      </c>
      <c r="B6667" s="85">
        <v>39990</v>
      </c>
      <c r="C6667" s="105">
        <v>20.91</v>
      </c>
      <c r="D6667" s="90"/>
      <c r="E6667" s="90"/>
      <c r="F6667" s="96">
        <v>2.9</v>
      </c>
      <c r="G6667" s="91">
        <v>11.904999999999999</v>
      </c>
      <c r="H6667" s="41">
        <v>3.1249356895690639E-4</v>
      </c>
      <c r="I6667" s="42">
        <v>56.780776781785676</v>
      </c>
      <c r="J6667" s="41">
        <v>3.3069444444444444E-4</v>
      </c>
      <c r="K6667" s="42">
        <v>4.2831197266259835</v>
      </c>
      <c r="L6667" s="41">
        <v>3.1249356895690639E-4</v>
      </c>
      <c r="M6667" s="42">
        <v>4.0412358732434779</v>
      </c>
    </row>
    <row r="6668" spans="1:13" x14ac:dyDescent="0.2">
      <c r="A6668" s="84">
        <v>360</v>
      </c>
      <c r="B6668" s="85">
        <v>39991</v>
      </c>
      <c r="C6668" s="105">
        <v>20.91</v>
      </c>
      <c r="D6668" s="90"/>
      <c r="E6668" s="90"/>
      <c r="F6668" s="96">
        <v>2.9</v>
      </c>
      <c r="G6668" s="91">
        <v>11.904999999999999</v>
      </c>
      <c r="H6668" s="41">
        <v>3.1249356895690639E-4</v>
      </c>
      <c r="I6668" s="42">
        <v>56.798520409370362</v>
      </c>
      <c r="J6668" s="41">
        <v>3.3069444444444444E-4</v>
      </c>
      <c r="K6668" s="42">
        <v>4.2834504210704276</v>
      </c>
      <c r="L6668" s="41">
        <v>3.1249356895690639E-4</v>
      </c>
      <c r="M6668" s="42">
        <v>4.0415483668124352</v>
      </c>
    </row>
    <row r="6669" spans="1:13" x14ac:dyDescent="0.2">
      <c r="A6669" s="84">
        <v>360</v>
      </c>
      <c r="B6669" s="85">
        <v>39992</v>
      </c>
      <c r="C6669" s="105">
        <v>20.91</v>
      </c>
      <c r="D6669" s="90"/>
      <c r="E6669" s="90"/>
      <c r="F6669" s="96">
        <v>2.9</v>
      </c>
      <c r="G6669" s="91">
        <v>11.904999999999999</v>
      </c>
      <c r="H6669" s="41">
        <v>3.1249356895690639E-4</v>
      </c>
      <c r="I6669" s="42">
        <v>56.816269581724555</v>
      </c>
      <c r="J6669" s="41">
        <v>3.3069444444444444E-4</v>
      </c>
      <c r="K6669" s="42">
        <v>4.2837811155148717</v>
      </c>
      <c r="L6669" s="41">
        <v>3.1249356895690639E-4</v>
      </c>
      <c r="M6669" s="42">
        <v>4.0418608603813926</v>
      </c>
    </row>
    <row r="6670" spans="1:13" x14ac:dyDescent="0.2">
      <c r="A6670" s="84">
        <v>360</v>
      </c>
      <c r="B6670" s="85">
        <v>39993</v>
      </c>
      <c r="C6670" s="105">
        <v>20.91</v>
      </c>
      <c r="D6670" s="90"/>
      <c r="E6670" s="90"/>
      <c r="F6670" s="96">
        <v>2.9</v>
      </c>
      <c r="G6670" s="91">
        <v>11.904999999999999</v>
      </c>
      <c r="H6670" s="41">
        <v>3.1249356895690639E-4</v>
      </c>
      <c r="I6670" s="42">
        <v>56.834024300580964</v>
      </c>
      <c r="J6670" s="41">
        <v>3.3069444444444444E-4</v>
      </c>
      <c r="K6670" s="42">
        <v>4.2841118099593158</v>
      </c>
      <c r="L6670" s="41">
        <v>3.1249356895690639E-4</v>
      </c>
      <c r="M6670" s="42">
        <v>4.0421733539503499</v>
      </c>
    </row>
    <row r="6671" spans="1:13" x14ac:dyDescent="0.2">
      <c r="A6671" s="84">
        <v>360</v>
      </c>
      <c r="B6671" s="85">
        <v>39994</v>
      </c>
      <c r="C6671" s="105">
        <v>20.88</v>
      </c>
      <c r="D6671" s="90"/>
      <c r="E6671" s="90"/>
      <c r="F6671" s="96">
        <v>2.88</v>
      </c>
      <c r="G6671" s="91">
        <v>11.879999999999999</v>
      </c>
      <c r="H6671" s="41">
        <v>3.1187273982080654E-4</v>
      </c>
      <c r="I6671" s="42">
        <v>56.85174928345463</v>
      </c>
      <c r="J6671" s="41">
        <v>3.3E-4</v>
      </c>
      <c r="K6671" s="42">
        <v>4.2844418099593158</v>
      </c>
      <c r="L6671" s="41">
        <v>3.1187273982080654E-4</v>
      </c>
      <c r="M6671" s="42">
        <v>4.0424852266901707</v>
      </c>
    </row>
    <row r="6672" spans="1:13" x14ac:dyDescent="0.2">
      <c r="A6672" s="84">
        <v>360</v>
      </c>
      <c r="B6672" s="85">
        <v>39995</v>
      </c>
      <c r="C6672" s="105">
        <v>20.81</v>
      </c>
      <c r="D6672" s="90"/>
      <c r="E6672" s="90"/>
      <c r="F6672" s="96">
        <v>2.85</v>
      </c>
      <c r="G6672" s="91">
        <v>11.83</v>
      </c>
      <c r="H6672" s="41">
        <v>3.1063066641667803E-4</v>
      </c>
      <c r="I6672" s="42">
        <v>56.869409180221503</v>
      </c>
      <c r="J6672" s="41">
        <v>3.2861111111111112E-4</v>
      </c>
      <c r="K6672" s="42">
        <v>4.2847704210704265</v>
      </c>
      <c r="L6672" s="41">
        <v>3.1063066641667803E-4</v>
      </c>
      <c r="M6672" s="42">
        <v>4.0427958573565874</v>
      </c>
    </row>
    <row r="6673" spans="1:13" x14ac:dyDescent="0.2">
      <c r="A6673" s="84">
        <v>360</v>
      </c>
      <c r="B6673" s="85">
        <v>39996</v>
      </c>
      <c r="C6673" s="105">
        <v>20.99</v>
      </c>
      <c r="D6673" s="90"/>
      <c r="E6673" s="90"/>
      <c r="F6673" s="96">
        <v>2.83</v>
      </c>
      <c r="G6673" s="91">
        <v>11.91</v>
      </c>
      <c r="H6673" s="41">
        <v>3.1261771818669182E-4</v>
      </c>
      <c r="I6673" s="42">
        <v>56.887187565154051</v>
      </c>
      <c r="J6673" s="41">
        <v>3.3083333333333332E-4</v>
      </c>
      <c r="K6673" s="42">
        <v>4.2851012544037594</v>
      </c>
      <c r="L6673" s="41">
        <v>3.1261771818669182E-4</v>
      </c>
      <c r="M6673" s="42">
        <v>4.0431084750747743</v>
      </c>
    </row>
    <row r="6674" spans="1:13" x14ac:dyDescent="0.2">
      <c r="A6674" s="84">
        <v>360</v>
      </c>
      <c r="B6674" s="85">
        <v>39997</v>
      </c>
      <c r="C6674" s="105">
        <v>20.9</v>
      </c>
      <c r="D6674" s="90"/>
      <c r="E6674" s="90"/>
      <c r="F6674" s="96">
        <v>2.83</v>
      </c>
      <c r="G6674" s="91">
        <v>11.864999999999998</v>
      </c>
      <c r="H6674" s="41">
        <v>3.1150017593173374E-4</v>
      </c>
      <c r="I6674" s="42">
        <v>56.904907934088861</v>
      </c>
      <c r="J6674" s="41">
        <v>3.2958333333333331E-4</v>
      </c>
      <c r="K6674" s="42">
        <v>4.2854308377370929</v>
      </c>
      <c r="L6674" s="41">
        <v>3.1150017593173374E-4</v>
      </c>
      <c r="M6674" s="42">
        <v>4.0434199752507061</v>
      </c>
    </row>
    <row r="6675" spans="1:13" x14ac:dyDescent="0.2">
      <c r="A6675" s="84">
        <v>360</v>
      </c>
      <c r="B6675" s="85">
        <v>39998</v>
      </c>
      <c r="C6675" s="105">
        <v>20.9</v>
      </c>
      <c r="D6675" s="90"/>
      <c r="E6675" s="90"/>
      <c r="F6675" s="96">
        <v>2.83</v>
      </c>
      <c r="G6675" s="91">
        <v>11.864999999999998</v>
      </c>
      <c r="H6675" s="41">
        <v>3.1150017593173374E-4</v>
      </c>
      <c r="I6675" s="42">
        <v>56.922633822921711</v>
      </c>
      <c r="J6675" s="41">
        <v>3.2958333333333331E-4</v>
      </c>
      <c r="K6675" s="42">
        <v>4.2857604210704263</v>
      </c>
      <c r="L6675" s="41">
        <v>3.1150017593173374E-4</v>
      </c>
      <c r="M6675" s="42">
        <v>4.0437314754266378</v>
      </c>
    </row>
    <row r="6676" spans="1:13" x14ac:dyDescent="0.2">
      <c r="A6676" s="84">
        <v>360</v>
      </c>
      <c r="B6676" s="85">
        <v>39999</v>
      </c>
      <c r="C6676" s="105">
        <v>20.9</v>
      </c>
      <c r="D6676" s="90"/>
      <c r="E6676" s="90"/>
      <c r="F6676" s="96">
        <v>2.83</v>
      </c>
      <c r="G6676" s="91">
        <v>11.864999999999998</v>
      </c>
      <c r="H6676" s="41">
        <v>3.1150017593173374E-4</v>
      </c>
      <c r="I6676" s="42">
        <v>56.940365233372049</v>
      </c>
      <c r="J6676" s="41">
        <v>3.2958333333333331E-4</v>
      </c>
      <c r="K6676" s="42">
        <v>4.2860900044037598</v>
      </c>
      <c r="L6676" s="41">
        <v>3.1150017593173374E-4</v>
      </c>
      <c r="M6676" s="42">
        <v>4.0440429756025695</v>
      </c>
    </row>
    <row r="6677" spans="1:13" x14ac:dyDescent="0.2">
      <c r="A6677" s="84">
        <v>360</v>
      </c>
      <c r="B6677" s="85">
        <v>40000</v>
      </c>
      <c r="C6677" s="105">
        <v>20.92</v>
      </c>
      <c r="D6677" s="90"/>
      <c r="E6677" s="90"/>
      <c r="F6677" s="96">
        <v>2.79</v>
      </c>
      <c r="G6677" s="91">
        <v>11.855</v>
      </c>
      <c r="H6677" s="41">
        <v>3.1125177232804724E-4</v>
      </c>
      <c r="I6677" s="42">
        <v>56.958088022967942</v>
      </c>
      <c r="J6677" s="41">
        <v>3.2930555555555556E-4</v>
      </c>
      <c r="K6677" s="42">
        <v>4.2864193099593155</v>
      </c>
      <c r="L6677" s="41">
        <v>3.1125177232804724E-4</v>
      </c>
      <c r="M6677" s="42">
        <v>4.0443542273748978</v>
      </c>
    </row>
    <row r="6678" spans="1:13" x14ac:dyDescent="0.2">
      <c r="A6678" s="84">
        <v>360</v>
      </c>
      <c r="B6678" s="85">
        <v>40001</v>
      </c>
      <c r="C6678" s="105">
        <v>20.83</v>
      </c>
      <c r="D6678" s="90"/>
      <c r="E6678" s="90"/>
      <c r="F6678" s="96">
        <v>2.77</v>
      </c>
      <c r="G6678" s="91">
        <v>11.799999999999999</v>
      </c>
      <c r="H6678" s="41">
        <v>3.098851565239702E-4</v>
      </c>
      <c r="I6678" s="42">
        <v>56.975738488990245</v>
      </c>
      <c r="J6678" s="41">
        <v>3.2777777777777775E-4</v>
      </c>
      <c r="K6678" s="42">
        <v>4.2867470877370932</v>
      </c>
      <c r="L6678" s="41">
        <v>3.098851565239702E-4</v>
      </c>
      <c r="M6678" s="42">
        <v>4.0446641125314216</v>
      </c>
    </row>
    <row r="6679" spans="1:13" x14ac:dyDescent="0.2">
      <c r="A6679" s="84">
        <v>360</v>
      </c>
      <c r="B6679" s="85">
        <v>40002</v>
      </c>
      <c r="C6679" s="105">
        <v>20.81</v>
      </c>
      <c r="D6679" s="90"/>
      <c r="E6679" s="90"/>
      <c r="F6679" s="96">
        <v>2.77</v>
      </c>
      <c r="G6679" s="91">
        <v>11.79</v>
      </c>
      <c r="H6679" s="41">
        <v>3.0963660889415934E-4</v>
      </c>
      <c r="I6679" s="42">
        <v>56.993380263445218</v>
      </c>
      <c r="J6679" s="41">
        <v>3.2749999999999999E-4</v>
      </c>
      <c r="K6679" s="42">
        <v>4.2870745877370933</v>
      </c>
      <c r="L6679" s="41">
        <v>3.0963660889415934E-4</v>
      </c>
      <c r="M6679" s="42">
        <v>4.0449737491403157</v>
      </c>
    </row>
    <row r="6680" spans="1:13" x14ac:dyDescent="0.2">
      <c r="A6680" s="84">
        <v>360</v>
      </c>
      <c r="B6680" s="85">
        <v>40003</v>
      </c>
      <c r="C6680" s="105">
        <v>20.79</v>
      </c>
      <c r="D6680" s="90"/>
      <c r="E6680" s="90"/>
      <c r="F6680" s="96">
        <v>2.76</v>
      </c>
      <c r="G6680" s="91">
        <v>11.774999999999999</v>
      </c>
      <c r="H6680" s="41">
        <v>3.0926374587458838E-4</v>
      </c>
      <c r="I6680" s="42">
        <v>57.011006249715543</v>
      </c>
      <c r="J6680" s="41">
        <v>3.2708333333333331E-4</v>
      </c>
      <c r="K6680" s="42">
        <v>4.2874016710704268</v>
      </c>
      <c r="L6680" s="41">
        <v>3.0926374587458838E-4</v>
      </c>
      <c r="M6680" s="42">
        <v>4.0452830128861903</v>
      </c>
    </row>
    <row r="6681" spans="1:13" x14ac:dyDescent="0.2">
      <c r="A6681" s="84">
        <v>360</v>
      </c>
      <c r="B6681" s="85">
        <v>40004</v>
      </c>
      <c r="C6681" s="105">
        <v>20.71</v>
      </c>
      <c r="D6681" s="90"/>
      <c r="E6681" s="90"/>
      <c r="F6681" s="96">
        <v>2.75</v>
      </c>
      <c r="G6681" s="91">
        <v>11.73</v>
      </c>
      <c r="H6681" s="41">
        <v>3.0814485735120023E-4</v>
      </c>
      <c r="I6681" s="42">
        <v>57.028573898103808</v>
      </c>
      <c r="J6681" s="41">
        <v>3.2583333333333336E-4</v>
      </c>
      <c r="K6681" s="42">
        <v>4.2877275044037599</v>
      </c>
      <c r="L6681" s="41">
        <v>3.0814485735120023E-4</v>
      </c>
      <c r="M6681" s="42">
        <v>4.0455911577435417</v>
      </c>
    </row>
    <row r="6682" spans="1:13" x14ac:dyDescent="0.2">
      <c r="A6682" s="84">
        <v>360</v>
      </c>
      <c r="B6682" s="85">
        <v>40005</v>
      </c>
      <c r="C6682" s="105">
        <v>20.71</v>
      </c>
      <c r="D6682" s="90"/>
      <c r="E6682" s="90"/>
      <c r="F6682" s="96">
        <v>2.75</v>
      </c>
      <c r="G6682" s="91">
        <v>11.73</v>
      </c>
      <c r="H6682" s="41">
        <v>3.0814485735120023E-4</v>
      </c>
      <c r="I6682" s="42">
        <v>57.04614695987258</v>
      </c>
      <c r="J6682" s="41">
        <v>3.2583333333333336E-4</v>
      </c>
      <c r="K6682" s="42">
        <v>4.2880533377370931</v>
      </c>
      <c r="L6682" s="41">
        <v>3.0814485735120023E-4</v>
      </c>
      <c r="M6682" s="42">
        <v>4.0458993026008931</v>
      </c>
    </row>
    <row r="6683" spans="1:13" x14ac:dyDescent="0.2">
      <c r="A6683" s="84">
        <v>360</v>
      </c>
      <c r="B6683" s="85">
        <v>40006</v>
      </c>
      <c r="C6683" s="105">
        <v>20.71</v>
      </c>
      <c r="D6683" s="90"/>
      <c r="E6683" s="90"/>
      <c r="F6683" s="96">
        <v>2.75</v>
      </c>
      <c r="G6683" s="91">
        <v>11.73</v>
      </c>
      <c r="H6683" s="41">
        <v>3.0814485735120023E-4</v>
      </c>
      <c r="I6683" s="42">
        <v>57.063725436689964</v>
      </c>
      <c r="J6683" s="41">
        <v>3.2583333333333336E-4</v>
      </c>
      <c r="K6683" s="42">
        <v>4.2883791710704262</v>
      </c>
      <c r="L6683" s="41">
        <v>3.0814485735120023E-4</v>
      </c>
      <c r="M6683" s="42">
        <v>4.0462074474582446</v>
      </c>
    </row>
    <row r="6684" spans="1:13" x14ac:dyDescent="0.2">
      <c r="A6684" s="84">
        <v>360</v>
      </c>
      <c r="B6684" s="85">
        <v>40007</v>
      </c>
      <c r="C6684" s="105">
        <v>20.75</v>
      </c>
      <c r="D6684" s="90"/>
      <c r="E6684" s="90"/>
      <c r="F6684" s="96">
        <v>2.64</v>
      </c>
      <c r="G6684" s="91">
        <v>11.695</v>
      </c>
      <c r="H6684" s="41">
        <v>3.0727429998989031E-4</v>
      </c>
      <c r="I6684" s="42">
        <v>57.081259652978339</v>
      </c>
      <c r="J6684" s="41">
        <v>3.2486111111111111E-4</v>
      </c>
      <c r="K6684" s="42">
        <v>4.2887040321815375</v>
      </c>
      <c r="L6684" s="41">
        <v>3.0727429998989031E-4</v>
      </c>
      <c r="M6684" s="42">
        <v>4.0465147217582347</v>
      </c>
    </row>
    <row r="6685" spans="1:13" x14ac:dyDescent="0.2">
      <c r="A6685" s="84">
        <v>360</v>
      </c>
      <c r="B6685" s="85">
        <v>40008</v>
      </c>
      <c r="C6685" s="105">
        <v>20.76</v>
      </c>
      <c r="D6685" s="90"/>
      <c r="E6685" s="90"/>
      <c r="F6685" s="96">
        <v>2.5499999999999998</v>
      </c>
      <c r="G6685" s="91">
        <v>11.655000000000001</v>
      </c>
      <c r="H6685" s="41">
        <v>3.0627904412594553E-4</v>
      </c>
      <c r="I6685" s="42">
        <v>57.09874244662236</v>
      </c>
      <c r="J6685" s="41">
        <v>3.2375000000000004E-4</v>
      </c>
      <c r="K6685" s="42">
        <v>4.2890277821815372</v>
      </c>
      <c r="L6685" s="41">
        <v>3.0627904412594553E-4</v>
      </c>
      <c r="M6685" s="42">
        <v>4.0468210008023604</v>
      </c>
    </row>
    <row r="6686" spans="1:13" x14ac:dyDescent="0.2">
      <c r="A6686" s="84">
        <v>360</v>
      </c>
      <c r="B6686" s="85">
        <v>40009</v>
      </c>
      <c r="C6686" s="105">
        <v>20.79</v>
      </c>
      <c r="D6686" s="90"/>
      <c r="E6686" s="90"/>
      <c r="F6686" s="96">
        <v>2.5299999999999998</v>
      </c>
      <c r="G6686" s="91">
        <v>11.66</v>
      </c>
      <c r="H6686" s="41">
        <v>3.0640347055177486E-4</v>
      </c>
      <c r="I6686" s="42">
        <v>57.116237699472144</v>
      </c>
      <c r="J6686" s="41">
        <v>3.2388888888888891E-4</v>
      </c>
      <c r="K6686" s="42">
        <v>4.2893516710704258</v>
      </c>
      <c r="L6686" s="41">
        <v>3.0640347055177486E-4</v>
      </c>
      <c r="M6686" s="42">
        <v>4.0471274042729117</v>
      </c>
    </row>
    <row r="6687" spans="1:13" x14ac:dyDescent="0.2">
      <c r="A6687" s="84">
        <v>360</v>
      </c>
      <c r="B6687" s="85">
        <v>40010</v>
      </c>
      <c r="C6687" s="105">
        <v>20.71</v>
      </c>
      <c r="D6687" s="90"/>
      <c r="E6687" s="90"/>
      <c r="F6687" s="96">
        <v>2.5299999999999998</v>
      </c>
      <c r="G6687" s="91">
        <v>11.620000000000001</v>
      </c>
      <c r="H6687" s="41">
        <v>3.0540790353428271E-4</v>
      </c>
      <c r="I6687" s="42">
        <v>57.133681449885707</v>
      </c>
      <c r="J6687" s="41">
        <v>3.2277777777777779E-4</v>
      </c>
      <c r="K6687" s="42">
        <v>4.2896744488482037</v>
      </c>
      <c r="L6687" s="41">
        <v>3.0540790353428271E-4</v>
      </c>
      <c r="M6687" s="42">
        <v>4.0474328121764458</v>
      </c>
    </row>
    <row r="6688" spans="1:13" x14ac:dyDescent="0.2">
      <c r="A6688" s="84">
        <v>360</v>
      </c>
      <c r="B6688" s="85">
        <v>40011</v>
      </c>
      <c r="C6688" s="105">
        <v>20.58</v>
      </c>
      <c r="D6688" s="90"/>
      <c r="E6688" s="90"/>
      <c r="F6688" s="96">
        <v>2.5099999999999998</v>
      </c>
      <c r="G6688" s="91">
        <v>11.544999999999998</v>
      </c>
      <c r="H6688" s="41">
        <v>3.0354025606915691E-4</v>
      </c>
      <c r="I6688" s="42">
        <v>57.151023822183177</v>
      </c>
      <c r="J6688" s="41">
        <v>3.2069444444444441E-4</v>
      </c>
      <c r="K6688" s="42">
        <v>4.2899951432926482</v>
      </c>
      <c r="L6688" s="41">
        <v>3.0354025606915691E-4</v>
      </c>
      <c r="M6688" s="42">
        <v>4.0477363524325147</v>
      </c>
    </row>
    <row r="6689" spans="1:13" x14ac:dyDescent="0.2">
      <c r="A6689" s="84">
        <v>360</v>
      </c>
      <c r="B6689" s="85">
        <v>40012</v>
      </c>
      <c r="C6689" s="105">
        <v>20.58</v>
      </c>
      <c r="D6689" s="90"/>
      <c r="E6689" s="90"/>
      <c r="F6689" s="96">
        <v>2.5099999999999998</v>
      </c>
      <c r="G6689" s="91">
        <v>11.544999999999998</v>
      </c>
      <c r="H6689" s="41">
        <v>3.0354025606915691E-4</v>
      </c>
      <c r="I6689" s="42">
        <v>57.16837145858878</v>
      </c>
      <c r="J6689" s="41">
        <v>3.2069444444444441E-4</v>
      </c>
      <c r="K6689" s="42">
        <v>4.2903158377370927</v>
      </c>
      <c r="L6689" s="41">
        <v>3.0354025606915691E-4</v>
      </c>
      <c r="M6689" s="42">
        <v>4.0480398926885837</v>
      </c>
    </row>
    <row r="6690" spans="1:13" x14ac:dyDescent="0.2">
      <c r="A6690" s="84">
        <v>360</v>
      </c>
      <c r="B6690" s="85">
        <v>40013</v>
      </c>
      <c r="C6690" s="105">
        <v>20.58</v>
      </c>
      <c r="D6690" s="90"/>
      <c r="E6690" s="90"/>
      <c r="F6690" s="96">
        <v>2.5099999999999998</v>
      </c>
      <c r="G6690" s="91">
        <v>11.544999999999998</v>
      </c>
      <c r="H6690" s="41">
        <v>3.0354025606915691E-4</v>
      </c>
      <c r="I6690" s="42">
        <v>57.185724360700377</v>
      </c>
      <c r="J6690" s="41">
        <v>3.2069444444444441E-4</v>
      </c>
      <c r="K6690" s="42">
        <v>4.2906365321815372</v>
      </c>
      <c r="L6690" s="41">
        <v>3.0354025606915691E-4</v>
      </c>
      <c r="M6690" s="42">
        <v>4.0483434329446526</v>
      </c>
    </row>
    <row r="6691" spans="1:13" x14ac:dyDescent="0.2">
      <c r="A6691" s="84">
        <v>360</v>
      </c>
      <c r="B6691" s="85">
        <v>40014</v>
      </c>
      <c r="C6691" s="105">
        <v>20.45</v>
      </c>
      <c r="D6691" s="90"/>
      <c r="E6691" s="90"/>
      <c r="F6691" s="96">
        <v>2.5</v>
      </c>
      <c r="G6691" s="91">
        <v>11.475</v>
      </c>
      <c r="H6691" s="41">
        <v>3.0179598826385323E-4</v>
      </c>
      <c r="I6691" s="42">
        <v>57.202982782898395</v>
      </c>
      <c r="J6691" s="41">
        <v>3.1874999999999997E-4</v>
      </c>
      <c r="K6691" s="42">
        <v>4.2909552821815371</v>
      </c>
      <c r="L6691" s="41">
        <v>3.0179598826385323E-4</v>
      </c>
      <c r="M6691" s="42">
        <v>4.0486452289329167</v>
      </c>
    </row>
    <row r="6692" spans="1:13" x14ac:dyDescent="0.2">
      <c r="A6692" s="84">
        <v>360</v>
      </c>
      <c r="B6692" s="85">
        <v>40015</v>
      </c>
      <c r="C6692" s="105">
        <v>20.38</v>
      </c>
      <c r="D6692" s="90"/>
      <c r="E6692" s="90"/>
      <c r="F6692" s="96">
        <v>2.4700000000000002</v>
      </c>
      <c r="G6692" s="91">
        <v>11.424999999999999</v>
      </c>
      <c r="H6692" s="41">
        <v>3.0054941382906541E-4</v>
      </c>
      <c r="I6692" s="42">
        <v>57.220175105843069</v>
      </c>
      <c r="J6692" s="41">
        <v>3.1736111111111109E-4</v>
      </c>
      <c r="K6692" s="42">
        <v>4.2912726432926478</v>
      </c>
      <c r="L6692" s="41">
        <v>3.0054941382906541E-4</v>
      </c>
      <c r="M6692" s="42">
        <v>4.048945778346746</v>
      </c>
    </row>
    <row r="6693" spans="1:13" x14ac:dyDescent="0.2">
      <c r="A6693" s="84">
        <v>360</v>
      </c>
      <c r="B6693" s="85">
        <v>40016</v>
      </c>
      <c r="C6693" s="105">
        <v>20.36</v>
      </c>
      <c r="D6693" s="90"/>
      <c r="E6693" s="90"/>
      <c r="F6693" s="96">
        <v>2.48</v>
      </c>
      <c r="G6693" s="91">
        <v>11.42</v>
      </c>
      <c r="H6693" s="41">
        <v>3.0042472570657175E-4</v>
      </c>
      <c r="I6693" s="42">
        <v>57.237365461254122</v>
      </c>
      <c r="J6693" s="41">
        <v>3.1722222222222221E-4</v>
      </c>
      <c r="K6693" s="42">
        <v>4.2915898655148697</v>
      </c>
      <c r="L6693" s="41">
        <v>3.0042472570657175E-4</v>
      </c>
      <c r="M6693" s="42">
        <v>4.0492462030724523</v>
      </c>
    </row>
    <row r="6694" spans="1:13" x14ac:dyDescent="0.2">
      <c r="A6694" s="84">
        <v>360</v>
      </c>
      <c r="B6694" s="85">
        <v>40017</v>
      </c>
      <c r="C6694" s="105">
        <v>19.399999999999999</v>
      </c>
      <c r="D6694" s="90"/>
      <c r="E6694" s="90"/>
      <c r="F6694" s="96">
        <v>2.4900000000000002</v>
      </c>
      <c r="G6694" s="91">
        <v>10.945</v>
      </c>
      <c r="H6694" s="41">
        <v>2.8855383762471654E-4</v>
      </c>
      <c r="I6694" s="42">
        <v>57.253881522713492</v>
      </c>
      <c r="J6694" s="41">
        <v>3.0402777777777779E-4</v>
      </c>
      <c r="K6694" s="42">
        <v>4.2918938932926478</v>
      </c>
      <c r="L6694" s="41">
        <v>2.8855383762471654E-4</v>
      </c>
      <c r="M6694" s="42">
        <v>4.0495347569100772</v>
      </c>
    </row>
    <row r="6695" spans="1:13" x14ac:dyDescent="0.2">
      <c r="A6695" s="84">
        <v>360</v>
      </c>
      <c r="B6695" s="85">
        <v>40018</v>
      </c>
      <c r="C6695" s="105">
        <v>20.309999999999999</v>
      </c>
      <c r="D6695" s="90"/>
      <c r="E6695" s="90"/>
      <c r="F6695" s="96">
        <v>2.4700000000000002</v>
      </c>
      <c r="G6695" s="91">
        <v>11.389999999999999</v>
      </c>
      <c r="H6695" s="41">
        <v>2.9967647977469092E-4</v>
      </c>
      <c r="I6695" s="42">
        <v>57.271039164381655</v>
      </c>
      <c r="J6695" s="41">
        <v>3.1638888888888884E-4</v>
      </c>
      <c r="K6695" s="42">
        <v>4.2922102821815367</v>
      </c>
      <c r="L6695" s="41">
        <v>2.9967647977469092E-4</v>
      </c>
      <c r="M6695" s="42">
        <v>4.0498344333898517</v>
      </c>
    </row>
    <row r="6696" spans="1:13" x14ac:dyDescent="0.2">
      <c r="A6696" s="84">
        <v>360</v>
      </c>
      <c r="B6696" s="85">
        <v>40019</v>
      </c>
      <c r="C6696" s="105">
        <v>20.309999999999999</v>
      </c>
      <c r="D6696" s="90"/>
      <c r="E6696" s="90"/>
      <c r="F6696" s="96">
        <v>2.4700000000000002</v>
      </c>
      <c r="G6696" s="91">
        <v>11.389999999999999</v>
      </c>
      <c r="H6696" s="41">
        <v>2.9967647977469092E-4</v>
      </c>
      <c r="I6696" s="42">
        <v>57.288201947791478</v>
      </c>
      <c r="J6696" s="41">
        <v>3.1638888888888884E-4</v>
      </c>
      <c r="K6696" s="42">
        <v>4.2925266710704255</v>
      </c>
      <c r="L6696" s="41">
        <v>2.9967647977469092E-4</v>
      </c>
      <c r="M6696" s="42">
        <v>4.0501341098696262</v>
      </c>
    </row>
    <row r="6697" spans="1:13" x14ac:dyDescent="0.2">
      <c r="A6697" s="84">
        <v>360</v>
      </c>
      <c r="B6697" s="85">
        <v>40020</v>
      </c>
      <c r="C6697" s="105">
        <v>20.309999999999999</v>
      </c>
      <c r="D6697" s="90"/>
      <c r="E6697" s="90"/>
      <c r="F6697" s="96">
        <v>2.4700000000000002</v>
      </c>
      <c r="G6697" s="91">
        <v>11.389999999999999</v>
      </c>
      <c r="H6697" s="41">
        <v>2.9967647977469092E-4</v>
      </c>
      <c r="I6697" s="42">
        <v>57.305369874483816</v>
      </c>
      <c r="J6697" s="41">
        <v>3.1638888888888884E-4</v>
      </c>
      <c r="K6697" s="42">
        <v>4.2928430599593144</v>
      </c>
      <c r="L6697" s="41">
        <v>2.9967647977469092E-4</v>
      </c>
      <c r="M6697" s="42">
        <v>4.0504337863494007</v>
      </c>
    </row>
    <row r="6698" spans="1:13" x14ac:dyDescent="0.2">
      <c r="A6698" s="84">
        <v>360</v>
      </c>
      <c r="B6698" s="85">
        <v>40021</v>
      </c>
      <c r="C6698" s="105">
        <v>20.309999999999999</v>
      </c>
      <c r="D6698" s="90"/>
      <c r="E6698" s="90"/>
      <c r="F6698" s="96">
        <v>2.4700000000000002</v>
      </c>
      <c r="G6698" s="91">
        <v>11.389999999999999</v>
      </c>
      <c r="H6698" s="41">
        <v>2.9967647977469092E-4</v>
      </c>
      <c r="I6698" s="42">
        <v>57.322542945999984</v>
      </c>
      <c r="J6698" s="41">
        <v>3.1638888888888884E-4</v>
      </c>
      <c r="K6698" s="42">
        <v>4.2931594488482032</v>
      </c>
      <c r="L6698" s="41">
        <v>2.9967647977469092E-4</v>
      </c>
      <c r="M6698" s="42">
        <v>4.0507334628291751</v>
      </c>
    </row>
    <row r="6699" spans="1:13" x14ac:dyDescent="0.2">
      <c r="A6699" s="84">
        <v>360</v>
      </c>
      <c r="B6699" s="85">
        <v>40022</v>
      </c>
      <c r="C6699" s="105">
        <v>20.309999999999999</v>
      </c>
      <c r="D6699" s="90"/>
      <c r="F6699" s="96">
        <v>2.4700000000000002</v>
      </c>
      <c r="G6699" s="91">
        <v>11.389999999999999</v>
      </c>
      <c r="H6699" s="41">
        <v>2.9967647977469092E-4</v>
      </c>
      <c r="I6699" s="42">
        <v>57.339721163881777</v>
      </c>
      <c r="J6699" s="41">
        <v>3.1638888888888884E-4</v>
      </c>
      <c r="K6699" s="42">
        <v>4.2934758377370921</v>
      </c>
      <c r="L6699" s="41">
        <v>2.9967647977469092E-4</v>
      </c>
      <c r="M6699" s="42">
        <v>4.0510331393089496</v>
      </c>
    </row>
    <row r="6700" spans="1:13" x14ac:dyDescent="0.2">
      <c r="A6700" s="84">
        <v>360</v>
      </c>
      <c r="B6700" s="85">
        <v>40023</v>
      </c>
      <c r="C6700" s="105">
        <v>20.309999999999999</v>
      </c>
      <c r="D6700" s="90"/>
      <c r="F6700" s="96">
        <v>2.4700000000000002</v>
      </c>
      <c r="G6700" s="91">
        <v>11.389999999999999</v>
      </c>
      <c r="H6700" s="41">
        <v>2.9967647977469092E-4</v>
      </c>
      <c r="I6700" s="42">
        <v>57.356904529671432</v>
      </c>
      <c r="J6700" s="41">
        <v>3.1638888888888884E-4</v>
      </c>
      <c r="K6700" s="42">
        <v>4.2937922266259809</v>
      </c>
      <c r="L6700" s="41">
        <v>2.9967647977469092E-4</v>
      </c>
      <c r="M6700" s="42">
        <v>4.0513328157887241</v>
      </c>
    </row>
    <row r="6701" spans="1:13" x14ac:dyDescent="0.2">
      <c r="A6701" s="84">
        <v>360</v>
      </c>
      <c r="B6701" s="85">
        <v>40024</v>
      </c>
      <c r="C6701" s="105">
        <v>20.399999999999999</v>
      </c>
      <c r="D6701" s="90"/>
      <c r="F6701" s="96">
        <v>2.42</v>
      </c>
      <c r="G6701" s="91">
        <v>11.41</v>
      </c>
      <c r="H6701" s="41">
        <v>3.0017533272119756E-4</v>
      </c>
      <c r="I6701" s="42">
        <v>57.374121657572488</v>
      </c>
      <c r="J6701" s="41">
        <v>3.1694444444444446E-4</v>
      </c>
      <c r="K6701" s="42">
        <v>4.2941091710704251</v>
      </c>
      <c r="L6701" s="41">
        <v>3.0017533272119756E-4</v>
      </c>
      <c r="M6701" s="42">
        <v>4.051632991121445</v>
      </c>
    </row>
    <row r="6702" spans="1:13" x14ac:dyDescent="0.2">
      <c r="A6702" s="84">
        <v>360</v>
      </c>
      <c r="B6702" s="85">
        <v>40025</v>
      </c>
      <c r="C6702" s="105">
        <v>20.37</v>
      </c>
      <c r="D6702" s="90"/>
      <c r="F6702" s="96">
        <v>2.4500000000000002</v>
      </c>
      <c r="G6702" s="91">
        <v>11.41</v>
      </c>
      <c r="H6702" s="41">
        <v>3.0017533272119756E-4</v>
      </c>
      <c r="I6702" s="42">
        <v>57.391343953630638</v>
      </c>
      <c r="J6702" s="41">
        <v>3.1694444444444446E-4</v>
      </c>
      <c r="K6702" s="42">
        <v>4.2944261155148693</v>
      </c>
      <c r="L6702" s="41">
        <v>3.0017533272119756E-4</v>
      </c>
      <c r="M6702" s="42">
        <v>4.051933166454166</v>
      </c>
    </row>
    <row r="6703" spans="1:13" x14ac:dyDescent="0.2">
      <c r="A6703" s="84">
        <v>360</v>
      </c>
      <c r="B6703" s="85">
        <v>40026</v>
      </c>
      <c r="C6703" s="105">
        <v>20.37</v>
      </c>
      <c r="D6703" s="90"/>
      <c r="F6703" s="96">
        <v>2.4500000000000002</v>
      </c>
      <c r="G6703" s="91">
        <v>11.41</v>
      </c>
      <c r="H6703" s="41">
        <v>3.0017533272119756E-4</v>
      </c>
      <c r="I6703" s="42">
        <v>57.408571419397234</v>
      </c>
      <c r="J6703" s="41">
        <v>3.1694444444444446E-4</v>
      </c>
      <c r="K6703" s="42">
        <v>4.2947430599593135</v>
      </c>
      <c r="L6703" s="41">
        <v>3.0017533272119756E-4</v>
      </c>
      <c r="M6703" s="42">
        <v>4.052233341786887</v>
      </c>
    </row>
    <row r="6704" spans="1:13" x14ac:dyDescent="0.2">
      <c r="A6704" s="84">
        <v>360</v>
      </c>
      <c r="B6704" s="85">
        <v>40027</v>
      </c>
      <c r="C6704" s="105">
        <v>20.37</v>
      </c>
      <c r="D6704" s="90"/>
      <c r="F6704" s="96">
        <v>2.4500000000000002</v>
      </c>
      <c r="G6704" s="91">
        <v>11.41</v>
      </c>
      <c r="H6704" s="41">
        <v>3.0017533272119756E-4</v>
      </c>
      <c r="I6704" s="42">
        <v>57.425804056424099</v>
      </c>
      <c r="J6704" s="41">
        <v>3.1694444444444446E-4</v>
      </c>
      <c r="K6704" s="42">
        <v>4.2950600044037577</v>
      </c>
      <c r="L6704" s="41">
        <v>3.0017533272119756E-4</v>
      </c>
      <c r="M6704" s="42">
        <v>4.052533517119608</v>
      </c>
    </row>
    <row r="6705" spans="1:13" x14ac:dyDescent="0.2">
      <c r="A6705" s="84">
        <v>360</v>
      </c>
      <c r="B6705" s="85">
        <v>40028</v>
      </c>
      <c r="C6705" s="105">
        <v>20.32</v>
      </c>
      <c r="D6705" s="90"/>
      <c r="F6705" s="96">
        <v>2.4500000000000002</v>
      </c>
      <c r="G6705" s="91">
        <v>11.385</v>
      </c>
      <c r="H6705" s="41">
        <v>2.9955175258167266E-4</v>
      </c>
      <c r="I6705" s="42">
        <v>57.443006056672616</v>
      </c>
      <c r="J6705" s="41">
        <v>3.1625000000000002E-4</v>
      </c>
      <c r="K6705" s="42">
        <v>4.2953762544037577</v>
      </c>
      <c r="L6705" s="41">
        <v>2.9955175258167266E-4</v>
      </c>
      <c r="M6705" s="42">
        <v>4.0528330688721894</v>
      </c>
    </row>
    <row r="6706" spans="1:13" x14ac:dyDescent="0.2">
      <c r="A6706" s="84">
        <v>360</v>
      </c>
      <c r="B6706" s="85">
        <v>40029</v>
      </c>
      <c r="C6706" s="105">
        <v>20.309999999999999</v>
      </c>
      <c r="D6706" s="90"/>
      <c r="F6706" s="96">
        <v>2.37</v>
      </c>
      <c r="G6706" s="91">
        <v>11.34</v>
      </c>
      <c r="H6706" s="41">
        <v>2.9842895652842927E-4</v>
      </c>
      <c r="I6706" s="42">
        <v>57.460148713029966</v>
      </c>
      <c r="J6706" s="41">
        <v>3.1500000000000001E-4</v>
      </c>
      <c r="K6706" s="42">
        <v>4.2956912544037573</v>
      </c>
      <c r="L6706" s="41">
        <v>2.9842895652842927E-4</v>
      </c>
      <c r="M6706" s="42">
        <v>4.0531314978287174</v>
      </c>
    </row>
    <row r="6707" spans="1:13" x14ac:dyDescent="0.2">
      <c r="A6707" s="84">
        <v>360</v>
      </c>
      <c r="B6707" s="85">
        <v>40030</v>
      </c>
      <c r="C6707" s="105">
        <v>20.32</v>
      </c>
      <c r="D6707" s="90"/>
      <c r="F6707" s="96">
        <v>2.39</v>
      </c>
      <c r="G6707" s="91">
        <v>11.355</v>
      </c>
      <c r="H6707" s="41">
        <v>2.9880327215336955E-4</v>
      </c>
      <c r="I6707" s="42">
        <v>57.477317993483837</v>
      </c>
      <c r="J6707" s="41">
        <v>3.154166666666667E-4</v>
      </c>
      <c r="K6707" s="42">
        <v>4.2960066710704243</v>
      </c>
      <c r="L6707" s="41">
        <v>2.9880327215336955E-4</v>
      </c>
      <c r="M6707" s="42">
        <v>4.053430301100871</v>
      </c>
    </row>
    <row r="6708" spans="1:13" x14ac:dyDescent="0.2">
      <c r="A6708" s="84">
        <v>360</v>
      </c>
      <c r="B6708" s="85">
        <v>40031</v>
      </c>
      <c r="C6708" s="105">
        <v>20.170000000000002</v>
      </c>
      <c r="D6708" s="90"/>
      <c r="F6708" s="96">
        <v>2.38</v>
      </c>
      <c r="G6708" s="91">
        <v>11.275</v>
      </c>
      <c r="H6708" s="41">
        <v>2.9680634082662749E-4</v>
      </c>
      <c r="I6708" s="42">
        <v>57.494377625918013</v>
      </c>
      <c r="J6708" s="41">
        <v>3.1319444444444445E-4</v>
      </c>
      <c r="K6708" s="42">
        <v>4.2963198655148691</v>
      </c>
      <c r="L6708" s="41">
        <v>2.9680634082662749E-4</v>
      </c>
      <c r="M6708" s="42">
        <v>4.0537271074416976</v>
      </c>
    </row>
    <row r="6709" spans="1:13" x14ac:dyDescent="0.2">
      <c r="A6709" s="84">
        <v>360</v>
      </c>
      <c r="B6709" s="85">
        <v>40032</v>
      </c>
      <c r="C6709" s="105">
        <v>20.2</v>
      </c>
      <c r="D6709" s="90"/>
      <c r="F6709" s="96">
        <v>2.35</v>
      </c>
      <c r="G6709" s="91">
        <v>11.275</v>
      </c>
      <c r="H6709" s="41">
        <v>2.9680634082662749E-4</v>
      </c>
      <c r="I6709" s="42">
        <v>57.511442321759269</v>
      </c>
      <c r="J6709" s="41">
        <v>3.1319444444444445E-4</v>
      </c>
      <c r="K6709" s="42">
        <v>4.2966330599593139</v>
      </c>
      <c r="L6709" s="41">
        <v>2.9680634082662749E-4</v>
      </c>
      <c r="M6709" s="42">
        <v>4.0540239137825242</v>
      </c>
    </row>
    <row r="6710" spans="1:13" x14ac:dyDescent="0.2">
      <c r="A6710" s="84">
        <v>360</v>
      </c>
      <c r="B6710" s="85">
        <v>40033</v>
      </c>
      <c r="C6710" s="105">
        <v>20.2</v>
      </c>
      <c r="D6710" s="90"/>
      <c r="F6710" s="96">
        <v>2.35</v>
      </c>
      <c r="G6710" s="91">
        <v>11.275</v>
      </c>
      <c r="H6710" s="41">
        <v>2.9680634082662749E-4</v>
      </c>
      <c r="I6710" s="42">
        <v>57.528512082510453</v>
      </c>
      <c r="J6710" s="41">
        <v>3.1319444444444445E-4</v>
      </c>
      <c r="K6710" s="42">
        <v>4.2969462544037587</v>
      </c>
      <c r="L6710" s="41">
        <v>2.9680634082662749E-4</v>
      </c>
      <c r="M6710" s="42">
        <v>4.0543207201233509</v>
      </c>
    </row>
    <row r="6711" spans="1:13" x14ac:dyDescent="0.2">
      <c r="A6711" s="84">
        <v>360</v>
      </c>
      <c r="B6711" s="85">
        <v>40034</v>
      </c>
      <c r="C6711" s="105">
        <v>20.2</v>
      </c>
      <c r="D6711" s="90"/>
      <c r="F6711" s="96">
        <v>2.35</v>
      </c>
      <c r="G6711" s="91">
        <v>11.275</v>
      </c>
      <c r="H6711" s="41">
        <v>2.9680634082662749E-4</v>
      </c>
      <c r="I6711" s="42">
        <v>57.54558690967486</v>
      </c>
      <c r="J6711" s="41">
        <v>3.1319444444444445E-4</v>
      </c>
      <c r="K6711" s="42">
        <v>4.2972594488482034</v>
      </c>
      <c r="L6711" s="41">
        <v>2.9680634082662749E-4</v>
      </c>
      <c r="M6711" s="42">
        <v>4.0546175264641775</v>
      </c>
    </row>
    <row r="6712" spans="1:13" x14ac:dyDescent="0.2">
      <c r="A6712" s="84">
        <v>360</v>
      </c>
      <c r="B6712" s="85">
        <v>40035</v>
      </c>
      <c r="C6712" s="105">
        <v>20.3</v>
      </c>
      <c r="D6712" s="90"/>
      <c r="F6712" s="96">
        <v>2.3199999999999998</v>
      </c>
      <c r="G6712" s="91">
        <v>11.31</v>
      </c>
      <c r="H6712" s="41">
        <v>2.9768017438858152E-4</v>
      </c>
      <c r="I6712" s="42">
        <v>57.562717090021422</v>
      </c>
      <c r="J6712" s="41">
        <v>3.141666666666667E-4</v>
      </c>
      <c r="K6712" s="42">
        <v>4.29757361551487</v>
      </c>
      <c r="L6712" s="41">
        <v>2.9768017438858152E-4</v>
      </c>
      <c r="M6712" s="42">
        <v>4.0549152066385661</v>
      </c>
    </row>
    <row r="6713" spans="1:13" x14ac:dyDescent="0.2">
      <c r="A6713" s="84">
        <v>360</v>
      </c>
      <c r="B6713" s="85">
        <v>40036</v>
      </c>
      <c r="C6713" s="105">
        <v>20.29</v>
      </c>
      <c r="D6713" s="90"/>
      <c r="F6713" s="96">
        <v>2.25</v>
      </c>
      <c r="G6713" s="91">
        <v>11.27</v>
      </c>
      <c r="H6713" s="41">
        <v>2.9668148508665837E-4</v>
      </c>
      <c r="I6713" s="42">
        <v>57.57979488241331</v>
      </c>
      <c r="J6713" s="41">
        <v>3.1305555555555557E-4</v>
      </c>
      <c r="K6713" s="42">
        <v>4.297886671070426</v>
      </c>
      <c r="L6713" s="41">
        <v>2.9668148508665837E-4</v>
      </c>
      <c r="M6713" s="42">
        <v>4.0552118881236527</v>
      </c>
    </row>
    <row r="6714" spans="1:13" x14ac:dyDescent="0.2">
      <c r="A6714" s="84">
        <v>360</v>
      </c>
      <c r="B6714" s="85">
        <v>40037</v>
      </c>
      <c r="C6714" s="105">
        <v>20.34</v>
      </c>
      <c r="D6714" s="90"/>
      <c r="F6714" s="96">
        <v>2.23</v>
      </c>
      <c r="G6714" s="91">
        <v>11.285</v>
      </c>
      <c r="H6714" s="41">
        <v>2.9705603552376836E-4</v>
      </c>
      <c r="I6714" s="42">
        <v>57.596899308007352</v>
      </c>
      <c r="J6714" s="41">
        <v>3.134722222222222E-4</v>
      </c>
      <c r="K6714" s="42">
        <v>4.2982001432926484</v>
      </c>
      <c r="L6714" s="41">
        <v>2.9705603552376836E-4</v>
      </c>
      <c r="M6714" s="42">
        <v>4.0555089441591763</v>
      </c>
    </row>
    <row r="6715" spans="1:13" x14ac:dyDescent="0.2">
      <c r="A6715" s="84">
        <v>360</v>
      </c>
      <c r="B6715" s="85">
        <v>40038</v>
      </c>
      <c r="C6715" s="105">
        <v>20.420000000000002</v>
      </c>
      <c r="D6715" s="90"/>
      <c r="F6715" s="96">
        <v>2.23</v>
      </c>
      <c r="G6715" s="91">
        <v>11.325000000000001</v>
      </c>
      <c r="H6715" s="41">
        <v>2.9805459061127415E-4</v>
      </c>
      <c r="I6715" s="42">
        <v>57.614066328251077</v>
      </c>
      <c r="J6715" s="41">
        <v>3.1458333333333338E-4</v>
      </c>
      <c r="K6715" s="42">
        <v>4.2985147266259816</v>
      </c>
      <c r="L6715" s="41">
        <v>2.9805459061127415E-4</v>
      </c>
      <c r="M6715" s="42">
        <v>4.0558069987497873</v>
      </c>
    </row>
    <row r="6716" spans="1:13" x14ac:dyDescent="0.2">
      <c r="A6716" s="84">
        <v>360</v>
      </c>
      <c r="B6716" s="85">
        <v>40039</v>
      </c>
      <c r="C6716" s="105">
        <v>20.37</v>
      </c>
      <c r="D6716" s="90"/>
      <c r="F6716" s="96">
        <v>2.2000000000000002</v>
      </c>
      <c r="G6716" s="91">
        <v>11.285</v>
      </c>
      <c r="H6716" s="41">
        <v>2.9705603552376836E-4</v>
      </c>
      <c r="I6716" s="42">
        <v>57.63118093438495</v>
      </c>
      <c r="J6716" s="41">
        <v>3.134722222222222E-4</v>
      </c>
      <c r="K6716" s="42">
        <v>4.298828198848204</v>
      </c>
      <c r="L6716" s="41">
        <v>2.9705603552376836E-4</v>
      </c>
      <c r="M6716" s="42">
        <v>4.0561040547853109</v>
      </c>
    </row>
    <row r="6717" spans="1:13" x14ac:dyDescent="0.2">
      <c r="A6717" s="84">
        <v>360</v>
      </c>
      <c r="B6717" s="85">
        <v>40040</v>
      </c>
      <c r="C6717" s="105">
        <v>20.37</v>
      </c>
      <c r="D6717" s="90"/>
      <c r="F6717" s="96">
        <v>2.2000000000000002</v>
      </c>
      <c r="G6717" s="91">
        <v>11.285</v>
      </c>
      <c r="H6717" s="41">
        <v>2.9705603552376836E-4</v>
      </c>
      <c r="I6717" s="42">
        <v>57.648300624515869</v>
      </c>
      <c r="J6717" s="41">
        <v>3.134722222222222E-4</v>
      </c>
      <c r="K6717" s="42">
        <v>4.2991416710704264</v>
      </c>
      <c r="L6717" s="41">
        <v>2.9705603552376836E-4</v>
      </c>
      <c r="M6717" s="42">
        <v>4.0564011108208344</v>
      </c>
    </row>
    <row r="6718" spans="1:13" x14ac:dyDescent="0.2">
      <c r="A6718" s="84">
        <v>360</v>
      </c>
      <c r="B6718" s="85">
        <v>40041</v>
      </c>
      <c r="C6718" s="105">
        <v>20.37</v>
      </c>
      <c r="D6718" s="90"/>
      <c r="F6718" s="96">
        <v>2.2000000000000002</v>
      </c>
      <c r="G6718" s="91">
        <v>11.285</v>
      </c>
      <c r="H6718" s="41">
        <v>2.9705603552376836E-4</v>
      </c>
      <c r="I6718" s="42">
        <v>57.665425400154071</v>
      </c>
      <c r="J6718" s="41">
        <v>3.134722222222222E-4</v>
      </c>
      <c r="K6718" s="42">
        <v>4.2994551432926489</v>
      </c>
      <c r="L6718" s="41">
        <v>2.9705603552376836E-4</v>
      </c>
      <c r="M6718" s="42">
        <v>4.056698166856358</v>
      </c>
    </row>
    <row r="6719" spans="1:13" x14ac:dyDescent="0.2">
      <c r="A6719" s="84">
        <v>360</v>
      </c>
      <c r="B6719" s="85">
        <v>40042</v>
      </c>
      <c r="C6719" s="105">
        <v>20.32</v>
      </c>
      <c r="D6719" s="90"/>
      <c r="F6719" s="96">
        <v>2.2000000000000002</v>
      </c>
      <c r="G6719" s="91">
        <v>11.26</v>
      </c>
      <c r="H6719" s="41">
        <v>2.9643175682103617E-4</v>
      </c>
      <c r="I6719" s="42">
        <v>57.682519263513271</v>
      </c>
      <c r="J6719" s="41">
        <v>3.1277777777777776E-4</v>
      </c>
      <c r="K6719" s="42">
        <v>4.2997679210704263</v>
      </c>
      <c r="L6719" s="41">
        <v>2.9643175682103617E-4</v>
      </c>
      <c r="M6719" s="42">
        <v>4.056994598613179</v>
      </c>
    </row>
    <row r="6720" spans="1:13" x14ac:dyDescent="0.2">
      <c r="A6720" s="84">
        <v>360</v>
      </c>
      <c r="B6720" s="85">
        <v>40043</v>
      </c>
      <c r="C6720" s="105">
        <v>20.34</v>
      </c>
      <c r="D6720" s="90"/>
      <c r="F6720" s="96">
        <v>2.17</v>
      </c>
      <c r="G6720" s="91">
        <v>11.254999999999999</v>
      </c>
      <c r="H6720" s="41">
        <v>2.9630688429427288E-4</v>
      </c>
      <c r="I6720" s="42">
        <v>57.699610991074486</v>
      </c>
      <c r="J6720" s="41">
        <v>3.1263888888888888E-4</v>
      </c>
      <c r="K6720" s="42">
        <v>4.3000805599593148</v>
      </c>
      <c r="L6720" s="41">
        <v>2.9630688429427288E-4</v>
      </c>
      <c r="M6720" s="42">
        <v>4.0572909054974735</v>
      </c>
    </row>
    <row r="6721" spans="1:13" x14ac:dyDescent="0.2">
      <c r="A6721" s="84">
        <v>360</v>
      </c>
      <c r="B6721" s="85">
        <v>40044</v>
      </c>
      <c r="C6721" s="105">
        <v>20.149999999999999</v>
      </c>
      <c r="D6721" s="90"/>
      <c r="F6721" s="96">
        <v>2.1800000000000002</v>
      </c>
      <c r="G6721" s="91">
        <v>11.164999999999999</v>
      </c>
      <c r="H6721" s="41">
        <v>2.9405822132089199E-4</v>
      </c>
      <c r="I6721" s="42">
        <v>57.716578036053427</v>
      </c>
      <c r="J6721" s="41">
        <v>3.1013888888888888E-4</v>
      </c>
      <c r="K6721" s="42">
        <v>4.3003906988482035</v>
      </c>
      <c r="L6721" s="41">
        <v>2.9405822132089199E-4</v>
      </c>
      <c r="M6721" s="42">
        <v>4.057584963718794</v>
      </c>
    </row>
    <row r="6722" spans="1:13" x14ac:dyDescent="0.2">
      <c r="A6722" s="84">
        <v>360</v>
      </c>
      <c r="B6722" s="85">
        <v>40045</v>
      </c>
      <c r="C6722" s="105">
        <v>20.09</v>
      </c>
      <c r="D6722" s="90"/>
      <c r="F6722" s="96">
        <v>2.2000000000000002</v>
      </c>
      <c r="G6722" s="91">
        <v>11.145</v>
      </c>
      <c r="H6722" s="41">
        <v>2.9355827189547767E-4</v>
      </c>
      <c r="I6722" s="42">
        <v>57.733521214961414</v>
      </c>
      <c r="J6722" s="41">
        <v>3.0958333333333331E-4</v>
      </c>
      <c r="K6722" s="42">
        <v>4.3007002821815368</v>
      </c>
      <c r="L6722" s="41">
        <v>2.9355827189547767E-4</v>
      </c>
      <c r="M6722" s="42">
        <v>4.0578785219906894</v>
      </c>
    </row>
    <row r="6723" spans="1:13" x14ac:dyDescent="0.2">
      <c r="A6723" s="84">
        <v>360</v>
      </c>
      <c r="B6723" s="85">
        <v>40046</v>
      </c>
      <c r="C6723" s="105">
        <v>20.11</v>
      </c>
      <c r="D6723" s="90"/>
      <c r="F6723" s="96">
        <v>2.2599999999999998</v>
      </c>
      <c r="G6723" s="91">
        <v>11.184999999999999</v>
      </c>
      <c r="H6723" s="41">
        <v>2.9455808105693926E-4</v>
      </c>
      <c r="I6723" s="42">
        <v>57.750527090183155</v>
      </c>
      <c r="J6723" s="41">
        <v>3.1069444444444439E-4</v>
      </c>
      <c r="K6723" s="42">
        <v>4.3010109766259816</v>
      </c>
      <c r="L6723" s="41">
        <v>2.9455808105693926E-4</v>
      </c>
      <c r="M6723" s="42">
        <v>4.0581730800717466</v>
      </c>
    </row>
    <row r="6724" spans="1:13" x14ac:dyDescent="0.2">
      <c r="A6724" s="84">
        <v>360</v>
      </c>
      <c r="B6724" s="85">
        <v>40047</v>
      </c>
      <c r="C6724" s="105">
        <v>20.11</v>
      </c>
      <c r="D6724" s="90"/>
      <c r="F6724" s="96">
        <v>2.2599999999999998</v>
      </c>
      <c r="G6724" s="91">
        <v>11.184999999999999</v>
      </c>
      <c r="H6724" s="41">
        <v>2.9455808105693926E-4</v>
      </c>
      <c r="I6724" s="42">
        <v>57.767537974622869</v>
      </c>
      <c r="J6724" s="41">
        <v>3.1069444444444439E-4</v>
      </c>
      <c r="K6724" s="42">
        <v>4.3013216710704265</v>
      </c>
      <c r="L6724" s="41">
        <v>2.9455808105693926E-4</v>
      </c>
      <c r="M6724" s="42">
        <v>4.0584676381528038</v>
      </c>
    </row>
    <row r="6725" spans="1:13" x14ac:dyDescent="0.2">
      <c r="A6725" s="84">
        <v>360</v>
      </c>
      <c r="B6725" s="85">
        <v>40048</v>
      </c>
      <c r="C6725" s="105">
        <v>20.11</v>
      </c>
      <c r="D6725" s="90"/>
      <c r="F6725" s="96">
        <v>2.2599999999999998</v>
      </c>
      <c r="G6725" s="91">
        <v>11.184999999999999</v>
      </c>
      <c r="H6725" s="41">
        <v>2.9455808105693926E-4</v>
      </c>
      <c r="I6725" s="42">
        <v>57.78455386975606</v>
      </c>
      <c r="J6725" s="41">
        <v>3.1069444444444439E-4</v>
      </c>
      <c r="K6725" s="42">
        <v>4.3016323655148714</v>
      </c>
      <c r="L6725" s="41">
        <v>2.9455808105693926E-4</v>
      </c>
      <c r="M6725" s="42">
        <v>4.0587621962338609</v>
      </c>
    </row>
    <row r="6726" spans="1:13" x14ac:dyDescent="0.2">
      <c r="A6726" s="84">
        <v>360</v>
      </c>
      <c r="B6726" s="85">
        <v>40049</v>
      </c>
      <c r="C6726" s="105">
        <v>20.13</v>
      </c>
      <c r="D6726" s="90"/>
      <c r="F6726" s="96">
        <v>2.27</v>
      </c>
      <c r="G6726" s="91">
        <v>11.2</v>
      </c>
      <c r="H6726" s="41">
        <v>2.9493291701965241E-4</v>
      </c>
      <c r="I6726" s="42">
        <v>57.801596436787548</v>
      </c>
      <c r="J6726" s="41">
        <v>3.1111111111111107E-4</v>
      </c>
      <c r="K6726" s="42">
        <v>4.3019434766259828</v>
      </c>
      <c r="L6726" s="41">
        <v>2.9493291701965241E-4</v>
      </c>
      <c r="M6726" s="42">
        <v>4.0590571291508803</v>
      </c>
    </row>
    <row r="6727" spans="1:13" x14ac:dyDescent="0.2">
      <c r="A6727" s="84">
        <v>360</v>
      </c>
      <c r="B6727" s="85">
        <v>40050</v>
      </c>
      <c r="C6727" s="105">
        <v>20.16</v>
      </c>
      <c r="D6727" s="90"/>
      <c r="F6727" s="96">
        <v>2.25</v>
      </c>
      <c r="G6727" s="91">
        <v>11.205</v>
      </c>
      <c r="H6727" s="41">
        <v>2.9505785113581595E-4</v>
      </c>
      <c r="I6727" s="42">
        <v>57.818651251624409</v>
      </c>
      <c r="J6727" s="41">
        <v>3.1125E-4</v>
      </c>
      <c r="K6727" s="42">
        <v>4.302254726625983</v>
      </c>
      <c r="L6727" s="41">
        <v>2.9505785113581595E-4</v>
      </c>
      <c r="M6727" s="42">
        <v>4.0593521870020162</v>
      </c>
    </row>
    <row r="6728" spans="1:13" x14ac:dyDescent="0.2">
      <c r="A6728" s="84">
        <v>360</v>
      </c>
      <c r="B6728" s="85">
        <v>40051</v>
      </c>
      <c r="C6728" s="105">
        <v>20.09</v>
      </c>
      <c r="D6728" s="90"/>
      <c r="F6728" s="96">
        <v>2.23</v>
      </c>
      <c r="G6728" s="91">
        <v>11.16</v>
      </c>
      <c r="H6728" s="41">
        <v>2.9393324237414475E-4</v>
      </c>
      <c r="I6728" s="42">
        <v>57.835646075256498</v>
      </c>
      <c r="J6728" s="41">
        <v>3.1E-4</v>
      </c>
      <c r="K6728" s="42">
        <v>4.3025647266259828</v>
      </c>
      <c r="L6728" s="41">
        <v>2.9393324237414475E-4</v>
      </c>
      <c r="M6728" s="42">
        <v>4.0596461202443903</v>
      </c>
    </row>
    <row r="6729" spans="1:13" x14ac:dyDescent="0.2">
      <c r="A6729" s="84">
        <v>360</v>
      </c>
      <c r="B6729" s="85">
        <v>40052</v>
      </c>
      <c r="C6729" s="105">
        <v>20.079999999999998</v>
      </c>
      <c r="D6729" s="90"/>
      <c r="F6729" s="96">
        <v>2.23</v>
      </c>
      <c r="G6729" s="91">
        <v>11.154999999999999</v>
      </c>
      <c r="H6729" s="41">
        <v>2.9380825782121534E-4</v>
      </c>
      <c r="I6729" s="42">
        <v>57.852638665669836</v>
      </c>
      <c r="J6729" s="41">
        <v>3.0986111111111107E-4</v>
      </c>
      <c r="K6729" s="42">
        <v>4.3028745877370937</v>
      </c>
      <c r="L6729" s="41">
        <v>2.9380825782121534E-4</v>
      </c>
      <c r="M6729" s="42">
        <v>4.059939928502212</v>
      </c>
    </row>
    <row r="6730" spans="1:13" x14ac:dyDescent="0.2">
      <c r="A6730" s="84">
        <v>360</v>
      </c>
      <c r="B6730" s="85">
        <v>40053</v>
      </c>
      <c r="C6730" s="105">
        <v>20.100000000000001</v>
      </c>
      <c r="D6730" s="90"/>
      <c r="F6730" s="96">
        <v>2.21</v>
      </c>
      <c r="G6730" s="91">
        <v>11.155000000000001</v>
      </c>
      <c r="H6730" s="41">
        <v>2.9380825782121534E-4</v>
      </c>
      <c r="I6730" s="42">
        <v>57.869636248646557</v>
      </c>
      <c r="J6730" s="41">
        <v>3.0986111111111112E-4</v>
      </c>
      <c r="K6730" s="42">
        <v>4.3031844488482047</v>
      </c>
      <c r="L6730" s="41">
        <v>2.9380825782121534E-4</v>
      </c>
      <c r="M6730" s="42">
        <v>4.0602337367600327</v>
      </c>
    </row>
    <row r="6731" spans="1:13" x14ac:dyDescent="0.2">
      <c r="A6731" s="84">
        <v>360</v>
      </c>
      <c r="B6731" s="85">
        <v>40054</v>
      </c>
      <c r="C6731" s="105">
        <v>20.100000000000001</v>
      </c>
      <c r="D6731" s="90"/>
      <c r="F6731" s="96">
        <v>2.21</v>
      </c>
      <c r="G6731" s="91">
        <v>11.155000000000001</v>
      </c>
      <c r="H6731" s="41">
        <v>2.9380825782121534E-4</v>
      </c>
      <c r="I6731" s="42">
        <v>57.88663882565352</v>
      </c>
      <c r="J6731" s="41">
        <v>3.0986111111111112E-4</v>
      </c>
      <c r="K6731" s="42">
        <v>4.3034943099593157</v>
      </c>
      <c r="L6731" s="41">
        <v>2.9380825782121534E-4</v>
      </c>
      <c r="M6731" s="42">
        <v>4.0605275450178535</v>
      </c>
    </row>
    <row r="6732" spans="1:13" x14ac:dyDescent="0.2">
      <c r="A6732" s="84">
        <v>360</v>
      </c>
      <c r="B6732" s="85">
        <v>40055</v>
      </c>
      <c r="C6732" s="105">
        <v>20.100000000000001</v>
      </c>
      <c r="D6732" s="90"/>
      <c r="F6732" s="96">
        <v>2.21</v>
      </c>
      <c r="G6732" s="91">
        <v>11.155000000000001</v>
      </c>
      <c r="H6732" s="41">
        <v>2.9380825782121534E-4</v>
      </c>
      <c r="I6732" s="42">
        <v>57.90364639815801</v>
      </c>
      <c r="J6732" s="41">
        <v>3.0986111111111112E-4</v>
      </c>
      <c r="K6732" s="42">
        <v>4.3038041710704267</v>
      </c>
      <c r="L6732" s="41">
        <v>2.9380825782121534E-4</v>
      </c>
      <c r="M6732" s="42">
        <v>4.0608213532756743</v>
      </c>
    </row>
    <row r="6733" spans="1:13" x14ac:dyDescent="0.2">
      <c r="A6733" s="84">
        <v>360</v>
      </c>
      <c r="B6733" s="85">
        <v>40056</v>
      </c>
      <c r="C6733" s="105">
        <v>20.059999999999999</v>
      </c>
      <c r="D6733" s="90"/>
      <c r="F6733" s="96">
        <v>2.23</v>
      </c>
      <c r="G6733" s="91">
        <v>11.145</v>
      </c>
      <c r="H6733" s="41">
        <v>2.9355827189547767E-4</v>
      </c>
      <c r="I6733" s="42">
        <v>57.920644492531103</v>
      </c>
      <c r="J6733" s="41">
        <v>3.0958333333333331E-4</v>
      </c>
      <c r="K6733" s="42">
        <v>4.30411375440376</v>
      </c>
      <c r="L6733" s="41">
        <v>2.9355827189547767E-4</v>
      </c>
      <c r="M6733" s="42">
        <v>4.0611149115475698</v>
      </c>
    </row>
    <row r="6734" spans="1:13" x14ac:dyDescent="0.2">
      <c r="A6734" s="84">
        <v>360</v>
      </c>
      <c r="B6734" s="85">
        <v>40057</v>
      </c>
      <c r="C6734" s="105">
        <v>20.04</v>
      </c>
      <c r="D6734" s="90"/>
      <c r="F6734" s="96">
        <v>2.21</v>
      </c>
      <c r="G6734" s="91">
        <v>11.125</v>
      </c>
      <c r="H6734" s="41">
        <v>2.930582327482778E-4</v>
      </c>
      <c r="I6734" s="42">
        <v>57.937618614245729</v>
      </c>
      <c r="J6734" s="41">
        <v>3.0902777777777775E-4</v>
      </c>
      <c r="K6734" s="42">
        <v>4.304422782181538</v>
      </c>
      <c r="L6734" s="41">
        <v>2.930582327482778E-4</v>
      </c>
      <c r="M6734" s="42">
        <v>4.0614079697803183</v>
      </c>
    </row>
    <row r="6735" spans="1:13" x14ac:dyDescent="0.2">
      <c r="A6735" s="84">
        <v>360</v>
      </c>
      <c r="B6735" s="85">
        <v>40058</v>
      </c>
      <c r="C6735" s="105">
        <v>20.27</v>
      </c>
      <c r="D6735" s="90"/>
      <c r="F6735" s="96">
        <v>2.15</v>
      </c>
      <c r="G6735" s="91">
        <v>11.209999999999999</v>
      </c>
      <c r="H6735" s="41">
        <v>2.9518277965046025E-4</v>
      </c>
      <c r="I6735" s="42">
        <v>57.954720801554608</v>
      </c>
      <c r="J6735" s="41">
        <v>3.1138888888888888E-4</v>
      </c>
      <c r="K6735" s="42">
        <v>4.304734171070427</v>
      </c>
      <c r="L6735" s="41">
        <v>2.9518277965046025E-4</v>
      </c>
      <c r="M6735" s="42">
        <v>4.0617031525599687</v>
      </c>
    </row>
    <row r="6736" spans="1:13" x14ac:dyDescent="0.2">
      <c r="A6736" s="84">
        <v>360</v>
      </c>
      <c r="B6736" s="85">
        <v>40059</v>
      </c>
      <c r="C6736" s="105">
        <v>20.16</v>
      </c>
      <c r="D6736" s="90"/>
      <c r="F6736" s="96">
        <v>2.15</v>
      </c>
      <c r="G6736" s="91">
        <v>11.154999999999999</v>
      </c>
      <c r="H6736" s="41">
        <v>2.9380825782121534E-4</v>
      </c>
      <c r="I6736" s="42">
        <v>57.971748377105826</v>
      </c>
      <c r="J6736" s="41">
        <v>3.0986111111111107E-4</v>
      </c>
      <c r="K6736" s="42">
        <v>4.305044032181538</v>
      </c>
      <c r="L6736" s="41">
        <v>2.9380825782121534E-4</v>
      </c>
      <c r="M6736" s="42">
        <v>4.0619969608177904</v>
      </c>
    </row>
    <row r="6737" spans="1:13" x14ac:dyDescent="0.2">
      <c r="A6737" s="84">
        <v>360</v>
      </c>
      <c r="B6737" s="85">
        <v>40060</v>
      </c>
      <c r="C6737" s="105">
        <v>20.059999999999999</v>
      </c>
      <c r="D6737" s="90"/>
      <c r="F6737" s="96">
        <v>2.13</v>
      </c>
      <c r="G6737" s="91">
        <v>11.094999999999999</v>
      </c>
      <c r="H6737" s="41">
        <v>2.9230800572910276E-4</v>
      </c>
      <c r="I6737" s="42">
        <v>57.988693983262564</v>
      </c>
      <c r="J6737" s="41">
        <v>3.0819444444444443E-4</v>
      </c>
      <c r="K6737" s="42">
        <v>4.305352226625982</v>
      </c>
      <c r="L6737" s="41">
        <v>2.9230800572910276E-4</v>
      </c>
      <c r="M6737" s="42">
        <v>4.0622892688235197</v>
      </c>
    </row>
    <row r="6738" spans="1:13" x14ac:dyDescent="0.2">
      <c r="A6738" s="84">
        <v>360</v>
      </c>
      <c r="B6738" s="85">
        <v>40061</v>
      </c>
      <c r="C6738" s="105">
        <v>20.059999999999999</v>
      </c>
      <c r="D6738" s="90"/>
      <c r="F6738" s="96">
        <v>2.13</v>
      </c>
      <c r="G6738" s="91">
        <v>11.094999999999999</v>
      </c>
      <c r="H6738" s="41">
        <v>2.9230800572910276E-4</v>
      </c>
      <c r="I6738" s="42">
        <v>58.005644542755647</v>
      </c>
      <c r="J6738" s="41">
        <v>3.0819444444444443E-4</v>
      </c>
      <c r="K6738" s="42">
        <v>4.3056604210704261</v>
      </c>
      <c r="L6738" s="41">
        <v>2.9230800572910276E-4</v>
      </c>
      <c r="M6738" s="42">
        <v>4.062581576829249</v>
      </c>
    </row>
    <row r="6739" spans="1:13" x14ac:dyDescent="0.2">
      <c r="A6739" s="84">
        <v>360</v>
      </c>
      <c r="B6739" s="85">
        <v>40062</v>
      </c>
      <c r="C6739" s="105">
        <v>20.059999999999999</v>
      </c>
      <c r="D6739" s="90"/>
      <c r="F6739" s="96">
        <v>2.13</v>
      </c>
      <c r="G6739" s="91">
        <v>11.094999999999999</v>
      </c>
      <c r="H6739" s="41">
        <v>2.9230800572910276E-4</v>
      </c>
      <c r="I6739" s="42">
        <v>58.022600057032975</v>
      </c>
      <c r="J6739" s="41">
        <v>3.0819444444444443E-4</v>
      </c>
      <c r="K6739" s="42">
        <v>4.3059686155148702</v>
      </c>
      <c r="L6739" s="41">
        <v>2.9230800572910276E-4</v>
      </c>
      <c r="M6739" s="42">
        <v>4.0628738848349784</v>
      </c>
    </row>
    <row r="6740" spans="1:13" x14ac:dyDescent="0.2">
      <c r="A6740" s="84">
        <v>360</v>
      </c>
      <c r="B6740" s="85">
        <v>40063</v>
      </c>
      <c r="C6740" s="105">
        <v>20.010000000000002</v>
      </c>
      <c r="D6740" s="90"/>
      <c r="F6740" s="96">
        <v>2.13</v>
      </c>
      <c r="G6740" s="91">
        <v>11.07</v>
      </c>
      <c r="H6740" s="41">
        <v>2.9168266220347405E-4</v>
      </c>
      <c r="I6740" s="42">
        <v>58.03952424348558</v>
      </c>
      <c r="J6740" s="41">
        <v>3.0749999999999999E-4</v>
      </c>
      <c r="K6740" s="42">
        <v>4.3062761155148701</v>
      </c>
      <c r="L6740" s="41">
        <v>2.9168266220347405E-4</v>
      </c>
      <c r="M6740" s="42">
        <v>4.0631655674971814</v>
      </c>
    </row>
    <row r="6741" spans="1:13" x14ac:dyDescent="0.2">
      <c r="A6741" s="84">
        <v>360</v>
      </c>
      <c r="B6741" s="85">
        <v>40064</v>
      </c>
      <c r="C6741" s="105">
        <v>20.010000000000002</v>
      </c>
      <c r="D6741" s="90"/>
      <c r="F6741" s="96">
        <v>2.11</v>
      </c>
      <c r="G6741" s="91">
        <v>11.06</v>
      </c>
      <c r="H6741" s="41">
        <v>2.9143248549057255E-4</v>
      </c>
      <c r="I6741" s="42">
        <v>58.056438846292551</v>
      </c>
      <c r="J6741" s="41">
        <v>3.0722222222222224E-4</v>
      </c>
      <c r="K6741" s="42">
        <v>4.3065833377370923</v>
      </c>
      <c r="L6741" s="41">
        <v>2.9143248549057255E-4</v>
      </c>
      <c r="M6741" s="42">
        <v>4.0634569999826722</v>
      </c>
    </row>
    <row r="6742" spans="1:13" x14ac:dyDescent="0.2">
      <c r="A6742" s="84">
        <v>360</v>
      </c>
      <c r="B6742" s="85">
        <v>40065</v>
      </c>
      <c r="C6742" s="105">
        <v>20.059999999999999</v>
      </c>
      <c r="D6742" s="90"/>
      <c r="F6742" s="96">
        <v>2.12</v>
      </c>
      <c r="G6742" s="91">
        <v>11.09</v>
      </c>
      <c r="H6742" s="41">
        <v>2.9218294825139601E-4</v>
      </c>
      <c r="I6742" s="42">
        <v>58.073401947759635</v>
      </c>
      <c r="J6742" s="41">
        <v>3.0805555555555556E-4</v>
      </c>
      <c r="K6742" s="42">
        <v>4.3068913932926476</v>
      </c>
      <c r="L6742" s="41">
        <v>2.9218294825139601E-4</v>
      </c>
      <c r="M6742" s="42">
        <v>4.0637491829309234</v>
      </c>
    </row>
    <row r="6743" spans="1:13" x14ac:dyDescent="0.2">
      <c r="A6743" s="84">
        <v>360</v>
      </c>
      <c r="B6743" s="85">
        <v>40066</v>
      </c>
      <c r="C6743" s="105">
        <v>20.07</v>
      </c>
      <c r="D6743" s="90"/>
      <c r="F6743" s="96">
        <v>2.12</v>
      </c>
      <c r="G6743" s="91">
        <v>11.095000000000001</v>
      </c>
      <c r="H6743" s="41">
        <v>2.9230800572910276E-4</v>
      </c>
      <c r="I6743" s="42">
        <v>58.090377268068892</v>
      </c>
      <c r="J6743" s="41">
        <v>3.0819444444444449E-4</v>
      </c>
      <c r="K6743" s="42">
        <v>4.3071995877370917</v>
      </c>
      <c r="L6743" s="41">
        <v>2.9230800572910276E-4</v>
      </c>
      <c r="M6743" s="42">
        <v>4.0640414909366527</v>
      </c>
    </row>
    <row r="6744" spans="1:13" x14ac:dyDescent="0.2">
      <c r="A6744" s="84">
        <v>360</v>
      </c>
      <c r="B6744" s="85">
        <v>40067</v>
      </c>
      <c r="C6744" s="105">
        <v>20.059999999999999</v>
      </c>
      <c r="D6744" s="90"/>
      <c r="F6744" s="96">
        <v>2.1</v>
      </c>
      <c r="G6744" s="91">
        <v>11.08</v>
      </c>
      <c r="H6744" s="41">
        <v>2.9193281645567559E-4</v>
      </c>
      <c r="I6744" s="42">
        <v>58.107335755513731</v>
      </c>
      <c r="J6744" s="41">
        <v>3.077777777777778E-4</v>
      </c>
      <c r="K6744" s="42">
        <v>4.3075073655148692</v>
      </c>
      <c r="L6744" s="41">
        <v>2.9193281645567559E-4</v>
      </c>
      <c r="M6744" s="42">
        <v>4.0643334237531086</v>
      </c>
    </row>
    <row r="6745" spans="1:13" x14ac:dyDescent="0.2">
      <c r="A6745" s="84">
        <v>360</v>
      </c>
      <c r="B6745" s="85">
        <v>40068</v>
      </c>
      <c r="C6745" s="105">
        <v>20.059999999999999</v>
      </c>
      <c r="D6745" s="90"/>
      <c r="F6745" s="96">
        <v>2.1</v>
      </c>
      <c r="G6745" s="91">
        <v>11.08</v>
      </c>
      <c r="H6745" s="41">
        <v>2.9193281645567559E-4</v>
      </c>
      <c r="I6745" s="42">
        <v>58.124299193697574</v>
      </c>
      <c r="J6745" s="41">
        <v>3.077777777777778E-4</v>
      </c>
      <c r="K6745" s="42">
        <v>4.3078151432926468</v>
      </c>
      <c r="L6745" s="41">
        <v>2.9193281645567559E-4</v>
      </c>
      <c r="M6745" s="42">
        <v>4.0646253565695645</v>
      </c>
    </row>
    <row r="6746" spans="1:13" x14ac:dyDescent="0.2">
      <c r="A6746" s="84">
        <v>360</v>
      </c>
      <c r="B6746" s="85">
        <v>40069</v>
      </c>
      <c r="C6746" s="105">
        <v>20.059999999999999</v>
      </c>
      <c r="D6746" s="90"/>
      <c r="F6746" s="96">
        <v>2.1</v>
      </c>
      <c r="G6746" s="91">
        <v>11.08</v>
      </c>
      <c r="H6746" s="41">
        <v>2.9193281645567559E-4</v>
      </c>
      <c r="I6746" s="42">
        <v>58.141267584065702</v>
      </c>
      <c r="J6746" s="41">
        <v>3.077777777777778E-4</v>
      </c>
      <c r="K6746" s="42">
        <v>4.3081229210704244</v>
      </c>
      <c r="L6746" s="41">
        <v>2.9193281645567559E-4</v>
      </c>
      <c r="M6746" s="42">
        <v>4.0649172893860204</v>
      </c>
    </row>
    <row r="6747" spans="1:13" x14ac:dyDescent="0.2">
      <c r="A6747" s="84">
        <v>360</v>
      </c>
      <c r="B6747" s="85">
        <v>40070</v>
      </c>
      <c r="C6747" s="105">
        <v>20.100000000000001</v>
      </c>
      <c r="D6747" s="90"/>
      <c r="F6747" s="96">
        <v>2.09</v>
      </c>
      <c r="G6747" s="91">
        <v>11.095000000000001</v>
      </c>
      <c r="H6747" s="41">
        <v>2.9230800572910276E-4</v>
      </c>
      <c r="I6747" s="42">
        <v>58.15826274204376</v>
      </c>
      <c r="J6747" s="41">
        <v>3.0819444444444449E-4</v>
      </c>
      <c r="K6747" s="42">
        <v>4.3084311155148685</v>
      </c>
      <c r="L6747" s="41">
        <v>2.9230800572910276E-4</v>
      </c>
      <c r="M6747" s="42">
        <v>4.0652095973917497</v>
      </c>
    </row>
    <row r="6748" spans="1:13" x14ac:dyDescent="0.2">
      <c r="A6748" s="84">
        <v>360</v>
      </c>
      <c r="B6748" s="85">
        <v>40071</v>
      </c>
      <c r="C6748" s="105">
        <v>20.170000000000002</v>
      </c>
      <c r="D6748" s="90"/>
      <c r="F6748" s="96">
        <v>2.08</v>
      </c>
      <c r="G6748" s="91">
        <v>11.125</v>
      </c>
      <c r="H6748" s="41">
        <v>2.930582327482778E-4</v>
      </c>
      <c r="I6748" s="42">
        <v>58.175306499742653</v>
      </c>
      <c r="J6748" s="41">
        <v>3.0902777777777775E-4</v>
      </c>
      <c r="K6748" s="42">
        <v>4.3087401432926464</v>
      </c>
      <c r="L6748" s="41">
        <v>2.930582327482778E-4</v>
      </c>
      <c r="M6748" s="42">
        <v>4.0655026556244982</v>
      </c>
    </row>
    <row r="6749" spans="1:13" x14ac:dyDescent="0.2">
      <c r="A6749" s="84">
        <v>360</v>
      </c>
      <c r="B6749" s="85">
        <v>40072</v>
      </c>
      <c r="C6749" s="105">
        <v>20.190000000000001</v>
      </c>
      <c r="D6749" s="90"/>
      <c r="F6749" s="96">
        <v>2.08</v>
      </c>
      <c r="G6749" s="91">
        <v>11.135000000000002</v>
      </c>
      <c r="H6749" s="41">
        <v>2.9330826353901607E-4</v>
      </c>
      <c r="I6749" s="42">
        <v>58.192369797872942</v>
      </c>
      <c r="J6749" s="41">
        <v>3.0930555555555561E-4</v>
      </c>
      <c r="K6749" s="42">
        <v>4.3090494488482021</v>
      </c>
      <c r="L6749" s="41">
        <v>2.9330826353901607E-4</v>
      </c>
      <c r="M6749" s="42">
        <v>4.0657959638880374</v>
      </c>
    </row>
    <row r="6750" spans="1:13" x14ac:dyDescent="0.2">
      <c r="A6750" s="84">
        <v>360</v>
      </c>
      <c r="B6750" s="85">
        <v>40073</v>
      </c>
      <c r="C6750" s="105">
        <v>20.239999999999998</v>
      </c>
      <c r="D6750" s="90"/>
      <c r="F6750" s="96">
        <v>2.09</v>
      </c>
      <c r="G6750" s="91">
        <v>11.164999999999999</v>
      </c>
      <c r="H6750" s="41">
        <v>2.9405822132089199E-4</v>
      </c>
      <c r="I6750" s="42">
        <v>58.209481742630153</v>
      </c>
      <c r="J6750" s="41">
        <v>3.1013888888888888E-4</v>
      </c>
      <c r="K6750" s="42">
        <v>4.3093595877370907</v>
      </c>
      <c r="L6750" s="41">
        <v>2.9405822132089199E-4</v>
      </c>
      <c r="M6750" s="42">
        <v>4.0660900221093588</v>
      </c>
    </row>
    <row r="6751" spans="1:13" x14ac:dyDescent="0.2">
      <c r="A6751" s="84">
        <v>360</v>
      </c>
      <c r="B6751" s="85">
        <v>40074</v>
      </c>
      <c r="C6751" s="105">
        <v>20.21</v>
      </c>
      <c r="D6751" s="90"/>
      <c r="F6751" s="96">
        <v>2.08</v>
      </c>
      <c r="G6751" s="91">
        <v>11.145</v>
      </c>
      <c r="H6751" s="41">
        <v>2.9355827189547767E-4</v>
      </c>
      <c r="I6751" s="42">
        <v>58.226569617498448</v>
      </c>
      <c r="J6751" s="41">
        <v>3.0958333333333331E-4</v>
      </c>
      <c r="K6751" s="42">
        <v>4.309669171070424</v>
      </c>
      <c r="L6751" s="41">
        <v>2.9355827189547767E-4</v>
      </c>
      <c r="M6751" s="42">
        <v>4.0663835803812542</v>
      </c>
    </row>
    <row r="6752" spans="1:13" x14ac:dyDescent="0.2">
      <c r="A6752" s="84">
        <v>360</v>
      </c>
      <c r="B6752" s="85">
        <v>40075</v>
      </c>
      <c r="C6752" s="105">
        <v>20.21</v>
      </c>
      <c r="D6752" s="90"/>
      <c r="F6752" s="96">
        <v>2.08</v>
      </c>
      <c r="G6752" s="91">
        <v>11.145</v>
      </c>
      <c r="H6752" s="41">
        <v>2.9355827189547767E-4</v>
      </c>
      <c r="I6752" s="42">
        <v>58.243662508653763</v>
      </c>
      <c r="J6752" s="41">
        <v>3.0958333333333331E-4</v>
      </c>
      <c r="K6752" s="42">
        <v>4.3099787544037573</v>
      </c>
      <c r="L6752" s="41">
        <v>2.9355827189547767E-4</v>
      </c>
      <c r="M6752" s="42">
        <v>4.0666771386531497</v>
      </c>
    </row>
    <row r="6753" spans="1:13" x14ac:dyDescent="0.2">
      <c r="A6753" s="84">
        <v>360</v>
      </c>
      <c r="B6753" s="85">
        <v>40076</v>
      </c>
      <c r="C6753" s="105">
        <v>20.21</v>
      </c>
      <c r="D6753" s="90"/>
      <c r="F6753" s="96">
        <v>2.08</v>
      </c>
      <c r="G6753" s="91">
        <v>11.145</v>
      </c>
      <c r="H6753" s="41">
        <v>2.9355827189547767E-4</v>
      </c>
      <c r="I6753" s="42">
        <v>58.260760417568669</v>
      </c>
      <c r="J6753" s="41">
        <v>3.0958333333333331E-4</v>
      </c>
      <c r="K6753" s="42">
        <v>4.3102883377370906</v>
      </c>
      <c r="L6753" s="41">
        <v>2.9355827189547767E-4</v>
      </c>
      <c r="M6753" s="42">
        <v>4.0669706969250452</v>
      </c>
    </row>
    <row r="6754" spans="1:13" x14ac:dyDescent="0.2">
      <c r="A6754" s="84">
        <v>360</v>
      </c>
      <c r="B6754" s="85">
        <v>40077</v>
      </c>
      <c r="C6754" s="105">
        <v>20.2</v>
      </c>
      <c r="D6754" s="90"/>
      <c r="F6754" s="96">
        <v>2.09</v>
      </c>
      <c r="G6754" s="91">
        <v>11.145</v>
      </c>
      <c r="H6754" s="41">
        <v>2.9355827189547767E-4</v>
      </c>
      <c r="I6754" s="42">
        <v>58.277863345716163</v>
      </c>
      <c r="J6754" s="41">
        <v>3.0958333333333331E-4</v>
      </c>
      <c r="K6754" s="42">
        <v>4.3105979210704239</v>
      </c>
      <c r="L6754" s="41">
        <v>2.9355827189547767E-4</v>
      </c>
      <c r="M6754" s="42">
        <v>4.0672642551969407</v>
      </c>
    </row>
    <row r="6755" spans="1:13" x14ac:dyDescent="0.2">
      <c r="A6755" s="84">
        <v>360</v>
      </c>
      <c r="B6755" s="85">
        <v>40078</v>
      </c>
      <c r="C6755" s="105">
        <v>20.21</v>
      </c>
      <c r="D6755" s="90"/>
      <c r="F6755" s="96">
        <v>2.0299999999999998</v>
      </c>
      <c r="G6755" s="91">
        <v>11.120000000000001</v>
      </c>
      <c r="H6755" s="41">
        <v>2.9293320893875041E-4</v>
      </c>
      <c r="I6755" s="42">
        <v>58.294934867236115</v>
      </c>
      <c r="J6755" s="41">
        <v>3.0888888888888893E-4</v>
      </c>
      <c r="K6755" s="42">
        <v>4.3109068099593131</v>
      </c>
      <c r="L6755" s="41">
        <v>2.9293320893875041E-4</v>
      </c>
      <c r="M6755" s="42">
        <v>4.0675571884058792</v>
      </c>
    </row>
    <row r="6756" spans="1:13" x14ac:dyDescent="0.2">
      <c r="A6756" s="84">
        <v>360</v>
      </c>
      <c r="B6756" s="85">
        <v>40079</v>
      </c>
      <c r="C6756" s="105">
        <v>20.260000000000002</v>
      </c>
      <c r="D6756" s="90"/>
      <c r="F6756" s="96">
        <v>2.04</v>
      </c>
      <c r="G6756" s="91">
        <v>11.15</v>
      </c>
      <c r="H6756" s="41">
        <v>2.9368326766188169E-4</v>
      </c>
      <c r="I6756" s="42">
        <v>58.312055114196063</v>
      </c>
      <c r="J6756" s="41">
        <v>3.0972222222222225E-4</v>
      </c>
      <c r="K6756" s="42">
        <v>4.3112165321815352</v>
      </c>
      <c r="L6756" s="41">
        <v>2.9368326766188169E-4</v>
      </c>
      <c r="M6756" s="42">
        <v>4.0678508716735413</v>
      </c>
    </row>
    <row r="6757" spans="1:13" x14ac:dyDescent="0.2">
      <c r="A6757" s="84">
        <v>360</v>
      </c>
      <c r="B6757" s="85">
        <v>40080</v>
      </c>
      <c r="C6757" s="105">
        <v>20.37</v>
      </c>
      <c r="D6757" s="90"/>
      <c r="F6757" s="96">
        <v>2.0299999999999998</v>
      </c>
      <c r="G6757" s="91">
        <v>11.200000000000001</v>
      </c>
      <c r="H6757" s="41">
        <v>2.9493291701965241E-4</v>
      </c>
      <c r="I6757" s="42">
        <v>58.329253258708306</v>
      </c>
      <c r="J6757" s="41">
        <v>3.1111111111111113E-4</v>
      </c>
      <c r="K6757" s="42">
        <v>4.3115276432926466</v>
      </c>
      <c r="L6757" s="41">
        <v>2.9493291701965241E-4</v>
      </c>
      <c r="M6757" s="42">
        <v>4.0681458045905607</v>
      </c>
    </row>
    <row r="6758" spans="1:13" x14ac:dyDescent="0.2">
      <c r="A6758" s="84">
        <v>360</v>
      </c>
      <c r="B6758" s="85">
        <v>40081</v>
      </c>
      <c r="C6758" s="105">
        <v>20.350000000000001</v>
      </c>
      <c r="D6758" s="90"/>
      <c r="F6758" s="96">
        <v>2.02</v>
      </c>
      <c r="G6758" s="91">
        <v>11.185</v>
      </c>
      <c r="H6758" s="41">
        <v>2.9455808105693926E-4</v>
      </c>
      <c r="I6758" s="42">
        <v>58.346434611617674</v>
      </c>
      <c r="J6758" s="41">
        <v>3.1069444444444444E-4</v>
      </c>
      <c r="K6758" s="42">
        <v>4.3118383377370915</v>
      </c>
      <c r="L6758" s="41">
        <v>2.9455808105693926E-4</v>
      </c>
      <c r="M6758" s="42">
        <v>4.0684403626716179</v>
      </c>
    </row>
    <row r="6759" spans="1:13" x14ac:dyDescent="0.2">
      <c r="A6759" s="84">
        <v>360</v>
      </c>
      <c r="B6759" s="85">
        <v>40082</v>
      </c>
      <c r="C6759" s="105">
        <v>20.350000000000001</v>
      </c>
      <c r="D6759" s="90"/>
      <c r="F6759" s="96">
        <v>2.02</v>
      </c>
      <c r="G6759" s="91">
        <v>11.185</v>
      </c>
      <c r="H6759" s="41">
        <v>2.9455808105693926E-4</v>
      </c>
      <c r="I6759" s="42">
        <v>58.363621025433389</v>
      </c>
      <c r="J6759" s="41">
        <v>3.1069444444444444E-4</v>
      </c>
      <c r="K6759" s="42">
        <v>4.3121490321815363</v>
      </c>
      <c r="L6759" s="41">
        <v>2.9455808105693926E-4</v>
      </c>
      <c r="M6759" s="42">
        <v>4.0687349207526751</v>
      </c>
    </row>
    <row r="6760" spans="1:13" x14ac:dyDescent="0.2">
      <c r="A6760" s="84">
        <v>360</v>
      </c>
      <c r="B6760" s="85">
        <v>40083</v>
      </c>
      <c r="C6760" s="105">
        <v>20.350000000000001</v>
      </c>
      <c r="D6760" s="90"/>
      <c r="F6760" s="96">
        <v>2.02</v>
      </c>
      <c r="G6760" s="91">
        <v>11.185</v>
      </c>
      <c r="H6760" s="41">
        <v>2.9455808105693926E-4</v>
      </c>
      <c r="I6760" s="42">
        <v>58.380812501646176</v>
      </c>
      <c r="J6760" s="41">
        <v>3.1069444444444444E-4</v>
      </c>
      <c r="K6760" s="42">
        <v>4.3124597266259812</v>
      </c>
      <c r="L6760" s="41">
        <v>2.9455808105693926E-4</v>
      </c>
      <c r="M6760" s="42">
        <v>4.0690294788337322</v>
      </c>
    </row>
    <row r="6761" spans="1:13" x14ac:dyDescent="0.2">
      <c r="A6761" s="84">
        <v>360</v>
      </c>
      <c r="B6761" s="85">
        <v>40084</v>
      </c>
      <c r="C6761" s="105">
        <v>20.350000000000001</v>
      </c>
      <c r="D6761" s="90"/>
      <c r="F6761" s="96">
        <v>2.0099999999999998</v>
      </c>
      <c r="G6761" s="91">
        <v>11.18</v>
      </c>
      <c r="H6761" s="41">
        <v>2.9443312452959169E-4</v>
      </c>
      <c r="I6761" s="42">
        <v>58.398001746683612</v>
      </c>
      <c r="J6761" s="41">
        <v>3.1055555555555556E-4</v>
      </c>
      <c r="K6761" s="42">
        <v>4.3127702821815364</v>
      </c>
      <c r="L6761" s="41">
        <v>2.9443312452959169E-4</v>
      </c>
      <c r="M6761" s="42">
        <v>4.0693239119582616</v>
      </c>
    </row>
    <row r="6762" spans="1:13" x14ac:dyDescent="0.2">
      <c r="A6762" s="84">
        <v>360</v>
      </c>
      <c r="B6762" s="85">
        <v>40085</v>
      </c>
      <c r="C6762" s="105">
        <v>20.37</v>
      </c>
      <c r="D6762" s="90"/>
      <c r="F6762" s="96">
        <v>1.9</v>
      </c>
      <c r="G6762" s="91">
        <v>11.135</v>
      </c>
      <c r="H6762" s="41">
        <v>2.9330826353901607E-4</v>
      </c>
      <c r="I6762" s="42">
        <v>58.415130363170078</v>
      </c>
      <c r="J6762" s="41">
        <v>3.0930555555555556E-4</v>
      </c>
      <c r="K6762" s="42">
        <v>4.313079587737092</v>
      </c>
      <c r="L6762" s="41">
        <v>2.9330826353901607E-4</v>
      </c>
      <c r="M6762" s="42">
        <v>4.0696172202218008</v>
      </c>
    </row>
    <row r="6763" spans="1:13" x14ac:dyDescent="0.2">
      <c r="A6763" s="84">
        <v>360</v>
      </c>
      <c r="B6763" s="85">
        <v>40086</v>
      </c>
      <c r="C6763" s="105">
        <v>20.39</v>
      </c>
      <c r="D6763" s="90"/>
      <c r="F6763" s="96">
        <v>1.92</v>
      </c>
      <c r="G6763" s="91">
        <v>11.155000000000001</v>
      </c>
      <c r="H6763" s="41">
        <v>2.9380825782121534E-4</v>
      </c>
      <c r="I6763" s="42">
        <v>58.432293210852478</v>
      </c>
      <c r="J6763" s="41">
        <v>3.0986111111111112E-4</v>
      </c>
      <c r="K6763" s="42">
        <v>4.313389448848203</v>
      </c>
      <c r="L6763" s="41">
        <v>2.9380825782121534E-4</v>
      </c>
      <c r="M6763" s="42">
        <v>4.0699110284796216</v>
      </c>
    </row>
    <row r="6764" spans="1:13" x14ac:dyDescent="0.2">
      <c r="A6764" s="84">
        <v>360</v>
      </c>
      <c r="B6764" s="85">
        <v>40087</v>
      </c>
      <c r="C6764" s="105">
        <v>20.09</v>
      </c>
      <c r="D6764" s="90"/>
      <c r="F6764" s="96">
        <v>1.91</v>
      </c>
      <c r="G6764" s="91">
        <v>11</v>
      </c>
      <c r="H6764" s="41">
        <v>2.8993095331308893E-4</v>
      </c>
      <c r="I6764" s="42">
        <v>58.449234541327371</v>
      </c>
      <c r="J6764" s="41">
        <v>3.0555555555555555E-4</v>
      </c>
      <c r="K6764" s="42">
        <v>4.3136950044037583</v>
      </c>
      <c r="L6764" s="41">
        <v>2.8993095331308893E-4</v>
      </c>
      <c r="M6764" s="42">
        <v>4.0702009594329347</v>
      </c>
    </row>
    <row r="6765" spans="1:13" x14ac:dyDescent="0.2">
      <c r="A6765" s="84">
        <v>360</v>
      </c>
      <c r="B6765" s="85">
        <v>40088</v>
      </c>
      <c r="C6765" s="105">
        <v>20.12</v>
      </c>
      <c r="D6765" s="90"/>
      <c r="F6765" s="96">
        <v>1.86</v>
      </c>
      <c r="G6765" s="91">
        <v>10.99</v>
      </c>
      <c r="H6765" s="41">
        <v>2.8968061926226696E-4</v>
      </c>
      <c r="I6765" s="42">
        <v>58.466166151784705</v>
      </c>
      <c r="J6765" s="41">
        <v>3.052777777777778E-4</v>
      </c>
      <c r="K6765" s="42">
        <v>4.314000282181536</v>
      </c>
      <c r="L6765" s="41">
        <v>2.8968061926226696E-4</v>
      </c>
      <c r="M6765" s="42">
        <v>4.0704906400521974</v>
      </c>
    </row>
    <row r="6766" spans="1:13" x14ac:dyDescent="0.2">
      <c r="A6766" s="84">
        <v>360</v>
      </c>
      <c r="B6766" s="85">
        <v>40089</v>
      </c>
      <c r="C6766" s="105">
        <v>20.12</v>
      </c>
      <c r="D6766" s="90"/>
      <c r="F6766" s="96">
        <v>1.86</v>
      </c>
      <c r="G6766" s="91">
        <v>10.99</v>
      </c>
      <c r="H6766" s="41">
        <v>2.8968061926226696E-4</v>
      </c>
      <c r="I6766" s="42">
        <v>58.483102667001447</v>
      </c>
      <c r="J6766" s="41">
        <v>3.052777777777778E-4</v>
      </c>
      <c r="K6766" s="42">
        <v>4.3143055599593136</v>
      </c>
      <c r="L6766" s="41">
        <v>2.8968061926226696E-4</v>
      </c>
      <c r="M6766" s="42">
        <v>4.0707803206714601</v>
      </c>
    </row>
    <row r="6767" spans="1:13" x14ac:dyDescent="0.2">
      <c r="A6767" s="84">
        <v>360</v>
      </c>
      <c r="B6767" s="85">
        <v>40090</v>
      </c>
      <c r="C6767" s="105">
        <v>20.12</v>
      </c>
      <c r="D6767" s="90"/>
      <c r="F6767" s="96">
        <v>1.86</v>
      </c>
      <c r="G6767" s="91">
        <v>10.99</v>
      </c>
      <c r="H6767" s="41">
        <v>2.8968061926226696E-4</v>
      </c>
      <c r="I6767" s="42">
        <v>58.500044088398404</v>
      </c>
      <c r="J6767" s="41">
        <v>3.052777777777778E-4</v>
      </c>
      <c r="K6767" s="42">
        <v>4.3146108377370913</v>
      </c>
      <c r="L6767" s="41">
        <v>2.8968061926226696E-4</v>
      </c>
      <c r="M6767" s="42">
        <v>4.0710700012907228</v>
      </c>
    </row>
    <row r="6768" spans="1:13" x14ac:dyDescent="0.2">
      <c r="A6768" s="84">
        <v>360</v>
      </c>
      <c r="B6768" s="85">
        <v>40091</v>
      </c>
      <c r="C6768" s="105">
        <v>20.100000000000001</v>
      </c>
      <c r="D6768" s="90"/>
      <c r="F6768" s="96">
        <v>1.86</v>
      </c>
      <c r="G6768" s="91">
        <v>10.98</v>
      </c>
      <c r="H6768" s="41">
        <v>2.8943026271854855E-4</v>
      </c>
      <c r="I6768" s="42">
        <v>58.516975771527953</v>
      </c>
      <c r="J6768" s="41">
        <v>3.0499999999999999E-4</v>
      </c>
      <c r="K6768" s="42">
        <v>4.3149158377370913</v>
      </c>
      <c r="L6768" s="41">
        <v>2.8943026271854855E-4</v>
      </c>
      <c r="M6768" s="42">
        <v>4.0713594315534412</v>
      </c>
    </row>
    <row r="6769" spans="1:13" x14ac:dyDescent="0.2">
      <c r="A6769" s="84">
        <v>360</v>
      </c>
      <c r="B6769" s="85">
        <v>40092</v>
      </c>
      <c r="C6769" s="105">
        <v>19.95</v>
      </c>
      <c r="D6769" s="90"/>
      <c r="F6769" s="96">
        <v>1.84</v>
      </c>
      <c r="G6769" s="91">
        <v>10.895</v>
      </c>
      <c r="H6769" s="41">
        <v>2.8730132336951542E-4</v>
      </c>
      <c r="I6769" s="42">
        <v>58.533787776106692</v>
      </c>
      <c r="J6769" s="41">
        <v>3.0263888888888886E-4</v>
      </c>
      <c r="K6769" s="42">
        <v>4.3152184766259802</v>
      </c>
      <c r="L6769" s="41">
        <v>2.8730132336951542E-4</v>
      </c>
      <c r="M6769" s="42">
        <v>4.0716467328768111</v>
      </c>
    </row>
    <row r="6770" spans="1:13" x14ac:dyDescent="0.2">
      <c r="A6770" s="84">
        <v>360</v>
      </c>
      <c r="B6770" s="85">
        <v>40093</v>
      </c>
      <c r="C6770" s="105">
        <v>19.97</v>
      </c>
      <c r="D6770" s="90"/>
      <c r="F6770" s="96">
        <v>1.85</v>
      </c>
      <c r="G6770" s="91">
        <v>10.91</v>
      </c>
      <c r="H6770" s="41">
        <v>2.8767713676813855E-4</v>
      </c>
      <c r="I6770" s="42">
        <v>58.55062660857832</v>
      </c>
      <c r="J6770" s="41">
        <v>3.0305555555555554E-4</v>
      </c>
      <c r="K6770" s="42">
        <v>4.3155215321815357</v>
      </c>
      <c r="L6770" s="41">
        <v>2.8767713676813855E-4</v>
      </c>
      <c r="M6770" s="42">
        <v>4.0719344100135793</v>
      </c>
    </row>
    <row r="6771" spans="1:13" x14ac:dyDescent="0.2">
      <c r="A6771" s="84">
        <v>360</v>
      </c>
      <c r="B6771" s="85">
        <v>40094</v>
      </c>
      <c r="C6771" s="105">
        <v>19.97</v>
      </c>
      <c r="D6771" s="90"/>
      <c r="F6771" s="96">
        <v>1.85</v>
      </c>
      <c r="G6771" s="91">
        <v>10.91</v>
      </c>
      <c r="H6771" s="41">
        <v>2.8767713676813855E-4</v>
      </c>
      <c r="I6771" s="42">
        <v>58.567470285197054</v>
      </c>
      <c r="J6771" s="41">
        <v>3.0305555555555554E-4</v>
      </c>
      <c r="K6771" s="42">
        <v>4.3158245877370911</v>
      </c>
      <c r="L6771" s="41">
        <v>2.8767713676813855E-4</v>
      </c>
      <c r="M6771" s="42">
        <v>4.0722220871503474</v>
      </c>
    </row>
    <row r="6772" spans="1:13" x14ac:dyDescent="0.2">
      <c r="A6772" s="84">
        <v>360</v>
      </c>
      <c r="B6772" s="85">
        <v>40095</v>
      </c>
      <c r="C6772" s="105">
        <v>19.97</v>
      </c>
      <c r="D6772" s="90"/>
      <c r="F6772" s="96">
        <v>1.85</v>
      </c>
      <c r="G6772" s="91">
        <v>10.91</v>
      </c>
      <c r="H6772" s="41">
        <v>2.8767713676813855E-4</v>
      </c>
      <c r="I6772" s="42">
        <v>58.584318807356453</v>
      </c>
      <c r="J6772" s="41">
        <v>3.0305555555555554E-4</v>
      </c>
      <c r="K6772" s="42">
        <v>4.3161276432926465</v>
      </c>
      <c r="L6772" s="41">
        <v>2.8767713676813855E-4</v>
      </c>
      <c r="M6772" s="42">
        <v>4.0725097642871155</v>
      </c>
    </row>
    <row r="6773" spans="1:13" x14ac:dyDescent="0.2">
      <c r="A6773" s="84">
        <v>360</v>
      </c>
      <c r="B6773" s="85">
        <v>40096</v>
      </c>
      <c r="C6773" s="105">
        <v>19.97</v>
      </c>
      <c r="D6773" s="90"/>
      <c r="F6773" s="96">
        <v>1.85</v>
      </c>
      <c r="G6773" s="91">
        <v>10.91</v>
      </c>
      <c r="H6773" s="41">
        <v>2.8767713676813855E-4</v>
      </c>
      <c r="I6773" s="42">
        <v>58.601172176450468</v>
      </c>
      <c r="J6773" s="41">
        <v>3.0305555555555554E-4</v>
      </c>
      <c r="K6773" s="42">
        <v>4.316430698848202</v>
      </c>
      <c r="L6773" s="41">
        <v>2.8767713676813855E-4</v>
      </c>
      <c r="M6773" s="42">
        <v>4.0727974414238837</v>
      </c>
    </row>
    <row r="6774" spans="1:13" x14ac:dyDescent="0.2">
      <c r="A6774" s="84">
        <v>360</v>
      </c>
      <c r="B6774" s="85">
        <v>40097</v>
      </c>
      <c r="C6774" s="105">
        <v>19.97</v>
      </c>
      <c r="D6774" s="90"/>
      <c r="F6774" s="96">
        <v>1.85</v>
      </c>
      <c r="G6774" s="91">
        <v>10.91</v>
      </c>
      <c r="H6774" s="41">
        <v>2.8767713676813855E-4</v>
      </c>
      <c r="I6774" s="42">
        <v>58.618030393873447</v>
      </c>
      <c r="J6774" s="41">
        <v>3.0305555555555554E-4</v>
      </c>
      <c r="K6774" s="42">
        <v>4.3167337544037574</v>
      </c>
      <c r="L6774" s="41">
        <v>2.8767713676813855E-4</v>
      </c>
      <c r="M6774" s="42">
        <v>4.0730851185606518</v>
      </c>
    </row>
    <row r="6775" spans="1:13" x14ac:dyDescent="0.2">
      <c r="A6775" s="84">
        <v>360</v>
      </c>
      <c r="B6775" s="85">
        <v>40098</v>
      </c>
      <c r="C6775" s="105">
        <v>19.96</v>
      </c>
      <c r="D6775" s="90"/>
      <c r="F6775" s="96">
        <v>1.81</v>
      </c>
      <c r="G6775" s="91">
        <v>10.885</v>
      </c>
      <c r="H6775" s="41">
        <v>2.8705075294022109E-4</v>
      </c>
      <c r="I6775" s="42">
        <v>58.634856743633883</v>
      </c>
      <c r="J6775" s="41">
        <v>3.023611111111111E-4</v>
      </c>
      <c r="K6775" s="42">
        <v>4.3170361155148687</v>
      </c>
      <c r="L6775" s="41">
        <v>2.8705075294022109E-4</v>
      </c>
      <c r="M6775" s="42">
        <v>4.0733721693135916</v>
      </c>
    </row>
    <row r="6776" spans="1:13" x14ac:dyDescent="0.2">
      <c r="A6776" s="84">
        <v>360</v>
      </c>
      <c r="B6776" s="85">
        <v>40099</v>
      </c>
      <c r="C6776" s="105">
        <v>19.989999999999998</v>
      </c>
      <c r="D6776" s="90"/>
      <c r="F6776" s="96">
        <v>1.77</v>
      </c>
      <c r="G6776" s="91">
        <v>10.879999999999999</v>
      </c>
      <c r="H6776" s="41">
        <v>2.8692545927500035E-4</v>
      </c>
      <c r="I6776" s="42">
        <v>58.651680576834572</v>
      </c>
      <c r="J6776" s="41">
        <v>3.0222222222222217E-4</v>
      </c>
      <c r="K6776" s="42">
        <v>4.3173383377370911</v>
      </c>
      <c r="L6776" s="41">
        <v>2.8692545927500035E-4</v>
      </c>
      <c r="M6776" s="42">
        <v>4.0736590947728661</v>
      </c>
    </row>
    <row r="6777" spans="1:13" x14ac:dyDescent="0.2">
      <c r="A6777" s="84">
        <v>360</v>
      </c>
      <c r="B6777" s="85">
        <v>40100</v>
      </c>
      <c r="C6777" s="105">
        <v>19.97</v>
      </c>
      <c r="D6777" s="90"/>
      <c r="F6777" s="96">
        <v>1.78</v>
      </c>
      <c r="G6777" s="91">
        <v>10.875</v>
      </c>
      <c r="H6777" s="41">
        <v>2.8680015997539776E-4</v>
      </c>
      <c r="I6777" s="42">
        <v>58.668501888206833</v>
      </c>
      <c r="J6777" s="41">
        <v>3.0208333333333335E-4</v>
      </c>
      <c r="K6777" s="42">
        <v>4.3176404210704247</v>
      </c>
      <c r="L6777" s="41">
        <v>2.8680015997539776E-4</v>
      </c>
      <c r="M6777" s="42">
        <v>4.0739458949328418</v>
      </c>
    </row>
    <row r="6778" spans="1:13" x14ac:dyDescent="0.2">
      <c r="A6778" s="84">
        <v>360</v>
      </c>
      <c r="B6778" s="85">
        <v>40101</v>
      </c>
      <c r="C6778" s="105">
        <v>19.940000000000001</v>
      </c>
      <c r="D6778" s="90"/>
      <c r="F6778" s="96">
        <v>1.78</v>
      </c>
      <c r="G6778" s="91">
        <v>10.860000000000001</v>
      </c>
      <c r="H6778" s="41">
        <v>2.8642422826496983E-4</v>
      </c>
      <c r="I6778" s="42">
        <v>58.685305968583627</v>
      </c>
      <c r="J6778" s="41">
        <v>3.0166666666666672E-4</v>
      </c>
      <c r="K6778" s="42">
        <v>4.3179420877370918</v>
      </c>
      <c r="L6778" s="41">
        <v>2.8642422826496983E-4</v>
      </c>
      <c r="M6778" s="42">
        <v>4.0742323191611067</v>
      </c>
    </row>
    <row r="6779" spans="1:13" x14ac:dyDescent="0.2">
      <c r="A6779" s="84">
        <v>360</v>
      </c>
      <c r="B6779" s="85">
        <v>40102</v>
      </c>
      <c r="C6779" s="105">
        <v>19.940000000000001</v>
      </c>
      <c r="D6779" s="90"/>
      <c r="F6779" s="96">
        <v>1.78</v>
      </c>
      <c r="G6779" s="91">
        <v>10.860000000000001</v>
      </c>
      <c r="H6779" s="41">
        <v>2.8642422826496983E-4</v>
      </c>
      <c r="I6779" s="42">
        <v>58.70211486205617</v>
      </c>
      <c r="J6779" s="41">
        <v>3.0166666666666672E-4</v>
      </c>
      <c r="K6779" s="42">
        <v>4.3182437544037588</v>
      </c>
      <c r="L6779" s="41">
        <v>2.8642422826496983E-4</v>
      </c>
      <c r="M6779" s="42">
        <v>4.0745187433893717</v>
      </c>
    </row>
    <row r="6780" spans="1:13" x14ac:dyDescent="0.2">
      <c r="A6780" s="84">
        <v>360</v>
      </c>
      <c r="B6780" s="85">
        <v>40103</v>
      </c>
      <c r="C6780" s="105">
        <v>19.940000000000001</v>
      </c>
      <c r="D6780" s="90"/>
      <c r="F6780" s="96">
        <v>1.78</v>
      </c>
      <c r="G6780" s="91">
        <v>10.860000000000001</v>
      </c>
      <c r="H6780" s="41">
        <v>2.8642422826496983E-4</v>
      </c>
      <c r="I6780" s="42">
        <v>58.718928570003058</v>
      </c>
      <c r="J6780" s="41">
        <v>3.0166666666666672E-4</v>
      </c>
      <c r="K6780" s="42">
        <v>4.3185454210704259</v>
      </c>
      <c r="L6780" s="41">
        <v>2.8642422826496983E-4</v>
      </c>
      <c r="M6780" s="42">
        <v>4.0748051676176367</v>
      </c>
    </row>
    <row r="6781" spans="1:13" x14ac:dyDescent="0.2">
      <c r="A6781" s="84">
        <v>360</v>
      </c>
      <c r="B6781" s="85">
        <v>40104</v>
      </c>
      <c r="C6781" s="105">
        <v>19.940000000000001</v>
      </c>
      <c r="D6781" s="90"/>
      <c r="F6781" s="96">
        <v>1.78</v>
      </c>
      <c r="G6781" s="91">
        <v>10.860000000000001</v>
      </c>
      <c r="H6781" s="41">
        <v>2.8642422826496983E-4</v>
      </c>
      <c r="I6781" s="42">
        <v>58.735747093803269</v>
      </c>
      <c r="J6781" s="41">
        <v>3.0166666666666672E-4</v>
      </c>
      <c r="K6781" s="42">
        <v>4.318847087737093</v>
      </c>
      <c r="L6781" s="41">
        <v>2.8642422826496983E-4</v>
      </c>
      <c r="M6781" s="42">
        <v>4.0750915918459016</v>
      </c>
    </row>
    <row r="6782" spans="1:13" x14ac:dyDescent="0.2">
      <c r="A6782" s="84">
        <v>360</v>
      </c>
      <c r="B6782" s="85">
        <v>40105</v>
      </c>
      <c r="C6782" s="105">
        <v>19.79</v>
      </c>
      <c r="D6782" s="90"/>
      <c r="F6782" s="96">
        <v>1.78</v>
      </c>
      <c r="G6782" s="91">
        <v>10.785</v>
      </c>
      <c r="H6782" s="41">
        <v>2.8454380852038774E-4</v>
      </c>
      <c r="I6782" s="42">
        <v>58.752459986977627</v>
      </c>
      <c r="J6782" s="41">
        <v>2.9958333333333334E-4</v>
      </c>
      <c r="K6782" s="42">
        <v>4.3191466710704267</v>
      </c>
      <c r="L6782" s="41">
        <v>2.8454380852038774E-4</v>
      </c>
      <c r="M6782" s="42">
        <v>4.0753761356544222</v>
      </c>
    </row>
    <row r="6783" spans="1:13" x14ac:dyDescent="0.2">
      <c r="A6783" s="84">
        <v>360</v>
      </c>
      <c r="B6783" s="85">
        <v>40106</v>
      </c>
      <c r="C6783" s="105">
        <v>19.78</v>
      </c>
      <c r="D6783" s="90"/>
      <c r="F6783" s="96">
        <v>1.76</v>
      </c>
      <c r="G6783" s="91">
        <v>10.770000000000001</v>
      </c>
      <c r="H6783" s="41">
        <v>2.8416757223714839E-4</v>
      </c>
      <c r="I6783" s="42">
        <v>58.769155530895084</v>
      </c>
      <c r="J6783" s="41">
        <v>2.9916666666666671E-4</v>
      </c>
      <c r="K6783" s="42">
        <v>4.319445837737093</v>
      </c>
      <c r="L6783" s="41">
        <v>2.8416757223714839E-4</v>
      </c>
      <c r="M6783" s="42">
        <v>4.075660303226659</v>
      </c>
    </row>
    <row r="6784" spans="1:13" x14ac:dyDescent="0.2">
      <c r="A6784" s="84">
        <v>360</v>
      </c>
      <c r="B6784" s="85">
        <v>40107</v>
      </c>
      <c r="C6784" s="105">
        <v>19.739999999999998</v>
      </c>
      <c r="D6784" s="90"/>
      <c r="F6784" s="96">
        <v>1.74</v>
      </c>
      <c r="G6784" s="91">
        <v>10.739999999999998</v>
      </c>
      <c r="H6784" s="41">
        <v>2.8341494722594618E-4</v>
      </c>
      <c r="I6784" s="42">
        <v>58.785811588008386</v>
      </c>
      <c r="J6784" s="41">
        <v>2.9833333333333328E-4</v>
      </c>
      <c r="K6784" s="42">
        <v>4.3197441710704263</v>
      </c>
      <c r="L6784" s="41">
        <v>2.8341494722594618E-4</v>
      </c>
      <c r="M6784" s="42">
        <v>4.0759437181738853</v>
      </c>
    </row>
    <row r="6785" spans="1:13" x14ac:dyDescent="0.2">
      <c r="A6785" s="84">
        <v>360</v>
      </c>
      <c r="B6785" s="85">
        <v>40108</v>
      </c>
      <c r="C6785" s="105">
        <v>19.75</v>
      </c>
      <c r="D6785" s="90"/>
      <c r="F6785" s="96">
        <v>1.75</v>
      </c>
      <c r="G6785" s="91">
        <v>10.75</v>
      </c>
      <c r="H6785" s="41">
        <v>2.8366584481864798E-4</v>
      </c>
      <c r="I6785" s="42">
        <v>58.802487114915849</v>
      </c>
      <c r="J6785" s="41">
        <v>2.9861111111111109E-4</v>
      </c>
      <c r="K6785" s="42">
        <v>4.3200427821815373</v>
      </c>
      <c r="L6785" s="41">
        <v>2.8366584481864798E-4</v>
      </c>
      <c r="M6785" s="42">
        <v>4.0762273840187042</v>
      </c>
    </row>
    <row r="6786" spans="1:13" x14ac:dyDescent="0.2">
      <c r="A6786" s="84">
        <v>360</v>
      </c>
      <c r="B6786" s="85">
        <v>40109</v>
      </c>
      <c r="C6786" s="105">
        <v>19.760000000000002</v>
      </c>
      <c r="D6786" s="90"/>
      <c r="F6786" s="96">
        <v>1.74</v>
      </c>
      <c r="G6786" s="91">
        <v>10.75</v>
      </c>
      <c r="H6786" s="41">
        <v>2.8366584481864798E-4</v>
      </c>
      <c r="I6786" s="42">
        <v>58.819167372100736</v>
      </c>
      <c r="J6786" s="41">
        <v>2.9861111111111109E-4</v>
      </c>
      <c r="K6786" s="42">
        <v>4.3203413932926482</v>
      </c>
      <c r="L6786" s="41">
        <v>2.8366584481864798E-4</v>
      </c>
      <c r="M6786" s="42">
        <v>4.0765110498635231</v>
      </c>
    </row>
    <row r="6787" spans="1:13" x14ac:dyDescent="0.2">
      <c r="A6787" s="84">
        <v>360</v>
      </c>
      <c r="B6787" s="85">
        <v>40110</v>
      </c>
      <c r="C6787" s="105">
        <v>19.760000000000002</v>
      </c>
      <c r="D6787" s="90"/>
      <c r="F6787" s="96">
        <v>1.74</v>
      </c>
      <c r="G6787" s="91">
        <v>10.75</v>
      </c>
      <c r="H6787" s="41">
        <v>2.8366584481864798E-4</v>
      </c>
      <c r="I6787" s="42">
        <v>58.835852360904873</v>
      </c>
      <c r="J6787" s="41">
        <v>2.9861111111111109E-4</v>
      </c>
      <c r="K6787" s="42">
        <v>4.3206400044037592</v>
      </c>
      <c r="L6787" s="41">
        <v>2.8366584481864798E-4</v>
      </c>
      <c r="M6787" s="42">
        <v>4.076794715708342</v>
      </c>
    </row>
    <row r="6788" spans="1:13" x14ac:dyDescent="0.2">
      <c r="A6788" s="84">
        <v>360</v>
      </c>
      <c r="B6788" s="85">
        <v>40111</v>
      </c>
      <c r="C6788" s="105">
        <v>19.760000000000002</v>
      </c>
      <c r="D6788" s="90"/>
      <c r="F6788" s="96">
        <v>1.74</v>
      </c>
      <c r="G6788" s="91">
        <v>10.75</v>
      </c>
      <c r="H6788" s="41">
        <v>2.8366584481864798E-4</v>
      </c>
      <c r="I6788" s="42">
        <v>58.852542082670453</v>
      </c>
      <c r="J6788" s="41">
        <v>2.9861111111111109E-4</v>
      </c>
      <c r="K6788" s="42">
        <v>4.3209386155148701</v>
      </c>
      <c r="L6788" s="41">
        <v>2.8366584481864798E-4</v>
      </c>
      <c r="M6788" s="42">
        <v>4.0770783815531608</v>
      </c>
    </row>
    <row r="6789" spans="1:13" x14ac:dyDescent="0.2">
      <c r="A6789" s="84">
        <v>360</v>
      </c>
      <c r="B6789" s="85">
        <v>40112</v>
      </c>
      <c r="C6789" s="105">
        <v>19.78</v>
      </c>
      <c r="D6789" s="90"/>
      <c r="F6789" s="96">
        <v>1.75</v>
      </c>
      <c r="G6789" s="91">
        <v>10.765000000000001</v>
      </c>
      <c r="H6789" s="41">
        <v>2.8404214885213719E-4</v>
      </c>
      <c r="I6789" s="42">
        <v>58.869258685189024</v>
      </c>
      <c r="J6789" s="41">
        <v>2.9902777777777778E-4</v>
      </c>
      <c r="K6789" s="42">
        <v>4.3212376432926476</v>
      </c>
      <c r="L6789" s="41">
        <v>2.8404214885213719E-4</v>
      </c>
      <c r="M6789" s="42">
        <v>4.077362423702013</v>
      </c>
    </row>
    <row r="6790" spans="1:13" x14ac:dyDescent="0.2">
      <c r="A6790" s="84">
        <v>360</v>
      </c>
      <c r="B6790" s="85">
        <v>40113</v>
      </c>
      <c r="C6790" s="105">
        <v>19.87</v>
      </c>
      <c r="D6790" s="90"/>
      <c r="F6790" s="96">
        <v>1.73</v>
      </c>
      <c r="G6790" s="91">
        <v>10.8</v>
      </c>
      <c r="H6790" s="41">
        <v>2.84919994007371E-4</v>
      </c>
      <c r="I6790" s="42">
        <v>58.886031714020824</v>
      </c>
      <c r="J6790" s="41">
        <v>3.0000000000000003E-4</v>
      </c>
      <c r="K6790" s="42">
        <v>4.3215376432926478</v>
      </c>
      <c r="L6790" s="41">
        <v>2.84919994007371E-4</v>
      </c>
      <c r="M6790" s="42">
        <v>4.0776473436960199</v>
      </c>
    </row>
    <row r="6791" spans="1:13" x14ac:dyDescent="0.2">
      <c r="A6791" s="84">
        <v>360</v>
      </c>
      <c r="B6791" s="85">
        <v>40114</v>
      </c>
      <c r="C6791" s="105">
        <v>19.88</v>
      </c>
      <c r="D6791" s="90"/>
      <c r="F6791" s="96">
        <v>1.72</v>
      </c>
      <c r="G6791" s="91">
        <v>10.799999999999999</v>
      </c>
      <c r="H6791" s="41">
        <v>2.84919994007371E-4</v>
      </c>
      <c r="I6791" s="42">
        <v>58.902809521823897</v>
      </c>
      <c r="J6791" s="41">
        <v>2.9999999999999997E-4</v>
      </c>
      <c r="K6791" s="42">
        <v>4.321837643292648</v>
      </c>
      <c r="L6791" s="41">
        <v>2.84919994007371E-4</v>
      </c>
      <c r="M6791" s="42">
        <v>4.0779322636900268</v>
      </c>
    </row>
    <row r="6792" spans="1:13" x14ac:dyDescent="0.2">
      <c r="A6792" s="84">
        <v>360</v>
      </c>
      <c r="B6792" s="85">
        <v>40115</v>
      </c>
      <c r="C6792" s="105">
        <v>19.850000000000001</v>
      </c>
      <c r="D6792" s="90"/>
      <c r="F6792" s="96">
        <v>1.71</v>
      </c>
      <c r="G6792" s="91">
        <v>10.780000000000001</v>
      </c>
      <c r="H6792" s="41">
        <v>2.8441840207071856E-4</v>
      </c>
      <c r="I6792" s="42">
        <v>58.919562564785572</v>
      </c>
      <c r="J6792" s="41">
        <v>2.9944444444444446E-4</v>
      </c>
      <c r="K6792" s="42">
        <v>4.3221370877370928</v>
      </c>
      <c r="L6792" s="41">
        <v>2.8441840207071856E-4</v>
      </c>
      <c r="M6792" s="42">
        <v>4.0782166820920978</v>
      </c>
    </row>
    <row r="6793" spans="1:13" x14ac:dyDescent="0.2">
      <c r="A6793" s="84">
        <v>360</v>
      </c>
      <c r="B6793" s="85">
        <v>40116</v>
      </c>
      <c r="C6793" s="105">
        <v>19.84</v>
      </c>
      <c r="D6793" s="90"/>
      <c r="F6793" s="96">
        <v>1.71</v>
      </c>
      <c r="G6793" s="91">
        <v>10.775</v>
      </c>
      <c r="H6793" s="41">
        <v>2.8429298997645347E-4</v>
      </c>
      <c r="I6793" s="42">
        <v>58.936312983395219</v>
      </c>
      <c r="J6793" s="41">
        <v>2.9930555555555559E-4</v>
      </c>
      <c r="K6793" s="42">
        <v>4.3224363932926479</v>
      </c>
      <c r="L6793" s="41">
        <v>2.8429298997645347E-4</v>
      </c>
      <c r="M6793" s="42">
        <v>4.0785009750820738</v>
      </c>
    </row>
    <row r="6794" spans="1:13" x14ac:dyDescent="0.2">
      <c r="A6794" s="84">
        <v>360</v>
      </c>
      <c r="B6794" s="85">
        <v>40117</v>
      </c>
      <c r="C6794" s="105">
        <v>19.84</v>
      </c>
      <c r="D6794" s="90"/>
      <c r="F6794" s="96">
        <v>1.71</v>
      </c>
      <c r="G6794" s="91">
        <v>10.775</v>
      </c>
      <c r="H6794" s="41">
        <v>2.8429298997645347E-4</v>
      </c>
      <c r="I6794" s="42">
        <v>58.953068164031457</v>
      </c>
      <c r="J6794" s="41">
        <v>2.9930555555555559E-4</v>
      </c>
      <c r="K6794" s="42">
        <v>4.3227356988482031</v>
      </c>
      <c r="L6794" s="41">
        <v>2.8429298997645347E-4</v>
      </c>
      <c r="M6794" s="42">
        <v>4.0787852680720498</v>
      </c>
    </row>
    <row r="6795" spans="1:13" x14ac:dyDescent="0.2">
      <c r="A6795" s="84">
        <v>360</v>
      </c>
      <c r="B6795" s="85">
        <v>40118</v>
      </c>
      <c r="C6795" s="105">
        <v>19.84</v>
      </c>
      <c r="D6795" s="90"/>
      <c r="F6795" s="96">
        <v>1.71</v>
      </c>
      <c r="G6795" s="91">
        <v>10.775</v>
      </c>
      <c r="H6795" s="41">
        <v>2.8429298997645347E-4</v>
      </c>
      <c r="I6795" s="42">
        <v>58.969828108048098</v>
      </c>
      <c r="J6795" s="41">
        <v>2.9930555555555559E-4</v>
      </c>
      <c r="K6795" s="42">
        <v>4.3230350044037582</v>
      </c>
      <c r="L6795" s="41">
        <v>2.8429298997645347E-4</v>
      </c>
      <c r="M6795" s="42">
        <v>4.0790695610620258</v>
      </c>
    </row>
    <row r="6796" spans="1:13" x14ac:dyDescent="0.2">
      <c r="A6796" s="84">
        <v>360</v>
      </c>
      <c r="B6796" s="85">
        <v>40119</v>
      </c>
      <c r="C6796" s="105">
        <v>19.89</v>
      </c>
      <c r="D6796" s="90"/>
      <c r="F6796" s="96">
        <v>1.7</v>
      </c>
      <c r="G6796" s="91">
        <v>10.795</v>
      </c>
      <c r="H6796" s="41">
        <v>2.847946044883809E-4</v>
      </c>
      <c r="I6796" s="42">
        <v>58.986622396920879</v>
      </c>
      <c r="J6796" s="41">
        <v>2.998611111111111E-4</v>
      </c>
      <c r="K6796" s="42">
        <v>4.3233348655148696</v>
      </c>
      <c r="L6796" s="41">
        <v>2.847946044883809E-4</v>
      </c>
      <c r="M6796" s="42">
        <v>4.0793543556665144</v>
      </c>
    </row>
    <row r="6797" spans="1:13" x14ac:dyDescent="0.2">
      <c r="A6797" s="84">
        <v>360</v>
      </c>
      <c r="B6797" s="85">
        <v>40120</v>
      </c>
      <c r="C6797" s="105">
        <v>19.95</v>
      </c>
      <c r="D6797" s="90"/>
      <c r="F6797" s="96">
        <v>1.66</v>
      </c>
      <c r="G6797" s="91">
        <v>10.805</v>
      </c>
      <c r="H6797" s="41">
        <v>2.8504537788398565E-4</v>
      </c>
      <c r="I6797" s="42">
        <v>59.00343626099211</v>
      </c>
      <c r="J6797" s="41">
        <v>3.0013888888888891E-4</v>
      </c>
      <c r="K6797" s="42">
        <v>4.3236350044037586</v>
      </c>
      <c r="L6797" s="41">
        <v>2.8504537788398565E-4</v>
      </c>
      <c r="M6797" s="42">
        <v>4.0796394010443979</v>
      </c>
    </row>
    <row r="6798" spans="1:13" x14ac:dyDescent="0.2">
      <c r="A6798" s="84">
        <v>360</v>
      </c>
      <c r="B6798" s="85">
        <v>40121</v>
      </c>
      <c r="C6798" s="105">
        <v>19.96</v>
      </c>
      <c r="D6798" s="90"/>
      <c r="F6798" s="96">
        <v>1.66</v>
      </c>
      <c r="G6798" s="91">
        <v>10.81</v>
      </c>
      <c r="H6798" s="41">
        <v>2.8517075611844689E-4</v>
      </c>
      <c r="I6798" s="42">
        <v>59.020262315524242</v>
      </c>
      <c r="J6798" s="41">
        <v>3.0027777777777778E-4</v>
      </c>
      <c r="K6798" s="42">
        <v>4.3239352821815364</v>
      </c>
      <c r="L6798" s="41">
        <v>2.8517075611844689E-4</v>
      </c>
      <c r="M6798" s="42">
        <v>4.0799245718005164</v>
      </c>
    </row>
    <row r="6799" spans="1:13" x14ac:dyDescent="0.2">
      <c r="A6799" s="84">
        <v>360</v>
      </c>
      <c r="B6799" s="85">
        <v>40122</v>
      </c>
      <c r="C6799" s="105">
        <v>19.899999999999999</v>
      </c>
      <c r="D6799" s="90"/>
      <c r="F6799" s="96">
        <v>1.66</v>
      </c>
      <c r="G6799" s="91">
        <v>10.78</v>
      </c>
      <c r="H6799" s="41">
        <v>2.8441840207071856E-4</v>
      </c>
      <c r="I6799" s="42">
        <v>59.037048764221815</v>
      </c>
      <c r="J6799" s="41">
        <v>2.9944444444444441E-4</v>
      </c>
      <c r="K6799" s="42">
        <v>4.3242347266259813</v>
      </c>
      <c r="L6799" s="41">
        <v>2.8441840207071856E-4</v>
      </c>
      <c r="M6799" s="42">
        <v>4.0802089902025873</v>
      </c>
    </row>
    <row r="6800" spans="1:13" x14ac:dyDescent="0.2">
      <c r="A6800" s="84">
        <v>360</v>
      </c>
      <c r="B6800" s="85">
        <v>40123</v>
      </c>
      <c r="C6800" s="105">
        <v>19.88</v>
      </c>
      <c r="D6800" s="90"/>
      <c r="F6800" s="96">
        <v>1.65</v>
      </c>
      <c r="G6800" s="91">
        <v>10.764999999999999</v>
      </c>
      <c r="H6800" s="41">
        <v>2.8404214885213719E-4</v>
      </c>
      <c r="I6800" s="42">
        <v>59.053817774414696</v>
      </c>
      <c r="J6800" s="41">
        <v>2.9902777777777772E-4</v>
      </c>
      <c r="K6800" s="42">
        <v>4.3245337544037588</v>
      </c>
      <c r="L6800" s="41">
        <v>2.8404214885213719E-4</v>
      </c>
      <c r="M6800" s="42">
        <v>4.0804930323514395</v>
      </c>
    </row>
    <row r="6801" spans="1:13" x14ac:dyDescent="0.2">
      <c r="A6801" s="84">
        <v>360</v>
      </c>
      <c r="B6801" s="85">
        <v>40124</v>
      </c>
      <c r="C6801" s="105">
        <v>19.88</v>
      </c>
      <c r="D6801" s="90"/>
      <c r="F6801" s="96">
        <v>1.65</v>
      </c>
      <c r="G6801" s="91">
        <v>10.764999999999999</v>
      </c>
      <c r="H6801" s="41">
        <v>2.8404214885213719E-4</v>
      </c>
      <c r="I6801" s="42">
        <v>59.070591547713263</v>
      </c>
      <c r="J6801" s="41">
        <v>2.9902777777777772E-4</v>
      </c>
      <c r="K6801" s="42">
        <v>4.3248327821815362</v>
      </c>
      <c r="L6801" s="41">
        <v>2.8404214885213719E-4</v>
      </c>
      <c r="M6801" s="42">
        <v>4.0807770745002916</v>
      </c>
    </row>
    <row r="6802" spans="1:13" x14ac:dyDescent="0.2">
      <c r="A6802" s="84">
        <v>360</v>
      </c>
      <c r="B6802" s="85">
        <v>40125</v>
      </c>
      <c r="C6802" s="105">
        <v>19.88</v>
      </c>
      <c r="D6802" s="90"/>
      <c r="F6802" s="96">
        <v>1.65</v>
      </c>
      <c r="G6802" s="91">
        <v>10.764999999999999</v>
      </c>
      <c r="H6802" s="41">
        <v>2.8404214885213719E-4</v>
      </c>
      <c r="I6802" s="42">
        <v>59.08737008547044</v>
      </c>
      <c r="J6802" s="41">
        <v>2.9902777777777772E-4</v>
      </c>
      <c r="K6802" s="42">
        <v>4.3251318099593137</v>
      </c>
      <c r="L6802" s="41">
        <v>2.8404214885213719E-4</v>
      </c>
      <c r="M6802" s="42">
        <v>4.0810611166491437</v>
      </c>
    </row>
    <row r="6803" spans="1:13" x14ac:dyDescent="0.2">
      <c r="A6803" s="84">
        <v>360</v>
      </c>
      <c r="B6803" s="85">
        <v>40126</v>
      </c>
      <c r="C6803" s="105">
        <v>19.86</v>
      </c>
      <c r="D6803" s="90"/>
      <c r="F6803" s="96">
        <v>1.64</v>
      </c>
      <c r="G6803" s="91">
        <v>10.75</v>
      </c>
      <c r="H6803" s="41">
        <v>2.8366584481864798E-4</v>
      </c>
      <c r="I6803" s="42">
        <v>59.104131154223843</v>
      </c>
      <c r="J6803" s="41">
        <v>2.9861111111111109E-4</v>
      </c>
      <c r="K6803" s="42">
        <v>4.3254304210704246</v>
      </c>
      <c r="L6803" s="41">
        <v>2.8366584481864798E-4</v>
      </c>
      <c r="M6803" s="42">
        <v>4.0813447824939626</v>
      </c>
    </row>
    <row r="6804" spans="1:13" x14ac:dyDescent="0.2">
      <c r="A6804" s="84">
        <v>360</v>
      </c>
      <c r="B6804" s="85">
        <v>40127</v>
      </c>
      <c r="C6804" s="105">
        <v>19.899999999999999</v>
      </c>
      <c r="D6804" s="90"/>
      <c r="F6804" s="96">
        <v>1.63</v>
      </c>
      <c r="G6804" s="91">
        <v>10.764999999999999</v>
      </c>
      <c r="H6804" s="41">
        <v>2.8404214885213719E-4</v>
      </c>
      <c r="I6804" s="42">
        <v>59.120919218642925</v>
      </c>
      <c r="J6804" s="41">
        <v>2.9902777777777772E-4</v>
      </c>
      <c r="K6804" s="42">
        <v>4.3257294488482021</v>
      </c>
      <c r="L6804" s="41">
        <v>2.8404214885213719E-4</v>
      </c>
      <c r="M6804" s="42">
        <v>4.0816288246428147</v>
      </c>
    </row>
    <row r="6805" spans="1:13" x14ac:dyDescent="0.2">
      <c r="A6805" s="84">
        <v>360</v>
      </c>
      <c r="B6805" s="85">
        <v>40128</v>
      </c>
      <c r="C6805" s="105">
        <v>19.86</v>
      </c>
      <c r="D6805" s="90"/>
      <c r="F6805" s="96">
        <v>1.64</v>
      </c>
      <c r="G6805" s="91">
        <v>10.75</v>
      </c>
      <c r="H6805" s="41">
        <v>2.8366584481864798E-4</v>
      </c>
      <c r="I6805" s="42">
        <v>59.137689804139534</v>
      </c>
      <c r="J6805" s="41">
        <v>2.9861111111111109E-4</v>
      </c>
      <c r="K6805" s="42">
        <v>4.3260280599593131</v>
      </c>
      <c r="L6805" s="41">
        <v>2.8366584481864798E-4</v>
      </c>
      <c r="M6805" s="42">
        <v>4.0819124904876336</v>
      </c>
    </row>
    <row r="6806" spans="1:13" x14ac:dyDescent="0.2">
      <c r="A6806" s="84">
        <v>360</v>
      </c>
      <c r="B6806" s="85">
        <v>40129</v>
      </c>
      <c r="C6806" s="105">
        <v>19.89</v>
      </c>
      <c r="D6806" s="90"/>
      <c r="F6806" s="96">
        <v>1.64</v>
      </c>
      <c r="G6806" s="91">
        <v>10.765000000000001</v>
      </c>
      <c r="H6806" s="41">
        <v>2.8404214885213719E-4</v>
      </c>
      <c r="I6806" s="42">
        <v>59.154487400629655</v>
      </c>
      <c r="J6806" s="41">
        <v>2.9902777777777778E-4</v>
      </c>
      <c r="K6806" s="42">
        <v>4.3263270877370905</v>
      </c>
      <c r="L6806" s="41">
        <v>2.8404214885213719E-4</v>
      </c>
      <c r="M6806" s="42">
        <v>4.0821965326364857</v>
      </c>
    </row>
    <row r="6807" spans="1:13" x14ac:dyDescent="0.2">
      <c r="A6807" s="84">
        <v>360</v>
      </c>
      <c r="B6807" s="85">
        <v>40130</v>
      </c>
      <c r="C6807" s="105">
        <v>19.86</v>
      </c>
      <c r="D6807" s="90"/>
      <c r="F6807" s="96">
        <v>1.65</v>
      </c>
      <c r="G6807" s="91">
        <v>10.754999999999999</v>
      </c>
      <c r="H6807" s="41">
        <v>2.837912851434421E-4</v>
      </c>
      <c r="I6807" s="42">
        <v>59.171274928631078</v>
      </c>
      <c r="J6807" s="41">
        <v>2.9874999999999997E-4</v>
      </c>
      <c r="K6807" s="42">
        <v>4.3266258377370903</v>
      </c>
      <c r="L6807" s="41">
        <v>2.837912851434421E-4</v>
      </c>
      <c r="M6807" s="42">
        <v>4.0824803239216294</v>
      </c>
    </row>
    <row r="6808" spans="1:13" x14ac:dyDescent="0.2">
      <c r="A6808" s="84">
        <v>360</v>
      </c>
      <c r="B6808" s="85">
        <v>40131</v>
      </c>
      <c r="C6808" s="105">
        <v>19.86</v>
      </c>
      <c r="D6808" s="90"/>
      <c r="F6808" s="96">
        <v>1.65</v>
      </c>
      <c r="G6808" s="91">
        <v>10.754999999999999</v>
      </c>
      <c r="H6808" s="41">
        <v>2.837912851434421E-4</v>
      </c>
      <c r="I6808" s="42">
        <v>59.18806722078665</v>
      </c>
      <c r="J6808" s="41">
        <v>2.9874999999999997E-4</v>
      </c>
      <c r="K6808" s="42">
        <v>4.3269245877370901</v>
      </c>
      <c r="L6808" s="41">
        <v>2.837912851434421E-4</v>
      </c>
      <c r="M6808" s="42">
        <v>4.0827641152067731</v>
      </c>
    </row>
    <row r="6809" spans="1:13" x14ac:dyDescent="0.2">
      <c r="A6809" s="84">
        <v>360</v>
      </c>
      <c r="B6809" s="85">
        <v>40132</v>
      </c>
      <c r="C6809" s="105">
        <v>19.86</v>
      </c>
      <c r="D6809" s="90"/>
      <c r="F6809" s="96">
        <v>1.65</v>
      </c>
      <c r="G6809" s="91">
        <v>10.754999999999999</v>
      </c>
      <c r="H6809" s="41">
        <v>2.837912851434421E-4</v>
      </c>
      <c r="I6809" s="42">
        <v>59.20486427844839</v>
      </c>
      <c r="J6809" s="41">
        <v>2.9874999999999997E-4</v>
      </c>
      <c r="K6809" s="42">
        <v>4.3272233377370899</v>
      </c>
      <c r="L6809" s="41">
        <v>2.837912851434421E-4</v>
      </c>
      <c r="M6809" s="42">
        <v>4.0830479064919167</v>
      </c>
    </row>
    <row r="6810" spans="1:13" x14ac:dyDescent="0.2">
      <c r="A6810" s="84">
        <v>360</v>
      </c>
      <c r="B6810" s="85">
        <v>40133</v>
      </c>
      <c r="C6810" s="105">
        <v>19.86</v>
      </c>
      <c r="D6810" s="90"/>
      <c r="F6810" s="96">
        <v>1.66</v>
      </c>
      <c r="G6810" s="91">
        <v>10.76</v>
      </c>
      <c r="H6810" s="41">
        <v>2.8391671982119782E-4</v>
      </c>
      <c r="I6810" s="42">
        <v>59.221673529311786</v>
      </c>
      <c r="J6810" s="41">
        <v>2.988888888888889E-4</v>
      </c>
      <c r="K6810" s="42">
        <v>4.3275222266259785</v>
      </c>
      <c r="L6810" s="41">
        <v>2.8391671982119782E-4</v>
      </c>
      <c r="M6810" s="42">
        <v>4.0833318232117382</v>
      </c>
    </row>
    <row r="6811" spans="1:13" x14ac:dyDescent="0.2">
      <c r="A6811" s="84">
        <v>360</v>
      </c>
      <c r="B6811" s="85">
        <v>40134</v>
      </c>
      <c r="C6811" s="105">
        <v>19.87</v>
      </c>
      <c r="D6811" s="90"/>
      <c r="F6811" s="96">
        <v>1.66</v>
      </c>
      <c r="G6811" s="91">
        <v>10.765000000000001</v>
      </c>
      <c r="H6811" s="41">
        <v>2.8404214885213719E-4</v>
      </c>
      <c r="I6811" s="42">
        <v>59.238494980719672</v>
      </c>
      <c r="J6811" s="41">
        <v>2.9902777777777778E-4</v>
      </c>
      <c r="K6811" s="42">
        <v>4.327821254403756</v>
      </c>
      <c r="L6811" s="41">
        <v>2.8404214885213719E-4</v>
      </c>
      <c r="M6811" s="42">
        <v>4.0836158653605903</v>
      </c>
    </row>
    <row r="6812" spans="1:13" x14ac:dyDescent="0.2">
      <c r="A6812" s="84">
        <v>360</v>
      </c>
      <c r="B6812" s="85">
        <v>40135</v>
      </c>
      <c r="C6812" s="105">
        <v>19.84</v>
      </c>
      <c r="D6812" s="90"/>
      <c r="F6812" s="96">
        <v>1.66</v>
      </c>
      <c r="G6812" s="91">
        <v>10.75</v>
      </c>
      <c r="H6812" s="41">
        <v>2.8366584481864798E-4</v>
      </c>
      <c r="I6812" s="42">
        <v>59.255298918444161</v>
      </c>
      <c r="J6812" s="41">
        <v>2.9861111111111109E-4</v>
      </c>
      <c r="K6812" s="42">
        <v>4.3281198655148669</v>
      </c>
      <c r="L6812" s="41">
        <v>2.8366584481864798E-4</v>
      </c>
      <c r="M6812" s="42">
        <v>4.0838995312054092</v>
      </c>
    </row>
    <row r="6813" spans="1:13" x14ac:dyDescent="0.2">
      <c r="A6813" s="84">
        <v>360</v>
      </c>
      <c r="B6813" s="85">
        <v>40136</v>
      </c>
      <c r="C6813" s="105">
        <v>19.760000000000002</v>
      </c>
      <c r="D6813" s="90"/>
      <c r="F6813" s="96">
        <v>1.67</v>
      </c>
      <c r="G6813" s="91">
        <v>10.715</v>
      </c>
      <c r="H6813" s="41">
        <v>2.8278760438382733E-4</v>
      </c>
      <c r="I6813" s="42">
        <v>59.272055582472355</v>
      </c>
      <c r="J6813" s="41">
        <v>2.976388888888889E-4</v>
      </c>
      <c r="K6813" s="42">
        <v>4.3284175044037561</v>
      </c>
      <c r="L6813" s="41">
        <v>2.8278760438382733E-4</v>
      </c>
      <c r="M6813" s="42">
        <v>4.084182318809793</v>
      </c>
    </row>
    <row r="6814" spans="1:13" x14ac:dyDescent="0.2">
      <c r="A6814" s="84">
        <v>360</v>
      </c>
      <c r="B6814" s="85">
        <v>40137</v>
      </c>
      <c r="C6814" s="105">
        <v>19.71</v>
      </c>
      <c r="D6814" s="90"/>
      <c r="F6814" s="96">
        <v>1.66</v>
      </c>
      <c r="G6814" s="91">
        <v>10.685</v>
      </c>
      <c r="H6814" s="41">
        <v>2.8203460647868717E-4</v>
      </c>
      <c r="I6814" s="42">
        <v>59.288772353343738</v>
      </c>
      <c r="J6814" s="41">
        <v>2.9680555555555558E-4</v>
      </c>
      <c r="K6814" s="42">
        <v>4.3287143099593113</v>
      </c>
      <c r="L6814" s="41">
        <v>2.8203460647868717E-4</v>
      </c>
      <c r="M6814" s="42">
        <v>4.0844643534162719</v>
      </c>
    </row>
    <row r="6815" spans="1:13" x14ac:dyDescent="0.2">
      <c r="A6815" s="84">
        <v>360</v>
      </c>
      <c r="B6815" s="85">
        <v>40138</v>
      </c>
      <c r="C6815" s="105">
        <v>19.71</v>
      </c>
      <c r="D6815" s="90"/>
      <c r="F6815" s="96">
        <v>1.66</v>
      </c>
      <c r="G6815" s="91">
        <v>10.685</v>
      </c>
      <c r="H6815" s="41">
        <v>2.8203460647868717E-4</v>
      </c>
      <c r="I6815" s="42">
        <v>59.30549383892302</v>
      </c>
      <c r="J6815" s="41">
        <v>2.9680555555555558E-4</v>
      </c>
      <c r="K6815" s="42">
        <v>4.3290111155148665</v>
      </c>
      <c r="L6815" s="41">
        <v>2.8203460647868717E-4</v>
      </c>
      <c r="M6815" s="42">
        <v>4.0847463880227508</v>
      </c>
    </row>
    <row r="6816" spans="1:13" x14ac:dyDescent="0.2">
      <c r="A6816" s="84">
        <v>360</v>
      </c>
      <c r="B6816" s="85">
        <v>40139</v>
      </c>
      <c r="C6816" s="105">
        <v>19.71</v>
      </c>
      <c r="D6816" s="90"/>
      <c r="F6816" s="96">
        <v>1.66</v>
      </c>
      <c r="G6816" s="91">
        <v>10.685</v>
      </c>
      <c r="H6816" s="41">
        <v>2.8203460647868717E-4</v>
      </c>
      <c r="I6816" s="42">
        <v>59.322220040539904</v>
      </c>
      <c r="J6816" s="41">
        <v>2.9680555555555558E-4</v>
      </c>
      <c r="K6816" s="42">
        <v>4.3293079210704217</v>
      </c>
      <c r="L6816" s="41">
        <v>2.8203460647868717E-4</v>
      </c>
      <c r="M6816" s="42">
        <v>4.0850284226292297</v>
      </c>
    </row>
    <row r="6817" spans="1:13" x14ac:dyDescent="0.2">
      <c r="A6817" s="84">
        <v>360</v>
      </c>
      <c r="B6817" s="85">
        <v>40140</v>
      </c>
      <c r="C6817" s="105">
        <v>19.75</v>
      </c>
      <c r="D6817" s="90"/>
      <c r="F6817" s="96">
        <v>1.68</v>
      </c>
      <c r="G6817" s="91">
        <v>10.715</v>
      </c>
      <c r="H6817" s="41">
        <v>2.8278760438382733E-4</v>
      </c>
      <c r="I6817" s="42">
        <v>59.338995629031899</v>
      </c>
      <c r="J6817" s="41">
        <v>2.976388888888889E-4</v>
      </c>
      <c r="K6817" s="42">
        <v>4.3296055599593108</v>
      </c>
      <c r="L6817" s="41">
        <v>2.8278760438382733E-4</v>
      </c>
      <c r="M6817" s="42">
        <v>4.0853112102336135</v>
      </c>
    </row>
    <row r="6818" spans="1:13" x14ac:dyDescent="0.2">
      <c r="A6818" s="84">
        <v>360</v>
      </c>
      <c r="B6818" s="85">
        <v>40141</v>
      </c>
      <c r="C6818" s="105">
        <v>19.75</v>
      </c>
      <c r="D6818" s="90"/>
      <c r="F6818" s="96">
        <v>1.65</v>
      </c>
      <c r="G6818" s="91">
        <v>10.7</v>
      </c>
      <c r="H6818" s="41">
        <v>2.8241113086835412E-4</v>
      </c>
      <c r="I6818" s="42">
        <v>59.355753621892084</v>
      </c>
      <c r="J6818" s="41">
        <v>2.9722222222222221E-4</v>
      </c>
      <c r="K6818" s="42">
        <v>4.3299027821815335</v>
      </c>
      <c r="L6818" s="41">
        <v>2.8241113086835412E-4</v>
      </c>
      <c r="M6818" s="42">
        <v>4.0855936213644819</v>
      </c>
    </row>
    <row r="6819" spans="1:13" x14ac:dyDescent="0.2">
      <c r="A6819" s="84">
        <v>360</v>
      </c>
      <c r="B6819" s="85">
        <v>40142</v>
      </c>
      <c r="C6819" s="105">
        <v>19.739999999999998</v>
      </c>
      <c r="D6819" s="90"/>
      <c r="F6819" s="96">
        <v>1.65</v>
      </c>
      <c r="G6819" s="91">
        <v>10.694999999999999</v>
      </c>
      <c r="H6819" s="41">
        <v>2.8228562839194282E-4</v>
      </c>
      <c r="I6819" s="42">
        <v>59.37250889810192</v>
      </c>
      <c r="J6819" s="41">
        <v>2.9708333333333328E-4</v>
      </c>
      <c r="K6819" s="42">
        <v>4.3301998655148664</v>
      </c>
      <c r="L6819" s="41">
        <v>2.8228562839194282E-4</v>
      </c>
      <c r="M6819" s="42">
        <v>4.0858759069928734</v>
      </c>
    </row>
    <row r="6820" spans="1:13" x14ac:dyDescent="0.2">
      <c r="A6820" s="84">
        <v>360</v>
      </c>
      <c r="B6820" s="85">
        <v>40143</v>
      </c>
      <c r="C6820" s="105">
        <v>19.760000000000002</v>
      </c>
      <c r="D6820" s="90"/>
      <c r="F6820" s="96">
        <v>1.65</v>
      </c>
      <c r="G6820" s="91">
        <v>10.705</v>
      </c>
      <c r="H6820" s="41">
        <v>2.8253662769217591E-4</v>
      </c>
      <c r="I6820" s="42">
        <v>59.389283806543617</v>
      </c>
      <c r="J6820" s="41">
        <v>2.9736111111111109E-4</v>
      </c>
      <c r="K6820" s="42">
        <v>4.3304972266259778</v>
      </c>
      <c r="L6820" s="41">
        <v>2.8253662769217591E-4</v>
      </c>
      <c r="M6820" s="42">
        <v>4.0861584436205654</v>
      </c>
    </row>
    <row r="6821" spans="1:13" x14ac:dyDescent="0.2">
      <c r="A6821" s="84">
        <v>360</v>
      </c>
      <c r="B6821" s="85">
        <v>40144</v>
      </c>
      <c r="C6821" s="105">
        <v>19.760000000000002</v>
      </c>
      <c r="D6821" s="90"/>
      <c r="F6821" s="96">
        <v>1.65</v>
      </c>
      <c r="G6821" s="91">
        <v>10.705</v>
      </c>
      <c r="H6821" s="41">
        <v>2.8253662769217591E-4</v>
      </c>
      <c r="I6821" s="42">
        <v>59.406063454511369</v>
      </c>
      <c r="J6821" s="41">
        <v>2.9736111111111109E-4</v>
      </c>
      <c r="K6821" s="42">
        <v>4.3307945877370893</v>
      </c>
      <c r="L6821" s="41">
        <v>2.8253662769217591E-4</v>
      </c>
      <c r="M6821" s="42">
        <v>4.0864409802482573</v>
      </c>
    </row>
    <row r="6822" spans="1:13" x14ac:dyDescent="0.2">
      <c r="A6822" s="84">
        <v>360</v>
      </c>
      <c r="B6822" s="85">
        <v>40145</v>
      </c>
      <c r="C6822" s="105">
        <v>19.760000000000002</v>
      </c>
      <c r="D6822" s="90"/>
      <c r="F6822" s="96">
        <v>1.65</v>
      </c>
      <c r="G6822" s="91">
        <v>10.705</v>
      </c>
      <c r="H6822" s="41">
        <v>2.8253662769217591E-4</v>
      </c>
      <c r="I6822" s="42">
        <v>59.422847843344272</v>
      </c>
      <c r="J6822" s="41">
        <v>2.9736111111111109E-4</v>
      </c>
      <c r="K6822" s="42">
        <v>4.3310919488482007</v>
      </c>
      <c r="L6822" s="41">
        <v>2.8253662769217591E-4</v>
      </c>
      <c r="M6822" s="42">
        <v>4.0867235168759493</v>
      </c>
    </row>
    <row r="6823" spans="1:13" x14ac:dyDescent="0.2">
      <c r="A6823" s="84">
        <v>360</v>
      </c>
      <c r="B6823" s="85">
        <v>40146</v>
      </c>
      <c r="C6823" s="105">
        <v>19.760000000000002</v>
      </c>
      <c r="D6823" s="90"/>
      <c r="F6823" s="96">
        <v>1.65</v>
      </c>
      <c r="G6823" s="91">
        <v>10.705</v>
      </c>
      <c r="H6823" s="41">
        <v>2.8253662769217591E-4</v>
      </c>
      <c r="I6823" s="42">
        <v>59.439636974381798</v>
      </c>
      <c r="J6823" s="41">
        <v>2.9736111111111109E-4</v>
      </c>
      <c r="K6823" s="42">
        <v>4.3313893099593122</v>
      </c>
      <c r="L6823" s="41">
        <v>2.8253662769217591E-4</v>
      </c>
      <c r="M6823" s="42">
        <v>4.0870060535036412</v>
      </c>
    </row>
    <row r="6824" spans="1:13" x14ac:dyDescent="0.2">
      <c r="A6824" s="84">
        <v>360</v>
      </c>
      <c r="B6824" s="85">
        <v>40147</v>
      </c>
      <c r="C6824" s="105">
        <v>19.91</v>
      </c>
      <c r="D6824" s="90"/>
      <c r="F6824" s="96">
        <v>1.63</v>
      </c>
      <c r="G6824" s="91">
        <v>10.77</v>
      </c>
      <c r="H6824" s="41">
        <v>2.8416757223714839E-4</v>
      </c>
      <c r="I6824" s="42">
        <v>59.456527791715466</v>
      </c>
      <c r="J6824" s="41">
        <v>2.9916666666666666E-4</v>
      </c>
      <c r="K6824" s="42">
        <v>4.3316884766259784</v>
      </c>
      <c r="L6824" s="41">
        <v>2.8416757223714839E-4</v>
      </c>
      <c r="M6824" s="42">
        <v>4.0872902210758788</v>
      </c>
    </row>
    <row r="6825" spans="1:13" x14ac:dyDescent="0.2">
      <c r="A6825" s="84">
        <v>360</v>
      </c>
      <c r="B6825" s="85">
        <v>40148</v>
      </c>
      <c r="C6825" s="105">
        <v>19.86</v>
      </c>
      <c r="D6825" s="90"/>
      <c r="F6825" s="96">
        <v>1.63</v>
      </c>
      <c r="G6825" s="91">
        <v>10.744999999999999</v>
      </c>
      <c r="H6825" s="41">
        <v>2.8354039884637139E-4</v>
      </c>
      <c r="I6825" s="42">
        <v>59.473386119319549</v>
      </c>
      <c r="J6825" s="41">
        <v>2.9847222222222222E-4</v>
      </c>
      <c r="K6825" s="42">
        <v>4.3319869488482006</v>
      </c>
      <c r="L6825" s="41">
        <v>2.8354039884637139E-4</v>
      </c>
      <c r="M6825" s="42">
        <v>4.087573761474725</v>
      </c>
    </row>
    <row r="6826" spans="1:13" x14ac:dyDescent="0.2">
      <c r="A6826" s="84">
        <v>360</v>
      </c>
      <c r="B6826" s="85">
        <v>40149</v>
      </c>
      <c r="C6826" s="105">
        <v>19.989999999999998</v>
      </c>
      <c r="D6826" s="90"/>
      <c r="F6826" s="96">
        <v>1.59</v>
      </c>
      <c r="G6826" s="91">
        <v>10.79</v>
      </c>
      <c r="H6826" s="41">
        <v>2.8466920932612716E-4</v>
      </c>
      <c r="I6826" s="42">
        <v>59.490316361122083</v>
      </c>
      <c r="J6826" s="41">
        <v>2.9972222222222222E-4</v>
      </c>
      <c r="K6826" s="42">
        <v>4.3322866710704231</v>
      </c>
      <c r="L6826" s="41">
        <v>2.8466920932612716E-4</v>
      </c>
      <c r="M6826" s="42">
        <v>4.0878584306840509</v>
      </c>
    </row>
    <row r="6827" spans="1:13" x14ac:dyDescent="0.2">
      <c r="A6827" s="84">
        <v>360</v>
      </c>
      <c r="B6827" s="85">
        <v>40150</v>
      </c>
      <c r="C6827" s="105">
        <v>20.04</v>
      </c>
      <c r="D6827" s="90"/>
      <c r="F6827" s="96">
        <v>1.6</v>
      </c>
      <c r="G6827" s="91">
        <v>10.82</v>
      </c>
      <c r="H6827" s="41">
        <v>2.8542149566357367E-4</v>
      </c>
      <c r="I6827" s="42">
        <v>59.507296176195375</v>
      </c>
      <c r="J6827" s="41">
        <v>3.0055555555555554E-4</v>
      </c>
      <c r="K6827" s="42">
        <v>4.3325872266259786</v>
      </c>
      <c r="L6827" s="41">
        <v>2.8542149566357367E-4</v>
      </c>
      <c r="M6827" s="42">
        <v>4.088143852179714</v>
      </c>
    </row>
    <row r="6828" spans="1:13" x14ac:dyDescent="0.2">
      <c r="A6828" s="84">
        <v>360</v>
      </c>
      <c r="B6828" s="85">
        <v>40151</v>
      </c>
      <c r="C6828" s="105">
        <v>19.920000000000002</v>
      </c>
      <c r="D6828" s="90"/>
      <c r="F6828" s="96">
        <v>1.6</v>
      </c>
      <c r="G6828" s="91">
        <v>10.760000000000002</v>
      </c>
      <c r="H6828" s="41">
        <v>2.8391671982119782E-4</v>
      </c>
      <c r="I6828" s="42">
        <v>59.52419129253115</v>
      </c>
      <c r="J6828" s="41">
        <v>2.9888888888888896E-4</v>
      </c>
      <c r="K6828" s="42">
        <v>4.3328861155148672</v>
      </c>
      <c r="L6828" s="41">
        <v>2.8391671982119782E-4</v>
      </c>
      <c r="M6828" s="42">
        <v>4.0884277688995354</v>
      </c>
    </row>
    <row r="6829" spans="1:13" x14ac:dyDescent="0.2">
      <c r="A6829" s="84">
        <v>360</v>
      </c>
      <c r="B6829" s="85">
        <v>40152</v>
      </c>
      <c r="C6829" s="105">
        <v>19.920000000000002</v>
      </c>
      <c r="D6829" s="90"/>
      <c r="F6829" s="96">
        <v>1.6</v>
      </c>
      <c r="G6829" s="91">
        <v>10.760000000000002</v>
      </c>
      <c r="H6829" s="41">
        <v>2.8391671982119782E-4</v>
      </c>
      <c r="I6829" s="42">
        <v>59.541091205672934</v>
      </c>
      <c r="J6829" s="41">
        <v>2.9888888888888896E-4</v>
      </c>
      <c r="K6829" s="42">
        <v>4.3331850044037559</v>
      </c>
      <c r="L6829" s="41">
        <v>2.8391671982119782E-4</v>
      </c>
      <c r="M6829" s="42">
        <v>4.0887116856193568</v>
      </c>
    </row>
    <row r="6830" spans="1:13" x14ac:dyDescent="0.2">
      <c r="A6830" s="84">
        <v>360</v>
      </c>
      <c r="B6830" s="85">
        <v>40153</v>
      </c>
      <c r="C6830" s="105">
        <v>19.920000000000002</v>
      </c>
      <c r="D6830" s="90"/>
      <c r="F6830" s="96">
        <v>1.6</v>
      </c>
      <c r="G6830" s="91">
        <v>10.760000000000002</v>
      </c>
      <c r="H6830" s="41">
        <v>2.8391671982119782E-4</v>
      </c>
      <c r="I6830" s="42">
        <v>59.557995916982627</v>
      </c>
      <c r="J6830" s="41">
        <v>2.9888888888888896E-4</v>
      </c>
      <c r="K6830" s="42">
        <v>4.3334838932926445</v>
      </c>
      <c r="L6830" s="41">
        <v>2.8391671982119782E-4</v>
      </c>
      <c r="M6830" s="42">
        <v>4.0889956023391782</v>
      </c>
    </row>
    <row r="6831" spans="1:13" x14ac:dyDescent="0.2">
      <c r="A6831" s="84">
        <v>360</v>
      </c>
      <c r="B6831" s="85">
        <v>40154</v>
      </c>
      <c r="C6831" s="105">
        <v>19.82</v>
      </c>
      <c r="D6831" s="90"/>
      <c r="F6831" s="96">
        <v>1.59</v>
      </c>
      <c r="G6831" s="91">
        <v>10.705</v>
      </c>
      <c r="H6831" s="41">
        <v>2.8253662769217591E-4</v>
      </c>
      <c r="I6831" s="42">
        <v>59.574823232301114</v>
      </c>
      <c r="J6831" s="41">
        <v>2.9736111111111109E-4</v>
      </c>
      <c r="K6831" s="42">
        <v>4.3337812544037559</v>
      </c>
      <c r="L6831" s="41">
        <v>2.8253662769217591E-4</v>
      </c>
      <c r="M6831" s="42">
        <v>4.0892781389668702</v>
      </c>
    </row>
    <row r="6832" spans="1:13" x14ac:dyDescent="0.2">
      <c r="A6832" s="84">
        <v>360</v>
      </c>
      <c r="B6832" s="85">
        <v>40155</v>
      </c>
      <c r="C6832" s="105">
        <v>19.82</v>
      </c>
      <c r="D6832" s="90"/>
      <c r="F6832" s="96">
        <v>1.59</v>
      </c>
      <c r="G6832" s="91">
        <v>10.705</v>
      </c>
      <c r="H6832" s="41">
        <v>2.8253662769217591E-4</v>
      </c>
      <c r="I6832" s="42">
        <v>59.591655301952528</v>
      </c>
      <c r="J6832" s="41">
        <v>2.9736111111111109E-4</v>
      </c>
      <c r="K6832" s="42">
        <v>4.3340786155148674</v>
      </c>
      <c r="L6832" s="41">
        <v>2.8253662769217591E-4</v>
      </c>
      <c r="M6832" s="42">
        <v>4.0895606755945622</v>
      </c>
    </row>
    <row r="6833" spans="1:13" x14ac:dyDescent="0.2">
      <c r="A6833" s="84">
        <v>360</v>
      </c>
      <c r="B6833" s="85">
        <v>40156</v>
      </c>
      <c r="C6833" s="105">
        <v>19.77</v>
      </c>
      <c r="D6833" s="90"/>
      <c r="F6833" s="96">
        <v>1.57</v>
      </c>
      <c r="G6833" s="91">
        <v>10.67</v>
      </c>
      <c r="H6833" s="41">
        <v>2.8165803120061561E-4</v>
      </c>
      <c r="I6833" s="42">
        <v>59.608439770260858</v>
      </c>
      <c r="J6833" s="41">
        <v>2.963888888888889E-4</v>
      </c>
      <c r="K6833" s="42">
        <v>4.3343750044037561</v>
      </c>
      <c r="L6833" s="41">
        <v>2.8165803120061561E-4</v>
      </c>
      <c r="M6833" s="42">
        <v>4.0898423336257625</v>
      </c>
    </row>
    <row r="6834" spans="1:13" x14ac:dyDescent="0.2">
      <c r="A6834" s="84">
        <v>360</v>
      </c>
      <c r="B6834" s="85">
        <v>40157</v>
      </c>
      <c r="C6834" s="105">
        <v>19.86</v>
      </c>
      <c r="D6834" s="90"/>
      <c r="F6834" s="96">
        <v>1.56</v>
      </c>
      <c r="G6834" s="91">
        <v>10.709999999999999</v>
      </c>
      <c r="H6834" s="41">
        <v>2.8266211886385229E-4</v>
      </c>
      <c r="I6834" s="42">
        <v>59.625288818148491</v>
      </c>
      <c r="J6834" s="41">
        <v>2.9749999999999997E-4</v>
      </c>
      <c r="K6834" s="42">
        <v>4.3346725044037564</v>
      </c>
      <c r="L6834" s="41">
        <v>2.8266211886385229E-4</v>
      </c>
      <c r="M6834" s="42">
        <v>4.0901249957446266</v>
      </c>
    </row>
    <row r="6835" spans="1:13" x14ac:dyDescent="0.2">
      <c r="A6835" s="84">
        <v>360</v>
      </c>
      <c r="B6835" s="85">
        <v>40158</v>
      </c>
      <c r="C6835" s="105">
        <v>19.920000000000002</v>
      </c>
      <c r="D6835" s="90"/>
      <c r="F6835" s="96">
        <v>1.56</v>
      </c>
      <c r="G6835" s="91">
        <v>10.74</v>
      </c>
      <c r="H6835" s="41">
        <v>2.8341494722594618E-4</v>
      </c>
      <c r="I6835" s="42">
        <v>59.642187516232219</v>
      </c>
      <c r="J6835" s="41">
        <v>2.9833333333333334E-4</v>
      </c>
      <c r="K6835" s="42">
        <v>4.3349708377370897</v>
      </c>
      <c r="L6835" s="41">
        <v>2.8341494722594618E-4</v>
      </c>
      <c r="M6835" s="42">
        <v>4.0904084106918521</v>
      </c>
    </row>
    <row r="6836" spans="1:13" x14ac:dyDescent="0.2">
      <c r="A6836" s="84">
        <v>360</v>
      </c>
      <c r="B6836" s="85">
        <v>40159</v>
      </c>
      <c r="C6836" s="105">
        <v>19.920000000000002</v>
      </c>
      <c r="D6836" s="90"/>
      <c r="F6836" s="96">
        <v>1.56</v>
      </c>
      <c r="G6836" s="91">
        <v>10.74</v>
      </c>
      <c r="H6836" s="41">
        <v>2.8341494722594618E-4</v>
      </c>
      <c r="I6836" s="42">
        <v>59.659091003659576</v>
      </c>
      <c r="J6836" s="41">
        <v>2.9833333333333334E-4</v>
      </c>
      <c r="K6836" s="42">
        <v>4.335269171070423</v>
      </c>
      <c r="L6836" s="41">
        <v>2.8341494722594618E-4</v>
      </c>
      <c r="M6836" s="42">
        <v>4.0906918256390785</v>
      </c>
    </row>
    <row r="6837" spans="1:13" x14ac:dyDescent="0.2">
      <c r="A6837" s="84">
        <v>360</v>
      </c>
      <c r="B6837" s="85">
        <v>40160</v>
      </c>
      <c r="C6837" s="105">
        <v>19.920000000000002</v>
      </c>
      <c r="D6837" s="90"/>
      <c r="F6837" s="96">
        <v>1.56</v>
      </c>
      <c r="G6837" s="91">
        <v>10.74</v>
      </c>
      <c r="H6837" s="41">
        <v>2.8341494722594618E-4</v>
      </c>
      <c r="I6837" s="42">
        <v>59.675999281787924</v>
      </c>
      <c r="J6837" s="41">
        <v>2.9833333333333334E-4</v>
      </c>
      <c r="K6837" s="42">
        <v>4.3355675044037563</v>
      </c>
      <c r="L6837" s="41">
        <v>2.8341494722594618E-4</v>
      </c>
      <c r="M6837" s="42">
        <v>4.0909752405863049</v>
      </c>
    </row>
    <row r="6838" spans="1:13" x14ac:dyDescent="0.2">
      <c r="A6838" s="84">
        <v>360</v>
      </c>
      <c r="B6838" s="85">
        <v>40161</v>
      </c>
      <c r="C6838" s="105">
        <v>19.850000000000001</v>
      </c>
      <c r="D6838" s="90"/>
      <c r="F6838" s="96">
        <v>1.55</v>
      </c>
      <c r="G6838" s="91">
        <v>10.700000000000001</v>
      </c>
      <c r="H6838" s="41">
        <v>2.8241113086835412E-4</v>
      </c>
      <c r="I6838" s="42">
        <v>59.692852448230795</v>
      </c>
      <c r="J6838" s="41">
        <v>2.9722222222222227E-4</v>
      </c>
      <c r="K6838" s="42">
        <v>4.3358647266259789</v>
      </c>
      <c r="L6838" s="41">
        <v>2.8241113086835412E-4</v>
      </c>
      <c r="M6838" s="42">
        <v>4.0912576517171733</v>
      </c>
    </row>
    <row r="6839" spans="1:13" x14ac:dyDescent="0.2">
      <c r="A6839" s="84">
        <v>360</v>
      </c>
      <c r="B6839" s="85">
        <v>40162</v>
      </c>
      <c r="C6839" s="105">
        <v>19.850000000000001</v>
      </c>
      <c r="D6839" s="90"/>
      <c r="F6839" s="96">
        <v>1.52</v>
      </c>
      <c r="G6839" s="91">
        <v>10.685</v>
      </c>
      <c r="H6839" s="41">
        <v>2.8203460647868717E-4</v>
      </c>
      <c r="I6839" s="42">
        <v>59.709687898380622</v>
      </c>
      <c r="J6839" s="41">
        <v>2.9680555555555558E-4</v>
      </c>
      <c r="K6839" s="42">
        <v>4.3361615321815341</v>
      </c>
      <c r="L6839" s="41">
        <v>2.8203460647868717E-4</v>
      </c>
      <c r="M6839" s="42">
        <v>4.0915396863236522</v>
      </c>
    </row>
    <row r="6840" spans="1:13" x14ac:dyDescent="0.2">
      <c r="A6840" s="84">
        <v>360</v>
      </c>
      <c r="B6840" s="85">
        <v>40163</v>
      </c>
      <c r="C6840" s="105">
        <v>19.93</v>
      </c>
      <c r="D6840" s="90"/>
      <c r="F6840" s="96">
        <v>1.54</v>
      </c>
      <c r="G6840" s="91">
        <v>10.734999999999999</v>
      </c>
      <c r="H6840" s="41">
        <v>2.8328948995670622E-4</v>
      </c>
      <c r="I6840" s="42">
        <v>59.726603025410832</v>
      </c>
      <c r="J6840" s="41">
        <v>2.9819444444444441E-4</v>
      </c>
      <c r="K6840" s="42">
        <v>4.3364597266259786</v>
      </c>
      <c r="L6840" s="41">
        <v>2.8328948995670622E-4</v>
      </c>
      <c r="M6840" s="42">
        <v>4.0918229758136091</v>
      </c>
    </row>
    <row r="6841" spans="1:13" x14ac:dyDescent="0.2">
      <c r="A6841" s="84">
        <v>360</v>
      </c>
      <c r="B6841" s="85">
        <v>40164</v>
      </c>
      <c r="C6841" s="105">
        <v>19.87</v>
      </c>
      <c r="D6841" s="90"/>
      <c r="F6841" s="96">
        <v>1.54</v>
      </c>
      <c r="G6841" s="91">
        <v>10.705</v>
      </c>
      <c r="H6841" s="41">
        <v>2.8253662769217591E-4</v>
      </c>
      <c r="I6841" s="42">
        <v>59.743477978413139</v>
      </c>
      <c r="J6841" s="41">
        <v>2.9736111111111109E-4</v>
      </c>
      <c r="K6841" s="42">
        <v>4.33675708773709</v>
      </c>
      <c r="L6841" s="41">
        <v>2.8253662769217591E-4</v>
      </c>
      <c r="M6841" s="42">
        <v>4.0921055124413011</v>
      </c>
    </row>
    <row r="6842" spans="1:13" x14ac:dyDescent="0.2">
      <c r="A6842" s="84">
        <v>360</v>
      </c>
      <c r="B6842" s="85">
        <v>40165</v>
      </c>
      <c r="C6842" s="105">
        <v>19.84</v>
      </c>
      <c r="D6842" s="90"/>
      <c r="F6842" s="96">
        <v>1.54</v>
      </c>
      <c r="G6842" s="91">
        <v>10.69</v>
      </c>
      <c r="H6842" s="41">
        <v>2.8216012026205384E-4</v>
      </c>
      <c r="I6842" s="42">
        <v>59.760335205344404</v>
      </c>
      <c r="J6842" s="41">
        <v>2.969444444444444E-4</v>
      </c>
      <c r="K6842" s="42">
        <v>4.3370540321815341</v>
      </c>
      <c r="L6842" s="41">
        <v>2.8216012026205384E-4</v>
      </c>
      <c r="M6842" s="42">
        <v>4.0923876725615633</v>
      </c>
    </row>
    <row r="6843" spans="1:13" x14ac:dyDescent="0.2">
      <c r="A6843" s="84">
        <v>360</v>
      </c>
      <c r="B6843" s="85">
        <v>40166</v>
      </c>
      <c r="C6843" s="105">
        <v>19.84</v>
      </c>
      <c r="D6843" s="90"/>
      <c r="F6843" s="96">
        <v>1.54</v>
      </c>
      <c r="G6843" s="91">
        <v>10.69</v>
      </c>
      <c r="H6843" s="41">
        <v>2.8216012026205384E-4</v>
      </c>
      <c r="I6843" s="42">
        <v>59.777197188712847</v>
      </c>
      <c r="J6843" s="41">
        <v>2.969444444444444E-4</v>
      </c>
      <c r="K6843" s="42">
        <v>4.3373509766259781</v>
      </c>
      <c r="L6843" s="41">
        <v>2.8216012026205384E-4</v>
      </c>
      <c r="M6843" s="42">
        <v>4.0926698326818256</v>
      </c>
    </row>
    <row r="6844" spans="1:13" x14ac:dyDescent="0.2">
      <c r="A6844" s="84">
        <v>360</v>
      </c>
      <c r="B6844" s="85">
        <v>40167</v>
      </c>
      <c r="C6844" s="105">
        <v>19.84</v>
      </c>
      <c r="D6844" s="90"/>
      <c r="F6844" s="96">
        <v>1.54</v>
      </c>
      <c r="G6844" s="91">
        <v>10.69</v>
      </c>
      <c r="H6844" s="41">
        <v>2.8216012026205384E-4</v>
      </c>
      <c r="I6844" s="42">
        <v>59.794063929860542</v>
      </c>
      <c r="J6844" s="41">
        <v>2.969444444444444E-4</v>
      </c>
      <c r="K6844" s="42">
        <v>4.3376479210704222</v>
      </c>
      <c r="L6844" s="41">
        <v>2.8216012026205384E-4</v>
      </c>
      <c r="M6844" s="42">
        <v>4.0929519928020879</v>
      </c>
    </row>
    <row r="6845" spans="1:13" x14ac:dyDescent="0.2">
      <c r="A6845" s="84">
        <v>360</v>
      </c>
      <c r="B6845" s="85">
        <v>40168</v>
      </c>
      <c r="C6845" s="105">
        <v>19.649999999999999</v>
      </c>
      <c r="D6845" s="90"/>
      <c r="F6845" s="96">
        <v>1.53</v>
      </c>
      <c r="G6845" s="91">
        <v>10.59</v>
      </c>
      <c r="H6845" s="41">
        <v>2.7964876970432151E-4</v>
      </c>
      <c r="I6845" s="42">
        <v>59.810785266274152</v>
      </c>
      <c r="J6845" s="41">
        <v>2.9416666666666664E-4</v>
      </c>
      <c r="K6845" s="42">
        <v>4.3379420877370887</v>
      </c>
      <c r="L6845" s="41">
        <v>2.7964876970432151E-4</v>
      </c>
      <c r="M6845" s="42">
        <v>4.0932316415717924</v>
      </c>
    </row>
    <row r="6846" spans="1:13" x14ac:dyDescent="0.2">
      <c r="A6846" s="84">
        <v>360</v>
      </c>
      <c r="B6846" s="85">
        <v>40169</v>
      </c>
      <c r="C6846" s="105">
        <v>20.010000000000002</v>
      </c>
      <c r="D6846" s="90"/>
      <c r="F6846" s="96">
        <v>1.54</v>
      </c>
      <c r="G6846" s="91">
        <v>10.775</v>
      </c>
      <c r="H6846" s="41">
        <v>2.8429298997645347E-4</v>
      </c>
      <c r="I6846" s="42">
        <v>59.827789053250342</v>
      </c>
      <c r="J6846" s="41">
        <v>2.9930555555555559E-4</v>
      </c>
      <c r="K6846" s="42">
        <v>4.3382413932926438</v>
      </c>
      <c r="L6846" s="41">
        <v>2.8429298997645347E-4</v>
      </c>
      <c r="M6846" s="42">
        <v>4.0935159345617684</v>
      </c>
    </row>
    <row r="6847" spans="1:13" x14ac:dyDescent="0.2">
      <c r="A6847" s="84">
        <v>360</v>
      </c>
      <c r="B6847" s="85">
        <v>40170</v>
      </c>
      <c r="C6847" s="105">
        <v>20.11</v>
      </c>
      <c r="D6847" s="90"/>
      <c r="F6847" s="96">
        <v>1.54</v>
      </c>
      <c r="G6847" s="91">
        <v>10.824999999999999</v>
      </c>
      <c r="H6847" s="41">
        <v>2.8554685697512738E-4</v>
      </c>
      <c r="I6847" s="42">
        <v>59.844872690374267</v>
      </c>
      <c r="J6847" s="41">
        <v>3.0069444444444441E-4</v>
      </c>
      <c r="K6847" s="42">
        <v>4.3385420877370882</v>
      </c>
      <c r="L6847" s="41">
        <v>2.8554685697512738E-4</v>
      </c>
      <c r="M6847" s="42">
        <v>4.093801481418744</v>
      </c>
    </row>
    <row r="6848" spans="1:13" x14ac:dyDescent="0.2">
      <c r="A6848" s="84">
        <v>360</v>
      </c>
      <c r="B6848" s="85">
        <v>40171</v>
      </c>
      <c r="C6848" s="105">
        <v>20.11</v>
      </c>
      <c r="D6848" s="90"/>
      <c r="F6848" s="96">
        <v>1.54</v>
      </c>
      <c r="G6848" s="91">
        <v>10.824999999999999</v>
      </c>
      <c r="H6848" s="41">
        <v>2.8554685697512738E-4</v>
      </c>
      <c r="I6848" s="42">
        <v>59.861961205677076</v>
      </c>
      <c r="J6848" s="41">
        <v>3.0069444444444441E-4</v>
      </c>
      <c r="K6848" s="42">
        <v>4.3388427821815325</v>
      </c>
      <c r="L6848" s="41">
        <v>2.8554685697512738E-4</v>
      </c>
      <c r="M6848" s="42">
        <v>4.0940870282757196</v>
      </c>
    </row>
    <row r="6849" spans="1:13" x14ac:dyDescent="0.2">
      <c r="A6849" s="84">
        <v>360</v>
      </c>
      <c r="B6849" s="85">
        <v>40172</v>
      </c>
      <c r="C6849" s="105">
        <v>20.11</v>
      </c>
      <c r="D6849" s="90"/>
      <c r="F6849" s="96">
        <v>1.54</v>
      </c>
      <c r="G6849" s="91">
        <v>10.824999999999999</v>
      </c>
      <c r="H6849" s="41">
        <v>2.8554685697512738E-4</v>
      </c>
      <c r="I6849" s="42">
        <v>59.879054600551726</v>
      </c>
      <c r="J6849" s="41">
        <v>3.0069444444444441E-4</v>
      </c>
      <c r="K6849" s="42">
        <v>4.3391434766259769</v>
      </c>
      <c r="L6849" s="41">
        <v>2.8554685697512738E-4</v>
      </c>
      <c r="M6849" s="42">
        <v>4.0943725751326951</v>
      </c>
    </row>
    <row r="6850" spans="1:13" x14ac:dyDescent="0.2">
      <c r="A6850" s="84">
        <v>360</v>
      </c>
      <c r="B6850" s="85">
        <v>40173</v>
      </c>
      <c r="C6850" s="105">
        <v>20.11</v>
      </c>
      <c r="D6850" s="90"/>
      <c r="F6850" s="96">
        <v>1.54</v>
      </c>
      <c r="G6850" s="91">
        <v>10.824999999999999</v>
      </c>
      <c r="H6850" s="41">
        <v>2.8554685697512738E-4</v>
      </c>
      <c r="I6850" s="42">
        <v>59.896152876391554</v>
      </c>
      <c r="J6850" s="41">
        <v>3.0069444444444441E-4</v>
      </c>
      <c r="K6850" s="42">
        <v>4.3394441710704212</v>
      </c>
      <c r="L6850" s="41">
        <v>2.8554685697512738E-4</v>
      </c>
      <c r="M6850" s="42">
        <v>4.0946581219896707</v>
      </c>
    </row>
    <row r="6851" spans="1:13" x14ac:dyDescent="0.2">
      <c r="A6851" s="84">
        <v>360</v>
      </c>
      <c r="B6851" s="85">
        <v>40174</v>
      </c>
      <c r="C6851" s="105">
        <v>20.11</v>
      </c>
      <c r="D6851" s="90"/>
      <c r="F6851" s="96">
        <v>1.54</v>
      </c>
      <c r="G6851" s="91">
        <v>10.824999999999999</v>
      </c>
      <c r="H6851" s="41">
        <v>2.8554685697512738E-4</v>
      </c>
      <c r="I6851" s="42">
        <v>59.913256034590312</v>
      </c>
      <c r="J6851" s="41">
        <v>3.0069444444444441E-4</v>
      </c>
      <c r="K6851" s="42">
        <v>4.3397448655148656</v>
      </c>
      <c r="L6851" s="41">
        <v>2.8554685697512738E-4</v>
      </c>
      <c r="M6851" s="42">
        <v>4.0949436688466463</v>
      </c>
    </row>
    <row r="6852" spans="1:13" x14ac:dyDescent="0.2">
      <c r="A6852" s="84">
        <v>360</v>
      </c>
      <c r="B6852" s="85">
        <v>40175</v>
      </c>
      <c r="C6852" s="105">
        <v>20.079999999999998</v>
      </c>
      <c r="D6852" s="90"/>
      <c r="F6852" s="96">
        <v>1.53</v>
      </c>
      <c r="G6852" s="91">
        <v>10.805</v>
      </c>
      <c r="H6852" s="41">
        <v>2.8504537788398565E-4</v>
      </c>
      <c r="I6852" s="42">
        <v>59.930334031296951</v>
      </c>
      <c r="J6852" s="41">
        <v>3.0013888888888891E-4</v>
      </c>
      <c r="K6852" s="42">
        <v>4.3400450044037546</v>
      </c>
      <c r="L6852" s="41">
        <v>2.8504537788398565E-4</v>
      </c>
      <c r="M6852" s="42">
        <v>4.0952287142245307</v>
      </c>
    </row>
    <row r="6853" spans="1:13" x14ac:dyDescent="0.2">
      <c r="A6853" s="84">
        <v>360</v>
      </c>
      <c r="B6853" s="85">
        <v>40176</v>
      </c>
      <c r="C6853" s="105">
        <v>20.2</v>
      </c>
      <c r="D6853" s="90"/>
      <c r="F6853" s="96">
        <v>1.51</v>
      </c>
      <c r="G6853" s="91">
        <v>10.855</v>
      </c>
      <c r="H6853" s="41">
        <v>2.8629890642251077E-4</v>
      </c>
      <c r="I6853" s="42">
        <v>59.94749202039165</v>
      </c>
      <c r="J6853" s="41">
        <v>3.0152777777777779E-4</v>
      </c>
      <c r="K6853" s="42">
        <v>4.340346532181532</v>
      </c>
      <c r="L6853" s="41">
        <v>2.8629890642251077E-4</v>
      </c>
      <c r="M6853" s="42">
        <v>4.095515013130953</v>
      </c>
    </row>
    <row r="6854" spans="1:13" x14ac:dyDescent="0.2">
      <c r="A6854" s="84">
        <v>360</v>
      </c>
      <c r="B6854" s="85">
        <v>40177</v>
      </c>
      <c r="C6854" s="105">
        <v>20.04</v>
      </c>
      <c r="D6854" s="90"/>
      <c r="F6854" s="96">
        <v>1.52</v>
      </c>
      <c r="G6854" s="91">
        <v>10.78</v>
      </c>
      <c r="H6854" s="41">
        <v>2.8441840207071856E-4</v>
      </c>
      <c r="I6854" s="42">
        <v>59.964542190280234</v>
      </c>
      <c r="J6854" s="41">
        <v>2.9944444444444441E-4</v>
      </c>
      <c r="K6854" s="42">
        <v>4.3406459766259768</v>
      </c>
      <c r="L6854" s="41">
        <v>2.8441840207071856E-4</v>
      </c>
      <c r="M6854" s="42">
        <v>4.0957994315330239</v>
      </c>
    </row>
    <row r="6855" spans="1:13" x14ac:dyDescent="0.2">
      <c r="A6855" s="84">
        <v>360</v>
      </c>
      <c r="B6855" s="85">
        <v>40178</v>
      </c>
      <c r="C6855" s="105">
        <v>20.04</v>
      </c>
      <c r="D6855" s="90"/>
      <c r="F6855" s="96">
        <v>1.52</v>
      </c>
      <c r="G6855" s="91">
        <v>10.78</v>
      </c>
      <c r="H6855" s="41">
        <v>2.8441840207071856E-4</v>
      </c>
      <c r="I6855" s="42">
        <v>59.981597209550898</v>
      </c>
      <c r="J6855" s="41">
        <v>2.9944444444444441E-4</v>
      </c>
      <c r="K6855" s="42">
        <v>4.3409454210704217</v>
      </c>
      <c r="L6855" s="41">
        <v>2.8441840207071856E-4</v>
      </c>
      <c r="M6855" s="42">
        <v>4.0960838499350949</v>
      </c>
    </row>
    <row r="6856" spans="1:13" x14ac:dyDescent="0.2">
      <c r="A6856" s="84">
        <v>360</v>
      </c>
      <c r="B6856" s="85">
        <v>40179</v>
      </c>
      <c r="C6856" s="105">
        <v>20.04</v>
      </c>
      <c r="D6856" s="90"/>
      <c r="F6856" s="96">
        <v>1.52</v>
      </c>
      <c r="G6856" s="91">
        <v>10.78</v>
      </c>
      <c r="H6856" s="41">
        <v>2.8441840207071856E-4</v>
      </c>
      <c r="I6856" s="42">
        <v>59.998657079582891</v>
      </c>
      <c r="J6856" s="41">
        <v>2.9944444444444441E-4</v>
      </c>
      <c r="K6856" s="42">
        <v>4.3412448655148665</v>
      </c>
      <c r="L6856" s="41">
        <v>2.8441840207071856E-4</v>
      </c>
      <c r="M6856" s="42">
        <v>4.0963682683371658</v>
      </c>
    </row>
    <row r="6857" spans="1:13" x14ac:dyDescent="0.2">
      <c r="A6857" s="84">
        <v>360</v>
      </c>
      <c r="B6857" s="85">
        <v>40180</v>
      </c>
      <c r="C6857" s="105">
        <v>20.04</v>
      </c>
      <c r="D6857" s="90"/>
      <c r="F6857" s="96">
        <v>1.52</v>
      </c>
      <c r="G6857" s="91">
        <v>10.78</v>
      </c>
      <c r="H6857" s="41">
        <v>2.8441840207071856E-4</v>
      </c>
      <c r="I6857" s="42">
        <v>60.015721801755852</v>
      </c>
      <c r="J6857" s="41">
        <v>2.9944444444444441E-4</v>
      </c>
      <c r="K6857" s="42">
        <v>4.3415443099593114</v>
      </c>
      <c r="L6857" s="41">
        <v>2.8441840207071856E-4</v>
      </c>
      <c r="M6857" s="42">
        <v>4.0966526867392368</v>
      </c>
    </row>
    <row r="6858" spans="1:13" x14ac:dyDescent="0.2">
      <c r="A6858" s="84">
        <v>360</v>
      </c>
      <c r="B6858" s="85">
        <v>40181</v>
      </c>
      <c r="C6858" s="105">
        <v>20.04</v>
      </c>
      <c r="D6858" s="90"/>
      <c r="F6858" s="96">
        <v>1.52</v>
      </c>
      <c r="G6858" s="91">
        <v>10.78</v>
      </c>
      <c r="H6858" s="41">
        <v>2.8441840207071856E-4</v>
      </c>
      <c r="I6858" s="42">
        <v>60.032791377449826</v>
      </c>
      <c r="J6858" s="41">
        <v>2.9944444444444441E-4</v>
      </c>
      <c r="K6858" s="42">
        <v>4.3418437544037563</v>
      </c>
      <c r="L6858" s="41">
        <v>2.8441840207071856E-4</v>
      </c>
      <c r="M6858" s="42">
        <v>4.0969371051413077</v>
      </c>
    </row>
    <row r="6859" spans="1:13" x14ac:dyDescent="0.2">
      <c r="A6859" s="84">
        <v>360</v>
      </c>
      <c r="B6859" s="85">
        <v>40182</v>
      </c>
      <c r="C6859" s="105">
        <v>20.059999999999999</v>
      </c>
      <c r="D6859" s="90"/>
      <c r="F6859" s="96">
        <v>1.59</v>
      </c>
      <c r="G6859" s="91">
        <v>10.824999999999999</v>
      </c>
      <c r="H6859" s="41">
        <v>2.8554685697512738E-4</v>
      </c>
      <c r="I6859" s="42">
        <v>60.049933552343099</v>
      </c>
      <c r="J6859" s="41">
        <v>3.0069444444444441E-4</v>
      </c>
      <c r="K6859" s="42">
        <v>4.3421444488482006</v>
      </c>
      <c r="L6859" s="41">
        <v>2.8554685697512738E-4</v>
      </c>
      <c r="M6859" s="42">
        <v>4.0972226519982833</v>
      </c>
    </row>
    <row r="6860" spans="1:13" x14ac:dyDescent="0.2">
      <c r="A6860" s="84">
        <v>360</v>
      </c>
      <c r="B6860" s="85">
        <v>40183</v>
      </c>
      <c r="C6860" s="105">
        <v>20.09</v>
      </c>
      <c r="D6860" s="90"/>
      <c r="F6860" s="96">
        <v>1.48</v>
      </c>
      <c r="G6860" s="91">
        <v>10.785</v>
      </c>
      <c r="H6860" s="41">
        <v>2.8454380852038774E-4</v>
      </c>
      <c r="I6860" s="42">
        <v>60.067020389137475</v>
      </c>
      <c r="J6860" s="41">
        <v>2.9958333333333334E-4</v>
      </c>
      <c r="K6860" s="42">
        <v>4.3424440321815343</v>
      </c>
      <c r="L6860" s="41">
        <v>2.8454380852038774E-4</v>
      </c>
      <c r="M6860" s="42">
        <v>4.0975071958068039</v>
      </c>
    </row>
    <row r="6861" spans="1:13" x14ac:dyDescent="0.2">
      <c r="A6861" s="84">
        <v>360</v>
      </c>
      <c r="B6861" s="85">
        <v>40184</v>
      </c>
      <c r="C6861" s="105">
        <v>20.059999999999999</v>
      </c>
      <c r="D6861" s="90"/>
      <c r="F6861" s="96">
        <v>1.48</v>
      </c>
      <c r="G6861" s="91">
        <v>10.77</v>
      </c>
      <c r="H6861" s="41">
        <v>2.8416757223714839E-4</v>
      </c>
      <c r="I6861" s="42">
        <v>60.084089488492978</v>
      </c>
      <c r="J6861" s="41">
        <v>2.9916666666666666E-4</v>
      </c>
      <c r="K6861" s="42">
        <v>4.3427431988482006</v>
      </c>
      <c r="L6861" s="41">
        <v>2.8416757223714839E-4</v>
      </c>
      <c r="M6861" s="42">
        <v>4.0977913633790415</v>
      </c>
    </row>
    <row r="6862" spans="1:13" x14ac:dyDescent="0.2">
      <c r="A6862" s="84">
        <v>360</v>
      </c>
      <c r="B6862" s="85">
        <v>40185</v>
      </c>
      <c r="C6862" s="105">
        <v>20.03</v>
      </c>
      <c r="D6862" s="90"/>
      <c r="F6862" s="96">
        <v>1.49</v>
      </c>
      <c r="G6862" s="91">
        <v>10.76</v>
      </c>
      <c r="H6862" s="41">
        <v>2.8391671982119782E-4</v>
      </c>
      <c r="I6862" s="42">
        <v>60.101148366093994</v>
      </c>
      <c r="J6862" s="41">
        <v>2.988888888888889E-4</v>
      </c>
      <c r="K6862" s="42">
        <v>4.3430420877370892</v>
      </c>
      <c r="L6862" s="41">
        <v>2.8391671982119782E-4</v>
      </c>
      <c r="M6862" s="42">
        <v>4.0980752800988629</v>
      </c>
    </row>
    <row r="6863" spans="1:13" x14ac:dyDescent="0.2">
      <c r="A6863" s="84">
        <v>360</v>
      </c>
      <c r="B6863" s="85">
        <v>40186</v>
      </c>
      <c r="C6863" s="105">
        <v>19.98</v>
      </c>
      <c r="D6863" s="90"/>
      <c r="F6863" s="96">
        <v>1.48</v>
      </c>
      <c r="G6863" s="91">
        <v>10.73</v>
      </c>
      <c r="H6863" s="41">
        <v>2.8316402703842947E-4</v>
      </c>
      <c r="I6863" s="42">
        <v>60.118166849294973</v>
      </c>
      <c r="J6863" s="41">
        <v>2.9805555555555558E-4</v>
      </c>
      <c r="K6863" s="42">
        <v>4.3433401432926448</v>
      </c>
      <c r="L6863" s="41">
        <v>2.8316402703842947E-4</v>
      </c>
      <c r="M6863" s="42">
        <v>4.0983584441259016</v>
      </c>
    </row>
    <row r="6864" spans="1:13" x14ac:dyDescent="0.2">
      <c r="A6864" s="84">
        <v>360</v>
      </c>
      <c r="B6864" s="85">
        <v>40187</v>
      </c>
      <c r="C6864" s="105">
        <v>19.98</v>
      </c>
      <c r="D6864" s="90"/>
      <c r="F6864" s="96">
        <v>1.48</v>
      </c>
      <c r="G6864" s="91">
        <v>10.73</v>
      </c>
      <c r="H6864" s="41">
        <v>2.8316402703842947E-4</v>
      </c>
      <c r="I6864" s="42">
        <v>60.135190151518188</v>
      </c>
      <c r="J6864" s="41">
        <v>2.9805555555555558E-4</v>
      </c>
      <c r="K6864" s="42">
        <v>4.3436381988482005</v>
      </c>
      <c r="L6864" s="41">
        <v>2.8316402703842947E-4</v>
      </c>
      <c r="M6864" s="42">
        <v>4.0986416081529402</v>
      </c>
    </row>
    <row r="6865" spans="1:13" x14ac:dyDescent="0.2">
      <c r="A6865" s="84">
        <v>360</v>
      </c>
      <c r="B6865" s="85">
        <v>40188</v>
      </c>
      <c r="C6865" s="105">
        <v>19.98</v>
      </c>
      <c r="D6865" s="90"/>
      <c r="F6865" s="96">
        <v>1.48</v>
      </c>
      <c r="G6865" s="91">
        <v>10.73</v>
      </c>
      <c r="H6865" s="41">
        <v>2.8316402703842947E-4</v>
      </c>
      <c r="I6865" s="42">
        <v>60.152218274128217</v>
      </c>
      <c r="J6865" s="41">
        <v>2.9805555555555558E-4</v>
      </c>
      <c r="K6865" s="42">
        <v>4.3439362544037561</v>
      </c>
      <c r="L6865" s="41">
        <v>2.8316402703842947E-4</v>
      </c>
      <c r="M6865" s="42">
        <v>4.0989247721799789</v>
      </c>
    </row>
    <row r="6866" spans="1:13" x14ac:dyDescent="0.2">
      <c r="A6866" s="84">
        <v>360</v>
      </c>
      <c r="B6866" s="85">
        <v>40189</v>
      </c>
      <c r="C6866" s="105">
        <v>19.940000000000001</v>
      </c>
      <c r="D6866" s="90"/>
      <c r="F6866" s="96">
        <v>1.48</v>
      </c>
      <c r="G6866" s="91">
        <v>10.71</v>
      </c>
      <c r="H6866" s="41">
        <v>2.8266211886385229E-4</v>
      </c>
      <c r="I6866" s="42">
        <v>60.169221027599946</v>
      </c>
      <c r="J6866" s="41">
        <v>2.9750000000000002E-4</v>
      </c>
      <c r="K6866" s="42">
        <v>4.3442337544037564</v>
      </c>
      <c r="L6866" s="41">
        <v>2.8266211886385229E-4</v>
      </c>
      <c r="M6866" s="42">
        <v>4.0992074342988429</v>
      </c>
    </row>
    <row r="6867" spans="1:13" x14ac:dyDescent="0.2">
      <c r="A6867" s="84">
        <v>360</v>
      </c>
      <c r="B6867" s="85">
        <v>40190</v>
      </c>
      <c r="C6867" s="105">
        <v>20</v>
      </c>
      <c r="D6867" s="90"/>
      <c r="F6867" s="96">
        <v>1.47</v>
      </c>
      <c r="G6867" s="91">
        <v>10.734999999999999</v>
      </c>
      <c r="H6867" s="41">
        <v>2.8328948995670622E-4</v>
      </c>
      <c r="I6867" s="42">
        <v>60.186266335535947</v>
      </c>
      <c r="J6867" s="41">
        <v>2.9819444444444441E-4</v>
      </c>
      <c r="K6867" s="42">
        <v>4.3445319488482008</v>
      </c>
      <c r="L6867" s="41">
        <v>2.8328948995670622E-4</v>
      </c>
      <c r="M6867" s="42">
        <v>4.0994907237887999</v>
      </c>
    </row>
    <row r="6868" spans="1:13" x14ac:dyDescent="0.2">
      <c r="A6868" s="84">
        <v>360</v>
      </c>
      <c r="B6868" s="85">
        <v>40191</v>
      </c>
      <c r="C6868" s="105">
        <v>20.010000000000002</v>
      </c>
      <c r="D6868" s="90"/>
      <c r="F6868" s="96">
        <v>1.45</v>
      </c>
      <c r="G6868" s="91">
        <v>10.73</v>
      </c>
      <c r="H6868" s="41">
        <v>2.8316402703842947E-4</v>
      </c>
      <c r="I6868" s="42">
        <v>60.203308921083924</v>
      </c>
      <c r="J6868" s="41">
        <v>2.9805555555555558E-4</v>
      </c>
      <c r="K6868" s="42">
        <v>4.3448300044037564</v>
      </c>
      <c r="L6868" s="41">
        <v>2.8316402703842947E-4</v>
      </c>
      <c r="M6868" s="42">
        <v>4.0997738878158385</v>
      </c>
    </row>
    <row r="6869" spans="1:13" x14ac:dyDescent="0.2">
      <c r="A6869" s="84">
        <v>360</v>
      </c>
      <c r="B6869" s="85">
        <v>40192</v>
      </c>
      <c r="C6869" s="105">
        <v>19.96</v>
      </c>
      <c r="D6869" s="90"/>
      <c r="F6869" s="96">
        <v>1.45</v>
      </c>
      <c r="G6869" s="91">
        <v>10.705</v>
      </c>
      <c r="H6869" s="41">
        <v>2.8253662769217591E-4</v>
      </c>
      <c r="I6869" s="42">
        <v>60.220318560962397</v>
      </c>
      <c r="J6869" s="41">
        <v>2.9736111111111109E-4</v>
      </c>
      <c r="K6869" s="42">
        <v>4.3451273655148679</v>
      </c>
      <c r="L6869" s="41">
        <v>2.8253662769217591E-4</v>
      </c>
      <c r="M6869" s="42">
        <v>4.1000564244435305</v>
      </c>
    </row>
    <row r="6870" spans="1:13" x14ac:dyDescent="0.2">
      <c r="A6870" s="84">
        <v>360</v>
      </c>
      <c r="B6870" s="85">
        <v>40193</v>
      </c>
      <c r="C6870" s="105">
        <v>19.95</v>
      </c>
      <c r="D6870" s="90"/>
      <c r="F6870" s="96">
        <v>1.42</v>
      </c>
      <c r="G6870" s="91">
        <v>10.684999999999999</v>
      </c>
      <c r="H6870" s="41">
        <v>2.8203460647868717E-4</v>
      </c>
      <c r="I6870" s="42">
        <v>60.237302774809763</v>
      </c>
      <c r="J6870" s="41">
        <v>2.9680555555555553E-4</v>
      </c>
      <c r="K6870" s="42">
        <v>4.3454241710704231</v>
      </c>
      <c r="L6870" s="41">
        <v>2.8203460647868717E-4</v>
      </c>
      <c r="M6870" s="42">
        <v>4.1003384590500094</v>
      </c>
    </row>
    <row r="6871" spans="1:13" x14ac:dyDescent="0.2">
      <c r="A6871" s="84">
        <v>360</v>
      </c>
      <c r="B6871" s="85">
        <v>40194</v>
      </c>
      <c r="C6871" s="105">
        <v>19.95</v>
      </c>
      <c r="D6871" s="90"/>
      <c r="F6871" s="96">
        <v>1.42</v>
      </c>
      <c r="G6871" s="91">
        <v>10.684999999999999</v>
      </c>
      <c r="H6871" s="41">
        <v>2.8203460647868717E-4</v>
      </c>
      <c r="I6871" s="42">
        <v>60.254291778793196</v>
      </c>
      <c r="J6871" s="41">
        <v>2.9680555555555553E-4</v>
      </c>
      <c r="K6871" s="42">
        <v>4.3457209766259783</v>
      </c>
      <c r="L6871" s="41">
        <v>2.8203460647868717E-4</v>
      </c>
      <c r="M6871" s="42">
        <v>4.1006204936564883</v>
      </c>
    </row>
    <row r="6872" spans="1:13" x14ac:dyDescent="0.2">
      <c r="A6872" s="84">
        <v>360</v>
      </c>
      <c r="B6872" s="85">
        <v>40195</v>
      </c>
      <c r="C6872" s="105">
        <v>19.95</v>
      </c>
      <c r="D6872" s="90"/>
      <c r="F6872" s="96">
        <v>1.42</v>
      </c>
      <c r="G6872" s="91">
        <v>10.684999999999999</v>
      </c>
      <c r="H6872" s="41">
        <v>2.8203460647868717E-4</v>
      </c>
      <c r="I6872" s="42">
        <v>60.271285574263679</v>
      </c>
      <c r="J6872" s="41">
        <v>2.9680555555555553E-4</v>
      </c>
      <c r="K6872" s="42">
        <v>4.3460177821815336</v>
      </c>
      <c r="L6872" s="41">
        <v>2.8203460647868717E-4</v>
      </c>
      <c r="M6872" s="42">
        <v>4.1009025282629672</v>
      </c>
    </row>
    <row r="6873" spans="1:13" x14ac:dyDescent="0.2">
      <c r="A6873" s="84">
        <v>360</v>
      </c>
      <c r="B6873" s="85">
        <v>40196</v>
      </c>
      <c r="C6873" s="105">
        <v>19.98</v>
      </c>
      <c r="D6873" s="90"/>
      <c r="F6873" s="96">
        <v>1.41</v>
      </c>
      <c r="G6873" s="91">
        <v>10.695</v>
      </c>
      <c r="H6873" s="41">
        <v>2.8228562839194282E-4</v>
      </c>
      <c r="I6873" s="42">
        <v>60.288299291986</v>
      </c>
      <c r="J6873" s="41">
        <v>2.9708333333333334E-4</v>
      </c>
      <c r="K6873" s="42">
        <v>4.3463148655148665</v>
      </c>
      <c r="L6873" s="41">
        <v>2.8228562839194282E-4</v>
      </c>
      <c r="M6873" s="42">
        <v>4.1011848138913596</v>
      </c>
    </row>
    <row r="6874" spans="1:13" x14ac:dyDescent="0.2">
      <c r="A6874" s="84">
        <v>360</v>
      </c>
      <c r="B6874" s="85">
        <v>40197</v>
      </c>
      <c r="C6874" s="105">
        <v>19.989999999999998</v>
      </c>
      <c r="D6874" s="90"/>
      <c r="F6874" s="96">
        <v>1.4</v>
      </c>
      <c r="G6874" s="91">
        <v>10.694999999999999</v>
      </c>
      <c r="H6874" s="41">
        <v>2.8228562839194282E-4</v>
      </c>
      <c r="I6874" s="42">
        <v>60.305317812436321</v>
      </c>
      <c r="J6874" s="41">
        <v>2.9708333333333328E-4</v>
      </c>
      <c r="K6874" s="42">
        <v>4.3466119488481993</v>
      </c>
      <c r="L6874" s="41">
        <v>2.8228562839194282E-4</v>
      </c>
      <c r="M6874" s="42">
        <v>4.101467099519752</v>
      </c>
    </row>
    <row r="6875" spans="1:13" x14ac:dyDescent="0.2">
      <c r="A6875" s="84">
        <v>360</v>
      </c>
      <c r="B6875" s="85">
        <v>40198</v>
      </c>
      <c r="C6875" s="105">
        <v>19.96</v>
      </c>
      <c r="D6875" s="90"/>
      <c r="F6875" s="96">
        <v>1.4</v>
      </c>
      <c r="G6875" s="91">
        <v>10.68</v>
      </c>
      <c r="H6875" s="41">
        <v>2.8190908704095463E-4</v>
      </c>
      <c r="I6875" s="42">
        <v>60.322318429524543</v>
      </c>
      <c r="J6875" s="41">
        <v>2.9666666666666665E-4</v>
      </c>
      <c r="K6875" s="42">
        <v>4.3469086155148657</v>
      </c>
      <c r="L6875" s="41">
        <v>2.8190908704095463E-4</v>
      </c>
      <c r="M6875" s="42">
        <v>4.1017490086067934</v>
      </c>
    </row>
    <row r="6876" spans="1:13" x14ac:dyDescent="0.2">
      <c r="A6876" s="84">
        <v>360</v>
      </c>
      <c r="B6876" s="85">
        <v>40199</v>
      </c>
      <c r="C6876" s="105">
        <v>19.93</v>
      </c>
      <c r="D6876" s="90"/>
      <c r="F6876" s="96">
        <v>1.38</v>
      </c>
      <c r="G6876" s="91">
        <v>10.654999999999999</v>
      </c>
      <c r="H6876" s="41">
        <v>2.8128140502081678E-4</v>
      </c>
      <c r="I6876" s="42">
        <v>60.339285976006515</v>
      </c>
      <c r="J6876" s="41">
        <v>2.9597222222222221E-4</v>
      </c>
      <c r="K6876" s="42">
        <v>4.347204587737088</v>
      </c>
      <c r="L6876" s="41">
        <v>2.8128140502081678E-4</v>
      </c>
      <c r="M6876" s="42">
        <v>4.1020302900118146</v>
      </c>
    </row>
    <row r="6877" spans="1:13" x14ac:dyDescent="0.2">
      <c r="A6877" s="84">
        <v>360</v>
      </c>
      <c r="B6877" s="85">
        <v>40200</v>
      </c>
      <c r="C6877" s="105">
        <v>19.829999999999998</v>
      </c>
      <c r="D6877" s="90"/>
      <c r="F6877" s="96">
        <v>1.39</v>
      </c>
      <c r="G6877" s="91">
        <v>10.61</v>
      </c>
      <c r="H6877" s="41">
        <v>2.8015122093139055E-4</v>
      </c>
      <c r="I6877" s="42">
        <v>60.35619010064282</v>
      </c>
      <c r="J6877" s="41">
        <v>2.9472222222222221E-4</v>
      </c>
      <c r="K6877" s="42">
        <v>4.3474993099593098</v>
      </c>
      <c r="L6877" s="41">
        <v>2.8015122093139055E-4</v>
      </c>
      <c r="M6877" s="42">
        <v>4.1023104412327456</v>
      </c>
    </row>
    <row r="6878" spans="1:13" x14ac:dyDescent="0.2">
      <c r="A6878" s="84">
        <v>360</v>
      </c>
      <c r="B6878" s="85">
        <v>40201</v>
      </c>
      <c r="C6878" s="105">
        <v>19.829999999999998</v>
      </c>
      <c r="D6878" s="90"/>
      <c r="F6878" s="96">
        <v>1.39</v>
      </c>
      <c r="G6878" s="91">
        <v>10.61</v>
      </c>
      <c r="H6878" s="41">
        <v>2.8015122093139055E-4</v>
      </c>
      <c r="I6878" s="42">
        <v>60.373098960990284</v>
      </c>
      <c r="J6878" s="41">
        <v>2.9472222222222221E-4</v>
      </c>
      <c r="K6878" s="42">
        <v>4.3477940321815316</v>
      </c>
      <c r="L6878" s="41">
        <v>2.8015122093139055E-4</v>
      </c>
      <c r="M6878" s="42">
        <v>4.1025905924536765</v>
      </c>
    </row>
    <row r="6879" spans="1:13" x14ac:dyDescent="0.2">
      <c r="A6879" s="84">
        <v>360</v>
      </c>
      <c r="B6879" s="85">
        <v>40202</v>
      </c>
      <c r="C6879" s="105">
        <v>19.829999999999998</v>
      </c>
      <c r="D6879" s="90"/>
      <c r="F6879" s="96">
        <v>1.39</v>
      </c>
      <c r="G6879" s="91">
        <v>10.61</v>
      </c>
      <c r="H6879" s="41">
        <v>2.8015122093139055E-4</v>
      </c>
      <c r="I6879" s="42">
        <v>60.390012558375616</v>
      </c>
      <c r="J6879" s="41">
        <v>2.9472222222222221E-4</v>
      </c>
      <c r="K6879" s="42">
        <v>4.3480887544037534</v>
      </c>
      <c r="L6879" s="41">
        <v>2.8015122093139055E-4</v>
      </c>
      <c r="M6879" s="42">
        <v>4.1028707436746075</v>
      </c>
    </row>
    <row r="6880" spans="1:13" x14ac:dyDescent="0.2">
      <c r="A6880" s="84">
        <v>360</v>
      </c>
      <c r="B6880" s="85">
        <v>40203</v>
      </c>
      <c r="C6880" s="105">
        <v>19.93</v>
      </c>
      <c r="D6880" s="90"/>
      <c r="F6880" s="96">
        <v>1.39</v>
      </c>
      <c r="G6880" s="91">
        <v>10.66</v>
      </c>
      <c r="H6880" s="41">
        <v>2.8140695273726202E-4</v>
      </c>
      <c r="I6880" s="42">
        <v>60.407006727785436</v>
      </c>
      <c r="J6880" s="41">
        <v>2.9611111111111114E-4</v>
      </c>
      <c r="K6880" s="42">
        <v>4.3483848655148645</v>
      </c>
      <c r="L6880" s="41">
        <v>2.8140695273726202E-4</v>
      </c>
      <c r="M6880" s="42">
        <v>4.103152150627345</v>
      </c>
    </row>
    <row r="6881" spans="1:13" x14ac:dyDescent="0.2">
      <c r="A6881" s="84">
        <v>360</v>
      </c>
      <c r="B6881" s="85">
        <v>40204</v>
      </c>
      <c r="C6881" s="105">
        <v>20</v>
      </c>
      <c r="D6881" s="90"/>
      <c r="F6881" s="96">
        <v>1.39</v>
      </c>
      <c r="G6881" s="91">
        <v>10.695</v>
      </c>
      <c r="H6881" s="41">
        <v>2.8228562839194282E-4</v>
      </c>
      <c r="I6881" s="42">
        <v>60.424058757638868</v>
      </c>
      <c r="J6881" s="41">
        <v>2.9708333333333334E-4</v>
      </c>
      <c r="K6881" s="42">
        <v>4.3486819488481974</v>
      </c>
      <c r="L6881" s="41">
        <v>2.8228562839194282E-4</v>
      </c>
      <c r="M6881" s="42">
        <v>4.1034344362557373</v>
      </c>
    </row>
    <row r="6882" spans="1:13" x14ac:dyDescent="0.2">
      <c r="A6882" s="84">
        <v>360</v>
      </c>
      <c r="B6882" s="85">
        <v>40205</v>
      </c>
      <c r="C6882" s="105">
        <v>20.02</v>
      </c>
      <c r="D6882" s="90"/>
      <c r="F6882" s="96">
        <v>1.46</v>
      </c>
      <c r="G6882" s="91">
        <v>10.74</v>
      </c>
      <c r="H6882" s="41">
        <v>2.8341494722594618E-4</v>
      </c>
      <c r="I6882" s="42">
        <v>60.441183839062845</v>
      </c>
      <c r="J6882" s="41">
        <v>2.9833333333333334E-4</v>
      </c>
      <c r="K6882" s="42">
        <v>4.3489802821815307</v>
      </c>
      <c r="L6882" s="41">
        <v>2.8341494722594618E-4</v>
      </c>
      <c r="M6882" s="42">
        <v>4.1037178512029637</v>
      </c>
    </row>
    <row r="6883" spans="1:13" x14ac:dyDescent="0.2">
      <c r="A6883" s="84">
        <v>360</v>
      </c>
      <c r="B6883" s="85">
        <v>40206</v>
      </c>
      <c r="C6883" s="105">
        <v>20</v>
      </c>
      <c r="D6883" s="90"/>
      <c r="F6883" s="96">
        <v>1.41</v>
      </c>
      <c r="G6883" s="91">
        <v>10.705</v>
      </c>
      <c r="H6883" s="41">
        <v>2.8253662769217591E-4</v>
      </c>
      <c r="I6883" s="42">
        <v>60.458260687318457</v>
      </c>
      <c r="J6883" s="41">
        <v>2.9736111111111109E-4</v>
      </c>
      <c r="K6883" s="42">
        <v>4.3492776432926421</v>
      </c>
      <c r="L6883" s="41">
        <v>2.8253662769217591E-4</v>
      </c>
      <c r="M6883" s="42">
        <v>4.1040003878306557</v>
      </c>
    </row>
    <row r="6884" spans="1:13" x14ac:dyDescent="0.2">
      <c r="A6884" s="84">
        <v>360</v>
      </c>
      <c r="B6884" s="85">
        <v>40207</v>
      </c>
      <c r="C6884" s="105">
        <v>19.96</v>
      </c>
      <c r="D6884" s="90"/>
      <c r="F6884" s="96">
        <v>1.42</v>
      </c>
      <c r="G6884" s="91">
        <v>10.690000000000001</v>
      </c>
      <c r="H6884" s="41">
        <v>2.8216012026205384E-4</v>
      </c>
      <c r="I6884" s="42">
        <v>60.475319597424829</v>
      </c>
      <c r="J6884" s="41">
        <v>2.9694444444444446E-4</v>
      </c>
      <c r="K6884" s="42">
        <v>4.3495745877370862</v>
      </c>
      <c r="L6884" s="41">
        <v>2.8216012026205384E-4</v>
      </c>
      <c r="M6884" s="42">
        <v>4.104282547950918</v>
      </c>
    </row>
    <row r="6885" spans="1:13" x14ac:dyDescent="0.2">
      <c r="A6885" s="84">
        <v>360</v>
      </c>
      <c r="B6885" s="85">
        <v>40208</v>
      </c>
      <c r="C6885" s="105">
        <v>19.96</v>
      </c>
      <c r="D6885" s="90"/>
      <c r="F6885" s="96">
        <v>1.42</v>
      </c>
      <c r="G6885" s="91">
        <v>10.690000000000001</v>
      </c>
      <c r="H6885" s="41">
        <v>2.8216012026205384E-4</v>
      </c>
      <c r="I6885" s="42">
        <v>60.492383320875327</v>
      </c>
      <c r="J6885" s="41">
        <v>2.9694444444444446E-4</v>
      </c>
      <c r="K6885" s="42">
        <v>4.3498715321815302</v>
      </c>
      <c r="L6885" s="41">
        <v>2.8216012026205384E-4</v>
      </c>
      <c r="M6885" s="42">
        <v>4.1045647080711802</v>
      </c>
    </row>
    <row r="6886" spans="1:13" x14ac:dyDescent="0.2">
      <c r="A6886" s="84">
        <v>360</v>
      </c>
      <c r="B6886" s="85">
        <v>40209</v>
      </c>
      <c r="C6886" s="105">
        <v>19.96</v>
      </c>
      <c r="D6886" s="90"/>
      <c r="F6886" s="96">
        <v>1.42</v>
      </c>
      <c r="G6886" s="91">
        <v>10.690000000000001</v>
      </c>
      <c r="H6886" s="41">
        <v>2.8216012026205384E-4</v>
      </c>
      <c r="I6886" s="42">
        <v>60.509451859028083</v>
      </c>
      <c r="J6886" s="41">
        <v>2.9694444444444446E-4</v>
      </c>
      <c r="K6886" s="42">
        <v>4.3501684766259743</v>
      </c>
      <c r="L6886" s="41">
        <v>2.8216012026205384E-4</v>
      </c>
      <c r="M6886" s="42">
        <v>4.1048468681914425</v>
      </c>
    </row>
    <row r="6887" spans="1:13" x14ac:dyDescent="0.2">
      <c r="A6887" s="84">
        <v>360</v>
      </c>
      <c r="B6887" s="85">
        <v>40210</v>
      </c>
      <c r="C6887" s="105">
        <v>19.8</v>
      </c>
      <c r="D6887" s="90"/>
      <c r="F6887" s="96">
        <v>1.42</v>
      </c>
      <c r="G6887" s="91">
        <v>10.61</v>
      </c>
      <c r="H6887" s="41">
        <v>2.8015122093139055E-4</v>
      </c>
      <c r="I6887" s="42">
        <v>60.526403655844277</v>
      </c>
      <c r="J6887" s="41">
        <v>2.9472222222222221E-4</v>
      </c>
      <c r="K6887" s="42">
        <v>4.3504631988481961</v>
      </c>
      <c r="L6887" s="41">
        <v>2.8015122093139055E-4</v>
      </c>
      <c r="M6887" s="42">
        <v>4.1051270194123735</v>
      </c>
    </row>
    <row r="6888" spans="1:13" x14ac:dyDescent="0.2">
      <c r="A6888" s="84">
        <v>360</v>
      </c>
      <c r="B6888" s="85">
        <v>40211</v>
      </c>
      <c r="C6888" s="105">
        <v>19.87</v>
      </c>
      <c r="D6888" s="90"/>
      <c r="F6888" s="96">
        <v>1.39</v>
      </c>
      <c r="G6888" s="91">
        <v>10.63</v>
      </c>
      <c r="H6888" s="41">
        <v>2.8065358156803555E-4</v>
      </c>
      <c r="I6888" s="42">
        <v>60.543390607809719</v>
      </c>
      <c r="J6888" s="41">
        <v>2.9527777777777782E-4</v>
      </c>
      <c r="K6888" s="42">
        <v>4.3507584766259741</v>
      </c>
      <c r="L6888" s="41">
        <v>2.8065358156803555E-4</v>
      </c>
      <c r="M6888" s="42">
        <v>4.105407672993941</v>
      </c>
    </row>
    <row r="6889" spans="1:13" x14ac:dyDescent="0.2">
      <c r="A6889" s="84">
        <v>360</v>
      </c>
      <c r="B6889" s="85">
        <v>40212</v>
      </c>
      <c r="C6889" s="105">
        <v>19.91</v>
      </c>
      <c r="D6889" s="90"/>
      <c r="F6889" s="96">
        <v>1.4</v>
      </c>
      <c r="G6889" s="91">
        <v>10.654999999999999</v>
      </c>
      <c r="H6889" s="41">
        <v>2.8128140502081678E-4</v>
      </c>
      <c r="I6889" s="42">
        <v>60.560420337784606</v>
      </c>
      <c r="J6889" s="41">
        <v>2.9597222222222221E-4</v>
      </c>
      <c r="K6889" s="42">
        <v>4.3510544488481964</v>
      </c>
      <c r="L6889" s="41">
        <v>2.8128140502081678E-4</v>
      </c>
      <c r="M6889" s="42">
        <v>4.1056889543989623</v>
      </c>
    </row>
    <row r="6890" spans="1:13" x14ac:dyDescent="0.2">
      <c r="A6890" s="84">
        <v>360</v>
      </c>
      <c r="B6890" s="85">
        <v>40213</v>
      </c>
      <c r="C6890" s="105">
        <v>19.84</v>
      </c>
      <c r="D6890" s="90"/>
      <c r="F6890" s="96">
        <v>1.4</v>
      </c>
      <c r="G6890" s="91">
        <v>10.62</v>
      </c>
      <c r="H6890" s="41">
        <v>2.8040241257154541E-4</v>
      </c>
      <c r="I6890" s="42">
        <v>60.577401625753666</v>
      </c>
      <c r="J6890" s="41">
        <v>2.9499999999999996E-4</v>
      </c>
      <c r="K6890" s="42">
        <v>4.3513494488481967</v>
      </c>
      <c r="L6890" s="41">
        <v>2.8040241257154541E-4</v>
      </c>
      <c r="M6890" s="42">
        <v>4.1059693568115341</v>
      </c>
    </row>
    <row r="6891" spans="1:13" x14ac:dyDescent="0.2">
      <c r="A6891" s="84">
        <v>360</v>
      </c>
      <c r="B6891" s="85">
        <v>40214</v>
      </c>
      <c r="C6891" s="105">
        <v>19.79</v>
      </c>
      <c r="D6891" s="90"/>
      <c r="F6891" s="96">
        <v>1.39</v>
      </c>
      <c r="G6891" s="91">
        <v>10.59</v>
      </c>
      <c r="H6891" s="41">
        <v>2.7964876970432151E-4</v>
      </c>
      <c r="I6891" s="42">
        <v>60.594342021590194</v>
      </c>
      <c r="J6891" s="41">
        <v>2.9416666666666664E-4</v>
      </c>
      <c r="K6891" s="42">
        <v>4.3516436155148632</v>
      </c>
      <c r="L6891" s="41">
        <v>2.7964876970432151E-4</v>
      </c>
      <c r="M6891" s="42">
        <v>4.1062490055812386</v>
      </c>
    </row>
    <row r="6892" spans="1:13" x14ac:dyDescent="0.2">
      <c r="A6892" s="84">
        <v>360</v>
      </c>
      <c r="B6892" s="85">
        <v>40215</v>
      </c>
      <c r="C6892" s="105">
        <v>19.79</v>
      </c>
      <c r="D6892" s="90"/>
      <c r="F6892" s="96">
        <v>1.39</v>
      </c>
      <c r="G6892" s="91">
        <v>10.59</v>
      </c>
      <c r="H6892" s="41">
        <v>2.7964876970432151E-4</v>
      </c>
      <c r="I6892" s="42">
        <v>60.611287154787576</v>
      </c>
      <c r="J6892" s="41">
        <v>2.9416666666666664E-4</v>
      </c>
      <c r="K6892" s="42">
        <v>4.3519377821815297</v>
      </c>
      <c r="L6892" s="41">
        <v>2.7964876970432151E-4</v>
      </c>
      <c r="M6892" s="42">
        <v>4.1065286543509432</v>
      </c>
    </row>
    <row r="6893" spans="1:13" x14ac:dyDescent="0.2">
      <c r="A6893" s="84">
        <v>360</v>
      </c>
      <c r="B6893" s="85">
        <v>40216</v>
      </c>
      <c r="C6893" s="105">
        <v>19.79</v>
      </c>
      <c r="D6893" s="90"/>
      <c r="F6893" s="96">
        <v>1.39</v>
      </c>
      <c r="G6893" s="91">
        <v>10.59</v>
      </c>
      <c r="H6893" s="41">
        <v>2.7964876970432151E-4</v>
      </c>
      <c r="I6893" s="42">
        <v>60.628237026670604</v>
      </c>
      <c r="J6893" s="41">
        <v>2.9416666666666664E-4</v>
      </c>
      <c r="K6893" s="42">
        <v>4.3522319488481962</v>
      </c>
      <c r="L6893" s="41">
        <v>2.7964876970432151E-4</v>
      </c>
      <c r="M6893" s="42">
        <v>4.1068083031206477</v>
      </c>
    </row>
    <row r="6894" spans="1:13" x14ac:dyDescent="0.2">
      <c r="A6894" s="84">
        <v>360</v>
      </c>
      <c r="B6894" s="85">
        <v>40217</v>
      </c>
      <c r="C6894" s="105">
        <v>19.82</v>
      </c>
      <c r="D6894" s="90"/>
      <c r="F6894" s="96">
        <v>1.39</v>
      </c>
      <c r="G6894" s="91">
        <v>10.605</v>
      </c>
      <c r="H6894" s="41">
        <v>2.800256166186621E-4</v>
      </c>
      <c r="I6894" s="42">
        <v>60.645214486128502</v>
      </c>
      <c r="J6894" s="41">
        <v>2.9458333333333333E-4</v>
      </c>
      <c r="K6894" s="42">
        <v>4.3525265321815292</v>
      </c>
      <c r="L6894" s="41">
        <v>2.800256166186621E-4</v>
      </c>
      <c r="M6894" s="42">
        <v>4.1070883287372659</v>
      </c>
    </row>
    <row r="6895" spans="1:13" x14ac:dyDescent="0.2">
      <c r="A6895" s="84">
        <v>360</v>
      </c>
      <c r="B6895" s="85">
        <v>40218</v>
      </c>
      <c r="C6895" s="105">
        <v>19.739999999999998</v>
      </c>
      <c r="D6895" s="90"/>
      <c r="F6895" s="96">
        <v>1.39</v>
      </c>
      <c r="G6895" s="91">
        <v>10.565</v>
      </c>
      <c r="H6895" s="41">
        <v>2.790205782279287E-4</v>
      </c>
      <c r="I6895" s="42">
        <v>60.662135748941175</v>
      </c>
      <c r="J6895" s="41">
        <v>2.934722222222222E-4</v>
      </c>
      <c r="K6895" s="42">
        <v>4.3528200044037515</v>
      </c>
      <c r="L6895" s="41">
        <v>2.790205782279287E-4</v>
      </c>
      <c r="M6895" s="42">
        <v>4.1073673493154939</v>
      </c>
    </row>
    <row r="6896" spans="1:13" x14ac:dyDescent="0.2">
      <c r="A6896" s="84">
        <v>360</v>
      </c>
      <c r="B6896" s="85">
        <v>40219</v>
      </c>
      <c r="C6896" s="105">
        <v>19.739999999999998</v>
      </c>
      <c r="D6896" s="90"/>
      <c r="F6896" s="96">
        <v>1.39</v>
      </c>
      <c r="G6896" s="91">
        <v>10.565</v>
      </c>
      <c r="H6896" s="41">
        <v>2.790205782279287E-4</v>
      </c>
      <c r="I6896" s="42">
        <v>60.679061733134382</v>
      </c>
      <c r="J6896" s="41">
        <v>2.934722222222222E-4</v>
      </c>
      <c r="K6896" s="42">
        <v>4.3531134766259738</v>
      </c>
      <c r="L6896" s="41">
        <v>2.790205782279287E-4</v>
      </c>
      <c r="M6896" s="42">
        <v>4.1076463698937218</v>
      </c>
    </row>
    <row r="6897" spans="1:13" x14ac:dyDescent="0.2">
      <c r="A6897" s="84">
        <v>360</v>
      </c>
      <c r="B6897" s="85">
        <v>40220</v>
      </c>
      <c r="C6897" s="105">
        <v>19.73</v>
      </c>
      <c r="D6897" s="90"/>
      <c r="F6897" s="96">
        <v>1.39</v>
      </c>
      <c r="G6897" s="91">
        <v>10.56</v>
      </c>
      <c r="H6897" s="41">
        <v>2.7889492293531326E-4</v>
      </c>
      <c r="I6897" s="42">
        <v>60.695984815380235</v>
      </c>
      <c r="J6897" s="41">
        <v>2.9333333333333333E-4</v>
      </c>
      <c r="K6897" s="42">
        <v>4.3534068099593073</v>
      </c>
      <c r="L6897" s="41">
        <v>2.7889492293531326E-4</v>
      </c>
      <c r="M6897" s="42">
        <v>4.1079252648166573</v>
      </c>
    </row>
    <row r="6898" spans="1:13" x14ac:dyDescent="0.2">
      <c r="A6898" s="84">
        <v>360</v>
      </c>
      <c r="B6898" s="85">
        <v>40221</v>
      </c>
      <c r="C6898" s="105">
        <v>19.7</v>
      </c>
      <c r="D6898" s="90"/>
      <c r="F6898" s="96">
        <v>1.38</v>
      </c>
      <c r="G6898" s="91">
        <v>10.54</v>
      </c>
      <c r="H6898" s="41">
        <v>2.783922450888543E-4</v>
      </c>
      <c r="I6898" s="42">
        <v>60.712882106860867</v>
      </c>
      <c r="J6898" s="41">
        <v>2.9277777777777776E-4</v>
      </c>
      <c r="K6898" s="42">
        <v>4.3536995877370854</v>
      </c>
      <c r="L6898" s="41">
        <v>2.783922450888543E-4</v>
      </c>
      <c r="M6898" s="42">
        <v>4.108203657061746</v>
      </c>
    </row>
    <row r="6899" spans="1:13" x14ac:dyDescent="0.2">
      <c r="A6899" s="84">
        <v>360</v>
      </c>
      <c r="B6899" s="85">
        <v>40222</v>
      </c>
      <c r="C6899" s="105">
        <v>19.7</v>
      </c>
      <c r="D6899" s="90"/>
      <c r="F6899" s="96">
        <v>1.38</v>
      </c>
      <c r="G6899" s="91">
        <v>10.54</v>
      </c>
      <c r="H6899" s="41">
        <v>2.783922450888543E-4</v>
      </c>
      <c r="I6899" s="42">
        <v>60.72978410241641</v>
      </c>
      <c r="J6899" s="41">
        <v>2.9277777777777776E-4</v>
      </c>
      <c r="K6899" s="42">
        <v>4.3539923655148636</v>
      </c>
      <c r="L6899" s="41">
        <v>2.783922450888543E-4</v>
      </c>
      <c r="M6899" s="42">
        <v>4.1084820493068346</v>
      </c>
    </row>
    <row r="6900" spans="1:13" x14ac:dyDescent="0.2">
      <c r="A6900" s="84">
        <v>360</v>
      </c>
      <c r="B6900" s="85">
        <v>40223</v>
      </c>
      <c r="C6900" s="105">
        <v>19.7</v>
      </c>
      <c r="D6900" s="90"/>
      <c r="F6900" s="96">
        <v>1.38</v>
      </c>
      <c r="G6900" s="91">
        <v>10.54</v>
      </c>
      <c r="H6900" s="41">
        <v>2.783922450888543E-4</v>
      </c>
      <c r="I6900" s="42">
        <v>60.746690803356444</v>
      </c>
      <c r="J6900" s="41">
        <v>2.9277777777777776E-4</v>
      </c>
      <c r="K6900" s="42">
        <v>4.3542851432926417</v>
      </c>
      <c r="L6900" s="41">
        <v>2.783922450888543E-4</v>
      </c>
      <c r="M6900" s="42">
        <v>4.1087604415519232</v>
      </c>
    </row>
    <row r="6901" spans="1:13" x14ac:dyDescent="0.2">
      <c r="A6901" s="84">
        <v>360</v>
      </c>
      <c r="B6901" s="85">
        <v>40224</v>
      </c>
      <c r="C6901" s="105">
        <v>19.72</v>
      </c>
      <c r="D6901" s="90"/>
      <c r="F6901" s="96">
        <v>1.39</v>
      </c>
      <c r="G6901" s="91">
        <v>10.555</v>
      </c>
      <c r="H6901" s="41">
        <v>2.7876926197545338E-4</v>
      </c>
      <c r="I6901" s="42">
        <v>60.763625113519147</v>
      </c>
      <c r="J6901" s="41">
        <v>2.9319444444444445E-4</v>
      </c>
      <c r="K6901" s="42">
        <v>4.3545783377370864</v>
      </c>
      <c r="L6901" s="41">
        <v>2.7876926197545338E-4</v>
      </c>
      <c r="M6901" s="42">
        <v>4.1090392108138989</v>
      </c>
    </row>
    <row r="6902" spans="1:13" x14ac:dyDescent="0.2">
      <c r="A6902" s="84">
        <v>360</v>
      </c>
      <c r="B6902" s="85">
        <v>40225</v>
      </c>
      <c r="C6902" s="105">
        <v>19.72</v>
      </c>
      <c r="D6902" s="90"/>
      <c r="F6902" s="96">
        <v>1.38</v>
      </c>
      <c r="G6902" s="91">
        <v>10.549999999999999</v>
      </c>
      <c r="H6902" s="41">
        <v>2.7864359534812699E-4</v>
      </c>
      <c r="I6902" s="42">
        <v>60.780556508487166</v>
      </c>
      <c r="J6902" s="41">
        <v>2.9305555555555552E-4</v>
      </c>
      <c r="K6902" s="42">
        <v>4.3548713932926422</v>
      </c>
      <c r="L6902" s="41">
        <v>2.7864359534812699E-4</v>
      </c>
      <c r="M6902" s="42">
        <v>4.1093178544092472</v>
      </c>
    </row>
    <row r="6903" spans="1:13" x14ac:dyDescent="0.2">
      <c r="A6903" s="84">
        <v>360</v>
      </c>
      <c r="B6903" s="85">
        <v>40226</v>
      </c>
      <c r="C6903" s="105">
        <v>19.71</v>
      </c>
      <c r="D6903" s="90"/>
      <c r="F6903" s="96">
        <v>1.39</v>
      </c>
      <c r="G6903" s="91">
        <v>10.55</v>
      </c>
      <c r="H6903" s="41">
        <v>2.7864359534812699E-4</v>
      </c>
      <c r="I6903" s="42">
        <v>60.79749262127995</v>
      </c>
      <c r="J6903" s="41">
        <v>2.9305555555555557E-4</v>
      </c>
      <c r="K6903" s="42">
        <v>4.355164448848198</v>
      </c>
      <c r="L6903" s="41">
        <v>2.7864359534812699E-4</v>
      </c>
      <c r="M6903" s="42">
        <v>4.1095964980045956</v>
      </c>
    </row>
    <row r="6904" spans="1:13" x14ac:dyDescent="0.2">
      <c r="A6904" s="84">
        <v>360</v>
      </c>
      <c r="B6904" s="85">
        <v>40227</v>
      </c>
      <c r="C6904" s="105">
        <v>19.72</v>
      </c>
      <c r="D6904" s="90"/>
      <c r="F6904" s="96">
        <v>1.4</v>
      </c>
      <c r="G6904" s="91">
        <v>10.559999999999999</v>
      </c>
      <c r="H6904" s="41">
        <v>2.7889492293531326E-4</v>
      </c>
      <c r="I6904" s="42">
        <v>60.814448733299223</v>
      </c>
      <c r="J6904" s="41">
        <v>2.9333333333333327E-4</v>
      </c>
      <c r="K6904" s="42">
        <v>4.3554577821815315</v>
      </c>
      <c r="L6904" s="41">
        <v>2.7889492293531326E-4</v>
      </c>
      <c r="M6904" s="42">
        <v>4.1098753929275311</v>
      </c>
    </row>
    <row r="6905" spans="1:13" x14ac:dyDescent="0.2">
      <c r="A6905" s="84">
        <v>360</v>
      </c>
      <c r="B6905" s="85">
        <v>40228</v>
      </c>
      <c r="C6905" s="105">
        <v>19.72</v>
      </c>
      <c r="D6905" s="90"/>
      <c r="F6905" s="96">
        <v>1.4</v>
      </c>
      <c r="G6905" s="91">
        <v>10.559999999999999</v>
      </c>
      <c r="H6905" s="41">
        <v>2.7889492293531326E-4</v>
      </c>
      <c r="I6905" s="42">
        <v>60.831409574292053</v>
      </c>
      <c r="J6905" s="41">
        <v>2.9333333333333327E-4</v>
      </c>
      <c r="K6905" s="42">
        <v>4.3557511155148649</v>
      </c>
      <c r="L6905" s="41">
        <v>2.7889492293531326E-4</v>
      </c>
      <c r="M6905" s="42">
        <v>4.1101542878504667</v>
      </c>
    </row>
    <row r="6906" spans="1:13" x14ac:dyDescent="0.2">
      <c r="A6906" s="84">
        <v>360</v>
      </c>
      <c r="B6906" s="85">
        <v>40229</v>
      </c>
      <c r="C6906" s="105">
        <v>19.72</v>
      </c>
      <c r="D6906" s="90"/>
      <c r="F6906" s="96">
        <v>1.4</v>
      </c>
      <c r="G6906" s="91">
        <v>10.559999999999999</v>
      </c>
      <c r="H6906" s="41">
        <v>2.7889492293531326E-4</v>
      </c>
      <c r="I6906" s="42">
        <v>60.848375145577322</v>
      </c>
      <c r="J6906" s="41">
        <v>2.9333333333333327E-4</v>
      </c>
      <c r="K6906" s="42">
        <v>4.3560444488481984</v>
      </c>
      <c r="L6906" s="41">
        <v>2.7889492293531326E-4</v>
      </c>
      <c r="M6906" s="42">
        <v>4.1104331827734022</v>
      </c>
    </row>
    <row r="6907" spans="1:13" x14ac:dyDescent="0.2">
      <c r="A6907" s="84">
        <v>360</v>
      </c>
      <c r="B6907" s="85">
        <v>40230</v>
      </c>
      <c r="C6907" s="105">
        <v>19.72</v>
      </c>
      <c r="D6907" s="90"/>
      <c r="F6907" s="96">
        <v>1.4</v>
      </c>
      <c r="G6907" s="91">
        <v>10.559999999999999</v>
      </c>
      <c r="H6907" s="41">
        <v>2.7889492293531326E-4</v>
      </c>
      <c r="I6907" s="42">
        <v>60.865345448474287</v>
      </c>
      <c r="J6907" s="41">
        <v>2.9333333333333327E-4</v>
      </c>
      <c r="K6907" s="42">
        <v>4.3563377821815319</v>
      </c>
      <c r="L6907" s="41">
        <v>2.7889492293531326E-4</v>
      </c>
      <c r="M6907" s="42">
        <v>4.1107120776963377</v>
      </c>
    </row>
    <row r="6908" spans="1:13" x14ac:dyDescent="0.2">
      <c r="A6908" s="84">
        <v>360</v>
      </c>
      <c r="B6908" s="85">
        <v>40231</v>
      </c>
      <c r="C6908" s="105">
        <v>19.739999999999998</v>
      </c>
      <c r="D6908" s="90"/>
      <c r="F6908" s="96">
        <v>1.39</v>
      </c>
      <c r="G6908" s="91">
        <v>10.565</v>
      </c>
      <c r="H6908" s="41">
        <v>2.790205782279287E-4</v>
      </c>
      <c r="I6908" s="42">
        <v>60.882328132355362</v>
      </c>
      <c r="J6908" s="41">
        <v>2.934722222222222E-4</v>
      </c>
      <c r="K6908" s="42">
        <v>4.3566312544037542</v>
      </c>
      <c r="L6908" s="41">
        <v>2.790205782279287E-4</v>
      </c>
      <c r="M6908" s="42">
        <v>4.1109910982745657</v>
      </c>
    </row>
    <row r="6909" spans="1:13" x14ac:dyDescent="0.2">
      <c r="A6909" s="84">
        <v>360</v>
      </c>
      <c r="B6909" s="85">
        <v>40232</v>
      </c>
      <c r="C6909" s="105">
        <v>19.78</v>
      </c>
      <c r="D6909" s="90"/>
      <c r="F6909" s="96">
        <v>1.38</v>
      </c>
      <c r="G6909" s="91">
        <v>10.58</v>
      </c>
      <c r="H6909" s="41">
        <v>2.7939751010919167E-4</v>
      </c>
      <c r="I6909" s="42">
        <v>60.89933850324519</v>
      </c>
      <c r="J6909" s="41">
        <v>2.9388888888888889E-4</v>
      </c>
      <c r="K6909" s="42">
        <v>4.356925143292643</v>
      </c>
      <c r="L6909" s="41">
        <v>2.7939751010919167E-4</v>
      </c>
      <c r="M6909" s="42">
        <v>4.1112704957846748</v>
      </c>
    </row>
    <row r="6910" spans="1:13" x14ac:dyDescent="0.2">
      <c r="A6910" s="84">
        <v>360</v>
      </c>
      <c r="B6910" s="85">
        <v>40233</v>
      </c>
      <c r="C6910" s="105">
        <v>19.82</v>
      </c>
      <c r="D6910" s="90"/>
      <c r="F6910" s="96">
        <v>1.38</v>
      </c>
      <c r="G6910" s="91">
        <v>10.6</v>
      </c>
      <c r="H6910" s="41">
        <v>2.7990000664379622E-4</v>
      </c>
      <c r="I6910" s="42">
        <v>60.916384228496852</v>
      </c>
      <c r="J6910" s="41">
        <v>2.9444444444444445E-4</v>
      </c>
      <c r="K6910" s="42">
        <v>4.3572195877370872</v>
      </c>
      <c r="L6910" s="41">
        <v>2.7990000664379622E-4</v>
      </c>
      <c r="M6910" s="42">
        <v>4.1115503957913191</v>
      </c>
    </row>
    <row r="6911" spans="1:13" x14ac:dyDescent="0.2">
      <c r="A6911" s="84">
        <v>360</v>
      </c>
      <c r="B6911" s="85">
        <v>40234</v>
      </c>
      <c r="C6911" s="105">
        <v>19.78</v>
      </c>
      <c r="D6911" s="90"/>
      <c r="F6911" s="96">
        <v>1.38</v>
      </c>
      <c r="G6911" s="91">
        <v>10.58</v>
      </c>
      <c r="H6911" s="41">
        <v>2.7939751010919167E-4</v>
      </c>
      <c r="I6911" s="42">
        <v>60.933404114575147</v>
      </c>
      <c r="J6911" s="41">
        <v>2.9388888888888889E-4</v>
      </c>
      <c r="K6911" s="42">
        <v>4.357513476625976</v>
      </c>
      <c r="L6911" s="41">
        <v>2.7939751010919167E-4</v>
      </c>
      <c r="M6911" s="42">
        <v>4.1118297933014283</v>
      </c>
    </row>
    <row r="6912" spans="1:13" x14ac:dyDescent="0.2">
      <c r="A6912" s="84">
        <v>360</v>
      </c>
      <c r="B6912" s="85">
        <v>40235</v>
      </c>
      <c r="C6912" s="105">
        <v>19.739999999999998</v>
      </c>
      <c r="D6912" s="90"/>
      <c r="F6912" s="96">
        <v>1.38</v>
      </c>
      <c r="G6912" s="91">
        <v>10.559999999999999</v>
      </c>
      <c r="H6912" s="41">
        <v>2.7889492293531326E-4</v>
      </c>
      <c r="I6912" s="42">
        <v>60.95039813161987</v>
      </c>
      <c r="J6912" s="41">
        <v>2.9333333333333327E-4</v>
      </c>
      <c r="K6912" s="42">
        <v>4.3578068099593095</v>
      </c>
      <c r="L6912" s="41">
        <v>2.7889492293531326E-4</v>
      </c>
      <c r="M6912" s="42">
        <v>4.1121086882243638</v>
      </c>
    </row>
    <row r="6913" spans="1:13" x14ac:dyDescent="0.2">
      <c r="A6913" s="84">
        <v>360</v>
      </c>
      <c r="B6913" s="85">
        <v>40236</v>
      </c>
      <c r="C6913" s="105">
        <v>19.739999999999998</v>
      </c>
      <c r="D6913" s="90"/>
      <c r="F6913" s="96">
        <v>1.38</v>
      </c>
      <c r="G6913" s="91">
        <v>10.559999999999999</v>
      </c>
      <c r="H6913" s="41">
        <v>2.7889492293531326E-4</v>
      </c>
      <c r="I6913" s="42">
        <v>60.967396888209663</v>
      </c>
      <c r="J6913" s="41">
        <v>2.9333333333333327E-4</v>
      </c>
      <c r="K6913" s="42">
        <v>4.3581001432926429</v>
      </c>
      <c r="L6913" s="41">
        <v>2.7889492293531326E-4</v>
      </c>
      <c r="M6913" s="42">
        <v>4.1123875831472994</v>
      </c>
    </row>
    <row r="6914" spans="1:13" x14ac:dyDescent="0.2">
      <c r="A6914" s="84">
        <v>360</v>
      </c>
      <c r="B6914" s="85">
        <v>40237</v>
      </c>
      <c r="C6914" s="105">
        <v>19.739999999999998</v>
      </c>
      <c r="D6914" s="90"/>
      <c r="F6914" s="96">
        <v>1.38</v>
      </c>
      <c r="G6914" s="91">
        <v>10.559999999999999</v>
      </c>
      <c r="H6914" s="41">
        <v>2.7889492293531326E-4</v>
      </c>
      <c r="I6914" s="42">
        <v>60.984400385666369</v>
      </c>
      <c r="J6914" s="41">
        <v>2.9333333333333327E-4</v>
      </c>
      <c r="K6914" s="42">
        <v>4.3583934766259764</v>
      </c>
      <c r="L6914" s="41">
        <v>2.7889492293531326E-4</v>
      </c>
      <c r="M6914" s="42">
        <v>4.1126664780702349</v>
      </c>
    </row>
    <row r="6915" spans="1:13" x14ac:dyDescent="0.2">
      <c r="A6915" s="84">
        <v>360</v>
      </c>
      <c r="B6915" s="85">
        <v>40238</v>
      </c>
      <c r="C6915" s="105">
        <v>19.52</v>
      </c>
      <c r="D6915" s="90"/>
      <c r="F6915" s="96">
        <v>1.4</v>
      </c>
      <c r="G6915" s="91">
        <v>10.459999999999999</v>
      </c>
      <c r="H6915" s="41">
        <v>2.7638062632551197E-4</v>
      </c>
      <c r="I6915" s="42">
        <v>61.001255292441044</v>
      </c>
      <c r="J6915" s="41">
        <v>2.9055555555555551E-4</v>
      </c>
      <c r="K6915" s="42">
        <v>4.3586840321815323</v>
      </c>
      <c r="L6915" s="41">
        <v>2.7638062632551197E-4</v>
      </c>
      <c r="M6915" s="42">
        <v>4.1129428586965604</v>
      </c>
    </row>
    <row r="6916" spans="1:13" x14ac:dyDescent="0.2">
      <c r="A6916" s="84">
        <v>360</v>
      </c>
      <c r="B6916" s="85">
        <v>40239</v>
      </c>
      <c r="C6916" s="105">
        <v>19.61</v>
      </c>
      <c r="D6916" s="90"/>
      <c r="F6916" s="96">
        <v>1.37</v>
      </c>
      <c r="G6916" s="91">
        <v>10.49</v>
      </c>
      <c r="H6916" s="41">
        <v>2.771351535670874E-4</v>
      </c>
      <c r="I6916" s="42">
        <v>61.018160884694304</v>
      </c>
      <c r="J6916" s="41">
        <v>2.9138888888888888E-4</v>
      </c>
      <c r="K6916" s="42">
        <v>4.3589754210704212</v>
      </c>
      <c r="L6916" s="41">
        <v>2.771351535670874E-4</v>
      </c>
      <c r="M6916" s="42">
        <v>4.1132199938501275</v>
      </c>
    </row>
    <row r="6917" spans="1:13" x14ac:dyDescent="0.2">
      <c r="A6917" s="84">
        <v>360</v>
      </c>
      <c r="B6917" s="85">
        <v>40240</v>
      </c>
      <c r="C6917" s="105">
        <v>19.61</v>
      </c>
      <c r="D6917" s="90"/>
      <c r="F6917" s="96">
        <v>1.38</v>
      </c>
      <c r="G6917" s="91">
        <v>10.494999999999999</v>
      </c>
      <c r="H6917" s="41">
        <v>2.772608882446459E-4</v>
      </c>
      <c r="I6917" s="42">
        <v>61.035078834180247</v>
      </c>
      <c r="J6917" s="41">
        <v>2.9152777777777776E-4</v>
      </c>
      <c r="K6917" s="42">
        <v>4.359266948848199</v>
      </c>
      <c r="L6917" s="41">
        <v>2.772608882446459E-4</v>
      </c>
      <c r="M6917" s="42">
        <v>4.1134972547383724</v>
      </c>
    </row>
    <row r="6918" spans="1:13" x14ac:dyDescent="0.2">
      <c r="A6918" s="84">
        <v>360</v>
      </c>
      <c r="B6918" s="85">
        <v>40241</v>
      </c>
      <c r="C6918" s="105">
        <v>19.59</v>
      </c>
      <c r="D6918" s="90"/>
      <c r="F6918" s="96">
        <v>1.38</v>
      </c>
      <c r="G6918" s="91">
        <v>10.484999999999999</v>
      </c>
      <c r="H6918" s="41">
        <v>2.7700941321517902E-4</v>
      </c>
      <c r="I6918" s="42">
        <v>61.051986125553647</v>
      </c>
      <c r="J6918" s="41">
        <v>2.9125E-4</v>
      </c>
      <c r="K6918" s="42">
        <v>4.3595581988481991</v>
      </c>
      <c r="L6918" s="41">
        <v>2.7700941321517902E-4</v>
      </c>
      <c r="M6918" s="42">
        <v>4.1137742641515871</v>
      </c>
    </row>
    <row r="6919" spans="1:13" x14ac:dyDescent="0.2">
      <c r="A6919" s="84">
        <v>360</v>
      </c>
      <c r="B6919" s="85">
        <v>40242</v>
      </c>
      <c r="C6919" s="105">
        <v>19.510000000000002</v>
      </c>
      <c r="D6919" s="90"/>
      <c r="F6919" s="96">
        <v>1.38</v>
      </c>
      <c r="G6919" s="91">
        <v>10.445</v>
      </c>
      <c r="H6919" s="41">
        <v>2.7600328606847135E-4</v>
      </c>
      <c r="I6919" s="42">
        <v>61.068836674345306</v>
      </c>
      <c r="J6919" s="41">
        <v>2.9013888888888888E-4</v>
      </c>
      <c r="K6919" s="42">
        <v>4.3598483377370876</v>
      </c>
      <c r="L6919" s="41">
        <v>2.7600328606847135E-4</v>
      </c>
      <c r="M6919" s="42">
        <v>4.1140502674376558</v>
      </c>
    </row>
    <row r="6920" spans="1:13" x14ac:dyDescent="0.2">
      <c r="A6920" s="84">
        <v>360</v>
      </c>
      <c r="B6920" s="85">
        <v>40243</v>
      </c>
      <c r="C6920" s="105">
        <v>19.510000000000002</v>
      </c>
      <c r="D6920" s="90"/>
      <c r="F6920" s="96">
        <v>1.38</v>
      </c>
      <c r="G6920" s="91">
        <v>10.445</v>
      </c>
      <c r="H6920" s="41">
        <v>2.7600328606847135E-4</v>
      </c>
      <c r="I6920" s="42">
        <v>61.085691873943802</v>
      </c>
      <c r="J6920" s="41">
        <v>2.9013888888888888E-4</v>
      </c>
      <c r="K6920" s="42">
        <v>4.3601384766259761</v>
      </c>
      <c r="L6920" s="41">
        <v>2.7600328606847135E-4</v>
      </c>
      <c r="M6920" s="42">
        <v>4.1143262707237245</v>
      </c>
    </row>
    <row r="6921" spans="1:13" x14ac:dyDescent="0.2">
      <c r="A6921" s="84">
        <v>360</v>
      </c>
      <c r="B6921" s="85">
        <v>40244</v>
      </c>
      <c r="C6921" s="105">
        <v>19.510000000000002</v>
      </c>
      <c r="D6921" s="90"/>
      <c r="F6921" s="96">
        <v>1.38</v>
      </c>
      <c r="G6921" s="91">
        <v>10.445</v>
      </c>
      <c r="H6921" s="41">
        <v>2.7600328606847135E-4</v>
      </c>
      <c r="I6921" s="42">
        <v>61.102551725632779</v>
      </c>
      <c r="J6921" s="41">
        <v>2.9013888888888888E-4</v>
      </c>
      <c r="K6921" s="42">
        <v>4.3604286155148646</v>
      </c>
      <c r="L6921" s="41">
        <v>2.7600328606847135E-4</v>
      </c>
      <c r="M6921" s="42">
        <v>4.1146022740097932</v>
      </c>
    </row>
    <row r="6922" spans="1:13" x14ac:dyDescent="0.2">
      <c r="A6922" s="84">
        <v>360</v>
      </c>
      <c r="B6922" s="85">
        <v>40245</v>
      </c>
      <c r="C6922" s="105">
        <v>19.46</v>
      </c>
      <c r="D6922" s="90"/>
      <c r="F6922" s="96">
        <v>1.38</v>
      </c>
      <c r="G6922" s="91">
        <v>10.42</v>
      </c>
      <c r="H6922" s="41">
        <v>2.7537427205737153E-4</v>
      </c>
      <c r="I6922" s="42">
        <v>61.119377796335073</v>
      </c>
      <c r="J6922" s="41">
        <v>2.8944444444444444E-4</v>
      </c>
      <c r="K6922" s="42">
        <v>4.3607180599593089</v>
      </c>
      <c r="L6922" s="41">
        <v>2.7537427205737153E-4</v>
      </c>
      <c r="M6922" s="42">
        <v>4.1148776482818503</v>
      </c>
    </row>
    <row r="6923" spans="1:13" x14ac:dyDescent="0.2">
      <c r="A6923" s="84">
        <v>360</v>
      </c>
      <c r="B6923" s="85">
        <v>40246</v>
      </c>
      <c r="C6923" s="105">
        <v>19.420000000000002</v>
      </c>
      <c r="D6923" s="90"/>
      <c r="F6923" s="96">
        <v>1.37</v>
      </c>
      <c r="G6923" s="91">
        <v>10.395000000000001</v>
      </c>
      <c r="H6923" s="41">
        <v>2.747451160116654E-4</v>
      </c>
      <c r="I6923" s="42">
        <v>61.136170046878284</v>
      </c>
      <c r="J6923" s="41">
        <v>2.8875000000000005E-4</v>
      </c>
      <c r="K6923" s="42">
        <v>4.3610068099593091</v>
      </c>
      <c r="L6923" s="41">
        <v>2.747451160116654E-4</v>
      </c>
      <c r="M6923" s="42">
        <v>4.115152393397862</v>
      </c>
    </row>
    <row r="6924" spans="1:13" x14ac:dyDescent="0.2">
      <c r="A6924" s="84">
        <v>360</v>
      </c>
      <c r="B6924" s="85">
        <v>40247</v>
      </c>
      <c r="C6924" s="105">
        <v>19.510000000000002</v>
      </c>
      <c r="D6924" s="90"/>
      <c r="F6924" s="96">
        <v>1.37</v>
      </c>
      <c r="G6924" s="91">
        <v>10.440000000000001</v>
      </c>
      <c r="H6924" s="41">
        <v>2.7587749462609779E-4</v>
      </c>
      <c r="I6924" s="42">
        <v>61.15303614030185</v>
      </c>
      <c r="J6924" s="41">
        <v>2.9000000000000006E-4</v>
      </c>
      <c r="K6924" s="42">
        <v>4.3612968099593088</v>
      </c>
      <c r="L6924" s="41">
        <v>2.7587749462609779E-4</v>
      </c>
      <c r="M6924" s="42">
        <v>4.1154282708924885</v>
      </c>
    </row>
    <row r="6925" spans="1:13" x14ac:dyDescent="0.2">
      <c r="A6925" s="84">
        <v>360</v>
      </c>
      <c r="B6925" s="85">
        <v>40248</v>
      </c>
      <c r="C6925" s="105">
        <v>19.440000000000001</v>
      </c>
      <c r="D6925" s="90"/>
      <c r="F6925" s="96">
        <v>1.37</v>
      </c>
      <c r="G6925" s="91">
        <v>10.405000000000001</v>
      </c>
      <c r="H6925" s="41">
        <v>2.7499679547826616E-4</v>
      </c>
      <c r="I6925" s="42">
        <v>61.169853029274201</v>
      </c>
      <c r="J6925" s="41">
        <v>2.8902777777777781E-4</v>
      </c>
      <c r="K6925" s="42">
        <v>4.3615858377370866</v>
      </c>
      <c r="L6925" s="41">
        <v>2.7499679547826616E-4</v>
      </c>
      <c r="M6925" s="42">
        <v>4.1157032676879668</v>
      </c>
    </row>
    <row r="6926" spans="1:13" x14ac:dyDescent="0.2">
      <c r="A6926" s="84">
        <v>360</v>
      </c>
      <c r="B6926" s="85">
        <v>40249</v>
      </c>
      <c r="C6926" s="105">
        <v>19.420000000000002</v>
      </c>
      <c r="D6926" s="90"/>
      <c r="F6926" s="96">
        <v>1.36</v>
      </c>
      <c r="G6926" s="91">
        <v>10.39</v>
      </c>
      <c r="H6926" s="41">
        <v>2.7461926775274037E-4</v>
      </c>
      <c r="I6926" s="42">
        <v>61.186651449521641</v>
      </c>
      <c r="J6926" s="41">
        <v>2.8861111111111112E-4</v>
      </c>
      <c r="K6926" s="42">
        <v>4.361874448848198</v>
      </c>
      <c r="L6926" s="41">
        <v>2.7461926775274037E-4</v>
      </c>
      <c r="M6926" s="42">
        <v>4.1159778869557195</v>
      </c>
    </row>
    <row r="6927" spans="1:13" x14ac:dyDescent="0.2">
      <c r="A6927" s="84">
        <v>360</v>
      </c>
      <c r="B6927" s="85">
        <v>40250</v>
      </c>
      <c r="C6927" s="105">
        <v>19.420000000000002</v>
      </c>
      <c r="D6927" s="90"/>
      <c r="F6927" s="96">
        <v>1.36</v>
      </c>
      <c r="G6927" s="91">
        <v>10.39</v>
      </c>
      <c r="H6927" s="41">
        <v>2.7461926775274037E-4</v>
      </c>
      <c r="I6927" s="42">
        <v>61.203454482938952</v>
      </c>
      <c r="J6927" s="41">
        <v>2.8861111111111112E-4</v>
      </c>
      <c r="K6927" s="42">
        <v>4.3621630599593093</v>
      </c>
      <c r="L6927" s="41">
        <v>2.7461926775274037E-4</v>
      </c>
      <c r="M6927" s="42">
        <v>4.1162525062234723</v>
      </c>
    </row>
    <row r="6928" spans="1:13" x14ac:dyDescent="0.2">
      <c r="A6928" s="84">
        <v>360</v>
      </c>
      <c r="B6928" s="85">
        <v>40251</v>
      </c>
      <c r="C6928" s="105">
        <v>19.420000000000002</v>
      </c>
      <c r="D6928" s="90"/>
      <c r="F6928" s="96">
        <v>1.36</v>
      </c>
      <c r="G6928" s="91">
        <v>10.39</v>
      </c>
      <c r="H6928" s="41">
        <v>2.7461926775274037E-4</v>
      </c>
      <c r="I6928" s="42">
        <v>61.220262130792996</v>
      </c>
      <c r="J6928" s="41">
        <v>2.8861111111111112E-4</v>
      </c>
      <c r="K6928" s="42">
        <v>4.3624516710704206</v>
      </c>
      <c r="L6928" s="41">
        <v>2.7461926775274037E-4</v>
      </c>
      <c r="M6928" s="42">
        <v>4.116527125491225</v>
      </c>
    </row>
    <row r="6929" spans="1:13" x14ac:dyDescent="0.2">
      <c r="A6929" s="84">
        <v>360</v>
      </c>
      <c r="B6929" s="85">
        <v>40252</v>
      </c>
      <c r="C6929" s="105">
        <v>19.489999999999998</v>
      </c>
      <c r="D6929" s="90"/>
      <c r="F6929" s="96">
        <v>1.37</v>
      </c>
      <c r="G6929" s="91">
        <v>10.43</v>
      </c>
      <c r="H6929" s="41">
        <v>2.756258947023138E-4</v>
      </c>
      <c r="I6929" s="42">
        <v>61.237136020316704</v>
      </c>
      <c r="J6929" s="41">
        <v>2.8972222222222219E-4</v>
      </c>
      <c r="K6929" s="42">
        <v>4.3627413932926427</v>
      </c>
      <c r="L6929" s="41">
        <v>2.756258947023138E-4</v>
      </c>
      <c r="M6929" s="42">
        <v>4.1168027513859276</v>
      </c>
    </row>
    <row r="6930" spans="1:13" x14ac:dyDescent="0.2">
      <c r="A6930" s="84">
        <v>360</v>
      </c>
      <c r="B6930" s="85">
        <v>40253</v>
      </c>
      <c r="C6930" s="105">
        <v>19.45</v>
      </c>
      <c r="D6930" s="90"/>
      <c r="F6930" s="96">
        <v>1.36</v>
      </c>
      <c r="G6930" s="91">
        <v>10.404999999999999</v>
      </c>
      <c r="H6930" s="41">
        <v>2.7499679547826616E-4</v>
      </c>
      <c r="I6930" s="42">
        <v>61.253976036486556</v>
      </c>
      <c r="J6930" s="41">
        <v>2.8902777777777775E-4</v>
      </c>
      <c r="K6930" s="42">
        <v>4.3630304210704205</v>
      </c>
      <c r="L6930" s="41">
        <v>2.7499679547826616E-4</v>
      </c>
      <c r="M6930" s="42">
        <v>4.1170777481814058</v>
      </c>
    </row>
    <row r="6931" spans="1:13" x14ac:dyDescent="0.2">
      <c r="A6931" s="84">
        <v>360</v>
      </c>
      <c r="B6931" s="85">
        <v>40254</v>
      </c>
      <c r="C6931" s="105">
        <v>19.48</v>
      </c>
      <c r="D6931" s="90"/>
      <c r="F6931" s="96">
        <v>1.36</v>
      </c>
      <c r="G6931" s="91">
        <v>10.42</v>
      </c>
      <c r="H6931" s="41">
        <v>2.7537427205737153E-4</v>
      </c>
      <c r="I6931" s="42">
        <v>61.270843805548225</v>
      </c>
      <c r="J6931" s="41">
        <v>2.8944444444444444E-4</v>
      </c>
      <c r="K6931" s="42">
        <v>4.3633198655148648</v>
      </c>
      <c r="L6931" s="41">
        <v>2.7537427205737153E-4</v>
      </c>
      <c r="M6931" s="42">
        <v>4.117353122453463</v>
      </c>
    </row>
    <row r="6932" spans="1:13" x14ac:dyDescent="0.2">
      <c r="A6932" s="84">
        <v>360</v>
      </c>
      <c r="B6932" s="85">
        <v>40255</v>
      </c>
      <c r="C6932" s="105">
        <v>19.46</v>
      </c>
      <c r="D6932" s="90"/>
      <c r="F6932" s="96">
        <v>1.36</v>
      </c>
      <c r="G6932" s="91">
        <v>10.41</v>
      </c>
      <c r="H6932" s="41">
        <v>2.7512262668683007E-4</v>
      </c>
      <c r="I6932" s="42">
        <v>61.287700801035328</v>
      </c>
      <c r="J6932" s="41">
        <v>2.8916666666666668E-4</v>
      </c>
      <c r="K6932" s="42">
        <v>4.3636090321815315</v>
      </c>
      <c r="L6932" s="41">
        <v>2.7512262668683007E-4</v>
      </c>
      <c r="M6932" s="42">
        <v>4.1176282450801498</v>
      </c>
    </row>
    <row r="6933" spans="1:13" x14ac:dyDescent="0.2">
      <c r="A6933" s="84">
        <v>360</v>
      </c>
      <c r="B6933" s="85">
        <v>40256</v>
      </c>
      <c r="C6933" s="105">
        <v>19.47</v>
      </c>
      <c r="D6933" s="90"/>
      <c r="F6933" s="96">
        <v>1.36</v>
      </c>
      <c r="G6933" s="91">
        <v>10.414999999999999</v>
      </c>
      <c r="H6933" s="41">
        <v>2.752484522130505E-4</v>
      </c>
      <c r="I6933" s="42">
        <v>61.304570145820506</v>
      </c>
      <c r="J6933" s="41">
        <v>2.8930555555555551E-4</v>
      </c>
      <c r="K6933" s="42">
        <v>4.363898337737087</v>
      </c>
      <c r="L6933" s="41">
        <v>2.752484522130505E-4</v>
      </c>
      <c r="M6933" s="42">
        <v>4.1179034935323626</v>
      </c>
    </row>
    <row r="6934" spans="1:13" x14ac:dyDescent="0.2">
      <c r="A6934" s="84">
        <v>360</v>
      </c>
      <c r="B6934" s="85">
        <v>40257</v>
      </c>
      <c r="C6934" s="105">
        <v>19.47</v>
      </c>
      <c r="D6934" s="90"/>
      <c r="F6934" s="96">
        <v>1.36</v>
      </c>
      <c r="G6934" s="91">
        <v>10.414999999999999</v>
      </c>
      <c r="H6934" s="41">
        <v>2.752484522130505E-4</v>
      </c>
      <c r="I6934" s="42">
        <v>61.321444133866727</v>
      </c>
      <c r="J6934" s="41">
        <v>2.8930555555555551E-4</v>
      </c>
      <c r="K6934" s="42">
        <v>4.3641876432926425</v>
      </c>
      <c r="L6934" s="41">
        <v>2.752484522130505E-4</v>
      </c>
      <c r="M6934" s="42">
        <v>4.1181787419845755</v>
      </c>
    </row>
    <row r="6935" spans="1:13" x14ac:dyDescent="0.2">
      <c r="A6935" s="84">
        <v>360</v>
      </c>
      <c r="B6935" s="85">
        <v>40258</v>
      </c>
      <c r="C6935" s="105">
        <v>19.47</v>
      </c>
      <c r="D6935" s="90"/>
      <c r="F6935" s="96">
        <v>1.36</v>
      </c>
      <c r="G6935" s="91">
        <v>10.414999999999999</v>
      </c>
      <c r="H6935" s="41">
        <v>2.752484522130505E-4</v>
      </c>
      <c r="I6935" s="42">
        <v>61.338322766452045</v>
      </c>
      <c r="J6935" s="41">
        <v>2.8930555555555551E-4</v>
      </c>
      <c r="K6935" s="42">
        <v>4.364476948848198</v>
      </c>
      <c r="L6935" s="41">
        <v>2.752484522130505E-4</v>
      </c>
      <c r="M6935" s="42">
        <v>4.1184539904367883</v>
      </c>
    </row>
    <row r="6936" spans="1:13" x14ac:dyDescent="0.2">
      <c r="A6936" s="84">
        <v>360</v>
      </c>
      <c r="B6936" s="85">
        <v>40259</v>
      </c>
      <c r="C6936" s="105">
        <v>19.47</v>
      </c>
      <c r="D6936" s="90"/>
      <c r="F6936" s="96">
        <v>1.37</v>
      </c>
      <c r="G6936" s="91">
        <v>10.42</v>
      </c>
      <c r="H6936" s="41">
        <v>2.7537427205737153E-4</v>
      </c>
      <c r="I6936" s="42">
        <v>61.355213762433074</v>
      </c>
      <c r="J6936" s="41">
        <v>2.8944444444444444E-4</v>
      </c>
      <c r="K6936" s="42">
        <v>4.3647663932926424</v>
      </c>
      <c r="L6936" s="41">
        <v>2.7537427205737153E-4</v>
      </c>
      <c r="M6936" s="42">
        <v>4.1187293647088454</v>
      </c>
    </row>
    <row r="6937" spans="1:13" x14ac:dyDescent="0.2">
      <c r="A6937" s="84">
        <v>360</v>
      </c>
      <c r="B6937" s="85">
        <v>40260</v>
      </c>
      <c r="C6937" s="105">
        <v>19.45</v>
      </c>
      <c r="D6937" s="90"/>
      <c r="F6937" s="96">
        <v>1.36</v>
      </c>
      <c r="G6937" s="91">
        <v>10.404999999999999</v>
      </c>
      <c r="H6937" s="41">
        <v>2.7499679547826616E-4</v>
      </c>
      <c r="I6937" s="42">
        <v>61.372086249603626</v>
      </c>
      <c r="J6937" s="41">
        <v>2.8902777777777775E-4</v>
      </c>
      <c r="K6937" s="42">
        <v>4.3650554210704202</v>
      </c>
      <c r="L6937" s="41">
        <v>2.7499679547826616E-4</v>
      </c>
      <c r="M6937" s="42">
        <v>4.1190043615043237</v>
      </c>
    </row>
    <row r="6938" spans="1:13" x14ac:dyDescent="0.2">
      <c r="A6938" s="84">
        <v>360</v>
      </c>
      <c r="B6938" s="85">
        <v>40261</v>
      </c>
      <c r="C6938" s="105">
        <v>19.48</v>
      </c>
      <c r="D6938" s="90"/>
      <c r="F6938" s="96">
        <v>1.35</v>
      </c>
      <c r="G6938" s="91">
        <v>10.415000000000001</v>
      </c>
      <c r="H6938" s="41">
        <v>2.752484522130505E-4</v>
      </c>
      <c r="I6938" s="42">
        <v>61.388978821352914</v>
      </c>
      <c r="J6938" s="41">
        <v>2.8930555555555556E-4</v>
      </c>
      <c r="K6938" s="42">
        <v>4.3653447266259757</v>
      </c>
      <c r="L6938" s="41">
        <v>2.752484522130505E-4</v>
      </c>
      <c r="M6938" s="42">
        <v>4.1192796099565365</v>
      </c>
    </row>
    <row r="6939" spans="1:13" x14ac:dyDescent="0.2">
      <c r="A6939" s="84">
        <v>360</v>
      </c>
      <c r="B6939" s="85">
        <v>40262</v>
      </c>
      <c r="C6939" s="105">
        <v>19.489999999999998</v>
      </c>
      <c r="D6939" s="90"/>
      <c r="F6939" s="96">
        <v>1.35</v>
      </c>
      <c r="G6939" s="91">
        <v>10.42</v>
      </c>
      <c r="H6939" s="41">
        <v>2.7537427205737153E-4</v>
      </c>
      <c r="I6939" s="42">
        <v>61.405883766708193</v>
      </c>
      <c r="J6939" s="41">
        <v>2.8944444444444444E-4</v>
      </c>
      <c r="K6939" s="42">
        <v>4.3656341710704201</v>
      </c>
      <c r="L6939" s="41">
        <v>2.7537427205737153E-4</v>
      </c>
      <c r="M6939" s="42">
        <v>4.1195549842285937</v>
      </c>
    </row>
    <row r="6940" spans="1:13" x14ac:dyDescent="0.2">
      <c r="A6940" s="84">
        <v>360</v>
      </c>
      <c r="B6940" s="85">
        <v>40263</v>
      </c>
      <c r="C6940" s="105">
        <v>19.510000000000002</v>
      </c>
      <c r="D6940" s="90"/>
      <c r="F6940" s="96">
        <v>1.33</v>
      </c>
      <c r="G6940" s="91">
        <v>10.420000000000002</v>
      </c>
      <c r="H6940" s="41">
        <v>2.7537427205737153E-4</v>
      </c>
      <c r="I6940" s="42">
        <v>61.422793367250492</v>
      </c>
      <c r="J6940" s="41">
        <v>2.8944444444444449E-4</v>
      </c>
      <c r="K6940" s="42">
        <v>4.3659236155148644</v>
      </c>
      <c r="L6940" s="41">
        <v>2.7537427205737153E-4</v>
      </c>
      <c r="M6940" s="42">
        <v>4.1198303585006508</v>
      </c>
    </row>
    <row r="6941" spans="1:13" x14ac:dyDescent="0.2">
      <c r="A6941" s="84">
        <v>360</v>
      </c>
      <c r="B6941" s="85">
        <v>40264</v>
      </c>
      <c r="C6941" s="105">
        <v>19.510000000000002</v>
      </c>
      <c r="D6941" s="90"/>
      <c r="F6941" s="96">
        <v>1.33</v>
      </c>
      <c r="G6941" s="91">
        <v>10.420000000000002</v>
      </c>
      <c r="H6941" s="41">
        <v>2.7537427205737153E-4</v>
      </c>
      <c r="I6941" s="42">
        <v>61.439707624261729</v>
      </c>
      <c r="J6941" s="41">
        <v>2.8944444444444449E-4</v>
      </c>
      <c r="K6941" s="42">
        <v>4.3662130599593088</v>
      </c>
      <c r="L6941" s="41">
        <v>2.7537427205737153E-4</v>
      </c>
      <c r="M6941" s="42">
        <v>4.120105732772708</v>
      </c>
    </row>
    <row r="6942" spans="1:13" x14ac:dyDescent="0.2">
      <c r="A6942" s="84">
        <v>360</v>
      </c>
      <c r="B6942" s="85">
        <v>40265</v>
      </c>
      <c r="C6942" s="105">
        <v>19.510000000000002</v>
      </c>
      <c r="D6942" s="90"/>
      <c r="F6942" s="96">
        <v>1.33</v>
      </c>
      <c r="G6942" s="91">
        <v>10.420000000000002</v>
      </c>
      <c r="H6942" s="41">
        <v>2.7537427205737153E-4</v>
      </c>
      <c r="I6942" s="42">
        <v>61.456626539024178</v>
      </c>
      <c r="J6942" s="41">
        <v>2.8944444444444449E-4</v>
      </c>
      <c r="K6942" s="42">
        <v>4.3665025044037531</v>
      </c>
      <c r="L6942" s="41">
        <v>2.7537427205737153E-4</v>
      </c>
      <c r="M6942" s="42">
        <v>4.1203811070447651</v>
      </c>
    </row>
    <row r="6943" spans="1:13" x14ac:dyDescent="0.2">
      <c r="A6943" s="84">
        <v>360</v>
      </c>
      <c r="B6943" s="85">
        <v>40266</v>
      </c>
      <c r="C6943" s="105">
        <v>19.5</v>
      </c>
      <c r="D6943" s="90"/>
      <c r="F6943" s="96">
        <v>1.33</v>
      </c>
      <c r="G6943" s="91">
        <v>10.414999999999999</v>
      </c>
      <c r="H6943" s="41">
        <v>2.752484522130505E-4</v>
      </c>
      <c r="I6943" s="42">
        <v>61.47354238035728</v>
      </c>
      <c r="J6943" s="41">
        <v>2.8930555555555551E-4</v>
      </c>
      <c r="K6943" s="42">
        <v>4.3667918099593086</v>
      </c>
      <c r="L6943" s="41">
        <v>2.752484522130505E-4</v>
      </c>
      <c r="M6943" s="42">
        <v>4.120656355496978</v>
      </c>
    </row>
    <row r="6944" spans="1:13" x14ac:dyDescent="0.2">
      <c r="A6944" s="84">
        <v>360</v>
      </c>
      <c r="B6944" s="85">
        <v>40267</v>
      </c>
      <c r="C6944" s="105">
        <v>19.489999999999998</v>
      </c>
      <c r="D6944" s="90"/>
      <c r="F6944" s="96">
        <v>1.31</v>
      </c>
      <c r="G6944" s="91">
        <v>10.399999999999999</v>
      </c>
      <c r="H6944" s="41">
        <v>2.7487095858669264E-4</v>
      </c>
      <c r="I6944" s="42">
        <v>61.490439671879088</v>
      </c>
      <c r="J6944" s="41">
        <v>2.8888888888888888E-4</v>
      </c>
      <c r="K6944" s="42">
        <v>4.3670806988481976</v>
      </c>
      <c r="L6944" s="41">
        <v>2.7487095858669264E-4</v>
      </c>
      <c r="M6944" s="42">
        <v>4.1209312264555642</v>
      </c>
    </row>
    <row r="6945" spans="1:13" x14ac:dyDescent="0.2">
      <c r="A6945" s="84">
        <v>360</v>
      </c>
      <c r="B6945" s="85">
        <v>40268</v>
      </c>
      <c r="C6945" s="105">
        <v>19.48</v>
      </c>
      <c r="D6945" s="90"/>
      <c r="F6945" s="96">
        <v>1.32</v>
      </c>
      <c r="G6945" s="91">
        <v>10.4</v>
      </c>
      <c r="H6945" s="41">
        <v>2.7487095858669264E-4</v>
      </c>
      <c r="I6945" s="42">
        <v>61.507341607975611</v>
      </c>
      <c r="J6945" s="41">
        <v>2.8888888888888888E-4</v>
      </c>
      <c r="K6945" s="42">
        <v>4.3673695877370866</v>
      </c>
      <c r="L6945" s="41">
        <v>2.7487095858669264E-4</v>
      </c>
      <c r="M6945" s="42">
        <v>4.1212060974141504</v>
      </c>
    </row>
    <row r="6946" spans="1:13" x14ac:dyDescent="0.2">
      <c r="A6946" s="84">
        <v>360</v>
      </c>
      <c r="B6946" s="85">
        <v>40269</v>
      </c>
      <c r="C6946" s="105">
        <v>19.48</v>
      </c>
      <c r="D6946" s="90"/>
      <c r="F6946" s="96">
        <v>1.32</v>
      </c>
      <c r="G6946" s="91">
        <v>10.4</v>
      </c>
      <c r="H6946" s="41">
        <v>2.7487095858669264E-4</v>
      </c>
      <c r="I6946" s="42">
        <v>61.524248189923512</v>
      </c>
      <c r="J6946" s="41">
        <v>2.8888888888888888E-4</v>
      </c>
      <c r="K6946" s="42">
        <v>4.3676584766259756</v>
      </c>
      <c r="L6946" s="41">
        <v>2.7487095858669264E-4</v>
      </c>
      <c r="M6946" s="42">
        <v>4.1214809683727367</v>
      </c>
    </row>
    <row r="6947" spans="1:13" x14ac:dyDescent="0.2">
      <c r="A6947" s="84">
        <v>360</v>
      </c>
      <c r="B6947" s="85">
        <v>40270</v>
      </c>
      <c r="C6947" s="105">
        <v>19.48</v>
      </c>
      <c r="D6947" s="90"/>
      <c r="F6947" s="96">
        <v>1.32</v>
      </c>
      <c r="G6947" s="91">
        <v>10.4</v>
      </c>
      <c r="H6947" s="41">
        <v>2.7487095858669264E-4</v>
      </c>
      <c r="I6947" s="42">
        <v>61.541159418999804</v>
      </c>
      <c r="J6947" s="41">
        <v>2.8888888888888888E-4</v>
      </c>
      <c r="K6947" s="42">
        <v>4.3679473655148646</v>
      </c>
      <c r="L6947" s="41">
        <v>2.7487095858669264E-4</v>
      </c>
      <c r="M6947" s="42">
        <v>4.1217558393313229</v>
      </c>
    </row>
    <row r="6948" spans="1:13" x14ac:dyDescent="0.2">
      <c r="A6948" s="84">
        <v>360</v>
      </c>
      <c r="B6948" s="85">
        <v>40271</v>
      </c>
      <c r="C6948" s="105">
        <v>19.48</v>
      </c>
      <c r="D6948" s="90"/>
      <c r="F6948" s="96">
        <v>1.32</v>
      </c>
      <c r="G6948" s="91">
        <v>10.4</v>
      </c>
      <c r="H6948" s="41">
        <v>2.7487095858669264E-4</v>
      </c>
      <c r="I6948" s="42">
        <v>61.558075296481839</v>
      </c>
      <c r="J6948" s="41">
        <v>2.8888888888888888E-4</v>
      </c>
      <c r="K6948" s="42">
        <v>4.3682362544037536</v>
      </c>
      <c r="L6948" s="41">
        <v>2.7487095858669264E-4</v>
      </c>
      <c r="M6948" s="42">
        <v>4.1220307102899092</v>
      </c>
    </row>
    <row r="6949" spans="1:13" x14ac:dyDescent="0.2">
      <c r="A6949" s="84">
        <v>360</v>
      </c>
      <c r="B6949" s="85">
        <v>40272</v>
      </c>
      <c r="C6949" s="105">
        <v>19.48</v>
      </c>
      <c r="D6949" s="90"/>
      <c r="F6949" s="96">
        <v>1.32</v>
      </c>
      <c r="G6949" s="91">
        <v>10.4</v>
      </c>
      <c r="H6949" s="41">
        <v>2.7487095858669264E-4</v>
      </c>
      <c r="I6949" s="42">
        <v>61.574995823647335</v>
      </c>
      <c r="J6949" s="41">
        <v>2.8888888888888888E-4</v>
      </c>
      <c r="K6949" s="42">
        <v>4.3685251432926426</v>
      </c>
      <c r="L6949" s="41">
        <v>2.7487095858669264E-4</v>
      </c>
      <c r="M6949" s="42">
        <v>4.1223055812484954</v>
      </c>
    </row>
    <row r="6950" spans="1:13" x14ac:dyDescent="0.2">
      <c r="A6950" s="84">
        <v>360</v>
      </c>
      <c r="B6950" s="85">
        <v>40273</v>
      </c>
      <c r="C6950" s="105">
        <v>19.52</v>
      </c>
      <c r="D6950" s="90"/>
      <c r="F6950" s="96">
        <v>1.33</v>
      </c>
      <c r="G6950" s="91">
        <v>10.425000000000001</v>
      </c>
      <c r="H6950" s="41">
        <v>2.7550008622023725E-4</v>
      </c>
      <c r="I6950" s="42">
        <v>61.591959740305761</v>
      </c>
      <c r="J6950" s="41">
        <v>2.8958333333333337E-4</v>
      </c>
      <c r="K6950" s="42">
        <v>4.3688147266259758</v>
      </c>
      <c r="L6950" s="41">
        <v>2.7550008622023725E-4</v>
      </c>
      <c r="M6950" s="42">
        <v>4.1225810813347152</v>
      </c>
    </row>
    <row r="6951" spans="1:13" x14ac:dyDescent="0.2">
      <c r="A6951" s="84">
        <v>360</v>
      </c>
      <c r="B6951" s="85">
        <v>40274</v>
      </c>
      <c r="C6951" s="105">
        <v>19.5</v>
      </c>
      <c r="D6951" s="90"/>
      <c r="F6951" s="96">
        <v>1.27</v>
      </c>
      <c r="G6951" s="91">
        <v>10.385</v>
      </c>
      <c r="H6951" s="41">
        <v>2.7449341380947345E-4</v>
      </c>
      <c r="I6951" s="42">
        <v>61.608866327598093</v>
      </c>
      <c r="J6951" s="41">
        <v>2.8847222222222219E-4</v>
      </c>
      <c r="K6951" s="42">
        <v>4.3691031988481983</v>
      </c>
      <c r="L6951" s="41">
        <v>2.7449341380947345E-4</v>
      </c>
      <c r="M6951" s="42">
        <v>4.1228555747485247</v>
      </c>
    </row>
    <row r="6952" spans="1:13" x14ac:dyDescent="0.2">
      <c r="A6952" s="84">
        <v>360</v>
      </c>
      <c r="B6952" s="85">
        <v>40275</v>
      </c>
      <c r="C6952" s="105">
        <v>19.45</v>
      </c>
      <c r="D6952" s="90"/>
      <c r="F6952" s="96">
        <v>1.28</v>
      </c>
      <c r="G6952" s="91">
        <v>10.365</v>
      </c>
      <c r="H6952" s="41">
        <v>2.7398994118099651E-4</v>
      </c>
      <c r="I6952" s="42">
        <v>61.625746537259417</v>
      </c>
      <c r="J6952" s="41">
        <v>2.8791666666666668E-4</v>
      </c>
      <c r="K6952" s="42">
        <v>4.3693911155148646</v>
      </c>
      <c r="L6952" s="41">
        <v>2.7398994118099651E-4</v>
      </c>
      <c r="M6952" s="42">
        <v>4.1231295646897053</v>
      </c>
    </row>
    <row r="6953" spans="1:13" x14ac:dyDescent="0.2">
      <c r="A6953" s="84">
        <v>360</v>
      </c>
      <c r="B6953" s="85">
        <v>40276</v>
      </c>
      <c r="C6953" s="105">
        <v>19.739999999999998</v>
      </c>
      <c r="D6953" s="90"/>
      <c r="F6953" s="96">
        <v>1.27</v>
      </c>
      <c r="G6953" s="91">
        <v>10.504999999999999</v>
      </c>
      <c r="H6953" s="41">
        <v>2.7751234057915575E-4</v>
      </c>
      <c r="I6953" s="42">
        <v>61.642848442420906</v>
      </c>
      <c r="J6953" s="41">
        <v>2.9180555555555551E-4</v>
      </c>
      <c r="K6953" s="42">
        <v>4.36968292107042</v>
      </c>
      <c r="L6953" s="41">
        <v>2.7751234057915575E-4</v>
      </c>
      <c r="M6953" s="42">
        <v>4.1234070770302846</v>
      </c>
    </row>
    <row r="6954" spans="1:13" x14ac:dyDescent="0.2">
      <c r="A6954" s="84">
        <v>360</v>
      </c>
      <c r="B6954" s="85">
        <v>40277</v>
      </c>
      <c r="C6954" s="105">
        <v>19.420000000000002</v>
      </c>
      <c r="D6954" s="90"/>
      <c r="F6954" s="96">
        <v>1.29</v>
      </c>
      <c r="G6954" s="91">
        <v>10.355</v>
      </c>
      <c r="H6954" s="41">
        <v>2.7373817074671791E-4</v>
      </c>
      <c r="I6954" s="42">
        <v>61.65972244299315</v>
      </c>
      <c r="J6954" s="41">
        <v>2.8763888888888893E-4</v>
      </c>
      <c r="K6954" s="42">
        <v>4.3699705599593086</v>
      </c>
      <c r="L6954" s="41">
        <v>2.7373817074671791E-4</v>
      </c>
      <c r="M6954" s="42">
        <v>4.1236808152010314</v>
      </c>
    </row>
    <row r="6955" spans="1:13" x14ac:dyDescent="0.2">
      <c r="A6955" s="84">
        <v>360</v>
      </c>
      <c r="B6955" s="85">
        <v>40278</v>
      </c>
      <c r="C6955" s="105">
        <v>19.420000000000002</v>
      </c>
      <c r="D6955" s="90"/>
      <c r="F6955" s="96">
        <v>1.29</v>
      </c>
      <c r="G6955" s="91">
        <v>10.355</v>
      </c>
      <c r="H6955" s="41">
        <v>2.7373817074671791E-4</v>
      </c>
      <c r="I6955" s="42">
        <v>61.676601062623448</v>
      </c>
      <c r="J6955" s="41">
        <v>2.8763888888888893E-4</v>
      </c>
      <c r="K6955" s="42">
        <v>4.3702581988481972</v>
      </c>
      <c r="L6955" s="41">
        <v>2.7373817074671791E-4</v>
      </c>
      <c r="M6955" s="42">
        <v>4.1239545533717781</v>
      </c>
    </row>
    <row r="6956" spans="1:13" x14ac:dyDescent="0.2">
      <c r="A6956" s="84">
        <v>360</v>
      </c>
      <c r="B6956" s="85">
        <v>40279</v>
      </c>
      <c r="C6956" s="105">
        <v>19.420000000000002</v>
      </c>
      <c r="D6956" s="90"/>
      <c r="F6956" s="96">
        <v>1.29</v>
      </c>
      <c r="G6956" s="91">
        <v>10.355</v>
      </c>
      <c r="H6956" s="41">
        <v>2.7373817074671791E-4</v>
      </c>
      <c r="I6956" s="42">
        <v>61.693484302576202</v>
      </c>
      <c r="J6956" s="41">
        <v>2.8763888888888893E-4</v>
      </c>
      <c r="K6956" s="42">
        <v>4.3705458377370858</v>
      </c>
      <c r="L6956" s="41">
        <v>2.7373817074671791E-4</v>
      </c>
      <c r="M6956" s="42">
        <v>4.1242282915425248</v>
      </c>
    </row>
    <row r="6957" spans="1:13" x14ac:dyDescent="0.2">
      <c r="A6957" s="84">
        <v>360</v>
      </c>
      <c r="B6957" s="85">
        <v>40280</v>
      </c>
      <c r="C6957" s="105">
        <v>19.46</v>
      </c>
      <c r="D6957" s="90"/>
      <c r="F6957" s="96">
        <v>1.3</v>
      </c>
      <c r="G6957" s="91">
        <v>10.38</v>
      </c>
      <c r="H6957" s="41">
        <v>2.7436755418097647E-4</v>
      </c>
      <c r="I6957" s="42">
        <v>61.710410992973202</v>
      </c>
      <c r="J6957" s="41">
        <v>2.8833333333333337E-4</v>
      </c>
      <c r="K6957" s="42">
        <v>4.3708341710704195</v>
      </c>
      <c r="L6957" s="41">
        <v>2.7436755418097647E-4</v>
      </c>
      <c r="M6957" s="42">
        <v>4.1245026590967058</v>
      </c>
    </row>
    <row r="6958" spans="1:13" x14ac:dyDescent="0.2">
      <c r="A6958" s="84">
        <v>360</v>
      </c>
      <c r="B6958" s="85">
        <v>40281</v>
      </c>
      <c r="C6958" s="105">
        <v>19.420000000000002</v>
      </c>
      <c r="D6958" s="90"/>
      <c r="F6958" s="96">
        <v>1.29</v>
      </c>
      <c r="G6958" s="91">
        <v>10.355</v>
      </c>
      <c r="H6958" s="41">
        <v>2.7373817074671791E-4</v>
      </c>
      <c r="I6958" s="42">
        <v>61.727303487994448</v>
      </c>
      <c r="J6958" s="41">
        <v>2.8763888888888893E-4</v>
      </c>
      <c r="K6958" s="42">
        <v>4.3711218099593081</v>
      </c>
      <c r="L6958" s="41">
        <v>2.7373817074671791E-4</v>
      </c>
      <c r="M6958" s="42">
        <v>4.1247763972674525</v>
      </c>
    </row>
    <row r="6959" spans="1:13" x14ac:dyDescent="0.2">
      <c r="A6959" s="84">
        <v>360</v>
      </c>
      <c r="B6959" s="85">
        <v>40282</v>
      </c>
      <c r="C6959" s="105">
        <v>19.510000000000002</v>
      </c>
      <c r="D6959" s="90"/>
      <c r="F6959" s="96">
        <v>1.29</v>
      </c>
      <c r="G6959" s="91">
        <v>10.4</v>
      </c>
      <c r="H6959" s="41">
        <v>2.7487095858669264E-4</v>
      </c>
      <c r="I6959" s="42">
        <v>61.744270531075166</v>
      </c>
      <c r="J6959" s="41">
        <v>2.8888888888888888E-4</v>
      </c>
      <c r="K6959" s="42">
        <v>4.3714106988481971</v>
      </c>
      <c r="L6959" s="41">
        <v>2.7487095858669264E-4</v>
      </c>
      <c r="M6959" s="42">
        <v>4.1250512682260396</v>
      </c>
    </row>
    <row r="6960" spans="1:13" x14ac:dyDescent="0.2">
      <c r="A6960" s="84">
        <v>360</v>
      </c>
      <c r="B6960" s="85">
        <v>40283</v>
      </c>
      <c r="C6960" s="105">
        <v>19.36</v>
      </c>
      <c r="D6960" s="90"/>
      <c r="F6960" s="96">
        <v>1.28</v>
      </c>
      <c r="G6960" s="91">
        <v>10.32</v>
      </c>
      <c r="H6960" s="41">
        <v>2.7285679502564442E-4</v>
      </c>
      <c r="I6960" s="42">
        <v>61.761117874843471</v>
      </c>
      <c r="J6960" s="41">
        <v>2.8666666666666668E-4</v>
      </c>
      <c r="K6960" s="42">
        <v>4.3716973655148639</v>
      </c>
      <c r="L6960" s="41">
        <v>2.7285679502564442E-4</v>
      </c>
      <c r="M6960" s="42">
        <v>4.1253241250210655</v>
      </c>
    </row>
    <row r="6961" spans="1:13" x14ac:dyDescent="0.2">
      <c r="A6961" s="84">
        <v>360</v>
      </c>
      <c r="B6961" s="85">
        <v>40284</v>
      </c>
      <c r="C6961" s="105">
        <v>19.39</v>
      </c>
      <c r="D6961" s="90"/>
      <c r="F6961" s="96">
        <v>1.3</v>
      </c>
      <c r="G6961" s="91">
        <v>10.345000000000001</v>
      </c>
      <c r="H6961" s="41">
        <v>2.7348637756019478E-4</v>
      </c>
      <c r="I6961" s="42">
        <v>61.778008699245127</v>
      </c>
      <c r="J6961" s="41">
        <v>2.8736111111111112E-4</v>
      </c>
      <c r="K6961" s="42">
        <v>4.3719847266259748</v>
      </c>
      <c r="L6961" s="41">
        <v>2.7348637756019478E-4</v>
      </c>
      <c r="M6961" s="42">
        <v>4.1255976113986259</v>
      </c>
    </row>
    <row r="6962" spans="1:13" x14ac:dyDescent="0.2">
      <c r="A6962" s="84">
        <v>360</v>
      </c>
      <c r="B6962" s="85">
        <v>40285</v>
      </c>
      <c r="C6962" s="105">
        <v>19.39</v>
      </c>
      <c r="D6962" s="90"/>
      <c r="F6962" s="96">
        <v>1.3</v>
      </c>
      <c r="G6962" s="91">
        <v>10.345000000000001</v>
      </c>
      <c r="H6962" s="41">
        <v>2.7348637756019478E-4</v>
      </c>
      <c r="I6962" s="42">
        <v>61.794904143057167</v>
      </c>
      <c r="J6962" s="41">
        <v>2.8736111111111112E-4</v>
      </c>
      <c r="K6962" s="42">
        <v>4.3722720877370858</v>
      </c>
      <c r="L6962" s="41">
        <v>2.7348637756019478E-4</v>
      </c>
      <c r="M6962" s="42">
        <v>4.1258710977761863</v>
      </c>
    </row>
    <row r="6963" spans="1:13" x14ac:dyDescent="0.2">
      <c r="A6963" s="84">
        <v>360</v>
      </c>
      <c r="B6963" s="85">
        <v>40286</v>
      </c>
      <c r="C6963" s="105">
        <v>19.39</v>
      </c>
      <c r="D6963" s="90"/>
      <c r="F6963" s="96">
        <v>1.3</v>
      </c>
      <c r="G6963" s="91">
        <v>10.345000000000001</v>
      </c>
      <c r="H6963" s="41">
        <v>2.7348637756019478E-4</v>
      </c>
      <c r="I6963" s="42">
        <v>61.811804207542934</v>
      </c>
      <c r="J6963" s="41">
        <v>2.8736111111111112E-4</v>
      </c>
      <c r="K6963" s="42">
        <v>4.3725594488481967</v>
      </c>
      <c r="L6963" s="41">
        <v>2.7348637756019478E-4</v>
      </c>
      <c r="M6963" s="42">
        <v>4.1261445841537467</v>
      </c>
    </row>
    <row r="6964" spans="1:13" x14ac:dyDescent="0.2">
      <c r="A6964" s="84">
        <v>360</v>
      </c>
      <c r="B6964" s="85">
        <v>40287</v>
      </c>
      <c r="C6964" s="105">
        <v>19.3</v>
      </c>
      <c r="D6964" s="90"/>
      <c r="F6964" s="96">
        <v>1.31</v>
      </c>
      <c r="G6964" s="91">
        <v>10.305</v>
      </c>
      <c r="H6964" s="41">
        <v>2.7247897720905634E-4</v>
      </c>
      <c r="I6964" s="42">
        <v>61.828646624732855</v>
      </c>
      <c r="J6964" s="41">
        <v>2.8624999999999999E-4</v>
      </c>
      <c r="K6964" s="42">
        <v>4.372845698848197</v>
      </c>
      <c r="L6964" s="41">
        <v>2.7247897720905634E-4</v>
      </c>
      <c r="M6964" s="42">
        <v>4.1264170631309556</v>
      </c>
    </row>
    <row r="6965" spans="1:13" x14ac:dyDescent="0.2">
      <c r="A6965" s="84">
        <v>360</v>
      </c>
      <c r="B6965" s="85">
        <v>40288</v>
      </c>
      <c r="C6965" s="105">
        <v>19.350000000000001</v>
      </c>
      <c r="D6965" s="90"/>
      <c r="F6965" s="96">
        <v>1.29</v>
      </c>
      <c r="G6965" s="91">
        <v>10.32</v>
      </c>
      <c r="H6965" s="41">
        <v>2.7285679502564442E-4</v>
      </c>
      <c r="I6965" s="42">
        <v>61.84551699109165</v>
      </c>
      <c r="J6965" s="41">
        <v>2.8666666666666668E-4</v>
      </c>
      <c r="K6965" s="42">
        <v>4.3731323655148637</v>
      </c>
      <c r="L6965" s="41">
        <v>2.7285679502564442E-4</v>
      </c>
      <c r="M6965" s="42">
        <v>4.1266899199259814</v>
      </c>
    </row>
    <row r="6966" spans="1:13" x14ac:dyDescent="0.2">
      <c r="A6966" s="84">
        <v>360</v>
      </c>
      <c r="B6966" s="85">
        <v>40289</v>
      </c>
      <c r="C6966" s="105">
        <v>19.3</v>
      </c>
      <c r="D6966" s="90"/>
      <c r="F6966" s="96">
        <v>1.29</v>
      </c>
      <c r="G6966" s="91">
        <v>10.295</v>
      </c>
      <c r="H6966" s="41">
        <v>2.722270701993601E-4</v>
      </c>
      <c r="I6966" s="42">
        <v>61.8623530149871</v>
      </c>
      <c r="J6966" s="41">
        <v>2.8597222222222224E-4</v>
      </c>
      <c r="K6966" s="42">
        <v>4.3734183377370863</v>
      </c>
      <c r="L6966" s="41">
        <v>2.722270701993601E-4</v>
      </c>
      <c r="M6966" s="42">
        <v>4.1269621469961812</v>
      </c>
    </row>
    <row r="6967" spans="1:13" x14ac:dyDescent="0.2">
      <c r="A6967" s="84">
        <v>360</v>
      </c>
      <c r="B6967" s="85">
        <v>40290</v>
      </c>
      <c r="C6967" s="105">
        <v>19.329999999999998</v>
      </c>
      <c r="D6967" s="90"/>
      <c r="F6967" s="96">
        <v>1.3</v>
      </c>
      <c r="G6967" s="91">
        <v>10.315</v>
      </c>
      <c r="H6967" s="41">
        <v>2.727308614458579E-4</v>
      </c>
      <c r="I6967" s="42">
        <v>61.879224787815943</v>
      </c>
      <c r="J6967" s="41">
        <v>2.8652777777777775E-4</v>
      </c>
      <c r="K6967" s="42">
        <v>4.3737048655148643</v>
      </c>
      <c r="L6967" s="41">
        <v>2.727308614458579E-4</v>
      </c>
      <c r="M6967" s="42">
        <v>4.1272348778576271</v>
      </c>
    </row>
    <row r="6968" spans="1:13" x14ac:dyDescent="0.2">
      <c r="A6968" s="84">
        <v>360</v>
      </c>
      <c r="B6968" s="85">
        <v>40291</v>
      </c>
      <c r="C6968" s="105">
        <v>19.34</v>
      </c>
      <c r="D6968" s="90"/>
      <c r="F6968" s="96">
        <v>1.3</v>
      </c>
      <c r="G6968" s="91">
        <v>10.32</v>
      </c>
      <c r="H6968" s="41">
        <v>2.7285679502564442E-4</v>
      </c>
      <c r="I6968" s="42">
        <v>61.89610895477022</v>
      </c>
      <c r="J6968" s="41">
        <v>2.8666666666666668E-4</v>
      </c>
      <c r="K6968" s="42">
        <v>4.373991532181531</v>
      </c>
      <c r="L6968" s="41">
        <v>2.7285679502564442E-4</v>
      </c>
      <c r="M6968" s="42">
        <v>4.127507734652653</v>
      </c>
    </row>
    <row r="6969" spans="1:13" x14ac:dyDescent="0.2">
      <c r="A6969" s="84">
        <v>360</v>
      </c>
      <c r="B6969" s="85">
        <v>40292</v>
      </c>
      <c r="C6969" s="105">
        <v>19.34</v>
      </c>
      <c r="D6969" s="90"/>
      <c r="F6969" s="96">
        <v>1.3</v>
      </c>
      <c r="G6969" s="91">
        <v>10.32</v>
      </c>
      <c r="H6969" s="41">
        <v>2.7285679502564442E-4</v>
      </c>
      <c r="I6969" s="42">
        <v>61.912997728684175</v>
      </c>
      <c r="J6969" s="41">
        <v>2.8666666666666668E-4</v>
      </c>
      <c r="K6969" s="42">
        <v>4.3742781988481978</v>
      </c>
      <c r="L6969" s="41">
        <v>2.7285679502564442E-4</v>
      </c>
      <c r="M6969" s="42">
        <v>4.1277805914476788</v>
      </c>
    </row>
    <row r="6970" spans="1:13" x14ac:dyDescent="0.2">
      <c r="A6970" s="84">
        <v>360</v>
      </c>
      <c r="B6970" s="85">
        <v>40293</v>
      </c>
      <c r="C6970" s="105">
        <v>19.34</v>
      </c>
      <c r="D6970" s="90"/>
      <c r="F6970" s="96">
        <v>1.3</v>
      </c>
      <c r="G6970" s="91">
        <v>10.32</v>
      </c>
      <c r="H6970" s="41">
        <v>2.7285679502564442E-4</v>
      </c>
      <c r="I6970" s="42">
        <v>61.929891110814857</v>
      </c>
      <c r="J6970" s="41">
        <v>2.8666666666666668E-4</v>
      </c>
      <c r="K6970" s="42">
        <v>4.3745648655148646</v>
      </c>
      <c r="L6970" s="41">
        <v>2.7285679502564442E-4</v>
      </c>
      <c r="M6970" s="42">
        <v>4.1280534482427047</v>
      </c>
    </row>
    <row r="6971" spans="1:13" x14ac:dyDescent="0.2">
      <c r="A6971" s="84">
        <v>360</v>
      </c>
      <c r="B6971" s="85">
        <v>40294</v>
      </c>
      <c r="C6971" s="105">
        <v>19.21</v>
      </c>
      <c r="D6971" s="90"/>
      <c r="F6971" s="96">
        <v>1.3</v>
      </c>
      <c r="G6971" s="91">
        <v>10.255000000000001</v>
      </c>
      <c r="H6971" s="41">
        <v>2.7121921435013796E-4</v>
      </c>
      <c r="I6971" s="42">
        <v>61.946687687226721</v>
      </c>
      <c r="J6971" s="41">
        <v>2.8486111111111111E-4</v>
      </c>
      <c r="K6971" s="42">
        <v>4.3748497266259756</v>
      </c>
      <c r="L6971" s="41">
        <v>2.7121921435013796E-4</v>
      </c>
      <c r="M6971" s="42">
        <v>4.1283246674570551</v>
      </c>
    </row>
    <row r="6972" spans="1:13" x14ac:dyDescent="0.2">
      <c r="A6972" s="84">
        <v>360</v>
      </c>
      <c r="B6972" s="85">
        <v>40295</v>
      </c>
      <c r="C6972" s="105">
        <v>19.309999999999999</v>
      </c>
      <c r="D6972" s="90"/>
      <c r="F6972" s="96">
        <v>1.28</v>
      </c>
      <c r="G6972" s="91">
        <v>10.295</v>
      </c>
      <c r="H6972" s="41">
        <v>2.722270701993601E-4</v>
      </c>
      <c r="I6972" s="42">
        <v>61.963551252524368</v>
      </c>
      <c r="J6972" s="41">
        <v>2.8597222222222224E-4</v>
      </c>
      <c r="K6972" s="42">
        <v>4.3751356988481982</v>
      </c>
      <c r="L6972" s="41">
        <v>2.722270701993601E-4</v>
      </c>
      <c r="M6972" s="42">
        <v>4.128596894527254</v>
      </c>
    </row>
    <row r="6973" spans="1:13" x14ac:dyDescent="0.2">
      <c r="A6973" s="84">
        <v>360</v>
      </c>
      <c r="B6973" s="85">
        <v>40296</v>
      </c>
      <c r="C6973" s="105">
        <v>19.309999999999999</v>
      </c>
      <c r="D6973" s="90"/>
      <c r="F6973" s="96">
        <v>1.29</v>
      </c>
      <c r="G6973" s="91">
        <v>10.299999999999999</v>
      </c>
      <c r="H6973" s="41">
        <v>2.7235302655115312E-4</v>
      </c>
      <c r="I6973" s="42">
        <v>61.98042721324385</v>
      </c>
      <c r="J6973" s="41">
        <v>2.8611111111111106E-4</v>
      </c>
      <c r="K6973" s="42">
        <v>4.3754218099593096</v>
      </c>
      <c r="L6973" s="41">
        <v>2.7235302655115312E-4</v>
      </c>
      <c r="M6973" s="42">
        <v>4.1288692475538049</v>
      </c>
    </row>
    <row r="6974" spans="1:13" x14ac:dyDescent="0.2">
      <c r="A6974" s="84">
        <v>360</v>
      </c>
      <c r="B6974" s="85">
        <v>40297</v>
      </c>
      <c r="C6974" s="105">
        <v>19.260000000000002</v>
      </c>
      <c r="D6974" s="90"/>
      <c r="F6974" s="96">
        <v>1.31</v>
      </c>
      <c r="G6974" s="91">
        <v>10.285</v>
      </c>
      <c r="H6974" s="41">
        <v>2.7197514041277238E-4</v>
      </c>
      <c r="I6974" s="42">
        <v>61.997284348638019</v>
      </c>
      <c r="J6974" s="41">
        <v>2.8569444444444443E-4</v>
      </c>
      <c r="K6974" s="42">
        <v>4.3757075044037537</v>
      </c>
      <c r="L6974" s="41">
        <v>2.7197514041277238E-4</v>
      </c>
      <c r="M6974" s="42">
        <v>4.1291412226942175</v>
      </c>
    </row>
    <row r="6975" spans="1:13" x14ac:dyDescent="0.2">
      <c r="A6975" s="84">
        <v>360</v>
      </c>
      <c r="B6975" s="85">
        <v>40298</v>
      </c>
      <c r="C6975" s="105">
        <v>19.11</v>
      </c>
      <c r="D6975" s="90"/>
      <c r="F6975" s="96">
        <v>1.3</v>
      </c>
      <c r="G6975" s="91">
        <v>10.205</v>
      </c>
      <c r="H6975" s="41">
        <v>2.6995888165415316E-4</v>
      </c>
      <c r="I6975" s="42">
        <v>62.014021066186373</v>
      </c>
      <c r="J6975" s="41">
        <v>2.8347222222222223E-4</v>
      </c>
      <c r="K6975" s="42">
        <v>4.3759909766259755</v>
      </c>
      <c r="L6975" s="41">
        <v>2.6995888165415316E-4</v>
      </c>
      <c r="M6975" s="42">
        <v>4.1294111815758718</v>
      </c>
    </row>
    <row r="6976" spans="1:13" x14ac:dyDescent="0.2">
      <c r="A6976" s="84">
        <v>360</v>
      </c>
      <c r="B6976" s="85">
        <v>40299</v>
      </c>
      <c r="C6976" s="105">
        <v>19.11</v>
      </c>
      <c r="D6976" s="90"/>
      <c r="F6976" s="96">
        <v>1.3</v>
      </c>
      <c r="G6976" s="91">
        <v>10.205</v>
      </c>
      <c r="H6976" s="41">
        <v>2.6995888165415316E-4</v>
      </c>
      <c r="I6976" s="42">
        <v>62.03076230196028</v>
      </c>
      <c r="J6976" s="41">
        <v>2.8347222222222223E-4</v>
      </c>
      <c r="K6976" s="42">
        <v>4.3762744488481973</v>
      </c>
      <c r="L6976" s="41">
        <v>2.6995888165415316E-4</v>
      </c>
      <c r="M6976" s="42">
        <v>4.1296811404575262</v>
      </c>
    </row>
    <row r="6977" spans="1:13" x14ac:dyDescent="0.2">
      <c r="A6977" s="84">
        <v>360</v>
      </c>
      <c r="B6977" s="85">
        <v>40300</v>
      </c>
      <c r="C6977" s="105">
        <v>19.11</v>
      </c>
      <c r="D6977" s="90"/>
      <c r="F6977" s="96">
        <v>1.3</v>
      </c>
      <c r="G6977" s="91">
        <v>10.205</v>
      </c>
      <c r="H6977" s="41">
        <v>2.6995888165415316E-4</v>
      </c>
      <c r="I6977" s="42">
        <v>62.047508057179471</v>
      </c>
      <c r="J6977" s="41">
        <v>2.8347222222222223E-4</v>
      </c>
      <c r="K6977" s="42">
        <v>4.3765579210704191</v>
      </c>
      <c r="L6977" s="41">
        <v>2.6995888165415316E-4</v>
      </c>
      <c r="M6977" s="42">
        <v>4.1299510993391806</v>
      </c>
    </row>
    <row r="6978" spans="1:13" x14ac:dyDescent="0.2">
      <c r="A6978" s="84">
        <v>360</v>
      </c>
      <c r="B6978" s="85">
        <v>40301</v>
      </c>
      <c r="C6978" s="105">
        <v>19.14</v>
      </c>
      <c r="D6978" s="90"/>
      <c r="F6978" s="96">
        <v>1.31</v>
      </c>
      <c r="G6978" s="91">
        <v>10.225</v>
      </c>
      <c r="H6978" s="41">
        <v>2.7046308314604417E-4</v>
      </c>
      <c r="I6978" s="42">
        <v>62.064289617510141</v>
      </c>
      <c r="J6978" s="41">
        <v>2.8402777777777779E-4</v>
      </c>
      <c r="K6978" s="42">
        <v>4.3768419488481971</v>
      </c>
      <c r="L6978" s="41">
        <v>2.7046308314604417E-4</v>
      </c>
      <c r="M6978" s="42">
        <v>4.1302215624223262</v>
      </c>
    </row>
    <row r="6979" spans="1:13" x14ac:dyDescent="0.2">
      <c r="A6979" s="84">
        <v>360</v>
      </c>
      <c r="B6979" s="85">
        <v>40302</v>
      </c>
      <c r="C6979" s="105">
        <v>19.16</v>
      </c>
      <c r="D6979" s="90"/>
      <c r="F6979" s="96">
        <v>1.27</v>
      </c>
      <c r="G6979" s="91">
        <v>10.215</v>
      </c>
      <c r="H6979" s="41">
        <v>2.7021099380508673E-4</v>
      </c>
      <c r="I6979" s="42">
        <v>62.081060070887496</v>
      </c>
      <c r="J6979" s="41">
        <v>2.8374999999999999E-4</v>
      </c>
      <c r="K6979" s="42">
        <v>4.3771256988481975</v>
      </c>
      <c r="L6979" s="41">
        <v>2.7021099380508673E-4</v>
      </c>
      <c r="M6979" s="42">
        <v>4.1304917734161313</v>
      </c>
    </row>
    <row r="6980" spans="1:13" x14ac:dyDescent="0.2">
      <c r="A6980" s="84">
        <v>360</v>
      </c>
      <c r="B6980" s="85">
        <v>40303</v>
      </c>
      <c r="C6980" s="105">
        <v>19.149999999999999</v>
      </c>
      <c r="D6980" s="90"/>
      <c r="F6980" s="96">
        <v>1.27</v>
      </c>
      <c r="G6980" s="91">
        <v>10.209999999999999</v>
      </c>
      <c r="H6980" s="41">
        <v>2.7008494058100574E-4</v>
      </c>
      <c r="I6980" s="42">
        <v>62.097827230307949</v>
      </c>
      <c r="J6980" s="41">
        <v>2.8361111111111111E-4</v>
      </c>
      <c r="K6980" s="42">
        <v>4.377409309959309</v>
      </c>
      <c r="L6980" s="41">
        <v>2.7008494058100574E-4</v>
      </c>
      <c r="M6980" s="42">
        <v>4.1307618583567125</v>
      </c>
    </row>
    <row r="6981" spans="1:13" x14ac:dyDescent="0.2">
      <c r="A6981" s="84">
        <v>360</v>
      </c>
      <c r="B6981" s="85">
        <v>40304</v>
      </c>
      <c r="C6981" s="105">
        <v>19.11</v>
      </c>
      <c r="D6981" s="90"/>
      <c r="F6981" s="96">
        <v>1.28</v>
      </c>
      <c r="G6981" s="91">
        <v>10.195</v>
      </c>
      <c r="H6981" s="41">
        <v>2.6970674668902461E-4</v>
      </c>
      <c r="I6981" s="42">
        <v>62.114575433266694</v>
      </c>
      <c r="J6981" s="41">
        <v>2.8319444444444448E-4</v>
      </c>
      <c r="K6981" s="42">
        <v>4.3776925044037531</v>
      </c>
      <c r="L6981" s="41">
        <v>2.6970674668902461E-4</v>
      </c>
      <c r="M6981" s="42">
        <v>4.1310315651034015</v>
      </c>
    </row>
    <row r="6982" spans="1:13" x14ac:dyDescent="0.2">
      <c r="A6982" s="84">
        <v>360</v>
      </c>
      <c r="B6982" s="85">
        <v>40305</v>
      </c>
      <c r="C6982" s="105">
        <v>19.100000000000001</v>
      </c>
      <c r="D6982" s="90"/>
      <c r="F6982" s="96">
        <v>1.29</v>
      </c>
      <c r="G6982" s="91">
        <v>10.195</v>
      </c>
      <c r="H6982" s="41">
        <v>2.6970674668902461E-4</v>
      </c>
      <c r="I6982" s="42">
        <v>62.131328153328774</v>
      </c>
      <c r="J6982" s="41">
        <v>2.8319444444444448E-4</v>
      </c>
      <c r="K6982" s="42">
        <v>4.3779756988481973</v>
      </c>
      <c r="L6982" s="41">
        <v>2.6970674668902461E-4</v>
      </c>
      <c r="M6982" s="42">
        <v>4.1313012718500906</v>
      </c>
    </row>
    <row r="6983" spans="1:13" x14ac:dyDescent="0.2">
      <c r="A6983" s="84">
        <v>360</v>
      </c>
      <c r="B6983" s="85">
        <v>40306</v>
      </c>
      <c r="C6983" s="105">
        <v>19.100000000000001</v>
      </c>
      <c r="D6983" s="90"/>
      <c r="F6983" s="96">
        <v>1.29</v>
      </c>
      <c r="G6983" s="91">
        <v>10.195</v>
      </c>
      <c r="H6983" s="41">
        <v>2.6970674668902461E-4</v>
      </c>
      <c r="I6983" s="42">
        <v>62.148085391712478</v>
      </c>
      <c r="J6983" s="41">
        <v>2.8319444444444448E-4</v>
      </c>
      <c r="K6983" s="42">
        <v>4.3782588932926414</v>
      </c>
      <c r="L6983" s="41">
        <v>2.6970674668902461E-4</v>
      </c>
      <c r="M6983" s="42">
        <v>4.1315709785967796</v>
      </c>
    </row>
    <row r="6984" spans="1:13" x14ac:dyDescent="0.2">
      <c r="A6984" s="84">
        <v>360</v>
      </c>
      <c r="B6984" s="85">
        <v>40307</v>
      </c>
      <c r="C6984" s="105">
        <v>19.100000000000001</v>
      </c>
      <c r="D6984" s="90"/>
      <c r="F6984" s="96">
        <v>1.29</v>
      </c>
      <c r="G6984" s="91">
        <v>10.195</v>
      </c>
      <c r="H6984" s="41">
        <v>2.6970674668902461E-4</v>
      </c>
      <c r="I6984" s="42">
        <v>62.164847149636429</v>
      </c>
      <c r="J6984" s="41">
        <v>2.8319444444444448E-4</v>
      </c>
      <c r="K6984" s="42">
        <v>4.3785420877370855</v>
      </c>
      <c r="L6984" s="41">
        <v>2.6970674668902461E-4</v>
      </c>
      <c r="M6984" s="42">
        <v>4.1318406853434686</v>
      </c>
    </row>
    <row r="6985" spans="1:13" x14ac:dyDescent="0.2">
      <c r="A6985" s="84">
        <v>360</v>
      </c>
      <c r="B6985" s="85">
        <v>40308</v>
      </c>
      <c r="C6985" s="105">
        <v>19.07</v>
      </c>
      <c r="D6985" s="90"/>
      <c r="F6985" s="96">
        <v>1.31</v>
      </c>
      <c r="G6985" s="91">
        <v>10.19</v>
      </c>
      <c r="H6985" s="41">
        <v>2.6958067064986047E-4</v>
      </c>
      <c r="I6985" s="42">
        <v>62.181605590821874</v>
      </c>
      <c r="J6985" s="41">
        <v>2.8305555555555555E-4</v>
      </c>
      <c r="K6985" s="42">
        <v>4.3788251432926408</v>
      </c>
      <c r="L6985" s="41">
        <v>2.6958067064986047E-4</v>
      </c>
      <c r="M6985" s="42">
        <v>4.1321102660141182</v>
      </c>
    </row>
    <row r="6986" spans="1:13" x14ac:dyDescent="0.2">
      <c r="A6986" s="84">
        <v>360</v>
      </c>
      <c r="B6986" s="85">
        <v>40309</v>
      </c>
      <c r="C6986" s="105">
        <v>19.149999999999999</v>
      </c>
      <c r="D6986" s="90"/>
      <c r="F6986" s="96">
        <v>1.31</v>
      </c>
      <c r="G6986" s="91">
        <v>10.229999999999999</v>
      </c>
      <c r="H6986" s="41">
        <v>2.7058911926403084E-4</v>
      </c>
      <c r="I6986" s="42">
        <v>62.198431256713121</v>
      </c>
      <c r="J6986" s="41">
        <v>2.8416666666666662E-4</v>
      </c>
      <c r="K6986" s="42">
        <v>4.3791093099593077</v>
      </c>
      <c r="L6986" s="41">
        <v>2.7058911926403084E-4</v>
      </c>
      <c r="M6986" s="42">
        <v>4.1323808551333823</v>
      </c>
    </row>
    <row r="6987" spans="1:13" x14ac:dyDescent="0.2">
      <c r="A6987" s="84">
        <v>360</v>
      </c>
      <c r="B6987" s="85">
        <v>40310</v>
      </c>
      <c r="C6987" s="105">
        <v>19.22</v>
      </c>
      <c r="D6987" s="90"/>
      <c r="F6987" s="96">
        <v>1.32</v>
      </c>
      <c r="G6987" s="91">
        <v>10.27</v>
      </c>
      <c r="H6987" s="41">
        <v>2.7159720301717094E-4</v>
      </c>
      <c r="I6987" s="42">
        <v>62.2153241766745</v>
      </c>
      <c r="J6987" s="41">
        <v>2.8527777777777774E-4</v>
      </c>
      <c r="K6987" s="42">
        <v>4.3793945877370852</v>
      </c>
      <c r="L6987" s="41">
        <v>2.7159720301717094E-4</v>
      </c>
      <c r="M6987" s="42">
        <v>4.1326524523363997</v>
      </c>
    </row>
    <row r="6988" spans="1:13" x14ac:dyDescent="0.2">
      <c r="A6988" s="84">
        <v>360</v>
      </c>
      <c r="B6988" s="85">
        <v>40311</v>
      </c>
      <c r="C6988" s="105">
        <v>19.190000000000001</v>
      </c>
      <c r="D6988" s="90"/>
      <c r="F6988" s="96">
        <v>1.33</v>
      </c>
      <c r="G6988" s="91">
        <v>10.260000000000002</v>
      </c>
      <c r="H6988" s="41">
        <v>2.7134521627014685E-4</v>
      </c>
      <c r="I6988" s="42">
        <v>62.232206007268537</v>
      </c>
      <c r="J6988" s="41">
        <v>2.8500000000000004E-4</v>
      </c>
      <c r="K6988" s="42">
        <v>4.3796795877370851</v>
      </c>
      <c r="L6988" s="41">
        <v>2.7134521627014685E-4</v>
      </c>
      <c r="M6988" s="42">
        <v>4.13292379755267</v>
      </c>
    </row>
    <row r="6989" spans="1:13" x14ac:dyDescent="0.2">
      <c r="A6989" s="84">
        <v>360</v>
      </c>
      <c r="B6989" s="85">
        <v>40312</v>
      </c>
      <c r="C6989" s="105">
        <v>19.18</v>
      </c>
      <c r="D6989" s="90"/>
      <c r="F6989" s="96">
        <v>1.34</v>
      </c>
      <c r="G6989" s="91">
        <v>10.26</v>
      </c>
      <c r="H6989" s="41">
        <v>2.7134521627014685E-4</v>
      </c>
      <c r="I6989" s="42">
        <v>62.24909241866655</v>
      </c>
      <c r="J6989" s="41">
        <v>2.8499999999999999E-4</v>
      </c>
      <c r="K6989" s="42">
        <v>4.379964587737085</v>
      </c>
      <c r="L6989" s="41">
        <v>2.7134521627014685E-4</v>
      </c>
      <c r="M6989" s="42">
        <v>4.1331951427689404</v>
      </c>
    </row>
    <row r="6990" spans="1:13" x14ac:dyDescent="0.2">
      <c r="A6990" s="84">
        <v>360</v>
      </c>
      <c r="B6990" s="85">
        <v>40313</v>
      </c>
      <c r="C6990" s="105">
        <v>19.18</v>
      </c>
      <c r="D6990" s="90"/>
      <c r="F6990" s="96">
        <v>1.34</v>
      </c>
      <c r="G6990" s="91">
        <v>10.26</v>
      </c>
      <c r="H6990" s="41">
        <v>2.7134521627014685E-4</v>
      </c>
      <c r="I6990" s="42">
        <v>62.26598341211151</v>
      </c>
      <c r="J6990" s="41">
        <v>2.8499999999999999E-4</v>
      </c>
      <c r="K6990" s="42">
        <v>4.3802495877370848</v>
      </c>
      <c r="L6990" s="41">
        <v>2.7134521627014685E-4</v>
      </c>
      <c r="M6990" s="42">
        <v>4.1334664879852108</v>
      </c>
    </row>
    <row r="6991" spans="1:13" x14ac:dyDescent="0.2">
      <c r="A6991" s="84">
        <v>360</v>
      </c>
      <c r="B6991" s="85">
        <v>40314</v>
      </c>
      <c r="C6991" s="105">
        <v>19.18</v>
      </c>
      <c r="D6991" s="90"/>
      <c r="F6991" s="96">
        <v>1.34</v>
      </c>
      <c r="G6991" s="91">
        <v>10.26</v>
      </c>
      <c r="H6991" s="41">
        <v>2.7134521627014685E-4</v>
      </c>
      <c r="I6991" s="42">
        <v>62.28287898884674</v>
      </c>
      <c r="J6991" s="41">
        <v>2.8499999999999999E-4</v>
      </c>
      <c r="K6991" s="42">
        <v>4.3805345877370847</v>
      </c>
      <c r="L6991" s="41">
        <v>2.7134521627014685E-4</v>
      </c>
      <c r="M6991" s="42">
        <v>4.1337378332014811</v>
      </c>
    </row>
    <row r="6992" spans="1:13" x14ac:dyDescent="0.2">
      <c r="A6992" s="84">
        <v>360</v>
      </c>
      <c r="B6992" s="85">
        <v>40315</v>
      </c>
      <c r="C6992" s="105">
        <v>19.190000000000001</v>
      </c>
      <c r="D6992" s="90"/>
      <c r="F6992" s="96">
        <v>1.34</v>
      </c>
      <c r="G6992" s="91">
        <v>10.265000000000001</v>
      </c>
      <c r="H6992" s="41">
        <v>2.7147121249226913E-4</v>
      </c>
      <c r="I6992" s="42">
        <v>62.299786997523348</v>
      </c>
      <c r="J6992" s="41">
        <v>2.8513888888888892E-4</v>
      </c>
      <c r="K6992" s="42">
        <v>4.3808197266259734</v>
      </c>
      <c r="L6992" s="41">
        <v>2.7147121249226913E-4</v>
      </c>
      <c r="M6992" s="42">
        <v>4.1340093044139739</v>
      </c>
    </row>
    <row r="6993" spans="1:13" x14ac:dyDescent="0.2">
      <c r="A6993" s="84">
        <v>360</v>
      </c>
      <c r="B6993" s="85">
        <v>40316</v>
      </c>
      <c r="C6993" s="105">
        <v>19.25</v>
      </c>
      <c r="D6993" s="90"/>
      <c r="F6993" s="96">
        <v>1.34</v>
      </c>
      <c r="G6993" s="91">
        <v>10.295</v>
      </c>
      <c r="H6993" s="41">
        <v>2.722270701993601E-4</v>
      </c>
      <c r="I6993" s="42">
        <v>62.316746686011726</v>
      </c>
      <c r="J6993" s="41">
        <v>2.8597222222222224E-4</v>
      </c>
      <c r="K6993" s="42">
        <v>4.381105698848196</v>
      </c>
      <c r="L6993" s="41">
        <v>2.722270701993601E-4</v>
      </c>
      <c r="M6993" s="42">
        <v>4.1342815314841737</v>
      </c>
    </row>
    <row r="6994" spans="1:13" x14ac:dyDescent="0.2">
      <c r="A6994" s="84">
        <v>360</v>
      </c>
      <c r="B6994" s="85">
        <v>40317</v>
      </c>
      <c r="C6994" s="105">
        <v>19.239999999999998</v>
      </c>
      <c r="D6994" s="90"/>
      <c r="F6994" s="96">
        <v>1.35</v>
      </c>
      <c r="G6994" s="91">
        <v>10.295</v>
      </c>
      <c r="H6994" s="41">
        <v>2.722270701993601E-4</v>
      </c>
      <c r="I6994" s="42">
        <v>62.333710991386411</v>
      </c>
      <c r="J6994" s="41">
        <v>2.8597222222222224E-4</v>
      </c>
      <c r="K6994" s="42">
        <v>4.3813916710704186</v>
      </c>
      <c r="L6994" s="41">
        <v>2.722270701993601E-4</v>
      </c>
      <c r="M6994" s="42">
        <v>4.1345537585543735</v>
      </c>
    </row>
    <row r="6995" spans="1:13" x14ac:dyDescent="0.2">
      <c r="A6995" s="84">
        <v>360</v>
      </c>
      <c r="B6995" s="85">
        <v>40318</v>
      </c>
      <c r="C6995" s="105">
        <v>19.23</v>
      </c>
      <c r="D6995" s="90"/>
      <c r="F6995" s="96">
        <v>1.36</v>
      </c>
      <c r="G6995" s="91">
        <v>10.295</v>
      </c>
      <c r="H6995" s="41">
        <v>2.722270701993601E-4</v>
      </c>
      <c r="I6995" s="42">
        <v>62.350679914904248</v>
      </c>
      <c r="J6995" s="41">
        <v>2.8597222222222224E-4</v>
      </c>
      <c r="K6995" s="42">
        <v>4.3816776432926412</v>
      </c>
      <c r="L6995" s="41">
        <v>2.722270701993601E-4</v>
      </c>
      <c r="M6995" s="42">
        <v>4.1348259856245733</v>
      </c>
    </row>
    <row r="6996" spans="1:13" x14ac:dyDescent="0.2">
      <c r="A6996" s="84">
        <v>360</v>
      </c>
      <c r="B6996" s="85">
        <v>40319</v>
      </c>
      <c r="C6996" s="105">
        <v>19.190000000000001</v>
      </c>
      <c r="D6996" s="90"/>
      <c r="F6996" s="96">
        <v>1.37</v>
      </c>
      <c r="G6996" s="91">
        <v>10.280000000000001</v>
      </c>
      <c r="H6996" s="41">
        <v>2.7184916697686745E-4</v>
      </c>
      <c r="I6996" s="42">
        <v>62.367629895299558</v>
      </c>
      <c r="J6996" s="41">
        <v>2.8555555555555561E-4</v>
      </c>
      <c r="K6996" s="42">
        <v>4.3819631988481964</v>
      </c>
      <c r="L6996" s="41">
        <v>2.7184916697686745E-4</v>
      </c>
      <c r="M6996" s="42">
        <v>4.1350978347915497</v>
      </c>
    </row>
    <row r="6997" spans="1:13" x14ac:dyDescent="0.2">
      <c r="A6997" s="84">
        <v>360</v>
      </c>
      <c r="B6997" s="85">
        <v>40320</v>
      </c>
      <c r="C6997" s="105">
        <v>19.190000000000001</v>
      </c>
      <c r="D6997" s="90"/>
      <c r="F6997" s="96">
        <v>1.37</v>
      </c>
      <c r="G6997" s="91">
        <v>10.280000000000001</v>
      </c>
      <c r="H6997" s="41">
        <v>2.7184916697686745E-4</v>
      </c>
      <c r="I6997" s="42">
        <v>62.384584483532919</v>
      </c>
      <c r="J6997" s="41">
        <v>2.8555555555555561E-4</v>
      </c>
      <c r="K6997" s="42">
        <v>4.3822487544037516</v>
      </c>
      <c r="L6997" s="41">
        <v>2.7184916697686745E-4</v>
      </c>
      <c r="M6997" s="42">
        <v>4.1353696839585261</v>
      </c>
    </row>
    <row r="6998" spans="1:13" x14ac:dyDescent="0.2">
      <c r="A6998" s="84">
        <v>360</v>
      </c>
      <c r="B6998" s="85">
        <v>40321</v>
      </c>
      <c r="C6998" s="105">
        <v>19.190000000000001</v>
      </c>
      <c r="D6998" s="90"/>
      <c r="F6998" s="96">
        <v>1.37</v>
      </c>
      <c r="G6998" s="91">
        <v>10.280000000000001</v>
      </c>
      <c r="H6998" s="41">
        <v>2.7184916697686745E-4</v>
      </c>
      <c r="I6998" s="42">
        <v>62.401543680856967</v>
      </c>
      <c r="J6998" s="41">
        <v>2.8555555555555561E-4</v>
      </c>
      <c r="K6998" s="42">
        <v>4.3825343099593068</v>
      </c>
      <c r="L6998" s="41">
        <v>2.7184916697686745E-4</v>
      </c>
      <c r="M6998" s="42">
        <v>4.1356415331255025</v>
      </c>
    </row>
    <row r="6999" spans="1:13" x14ac:dyDescent="0.2">
      <c r="A6999" s="84">
        <v>360</v>
      </c>
      <c r="B6999" s="85">
        <v>40322</v>
      </c>
      <c r="C6999" s="105">
        <v>19.239999999999998</v>
      </c>
      <c r="D6999" s="90"/>
      <c r="F6999" s="96">
        <v>1.36</v>
      </c>
      <c r="G6999" s="91">
        <v>10.299999999999999</v>
      </c>
      <c r="H6999" s="41">
        <v>2.7235302655115312E-4</v>
      </c>
      <c r="I6999" s="42">
        <v>62.41853893013991</v>
      </c>
      <c r="J6999" s="41">
        <v>2.8611111111111106E-4</v>
      </c>
      <c r="K6999" s="42">
        <v>4.3828204210704182</v>
      </c>
      <c r="L6999" s="41">
        <v>2.7235302655115312E-4</v>
      </c>
      <c r="M6999" s="42">
        <v>4.1359138861520535</v>
      </c>
    </row>
    <row r="7000" spans="1:13" x14ac:dyDescent="0.2">
      <c r="A7000" s="84">
        <v>360</v>
      </c>
      <c r="B7000" s="85">
        <v>40323</v>
      </c>
      <c r="C7000" s="105">
        <v>19.190000000000001</v>
      </c>
      <c r="D7000" s="90"/>
      <c r="F7000" s="96">
        <v>1.36</v>
      </c>
      <c r="G7000" s="91">
        <v>10.275</v>
      </c>
      <c r="H7000" s="41">
        <v>2.7172318784529637E-4</v>
      </c>
      <c r="I7000" s="42">
        <v>62.435499494518652</v>
      </c>
      <c r="J7000" s="41">
        <v>2.8541666666666667E-4</v>
      </c>
      <c r="K7000" s="42">
        <v>4.3831058377370846</v>
      </c>
      <c r="L7000" s="41">
        <v>2.7172318784529637E-4</v>
      </c>
      <c r="M7000" s="42">
        <v>4.1361856093398988</v>
      </c>
    </row>
    <row r="7001" spans="1:13" x14ac:dyDescent="0.2">
      <c r="A7001" s="84">
        <v>360</v>
      </c>
      <c r="B7001" s="85">
        <v>40324</v>
      </c>
      <c r="C7001" s="105">
        <v>19.25</v>
      </c>
      <c r="D7001" s="90"/>
      <c r="F7001" s="96">
        <v>1.37</v>
      </c>
      <c r="G7001" s="91">
        <v>10.31</v>
      </c>
      <c r="H7001" s="41">
        <v>2.7260492217373589E-4</v>
      </c>
      <c r="I7001" s="42">
        <v>62.452519718999234</v>
      </c>
      <c r="J7001" s="41">
        <v>2.8638888888888892E-4</v>
      </c>
      <c r="K7001" s="42">
        <v>4.3833922266259737</v>
      </c>
      <c r="L7001" s="41">
        <v>2.7260492217373589E-4</v>
      </c>
      <c r="M7001" s="42">
        <v>4.1364582142620723</v>
      </c>
    </row>
    <row r="7002" spans="1:13" x14ac:dyDescent="0.2">
      <c r="A7002" s="84">
        <v>360</v>
      </c>
      <c r="B7002" s="85">
        <v>40325</v>
      </c>
      <c r="C7002" s="105">
        <v>19.23</v>
      </c>
      <c r="D7002" s="90"/>
      <c r="F7002" s="96">
        <v>1.37</v>
      </c>
      <c r="G7002" s="91">
        <v>10.3</v>
      </c>
      <c r="H7002" s="41">
        <v>2.7235302655115312E-4</v>
      </c>
      <c r="I7002" s="42">
        <v>62.469528851760451</v>
      </c>
      <c r="J7002" s="41">
        <v>2.8611111111111111E-4</v>
      </c>
      <c r="K7002" s="42">
        <v>4.3836783377370852</v>
      </c>
      <c r="L7002" s="41">
        <v>2.7235302655115312E-4</v>
      </c>
      <c r="M7002" s="42">
        <v>4.1367305672886232</v>
      </c>
    </row>
    <row r="7003" spans="1:13" x14ac:dyDescent="0.2">
      <c r="A7003" s="84">
        <v>360</v>
      </c>
      <c r="B7003" s="85">
        <v>40326</v>
      </c>
      <c r="C7003" s="105">
        <v>19.25</v>
      </c>
      <c r="D7003" s="90"/>
      <c r="F7003" s="96">
        <v>1.36</v>
      </c>
      <c r="G7003" s="91">
        <v>10.305</v>
      </c>
      <c r="H7003" s="41">
        <v>2.7247897720905634E-4</v>
      </c>
      <c r="I7003" s="42">
        <v>62.486550485088713</v>
      </c>
      <c r="J7003" s="41">
        <v>2.8624999999999999E-4</v>
      </c>
      <c r="K7003" s="42">
        <v>4.3839645877370854</v>
      </c>
      <c r="L7003" s="41">
        <v>2.7247897720905634E-4</v>
      </c>
      <c r="M7003" s="42">
        <v>4.137003046265832</v>
      </c>
    </row>
    <row r="7004" spans="1:13" x14ac:dyDescent="0.2">
      <c r="A7004" s="84">
        <v>360</v>
      </c>
      <c r="B7004" s="85">
        <v>40327</v>
      </c>
      <c r="C7004" s="105">
        <v>19.25</v>
      </c>
      <c r="D7004" s="90"/>
      <c r="F7004" s="96">
        <v>1.36</v>
      </c>
      <c r="G7004" s="91">
        <v>10.305</v>
      </c>
      <c r="H7004" s="41">
        <v>2.7247897720905634E-4</v>
      </c>
      <c r="I7004" s="42">
        <v>62.503576756454216</v>
      </c>
      <c r="J7004" s="41">
        <v>2.8624999999999999E-4</v>
      </c>
      <c r="K7004" s="42">
        <v>4.3842508377370857</v>
      </c>
      <c r="L7004" s="41">
        <v>2.7247897720905634E-4</v>
      </c>
      <c r="M7004" s="42">
        <v>4.1372755252430409</v>
      </c>
    </row>
    <row r="7005" spans="1:13" x14ac:dyDescent="0.2">
      <c r="A7005" s="84">
        <v>360</v>
      </c>
      <c r="B7005" s="85">
        <v>40328</v>
      </c>
      <c r="C7005" s="105">
        <v>19.25</v>
      </c>
      <c r="D7005" s="90"/>
      <c r="F7005" s="96">
        <v>1.36</v>
      </c>
      <c r="G7005" s="91">
        <v>10.305</v>
      </c>
      <c r="H7005" s="41">
        <v>2.7247897720905634E-4</v>
      </c>
      <c r="I7005" s="42">
        <v>62.520607667120721</v>
      </c>
      <c r="J7005" s="41">
        <v>2.8624999999999999E-4</v>
      </c>
      <c r="K7005" s="42">
        <v>4.3845370877370859</v>
      </c>
      <c r="L7005" s="41">
        <v>2.7247897720905634E-4</v>
      </c>
      <c r="M7005" s="42">
        <v>4.1375480042202497</v>
      </c>
    </row>
    <row r="7006" spans="1:13" x14ac:dyDescent="0.2">
      <c r="A7006" s="84">
        <v>360</v>
      </c>
      <c r="B7006" s="85">
        <v>40329</v>
      </c>
      <c r="C7006" s="105">
        <v>19.170000000000002</v>
      </c>
      <c r="D7006" s="90"/>
      <c r="F7006" s="96">
        <v>1.38</v>
      </c>
      <c r="G7006" s="91">
        <v>10.275</v>
      </c>
      <c r="H7006" s="41">
        <v>2.7172318784529637E-4</v>
      </c>
      <c r="I7006" s="42">
        <v>62.537595965942053</v>
      </c>
      <c r="J7006" s="41">
        <v>2.8541666666666667E-4</v>
      </c>
      <c r="K7006" s="42">
        <v>4.3848225044037523</v>
      </c>
      <c r="L7006" s="41">
        <v>2.7172318784529637E-4</v>
      </c>
      <c r="M7006" s="42">
        <v>4.137819727408095</v>
      </c>
    </row>
    <row r="7007" spans="1:13" x14ac:dyDescent="0.2">
      <c r="A7007" s="84">
        <v>360</v>
      </c>
      <c r="B7007" s="85">
        <v>40330</v>
      </c>
      <c r="C7007" s="105">
        <v>19.21</v>
      </c>
      <c r="D7007" s="90"/>
      <c r="F7007" s="96">
        <v>1.38</v>
      </c>
      <c r="G7007" s="91">
        <v>10.295</v>
      </c>
      <c r="H7007" s="41">
        <v>2.722270701993601E-4</v>
      </c>
      <c r="I7007" s="42">
        <v>62.554620392469175</v>
      </c>
      <c r="J7007" s="41">
        <v>2.8597222222222224E-4</v>
      </c>
      <c r="K7007" s="42">
        <v>4.3851084766259749</v>
      </c>
      <c r="L7007" s="41">
        <v>2.722270701993601E-4</v>
      </c>
      <c r="M7007" s="42">
        <v>4.1380919544782948</v>
      </c>
    </row>
    <row r="7008" spans="1:13" x14ac:dyDescent="0.2">
      <c r="A7008" s="84">
        <v>360</v>
      </c>
      <c r="B7008" s="85">
        <v>40331</v>
      </c>
      <c r="C7008" s="105">
        <v>19.260000000000002</v>
      </c>
      <c r="D7008" s="90"/>
      <c r="F7008" s="96">
        <v>1.36</v>
      </c>
      <c r="G7008" s="91">
        <v>10.31</v>
      </c>
      <c r="H7008" s="41">
        <v>2.7260492217373589E-4</v>
      </c>
      <c r="I7008" s="42">
        <v>62.571673089892869</v>
      </c>
      <c r="J7008" s="41">
        <v>2.8638888888888892E-4</v>
      </c>
      <c r="K7008" s="42">
        <v>4.385394865514864</v>
      </c>
      <c r="L7008" s="41">
        <v>2.7260492217373589E-4</v>
      </c>
      <c r="M7008" s="42">
        <v>4.1383645594004683</v>
      </c>
    </row>
    <row r="7009" spans="1:13" x14ac:dyDescent="0.2">
      <c r="A7009" s="84">
        <v>360</v>
      </c>
      <c r="B7009" s="85">
        <v>40332</v>
      </c>
      <c r="C7009" s="105">
        <v>19.239999999999998</v>
      </c>
      <c r="D7009" s="90"/>
      <c r="F7009" s="96">
        <v>1.38</v>
      </c>
      <c r="G7009" s="91">
        <v>10.309999999999999</v>
      </c>
      <c r="H7009" s="41">
        <v>2.7260492217373589E-4</v>
      </c>
      <c r="I7009" s="42">
        <v>62.588730435965822</v>
      </c>
      <c r="J7009" s="41">
        <v>2.8638888888888887E-4</v>
      </c>
      <c r="K7009" s="42">
        <v>4.3856812544037531</v>
      </c>
      <c r="L7009" s="41">
        <v>2.7260492217373589E-4</v>
      </c>
      <c r="M7009" s="42">
        <v>4.1386371643226418</v>
      </c>
    </row>
    <row r="7010" spans="1:13" x14ac:dyDescent="0.2">
      <c r="A7010" s="84">
        <v>360</v>
      </c>
      <c r="B7010" s="85">
        <v>40333</v>
      </c>
      <c r="C7010" s="105">
        <v>19.170000000000002</v>
      </c>
      <c r="D7010" s="90"/>
      <c r="F7010" s="96">
        <v>1.36</v>
      </c>
      <c r="G7010" s="91">
        <v>10.265000000000001</v>
      </c>
      <c r="H7010" s="41">
        <v>2.7147121249226913E-4</v>
      </c>
      <c r="I7010" s="42">
        <v>62.605721474505629</v>
      </c>
      <c r="J7010" s="41">
        <v>2.8513888888888892E-4</v>
      </c>
      <c r="K7010" s="42">
        <v>4.3859663932926418</v>
      </c>
      <c r="L7010" s="41">
        <v>2.7147121249226913E-4</v>
      </c>
      <c r="M7010" s="42">
        <v>4.1389086355351346</v>
      </c>
    </row>
    <row r="7011" spans="1:13" x14ac:dyDescent="0.2">
      <c r="A7011" s="84">
        <v>360</v>
      </c>
      <c r="B7011" s="85">
        <v>40334</v>
      </c>
      <c r="C7011" s="105">
        <v>19.170000000000002</v>
      </c>
      <c r="D7011" s="90"/>
      <c r="F7011" s="96">
        <v>1.36</v>
      </c>
      <c r="G7011" s="91">
        <v>10.265000000000001</v>
      </c>
      <c r="H7011" s="41">
        <v>2.7147121249226913E-4</v>
      </c>
      <c r="I7011" s="42">
        <v>62.622717125623268</v>
      </c>
      <c r="J7011" s="41">
        <v>2.8513888888888892E-4</v>
      </c>
      <c r="K7011" s="42">
        <v>4.3862515321815305</v>
      </c>
      <c r="L7011" s="41">
        <v>2.7147121249226913E-4</v>
      </c>
      <c r="M7011" s="42">
        <v>4.1391801067476273</v>
      </c>
    </row>
    <row r="7012" spans="1:13" x14ac:dyDescent="0.2">
      <c r="A7012" s="84">
        <v>360</v>
      </c>
      <c r="B7012" s="85">
        <v>40335</v>
      </c>
      <c r="C7012" s="105">
        <v>19.170000000000002</v>
      </c>
      <c r="D7012" s="90"/>
      <c r="F7012" s="96">
        <v>1.36</v>
      </c>
      <c r="G7012" s="91">
        <v>10.265000000000001</v>
      </c>
      <c r="H7012" s="41">
        <v>2.7147121249226913E-4</v>
      </c>
      <c r="I7012" s="42">
        <v>62.639717390570922</v>
      </c>
      <c r="J7012" s="41">
        <v>2.8513888888888892E-4</v>
      </c>
      <c r="K7012" s="42">
        <v>4.3865366710704192</v>
      </c>
      <c r="L7012" s="41">
        <v>2.7147121249226913E-4</v>
      </c>
      <c r="M7012" s="42">
        <v>4.13945157796012</v>
      </c>
    </row>
    <row r="7013" spans="1:13" x14ac:dyDescent="0.2">
      <c r="A7013" s="84">
        <v>360</v>
      </c>
      <c r="B7013" s="85">
        <v>40336</v>
      </c>
      <c r="C7013" s="105">
        <v>19.100000000000001</v>
      </c>
      <c r="D7013" s="90"/>
      <c r="F7013" s="96">
        <v>1.38</v>
      </c>
      <c r="G7013" s="91">
        <v>10.24</v>
      </c>
      <c r="H7013" s="41">
        <v>2.7084117439768463E-4</v>
      </c>
      <c r="I7013" s="42">
        <v>62.656682805192922</v>
      </c>
      <c r="J7013" s="41">
        <v>2.8444444444444443E-4</v>
      </c>
      <c r="K7013" s="42">
        <v>4.3868211155148638</v>
      </c>
      <c r="L7013" s="41">
        <v>2.7084117439768463E-4</v>
      </c>
      <c r="M7013" s="42">
        <v>4.1397224191345181</v>
      </c>
    </row>
    <row r="7014" spans="1:13" x14ac:dyDescent="0.2">
      <c r="A7014" s="84">
        <v>360</v>
      </c>
      <c r="B7014" s="85">
        <v>40337</v>
      </c>
      <c r="C7014" s="105">
        <v>19.079999999999998</v>
      </c>
      <c r="D7014" s="90"/>
      <c r="F7014" s="96">
        <v>1.37</v>
      </c>
      <c r="G7014" s="91">
        <v>10.225</v>
      </c>
      <c r="H7014" s="41">
        <v>2.7046308314604417E-4</v>
      </c>
      <c r="I7014" s="42">
        <v>62.673629124804116</v>
      </c>
      <c r="J7014" s="41">
        <v>2.8402777777777779E-4</v>
      </c>
      <c r="K7014" s="42">
        <v>4.3871051432926418</v>
      </c>
      <c r="L7014" s="41">
        <v>2.7046308314604417E-4</v>
      </c>
      <c r="M7014" s="42">
        <v>4.1399928822176637</v>
      </c>
    </row>
    <row r="7015" spans="1:13" x14ac:dyDescent="0.2">
      <c r="A7015" s="84">
        <v>360</v>
      </c>
      <c r="B7015" s="85">
        <v>40338</v>
      </c>
      <c r="C7015" s="105">
        <v>19.05</v>
      </c>
      <c r="D7015" s="90"/>
      <c r="F7015" s="96">
        <v>1.38</v>
      </c>
      <c r="G7015" s="91">
        <v>10.215</v>
      </c>
      <c r="H7015" s="41">
        <v>2.7021099380508673E-4</v>
      </c>
      <c r="I7015" s="42">
        <v>62.690564228415298</v>
      </c>
      <c r="J7015" s="41">
        <v>2.8374999999999999E-4</v>
      </c>
      <c r="K7015" s="42">
        <v>4.3873888932926421</v>
      </c>
      <c r="L7015" s="41">
        <v>2.7021099380508673E-4</v>
      </c>
      <c r="M7015" s="42">
        <v>4.1402630932114688</v>
      </c>
    </row>
    <row r="7016" spans="1:13" x14ac:dyDescent="0.2">
      <c r="A7016" s="84">
        <v>360</v>
      </c>
      <c r="B7016" s="85">
        <v>40339</v>
      </c>
      <c r="C7016" s="105">
        <v>19.07</v>
      </c>
      <c r="D7016" s="90"/>
      <c r="F7016" s="96">
        <v>1.38</v>
      </c>
      <c r="G7016" s="91">
        <v>10.225</v>
      </c>
      <c r="H7016" s="41">
        <v>2.7046308314604417E-4</v>
      </c>
      <c r="I7016" s="42">
        <v>62.707519711700677</v>
      </c>
      <c r="J7016" s="41">
        <v>2.8402777777777779E-4</v>
      </c>
      <c r="K7016" s="42">
        <v>4.3876729210704202</v>
      </c>
      <c r="L7016" s="41">
        <v>2.7046308314604417E-4</v>
      </c>
      <c r="M7016" s="42">
        <v>4.1405335562946153</v>
      </c>
    </row>
    <row r="7017" spans="1:13" x14ac:dyDescent="0.2">
      <c r="A7017" s="84">
        <v>360</v>
      </c>
      <c r="B7017" s="85">
        <v>40340</v>
      </c>
      <c r="C7017" s="105">
        <v>19.059999999999999</v>
      </c>
      <c r="D7017" s="90"/>
      <c r="F7017" s="96">
        <v>1.37</v>
      </c>
      <c r="G7017" s="91">
        <v>10.215</v>
      </c>
      <c r="H7017" s="41">
        <v>2.7021099380508673E-4</v>
      </c>
      <c r="I7017" s="42">
        <v>62.724463972921029</v>
      </c>
      <c r="J7017" s="41">
        <v>2.8374999999999999E-4</v>
      </c>
      <c r="K7017" s="42">
        <v>4.3879566710704205</v>
      </c>
      <c r="L7017" s="41">
        <v>2.7021099380508673E-4</v>
      </c>
      <c r="M7017" s="42">
        <v>4.1408037672884204</v>
      </c>
    </row>
    <row r="7018" spans="1:13" x14ac:dyDescent="0.2">
      <c r="A7018" s="84">
        <v>360</v>
      </c>
      <c r="B7018" s="85">
        <v>40341</v>
      </c>
      <c r="C7018" s="105">
        <v>19.059999999999999</v>
      </c>
      <c r="D7018" s="90"/>
      <c r="F7018" s="96">
        <v>1.37</v>
      </c>
      <c r="G7018" s="91">
        <v>10.215</v>
      </c>
      <c r="H7018" s="41">
        <v>2.7021099380508673E-4</v>
      </c>
      <c r="I7018" s="42">
        <v>62.741412812667043</v>
      </c>
      <c r="J7018" s="41">
        <v>2.8374999999999999E-4</v>
      </c>
      <c r="K7018" s="42">
        <v>4.3882404210704209</v>
      </c>
      <c r="L7018" s="41">
        <v>2.7021099380508673E-4</v>
      </c>
      <c r="M7018" s="42">
        <v>4.1410739782822255</v>
      </c>
    </row>
    <row r="7019" spans="1:13" x14ac:dyDescent="0.2">
      <c r="A7019" s="84">
        <v>360</v>
      </c>
      <c r="B7019" s="85">
        <v>40342</v>
      </c>
      <c r="C7019" s="105">
        <v>19.059999999999999</v>
      </c>
      <c r="D7019" s="90"/>
      <c r="F7019" s="96">
        <v>1.37</v>
      </c>
      <c r="G7019" s="91">
        <v>10.215</v>
      </c>
      <c r="H7019" s="41">
        <v>2.7021099380508673E-4</v>
      </c>
      <c r="I7019" s="42">
        <v>62.758366232175888</v>
      </c>
      <c r="J7019" s="41">
        <v>2.8374999999999999E-4</v>
      </c>
      <c r="K7019" s="42">
        <v>4.3885241710704213</v>
      </c>
      <c r="L7019" s="41">
        <v>2.7021099380508673E-4</v>
      </c>
      <c r="M7019" s="42">
        <v>4.1413441892760305</v>
      </c>
    </row>
    <row r="7020" spans="1:13" x14ac:dyDescent="0.2">
      <c r="A7020" s="84">
        <v>360</v>
      </c>
      <c r="B7020" s="85">
        <v>40343</v>
      </c>
      <c r="C7020" s="105">
        <v>19.079999999999998</v>
      </c>
      <c r="D7020" s="90"/>
      <c r="F7020" s="96">
        <v>1.39</v>
      </c>
      <c r="G7020" s="91">
        <v>10.234999999999999</v>
      </c>
      <c r="H7020" s="41">
        <v>2.7071514968102228E-4</v>
      </c>
      <c r="I7020" s="42">
        <v>62.775355872684166</v>
      </c>
      <c r="J7020" s="41">
        <v>2.8430555555555555E-4</v>
      </c>
      <c r="K7020" s="42">
        <v>4.388808476625977</v>
      </c>
      <c r="L7020" s="41">
        <v>2.7071514968102228E-4</v>
      </c>
      <c r="M7020" s="42">
        <v>4.1416149044257118</v>
      </c>
    </row>
    <row r="7021" spans="1:13" x14ac:dyDescent="0.2">
      <c r="A7021" s="84">
        <v>360</v>
      </c>
      <c r="B7021" s="85">
        <v>40344</v>
      </c>
      <c r="C7021" s="105">
        <v>19.12</v>
      </c>
      <c r="D7021" s="90"/>
      <c r="F7021" s="96">
        <v>1.39</v>
      </c>
      <c r="G7021" s="91">
        <v>10.255000000000001</v>
      </c>
      <c r="H7021" s="41">
        <v>2.7121921435013796E-4</v>
      </c>
      <c r="I7021" s="42">
        <v>62.792381755384504</v>
      </c>
      <c r="J7021" s="41">
        <v>2.8486111111111111E-4</v>
      </c>
      <c r="K7021" s="42">
        <v>4.389093337737088</v>
      </c>
      <c r="L7021" s="41">
        <v>2.7121921435013796E-4</v>
      </c>
      <c r="M7021" s="42">
        <v>4.1418861236400621</v>
      </c>
    </row>
    <row r="7022" spans="1:13" x14ac:dyDescent="0.2">
      <c r="A7022" s="84">
        <v>360</v>
      </c>
      <c r="B7022" s="85">
        <v>40345</v>
      </c>
      <c r="C7022" s="105">
        <v>19.09</v>
      </c>
      <c r="D7022" s="90"/>
      <c r="F7022" s="96">
        <v>1.4</v>
      </c>
      <c r="G7022" s="91">
        <v>10.244999999999999</v>
      </c>
      <c r="H7022" s="41">
        <v>2.7096719341423992E-4</v>
      </c>
      <c r="I7022" s="42">
        <v>62.809396430836557</v>
      </c>
      <c r="J7022" s="41">
        <v>2.845833333333333E-4</v>
      </c>
      <c r="K7022" s="42">
        <v>4.3893779210704214</v>
      </c>
      <c r="L7022" s="41">
        <v>2.7096719341423992E-4</v>
      </c>
      <c r="M7022" s="42">
        <v>4.1421570908334768</v>
      </c>
    </row>
    <row r="7023" spans="1:13" x14ac:dyDescent="0.2">
      <c r="A7023" s="84">
        <v>360</v>
      </c>
      <c r="B7023" s="85">
        <v>40346</v>
      </c>
      <c r="C7023" s="105">
        <v>19.11</v>
      </c>
      <c r="D7023" s="90"/>
      <c r="F7023" s="96">
        <v>1.4</v>
      </c>
      <c r="G7023" s="91">
        <v>10.254999999999999</v>
      </c>
      <c r="H7023" s="41">
        <v>2.7121921435013796E-4</v>
      </c>
      <c r="I7023" s="42">
        <v>62.826431545990332</v>
      </c>
      <c r="J7023" s="41">
        <v>2.8486111111111106E-4</v>
      </c>
      <c r="K7023" s="42">
        <v>4.3896627821815324</v>
      </c>
      <c r="L7023" s="41">
        <v>2.7121921435013796E-4</v>
      </c>
      <c r="M7023" s="42">
        <v>4.1424283100478272</v>
      </c>
    </row>
    <row r="7024" spans="1:13" x14ac:dyDescent="0.2">
      <c r="A7024" s="84">
        <v>360</v>
      </c>
      <c r="B7024" s="85">
        <v>40347</v>
      </c>
      <c r="C7024" s="105">
        <v>19.079999999999998</v>
      </c>
      <c r="D7024" s="90"/>
      <c r="F7024" s="96">
        <v>1.4</v>
      </c>
      <c r="G7024" s="91">
        <v>10.239999999999998</v>
      </c>
      <c r="H7024" s="41">
        <v>2.7084117439768463E-4</v>
      </c>
      <c r="I7024" s="42">
        <v>62.843447530493464</v>
      </c>
      <c r="J7024" s="41">
        <v>2.8444444444444443E-4</v>
      </c>
      <c r="K7024" s="42">
        <v>4.3899472266259769</v>
      </c>
      <c r="L7024" s="41">
        <v>2.7084117439768463E-4</v>
      </c>
      <c r="M7024" s="42">
        <v>4.1426991512222244</v>
      </c>
    </row>
    <row r="7025" spans="1:13" x14ac:dyDescent="0.2">
      <c r="A7025" s="84">
        <v>360</v>
      </c>
      <c r="B7025" s="85">
        <v>40348</v>
      </c>
      <c r="C7025" s="105">
        <v>19.079999999999998</v>
      </c>
      <c r="D7025" s="90"/>
      <c r="F7025" s="96">
        <v>1.4</v>
      </c>
      <c r="G7025" s="91">
        <v>10.239999999999998</v>
      </c>
      <c r="H7025" s="41">
        <v>2.7084117439768463E-4</v>
      </c>
      <c r="I7025" s="42">
        <v>62.860468123625822</v>
      </c>
      <c r="J7025" s="41">
        <v>2.8444444444444443E-4</v>
      </c>
      <c r="K7025" s="42">
        <v>4.3902316710704214</v>
      </c>
      <c r="L7025" s="41">
        <v>2.7084117439768463E-4</v>
      </c>
      <c r="M7025" s="42">
        <v>4.1429699923966226</v>
      </c>
    </row>
    <row r="7026" spans="1:13" x14ac:dyDescent="0.2">
      <c r="A7026" s="84">
        <v>360</v>
      </c>
      <c r="B7026" s="85">
        <v>40349</v>
      </c>
      <c r="C7026" s="105">
        <v>19.079999999999998</v>
      </c>
      <c r="D7026" s="90"/>
      <c r="F7026" s="96">
        <v>1.4</v>
      </c>
      <c r="G7026" s="91">
        <v>10.239999999999998</v>
      </c>
      <c r="H7026" s="41">
        <v>2.7084117439768463E-4</v>
      </c>
      <c r="I7026" s="42">
        <v>62.877493326635616</v>
      </c>
      <c r="J7026" s="41">
        <v>2.8444444444444443E-4</v>
      </c>
      <c r="K7026" s="42">
        <v>4.390516115514866</v>
      </c>
      <c r="L7026" s="41">
        <v>2.7084117439768463E-4</v>
      </c>
      <c r="M7026" s="42">
        <v>4.1432408335710207</v>
      </c>
    </row>
    <row r="7027" spans="1:13" x14ac:dyDescent="0.2">
      <c r="A7027" s="84">
        <v>360</v>
      </c>
      <c r="B7027" s="85">
        <v>40350</v>
      </c>
      <c r="C7027" s="105">
        <v>19.05</v>
      </c>
      <c r="D7027" s="90"/>
      <c r="F7027" s="96">
        <v>1.4</v>
      </c>
      <c r="G7027" s="91">
        <v>10.225</v>
      </c>
      <c r="H7027" s="41">
        <v>2.7046308314604417E-4</v>
      </c>
      <c r="I7027" s="42">
        <v>62.894499367341233</v>
      </c>
      <c r="J7027" s="41">
        <v>2.8402777777777779E-4</v>
      </c>
      <c r="K7027" s="42">
        <v>4.390800143292644</v>
      </c>
      <c r="L7027" s="41">
        <v>2.7046308314604417E-4</v>
      </c>
      <c r="M7027" s="42">
        <v>4.1435112966541663</v>
      </c>
    </row>
    <row r="7028" spans="1:13" x14ac:dyDescent="0.2">
      <c r="A7028" s="84">
        <v>360</v>
      </c>
      <c r="B7028" s="85">
        <v>40351</v>
      </c>
      <c r="C7028" s="105">
        <v>19.079999999999998</v>
      </c>
      <c r="D7028" s="90"/>
      <c r="F7028" s="96">
        <v>1.4</v>
      </c>
      <c r="G7028" s="91">
        <v>10.239999999999998</v>
      </c>
      <c r="H7028" s="41">
        <v>2.7084117439768463E-4</v>
      </c>
      <c r="I7028" s="42">
        <v>62.911533787413035</v>
      </c>
      <c r="J7028" s="41">
        <v>2.8444444444444443E-4</v>
      </c>
      <c r="K7028" s="42">
        <v>4.3910845877370885</v>
      </c>
      <c r="L7028" s="41">
        <v>2.7084117439768463E-4</v>
      </c>
      <c r="M7028" s="42">
        <v>4.1437821378285644</v>
      </c>
    </row>
    <row r="7029" spans="1:13" x14ac:dyDescent="0.2">
      <c r="A7029" s="84">
        <v>360</v>
      </c>
      <c r="B7029" s="85">
        <v>40352</v>
      </c>
      <c r="C7029" s="105">
        <v>19.13</v>
      </c>
      <c r="D7029" s="90"/>
      <c r="F7029" s="96">
        <v>1.41</v>
      </c>
      <c r="G7029" s="91">
        <v>10.27</v>
      </c>
      <c r="H7029" s="41">
        <v>2.7159720301717094E-4</v>
      </c>
      <c r="I7029" s="42">
        <v>62.928620384027219</v>
      </c>
      <c r="J7029" s="41">
        <v>2.8527777777777774E-4</v>
      </c>
      <c r="K7029" s="42">
        <v>4.3913698655148661</v>
      </c>
      <c r="L7029" s="41">
        <v>2.7159720301717094E-4</v>
      </c>
      <c r="M7029" s="42">
        <v>4.1440537350315818</v>
      </c>
    </row>
    <row r="7030" spans="1:13" x14ac:dyDescent="0.2">
      <c r="A7030" s="84">
        <v>360</v>
      </c>
      <c r="B7030" s="85">
        <v>40353</v>
      </c>
      <c r="C7030" s="105">
        <v>19.21</v>
      </c>
      <c r="D7030" s="90"/>
      <c r="F7030" s="96">
        <v>1.42</v>
      </c>
      <c r="G7030" s="91">
        <v>10.315000000000001</v>
      </c>
      <c r="H7030" s="41">
        <v>2.727308614458579E-4</v>
      </c>
      <c r="I7030" s="42">
        <v>62.945782960874155</v>
      </c>
      <c r="J7030" s="41">
        <v>2.865277777777778E-4</v>
      </c>
      <c r="K7030" s="42">
        <v>4.391656393292644</v>
      </c>
      <c r="L7030" s="41">
        <v>2.727308614458579E-4</v>
      </c>
      <c r="M7030" s="42">
        <v>4.1443264658930277</v>
      </c>
    </row>
    <row r="7031" spans="1:13" x14ac:dyDescent="0.2">
      <c r="A7031" s="84">
        <v>360</v>
      </c>
      <c r="B7031" s="85">
        <v>40354</v>
      </c>
      <c r="C7031" s="105">
        <v>19.11</v>
      </c>
      <c r="D7031" s="90"/>
      <c r="F7031" s="96">
        <v>1.41</v>
      </c>
      <c r="G7031" s="91">
        <v>10.26</v>
      </c>
      <c r="H7031" s="41">
        <v>2.7134521627014685E-4</v>
      </c>
      <c r="I7031" s="42">
        <v>62.962862997964969</v>
      </c>
      <c r="J7031" s="41">
        <v>2.8499999999999999E-4</v>
      </c>
      <c r="K7031" s="42">
        <v>4.3919413932926439</v>
      </c>
      <c r="L7031" s="41">
        <v>2.7134521627014685E-4</v>
      </c>
      <c r="M7031" s="42">
        <v>4.144597811109298</v>
      </c>
    </row>
    <row r="7032" spans="1:13" x14ac:dyDescent="0.2">
      <c r="A7032" s="84">
        <v>360</v>
      </c>
      <c r="B7032" s="85">
        <v>40355</v>
      </c>
      <c r="C7032" s="105">
        <v>19.11</v>
      </c>
      <c r="D7032" s="90"/>
      <c r="F7032" s="96">
        <v>1.41</v>
      </c>
      <c r="G7032" s="91">
        <v>10.26</v>
      </c>
      <c r="H7032" s="41">
        <v>2.7134521627014685E-4</v>
      </c>
      <c r="I7032" s="42">
        <v>62.979947669642137</v>
      </c>
      <c r="J7032" s="41">
        <v>2.8499999999999999E-4</v>
      </c>
      <c r="K7032" s="42">
        <v>4.3922263932926437</v>
      </c>
      <c r="L7032" s="41">
        <v>2.7134521627014685E-4</v>
      </c>
      <c r="M7032" s="42">
        <v>4.1448691563255684</v>
      </c>
    </row>
    <row r="7033" spans="1:13" x14ac:dyDescent="0.2">
      <c r="A7033" s="84">
        <v>360</v>
      </c>
      <c r="B7033" s="85">
        <v>40356</v>
      </c>
      <c r="C7033" s="105">
        <v>19.11</v>
      </c>
      <c r="D7033" s="90"/>
      <c r="F7033" s="96">
        <v>1.41</v>
      </c>
      <c r="G7033" s="91">
        <v>10.26</v>
      </c>
      <c r="H7033" s="41">
        <v>2.7134521627014685E-4</v>
      </c>
      <c r="I7033" s="42">
        <v>62.997036977163241</v>
      </c>
      <c r="J7033" s="41">
        <v>2.8499999999999999E-4</v>
      </c>
      <c r="K7033" s="42">
        <v>4.3925113932926436</v>
      </c>
      <c r="L7033" s="41">
        <v>2.7134521627014685E-4</v>
      </c>
      <c r="M7033" s="42">
        <v>4.1451405015418388</v>
      </c>
    </row>
    <row r="7034" spans="1:13" x14ac:dyDescent="0.2">
      <c r="A7034" s="84">
        <v>360</v>
      </c>
      <c r="B7034" s="85">
        <v>40357</v>
      </c>
      <c r="C7034" s="105">
        <v>19.11</v>
      </c>
      <c r="D7034" s="90"/>
      <c r="F7034" s="96">
        <v>1.41</v>
      </c>
      <c r="G7034" s="91">
        <v>10.26</v>
      </c>
      <c r="H7034" s="41">
        <v>2.7134521627014685E-4</v>
      </c>
      <c r="I7034" s="42">
        <v>63.01413092178619</v>
      </c>
      <c r="J7034" s="41">
        <v>2.8499999999999999E-4</v>
      </c>
      <c r="K7034" s="42">
        <v>4.3927963932926435</v>
      </c>
      <c r="L7034" s="41">
        <v>2.7134521627014685E-4</v>
      </c>
      <c r="M7034" s="42">
        <v>4.1454118467581091</v>
      </c>
    </row>
    <row r="7035" spans="1:13" x14ac:dyDescent="0.2">
      <c r="A7035" s="84">
        <v>360</v>
      </c>
      <c r="B7035" s="85">
        <v>40358</v>
      </c>
      <c r="C7035" s="105">
        <v>19.11</v>
      </c>
      <c r="D7035" s="90"/>
      <c r="F7035" s="96">
        <v>1.41</v>
      </c>
      <c r="G7035" s="91">
        <v>10.26</v>
      </c>
      <c r="H7035" s="41">
        <v>2.7134521627014685E-4</v>
      </c>
      <c r="I7035" s="42">
        <v>63.031229504769236</v>
      </c>
      <c r="J7035" s="41">
        <v>2.8499999999999999E-4</v>
      </c>
      <c r="K7035" s="42">
        <v>4.3930813932926434</v>
      </c>
      <c r="L7035" s="41">
        <v>2.7134521627014685E-4</v>
      </c>
      <c r="M7035" s="42">
        <v>4.1456831919743795</v>
      </c>
    </row>
    <row r="7036" spans="1:13" x14ac:dyDescent="0.2">
      <c r="A7036" s="84">
        <v>360</v>
      </c>
      <c r="B7036" s="85">
        <v>40359</v>
      </c>
      <c r="C7036" s="105">
        <v>19.36</v>
      </c>
      <c r="D7036" s="90"/>
      <c r="F7036" s="96">
        <v>1.41</v>
      </c>
      <c r="G7036" s="91">
        <v>10.385</v>
      </c>
      <c r="H7036" s="41">
        <v>2.7449341380947345E-4</v>
      </c>
      <c r="I7036" s="42">
        <v>63.048531162132612</v>
      </c>
      <c r="J7036" s="41">
        <v>2.8847222222222219E-4</v>
      </c>
      <c r="K7036" s="42">
        <v>4.3933698655148659</v>
      </c>
      <c r="L7036" s="41">
        <v>2.7449341380947345E-4</v>
      </c>
      <c r="M7036" s="42">
        <v>4.145957685388189</v>
      </c>
    </row>
    <row r="7037" spans="1:13" x14ac:dyDescent="0.2">
      <c r="A7037" s="84">
        <v>360</v>
      </c>
      <c r="B7037" s="85">
        <v>40360</v>
      </c>
      <c r="C7037" s="105">
        <v>19.309999999999999</v>
      </c>
      <c r="D7037" s="90"/>
      <c r="F7037" s="96">
        <v>1.4</v>
      </c>
      <c r="G7037" s="91">
        <v>10.354999999999999</v>
      </c>
      <c r="H7037" s="41">
        <v>2.7373817074671791E-4</v>
      </c>
      <c r="I7037" s="42">
        <v>63.0657899517212</v>
      </c>
      <c r="J7037" s="41">
        <v>2.8763888888888887E-4</v>
      </c>
      <c r="K7037" s="42">
        <v>4.3936575044037545</v>
      </c>
      <c r="L7037" s="41">
        <v>2.7373817074671791E-4</v>
      </c>
      <c r="M7037" s="42">
        <v>4.1462314235589357</v>
      </c>
    </row>
    <row r="7038" spans="1:13" x14ac:dyDescent="0.2">
      <c r="A7038" s="84">
        <v>360</v>
      </c>
      <c r="B7038" s="85">
        <v>40361</v>
      </c>
      <c r="C7038" s="105">
        <v>18.36</v>
      </c>
      <c r="D7038" s="90"/>
      <c r="F7038" s="96">
        <v>1.37</v>
      </c>
      <c r="G7038" s="91">
        <v>9.8650000000000002</v>
      </c>
      <c r="H7038" s="41">
        <v>2.6137346698584807E-4</v>
      </c>
      <c r="I7038" s="42">
        <v>63.082273675889084</v>
      </c>
      <c r="J7038" s="41">
        <v>2.7402777777777777E-4</v>
      </c>
      <c r="K7038" s="42">
        <v>4.393931532181532</v>
      </c>
      <c r="L7038" s="41">
        <v>2.6137346698584807E-4</v>
      </c>
      <c r="M7038" s="42">
        <v>4.1464927970259211</v>
      </c>
    </row>
    <row r="7039" spans="1:13" x14ac:dyDescent="0.2">
      <c r="A7039" s="84">
        <v>360</v>
      </c>
      <c r="B7039" s="85">
        <v>40362</v>
      </c>
      <c r="C7039" s="105">
        <v>18.36</v>
      </c>
      <c r="D7039" s="90"/>
      <c r="F7039" s="96">
        <v>1.37</v>
      </c>
      <c r="G7039" s="91">
        <v>9.8650000000000002</v>
      </c>
      <c r="H7039" s="41">
        <v>2.6137346698584807E-4</v>
      </c>
      <c r="I7039" s="42">
        <v>63.098761708465098</v>
      </c>
      <c r="J7039" s="41">
        <v>2.7402777777777777E-4</v>
      </c>
      <c r="K7039" s="42">
        <v>4.3942055599593095</v>
      </c>
      <c r="L7039" s="41">
        <v>2.6137346698584807E-4</v>
      </c>
      <c r="M7039" s="42">
        <v>4.1467541704929065</v>
      </c>
    </row>
    <row r="7040" spans="1:13" x14ac:dyDescent="0.2">
      <c r="A7040" s="84">
        <v>360</v>
      </c>
      <c r="B7040" s="85">
        <v>40363</v>
      </c>
      <c r="C7040" s="105">
        <v>18.36</v>
      </c>
      <c r="D7040" s="90"/>
      <c r="F7040" s="96">
        <v>1.37</v>
      </c>
      <c r="G7040" s="91">
        <v>9.8650000000000002</v>
      </c>
      <c r="H7040" s="41">
        <v>2.6137346698584807E-4</v>
      </c>
      <c r="I7040" s="42">
        <v>63.115254050575352</v>
      </c>
      <c r="J7040" s="41">
        <v>2.7402777777777777E-4</v>
      </c>
      <c r="K7040" s="42">
        <v>4.394479587737087</v>
      </c>
      <c r="L7040" s="41">
        <v>2.6137346698584807E-4</v>
      </c>
      <c r="M7040" s="42">
        <v>4.1470155439598919</v>
      </c>
    </row>
    <row r="7041" spans="1:13" x14ac:dyDescent="0.2">
      <c r="A7041" s="84">
        <v>360</v>
      </c>
      <c r="B7041" s="85">
        <v>40364</v>
      </c>
      <c r="C7041" s="105">
        <v>18.27</v>
      </c>
      <c r="D7041" s="90"/>
      <c r="F7041" s="96">
        <v>1.43</v>
      </c>
      <c r="G7041" s="91">
        <v>9.85</v>
      </c>
      <c r="H7041" s="41">
        <v>2.6099408870594587E-4</v>
      </c>
      <c r="I7041" s="42">
        <v>63.131726758789725</v>
      </c>
      <c r="J7041" s="41">
        <v>2.7361111111111108E-4</v>
      </c>
      <c r="K7041" s="42">
        <v>4.394753198848198</v>
      </c>
      <c r="L7041" s="41">
        <v>2.6099408870594587E-4</v>
      </c>
      <c r="M7041" s="42">
        <v>4.1472765380485974</v>
      </c>
    </row>
    <row r="7042" spans="1:13" x14ac:dyDescent="0.2">
      <c r="A7042" s="84">
        <v>360</v>
      </c>
      <c r="B7042" s="85">
        <v>40365</v>
      </c>
      <c r="C7042" s="105">
        <v>18.18</v>
      </c>
      <c r="D7042" s="90"/>
      <c r="F7042" s="96">
        <v>1.4</v>
      </c>
      <c r="G7042" s="91">
        <v>9.7899999999999991</v>
      </c>
      <c r="H7042" s="41">
        <v>2.5947605880860536E-4</v>
      </c>
      <c r="I7042" s="42">
        <v>63.148107930434875</v>
      </c>
      <c r="J7042" s="41">
        <v>2.7194444444444445E-4</v>
      </c>
      <c r="K7042" s="42">
        <v>4.3950251432926422</v>
      </c>
      <c r="L7042" s="41">
        <v>2.5947605880860536E-4</v>
      </c>
      <c r="M7042" s="42">
        <v>4.1475360141074056</v>
      </c>
    </row>
    <row r="7043" spans="1:13" x14ac:dyDescent="0.2">
      <c r="A7043" s="84">
        <v>360</v>
      </c>
      <c r="B7043" s="85">
        <v>40366</v>
      </c>
      <c r="C7043" s="105">
        <v>18.12</v>
      </c>
      <c r="D7043" s="90"/>
      <c r="F7043" s="96">
        <v>1.41</v>
      </c>
      <c r="G7043" s="91">
        <v>9.7650000000000006</v>
      </c>
      <c r="H7043" s="41">
        <v>2.5884330216952023E-4</v>
      </c>
      <c r="I7043" s="42">
        <v>63.164453395217343</v>
      </c>
      <c r="J7043" s="41">
        <v>2.7125000000000001E-4</v>
      </c>
      <c r="K7043" s="42">
        <v>4.3952963932926421</v>
      </c>
      <c r="L7043" s="41">
        <v>2.5884330216952023E-4</v>
      </c>
      <c r="M7043" s="42">
        <v>4.1477948574095755</v>
      </c>
    </row>
    <row r="7044" spans="1:13" x14ac:dyDescent="0.2">
      <c r="A7044" s="84">
        <v>360</v>
      </c>
      <c r="B7044" s="85">
        <v>40367</v>
      </c>
      <c r="C7044" s="105">
        <v>18.260000000000002</v>
      </c>
      <c r="D7044" s="90"/>
      <c r="F7044" s="96">
        <v>1.43</v>
      </c>
      <c r="G7044" s="91">
        <v>9.8450000000000006</v>
      </c>
      <c r="H7044" s="41">
        <v>2.6086761779908763E-4</v>
      </c>
      <c r="I7044" s="42">
        <v>63.180930955704135</v>
      </c>
      <c r="J7044" s="41">
        <v>2.7347222222222226E-4</v>
      </c>
      <c r="K7044" s="42">
        <v>4.3955698655148643</v>
      </c>
      <c r="L7044" s="41">
        <v>2.6086761779908763E-4</v>
      </c>
      <c r="M7044" s="42">
        <v>4.1480557250273744</v>
      </c>
    </row>
    <row r="7045" spans="1:13" x14ac:dyDescent="0.2">
      <c r="A7045" s="84">
        <v>360</v>
      </c>
      <c r="B7045" s="85">
        <v>40368</v>
      </c>
      <c r="C7045" s="105">
        <v>18.22</v>
      </c>
      <c r="D7045" s="90"/>
      <c r="F7045" s="96">
        <v>1.44</v>
      </c>
      <c r="G7045" s="91">
        <v>9.83</v>
      </c>
      <c r="H7045" s="41">
        <v>2.6048817063117902E-4</v>
      </c>
      <c r="I7045" s="42">
        <v>63.197388840827564</v>
      </c>
      <c r="J7045" s="41">
        <v>2.7305555555555557E-4</v>
      </c>
      <c r="K7045" s="42">
        <v>4.39584292107042</v>
      </c>
      <c r="L7045" s="41">
        <v>2.6048817063117902E-4</v>
      </c>
      <c r="M7045" s="42">
        <v>4.1483162131980054</v>
      </c>
    </row>
    <row r="7046" spans="1:13" x14ac:dyDescent="0.2">
      <c r="A7046" s="84">
        <v>360</v>
      </c>
      <c r="B7046" s="85">
        <v>40369</v>
      </c>
      <c r="C7046" s="105">
        <v>18.22</v>
      </c>
      <c r="D7046" s="90"/>
      <c r="F7046" s="96">
        <v>1.44</v>
      </c>
      <c r="G7046" s="91">
        <v>9.83</v>
      </c>
      <c r="H7046" s="41">
        <v>2.6048817063117902E-4</v>
      </c>
      <c r="I7046" s="42">
        <v>63.213851013035381</v>
      </c>
      <c r="J7046" s="41">
        <v>2.7305555555555557E-4</v>
      </c>
      <c r="K7046" s="42">
        <v>4.3961159766259756</v>
      </c>
      <c r="L7046" s="41">
        <v>2.6048817063117902E-4</v>
      </c>
      <c r="M7046" s="42">
        <v>4.1485767013686363</v>
      </c>
    </row>
    <row r="7047" spans="1:13" x14ac:dyDescent="0.2">
      <c r="A7047" s="84">
        <v>360</v>
      </c>
      <c r="B7047" s="85">
        <v>40370</v>
      </c>
      <c r="C7047" s="105">
        <v>18.22</v>
      </c>
      <c r="D7047" s="90"/>
      <c r="F7047" s="96">
        <v>1.44</v>
      </c>
      <c r="G7047" s="91">
        <v>9.83</v>
      </c>
      <c r="H7047" s="41">
        <v>2.6048817063117902E-4</v>
      </c>
      <c r="I7047" s="42">
        <v>63.230317473444316</v>
      </c>
      <c r="J7047" s="41">
        <v>2.7305555555555557E-4</v>
      </c>
      <c r="K7047" s="42">
        <v>4.3963890321815313</v>
      </c>
      <c r="L7047" s="41">
        <v>2.6048817063117902E-4</v>
      </c>
      <c r="M7047" s="42">
        <v>4.1488371895392673</v>
      </c>
    </row>
    <row r="7048" spans="1:13" x14ac:dyDescent="0.2">
      <c r="A7048" s="84">
        <v>360</v>
      </c>
      <c r="B7048" s="85">
        <v>40371</v>
      </c>
      <c r="C7048" s="105">
        <v>18.22</v>
      </c>
      <c r="D7048" s="90"/>
      <c r="F7048" s="96">
        <v>1.45</v>
      </c>
      <c r="G7048" s="91">
        <v>9.8349999999999991</v>
      </c>
      <c r="H7048" s="41">
        <v>2.6061465876225931E-4</v>
      </c>
      <c r="I7048" s="42">
        <v>63.246796221056087</v>
      </c>
      <c r="J7048" s="41">
        <v>2.731944444444444E-4</v>
      </c>
      <c r="K7048" s="42">
        <v>4.3966622266259758</v>
      </c>
      <c r="L7048" s="41">
        <v>2.6061465876225931E-4</v>
      </c>
      <c r="M7048" s="42">
        <v>4.1490978041980293</v>
      </c>
    </row>
    <row r="7049" spans="1:13" x14ac:dyDescent="0.2">
      <c r="A7049" s="84">
        <v>360</v>
      </c>
      <c r="B7049" s="85">
        <v>40372</v>
      </c>
      <c r="C7049" s="105">
        <v>18.260000000000002</v>
      </c>
      <c r="D7049" s="90"/>
      <c r="F7049" s="96">
        <v>1.45</v>
      </c>
      <c r="G7049" s="91">
        <v>9.8550000000000004</v>
      </c>
      <c r="H7049" s="41">
        <v>2.6112055387228494E-4</v>
      </c>
      <c r="I7049" s="42">
        <v>63.26331125951598</v>
      </c>
      <c r="J7049" s="41">
        <v>2.7375000000000001E-4</v>
      </c>
      <c r="K7049" s="42">
        <v>4.3969359766259757</v>
      </c>
      <c r="L7049" s="41">
        <v>2.6112055387228494E-4</v>
      </c>
      <c r="M7049" s="42">
        <v>4.1493589247519012</v>
      </c>
    </row>
    <row r="7050" spans="1:13" x14ac:dyDescent="0.2">
      <c r="A7050" s="84">
        <v>360</v>
      </c>
      <c r="B7050" s="85">
        <v>40373</v>
      </c>
      <c r="C7050" s="105">
        <v>18.21</v>
      </c>
      <c r="D7050" s="90"/>
      <c r="F7050" s="96">
        <v>1.46</v>
      </c>
      <c r="G7050" s="91">
        <v>9.8350000000000009</v>
      </c>
      <c r="H7050" s="41">
        <v>2.6061465876225931E-4</v>
      </c>
      <c r="I7050" s="42">
        <v>63.279798605792053</v>
      </c>
      <c r="J7050" s="41">
        <v>2.7319444444444445E-4</v>
      </c>
      <c r="K7050" s="42">
        <v>4.3972091710704202</v>
      </c>
      <c r="L7050" s="41">
        <v>2.6061465876225931E-4</v>
      </c>
      <c r="M7050" s="42">
        <v>4.1496195394106632</v>
      </c>
    </row>
    <row r="7051" spans="1:13" x14ac:dyDescent="0.2">
      <c r="A7051" s="84">
        <v>360</v>
      </c>
      <c r="B7051" s="85">
        <v>40374</v>
      </c>
      <c r="C7051" s="105">
        <v>18.2</v>
      </c>
      <c r="D7051" s="90"/>
      <c r="F7051" s="96">
        <v>1.45</v>
      </c>
      <c r="G7051" s="91">
        <v>9.8249999999999993</v>
      </c>
      <c r="H7051" s="41">
        <v>2.6036167675758115E-4</v>
      </c>
      <c r="I7051" s="42">
        <v>63.296274240261937</v>
      </c>
      <c r="J7051" s="41">
        <v>2.7291666666666664E-4</v>
      </c>
      <c r="K7051" s="42">
        <v>4.397482087737087</v>
      </c>
      <c r="L7051" s="41">
        <v>2.6036167675758115E-4</v>
      </c>
      <c r="M7051" s="42">
        <v>4.149879901087421</v>
      </c>
    </row>
    <row r="7052" spans="1:13" x14ac:dyDescent="0.2">
      <c r="A7052" s="84">
        <v>360</v>
      </c>
      <c r="B7052" s="85">
        <v>40375</v>
      </c>
      <c r="C7052" s="105">
        <v>18.07</v>
      </c>
      <c r="D7052" s="90"/>
      <c r="F7052" s="96">
        <v>1.47</v>
      </c>
      <c r="G7052" s="91">
        <v>9.77</v>
      </c>
      <c r="H7052" s="41">
        <v>2.5896986499374108E-4</v>
      </c>
      <c r="I7052" s="42">
        <v>63.312666067856547</v>
      </c>
      <c r="J7052" s="41">
        <v>2.7138888888888888E-4</v>
      </c>
      <c r="K7052" s="42">
        <v>4.3977534766259758</v>
      </c>
      <c r="L7052" s="41">
        <v>2.5896986499374108E-4</v>
      </c>
      <c r="M7052" s="42">
        <v>4.1501388709524143</v>
      </c>
    </row>
    <row r="7053" spans="1:13" x14ac:dyDescent="0.2">
      <c r="A7053" s="84">
        <v>360</v>
      </c>
      <c r="B7053" s="85">
        <v>40376</v>
      </c>
      <c r="C7053" s="105">
        <v>18.07</v>
      </c>
      <c r="D7053" s="90"/>
      <c r="F7053" s="96">
        <v>1.47</v>
      </c>
      <c r="G7053" s="91">
        <v>9.77</v>
      </c>
      <c r="H7053" s="41">
        <v>2.5896986499374108E-4</v>
      </c>
      <c r="I7053" s="42">
        <v>63.329062140440534</v>
      </c>
      <c r="J7053" s="41">
        <v>2.7138888888888888E-4</v>
      </c>
      <c r="K7053" s="42">
        <v>4.3980248655148646</v>
      </c>
      <c r="L7053" s="41">
        <v>2.5896986499374108E-4</v>
      </c>
      <c r="M7053" s="42">
        <v>4.1503978408174085</v>
      </c>
    </row>
    <row r="7054" spans="1:13" x14ac:dyDescent="0.2">
      <c r="A7054" s="84">
        <v>360</v>
      </c>
      <c r="B7054" s="85">
        <v>40377</v>
      </c>
      <c r="C7054" s="105">
        <v>18.07</v>
      </c>
      <c r="D7054" s="90"/>
      <c r="F7054" s="96">
        <v>1.47</v>
      </c>
      <c r="G7054" s="91">
        <v>9.77</v>
      </c>
      <c r="H7054" s="41">
        <v>2.5896986499374108E-4</v>
      </c>
      <c r="I7054" s="42">
        <v>63.345462459113222</v>
      </c>
      <c r="J7054" s="41">
        <v>2.7138888888888888E-4</v>
      </c>
      <c r="K7054" s="42">
        <v>4.3982962544037534</v>
      </c>
      <c r="L7054" s="41">
        <v>2.5896986499374108E-4</v>
      </c>
      <c r="M7054" s="42">
        <v>4.1506568106824027</v>
      </c>
    </row>
    <row r="7055" spans="1:13" x14ac:dyDescent="0.2">
      <c r="A7055" s="84">
        <v>360</v>
      </c>
      <c r="B7055" s="85">
        <v>40378</v>
      </c>
      <c r="C7055" s="105">
        <v>18.100000000000001</v>
      </c>
      <c r="D7055" s="90"/>
      <c r="F7055" s="96">
        <v>1.48</v>
      </c>
      <c r="G7055" s="91">
        <v>9.7900000000000009</v>
      </c>
      <c r="H7055" s="41">
        <v>2.5947605880860536E-4</v>
      </c>
      <c r="I7055" s="42">
        <v>63.361899090055523</v>
      </c>
      <c r="J7055" s="41">
        <v>2.7194444444444445E-4</v>
      </c>
      <c r="K7055" s="42">
        <v>4.3985681988481975</v>
      </c>
      <c r="L7055" s="41">
        <v>2.5947605880860536E-4</v>
      </c>
      <c r="M7055" s="42">
        <v>4.1509162867412108</v>
      </c>
    </row>
    <row r="7056" spans="1:13" x14ac:dyDescent="0.2">
      <c r="A7056" s="84">
        <v>360</v>
      </c>
      <c r="B7056" s="85">
        <v>40379</v>
      </c>
      <c r="C7056" s="105">
        <v>18.12</v>
      </c>
      <c r="D7056" s="90"/>
      <c r="F7056" s="96">
        <v>1.47</v>
      </c>
      <c r="G7056" s="91">
        <v>9.7949999999999999</v>
      </c>
      <c r="H7056" s="41">
        <v>2.5960259289425913E-4</v>
      </c>
      <c r="I7056" s="42">
        <v>63.378348003350006</v>
      </c>
      <c r="J7056" s="41">
        <v>2.7208333333333332E-4</v>
      </c>
      <c r="K7056" s="42">
        <v>4.3988402821815304</v>
      </c>
      <c r="L7056" s="41">
        <v>2.5960259289425913E-4</v>
      </c>
      <c r="M7056" s="42">
        <v>4.1511758893341053</v>
      </c>
    </row>
    <row r="7057" spans="1:13" x14ac:dyDescent="0.2">
      <c r="A7057" s="84">
        <v>360</v>
      </c>
      <c r="B7057" s="85">
        <v>40380</v>
      </c>
      <c r="C7057" s="105">
        <v>18.07</v>
      </c>
      <c r="D7057" s="90"/>
      <c r="F7057" s="96">
        <v>1.49</v>
      </c>
      <c r="G7057" s="91">
        <v>9.7799999999999994</v>
      </c>
      <c r="H7057" s="41">
        <v>2.5922297339664446E-4</v>
      </c>
      <c r="I7057" s="42">
        <v>63.394777127168403</v>
      </c>
      <c r="J7057" s="41">
        <v>2.7166666666666664E-4</v>
      </c>
      <c r="K7057" s="42">
        <v>4.3991119488481969</v>
      </c>
      <c r="L7057" s="41">
        <v>2.5922297339664446E-4</v>
      </c>
      <c r="M7057" s="42">
        <v>4.1514351123075022</v>
      </c>
    </row>
    <row r="7058" spans="1:13" x14ac:dyDescent="0.2">
      <c r="A7058" s="84">
        <v>360</v>
      </c>
      <c r="B7058" s="85">
        <v>40381</v>
      </c>
      <c r="C7058" s="105">
        <v>18.100000000000001</v>
      </c>
      <c r="D7058" s="90"/>
      <c r="F7058" s="96">
        <v>1.49</v>
      </c>
      <c r="G7058" s="91">
        <v>9.7949999999999999</v>
      </c>
      <c r="H7058" s="41">
        <v>2.5960259289425913E-4</v>
      </c>
      <c r="I7058" s="42">
        <v>63.411234575686571</v>
      </c>
      <c r="J7058" s="41">
        <v>2.7208333333333332E-4</v>
      </c>
      <c r="K7058" s="42">
        <v>4.3993840321815298</v>
      </c>
      <c r="L7058" s="41">
        <v>2.5960259289425913E-4</v>
      </c>
      <c r="M7058" s="42">
        <v>4.1516947149003967</v>
      </c>
    </row>
    <row r="7059" spans="1:13" x14ac:dyDescent="0.2">
      <c r="A7059" s="84">
        <v>360</v>
      </c>
      <c r="B7059" s="85">
        <v>40382</v>
      </c>
      <c r="C7059" s="105">
        <v>18.11</v>
      </c>
      <c r="D7059" s="90"/>
      <c r="F7059" s="96">
        <v>1.48</v>
      </c>
      <c r="G7059" s="91">
        <v>9.7949999999999999</v>
      </c>
      <c r="H7059" s="41">
        <v>2.5960259289425913E-4</v>
      </c>
      <c r="I7059" s="42">
        <v>63.427696296601042</v>
      </c>
      <c r="J7059" s="41">
        <v>2.7208333333333332E-4</v>
      </c>
      <c r="K7059" s="42">
        <v>4.3996561155148628</v>
      </c>
      <c r="L7059" s="41">
        <v>2.5960259289425913E-4</v>
      </c>
      <c r="M7059" s="42">
        <v>4.1519543174932911</v>
      </c>
    </row>
    <row r="7060" spans="1:13" x14ac:dyDescent="0.2">
      <c r="A7060" s="84">
        <v>360</v>
      </c>
      <c r="B7060" s="85">
        <v>40383</v>
      </c>
      <c r="C7060" s="105">
        <v>18.11</v>
      </c>
      <c r="D7060" s="90"/>
      <c r="F7060" s="96">
        <v>1.48</v>
      </c>
      <c r="G7060" s="91">
        <v>9.7949999999999999</v>
      </c>
      <c r="H7060" s="41">
        <v>2.5960259289425913E-4</v>
      </c>
      <c r="I7060" s="42">
        <v>63.444162291020952</v>
      </c>
      <c r="J7060" s="41">
        <v>2.7208333333333332E-4</v>
      </c>
      <c r="K7060" s="42">
        <v>4.3999281988481957</v>
      </c>
      <c r="L7060" s="41">
        <v>2.5960259289425913E-4</v>
      </c>
      <c r="M7060" s="42">
        <v>4.1522139200861856</v>
      </c>
    </row>
    <row r="7061" spans="1:13" x14ac:dyDescent="0.2">
      <c r="A7061" s="84">
        <v>360</v>
      </c>
      <c r="B7061" s="85">
        <v>40384</v>
      </c>
      <c r="C7061" s="105">
        <v>18.11</v>
      </c>
      <c r="D7061" s="90"/>
      <c r="F7061" s="96">
        <v>1.48</v>
      </c>
      <c r="G7061" s="91">
        <v>9.7949999999999999</v>
      </c>
      <c r="H7061" s="41">
        <v>2.5960259289425913E-4</v>
      </c>
      <c r="I7061" s="42">
        <v>63.460632560055707</v>
      </c>
      <c r="J7061" s="41">
        <v>2.7208333333333332E-4</v>
      </c>
      <c r="K7061" s="42">
        <v>4.4002002821815287</v>
      </c>
      <c r="L7061" s="41">
        <v>2.5960259289425913E-4</v>
      </c>
      <c r="M7061" s="42">
        <v>4.1524735226790801</v>
      </c>
    </row>
    <row r="7062" spans="1:13" x14ac:dyDescent="0.2">
      <c r="A7062" s="84">
        <v>360</v>
      </c>
      <c r="B7062" s="85">
        <v>40385</v>
      </c>
      <c r="C7062" s="105">
        <v>18.010000000000002</v>
      </c>
      <c r="D7062" s="90"/>
      <c r="F7062" s="96">
        <v>1.5</v>
      </c>
      <c r="G7062" s="91">
        <v>9.7550000000000008</v>
      </c>
      <c r="H7062" s="41">
        <v>2.5859015927243156E-4</v>
      </c>
      <c r="I7062" s="42">
        <v>63.477042855136943</v>
      </c>
      <c r="J7062" s="41">
        <v>2.7097222222222225E-4</v>
      </c>
      <c r="K7062" s="42">
        <v>4.400471254403751</v>
      </c>
      <c r="L7062" s="41">
        <v>2.5859015927243156E-4</v>
      </c>
      <c r="M7062" s="42">
        <v>4.1527321128383523</v>
      </c>
    </row>
    <row r="7063" spans="1:13" x14ac:dyDescent="0.2">
      <c r="A7063" s="84">
        <v>360</v>
      </c>
      <c r="B7063" s="85">
        <v>40386</v>
      </c>
      <c r="C7063" s="105">
        <v>18.16</v>
      </c>
      <c r="D7063" s="90"/>
      <c r="F7063" s="96">
        <v>1.47</v>
      </c>
      <c r="G7063" s="91">
        <v>9.8149999999999995</v>
      </c>
      <c r="H7063" s="41">
        <v>2.601086717808343E-4</v>
      </c>
      <c r="I7063" s="42">
        <v>63.493553784442568</v>
      </c>
      <c r="J7063" s="41">
        <v>2.7263888888888889E-4</v>
      </c>
      <c r="K7063" s="42">
        <v>4.4007438932926402</v>
      </c>
      <c r="L7063" s="41">
        <v>2.601086717808343E-4</v>
      </c>
      <c r="M7063" s="42">
        <v>4.1529922215101331</v>
      </c>
    </row>
    <row r="7064" spans="1:13" x14ac:dyDescent="0.2">
      <c r="A7064" s="84">
        <v>360</v>
      </c>
      <c r="B7064" s="85">
        <v>40387</v>
      </c>
      <c r="C7064" s="105">
        <v>18.16</v>
      </c>
      <c r="D7064" s="90"/>
      <c r="F7064" s="96">
        <v>1.47</v>
      </c>
      <c r="G7064" s="91">
        <v>9.8149999999999995</v>
      </c>
      <c r="H7064" s="41">
        <v>2.601086717808343E-4</v>
      </c>
      <c r="I7064" s="42">
        <v>63.510069008384086</v>
      </c>
      <c r="J7064" s="41">
        <v>2.7263888888888889E-4</v>
      </c>
      <c r="K7064" s="42">
        <v>4.4010165321815293</v>
      </c>
      <c r="L7064" s="41">
        <v>2.601086717808343E-4</v>
      </c>
      <c r="M7064" s="42">
        <v>4.153252330181914</v>
      </c>
    </row>
    <row r="7065" spans="1:13" x14ac:dyDescent="0.2">
      <c r="A7065" s="84">
        <v>360</v>
      </c>
      <c r="B7065" s="85">
        <v>40388</v>
      </c>
      <c r="C7065" s="105">
        <v>18.16</v>
      </c>
      <c r="D7065" s="90"/>
      <c r="F7065" s="96">
        <v>1.47</v>
      </c>
      <c r="G7065" s="91">
        <v>9.8149999999999995</v>
      </c>
      <c r="H7065" s="41">
        <v>2.601086717808343E-4</v>
      </c>
      <c r="I7065" s="42">
        <v>63.526588528078562</v>
      </c>
      <c r="J7065" s="41">
        <v>2.7263888888888889E-4</v>
      </c>
      <c r="K7065" s="42">
        <v>4.4012891710704185</v>
      </c>
      <c r="L7065" s="41">
        <v>2.601086717808343E-4</v>
      </c>
      <c r="M7065" s="42">
        <v>4.1535124388536948</v>
      </c>
    </row>
    <row r="7066" spans="1:13" x14ac:dyDescent="0.2">
      <c r="A7066" s="84">
        <v>360</v>
      </c>
      <c r="B7066" s="85">
        <v>40389</v>
      </c>
      <c r="C7066" s="105">
        <v>18.16</v>
      </c>
      <c r="D7066" s="90"/>
      <c r="F7066" s="96">
        <v>1.47</v>
      </c>
      <c r="G7066" s="91">
        <v>9.8149999999999995</v>
      </c>
      <c r="H7066" s="41">
        <v>2.601086717808343E-4</v>
      </c>
      <c r="I7066" s="42">
        <v>63.543112344643369</v>
      </c>
      <c r="J7066" s="41">
        <v>2.7263888888888889E-4</v>
      </c>
      <c r="K7066" s="42">
        <v>4.4015618099593077</v>
      </c>
      <c r="L7066" s="41">
        <v>2.601086717808343E-4</v>
      </c>
      <c r="M7066" s="42">
        <v>4.1537725475254756</v>
      </c>
    </row>
    <row r="7067" spans="1:13" x14ac:dyDescent="0.2">
      <c r="A7067" s="84">
        <v>360</v>
      </c>
      <c r="B7067" s="85">
        <v>40390</v>
      </c>
      <c r="C7067" s="105">
        <v>18.16</v>
      </c>
      <c r="D7067" s="90"/>
      <c r="F7067" s="96">
        <v>1.47</v>
      </c>
      <c r="G7067" s="91">
        <v>9.8149999999999995</v>
      </c>
      <c r="H7067" s="41">
        <v>2.601086717808343E-4</v>
      </c>
      <c r="I7067" s="42">
        <v>63.559640459196153</v>
      </c>
      <c r="J7067" s="41">
        <v>2.7263888888888889E-4</v>
      </c>
      <c r="K7067" s="42">
        <v>4.4018344488481969</v>
      </c>
      <c r="L7067" s="41">
        <v>2.601086717808343E-4</v>
      </c>
      <c r="M7067" s="42">
        <v>4.1540326561972565</v>
      </c>
    </row>
    <row r="7068" spans="1:13" x14ac:dyDescent="0.2">
      <c r="A7068" s="84">
        <v>360</v>
      </c>
      <c r="B7068" s="85">
        <v>40391</v>
      </c>
      <c r="C7068" s="105">
        <v>18.16</v>
      </c>
      <c r="D7068" s="90"/>
      <c r="F7068" s="96">
        <v>1.47</v>
      </c>
      <c r="G7068" s="91">
        <v>9.8149999999999995</v>
      </c>
      <c r="H7068" s="41">
        <v>2.601086717808343E-4</v>
      </c>
      <c r="I7068" s="42">
        <v>63.576172872854862</v>
      </c>
      <c r="J7068" s="41">
        <v>2.7263888888888889E-4</v>
      </c>
      <c r="K7068" s="42">
        <v>4.402107087737086</v>
      </c>
      <c r="L7068" s="41">
        <v>2.601086717808343E-4</v>
      </c>
      <c r="M7068" s="42">
        <v>4.1542927648690373</v>
      </c>
    </row>
    <row r="7069" spans="1:13" x14ac:dyDescent="0.2">
      <c r="A7069" s="84">
        <v>360</v>
      </c>
      <c r="B7069" s="85">
        <v>40392</v>
      </c>
      <c r="C7069" s="105">
        <v>17.91</v>
      </c>
      <c r="D7069" s="90"/>
      <c r="F7069" s="96">
        <v>1.52</v>
      </c>
      <c r="G7069" s="91">
        <v>9.7149999999999999</v>
      </c>
      <c r="H7069" s="41">
        <v>2.575773576294349E-4</v>
      </c>
      <c r="I7069" s="42">
        <v>63.592548655471646</v>
      </c>
      <c r="J7069" s="41">
        <v>2.6986111111111113E-4</v>
      </c>
      <c r="K7069" s="42">
        <v>4.4023769488481967</v>
      </c>
      <c r="L7069" s="41">
        <v>2.575773576294349E-4</v>
      </c>
      <c r="M7069" s="42">
        <v>4.154550342226667</v>
      </c>
    </row>
    <row r="7070" spans="1:13" x14ac:dyDescent="0.2">
      <c r="A7070" s="84">
        <v>360</v>
      </c>
      <c r="B7070" s="85">
        <v>40393</v>
      </c>
      <c r="C7070" s="105">
        <v>17.98</v>
      </c>
      <c r="D7070" s="90"/>
      <c r="F7070" s="96">
        <v>1.51</v>
      </c>
      <c r="G7070" s="91">
        <v>9.745000000000001</v>
      </c>
      <c r="H7070" s="41">
        <v>2.5833699337418636E-4</v>
      </c>
      <c r="I7070" s="42">
        <v>63.608976963292299</v>
      </c>
      <c r="J7070" s="41">
        <v>2.706944444444445E-4</v>
      </c>
      <c r="K7070" s="42">
        <v>4.4026476432926414</v>
      </c>
      <c r="L7070" s="41">
        <v>2.5833699337418636E-4</v>
      </c>
      <c r="M7070" s="42">
        <v>4.1548086792200412</v>
      </c>
    </row>
    <row r="7071" spans="1:13" x14ac:dyDescent="0.2">
      <c r="A7071" s="84">
        <v>360</v>
      </c>
      <c r="B7071" s="85">
        <v>40394</v>
      </c>
      <c r="C7071" s="105">
        <v>17.91</v>
      </c>
      <c r="D7071" s="90"/>
      <c r="F7071" s="96">
        <v>1.54</v>
      </c>
      <c r="G7071" s="91">
        <v>9.7249999999999996</v>
      </c>
      <c r="H7071" s="41">
        <v>2.5783059255668483E-4</v>
      </c>
      <c r="I7071" s="42">
        <v>63.625377303514668</v>
      </c>
      <c r="J7071" s="41">
        <v>2.7013888888888888E-4</v>
      </c>
      <c r="K7071" s="42">
        <v>4.4029177821815306</v>
      </c>
      <c r="L7071" s="41">
        <v>2.5783059255668483E-4</v>
      </c>
      <c r="M7071" s="42">
        <v>4.1550665098125981</v>
      </c>
    </row>
    <row r="7072" spans="1:13" x14ac:dyDescent="0.2">
      <c r="A7072" s="84">
        <v>360</v>
      </c>
      <c r="B7072" s="85">
        <v>40395</v>
      </c>
      <c r="C7072" s="105">
        <v>17.850000000000001</v>
      </c>
      <c r="D7072" s="90"/>
      <c r="F7072" s="96">
        <v>1.56</v>
      </c>
      <c r="G7072" s="91">
        <v>9.7050000000000001</v>
      </c>
      <c r="H7072" s="41">
        <v>2.5732409968370895E-4</v>
      </c>
      <c r="I7072" s="42">
        <v>63.641749646446328</v>
      </c>
      <c r="J7072" s="41">
        <v>2.6958333333333332E-4</v>
      </c>
      <c r="K7072" s="42">
        <v>4.4031873655148637</v>
      </c>
      <c r="L7072" s="41">
        <v>2.5732409968370895E-4</v>
      </c>
      <c r="M7072" s="42">
        <v>4.1553238339122816</v>
      </c>
    </row>
    <row r="7073" spans="1:13" x14ac:dyDescent="0.2">
      <c r="A7073" s="84">
        <v>360</v>
      </c>
      <c r="B7073" s="85">
        <v>40396</v>
      </c>
      <c r="C7073" s="105">
        <v>17.87</v>
      </c>
      <c r="D7073" s="90"/>
      <c r="F7073" s="96">
        <v>1.55</v>
      </c>
      <c r="G7073" s="91">
        <v>9.7100000000000009</v>
      </c>
      <c r="H7073" s="41">
        <v>2.5745073153404796E-4</v>
      </c>
      <c r="I7073" s="42">
        <v>63.658134261448915</v>
      </c>
      <c r="J7073" s="41">
        <v>2.6972222222222225E-4</v>
      </c>
      <c r="K7073" s="42">
        <v>4.4034570877370856</v>
      </c>
      <c r="L7073" s="41">
        <v>2.5745073153404796E-4</v>
      </c>
      <c r="M7073" s="42">
        <v>4.1555812846438158</v>
      </c>
    </row>
    <row r="7074" spans="1:13" x14ac:dyDescent="0.2">
      <c r="A7074" s="84">
        <v>360</v>
      </c>
      <c r="B7074" s="85">
        <v>40397</v>
      </c>
      <c r="C7074" s="105">
        <v>17.87</v>
      </c>
      <c r="D7074" s="90"/>
      <c r="F7074" s="96">
        <v>1.55</v>
      </c>
      <c r="G7074" s="91">
        <v>9.7100000000000009</v>
      </c>
      <c r="H7074" s="41">
        <v>2.5745073153404796E-4</v>
      </c>
      <c r="I7074" s="42">
        <v>63.67452309468262</v>
      </c>
      <c r="J7074" s="41">
        <v>2.6972222222222225E-4</v>
      </c>
      <c r="K7074" s="42">
        <v>4.4037268099593074</v>
      </c>
      <c r="L7074" s="41">
        <v>2.5745073153404796E-4</v>
      </c>
      <c r="M7074" s="42">
        <v>4.1558387353753501</v>
      </c>
    </row>
    <row r="7075" spans="1:13" x14ac:dyDescent="0.2">
      <c r="A7075" s="84">
        <v>360</v>
      </c>
      <c r="B7075" s="85">
        <v>40398</v>
      </c>
      <c r="C7075" s="105">
        <v>17.87</v>
      </c>
      <c r="D7075" s="90"/>
      <c r="F7075" s="96">
        <v>1.55</v>
      </c>
      <c r="G7075" s="91">
        <v>9.7100000000000009</v>
      </c>
      <c r="H7075" s="41">
        <v>2.5745073153404796E-4</v>
      </c>
      <c r="I7075" s="42">
        <v>63.69091614723343</v>
      </c>
      <c r="J7075" s="41">
        <v>2.6972222222222225E-4</v>
      </c>
      <c r="K7075" s="42">
        <v>4.4039965321815293</v>
      </c>
      <c r="L7075" s="41">
        <v>2.5745073153404796E-4</v>
      </c>
      <c r="M7075" s="42">
        <v>4.1560961861068844</v>
      </c>
    </row>
    <row r="7076" spans="1:13" x14ac:dyDescent="0.2">
      <c r="A7076" s="84">
        <v>360</v>
      </c>
      <c r="B7076" s="85">
        <v>40399</v>
      </c>
      <c r="C7076" s="105">
        <v>17.850000000000001</v>
      </c>
      <c r="D7076" s="90"/>
      <c r="F7076" s="96">
        <v>1.59</v>
      </c>
      <c r="G7076" s="91">
        <v>9.7200000000000006</v>
      </c>
      <c r="H7076" s="41">
        <v>2.5770397797009181E-4</v>
      </c>
      <c r="I7076" s="42">
        <v>63.707329549685134</v>
      </c>
      <c r="J7076" s="41">
        <v>2.7E-4</v>
      </c>
      <c r="K7076" s="42">
        <v>4.4042665321815297</v>
      </c>
      <c r="L7076" s="41">
        <v>2.5770397797009181E-4</v>
      </c>
      <c r="M7076" s="42">
        <v>4.1563538900848549</v>
      </c>
    </row>
    <row r="7077" spans="1:13" x14ac:dyDescent="0.2">
      <c r="A7077" s="84">
        <v>360</v>
      </c>
      <c r="B7077" s="85">
        <v>40400</v>
      </c>
      <c r="C7077" s="105">
        <v>17.88</v>
      </c>
      <c r="D7077" s="90"/>
      <c r="F7077" s="96">
        <v>1.61</v>
      </c>
      <c r="G7077" s="91">
        <v>9.7449999999999992</v>
      </c>
      <c r="H7077" s="41">
        <v>2.5833699337418636E-4</v>
      </c>
      <c r="I7077" s="42">
        <v>63.723787509656901</v>
      </c>
      <c r="J7077" s="41">
        <v>2.7069444444444444E-4</v>
      </c>
      <c r="K7077" s="42">
        <v>4.4045372266259744</v>
      </c>
      <c r="L7077" s="41">
        <v>2.5833699337418636E-4</v>
      </c>
      <c r="M7077" s="42">
        <v>4.1566122270782291</v>
      </c>
    </row>
    <row r="7078" spans="1:13" x14ac:dyDescent="0.2">
      <c r="A7078" s="84">
        <v>360</v>
      </c>
      <c r="B7078" s="85">
        <v>40401</v>
      </c>
      <c r="C7078" s="105">
        <v>17.96</v>
      </c>
      <c r="D7078" s="90"/>
      <c r="F7078" s="96">
        <v>1.62</v>
      </c>
      <c r="G7078" s="91">
        <v>9.7900000000000009</v>
      </c>
      <c r="H7078" s="41">
        <v>2.5947605880860536E-4</v>
      </c>
      <c r="I7078" s="42">
        <v>63.740322306892267</v>
      </c>
      <c r="J7078" s="41">
        <v>2.7194444444444445E-4</v>
      </c>
      <c r="K7078" s="42">
        <v>4.4048091710704185</v>
      </c>
      <c r="L7078" s="41">
        <v>2.5947605880860536E-4</v>
      </c>
      <c r="M7078" s="42">
        <v>4.1568717031370372</v>
      </c>
    </row>
    <row r="7079" spans="1:13" x14ac:dyDescent="0.2">
      <c r="A7079" s="84">
        <v>360</v>
      </c>
      <c r="B7079" s="85">
        <v>40402</v>
      </c>
      <c r="C7079" s="105">
        <v>18</v>
      </c>
      <c r="D7079" s="90"/>
      <c r="F7079" s="96">
        <v>1.62</v>
      </c>
      <c r="G7079" s="91">
        <v>9.81</v>
      </c>
      <c r="H7079" s="41">
        <v>2.5998216067657509E-4</v>
      </c>
      <c r="I7079" s="42">
        <v>63.756893653607833</v>
      </c>
      <c r="J7079" s="41">
        <v>2.7250000000000001E-4</v>
      </c>
      <c r="K7079" s="42">
        <v>4.4050816710704188</v>
      </c>
      <c r="L7079" s="41">
        <v>2.5998216067657509E-4</v>
      </c>
      <c r="M7079" s="42">
        <v>4.1571316852977134</v>
      </c>
    </row>
    <row r="7080" spans="1:13" x14ac:dyDescent="0.2">
      <c r="A7080" s="84">
        <v>360</v>
      </c>
      <c r="B7080" s="85">
        <v>40403</v>
      </c>
      <c r="C7080" s="105">
        <v>17.989999999999998</v>
      </c>
      <c r="D7080" s="90"/>
      <c r="F7080" s="96">
        <v>1.64</v>
      </c>
      <c r="G7080" s="91">
        <v>9.8149999999999995</v>
      </c>
      <c r="H7080" s="41">
        <v>2.601086717808343E-4</v>
      </c>
      <c r="I7080" s="42">
        <v>63.773477374532945</v>
      </c>
      <c r="J7080" s="41">
        <v>2.7263888888888889E-4</v>
      </c>
      <c r="K7080" s="42">
        <v>4.405354309959308</v>
      </c>
      <c r="L7080" s="41">
        <v>2.601086717808343E-4</v>
      </c>
      <c r="M7080" s="42">
        <v>4.1573917939694942</v>
      </c>
    </row>
    <row r="7081" spans="1:13" x14ac:dyDescent="0.2">
      <c r="A7081" s="84">
        <v>360</v>
      </c>
      <c r="B7081" s="85">
        <v>40404</v>
      </c>
      <c r="C7081" s="105">
        <v>17.989999999999998</v>
      </c>
      <c r="D7081" s="90"/>
      <c r="F7081" s="96">
        <v>1.64</v>
      </c>
      <c r="G7081" s="91">
        <v>9.8149999999999995</v>
      </c>
      <c r="H7081" s="41">
        <v>2.601086717808343E-4</v>
      </c>
      <c r="I7081" s="42">
        <v>63.790065409027683</v>
      </c>
      <c r="J7081" s="41">
        <v>2.7263888888888889E-4</v>
      </c>
      <c r="K7081" s="42">
        <v>4.4056269488481972</v>
      </c>
      <c r="L7081" s="41">
        <v>2.601086717808343E-4</v>
      </c>
      <c r="M7081" s="42">
        <v>4.157651902641275</v>
      </c>
    </row>
    <row r="7082" spans="1:13" x14ac:dyDescent="0.2">
      <c r="A7082" s="84">
        <v>360</v>
      </c>
      <c r="B7082" s="85">
        <v>40405</v>
      </c>
      <c r="C7082" s="105">
        <v>17.989999999999998</v>
      </c>
      <c r="D7082" s="90"/>
      <c r="F7082" s="96">
        <v>1.64</v>
      </c>
      <c r="G7082" s="91">
        <v>9.8149999999999995</v>
      </c>
      <c r="H7082" s="41">
        <v>2.601086717808343E-4</v>
      </c>
      <c r="I7082" s="42">
        <v>63.806657758214037</v>
      </c>
      <c r="J7082" s="41">
        <v>2.7263888888888889E-4</v>
      </c>
      <c r="K7082" s="42">
        <v>4.4058995877370863</v>
      </c>
      <c r="L7082" s="41">
        <v>2.601086717808343E-4</v>
      </c>
      <c r="M7082" s="42">
        <v>4.1579120113130559</v>
      </c>
    </row>
    <row r="7083" spans="1:13" x14ac:dyDescent="0.2">
      <c r="A7083" s="84">
        <v>360</v>
      </c>
      <c r="B7083" s="85">
        <v>40406</v>
      </c>
      <c r="C7083" s="105">
        <v>18.04</v>
      </c>
      <c r="D7083" s="90"/>
      <c r="F7083" s="96">
        <v>1.65</v>
      </c>
      <c r="G7083" s="91">
        <v>9.8449999999999989</v>
      </c>
      <c r="H7083" s="41">
        <v>2.6086761779908763E-4</v>
      </c>
      <c r="I7083" s="42">
        <v>63.823302849023143</v>
      </c>
      <c r="J7083" s="41">
        <v>2.734722222222222E-4</v>
      </c>
      <c r="K7083" s="42">
        <v>4.4061730599593085</v>
      </c>
      <c r="L7083" s="41">
        <v>2.6086761779908763E-4</v>
      </c>
      <c r="M7083" s="42">
        <v>4.1581728789308547</v>
      </c>
    </row>
    <row r="7084" spans="1:13" x14ac:dyDescent="0.2">
      <c r="A7084" s="84">
        <v>360</v>
      </c>
      <c r="B7084" s="85">
        <v>40407</v>
      </c>
      <c r="C7084" s="105">
        <v>18.07</v>
      </c>
      <c r="D7084" s="90"/>
      <c r="F7084" s="96">
        <v>1.64</v>
      </c>
      <c r="G7084" s="91">
        <v>9.8550000000000004</v>
      </c>
      <c r="H7084" s="41">
        <v>2.6112055387228494E-4</v>
      </c>
      <c r="I7084" s="42">
        <v>63.839968425213037</v>
      </c>
      <c r="J7084" s="41">
        <v>2.7375000000000001E-4</v>
      </c>
      <c r="K7084" s="42">
        <v>4.4064468099593084</v>
      </c>
      <c r="L7084" s="41">
        <v>2.6112055387228494E-4</v>
      </c>
      <c r="M7084" s="42">
        <v>4.1584339994847266</v>
      </c>
    </row>
    <row r="7085" spans="1:13" x14ac:dyDescent="0.2">
      <c r="A7085" s="84">
        <v>360</v>
      </c>
      <c r="B7085" s="85">
        <v>40408</v>
      </c>
      <c r="C7085" s="105">
        <v>18.079999999999998</v>
      </c>
      <c r="D7085" s="90"/>
      <c r="F7085" s="96">
        <v>1.66</v>
      </c>
      <c r="G7085" s="91">
        <v>9.8699999999999992</v>
      </c>
      <c r="H7085" s="41">
        <v>2.6149991493418234E-4</v>
      </c>
      <c r="I7085" s="42">
        <v>63.856662571525632</v>
      </c>
      <c r="J7085" s="41">
        <v>2.7416666666666664E-4</v>
      </c>
      <c r="K7085" s="42">
        <v>4.4067209766259747</v>
      </c>
      <c r="L7085" s="41">
        <v>2.6149991493418234E-4</v>
      </c>
      <c r="M7085" s="42">
        <v>4.158695499399661</v>
      </c>
    </row>
    <row r="7086" spans="1:13" x14ac:dyDescent="0.2">
      <c r="A7086" s="84">
        <v>360</v>
      </c>
      <c r="B7086" s="85">
        <v>40409</v>
      </c>
      <c r="C7086" s="105">
        <v>18.100000000000001</v>
      </c>
      <c r="D7086" s="90"/>
      <c r="F7086" s="96">
        <v>1.67</v>
      </c>
      <c r="G7086" s="91">
        <v>9.8850000000000016</v>
      </c>
      <c r="H7086" s="41">
        <v>2.6187922435116917E-4</v>
      </c>
      <c r="I7086" s="42">
        <v>63.873385304789515</v>
      </c>
      <c r="J7086" s="41">
        <v>2.7458333333333338E-4</v>
      </c>
      <c r="K7086" s="42">
        <v>4.4069955599593085</v>
      </c>
      <c r="L7086" s="41">
        <v>2.6187922435116917E-4</v>
      </c>
      <c r="M7086" s="42">
        <v>4.1589573786240122</v>
      </c>
    </row>
    <row r="7087" spans="1:13" x14ac:dyDescent="0.2">
      <c r="A7087" s="84">
        <v>360</v>
      </c>
      <c r="B7087" s="85">
        <v>40410</v>
      </c>
      <c r="C7087" s="105">
        <v>18.170000000000002</v>
      </c>
      <c r="D7087" s="90"/>
      <c r="F7087" s="96">
        <v>1.66</v>
      </c>
      <c r="G7087" s="91">
        <v>9.9150000000000009</v>
      </c>
      <c r="H7087" s="41">
        <v>2.626376883065884E-4</v>
      </c>
      <c r="I7087" s="42">
        <v>63.890160863050284</v>
      </c>
      <c r="J7087" s="41">
        <v>2.754166666666667E-4</v>
      </c>
      <c r="K7087" s="42">
        <v>4.4072709766259752</v>
      </c>
      <c r="L7087" s="41">
        <v>2.626376883065884E-4</v>
      </c>
      <c r="M7087" s="42">
        <v>4.159220016312319</v>
      </c>
    </row>
    <row r="7088" spans="1:13" x14ac:dyDescent="0.2">
      <c r="A7088" s="84">
        <v>360</v>
      </c>
      <c r="B7088" s="85">
        <v>40411</v>
      </c>
      <c r="C7088" s="105">
        <v>18.170000000000002</v>
      </c>
      <c r="D7088" s="90"/>
      <c r="F7088" s="96">
        <v>1.66</v>
      </c>
      <c r="G7088" s="91">
        <v>9.9150000000000009</v>
      </c>
      <c r="H7088" s="41">
        <v>2.626376883065884E-4</v>
      </c>
      <c r="I7088" s="42">
        <v>63.906940827204892</v>
      </c>
      <c r="J7088" s="41">
        <v>2.754166666666667E-4</v>
      </c>
      <c r="K7088" s="42">
        <v>4.407546393292642</v>
      </c>
      <c r="L7088" s="41">
        <v>2.626376883065884E-4</v>
      </c>
      <c r="M7088" s="42">
        <v>4.1594826540006258</v>
      </c>
    </row>
    <row r="7089" spans="1:13" x14ac:dyDescent="0.2">
      <c r="A7089" s="84">
        <v>360</v>
      </c>
      <c r="B7089" s="85">
        <v>40412</v>
      </c>
      <c r="C7089" s="105">
        <v>18.170000000000002</v>
      </c>
      <c r="D7089" s="90"/>
      <c r="F7089" s="96">
        <v>1.66</v>
      </c>
      <c r="G7089" s="91">
        <v>9.9150000000000009</v>
      </c>
      <c r="H7089" s="41">
        <v>2.626376883065884E-4</v>
      </c>
      <c r="I7089" s="42">
        <v>63.923725198410494</v>
      </c>
      <c r="J7089" s="41">
        <v>2.754166666666667E-4</v>
      </c>
      <c r="K7089" s="42">
        <v>4.4078218099593087</v>
      </c>
      <c r="L7089" s="41">
        <v>2.626376883065884E-4</v>
      </c>
      <c r="M7089" s="42">
        <v>4.1597452916889326</v>
      </c>
    </row>
    <row r="7090" spans="1:13" x14ac:dyDescent="0.2">
      <c r="A7090" s="84">
        <v>360</v>
      </c>
      <c r="B7090" s="85">
        <v>40413</v>
      </c>
      <c r="C7090" s="105">
        <v>18.25</v>
      </c>
      <c r="D7090" s="90"/>
      <c r="F7090" s="96">
        <v>1.68</v>
      </c>
      <c r="G7090" s="91">
        <v>9.9649999999999999</v>
      </c>
      <c r="H7090" s="41">
        <v>2.6390133626463808E-4</v>
      </c>
      <c r="I7090" s="42">
        <v>63.94059475490937</v>
      </c>
      <c r="J7090" s="41">
        <v>2.7680555555555553E-4</v>
      </c>
      <c r="K7090" s="42">
        <v>4.4080986155148647</v>
      </c>
      <c r="L7090" s="41">
        <v>2.6390133626463808E-4</v>
      </c>
      <c r="M7090" s="42">
        <v>4.1600091930251972</v>
      </c>
    </row>
    <row r="7091" spans="1:13" x14ac:dyDescent="0.2">
      <c r="A7091" s="84">
        <v>360</v>
      </c>
      <c r="B7091" s="85">
        <v>40414</v>
      </c>
      <c r="C7091" s="105">
        <v>18.39</v>
      </c>
      <c r="D7091" s="90"/>
      <c r="F7091" s="96">
        <v>1.67</v>
      </c>
      <c r="G7091" s="91">
        <v>10.030000000000001</v>
      </c>
      <c r="H7091" s="41">
        <v>2.6554322228822258E-4</v>
      </c>
      <c r="I7091" s="42">
        <v>63.95757374647561</v>
      </c>
      <c r="J7091" s="41">
        <v>2.7861111111111115E-4</v>
      </c>
      <c r="K7091" s="42">
        <v>4.4083772266259755</v>
      </c>
      <c r="L7091" s="41">
        <v>2.6554322228822258E-4</v>
      </c>
      <c r="M7091" s="42">
        <v>4.1602747362474854</v>
      </c>
    </row>
    <row r="7092" spans="1:13" x14ac:dyDescent="0.2">
      <c r="A7092" s="84">
        <v>360</v>
      </c>
      <c r="B7092" s="85">
        <v>40415</v>
      </c>
      <c r="C7092" s="105">
        <v>18.260000000000002</v>
      </c>
      <c r="D7092" s="90"/>
      <c r="F7092" s="96">
        <v>1.67</v>
      </c>
      <c r="G7092" s="91">
        <v>9.9649999999999999</v>
      </c>
      <c r="H7092" s="41">
        <v>2.6390133626463808E-4</v>
      </c>
      <c r="I7092" s="42">
        <v>63.974452235651547</v>
      </c>
      <c r="J7092" s="41">
        <v>2.7680555555555553E-4</v>
      </c>
      <c r="K7092" s="42">
        <v>4.4086540321815315</v>
      </c>
      <c r="L7092" s="41">
        <v>2.6390133626463808E-4</v>
      </c>
      <c r="M7092" s="42">
        <v>4.1605386375837501</v>
      </c>
    </row>
    <row r="7093" spans="1:13" x14ac:dyDescent="0.2">
      <c r="A7093" s="84">
        <v>360</v>
      </c>
      <c r="B7093" s="85">
        <v>40416</v>
      </c>
      <c r="C7093" s="105">
        <v>18.29</v>
      </c>
      <c r="D7093" s="90"/>
      <c r="F7093" s="96">
        <v>1.67</v>
      </c>
      <c r="G7093" s="91">
        <v>9.98</v>
      </c>
      <c r="H7093" s="41">
        <v>2.6428031892411497E-4</v>
      </c>
      <c r="I7093" s="42">
        <v>63.991359424291382</v>
      </c>
      <c r="J7093" s="41">
        <v>2.7722222222222221E-4</v>
      </c>
      <c r="K7093" s="42">
        <v>4.408931254403754</v>
      </c>
      <c r="L7093" s="41">
        <v>2.6428031892411497E-4</v>
      </c>
      <c r="M7093" s="42">
        <v>4.1608029179026742</v>
      </c>
    </row>
    <row r="7094" spans="1:13" x14ac:dyDescent="0.2">
      <c r="A7094" s="84">
        <v>360</v>
      </c>
      <c r="B7094" s="85">
        <v>40417</v>
      </c>
      <c r="C7094" s="105">
        <v>18.29</v>
      </c>
      <c r="D7094" s="90"/>
      <c r="F7094" s="96">
        <v>1.68</v>
      </c>
      <c r="G7094" s="91">
        <v>9.9849999999999994</v>
      </c>
      <c r="H7094" s="41">
        <v>2.6440663502280692E-4</v>
      </c>
      <c r="I7094" s="42">
        <v>64.008279164307297</v>
      </c>
      <c r="J7094" s="41">
        <v>2.7736111111111109E-4</v>
      </c>
      <c r="K7094" s="42">
        <v>4.4092086155148653</v>
      </c>
      <c r="L7094" s="41">
        <v>2.6440663502280692E-4</v>
      </c>
      <c r="M7094" s="42">
        <v>4.1610673245376972</v>
      </c>
    </row>
    <row r="7095" spans="1:13" x14ac:dyDescent="0.2">
      <c r="A7095" s="84">
        <v>360</v>
      </c>
      <c r="B7095" s="85">
        <v>40418</v>
      </c>
      <c r="C7095" s="105">
        <v>18.29</v>
      </c>
      <c r="D7095" s="90"/>
      <c r="F7095" s="96">
        <v>1.68</v>
      </c>
      <c r="G7095" s="91">
        <v>9.9849999999999994</v>
      </c>
      <c r="H7095" s="41">
        <v>2.6440663502280692E-4</v>
      </c>
      <c r="I7095" s="42">
        <v>64.025203378014737</v>
      </c>
      <c r="J7095" s="41">
        <v>2.7736111111111109E-4</v>
      </c>
      <c r="K7095" s="42">
        <v>4.4094859766259766</v>
      </c>
      <c r="L7095" s="41">
        <v>2.6440663502280692E-4</v>
      </c>
      <c r="M7095" s="42">
        <v>4.1613317311727203</v>
      </c>
    </row>
    <row r="7096" spans="1:13" x14ac:dyDescent="0.2">
      <c r="A7096" s="84">
        <v>360</v>
      </c>
      <c r="B7096" s="85">
        <v>40419</v>
      </c>
      <c r="C7096" s="105">
        <v>18.29</v>
      </c>
      <c r="D7096" s="90"/>
      <c r="F7096" s="96">
        <v>1.68</v>
      </c>
      <c r="G7096" s="91">
        <v>9.9849999999999994</v>
      </c>
      <c r="H7096" s="41">
        <v>2.6440663502280692E-4</v>
      </c>
      <c r="I7096" s="42">
        <v>64.042132066596565</v>
      </c>
      <c r="J7096" s="41">
        <v>2.7736111111111109E-4</v>
      </c>
      <c r="K7096" s="42">
        <v>4.409763337737088</v>
      </c>
      <c r="L7096" s="41">
        <v>2.6440663502280692E-4</v>
      </c>
      <c r="M7096" s="42">
        <v>4.1615961378077433</v>
      </c>
    </row>
    <row r="7097" spans="1:13" x14ac:dyDescent="0.2">
      <c r="A7097" s="84">
        <v>360</v>
      </c>
      <c r="B7097" s="85">
        <v>40420</v>
      </c>
      <c r="C7097" s="105">
        <v>18.29</v>
      </c>
      <c r="D7097" s="90"/>
      <c r="F7097" s="96">
        <v>1.68</v>
      </c>
      <c r="G7097" s="91">
        <v>9.9849999999999994</v>
      </c>
      <c r="H7097" s="41">
        <v>2.6440663502280692E-4</v>
      </c>
      <c r="I7097" s="42">
        <v>64.059065231235977</v>
      </c>
      <c r="J7097" s="41">
        <v>2.7736111111111109E-4</v>
      </c>
      <c r="K7097" s="42">
        <v>4.4100406988481993</v>
      </c>
      <c r="L7097" s="41">
        <v>2.6440663502280692E-4</v>
      </c>
      <c r="M7097" s="42">
        <v>4.1618605444427663</v>
      </c>
    </row>
    <row r="7098" spans="1:13" x14ac:dyDescent="0.2">
      <c r="A7098" s="84">
        <v>360</v>
      </c>
      <c r="B7098" s="85">
        <v>40421</v>
      </c>
      <c r="C7098" s="105">
        <v>18.29</v>
      </c>
      <c r="D7098" s="90"/>
      <c r="F7098" s="96">
        <v>1.69</v>
      </c>
      <c r="G7098" s="91">
        <v>9.99</v>
      </c>
      <c r="H7098" s="41">
        <v>2.6453294539519057E-4</v>
      </c>
      <c r="I7098" s="42">
        <v>64.076010964440854</v>
      </c>
      <c r="J7098" s="41">
        <v>2.7750000000000002E-4</v>
      </c>
      <c r="K7098" s="42">
        <v>4.4103181988481994</v>
      </c>
      <c r="L7098" s="41">
        <v>2.6453294539519057E-4</v>
      </c>
      <c r="M7098" s="42">
        <v>4.1621250773881613</v>
      </c>
    </row>
    <row r="7099" spans="1:13" x14ac:dyDescent="0.2">
      <c r="A7099" s="84">
        <v>360</v>
      </c>
      <c r="B7099" s="85">
        <v>40422</v>
      </c>
      <c r="C7099" s="105">
        <v>18.3</v>
      </c>
      <c r="D7099" s="90"/>
      <c r="F7099" s="96">
        <v>1.7</v>
      </c>
      <c r="G7099" s="91">
        <v>10</v>
      </c>
      <c r="H7099" s="41">
        <v>2.647855489630313E-4</v>
      </c>
      <c r="I7099" s="42">
        <v>64.09297736617944</v>
      </c>
      <c r="J7099" s="41">
        <v>2.7777777777777778E-4</v>
      </c>
      <c r="K7099" s="42">
        <v>4.4105959766259772</v>
      </c>
      <c r="L7099" s="41">
        <v>2.647855489630313E-4</v>
      </c>
      <c r="M7099" s="42">
        <v>4.1623898629371245</v>
      </c>
    </row>
    <row r="7100" spans="1:13" x14ac:dyDescent="0.2">
      <c r="A7100" s="84">
        <v>360</v>
      </c>
      <c r="B7100" s="85">
        <v>40423</v>
      </c>
      <c r="C7100" s="105">
        <v>18.309999999999999</v>
      </c>
      <c r="D7100" s="90"/>
      <c r="F7100" s="96">
        <v>1.68</v>
      </c>
      <c r="G7100" s="91">
        <v>9.9949999999999992</v>
      </c>
      <c r="H7100" s="41">
        <v>2.6465925004170998E-4</v>
      </c>
      <c r="I7100" s="42">
        <v>64.10994016550211</v>
      </c>
      <c r="J7100" s="41">
        <v>2.7763888888888885E-4</v>
      </c>
      <c r="K7100" s="42">
        <v>4.4108736155148662</v>
      </c>
      <c r="L7100" s="41">
        <v>2.6465925004170998E-4</v>
      </c>
      <c r="M7100" s="42">
        <v>4.1626545221871663</v>
      </c>
    </row>
    <row r="7101" spans="1:13" x14ac:dyDescent="0.2">
      <c r="A7101" s="84">
        <v>360</v>
      </c>
      <c r="B7101" s="85">
        <v>40424</v>
      </c>
      <c r="C7101" s="105">
        <v>18.29</v>
      </c>
      <c r="D7101" s="90"/>
      <c r="F7101" s="96">
        <v>1.69</v>
      </c>
      <c r="G7101" s="91">
        <v>9.99</v>
      </c>
      <c r="H7101" s="41">
        <v>2.6453294539519057E-4</v>
      </c>
      <c r="I7101" s="42">
        <v>64.126899356803193</v>
      </c>
      <c r="J7101" s="41">
        <v>2.7750000000000002E-4</v>
      </c>
      <c r="K7101" s="42">
        <v>4.4111511155148664</v>
      </c>
      <c r="L7101" s="41">
        <v>2.6453294539519057E-4</v>
      </c>
      <c r="M7101" s="42">
        <v>4.1629190551325612</v>
      </c>
    </row>
    <row r="7102" spans="1:13" x14ac:dyDescent="0.2">
      <c r="A7102" s="84">
        <v>360</v>
      </c>
      <c r="B7102" s="85">
        <v>40425</v>
      </c>
      <c r="C7102" s="105">
        <v>18.29</v>
      </c>
      <c r="D7102" s="90"/>
      <c r="F7102" s="96">
        <v>1.69</v>
      </c>
      <c r="G7102" s="91">
        <v>9.99</v>
      </c>
      <c r="H7102" s="41">
        <v>2.6453294539519057E-4</v>
      </c>
      <c r="I7102" s="42">
        <v>64.143863034369105</v>
      </c>
      <c r="J7102" s="41">
        <v>2.7750000000000002E-4</v>
      </c>
      <c r="K7102" s="42">
        <v>4.4114286155148665</v>
      </c>
      <c r="L7102" s="41">
        <v>2.6453294539519057E-4</v>
      </c>
      <c r="M7102" s="42">
        <v>4.1631835880779562</v>
      </c>
    </row>
    <row r="7103" spans="1:13" x14ac:dyDescent="0.2">
      <c r="A7103" s="84">
        <v>360</v>
      </c>
      <c r="B7103" s="85">
        <v>40426</v>
      </c>
      <c r="C7103" s="105">
        <v>18.29</v>
      </c>
      <c r="D7103" s="90"/>
      <c r="F7103" s="96">
        <v>1.69</v>
      </c>
      <c r="G7103" s="91">
        <v>9.99</v>
      </c>
      <c r="H7103" s="41">
        <v>2.6453294539519057E-4</v>
      </c>
      <c r="I7103" s="42">
        <v>64.160831199386607</v>
      </c>
      <c r="J7103" s="41">
        <v>2.7750000000000002E-4</v>
      </c>
      <c r="K7103" s="42">
        <v>4.4117061155148667</v>
      </c>
      <c r="L7103" s="41">
        <v>2.6453294539519057E-4</v>
      </c>
      <c r="M7103" s="42">
        <v>4.1634481210233512</v>
      </c>
    </row>
    <row r="7104" spans="1:13" x14ac:dyDescent="0.2">
      <c r="A7104" s="84">
        <v>360</v>
      </c>
      <c r="B7104" s="85">
        <v>40427</v>
      </c>
      <c r="C7104" s="105">
        <v>18.22</v>
      </c>
      <c r="D7104" s="90"/>
      <c r="F7104" s="96">
        <v>1.71</v>
      </c>
      <c r="G7104" s="91">
        <v>9.9649999999999999</v>
      </c>
      <c r="H7104" s="41">
        <v>2.6390133626463808E-4</v>
      </c>
      <c r="I7104" s="42">
        <v>64.177763328475976</v>
      </c>
      <c r="J7104" s="41">
        <v>2.7680555555555553E-4</v>
      </c>
      <c r="K7104" s="42">
        <v>4.4119829210704227</v>
      </c>
      <c r="L7104" s="41">
        <v>2.6390133626463808E-4</v>
      </c>
      <c r="M7104" s="42">
        <v>4.1637120223596158</v>
      </c>
    </row>
    <row r="7105" spans="1:13" x14ac:dyDescent="0.2">
      <c r="A7105" s="84">
        <v>360</v>
      </c>
      <c r="B7105" s="85">
        <v>40428</v>
      </c>
      <c r="C7105" s="105">
        <v>18.21</v>
      </c>
      <c r="D7105" s="90"/>
      <c r="F7105" s="96">
        <v>1.7</v>
      </c>
      <c r="G7105" s="91">
        <v>9.9550000000000001</v>
      </c>
      <c r="H7105" s="41">
        <v>2.6364865251715663E-4</v>
      </c>
      <c r="I7105" s="42">
        <v>64.194683709299099</v>
      </c>
      <c r="J7105" s="41">
        <v>2.7652777777777777E-4</v>
      </c>
      <c r="K7105" s="42">
        <v>4.4122594488482001</v>
      </c>
      <c r="L7105" s="41">
        <v>2.6364865251715663E-4</v>
      </c>
      <c r="M7105" s="42">
        <v>4.1639756710121327</v>
      </c>
    </row>
    <row r="7106" spans="1:13" x14ac:dyDescent="0.2">
      <c r="A7106" s="84">
        <v>360</v>
      </c>
      <c r="B7106" s="85">
        <v>40429</v>
      </c>
      <c r="C7106" s="105">
        <v>18.12</v>
      </c>
      <c r="D7106" s="90"/>
      <c r="F7106" s="96">
        <v>1.71</v>
      </c>
      <c r="G7106" s="91">
        <v>9.9150000000000009</v>
      </c>
      <c r="H7106" s="41">
        <v>2.626376883065884E-4</v>
      </c>
      <c r="I7106" s="42">
        <v>64.211543652630084</v>
      </c>
      <c r="J7106" s="41">
        <v>2.754166666666667E-4</v>
      </c>
      <c r="K7106" s="42">
        <v>4.4125348655148668</v>
      </c>
      <c r="L7106" s="41">
        <v>2.626376883065884E-4</v>
      </c>
      <c r="M7106" s="42">
        <v>4.1642383087004395</v>
      </c>
    </row>
    <row r="7107" spans="1:13" x14ac:dyDescent="0.2">
      <c r="A7107" s="84">
        <v>360</v>
      </c>
      <c r="B7107" s="85">
        <v>40430</v>
      </c>
      <c r="C7107" s="105">
        <v>18.239999999999998</v>
      </c>
      <c r="D7107" s="90"/>
      <c r="F7107" s="96">
        <v>1.73</v>
      </c>
      <c r="G7107" s="91">
        <v>9.9849999999999994</v>
      </c>
      <c r="H7107" s="41">
        <v>2.6440663502280692E-4</v>
      </c>
      <c r="I7107" s="42">
        <v>64.228521610816898</v>
      </c>
      <c r="J7107" s="41">
        <v>2.7736111111111109E-4</v>
      </c>
      <c r="K7107" s="42">
        <v>4.4128122266259782</v>
      </c>
      <c r="L7107" s="41">
        <v>2.6440663502280692E-4</v>
      </c>
      <c r="M7107" s="42">
        <v>4.1645027153354626</v>
      </c>
    </row>
    <row r="7108" spans="1:13" x14ac:dyDescent="0.2">
      <c r="A7108" s="84">
        <v>360</v>
      </c>
      <c r="B7108" s="85">
        <v>40431</v>
      </c>
      <c r="C7108" s="105">
        <v>18.170000000000002</v>
      </c>
      <c r="D7108" s="90"/>
      <c r="F7108" s="96">
        <v>1.72</v>
      </c>
      <c r="G7108" s="91">
        <v>9.9450000000000003</v>
      </c>
      <c r="H7108" s="41">
        <v>2.6339594585156334E-4</v>
      </c>
      <c r="I7108" s="42">
        <v>64.245439143017222</v>
      </c>
      <c r="J7108" s="41">
        <v>2.7625000000000002E-4</v>
      </c>
      <c r="K7108" s="42">
        <v>4.4130884766259779</v>
      </c>
      <c r="L7108" s="41">
        <v>2.6339594585156334E-4</v>
      </c>
      <c r="M7108" s="42">
        <v>4.1647661112813141</v>
      </c>
    </row>
    <row r="7109" spans="1:13" x14ac:dyDescent="0.2">
      <c r="A7109" s="84">
        <v>360</v>
      </c>
      <c r="B7109" s="85">
        <v>40432</v>
      </c>
      <c r="C7109" s="105">
        <v>18.170000000000002</v>
      </c>
      <c r="D7109" s="90"/>
      <c r="F7109" s="96">
        <v>1.72</v>
      </c>
      <c r="G7109" s="91">
        <v>9.9450000000000003</v>
      </c>
      <c r="H7109" s="41">
        <v>2.6339594585156334E-4</v>
      </c>
      <c r="I7109" s="42">
        <v>64.262361131226953</v>
      </c>
      <c r="J7109" s="41">
        <v>2.7625000000000002E-4</v>
      </c>
      <c r="K7109" s="42">
        <v>4.4133647266259777</v>
      </c>
      <c r="L7109" s="41">
        <v>2.6339594585156334E-4</v>
      </c>
      <c r="M7109" s="42">
        <v>4.1650295072271657</v>
      </c>
    </row>
    <row r="7110" spans="1:13" x14ac:dyDescent="0.2">
      <c r="A7110" s="84">
        <v>360</v>
      </c>
      <c r="B7110" s="85">
        <v>40433</v>
      </c>
      <c r="C7110" s="105">
        <v>18.170000000000002</v>
      </c>
      <c r="D7110" s="90"/>
      <c r="F7110" s="96">
        <v>1.72</v>
      </c>
      <c r="G7110" s="91">
        <v>9.9450000000000003</v>
      </c>
      <c r="H7110" s="41">
        <v>2.6339594585156334E-4</v>
      </c>
      <c r="I7110" s="42">
        <v>64.279287576619765</v>
      </c>
      <c r="J7110" s="41">
        <v>2.7625000000000002E-4</v>
      </c>
      <c r="K7110" s="42">
        <v>4.4136409766259774</v>
      </c>
      <c r="L7110" s="41">
        <v>2.6339594585156334E-4</v>
      </c>
      <c r="M7110" s="42">
        <v>4.1652929031730173</v>
      </c>
    </row>
    <row r="7111" spans="1:13" x14ac:dyDescent="0.2">
      <c r="A7111" s="84">
        <v>360</v>
      </c>
      <c r="B7111" s="85">
        <v>40434</v>
      </c>
      <c r="C7111" s="105">
        <v>18.27</v>
      </c>
      <c r="D7111" s="90"/>
      <c r="F7111" s="96">
        <v>1.77</v>
      </c>
      <c r="G7111" s="91">
        <v>10.02</v>
      </c>
      <c r="H7111" s="41">
        <v>2.6529068740543948E-4</v>
      </c>
      <c r="I7111" s="42">
        <v>64.296340273006905</v>
      </c>
      <c r="J7111" s="41">
        <v>2.7833333333333334E-4</v>
      </c>
      <c r="K7111" s="42">
        <v>4.4139193099593106</v>
      </c>
      <c r="L7111" s="41">
        <v>2.6529068740543948E-4</v>
      </c>
      <c r="M7111" s="42">
        <v>4.1655581938604227</v>
      </c>
    </row>
    <row r="7112" spans="1:13" x14ac:dyDescent="0.2">
      <c r="A7112" s="84">
        <v>360</v>
      </c>
      <c r="B7112" s="85">
        <v>40435</v>
      </c>
      <c r="C7112" s="105">
        <v>18.329999999999998</v>
      </c>
      <c r="D7112" s="90"/>
      <c r="F7112" s="96">
        <v>1.76</v>
      </c>
      <c r="G7112" s="91">
        <v>10.045</v>
      </c>
      <c r="H7112" s="41">
        <v>2.6592198170138914E-4</v>
      </c>
      <c r="I7112" s="42">
        <v>64.313438083228448</v>
      </c>
      <c r="J7112" s="41">
        <v>2.7902777777777778E-4</v>
      </c>
      <c r="K7112" s="42">
        <v>4.4141983377370888</v>
      </c>
      <c r="L7112" s="41">
        <v>2.6592198170138914E-4</v>
      </c>
      <c r="M7112" s="42">
        <v>4.1658241158421241</v>
      </c>
    </row>
    <row r="7113" spans="1:13" x14ac:dyDescent="0.2">
      <c r="A7113" s="84">
        <v>360</v>
      </c>
      <c r="B7113" s="85">
        <v>40436</v>
      </c>
      <c r="C7113" s="105">
        <v>18.34</v>
      </c>
      <c r="D7113" s="90"/>
      <c r="F7113" s="96">
        <v>1.77</v>
      </c>
      <c r="G7113" s="91">
        <v>10.055</v>
      </c>
      <c r="H7113" s="41">
        <v>2.6617445937549E-4</v>
      </c>
      <c r="I7113" s="42">
        <v>64.330556677840832</v>
      </c>
      <c r="J7113" s="41">
        <v>2.7930555555555554E-4</v>
      </c>
      <c r="K7113" s="42">
        <v>4.4144776432926447</v>
      </c>
      <c r="L7113" s="41">
        <v>2.6617445937549E-4</v>
      </c>
      <c r="M7113" s="42">
        <v>4.1660902903014998</v>
      </c>
    </row>
    <row r="7114" spans="1:13" x14ac:dyDescent="0.2">
      <c r="A7114" s="84">
        <v>360</v>
      </c>
      <c r="B7114" s="85">
        <v>40437</v>
      </c>
      <c r="C7114" s="105">
        <v>18.329999999999998</v>
      </c>
      <c r="D7114" s="90"/>
      <c r="F7114" s="96">
        <v>1.75</v>
      </c>
      <c r="G7114" s="91">
        <v>10.039999999999999</v>
      </c>
      <c r="H7114" s="41">
        <v>2.6579573428442416E-4</v>
      </c>
      <c r="I7114" s="42">
        <v>64.347655465389948</v>
      </c>
      <c r="J7114" s="41">
        <v>2.7888888888888885E-4</v>
      </c>
      <c r="K7114" s="42">
        <v>4.4147565321815332</v>
      </c>
      <c r="L7114" s="41">
        <v>2.6579573428442416E-4</v>
      </c>
      <c r="M7114" s="42">
        <v>4.1663560860357842</v>
      </c>
    </row>
    <row r="7115" spans="1:13" x14ac:dyDescent="0.2">
      <c r="A7115" s="84">
        <v>360</v>
      </c>
      <c r="B7115" s="85">
        <v>40438</v>
      </c>
      <c r="C7115" s="105">
        <v>18.32</v>
      </c>
      <c r="D7115" s="90"/>
      <c r="F7115" s="96">
        <v>1.76</v>
      </c>
      <c r="G7115" s="91">
        <v>10.040000000000001</v>
      </c>
      <c r="H7115" s="41">
        <v>2.6579573428442416E-4</v>
      </c>
      <c r="I7115" s="42">
        <v>64.364758797723852</v>
      </c>
      <c r="J7115" s="41">
        <v>2.788888888888889E-4</v>
      </c>
      <c r="K7115" s="42">
        <v>4.4150354210704217</v>
      </c>
      <c r="L7115" s="41">
        <v>2.6579573428442416E-4</v>
      </c>
      <c r="M7115" s="42">
        <v>4.1666218817700686</v>
      </c>
    </row>
    <row r="7116" spans="1:13" x14ac:dyDescent="0.2">
      <c r="A7116" s="84">
        <v>360</v>
      </c>
      <c r="B7116" s="85">
        <v>40439</v>
      </c>
      <c r="C7116" s="105">
        <v>18.32</v>
      </c>
      <c r="D7116" s="90"/>
      <c r="F7116" s="96">
        <v>1.76</v>
      </c>
      <c r="G7116" s="91">
        <v>10.040000000000001</v>
      </c>
      <c r="H7116" s="41">
        <v>2.6579573428442416E-4</v>
      </c>
      <c r="I7116" s="42">
        <v>64.381866676050535</v>
      </c>
      <c r="J7116" s="41">
        <v>2.788888888888889E-4</v>
      </c>
      <c r="K7116" s="42">
        <v>4.4153143099593102</v>
      </c>
      <c r="L7116" s="41">
        <v>2.6579573428442416E-4</v>
      </c>
      <c r="M7116" s="42">
        <v>4.1668876775043531</v>
      </c>
    </row>
    <row r="7117" spans="1:13" x14ac:dyDescent="0.2">
      <c r="A7117" s="84">
        <v>360</v>
      </c>
      <c r="B7117" s="85">
        <v>40440</v>
      </c>
      <c r="C7117" s="105">
        <v>18.32</v>
      </c>
      <c r="D7117" s="90"/>
      <c r="F7117" s="96">
        <v>1.76</v>
      </c>
      <c r="G7117" s="91">
        <v>10.040000000000001</v>
      </c>
      <c r="H7117" s="41">
        <v>2.6579573428442416E-4</v>
      </c>
      <c r="I7117" s="42">
        <v>64.398979101578291</v>
      </c>
      <c r="J7117" s="41">
        <v>2.788888888888889E-4</v>
      </c>
      <c r="K7117" s="42">
        <v>4.4155931988481987</v>
      </c>
      <c r="L7117" s="41">
        <v>2.6579573428442416E-4</v>
      </c>
      <c r="M7117" s="42">
        <v>4.1671534732386375</v>
      </c>
    </row>
    <row r="7118" spans="1:13" x14ac:dyDescent="0.2">
      <c r="A7118" s="84">
        <v>360</v>
      </c>
      <c r="B7118" s="85">
        <v>40441</v>
      </c>
      <c r="C7118" s="105">
        <v>18.34</v>
      </c>
      <c r="D7118" s="90"/>
      <c r="F7118" s="96">
        <v>1.77</v>
      </c>
      <c r="G7118" s="91">
        <v>10.055</v>
      </c>
      <c r="H7118" s="41">
        <v>2.6617445937549E-4</v>
      </c>
      <c r="I7118" s="42">
        <v>64.416120465024989</v>
      </c>
      <c r="J7118" s="41">
        <v>2.7930555555555554E-4</v>
      </c>
      <c r="K7118" s="42">
        <v>4.4158725044037546</v>
      </c>
      <c r="L7118" s="41">
        <v>2.6617445937549E-4</v>
      </c>
      <c r="M7118" s="42">
        <v>4.1674196476980132</v>
      </c>
    </row>
    <row r="7119" spans="1:13" x14ac:dyDescent="0.2">
      <c r="A7119" s="84">
        <v>360</v>
      </c>
      <c r="B7119" s="85">
        <v>40442</v>
      </c>
      <c r="C7119" s="105">
        <v>18.37</v>
      </c>
      <c r="D7119" s="90"/>
      <c r="F7119" s="96">
        <v>1.76</v>
      </c>
      <c r="G7119" s="91">
        <v>10.065000000000001</v>
      </c>
      <c r="H7119" s="41">
        <v>2.6642691417322339E-4</v>
      </c>
      <c r="I7119" s="42">
        <v>64.4332826532235</v>
      </c>
      <c r="J7119" s="41">
        <v>2.7958333333333334E-4</v>
      </c>
      <c r="K7119" s="42">
        <v>4.4161520877370881</v>
      </c>
      <c r="L7119" s="41">
        <v>2.6642691417322339E-4</v>
      </c>
      <c r="M7119" s="42">
        <v>4.1676860746121864</v>
      </c>
    </row>
    <row r="7120" spans="1:13" x14ac:dyDescent="0.2">
      <c r="A7120" s="84">
        <v>360</v>
      </c>
      <c r="B7120" s="85">
        <v>40443</v>
      </c>
      <c r="C7120" s="105">
        <v>18.38</v>
      </c>
      <c r="D7120" s="90"/>
      <c r="F7120" s="96">
        <v>1.77</v>
      </c>
      <c r="G7120" s="91">
        <v>10.074999999999999</v>
      </c>
      <c r="H7120" s="41">
        <v>2.6667934609880817E-4</v>
      </c>
      <c r="I7120" s="42">
        <v>64.450465678908458</v>
      </c>
      <c r="J7120" s="41">
        <v>2.798611111111111E-4</v>
      </c>
      <c r="K7120" s="42">
        <v>4.4164319488481993</v>
      </c>
      <c r="L7120" s="41">
        <v>2.6667934609880817E-4</v>
      </c>
      <c r="M7120" s="42">
        <v>4.1679527539582857</v>
      </c>
    </row>
    <row r="7121" spans="1:13" x14ac:dyDescent="0.2">
      <c r="A7121" s="84">
        <v>360</v>
      </c>
      <c r="B7121" s="85">
        <v>40444</v>
      </c>
      <c r="C7121" s="105">
        <v>18.37</v>
      </c>
      <c r="D7121" s="90"/>
      <c r="F7121" s="96">
        <v>1.76</v>
      </c>
      <c r="G7121" s="91">
        <v>10.065000000000001</v>
      </c>
      <c r="H7121" s="41">
        <v>2.6642691417322339E-4</v>
      </c>
      <c r="I7121" s="42">
        <v>64.467637017596317</v>
      </c>
      <c r="J7121" s="41">
        <v>2.7958333333333334E-4</v>
      </c>
      <c r="K7121" s="42">
        <v>4.4167115321815329</v>
      </c>
      <c r="L7121" s="41">
        <v>2.6642691417322339E-4</v>
      </c>
      <c r="M7121" s="42">
        <v>4.1682191808724589</v>
      </c>
    </row>
    <row r="7122" spans="1:13" x14ac:dyDescent="0.2">
      <c r="A7122" s="84">
        <v>360</v>
      </c>
      <c r="B7122" s="85">
        <v>40445</v>
      </c>
      <c r="C7122" s="105">
        <v>18.43</v>
      </c>
      <c r="D7122" s="90"/>
      <c r="F7122" s="96">
        <v>1.79</v>
      </c>
      <c r="G7122" s="91">
        <v>10.11</v>
      </c>
      <c r="H7122" s="41">
        <v>2.6756267778016429E-4</v>
      </c>
      <c r="I7122" s="42">
        <v>64.484886151186899</v>
      </c>
      <c r="J7122" s="41">
        <v>2.8083333333333329E-4</v>
      </c>
      <c r="K7122" s="42">
        <v>4.416992365514866</v>
      </c>
      <c r="L7122" s="41">
        <v>2.6756267778016429E-4</v>
      </c>
      <c r="M7122" s="42">
        <v>4.1684867435502388</v>
      </c>
    </row>
    <row r="7123" spans="1:13" x14ac:dyDescent="0.2">
      <c r="A7123" s="84">
        <v>360</v>
      </c>
      <c r="B7123" s="85">
        <v>40446</v>
      </c>
      <c r="C7123" s="105">
        <v>18.43</v>
      </c>
      <c r="D7123" s="90"/>
      <c r="F7123" s="96">
        <v>1.79</v>
      </c>
      <c r="G7123" s="91">
        <v>10.11</v>
      </c>
      <c r="H7123" s="41">
        <v>2.6756267778016429E-4</v>
      </c>
      <c r="I7123" s="42">
        <v>64.502139900001865</v>
      </c>
      <c r="J7123" s="41">
        <v>2.8083333333333329E-4</v>
      </c>
      <c r="K7123" s="42">
        <v>4.417273198848199</v>
      </c>
      <c r="L7123" s="41">
        <v>2.6756267778016429E-4</v>
      </c>
      <c r="M7123" s="42">
        <v>4.1687543062280188</v>
      </c>
    </row>
    <row r="7124" spans="1:13" x14ac:dyDescent="0.2">
      <c r="A7124" s="84">
        <v>360</v>
      </c>
      <c r="B7124" s="85">
        <v>40447</v>
      </c>
      <c r="C7124" s="105">
        <v>18.43</v>
      </c>
      <c r="D7124" s="90"/>
      <c r="F7124" s="96">
        <v>1.79</v>
      </c>
      <c r="G7124" s="91">
        <v>10.11</v>
      </c>
      <c r="H7124" s="41">
        <v>2.6756267778016429E-4</v>
      </c>
      <c r="I7124" s="42">
        <v>64.519398265276067</v>
      </c>
      <c r="J7124" s="41">
        <v>2.8083333333333329E-4</v>
      </c>
      <c r="K7124" s="42">
        <v>4.4175540321815321</v>
      </c>
      <c r="L7124" s="41">
        <v>2.6756267778016429E-4</v>
      </c>
      <c r="M7124" s="42">
        <v>4.1690218689057987</v>
      </c>
    </row>
    <row r="7125" spans="1:13" x14ac:dyDescent="0.2">
      <c r="A7125" s="84">
        <v>360</v>
      </c>
      <c r="B7125" s="85">
        <v>40448</v>
      </c>
      <c r="C7125" s="105">
        <v>18.440000000000001</v>
      </c>
      <c r="D7125" s="90"/>
      <c r="F7125" s="96">
        <v>1.79</v>
      </c>
      <c r="G7125" s="91">
        <v>10.115</v>
      </c>
      <c r="H7125" s="41">
        <v>2.6768884516270575E-4</v>
      </c>
      <c r="I7125" s="42">
        <v>64.536669388488292</v>
      </c>
      <c r="J7125" s="41">
        <v>2.8097222222222222E-4</v>
      </c>
      <c r="K7125" s="42">
        <v>4.417835004403754</v>
      </c>
      <c r="L7125" s="41">
        <v>2.6768884516270575E-4</v>
      </c>
      <c r="M7125" s="42">
        <v>4.169289557750961</v>
      </c>
    </row>
    <row r="7126" spans="1:13" x14ac:dyDescent="0.2">
      <c r="A7126" s="84">
        <v>360</v>
      </c>
      <c r="B7126" s="85">
        <v>40449</v>
      </c>
      <c r="C7126" s="105">
        <v>18.690000000000001</v>
      </c>
      <c r="D7126" s="90"/>
      <c r="F7126" s="96">
        <v>1.79</v>
      </c>
      <c r="G7126" s="91">
        <v>10.24</v>
      </c>
      <c r="H7126" s="41">
        <v>2.7084117439768463E-4</v>
      </c>
      <c r="I7126" s="42">
        <v>64.55414857581718</v>
      </c>
      <c r="J7126" s="41">
        <v>2.8444444444444443E-4</v>
      </c>
      <c r="K7126" s="42">
        <v>4.4181194488481985</v>
      </c>
      <c r="L7126" s="41">
        <v>2.7084117439768463E-4</v>
      </c>
      <c r="M7126" s="42">
        <v>4.1695603989253591</v>
      </c>
    </row>
    <row r="7127" spans="1:13" x14ac:dyDescent="0.2">
      <c r="A7127" s="84">
        <v>360</v>
      </c>
      <c r="B7127" s="85">
        <v>40450</v>
      </c>
      <c r="C7127" s="105">
        <v>18.71</v>
      </c>
      <c r="D7127" s="90"/>
      <c r="F7127" s="96">
        <v>1.82</v>
      </c>
      <c r="G7127" s="91">
        <v>10.265000000000001</v>
      </c>
      <c r="H7127" s="41">
        <v>2.7147121249226913E-4</v>
      </c>
      <c r="I7127" s="42">
        <v>64.571673168802462</v>
      </c>
      <c r="J7127" s="41">
        <v>2.8513888888888892E-4</v>
      </c>
      <c r="K7127" s="42">
        <v>4.4184045877370872</v>
      </c>
      <c r="L7127" s="41">
        <v>2.7147121249226913E-4</v>
      </c>
      <c r="M7127" s="42">
        <v>4.1698318701378518</v>
      </c>
    </row>
    <row r="7128" spans="1:13" x14ac:dyDescent="0.2">
      <c r="A7128" s="84">
        <v>360</v>
      </c>
      <c r="B7128" s="85">
        <v>40451</v>
      </c>
      <c r="C7128" s="105">
        <v>18.739999999999998</v>
      </c>
      <c r="D7128" s="90"/>
      <c r="F7128" s="96">
        <v>1.82</v>
      </c>
      <c r="G7128" s="91">
        <v>10.28</v>
      </c>
      <c r="H7128" s="41">
        <v>2.7184916697686745E-4</v>
      </c>
      <c r="I7128" s="42">
        <v>64.5892269243637</v>
      </c>
      <c r="J7128" s="41">
        <v>2.8555555555555555E-4</v>
      </c>
      <c r="K7128" s="42">
        <v>4.4186901432926424</v>
      </c>
      <c r="L7128" s="41">
        <v>2.7184916697686745E-4</v>
      </c>
      <c r="M7128" s="42">
        <v>4.1701037193048283</v>
      </c>
    </row>
    <row r="7129" spans="1:13" x14ac:dyDescent="0.2">
      <c r="A7129" s="84">
        <v>360</v>
      </c>
      <c r="B7129" s="85">
        <v>40452</v>
      </c>
      <c r="C7129" s="105">
        <v>18.75</v>
      </c>
      <c r="D7129" s="90"/>
      <c r="F7129" s="96">
        <v>1.85</v>
      </c>
      <c r="G7129" s="91">
        <v>10.3</v>
      </c>
      <c r="H7129" s="41">
        <v>2.7235302655115312E-4</v>
      </c>
      <c r="I7129" s="42">
        <v>64.606817995799148</v>
      </c>
      <c r="J7129" s="41">
        <v>2.8611111111111111E-4</v>
      </c>
      <c r="K7129" s="42">
        <v>4.4189762544037539</v>
      </c>
      <c r="L7129" s="41">
        <v>2.7235302655115312E-4</v>
      </c>
      <c r="M7129" s="42">
        <v>4.1703760723313792</v>
      </c>
    </row>
    <row r="7130" spans="1:13" x14ac:dyDescent="0.2">
      <c r="A7130" s="84">
        <v>360</v>
      </c>
      <c r="B7130" s="85">
        <v>40453</v>
      </c>
      <c r="C7130" s="105">
        <v>18.75</v>
      </c>
      <c r="D7130" s="90"/>
      <c r="F7130" s="96">
        <v>1.85</v>
      </c>
      <c r="G7130" s="91">
        <v>10.3</v>
      </c>
      <c r="H7130" s="41">
        <v>2.7235302655115312E-4</v>
      </c>
      <c r="I7130" s="42">
        <v>64.624413858216144</v>
      </c>
      <c r="J7130" s="41">
        <v>2.8611111111111111E-4</v>
      </c>
      <c r="K7130" s="42">
        <v>4.4192623655148653</v>
      </c>
      <c r="L7130" s="41">
        <v>2.7235302655115312E-4</v>
      </c>
      <c r="M7130" s="42">
        <v>4.1706484253579301</v>
      </c>
    </row>
    <row r="7131" spans="1:13" x14ac:dyDescent="0.2">
      <c r="A7131" s="84">
        <v>360</v>
      </c>
      <c r="B7131" s="85">
        <v>40454</v>
      </c>
      <c r="C7131" s="105">
        <v>18.75</v>
      </c>
      <c r="D7131" s="90"/>
      <c r="F7131" s="96">
        <v>1.85</v>
      </c>
      <c r="G7131" s="91">
        <v>10.3</v>
      </c>
      <c r="H7131" s="41">
        <v>2.7235302655115312E-4</v>
      </c>
      <c r="I7131" s="42">
        <v>64.64201451291953</v>
      </c>
      <c r="J7131" s="41">
        <v>2.8611111111111111E-4</v>
      </c>
      <c r="K7131" s="42">
        <v>4.4195484766259767</v>
      </c>
      <c r="L7131" s="41">
        <v>2.7235302655115312E-4</v>
      </c>
      <c r="M7131" s="42">
        <v>4.1709207783844811</v>
      </c>
    </row>
    <row r="7132" spans="1:13" x14ac:dyDescent="0.2">
      <c r="A7132" s="84">
        <v>360</v>
      </c>
      <c r="B7132" s="85">
        <v>40455</v>
      </c>
      <c r="C7132" s="105">
        <v>18.670000000000002</v>
      </c>
      <c r="D7132" s="90"/>
      <c r="F7132" s="96">
        <v>1.82</v>
      </c>
      <c r="G7132" s="91">
        <v>10.245000000000001</v>
      </c>
      <c r="H7132" s="41">
        <v>2.7096719341423992E-4</v>
      </c>
      <c r="I7132" s="42">
        <v>64.659530378168739</v>
      </c>
      <c r="J7132" s="41">
        <v>2.8458333333333336E-4</v>
      </c>
      <c r="K7132" s="42">
        <v>4.4198330599593101</v>
      </c>
      <c r="L7132" s="41">
        <v>2.7096719341423992E-4</v>
      </c>
      <c r="M7132" s="42">
        <v>4.1711917455778948</v>
      </c>
    </row>
    <row r="7133" spans="1:13" x14ac:dyDescent="0.2">
      <c r="A7133" s="84">
        <v>360</v>
      </c>
      <c r="B7133" s="85">
        <v>40456</v>
      </c>
      <c r="C7133" s="105">
        <v>18.649999999999999</v>
      </c>
      <c r="D7133" s="90"/>
      <c r="F7133" s="96">
        <v>1.82</v>
      </c>
      <c r="G7133" s="91">
        <v>10.234999999999999</v>
      </c>
      <c r="H7133" s="41">
        <v>2.7071514968102228E-4</v>
      </c>
      <c r="I7133" s="42">
        <v>64.677034692613375</v>
      </c>
      <c r="J7133" s="41">
        <v>2.8430555555555555E-4</v>
      </c>
      <c r="K7133" s="42">
        <v>4.4201173655148658</v>
      </c>
      <c r="L7133" s="41">
        <v>2.7071514968102228E-4</v>
      </c>
      <c r="M7133" s="42">
        <v>4.1714624607275761</v>
      </c>
    </row>
    <row r="7134" spans="1:13" x14ac:dyDescent="0.2">
      <c r="A7134" s="84">
        <v>360</v>
      </c>
      <c r="B7134" s="85">
        <v>40457</v>
      </c>
      <c r="C7134" s="105">
        <v>18.510000000000002</v>
      </c>
      <c r="D7134" s="90"/>
      <c r="F7134" s="96">
        <v>1.83</v>
      </c>
      <c r="G7134" s="91">
        <v>10.170000000000002</v>
      </c>
      <c r="H7134" s="41">
        <v>2.6907630943728833E-4</v>
      </c>
      <c r="I7134" s="42">
        <v>64.694437750413812</v>
      </c>
      <c r="J7134" s="41">
        <v>2.8250000000000004E-4</v>
      </c>
      <c r="K7134" s="42">
        <v>4.4203998655148657</v>
      </c>
      <c r="L7134" s="41">
        <v>2.6907630943728833E-4</v>
      </c>
      <c r="M7134" s="42">
        <v>4.1717315370370134</v>
      </c>
    </row>
    <row r="7135" spans="1:13" x14ac:dyDescent="0.2">
      <c r="A7135" s="84">
        <v>360</v>
      </c>
      <c r="B7135" s="85">
        <v>40458</v>
      </c>
      <c r="C7135" s="105">
        <v>18.579999999999998</v>
      </c>
      <c r="D7135" s="90"/>
      <c r="F7135" s="96">
        <v>1.84</v>
      </c>
      <c r="G7135" s="91">
        <v>10.209999999999999</v>
      </c>
      <c r="H7135" s="41">
        <v>2.7008494058100574E-4</v>
      </c>
      <c r="I7135" s="42">
        <v>64.711910743789559</v>
      </c>
      <c r="J7135" s="41">
        <v>2.8361111111111111E-4</v>
      </c>
      <c r="K7135" s="42">
        <v>4.4206834766259773</v>
      </c>
      <c r="L7135" s="41">
        <v>2.7008494058100574E-4</v>
      </c>
      <c r="M7135" s="42">
        <v>4.1720016219775946</v>
      </c>
    </row>
    <row r="7136" spans="1:13" x14ac:dyDescent="0.2">
      <c r="A7136" s="84">
        <v>360</v>
      </c>
      <c r="B7136" s="85">
        <v>40459</v>
      </c>
      <c r="C7136" s="105">
        <v>18.579999999999998</v>
      </c>
      <c r="D7136" s="90"/>
      <c r="F7136" s="96">
        <v>1.84</v>
      </c>
      <c r="G7136" s="91">
        <v>10.209999999999999</v>
      </c>
      <c r="H7136" s="41">
        <v>2.7008494058100574E-4</v>
      </c>
      <c r="I7136" s="42">
        <v>64.729388456357682</v>
      </c>
      <c r="J7136" s="41">
        <v>2.8361111111111111E-4</v>
      </c>
      <c r="K7136" s="42">
        <v>4.4209670877370888</v>
      </c>
      <c r="L7136" s="41">
        <v>2.7008494058100574E-4</v>
      </c>
      <c r="M7136" s="42">
        <v>4.1722717069181758</v>
      </c>
    </row>
    <row r="7137" spans="1:13" x14ac:dyDescent="0.2">
      <c r="A7137" s="84">
        <v>360</v>
      </c>
      <c r="B7137" s="85">
        <v>40460</v>
      </c>
      <c r="C7137" s="105">
        <v>18.579999999999998</v>
      </c>
      <c r="D7137" s="90"/>
      <c r="F7137" s="96">
        <v>1.84</v>
      </c>
      <c r="G7137" s="91">
        <v>10.209999999999999</v>
      </c>
      <c r="H7137" s="41">
        <v>2.7008494058100574E-4</v>
      </c>
      <c r="I7137" s="42">
        <v>64.746870889392767</v>
      </c>
      <c r="J7137" s="41">
        <v>2.8361111111111111E-4</v>
      </c>
      <c r="K7137" s="42">
        <v>4.4212506988482003</v>
      </c>
      <c r="L7137" s="41">
        <v>2.7008494058100574E-4</v>
      </c>
      <c r="M7137" s="42">
        <v>4.1725417918587571</v>
      </c>
    </row>
    <row r="7138" spans="1:13" x14ac:dyDescent="0.2">
      <c r="A7138" s="84">
        <v>360</v>
      </c>
      <c r="B7138" s="85">
        <v>40461</v>
      </c>
      <c r="C7138" s="105">
        <v>18.579999999999998</v>
      </c>
      <c r="D7138" s="90"/>
      <c r="F7138" s="96">
        <v>1.84</v>
      </c>
      <c r="G7138" s="91">
        <v>10.209999999999999</v>
      </c>
      <c r="H7138" s="41">
        <v>2.7008494058100574E-4</v>
      </c>
      <c r="I7138" s="42">
        <v>64.76435804416974</v>
      </c>
      <c r="J7138" s="41">
        <v>2.8361111111111111E-4</v>
      </c>
      <c r="K7138" s="42">
        <v>4.4215343099593118</v>
      </c>
      <c r="L7138" s="41">
        <v>2.7008494058100574E-4</v>
      </c>
      <c r="M7138" s="42">
        <v>4.1728118767993383</v>
      </c>
    </row>
    <row r="7139" spans="1:13" x14ac:dyDescent="0.2">
      <c r="A7139" s="84">
        <v>360</v>
      </c>
      <c r="B7139" s="85">
        <v>40462</v>
      </c>
      <c r="C7139" s="105">
        <v>18.61</v>
      </c>
      <c r="D7139" s="90"/>
      <c r="F7139" s="96">
        <v>1.86</v>
      </c>
      <c r="G7139" s="91">
        <v>10.234999999999999</v>
      </c>
      <c r="H7139" s="41">
        <v>2.7071514968102228E-4</v>
      </c>
      <c r="I7139" s="42">
        <v>64.781890737051668</v>
      </c>
      <c r="J7139" s="41">
        <v>2.8430555555555555E-4</v>
      </c>
      <c r="K7139" s="42">
        <v>4.4218186155148675</v>
      </c>
      <c r="L7139" s="41">
        <v>2.7071514968102228E-4</v>
      </c>
      <c r="M7139" s="42">
        <v>4.1730825919490195</v>
      </c>
    </row>
    <row r="7140" spans="1:13" x14ac:dyDescent="0.2">
      <c r="A7140" s="84">
        <v>360</v>
      </c>
      <c r="B7140" s="85">
        <v>40463</v>
      </c>
      <c r="C7140" s="105">
        <v>18.7</v>
      </c>
      <c r="D7140" s="90"/>
      <c r="F7140" s="96">
        <v>1.83</v>
      </c>
      <c r="G7140" s="91">
        <v>10.265000000000001</v>
      </c>
      <c r="H7140" s="41">
        <v>2.7147121249226913E-4</v>
      </c>
      <c r="I7140" s="42">
        <v>64.799477155477604</v>
      </c>
      <c r="J7140" s="41">
        <v>2.8513888888888892E-4</v>
      </c>
      <c r="K7140" s="42">
        <v>4.4221037544037562</v>
      </c>
      <c r="L7140" s="41">
        <v>2.7147121249226913E-4</v>
      </c>
      <c r="M7140" s="42">
        <v>4.1733540631615114</v>
      </c>
    </row>
    <row r="7141" spans="1:13" x14ac:dyDescent="0.2">
      <c r="A7141" s="84">
        <v>360</v>
      </c>
      <c r="B7141" s="85">
        <v>40464</v>
      </c>
      <c r="C7141" s="105">
        <v>18.72</v>
      </c>
      <c r="D7141" s="90"/>
      <c r="F7141" s="96">
        <v>1.82</v>
      </c>
      <c r="G7141" s="91">
        <v>10.27</v>
      </c>
      <c r="H7141" s="41">
        <v>2.7159720301717094E-4</v>
      </c>
      <c r="I7141" s="42">
        <v>64.817076512230003</v>
      </c>
      <c r="J7141" s="41">
        <v>2.8527777777777774E-4</v>
      </c>
      <c r="K7141" s="42">
        <v>4.4223890321815338</v>
      </c>
      <c r="L7141" s="41">
        <v>2.7159720301717094E-4</v>
      </c>
      <c r="M7141" s="42">
        <v>4.1736256603645288</v>
      </c>
    </row>
    <row r="7142" spans="1:13" x14ac:dyDescent="0.2">
      <c r="A7142" s="84">
        <v>360</v>
      </c>
      <c r="B7142" s="85">
        <v>40465</v>
      </c>
      <c r="C7142" s="105">
        <v>18.72</v>
      </c>
      <c r="D7142" s="90"/>
      <c r="F7142" s="96">
        <v>1.85</v>
      </c>
      <c r="G7142" s="91">
        <v>10.285</v>
      </c>
      <c r="H7142" s="41">
        <v>2.7197514041277238E-4</v>
      </c>
      <c r="I7142" s="42">
        <v>64.83470514571556</v>
      </c>
      <c r="J7142" s="41">
        <v>2.8569444444444443E-4</v>
      </c>
      <c r="K7142" s="42">
        <v>4.4226747266259778</v>
      </c>
      <c r="L7142" s="41">
        <v>2.7197514041277238E-4</v>
      </c>
      <c r="M7142" s="42">
        <v>4.1738976355049413</v>
      </c>
    </row>
    <row r="7143" spans="1:13" x14ac:dyDescent="0.2">
      <c r="A7143" s="84">
        <v>360</v>
      </c>
      <c r="B7143" s="85">
        <v>40466</v>
      </c>
      <c r="C7143" s="105">
        <v>18.73</v>
      </c>
      <c r="D7143" s="90"/>
      <c r="F7143" s="96">
        <v>1.84</v>
      </c>
      <c r="G7143" s="91">
        <v>10.285</v>
      </c>
      <c r="H7143" s="41">
        <v>2.7197514041277238E-4</v>
      </c>
      <c r="I7143" s="42">
        <v>64.852338573751183</v>
      </c>
      <c r="J7143" s="41">
        <v>2.8569444444444443E-4</v>
      </c>
      <c r="K7143" s="42">
        <v>4.4229604210704219</v>
      </c>
      <c r="L7143" s="41">
        <v>2.7197514041277238E-4</v>
      </c>
      <c r="M7143" s="42">
        <v>4.1741696106453539</v>
      </c>
    </row>
    <row r="7144" spans="1:13" x14ac:dyDescent="0.2">
      <c r="A7144" s="84">
        <v>360</v>
      </c>
      <c r="B7144" s="85">
        <v>40467</v>
      </c>
      <c r="C7144" s="105">
        <v>18.73</v>
      </c>
      <c r="D7144" s="90"/>
      <c r="F7144" s="96">
        <v>1.84</v>
      </c>
      <c r="G7144" s="91">
        <v>10.285</v>
      </c>
      <c r="H7144" s="41">
        <v>2.7197514041277238E-4</v>
      </c>
      <c r="I7144" s="42">
        <v>64.869976797640874</v>
      </c>
      <c r="J7144" s="41">
        <v>2.8569444444444443E-4</v>
      </c>
      <c r="K7144" s="42">
        <v>4.4232461155148659</v>
      </c>
      <c r="L7144" s="41">
        <v>2.7197514041277238E-4</v>
      </c>
      <c r="M7144" s="42">
        <v>4.1744415857857664</v>
      </c>
    </row>
    <row r="7145" spans="1:13" x14ac:dyDescent="0.2">
      <c r="A7145" s="84">
        <v>360</v>
      </c>
      <c r="B7145" s="85">
        <v>40468</v>
      </c>
      <c r="C7145" s="105">
        <v>18.73</v>
      </c>
      <c r="D7145" s="90"/>
      <c r="F7145" s="96">
        <v>1.84</v>
      </c>
      <c r="G7145" s="91">
        <v>10.285</v>
      </c>
      <c r="H7145" s="41">
        <v>2.7197514041277238E-4</v>
      </c>
      <c r="I7145" s="42">
        <v>64.887619818688989</v>
      </c>
      <c r="J7145" s="41">
        <v>2.8569444444444443E-4</v>
      </c>
      <c r="K7145" s="42">
        <v>4.4235318099593099</v>
      </c>
      <c r="L7145" s="41">
        <v>2.7197514041277238E-4</v>
      </c>
      <c r="M7145" s="42">
        <v>4.174713560926179</v>
      </c>
    </row>
    <row r="7146" spans="1:13" x14ac:dyDescent="0.2">
      <c r="A7146" s="84">
        <v>360</v>
      </c>
      <c r="B7146" s="85">
        <v>40469</v>
      </c>
      <c r="C7146" s="105">
        <v>18.739999999999998</v>
      </c>
      <c r="D7146" s="90"/>
      <c r="F7146" s="96">
        <v>1.83</v>
      </c>
      <c r="G7146" s="91">
        <v>10.285</v>
      </c>
      <c r="H7146" s="41">
        <v>2.7197514041277238E-4</v>
      </c>
      <c r="I7146" s="42">
        <v>64.905267638200229</v>
      </c>
      <c r="J7146" s="41">
        <v>2.8569444444444443E-4</v>
      </c>
      <c r="K7146" s="42">
        <v>4.423817504403754</v>
      </c>
      <c r="L7146" s="41">
        <v>2.7197514041277238E-4</v>
      </c>
      <c r="M7146" s="42">
        <v>4.1749855360665915</v>
      </c>
    </row>
    <row r="7147" spans="1:13" x14ac:dyDescent="0.2">
      <c r="A7147" s="84">
        <v>360</v>
      </c>
      <c r="B7147" s="85">
        <v>40470</v>
      </c>
      <c r="C7147" s="105">
        <v>18.77</v>
      </c>
      <c r="D7147" s="90"/>
      <c r="F7147" s="96">
        <v>1.85</v>
      </c>
      <c r="G7147" s="91">
        <v>10.31</v>
      </c>
      <c r="H7147" s="41">
        <v>2.7260492217373589E-4</v>
      </c>
      <c r="I7147" s="42">
        <v>64.922961133633407</v>
      </c>
      <c r="J7147" s="41">
        <v>2.8638888888888892E-4</v>
      </c>
      <c r="K7147" s="42">
        <v>4.4241038932926431</v>
      </c>
      <c r="L7147" s="41">
        <v>2.7260492217373589E-4</v>
      </c>
      <c r="M7147" s="42">
        <v>4.175258140988765</v>
      </c>
    </row>
    <row r="7148" spans="1:13" x14ac:dyDescent="0.2">
      <c r="A7148" s="84">
        <v>360</v>
      </c>
      <c r="B7148" s="85">
        <v>40471</v>
      </c>
      <c r="C7148" s="105">
        <v>18.79</v>
      </c>
      <c r="D7148" s="90"/>
      <c r="F7148" s="96">
        <v>1.84</v>
      </c>
      <c r="G7148" s="91">
        <v>10.315</v>
      </c>
      <c r="H7148" s="41">
        <v>2.727308614458579E-4</v>
      </c>
      <c r="I7148" s="42">
        <v>64.940667628751001</v>
      </c>
      <c r="J7148" s="41">
        <v>2.8652777777777775E-4</v>
      </c>
      <c r="K7148" s="42">
        <v>4.424390421070421</v>
      </c>
      <c r="L7148" s="41">
        <v>2.727308614458579E-4</v>
      </c>
      <c r="M7148" s="42">
        <v>4.1755308718502109</v>
      </c>
    </row>
    <row r="7149" spans="1:13" x14ac:dyDescent="0.2">
      <c r="A7149" s="84">
        <v>360</v>
      </c>
      <c r="B7149" s="85">
        <v>40472</v>
      </c>
      <c r="C7149" s="105">
        <v>18.72</v>
      </c>
      <c r="D7149" s="90"/>
      <c r="F7149" s="96">
        <v>1.85</v>
      </c>
      <c r="G7149" s="91">
        <v>10.285</v>
      </c>
      <c r="H7149" s="41">
        <v>2.7197514041277238E-4</v>
      </c>
      <c r="I7149" s="42">
        <v>64.958329875947825</v>
      </c>
      <c r="J7149" s="41">
        <v>2.8569444444444443E-4</v>
      </c>
      <c r="K7149" s="42">
        <v>4.4246761155148651</v>
      </c>
      <c r="L7149" s="41">
        <v>2.7197514041277238E-4</v>
      </c>
      <c r="M7149" s="42">
        <v>4.1758028469906234</v>
      </c>
    </row>
    <row r="7150" spans="1:13" x14ac:dyDescent="0.2">
      <c r="A7150" s="84">
        <v>360</v>
      </c>
      <c r="B7150" s="85">
        <v>40473</v>
      </c>
      <c r="C7150" s="105">
        <v>18.72</v>
      </c>
      <c r="D7150" s="90"/>
      <c r="F7150" s="96">
        <v>1.85</v>
      </c>
      <c r="G7150" s="91">
        <v>10.285</v>
      </c>
      <c r="H7150" s="41">
        <v>2.7197514041277238E-4</v>
      </c>
      <c r="I7150" s="42">
        <v>64.975996926836814</v>
      </c>
      <c r="J7150" s="41">
        <v>2.8569444444444443E-4</v>
      </c>
      <c r="K7150" s="42">
        <v>4.4249618099593091</v>
      </c>
      <c r="L7150" s="41">
        <v>2.7197514041277238E-4</v>
      </c>
      <c r="M7150" s="42">
        <v>4.176074822131036</v>
      </c>
    </row>
    <row r="7151" spans="1:13" x14ac:dyDescent="0.2">
      <c r="A7151" s="84">
        <v>360</v>
      </c>
      <c r="B7151" s="85">
        <v>40474</v>
      </c>
      <c r="C7151" s="105">
        <v>18.72</v>
      </c>
      <c r="D7151" s="90"/>
      <c r="F7151" s="96">
        <v>1.85</v>
      </c>
      <c r="G7151" s="91">
        <v>10.285</v>
      </c>
      <c r="H7151" s="41">
        <v>2.7197514041277238E-4</v>
      </c>
      <c r="I7151" s="42">
        <v>64.993668782724455</v>
      </c>
      <c r="J7151" s="41">
        <v>2.8569444444444443E-4</v>
      </c>
      <c r="K7151" s="42">
        <v>4.4252475044037531</v>
      </c>
      <c r="L7151" s="41">
        <v>2.7197514041277238E-4</v>
      </c>
      <c r="M7151" s="42">
        <v>4.1763467972714485</v>
      </c>
    </row>
    <row r="7152" spans="1:13" x14ac:dyDescent="0.2">
      <c r="A7152" s="84">
        <v>360</v>
      </c>
      <c r="B7152" s="85">
        <v>40475</v>
      </c>
      <c r="C7152" s="105">
        <v>18.72</v>
      </c>
      <c r="D7152" s="90"/>
      <c r="F7152" s="96">
        <v>1.85</v>
      </c>
      <c r="G7152" s="91">
        <v>10.285</v>
      </c>
      <c r="H7152" s="41">
        <v>2.7197514041277238E-4</v>
      </c>
      <c r="I7152" s="42">
        <v>65.01134544491758</v>
      </c>
      <c r="J7152" s="41">
        <v>2.8569444444444443E-4</v>
      </c>
      <c r="K7152" s="42">
        <v>4.4255331988481972</v>
      </c>
      <c r="L7152" s="41">
        <v>2.7197514041277238E-4</v>
      </c>
      <c r="M7152" s="42">
        <v>4.1766187724118611</v>
      </c>
    </row>
    <row r="7153" spans="1:13" x14ac:dyDescent="0.2">
      <c r="A7153" s="84">
        <v>360</v>
      </c>
      <c r="B7153" s="85">
        <v>40476</v>
      </c>
      <c r="C7153" s="105">
        <v>18.71</v>
      </c>
      <c r="D7153" s="90"/>
      <c r="F7153" s="96">
        <v>1.83</v>
      </c>
      <c r="G7153" s="91">
        <v>10.27</v>
      </c>
      <c r="H7153" s="41">
        <v>2.7159720301717094E-4</v>
      </c>
      <c r="I7153" s="42">
        <v>65.029002344504804</v>
      </c>
      <c r="J7153" s="41">
        <v>2.8527777777777774E-4</v>
      </c>
      <c r="K7153" s="42">
        <v>4.4258184766259747</v>
      </c>
      <c r="L7153" s="41">
        <v>2.7159720301717094E-4</v>
      </c>
      <c r="M7153" s="42">
        <v>4.1768903696148785</v>
      </c>
    </row>
    <row r="7154" spans="1:13" x14ac:dyDescent="0.2">
      <c r="A7154" s="84">
        <v>360</v>
      </c>
      <c r="B7154" s="85">
        <v>40477</v>
      </c>
      <c r="C7154" s="105">
        <v>18.739999999999998</v>
      </c>
      <c r="D7154" s="90"/>
      <c r="F7154" s="96">
        <v>1.84</v>
      </c>
      <c r="G7154" s="91">
        <v>10.29</v>
      </c>
      <c r="H7154" s="41">
        <v>2.7210110815345523E-4</v>
      </c>
      <c r="I7154" s="42">
        <v>65.046696808104855</v>
      </c>
      <c r="J7154" s="41">
        <v>2.8583333333333331E-4</v>
      </c>
      <c r="K7154" s="42">
        <v>4.4261043099593085</v>
      </c>
      <c r="L7154" s="41">
        <v>2.7210110815345523E-4</v>
      </c>
      <c r="M7154" s="42">
        <v>4.1771624707230322</v>
      </c>
    </row>
    <row r="7155" spans="1:13" x14ac:dyDescent="0.2">
      <c r="A7155" s="84">
        <v>360</v>
      </c>
      <c r="B7155" s="85">
        <v>40478</v>
      </c>
      <c r="C7155" s="105">
        <v>18.84</v>
      </c>
      <c r="D7155" s="90"/>
      <c r="F7155" s="96">
        <v>1.84</v>
      </c>
      <c r="G7155" s="91">
        <v>10.34</v>
      </c>
      <c r="H7155" s="41">
        <v>2.7336047243342598E-4</v>
      </c>
      <c r="I7155" s="42">
        <v>65.064478003874555</v>
      </c>
      <c r="J7155" s="41">
        <v>2.8722222222222224E-4</v>
      </c>
      <c r="K7155" s="42">
        <v>4.4263915321815306</v>
      </c>
      <c r="L7155" s="41">
        <v>2.7336047243342598E-4</v>
      </c>
      <c r="M7155" s="42">
        <v>4.1774358311954654</v>
      </c>
    </row>
    <row r="7156" spans="1:13" x14ac:dyDescent="0.2">
      <c r="A7156" s="84">
        <v>360</v>
      </c>
      <c r="B7156" s="85">
        <v>40479</v>
      </c>
      <c r="C7156" s="105">
        <v>18.850000000000001</v>
      </c>
      <c r="D7156" s="90"/>
      <c r="F7156" s="96">
        <v>1.83</v>
      </c>
      <c r="G7156" s="91">
        <v>10.34</v>
      </c>
      <c r="H7156" s="41">
        <v>2.7336047243342598E-4</v>
      </c>
      <c r="I7156" s="42">
        <v>65.082264060320327</v>
      </c>
      <c r="J7156" s="41">
        <v>2.8722222222222224E-4</v>
      </c>
      <c r="K7156" s="42">
        <v>4.4266787544037527</v>
      </c>
      <c r="L7156" s="41">
        <v>2.7336047243342598E-4</v>
      </c>
      <c r="M7156" s="42">
        <v>4.1777091916678986</v>
      </c>
    </row>
    <row r="7157" spans="1:13" x14ac:dyDescent="0.2">
      <c r="A7157" s="84">
        <v>360</v>
      </c>
      <c r="B7157" s="85">
        <v>40480</v>
      </c>
      <c r="C7157" s="105">
        <v>18.829999999999998</v>
      </c>
      <c r="D7157" s="90"/>
      <c r="F7157" s="96">
        <v>1.83</v>
      </c>
      <c r="G7157" s="91">
        <v>10.329999999999998</v>
      </c>
      <c r="H7157" s="41">
        <v>2.7310864511087551E-4</v>
      </c>
      <c r="I7157" s="42">
        <v>65.100038589278583</v>
      </c>
      <c r="J7157" s="41">
        <v>2.8694444444444438E-4</v>
      </c>
      <c r="K7157" s="42">
        <v>4.4269656988481971</v>
      </c>
      <c r="L7157" s="41">
        <v>2.7310864511087551E-4</v>
      </c>
      <c r="M7157" s="42">
        <v>4.1779823003130092</v>
      </c>
    </row>
    <row r="7158" spans="1:13" x14ac:dyDescent="0.2">
      <c r="A7158" s="84">
        <v>360</v>
      </c>
      <c r="B7158" s="85">
        <v>40481</v>
      </c>
      <c r="C7158" s="105">
        <v>18.829999999999998</v>
      </c>
      <c r="D7158" s="90"/>
      <c r="F7158" s="96">
        <v>1.83</v>
      </c>
      <c r="G7158" s="91">
        <v>10.329999999999998</v>
      </c>
      <c r="H7158" s="41">
        <v>2.7310864511087551E-4</v>
      </c>
      <c r="I7158" s="42">
        <v>65.117817972614361</v>
      </c>
      <c r="J7158" s="41">
        <v>2.8694444444444438E-4</v>
      </c>
      <c r="K7158" s="42">
        <v>4.4272526432926416</v>
      </c>
      <c r="L7158" s="41">
        <v>2.7310864511087551E-4</v>
      </c>
      <c r="M7158" s="42">
        <v>4.1782554089581199</v>
      </c>
    </row>
    <row r="7159" spans="1:13" x14ac:dyDescent="0.2">
      <c r="A7159" s="84">
        <v>360</v>
      </c>
      <c r="B7159" s="85">
        <v>40482</v>
      </c>
      <c r="C7159" s="105">
        <v>18.829999999999998</v>
      </c>
      <c r="D7159" s="90"/>
      <c r="F7159" s="96">
        <v>1.83</v>
      </c>
      <c r="G7159" s="91">
        <v>10.329999999999998</v>
      </c>
      <c r="H7159" s="41">
        <v>2.7310864511087551E-4</v>
      </c>
      <c r="I7159" s="42">
        <v>65.135602211653435</v>
      </c>
      <c r="J7159" s="41">
        <v>2.8694444444444438E-4</v>
      </c>
      <c r="K7159" s="42">
        <v>4.427539587737086</v>
      </c>
      <c r="L7159" s="41">
        <v>2.7310864511087551E-4</v>
      </c>
      <c r="M7159" s="42">
        <v>4.1785285176032305</v>
      </c>
    </row>
    <row r="7160" spans="1:13" x14ac:dyDescent="0.2">
      <c r="A7160" s="84">
        <v>360</v>
      </c>
      <c r="B7160" s="85">
        <v>40483</v>
      </c>
      <c r="C7160" s="105">
        <v>18.829999999999998</v>
      </c>
      <c r="D7160" s="90"/>
      <c r="F7160" s="96">
        <v>1.83</v>
      </c>
      <c r="G7160" s="91">
        <v>10.329999999999998</v>
      </c>
      <c r="H7160" s="41">
        <v>2.7310864511087551E-4</v>
      </c>
      <c r="I7160" s="42">
        <v>65.153391307721947</v>
      </c>
      <c r="J7160" s="41">
        <v>2.8694444444444438E-4</v>
      </c>
      <c r="K7160" s="42">
        <v>4.4278265321815304</v>
      </c>
      <c r="L7160" s="41">
        <v>2.7310864511087551E-4</v>
      </c>
      <c r="M7160" s="42">
        <v>4.1788016262483412</v>
      </c>
    </row>
    <row r="7161" spans="1:13" x14ac:dyDescent="0.2">
      <c r="A7161" s="84">
        <v>360</v>
      </c>
      <c r="B7161" s="85">
        <v>40484</v>
      </c>
      <c r="C7161" s="105">
        <v>18.850000000000001</v>
      </c>
      <c r="D7161" s="90"/>
      <c r="F7161" s="96">
        <v>1.84</v>
      </c>
      <c r="G7161" s="91">
        <v>10.345000000000001</v>
      </c>
      <c r="H7161" s="41">
        <v>2.7348637756019478E-4</v>
      </c>
      <c r="I7161" s="42">
        <v>65.171209872696451</v>
      </c>
      <c r="J7161" s="41">
        <v>2.8736111111111112E-4</v>
      </c>
      <c r="K7161" s="42">
        <v>4.4281138932926414</v>
      </c>
      <c r="L7161" s="41">
        <v>2.7348637756019478E-4</v>
      </c>
      <c r="M7161" s="42">
        <v>4.1790751126259016</v>
      </c>
    </row>
    <row r="7162" spans="1:13" x14ac:dyDescent="0.2">
      <c r="A7162" s="84">
        <v>360</v>
      </c>
      <c r="B7162" s="85">
        <v>40485</v>
      </c>
      <c r="C7162" s="105">
        <v>18.78</v>
      </c>
      <c r="D7162" s="90"/>
      <c r="F7162" s="96">
        <v>1.84</v>
      </c>
      <c r="G7162" s="91">
        <v>10.31</v>
      </c>
      <c r="H7162" s="41">
        <v>2.7260492217373589E-4</v>
      </c>
      <c r="I7162" s="42">
        <v>65.188975865291766</v>
      </c>
      <c r="J7162" s="41">
        <v>2.8638888888888892E-4</v>
      </c>
      <c r="K7162" s="42">
        <v>4.4284002821815305</v>
      </c>
      <c r="L7162" s="41">
        <v>2.7260492217373589E-4</v>
      </c>
      <c r="M7162" s="42">
        <v>4.1793477175480751</v>
      </c>
    </row>
    <row r="7163" spans="1:13" x14ac:dyDescent="0.2">
      <c r="A7163" s="84">
        <v>360</v>
      </c>
      <c r="B7163" s="85">
        <v>40486</v>
      </c>
      <c r="C7163" s="105">
        <v>18.75</v>
      </c>
      <c r="D7163" s="90"/>
      <c r="F7163" s="96">
        <v>1.85</v>
      </c>
      <c r="G7163" s="91">
        <v>10.3</v>
      </c>
      <c r="H7163" s="41">
        <v>2.7235302655115312E-4</v>
      </c>
      <c r="I7163" s="42">
        <v>65.206730280166454</v>
      </c>
      <c r="J7163" s="41">
        <v>2.8611111111111111E-4</v>
      </c>
      <c r="K7163" s="42">
        <v>4.4286863932926419</v>
      </c>
      <c r="L7163" s="41">
        <v>2.7235302655115312E-4</v>
      </c>
      <c r="M7163" s="42">
        <v>4.179620070574626</v>
      </c>
    </row>
    <row r="7164" spans="1:13" x14ac:dyDescent="0.2">
      <c r="A7164" s="84">
        <v>360</v>
      </c>
      <c r="B7164" s="85">
        <v>40487</v>
      </c>
      <c r="C7164" s="105">
        <v>18.72</v>
      </c>
      <c r="D7164" s="90"/>
      <c r="F7164" s="96">
        <v>1.85</v>
      </c>
      <c r="G7164" s="91">
        <v>10.285</v>
      </c>
      <c r="H7164" s="41">
        <v>2.7197514041277238E-4</v>
      </c>
      <c r="I7164" s="42">
        <v>65.224464889790255</v>
      </c>
      <c r="J7164" s="41">
        <v>2.8569444444444443E-4</v>
      </c>
      <c r="K7164" s="42">
        <v>4.4289720877370859</v>
      </c>
      <c r="L7164" s="41">
        <v>2.7197514041277238E-4</v>
      </c>
      <c r="M7164" s="42">
        <v>4.1798920457150386</v>
      </c>
    </row>
    <row r="7165" spans="1:13" x14ac:dyDescent="0.2">
      <c r="A7165" s="84">
        <v>360</v>
      </c>
      <c r="B7165" s="85">
        <v>40488</v>
      </c>
      <c r="C7165" s="105">
        <v>18.72</v>
      </c>
      <c r="D7165" s="90"/>
      <c r="F7165" s="96">
        <v>1.85</v>
      </c>
      <c r="G7165" s="91">
        <v>10.285</v>
      </c>
      <c r="H7165" s="41">
        <v>2.7197514041277238E-4</v>
      </c>
      <c r="I7165" s="42">
        <v>65.242204322787003</v>
      </c>
      <c r="J7165" s="41">
        <v>2.8569444444444443E-4</v>
      </c>
      <c r="K7165" s="42">
        <v>4.42925778218153</v>
      </c>
      <c r="L7165" s="41">
        <v>2.7197514041277238E-4</v>
      </c>
      <c r="M7165" s="42">
        <v>4.1801640208554511</v>
      </c>
    </row>
    <row r="7166" spans="1:13" x14ac:dyDescent="0.2">
      <c r="A7166" s="84">
        <v>360</v>
      </c>
      <c r="B7166" s="85">
        <v>40489</v>
      </c>
      <c r="C7166" s="105">
        <v>18.72</v>
      </c>
      <c r="D7166" s="90"/>
      <c r="F7166" s="96">
        <v>1.85</v>
      </c>
      <c r="G7166" s="91">
        <v>10.285</v>
      </c>
      <c r="H7166" s="41">
        <v>2.7197514041277238E-4</v>
      </c>
      <c r="I7166" s="42">
        <v>65.259948580468532</v>
      </c>
      <c r="J7166" s="41">
        <v>2.8569444444444443E-4</v>
      </c>
      <c r="K7166" s="42">
        <v>4.429543476625974</v>
      </c>
      <c r="L7166" s="41">
        <v>2.7197514041277238E-4</v>
      </c>
      <c r="M7166" s="42">
        <v>4.1804359959958637</v>
      </c>
    </row>
    <row r="7167" spans="1:13" x14ac:dyDescent="0.2">
      <c r="A7167" s="84">
        <v>360</v>
      </c>
      <c r="B7167" s="85">
        <v>40490</v>
      </c>
      <c r="C7167" s="105">
        <v>18.61</v>
      </c>
      <c r="D7167" s="90"/>
      <c r="F7167" s="96">
        <v>1.87</v>
      </c>
      <c r="G7167" s="91">
        <v>10.24</v>
      </c>
      <c r="H7167" s="41">
        <v>2.7084117439768463E-4</v>
      </c>
      <c r="I7167" s="42">
        <v>65.277623661583192</v>
      </c>
      <c r="J7167" s="41">
        <v>2.8444444444444443E-4</v>
      </c>
      <c r="K7167" s="42">
        <v>4.4298279210704186</v>
      </c>
      <c r="L7167" s="41">
        <v>2.7084117439768463E-4</v>
      </c>
      <c r="M7167" s="42">
        <v>4.1807068371702609</v>
      </c>
    </row>
    <row r="7168" spans="1:13" x14ac:dyDescent="0.2">
      <c r="A7168" s="84">
        <v>360</v>
      </c>
      <c r="B7168" s="85">
        <v>40491</v>
      </c>
      <c r="C7168" s="105">
        <v>18.63</v>
      </c>
      <c r="D7168" s="90"/>
      <c r="F7168" s="96">
        <v>1.94</v>
      </c>
      <c r="G7168" s="91">
        <v>10.285</v>
      </c>
      <c r="H7168" s="41">
        <v>2.7197514041277238E-4</v>
      </c>
      <c r="I7168" s="42">
        <v>65.295377552444364</v>
      </c>
      <c r="J7168" s="41">
        <v>2.8569444444444443E-4</v>
      </c>
      <c r="K7168" s="42">
        <v>4.4301136155148626</v>
      </c>
      <c r="L7168" s="41">
        <v>2.7197514041277238E-4</v>
      </c>
      <c r="M7168" s="42">
        <v>4.1809788123106735</v>
      </c>
    </row>
    <row r="7169" spans="1:13" x14ac:dyDescent="0.2">
      <c r="A7169" s="84">
        <v>360</v>
      </c>
      <c r="B7169" s="85">
        <v>40492</v>
      </c>
      <c r="C7169" s="105">
        <v>18.62</v>
      </c>
      <c r="D7169" s="90"/>
      <c r="F7169" s="96">
        <v>1.86</v>
      </c>
      <c r="G7169" s="91">
        <v>10.24</v>
      </c>
      <c r="H7169" s="41">
        <v>2.7084117439768463E-4</v>
      </c>
      <c r="I7169" s="42">
        <v>65.313062229183402</v>
      </c>
      <c r="J7169" s="41">
        <v>2.8444444444444443E-4</v>
      </c>
      <c r="K7169" s="42">
        <v>4.4303980599593071</v>
      </c>
      <c r="L7169" s="41">
        <v>2.7084117439768463E-4</v>
      </c>
      <c r="M7169" s="42">
        <v>4.1812496534850716</v>
      </c>
    </row>
    <row r="7170" spans="1:13" x14ac:dyDescent="0.2">
      <c r="A7170" s="84">
        <v>360</v>
      </c>
      <c r="B7170" s="85">
        <v>40493</v>
      </c>
      <c r="C7170" s="105">
        <v>18.61</v>
      </c>
      <c r="D7170" s="90"/>
      <c r="F7170" s="96">
        <v>1.85</v>
      </c>
      <c r="G7170" s="91">
        <v>10.23</v>
      </c>
      <c r="H7170" s="41">
        <v>2.7058911926403084E-4</v>
      </c>
      <c r="I7170" s="42">
        <v>65.33073523316844</v>
      </c>
      <c r="J7170" s="41">
        <v>2.8416666666666667E-4</v>
      </c>
      <c r="K7170" s="42">
        <v>4.430682226625974</v>
      </c>
      <c r="L7170" s="41">
        <v>2.7058911926403084E-4</v>
      </c>
      <c r="M7170" s="42">
        <v>4.1815202426043356</v>
      </c>
    </row>
    <row r="7171" spans="1:13" x14ac:dyDescent="0.2">
      <c r="A7171" s="84">
        <v>360</v>
      </c>
      <c r="B7171" s="85">
        <v>40494</v>
      </c>
      <c r="C7171" s="105">
        <v>18.600000000000001</v>
      </c>
      <c r="D7171" s="90"/>
      <c r="F7171" s="96">
        <v>1.84</v>
      </c>
      <c r="G7171" s="91">
        <v>10.220000000000001</v>
      </c>
      <c r="H7171" s="41">
        <v>2.7033704132639613E-4</v>
      </c>
      <c r="I7171" s="42">
        <v>65.348396550839055</v>
      </c>
      <c r="J7171" s="41">
        <v>2.8388888888888892E-4</v>
      </c>
      <c r="K7171" s="42">
        <v>4.4309661155148632</v>
      </c>
      <c r="L7171" s="41">
        <v>2.7033704132639613E-4</v>
      </c>
      <c r="M7171" s="42">
        <v>4.1817905796456625</v>
      </c>
    </row>
    <row r="7172" spans="1:13" x14ac:dyDescent="0.2">
      <c r="A7172" s="84">
        <v>360</v>
      </c>
      <c r="B7172" s="85">
        <v>40495</v>
      </c>
      <c r="C7172" s="105">
        <v>18.600000000000001</v>
      </c>
      <c r="D7172" s="90"/>
      <c r="F7172" s="96">
        <v>1.84</v>
      </c>
      <c r="G7172" s="91">
        <v>10.220000000000001</v>
      </c>
      <c r="H7172" s="41">
        <v>2.7033704132639613E-4</v>
      </c>
      <c r="I7172" s="42">
        <v>65.36606264301804</v>
      </c>
      <c r="J7172" s="41">
        <v>2.8388888888888892E-4</v>
      </c>
      <c r="K7172" s="42">
        <v>4.4312500044037524</v>
      </c>
      <c r="L7172" s="41">
        <v>2.7033704132639613E-4</v>
      </c>
      <c r="M7172" s="42">
        <v>4.1820609166869893</v>
      </c>
    </row>
    <row r="7173" spans="1:13" x14ac:dyDescent="0.2">
      <c r="A7173" s="84">
        <v>360</v>
      </c>
      <c r="B7173" s="85">
        <v>40496</v>
      </c>
      <c r="C7173" s="105">
        <v>18.600000000000001</v>
      </c>
      <c r="D7173" s="90"/>
      <c r="F7173" s="96">
        <v>1.84</v>
      </c>
      <c r="G7173" s="91">
        <v>10.220000000000001</v>
      </c>
      <c r="H7173" s="41">
        <v>2.7033704132639613E-4</v>
      </c>
      <c r="I7173" s="42">
        <v>65.383733510996109</v>
      </c>
      <c r="J7173" s="41">
        <v>2.8388888888888892E-4</v>
      </c>
      <c r="K7173" s="42">
        <v>4.4315338932926416</v>
      </c>
      <c r="L7173" s="41">
        <v>2.7033704132639613E-4</v>
      </c>
      <c r="M7173" s="42">
        <v>4.1823312537283162</v>
      </c>
    </row>
    <row r="7174" spans="1:13" x14ac:dyDescent="0.2">
      <c r="A7174" s="84">
        <v>360</v>
      </c>
      <c r="B7174" s="85">
        <v>40497</v>
      </c>
      <c r="C7174" s="105">
        <v>18.64</v>
      </c>
      <c r="D7174" s="90"/>
      <c r="F7174" s="96">
        <v>1.86</v>
      </c>
      <c r="G7174" s="91">
        <v>10.25</v>
      </c>
      <c r="H7174" s="41">
        <v>2.7109320673157633E-4</v>
      </c>
      <c r="I7174" s="42">
        <v>65.401458596981684</v>
      </c>
      <c r="J7174" s="41">
        <v>2.8472222222222223E-4</v>
      </c>
      <c r="K7174" s="42">
        <v>4.4318186155148638</v>
      </c>
      <c r="L7174" s="41">
        <v>2.7109320673157633E-4</v>
      </c>
      <c r="M7174" s="42">
        <v>4.182602346935048</v>
      </c>
    </row>
    <row r="7175" spans="1:13" x14ac:dyDescent="0.2">
      <c r="A7175" s="84">
        <v>360</v>
      </c>
      <c r="B7175" s="85">
        <v>40498</v>
      </c>
      <c r="C7175" s="105">
        <v>18.690000000000001</v>
      </c>
      <c r="D7175" s="90"/>
      <c r="F7175" s="96">
        <v>1.84</v>
      </c>
      <c r="G7175" s="91">
        <v>10.265000000000001</v>
      </c>
      <c r="H7175" s="41">
        <v>2.7147121249226913E-4</v>
      </c>
      <c r="I7175" s="42">
        <v>65.419213210245772</v>
      </c>
      <c r="J7175" s="41">
        <v>2.8513888888888892E-4</v>
      </c>
      <c r="K7175" s="42">
        <v>4.4321037544037525</v>
      </c>
      <c r="L7175" s="41">
        <v>2.7147121249226913E-4</v>
      </c>
      <c r="M7175" s="42">
        <v>4.1828738181475398</v>
      </c>
    </row>
    <row r="7176" spans="1:13" x14ac:dyDescent="0.2">
      <c r="A7176" s="84">
        <v>360</v>
      </c>
      <c r="B7176" s="85">
        <v>40499</v>
      </c>
      <c r="C7176" s="105">
        <v>18.68</v>
      </c>
      <c r="D7176" s="90"/>
      <c r="F7176" s="96">
        <v>1.84</v>
      </c>
      <c r="G7176" s="91">
        <v>10.26</v>
      </c>
      <c r="H7176" s="41">
        <v>2.7134521627014685E-4</v>
      </c>
      <c r="I7176" s="42">
        <v>65.436964400802523</v>
      </c>
      <c r="J7176" s="41">
        <v>2.8499999999999999E-4</v>
      </c>
      <c r="K7176" s="42">
        <v>4.4323887544037524</v>
      </c>
      <c r="L7176" s="41">
        <v>2.7134521627014685E-4</v>
      </c>
      <c r="M7176" s="42">
        <v>4.1831451633638101</v>
      </c>
    </row>
    <row r="7177" spans="1:13" x14ac:dyDescent="0.2">
      <c r="A7177" s="84">
        <v>360</v>
      </c>
      <c r="B7177" s="85">
        <v>40500</v>
      </c>
      <c r="C7177" s="105">
        <v>18.670000000000002</v>
      </c>
      <c r="D7177" s="90"/>
      <c r="F7177" s="96">
        <v>1.84</v>
      </c>
      <c r="G7177" s="91">
        <v>10.255000000000001</v>
      </c>
      <c r="H7177" s="41">
        <v>2.7121921435013796E-4</v>
      </c>
      <c r="I7177" s="42">
        <v>65.45471216287676</v>
      </c>
      <c r="J7177" s="41">
        <v>2.8486111111111111E-4</v>
      </c>
      <c r="K7177" s="42">
        <v>4.4326736155148634</v>
      </c>
      <c r="L7177" s="41">
        <v>2.7121921435013796E-4</v>
      </c>
      <c r="M7177" s="42">
        <v>4.1834163825781605</v>
      </c>
    </row>
    <row r="7178" spans="1:13" x14ac:dyDescent="0.2">
      <c r="A7178" s="84">
        <v>360</v>
      </c>
      <c r="B7178" s="85">
        <v>40501</v>
      </c>
      <c r="C7178" s="105">
        <v>18.690000000000001</v>
      </c>
      <c r="D7178" s="90"/>
      <c r="F7178" s="96">
        <v>1.84</v>
      </c>
      <c r="G7178" s="91">
        <v>10.265000000000001</v>
      </c>
      <c r="H7178" s="41">
        <v>2.7147121249226913E-4</v>
      </c>
      <c r="I7178" s="42">
        <v>65.472481232950955</v>
      </c>
      <c r="J7178" s="41">
        <v>2.8513888888888892E-4</v>
      </c>
      <c r="K7178" s="42">
        <v>4.4329587544037521</v>
      </c>
      <c r="L7178" s="41">
        <v>2.7147121249226913E-4</v>
      </c>
      <c r="M7178" s="42">
        <v>4.1836878537906532</v>
      </c>
    </row>
    <row r="7179" spans="1:13" x14ac:dyDescent="0.2">
      <c r="A7179" s="84">
        <v>360</v>
      </c>
      <c r="B7179" s="85">
        <v>40502</v>
      </c>
      <c r="C7179" s="105">
        <v>18.690000000000001</v>
      </c>
      <c r="D7179" s="90"/>
      <c r="F7179" s="96">
        <v>1.84</v>
      </c>
      <c r="G7179" s="91">
        <v>10.265000000000001</v>
      </c>
      <c r="H7179" s="41">
        <v>2.7147121249226913E-4</v>
      </c>
      <c r="I7179" s="42">
        <v>65.490255126816137</v>
      </c>
      <c r="J7179" s="41">
        <v>2.8513888888888892E-4</v>
      </c>
      <c r="K7179" s="42">
        <v>4.4332438932926408</v>
      </c>
      <c r="L7179" s="41">
        <v>2.7147121249226913E-4</v>
      </c>
      <c r="M7179" s="42">
        <v>4.1839593250031459</v>
      </c>
    </row>
    <row r="7180" spans="1:13" x14ac:dyDescent="0.2">
      <c r="A7180" s="84">
        <v>360</v>
      </c>
      <c r="B7180" s="85">
        <v>40503</v>
      </c>
      <c r="C7180" s="105">
        <v>18.690000000000001</v>
      </c>
      <c r="D7180" s="90"/>
      <c r="F7180" s="96">
        <v>1.84</v>
      </c>
      <c r="G7180" s="91">
        <v>10.265000000000001</v>
      </c>
      <c r="H7180" s="41">
        <v>2.7147121249226913E-4</v>
      </c>
      <c r="I7180" s="42">
        <v>65.508033845781839</v>
      </c>
      <c r="J7180" s="41">
        <v>2.8513888888888892E-4</v>
      </c>
      <c r="K7180" s="42">
        <v>4.4335290321815295</v>
      </c>
      <c r="L7180" s="41">
        <v>2.7147121249226913E-4</v>
      </c>
      <c r="M7180" s="42">
        <v>4.1842307962156386</v>
      </c>
    </row>
    <row r="7181" spans="1:13" x14ac:dyDescent="0.2">
      <c r="A7181" s="84">
        <v>360</v>
      </c>
      <c r="B7181" s="85">
        <v>40504</v>
      </c>
      <c r="C7181" s="105">
        <v>18.72</v>
      </c>
      <c r="D7181" s="90"/>
      <c r="F7181" s="96">
        <v>1.82</v>
      </c>
      <c r="G7181" s="91">
        <v>10.27</v>
      </c>
      <c r="H7181" s="41">
        <v>2.7159720301717094E-4</v>
      </c>
      <c r="I7181" s="42">
        <v>65.525825644549514</v>
      </c>
      <c r="J7181" s="41">
        <v>2.8527777777777774E-4</v>
      </c>
      <c r="K7181" s="42">
        <v>4.433814309959307</v>
      </c>
      <c r="L7181" s="41">
        <v>2.7159720301717094E-4</v>
      </c>
      <c r="M7181" s="42">
        <v>4.184502393418656</v>
      </c>
    </row>
    <row r="7182" spans="1:13" x14ac:dyDescent="0.2">
      <c r="A7182" s="84">
        <v>360</v>
      </c>
      <c r="B7182" s="85">
        <v>40505</v>
      </c>
      <c r="C7182" s="105">
        <v>18.79</v>
      </c>
      <c r="D7182" s="90"/>
      <c r="F7182" s="96">
        <v>1.83</v>
      </c>
      <c r="G7182" s="91">
        <v>10.309999999999999</v>
      </c>
      <c r="H7182" s="41">
        <v>2.7260492217373589E-4</v>
      </c>
      <c r="I7182" s="42">
        <v>65.543688307149722</v>
      </c>
      <c r="J7182" s="41">
        <v>2.8638888888888887E-4</v>
      </c>
      <c r="K7182" s="42">
        <v>4.4341006988481961</v>
      </c>
      <c r="L7182" s="41">
        <v>2.7260492217373589E-4</v>
      </c>
      <c r="M7182" s="42">
        <v>4.1847749983408296</v>
      </c>
    </row>
    <row r="7183" spans="1:13" x14ac:dyDescent="0.2">
      <c r="A7183" s="84">
        <v>360</v>
      </c>
      <c r="B7183" s="85">
        <v>40506</v>
      </c>
      <c r="C7183" s="105">
        <v>18.79</v>
      </c>
      <c r="D7183" s="90"/>
      <c r="F7183" s="96">
        <v>1.82</v>
      </c>
      <c r="G7183" s="91">
        <v>10.305</v>
      </c>
      <c r="H7183" s="41">
        <v>2.7247897720905634E-4</v>
      </c>
      <c r="I7183" s="42">
        <v>65.561547584302161</v>
      </c>
      <c r="J7183" s="41">
        <v>2.8624999999999999E-4</v>
      </c>
      <c r="K7183" s="42">
        <v>4.4343869488481964</v>
      </c>
      <c r="L7183" s="41">
        <v>2.7247897720905634E-4</v>
      </c>
      <c r="M7183" s="42">
        <v>4.1850474773180384</v>
      </c>
    </row>
    <row r="7184" spans="1:13" x14ac:dyDescent="0.2">
      <c r="A7184" s="84">
        <v>360</v>
      </c>
      <c r="B7184" s="85">
        <v>40507</v>
      </c>
      <c r="C7184" s="105">
        <v>18.79</v>
      </c>
      <c r="D7184" s="90"/>
      <c r="F7184" s="96">
        <v>1.82</v>
      </c>
      <c r="G7184" s="91">
        <v>10.305</v>
      </c>
      <c r="H7184" s="41">
        <v>2.7247897720905634E-4</v>
      </c>
      <c r="I7184" s="42">
        <v>65.579411727732179</v>
      </c>
      <c r="J7184" s="41">
        <v>2.8624999999999999E-4</v>
      </c>
      <c r="K7184" s="42">
        <v>4.4346731988481967</v>
      </c>
      <c r="L7184" s="41">
        <v>2.7247897720905634E-4</v>
      </c>
      <c r="M7184" s="42">
        <v>4.1853199562952472</v>
      </c>
    </row>
    <row r="7185" spans="1:13" x14ac:dyDescent="0.2">
      <c r="A7185" s="84">
        <v>360</v>
      </c>
      <c r="B7185" s="85">
        <v>40508</v>
      </c>
      <c r="C7185" s="105">
        <v>18.82</v>
      </c>
      <c r="D7185" s="90"/>
      <c r="F7185" s="96">
        <v>1.82</v>
      </c>
      <c r="G7185" s="91">
        <v>10.32</v>
      </c>
      <c r="H7185" s="41">
        <v>2.7285679502564442E-4</v>
      </c>
      <c r="I7185" s="42">
        <v>65.59730551583587</v>
      </c>
      <c r="J7185" s="41">
        <v>2.8666666666666668E-4</v>
      </c>
      <c r="K7185" s="42">
        <v>4.4349598655148634</v>
      </c>
      <c r="L7185" s="41">
        <v>2.7285679502564442E-4</v>
      </c>
      <c r="M7185" s="42">
        <v>4.1855928130902731</v>
      </c>
    </row>
    <row r="7186" spans="1:13" x14ac:dyDescent="0.2">
      <c r="A7186" s="84">
        <v>360</v>
      </c>
      <c r="B7186" s="85">
        <v>40509</v>
      </c>
      <c r="C7186" s="105">
        <v>18.82</v>
      </c>
      <c r="D7186" s="90"/>
      <c r="F7186" s="96">
        <v>1.82</v>
      </c>
      <c r="G7186" s="91">
        <v>10.32</v>
      </c>
      <c r="H7186" s="41">
        <v>2.7285679502564442E-4</v>
      </c>
      <c r="I7186" s="42">
        <v>65.615204186381234</v>
      </c>
      <c r="J7186" s="41">
        <v>2.8666666666666668E-4</v>
      </c>
      <c r="K7186" s="42">
        <v>4.4352465321815302</v>
      </c>
      <c r="L7186" s="41">
        <v>2.7285679502564442E-4</v>
      </c>
      <c r="M7186" s="42">
        <v>4.185865669885299</v>
      </c>
    </row>
    <row r="7187" spans="1:13" x14ac:dyDescent="0.2">
      <c r="A7187" s="84">
        <v>360</v>
      </c>
      <c r="B7187" s="85">
        <v>40510</v>
      </c>
      <c r="C7187" s="105">
        <v>18.82</v>
      </c>
      <c r="D7187" s="90"/>
      <c r="F7187" s="96">
        <v>1.82</v>
      </c>
      <c r="G7187" s="91">
        <v>10.32</v>
      </c>
      <c r="H7187" s="41">
        <v>2.7285679502564442E-4</v>
      </c>
      <c r="I7187" s="42">
        <v>65.633107740700481</v>
      </c>
      <c r="J7187" s="41">
        <v>2.8666666666666668E-4</v>
      </c>
      <c r="K7187" s="42">
        <v>4.435533198848197</v>
      </c>
      <c r="L7187" s="41">
        <v>2.7285679502564442E-4</v>
      </c>
      <c r="M7187" s="42">
        <v>4.1861385266803248</v>
      </c>
    </row>
    <row r="7188" spans="1:13" x14ac:dyDescent="0.2">
      <c r="A7188" s="84">
        <v>360</v>
      </c>
      <c r="B7188" s="85">
        <v>40511</v>
      </c>
      <c r="C7188" s="105">
        <v>18.78</v>
      </c>
      <c r="D7188" s="90"/>
      <c r="F7188" s="96">
        <v>1.82</v>
      </c>
      <c r="G7188" s="91">
        <v>10.3</v>
      </c>
      <c r="H7188" s="41">
        <v>2.7235302655115312E-4</v>
      </c>
      <c r="I7188" s="42">
        <v>65.650983116235622</v>
      </c>
      <c r="J7188" s="41">
        <v>2.8611111111111111E-4</v>
      </c>
      <c r="K7188" s="42">
        <v>4.4358193099593084</v>
      </c>
      <c r="L7188" s="41">
        <v>2.7235302655115312E-4</v>
      </c>
      <c r="M7188" s="42">
        <v>4.1864108797068758</v>
      </c>
    </row>
    <row r="7189" spans="1:13" x14ac:dyDescent="0.2">
      <c r="A7189" s="84">
        <v>360</v>
      </c>
      <c r="B7189" s="85">
        <v>40512</v>
      </c>
      <c r="C7189" s="105">
        <v>18.809999999999999</v>
      </c>
      <c r="D7189" s="90"/>
      <c r="F7189" s="96">
        <v>1.83</v>
      </c>
      <c r="G7189" s="91">
        <v>10.32</v>
      </c>
      <c r="H7189" s="41">
        <v>2.7285679502564442E-4</v>
      </c>
      <c r="I7189" s="42">
        <v>65.668896433078999</v>
      </c>
      <c r="J7189" s="41">
        <v>2.8666666666666668E-4</v>
      </c>
      <c r="K7189" s="42">
        <v>4.4361059766259752</v>
      </c>
      <c r="L7189" s="41">
        <v>2.7285679502564442E-4</v>
      </c>
      <c r="M7189" s="42">
        <v>4.1866837365019016</v>
      </c>
    </row>
    <row r="7190" spans="1:13" x14ac:dyDescent="0.2">
      <c r="A7190" s="84">
        <v>360</v>
      </c>
      <c r="B7190" s="85">
        <v>40513</v>
      </c>
      <c r="C7190" s="105">
        <v>18.809999999999999</v>
      </c>
      <c r="D7190" s="90"/>
      <c r="F7190" s="96">
        <v>1.84</v>
      </c>
      <c r="G7190" s="91">
        <v>10.324999999999999</v>
      </c>
      <c r="H7190" s="41">
        <v>2.7298272291376158E-4</v>
      </c>
      <c r="I7190" s="42">
        <v>65.686822907238039</v>
      </c>
      <c r="J7190" s="41">
        <v>2.8680555555555555E-4</v>
      </c>
      <c r="K7190" s="42">
        <v>4.4363927821815308</v>
      </c>
      <c r="L7190" s="41">
        <v>2.7298272291376158E-4</v>
      </c>
      <c r="M7190" s="42">
        <v>4.1869567192248152</v>
      </c>
    </row>
    <row r="7191" spans="1:13" x14ac:dyDescent="0.2">
      <c r="A7191" s="84">
        <v>360</v>
      </c>
      <c r="B7191" s="85">
        <v>40514</v>
      </c>
      <c r="C7191" s="105">
        <v>18.77</v>
      </c>
      <c r="D7191" s="90"/>
      <c r="F7191" s="96">
        <v>1.79</v>
      </c>
      <c r="G7191" s="91">
        <v>10.28</v>
      </c>
      <c r="H7191" s="41">
        <v>2.7184916697686745E-4</v>
      </c>
      <c r="I7191" s="42">
        <v>65.704679815326728</v>
      </c>
      <c r="J7191" s="41">
        <v>2.8555555555555555E-4</v>
      </c>
      <c r="K7191" s="42">
        <v>4.436678337737086</v>
      </c>
      <c r="L7191" s="41">
        <v>2.7184916697686745E-4</v>
      </c>
      <c r="M7191" s="42">
        <v>4.1872285683917916</v>
      </c>
    </row>
    <row r="7192" spans="1:13" x14ac:dyDescent="0.2">
      <c r="A7192" s="84">
        <v>360</v>
      </c>
      <c r="B7192" s="85">
        <v>40515</v>
      </c>
      <c r="C7192" s="105">
        <v>18.739999999999998</v>
      </c>
      <c r="D7192" s="90"/>
      <c r="F7192" s="96">
        <v>1.81</v>
      </c>
      <c r="G7192" s="91">
        <v>10.274999999999999</v>
      </c>
      <c r="H7192" s="41">
        <v>2.7172318784529637E-4</v>
      </c>
      <c r="I7192" s="42">
        <v>65.722533300382509</v>
      </c>
      <c r="J7192" s="41">
        <v>2.8541666666666662E-4</v>
      </c>
      <c r="K7192" s="42">
        <v>4.4369637544037523</v>
      </c>
      <c r="L7192" s="41">
        <v>2.7172318784529637E-4</v>
      </c>
      <c r="M7192" s="42">
        <v>4.1875002915796369</v>
      </c>
    </row>
    <row r="7193" spans="1:13" x14ac:dyDescent="0.2">
      <c r="A7193" s="84">
        <v>360</v>
      </c>
      <c r="B7193" s="85">
        <v>40516</v>
      </c>
      <c r="C7193" s="105">
        <v>18.739999999999998</v>
      </c>
      <c r="D7193" s="90"/>
      <c r="F7193" s="96">
        <v>1.81</v>
      </c>
      <c r="G7193" s="91">
        <v>10.274999999999999</v>
      </c>
      <c r="H7193" s="41">
        <v>2.7172318784529637E-4</v>
      </c>
      <c r="I7193" s="42">
        <v>65.740391636644162</v>
      </c>
      <c r="J7193" s="41">
        <v>2.8541666666666662E-4</v>
      </c>
      <c r="K7193" s="42">
        <v>4.4372491710704187</v>
      </c>
      <c r="L7193" s="41">
        <v>2.7172318784529637E-4</v>
      </c>
      <c r="M7193" s="42">
        <v>4.1877720147674822</v>
      </c>
    </row>
    <row r="7194" spans="1:13" x14ac:dyDescent="0.2">
      <c r="A7194" s="84">
        <v>360</v>
      </c>
      <c r="B7194" s="85">
        <v>40517</v>
      </c>
      <c r="C7194" s="105">
        <v>18.739999999999998</v>
      </c>
      <c r="D7194" s="90"/>
      <c r="F7194" s="96">
        <v>1.81</v>
      </c>
      <c r="G7194" s="91">
        <v>10.274999999999999</v>
      </c>
      <c r="H7194" s="41">
        <v>2.7172318784529637E-4</v>
      </c>
      <c r="I7194" s="42">
        <v>65.758254825429873</v>
      </c>
      <c r="J7194" s="41">
        <v>2.8541666666666662E-4</v>
      </c>
      <c r="K7194" s="42">
        <v>4.4375345877370851</v>
      </c>
      <c r="L7194" s="41">
        <v>2.7172318784529637E-4</v>
      </c>
      <c r="M7194" s="42">
        <v>4.1880437379553275</v>
      </c>
    </row>
    <row r="7195" spans="1:13" x14ac:dyDescent="0.2">
      <c r="A7195" s="84">
        <v>360</v>
      </c>
      <c r="B7195" s="85">
        <v>40518</v>
      </c>
      <c r="C7195" s="105">
        <v>18.7</v>
      </c>
      <c r="D7195" s="90"/>
      <c r="F7195" s="96">
        <v>1.84</v>
      </c>
      <c r="G7195" s="91">
        <v>10.27</v>
      </c>
      <c r="H7195" s="41">
        <v>2.7159720301717094E-4</v>
      </c>
      <c r="I7195" s="42">
        <v>65.776114583515749</v>
      </c>
      <c r="J7195" s="41">
        <v>2.8527777777777774E-4</v>
      </c>
      <c r="K7195" s="42">
        <v>4.4378198655148626</v>
      </c>
      <c r="L7195" s="41">
        <v>2.7159720301717094E-4</v>
      </c>
      <c r="M7195" s="42">
        <v>4.1883153351583449</v>
      </c>
    </row>
    <row r="7196" spans="1:13" x14ac:dyDescent="0.2">
      <c r="A7196" s="84">
        <v>360</v>
      </c>
      <c r="B7196" s="85">
        <v>40519</v>
      </c>
      <c r="C7196" s="105">
        <v>18.66</v>
      </c>
      <c r="D7196" s="90"/>
      <c r="F7196" s="96">
        <v>1.84</v>
      </c>
      <c r="G7196" s="91">
        <v>10.25</v>
      </c>
      <c r="H7196" s="41">
        <v>2.7109320673157633E-4</v>
      </c>
      <c r="I7196" s="42">
        <v>65.79394604134454</v>
      </c>
      <c r="J7196" s="41">
        <v>2.8472222222222223E-4</v>
      </c>
      <c r="K7196" s="42">
        <v>4.4381045877370848</v>
      </c>
      <c r="L7196" s="41">
        <v>2.7109320673157633E-4</v>
      </c>
      <c r="M7196" s="42">
        <v>4.1885864283650767</v>
      </c>
    </row>
    <row r="7197" spans="1:13" x14ac:dyDescent="0.2">
      <c r="A7197" s="84">
        <v>360</v>
      </c>
      <c r="B7197" s="85">
        <v>40520</v>
      </c>
      <c r="C7197" s="105">
        <v>18.66</v>
      </c>
      <c r="D7197" s="90"/>
      <c r="F7197" s="96">
        <v>1.84</v>
      </c>
      <c r="G7197" s="91">
        <v>10.25</v>
      </c>
      <c r="H7197" s="41">
        <v>2.7109320673157633E-4</v>
      </c>
      <c r="I7197" s="42">
        <v>65.811782333160409</v>
      </c>
      <c r="J7197" s="41">
        <v>2.8472222222222223E-4</v>
      </c>
      <c r="K7197" s="42">
        <v>4.438389309959307</v>
      </c>
      <c r="L7197" s="41">
        <v>2.7109320673157633E-4</v>
      </c>
      <c r="M7197" s="42">
        <v>4.1888575215718085</v>
      </c>
    </row>
    <row r="7198" spans="1:13" x14ac:dyDescent="0.2">
      <c r="A7198" s="84">
        <v>360</v>
      </c>
      <c r="B7198" s="85">
        <v>40521</v>
      </c>
      <c r="C7198" s="105">
        <v>18.670000000000002</v>
      </c>
      <c r="D7198" s="90"/>
      <c r="F7198" s="96">
        <v>1.83</v>
      </c>
      <c r="G7198" s="91">
        <v>10.25</v>
      </c>
      <c r="H7198" s="41">
        <v>2.7109320673157633E-4</v>
      </c>
      <c r="I7198" s="42">
        <v>65.829623460273822</v>
      </c>
      <c r="J7198" s="41">
        <v>2.8472222222222223E-4</v>
      </c>
      <c r="K7198" s="42">
        <v>4.4386740321815292</v>
      </c>
      <c r="L7198" s="41">
        <v>2.7109320673157633E-4</v>
      </c>
      <c r="M7198" s="42">
        <v>4.1891286147785403</v>
      </c>
    </row>
    <row r="7199" spans="1:13" x14ac:dyDescent="0.2">
      <c r="A7199" s="84">
        <v>360</v>
      </c>
      <c r="B7199" s="85">
        <v>40522</v>
      </c>
      <c r="C7199" s="105">
        <v>18.7</v>
      </c>
      <c r="D7199" s="90"/>
      <c r="F7199" s="96">
        <v>1.82</v>
      </c>
      <c r="G7199" s="91">
        <v>10.26</v>
      </c>
      <c r="H7199" s="41">
        <v>2.7134521627014685E-4</v>
      </c>
      <c r="I7199" s="42">
        <v>65.847486013688638</v>
      </c>
      <c r="J7199" s="41">
        <v>2.8499999999999999E-4</v>
      </c>
      <c r="K7199" s="42">
        <v>4.4389590321815291</v>
      </c>
      <c r="L7199" s="41">
        <v>2.7134521627014685E-4</v>
      </c>
      <c r="M7199" s="42">
        <v>4.1893999599948106</v>
      </c>
    </row>
    <row r="7200" spans="1:13" x14ac:dyDescent="0.2">
      <c r="A7200" s="84">
        <v>360</v>
      </c>
      <c r="B7200" s="85">
        <v>40523</v>
      </c>
      <c r="C7200" s="105">
        <v>18.7</v>
      </c>
      <c r="D7200" s="90"/>
      <c r="F7200" s="96">
        <v>1.82</v>
      </c>
      <c r="G7200" s="91">
        <v>10.26</v>
      </c>
      <c r="H7200" s="41">
        <v>2.7134521627014685E-4</v>
      </c>
      <c r="I7200" s="42">
        <v>65.865353414021868</v>
      </c>
      <c r="J7200" s="41">
        <v>2.8499999999999999E-4</v>
      </c>
      <c r="K7200" s="42">
        <v>4.439244032181529</v>
      </c>
      <c r="L7200" s="41">
        <v>2.7134521627014685E-4</v>
      </c>
      <c r="M7200" s="42">
        <v>4.189671305211081</v>
      </c>
    </row>
    <row r="7201" spans="1:13" x14ac:dyDescent="0.2">
      <c r="A7201" s="84">
        <v>360</v>
      </c>
      <c r="B7201" s="85">
        <v>40524</v>
      </c>
      <c r="C7201" s="105">
        <v>18.7</v>
      </c>
      <c r="D7201" s="90"/>
      <c r="F7201" s="96">
        <v>1.82</v>
      </c>
      <c r="G7201" s="91">
        <v>10.26</v>
      </c>
      <c r="H7201" s="41">
        <v>2.7134521627014685E-4</v>
      </c>
      <c r="I7201" s="42">
        <v>65.8832256625887</v>
      </c>
      <c r="J7201" s="41">
        <v>2.8499999999999999E-4</v>
      </c>
      <c r="K7201" s="42">
        <v>4.4395290321815288</v>
      </c>
      <c r="L7201" s="41">
        <v>2.7134521627014685E-4</v>
      </c>
      <c r="M7201" s="42">
        <v>4.1899426504273514</v>
      </c>
    </row>
    <row r="7202" spans="1:13" x14ac:dyDescent="0.2">
      <c r="A7202" s="84">
        <v>360</v>
      </c>
      <c r="B7202" s="85">
        <v>40525</v>
      </c>
      <c r="C7202" s="105">
        <v>18.75</v>
      </c>
      <c r="D7202" s="90"/>
      <c r="F7202" s="96">
        <v>1.82</v>
      </c>
      <c r="G7202" s="91">
        <v>10.285</v>
      </c>
      <c r="H7202" s="41">
        <v>2.7197514041277238E-4</v>
      </c>
      <c r="I7202" s="42">
        <v>65.901144262139127</v>
      </c>
      <c r="J7202" s="41">
        <v>2.8569444444444443E-4</v>
      </c>
      <c r="K7202" s="42">
        <v>4.4398147266259729</v>
      </c>
      <c r="L7202" s="41">
        <v>2.7197514041277238E-4</v>
      </c>
      <c r="M7202" s="42">
        <v>4.1902146255677639</v>
      </c>
    </row>
    <row r="7203" spans="1:13" x14ac:dyDescent="0.2">
      <c r="A7203" s="84">
        <v>360</v>
      </c>
      <c r="B7203" s="85">
        <v>40526</v>
      </c>
      <c r="C7203" s="105">
        <v>18.79</v>
      </c>
      <c r="D7203" s="90"/>
      <c r="F7203" s="96">
        <v>1.8</v>
      </c>
      <c r="G7203" s="91">
        <v>10.295</v>
      </c>
      <c r="H7203" s="41">
        <v>2.722270701993601E-4</v>
      </c>
      <c r="I7203" s="42">
        <v>65.919084337564399</v>
      </c>
      <c r="J7203" s="41">
        <v>2.8597222222222224E-4</v>
      </c>
      <c r="K7203" s="42">
        <v>4.4401006988481955</v>
      </c>
      <c r="L7203" s="41">
        <v>2.722270701993601E-4</v>
      </c>
      <c r="M7203" s="42">
        <v>4.1904868526379637</v>
      </c>
    </row>
    <row r="7204" spans="1:13" x14ac:dyDescent="0.2">
      <c r="A7204" s="84">
        <v>360</v>
      </c>
      <c r="B7204" s="85">
        <v>40527</v>
      </c>
      <c r="C7204" s="105">
        <v>18.78</v>
      </c>
      <c r="D7204" s="90"/>
      <c r="F7204" s="96">
        <v>1.79</v>
      </c>
      <c r="G7204" s="91">
        <v>10.285</v>
      </c>
      <c r="H7204" s="41">
        <v>2.7197514041277238E-4</v>
      </c>
      <c r="I7204" s="42">
        <v>65.937012689782989</v>
      </c>
      <c r="J7204" s="41">
        <v>2.8569444444444443E-4</v>
      </c>
      <c r="K7204" s="42">
        <v>4.4403863932926395</v>
      </c>
      <c r="L7204" s="41">
        <v>2.7197514041277238E-4</v>
      </c>
      <c r="M7204" s="42">
        <v>4.1907588277783763</v>
      </c>
    </row>
    <row r="7205" spans="1:13" x14ac:dyDescent="0.2">
      <c r="A7205" s="84">
        <v>360</v>
      </c>
      <c r="B7205" s="85">
        <v>40528</v>
      </c>
      <c r="C7205" s="105">
        <v>18.73</v>
      </c>
      <c r="D7205" s="90"/>
      <c r="F7205" s="96">
        <v>1.78</v>
      </c>
      <c r="G7205" s="91">
        <v>10.255000000000001</v>
      </c>
      <c r="H7205" s="41">
        <v>2.7121921435013796E-4</v>
      </c>
      <c r="I7205" s="42">
        <v>65.954896074561304</v>
      </c>
      <c r="J7205" s="41">
        <v>2.8486111111111111E-4</v>
      </c>
      <c r="K7205" s="42">
        <v>4.4406712544037505</v>
      </c>
      <c r="L7205" s="41">
        <v>2.7121921435013796E-4</v>
      </c>
      <c r="M7205" s="42">
        <v>4.1910300469927266</v>
      </c>
    </row>
    <row r="7206" spans="1:13" x14ac:dyDescent="0.2">
      <c r="A7206" s="84">
        <v>360</v>
      </c>
      <c r="B7206" s="85">
        <v>40529</v>
      </c>
      <c r="C7206" s="105">
        <v>18.7</v>
      </c>
      <c r="D7206" s="90"/>
      <c r="F7206" s="96">
        <v>1.79</v>
      </c>
      <c r="G7206" s="91">
        <v>10.244999999999999</v>
      </c>
      <c r="H7206" s="41">
        <v>2.7096719341423992E-4</v>
      </c>
      <c r="I7206" s="42">
        <v>65.972767687642559</v>
      </c>
      <c r="J7206" s="41">
        <v>2.845833333333333E-4</v>
      </c>
      <c r="K7206" s="42">
        <v>4.4409558377370839</v>
      </c>
      <c r="L7206" s="41">
        <v>2.7096719341423992E-4</v>
      </c>
      <c r="M7206" s="42">
        <v>4.1913010141861413</v>
      </c>
    </row>
    <row r="7207" spans="1:13" x14ac:dyDescent="0.2">
      <c r="A7207" s="84">
        <v>360</v>
      </c>
      <c r="B7207" s="85">
        <v>40530</v>
      </c>
      <c r="C7207" s="105">
        <v>18.7</v>
      </c>
      <c r="D7207" s="90"/>
      <c r="F7207" s="96">
        <v>1.79</v>
      </c>
      <c r="G7207" s="91">
        <v>10.244999999999999</v>
      </c>
      <c r="H7207" s="41">
        <v>2.7096719341423992E-4</v>
      </c>
      <c r="I7207" s="42">
        <v>65.990644143344653</v>
      </c>
      <c r="J7207" s="41">
        <v>2.845833333333333E-4</v>
      </c>
      <c r="K7207" s="42">
        <v>4.4412404210704173</v>
      </c>
      <c r="L7207" s="41">
        <v>2.7096719341423992E-4</v>
      </c>
      <c r="M7207" s="42">
        <v>4.1915719813795551</v>
      </c>
    </row>
    <row r="7208" spans="1:13" x14ac:dyDescent="0.2">
      <c r="A7208" s="84">
        <v>360</v>
      </c>
      <c r="B7208" s="85">
        <v>40531</v>
      </c>
      <c r="C7208" s="105">
        <v>18.7</v>
      </c>
      <c r="D7208" s="90"/>
      <c r="F7208" s="96">
        <v>1.79</v>
      </c>
      <c r="G7208" s="91">
        <v>10.244999999999999</v>
      </c>
      <c r="H7208" s="41">
        <v>2.7096719341423992E-4</v>
      </c>
      <c r="I7208" s="42">
        <v>66.008525442979774</v>
      </c>
      <c r="J7208" s="41">
        <v>2.845833333333333E-4</v>
      </c>
      <c r="K7208" s="42">
        <v>4.4415250044037506</v>
      </c>
      <c r="L7208" s="41">
        <v>2.7096719341423992E-4</v>
      </c>
      <c r="M7208" s="42">
        <v>4.1918429485729689</v>
      </c>
    </row>
    <row r="7209" spans="1:13" x14ac:dyDescent="0.2">
      <c r="A7209" s="84">
        <v>360</v>
      </c>
      <c r="B7209" s="85">
        <v>40532</v>
      </c>
      <c r="C7209" s="105">
        <v>18.690000000000001</v>
      </c>
      <c r="D7209" s="90"/>
      <c r="F7209" s="96">
        <v>1.8</v>
      </c>
      <c r="G7209" s="91">
        <v>10.245000000000001</v>
      </c>
      <c r="H7209" s="41">
        <v>2.7096719341423992E-4</v>
      </c>
      <c r="I7209" s="42">
        <v>66.026411587860466</v>
      </c>
      <c r="J7209" s="41">
        <v>2.8458333333333336E-4</v>
      </c>
      <c r="K7209" s="42">
        <v>4.441809587737084</v>
      </c>
      <c r="L7209" s="41">
        <v>2.7096719341423992E-4</v>
      </c>
      <c r="M7209" s="42">
        <v>4.1921139157663827</v>
      </c>
    </row>
    <row r="7210" spans="1:13" x14ac:dyDescent="0.2">
      <c r="A7210" s="84">
        <v>360</v>
      </c>
      <c r="B7210" s="85">
        <v>40533</v>
      </c>
      <c r="C7210" s="105">
        <v>18.66</v>
      </c>
      <c r="D7210" s="90"/>
      <c r="F7210" s="96">
        <v>1.78</v>
      </c>
      <c r="G7210" s="91">
        <v>10.220000000000001</v>
      </c>
      <c r="H7210" s="41">
        <v>2.7033704132639613E-4</v>
      </c>
      <c r="I7210" s="42">
        <v>66.044260972618531</v>
      </c>
      <c r="J7210" s="41">
        <v>2.8388888888888892E-4</v>
      </c>
      <c r="K7210" s="42">
        <v>4.4420934766259732</v>
      </c>
      <c r="L7210" s="41">
        <v>2.7033704132639613E-4</v>
      </c>
      <c r="M7210" s="42">
        <v>4.1923842528077095</v>
      </c>
    </row>
    <row r="7211" spans="1:13" x14ac:dyDescent="0.2">
      <c r="A7211" s="84">
        <v>360</v>
      </c>
      <c r="B7211" s="85">
        <v>40534</v>
      </c>
      <c r="C7211" s="105">
        <v>18.690000000000001</v>
      </c>
      <c r="D7211" s="90"/>
      <c r="F7211" s="96">
        <v>1.78</v>
      </c>
      <c r="G7211" s="91">
        <v>10.235000000000001</v>
      </c>
      <c r="H7211" s="41">
        <v>2.7071514968102228E-4</v>
      </c>
      <c r="I7211" s="42">
        <v>66.062140154613303</v>
      </c>
      <c r="J7211" s="41">
        <v>2.843055555555556E-4</v>
      </c>
      <c r="K7211" s="42">
        <v>4.4423777821815289</v>
      </c>
      <c r="L7211" s="41">
        <v>2.7071514968102228E-4</v>
      </c>
      <c r="M7211" s="42">
        <v>4.1926549679573908</v>
      </c>
    </row>
    <row r="7212" spans="1:13" x14ac:dyDescent="0.2">
      <c r="A7212" s="84">
        <v>360</v>
      </c>
      <c r="B7212" s="85">
        <v>40535</v>
      </c>
      <c r="C7212" s="105">
        <v>18.739999999999998</v>
      </c>
      <c r="D7212" s="90"/>
      <c r="F7212" s="96">
        <v>1.77</v>
      </c>
      <c r="G7212" s="91">
        <v>10.254999999999999</v>
      </c>
      <c r="H7212" s="41">
        <v>2.7121921435013796E-4</v>
      </c>
      <c r="I7212" s="42">
        <v>66.080057476364331</v>
      </c>
      <c r="J7212" s="41">
        <v>2.8486111111111106E-4</v>
      </c>
      <c r="K7212" s="42">
        <v>4.4426626432926399</v>
      </c>
      <c r="L7212" s="41">
        <v>2.7121921435013796E-4</v>
      </c>
      <c r="M7212" s="42">
        <v>4.1929261871717411</v>
      </c>
    </row>
    <row r="7213" spans="1:13" x14ac:dyDescent="0.2">
      <c r="A7213" s="84">
        <v>360</v>
      </c>
      <c r="B7213" s="85">
        <v>40536</v>
      </c>
      <c r="C7213" s="105">
        <v>18.739999999999998</v>
      </c>
      <c r="D7213" s="90"/>
      <c r="F7213" s="96">
        <v>1.77</v>
      </c>
      <c r="G7213" s="91">
        <v>10.254999999999999</v>
      </c>
      <c r="H7213" s="41">
        <v>2.7121921435013796E-4</v>
      </c>
      <c r="I7213" s="42">
        <v>66.097979657637282</v>
      </c>
      <c r="J7213" s="41">
        <v>2.8486111111111106E-4</v>
      </c>
      <c r="K7213" s="42">
        <v>4.442947504403751</v>
      </c>
      <c r="L7213" s="41">
        <v>2.7121921435013796E-4</v>
      </c>
      <c r="M7213" s="42">
        <v>4.1931974063860915</v>
      </c>
    </row>
    <row r="7214" spans="1:13" x14ac:dyDescent="0.2">
      <c r="A7214" s="84">
        <v>360</v>
      </c>
      <c r="B7214" s="85">
        <v>40537</v>
      </c>
      <c r="C7214" s="105">
        <v>18.739999999999998</v>
      </c>
      <c r="D7214" s="90"/>
      <c r="F7214" s="96">
        <v>1.77</v>
      </c>
      <c r="G7214" s="91">
        <v>10.254999999999999</v>
      </c>
      <c r="H7214" s="41">
        <v>2.7121921435013796E-4</v>
      </c>
      <c r="I7214" s="42">
        <v>66.115906699750155</v>
      </c>
      <c r="J7214" s="41">
        <v>2.8486111111111106E-4</v>
      </c>
      <c r="K7214" s="42">
        <v>4.443232365514862</v>
      </c>
      <c r="L7214" s="41">
        <v>2.7121921435013796E-4</v>
      </c>
      <c r="M7214" s="42">
        <v>4.1934686256004419</v>
      </c>
    </row>
    <row r="7215" spans="1:13" x14ac:dyDescent="0.2">
      <c r="A7215" s="84">
        <v>360</v>
      </c>
      <c r="B7215" s="85">
        <v>40538</v>
      </c>
      <c r="C7215" s="105">
        <v>18.739999999999998</v>
      </c>
      <c r="D7215" s="90"/>
      <c r="F7215" s="96">
        <v>1.77</v>
      </c>
      <c r="G7215" s="91">
        <v>10.254999999999999</v>
      </c>
      <c r="H7215" s="41">
        <v>2.7121921435013796E-4</v>
      </c>
      <c r="I7215" s="42">
        <v>66.133838604021307</v>
      </c>
      <c r="J7215" s="41">
        <v>2.8486111111111106E-4</v>
      </c>
      <c r="K7215" s="42">
        <v>4.443517226625973</v>
      </c>
      <c r="L7215" s="41">
        <v>2.7121921435013796E-4</v>
      </c>
      <c r="M7215" s="42">
        <v>4.1937398448147922</v>
      </c>
    </row>
    <row r="7216" spans="1:13" x14ac:dyDescent="0.2">
      <c r="A7216" s="84">
        <v>360</v>
      </c>
      <c r="B7216" s="85">
        <v>40539</v>
      </c>
      <c r="C7216" s="105">
        <v>18.760000000000002</v>
      </c>
      <c r="D7216" s="90"/>
      <c r="F7216" s="96">
        <v>1.79</v>
      </c>
      <c r="G7216" s="91">
        <v>10.275</v>
      </c>
      <c r="H7216" s="41">
        <v>2.7172318784529637E-4</v>
      </c>
      <c r="I7216" s="42">
        <v>66.151808701471239</v>
      </c>
      <c r="J7216" s="41">
        <v>2.8541666666666667E-4</v>
      </c>
      <c r="K7216" s="42">
        <v>4.4438026432926394</v>
      </c>
      <c r="L7216" s="41">
        <v>2.7172318784529637E-4</v>
      </c>
      <c r="M7216" s="42">
        <v>4.1940115680026375</v>
      </c>
    </row>
    <row r="7217" spans="1:13" x14ac:dyDescent="0.2">
      <c r="A7217" s="84">
        <v>360</v>
      </c>
      <c r="B7217" s="85">
        <v>40540</v>
      </c>
      <c r="C7217" s="105">
        <v>18.829999999999998</v>
      </c>
      <c r="D7217" s="90"/>
      <c r="F7217" s="96">
        <v>1.79</v>
      </c>
      <c r="G7217" s="91">
        <v>10.309999999999999</v>
      </c>
      <c r="H7217" s="41">
        <v>2.7260492217373589E-4</v>
      </c>
      <c r="I7217" s="42">
        <v>66.169842010133962</v>
      </c>
      <c r="J7217" s="41">
        <v>2.8638888888888887E-4</v>
      </c>
      <c r="K7217" s="42">
        <v>4.4440890321815285</v>
      </c>
      <c r="L7217" s="41">
        <v>2.7260492217373589E-4</v>
      </c>
      <c r="M7217" s="42">
        <v>4.194284172924811</v>
      </c>
    </row>
    <row r="7218" spans="1:13" x14ac:dyDescent="0.2">
      <c r="A7218" s="84">
        <v>360</v>
      </c>
      <c r="B7218" s="85">
        <v>40541</v>
      </c>
      <c r="C7218" s="105">
        <v>18.84</v>
      </c>
      <c r="D7218" s="90"/>
      <c r="F7218" s="96">
        <v>1.79</v>
      </c>
      <c r="G7218" s="91">
        <v>10.315</v>
      </c>
      <c r="H7218" s="41">
        <v>2.727308614458579E-4</v>
      </c>
      <c r="I7218" s="42">
        <v>66.187888568147116</v>
      </c>
      <c r="J7218" s="41">
        <v>2.8652777777777775E-4</v>
      </c>
      <c r="K7218" s="42">
        <v>4.4443755599593064</v>
      </c>
      <c r="L7218" s="41">
        <v>2.727308614458579E-4</v>
      </c>
      <c r="M7218" s="42">
        <v>4.1945569037862569</v>
      </c>
    </row>
    <row r="7219" spans="1:13" x14ac:dyDescent="0.2">
      <c r="A7219" s="84">
        <v>360</v>
      </c>
      <c r="B7219" s="85">
        <v>40542</v>
      </c>
      <c r="C7219" s="105">
        <v>18.78</v>
      </c>
      <c r="D7219" s="90"/>
      <c r="F7219" s="96">
        <v>1.81</v>
      </c>
      <c r="G7219" s="91">
        <v>10.295</v>
      </c>
      <c r="H7219" s="41">
        <v>2.722270701993601E-4</v>
      </c>
      <c r="I7219" s="42">
        <v>66.205906703134701</v>
      </c>
      <c r="J7219" s="41">
        <v>2.8597222222222224E-4</v>
      </c>
      <c r="K7219" s="42">
        <v>4.444661532181529</v>
      </c>
      <c r="L7219" s="41">
        <v>2.722270701993601E-4</v>
      </c>
      <c r="M7219" s="42">
        <v>4.1948291308564567</v>
      </c>
    </row>
    <row r="7220" spans="1:13" x14ac:dyDescent="0.2">
      <c r="A7220" s="84">
        <v>360</v>
      </c>
      <c r="B7220" s="85">
        <v>40543</v>
      </c>
      <c r="C7220" s="105">
        <v>18.78</v>
      </c>
      <c r="D7220" s="90"/>
      <c r="F7220" s="96">
        <v>1.81</v>
      </c>
      <c r="G7220" s="91">
        <v>10.295</v>
      </c>
      <c r="H7220" s="41">
        <v>2.722270701993601E-4</v>
      </c>
      <c r="I7220" s="42">
        <v>66.223929743146385</v>
      </c>
      <c r="J7220" s="41">
        <v>2.8597222222222224E-4</v>
      </c>
      <c r="K7220" s="42">
        <v>4.4449475044037516</v>
      </c>
      <c r="L7220" s="41">
        <v>2.722270701993601E-4</v>
      </c>
      <c r="M7220" s="42">
        <v>4.1951013579266565</v>
      </c>
    </row>
    <row r="7221" spans="1:13" x14ac:dyDescent="0.2">
      <c r="A7221" s="84">
        <v>360</v>
      </c>
      <c r="B7221" s="85">
        <v>40544</v>
      </c>
      <c r="C7221" s="105">
        <v>18.78</v>
      </c>
      <c r="D7221" s="90"/>
      <c r="F7221" s="96">
        <v>1.81</v>
      </c>
      <c r="G7221" s="91">
        <v>10.295</v>
      </c>
      <c r="H7221" s="41">
        <v>2.722270701993601E-4</v>
      </c>
      <c r="I7221" s="42">
        <v>66.241957689517449</v>
      </c>
      <c r="J7221" s="41">
        <v>2.8597222222222224E-4</v>
      </c>
      <c r="K7221" s="42">
        <v>4.4452334766259742</v>
      </c>
      <c r="L7221" s="41">
        <v>2.722270701993601E-4</v>
      </c>
      <c r="M7221" s="42">
        <v>4.1953735849968563</v>
      </c>
    </row>
    <row r="7222" spans="1:13" x14ac:dyDescent="0.2">
      <c r="A7222" s="84">
        <v>360</v>
      </c>
      <c r="B7222" s="85">
        <v>40545</v>
      </c>
      <c r="C7222" s="105">
        <v>18.78</v>
      </c>
      <c r="D7222" s="90"/>
      <c r="F7222" s="96">
        <v>1.81</v>
      </c>
      <c r="G7222" s="91">
        <v>10.295</v>
      </c>
      <c r="H7222" s="41">
        <v>2.722270701993601E-4</v>
      </c>
      <c r="I7222" s="42">
        <v>66.259990543583541</v>
      </c>
      <c r="J7222" s="41">
        <v>2.8597222222222224E-4</v>
      </c>
      <c r="K7222" s="42">
        <v>4.4455194488481968</v>
      </c>
      <c r="L7222" s="41">
        <v>2.722270701993601E-4</v>
      </c>
      <c r="M7222" s="42">
        <v>4.1956458120670561</v>
      </c>
    </row>
    <row r="7223" spans="1:13" x14ac:dyDescent="0.2">
      <c r="A7223" s="84">
        <v>360</v>
      </c>
      <c r="B7223" s="85">
        <v>40546</v>
      </c>
      <c r="C7223" s="105">
        <v>18.82</v>
      </c>
      <c r="D7223" s="90"/>
      <c r="F7223" s="96">
        <v>1.86</v>
      </c>
      <c r="G7223" s="91">
        <v>10.34</v>
      </c>
      <c r="H7223" s="41">
        <v>2.7336047243342598E-4</v>
      </c>
      <c r="I7223" s="42">
        <v>66.278103405901973</v>
      </c>
      <c r="J7223" s="41">
        <v>2.8722222222222224E-4</v>
      </c>
      <c r="K7223" s="42">
        <v>4.4458066710704189</v>
      </c>
      <c r="L7223" s="41">
        <v>2.7336047243342598E-4</v>
      </c>
      <c r="M7223" s="42">
        <v>4.1959191725394893</v>
      </c>
    </row>
    <row r="7224" spans="1:13" x14ac:dyDescent="0.2">
      <c r="A7224" s="84">
        <v>360</v>
      </c>
      <c r="B7224" s="85">
        <v>40547</v>
      </c>
      <c r="C7224" s="105">
        <v>18.8</v>
      </c>
      <c r="D7224" s="90"/>
      <c r="F7224" s="96">
        <v>1.78</v>
      </c>
      <c r="G7224" s="91">
        <v>10.290000000000001</v>
      </c>
      <c r="H7224" s="41">
        <v>2.7210110815345523E-4</v>
      </c>
      <c r="I7224" s="42">
        <v>66.296137751285031</v>
      </c>
      <c r="J7224" s="41">
        <v>2.8583333333333336E-4</v>
      </c>
      <c r="K7224" s="42">
        <v>4.4460925044037527</v>
      </c>
      <c r="L7224" s="41">
        <v>2.7210110815345523E-4</v>
      </c>
      <c r="M7224" s="42">
        <v>4.196191273647643</v>
      </c>
    </row>
    <row r="7225" spans="1:13" x14ac:dyDescent="0.2">
      <c r="A7225" s="84">
        <v>360</v>
      </c>
      <c r="B7225" s="85">
        <v>40548</v>
      </c>
      <c r="C7225" s="105">
        <v>18.77</v>
      </c>
      <c r="D7225" s="90"/>
      <c r="F7225" s="96">
        <v>1.77</v>
      </c>
      <c r="G7225" s="91">
        <v>10.27</v>
      </c>
      <c r="H7225" s="41">
        <v>2.7159720301717094E-4</v>
      </c>
      <c r="I7225" s="42">
        <v>66.314143596869116</v>
      </c>
      <c r="J7225" s="41">
        <v>2.8527777777777774E-4</v>
      </c>
      <c r="K7225" s="42">
        <v>4.4463777821815302</v>
      </c>
      <c r="L7225" s="41">
        <v>2.7159720301717094E-4</v>
      </c>
      <c r="M7225" s="42">
        <v>4.1964628708506604</v>
      </c>
    </row>
    <row r="7226" spans="1:13" x14ac:dyDescent="0.2">
      <c r="A7226" s="84">
        <v>360</v>
      </c>
      <c r="B7226" s="85">
        <v>40549</v>
      </c>
      <c r="C7226" s="105">
        <v>18.7</v>
      </c>
      <c r="D7226" s="90"/>
      <c r="F7226" s="96">
        <v>1.79</v>
      </c>
      <c r="G7226" s="91">
        <v>10.244999999999999</v>
      </c>
      <c r="H7226" s="41">
        <v>2.7096719341423992E-4</v>
      </c>
      <c r="I7226" s="42">
        <v>66.332112554243224</v>
      </c>
      <c r="J7226" s="41">
        <v>2.845833333333333E-4</v>
      </c>
      <c r="K7226" s="42">
        <v>4.4466623655148636</v>
      </c>
      <c r="L7226" s="41">
        <v>2.7096719341423992E-4</v>
      </c>
      <c r="M7226" s="42">
        <v>4.1967338380440751</v>
      </c>
    </row>
    <row r="7227" spans="1:13" x14ac:dyDescent="0.2">
      <c r="A7227" s="84">
        <v>360</v>
      </c>
      <c r="B7227" s="85">
        <v>40550</v>
      </c>
      <c r="C7227" s="105">
        <v>18.649999999999999</v>
      </c>
      <c r="D7227" s="90"/>
      <c r="F7227" s="96">
        <v>1.79</v>
      </c>
      <c r="G7227" s="91">
        <v>10.219999999999999</v>
      </c>
      <c r="H7227" s="41">
        <v>2.7033704132639613E-4</v>
      </c>
      <c r="I7227" s="42">
        <v>66.350044581296075</v>
      </c>
      <c r="J7227" s="41">
        <v>2.8388888888888886E-4</v>
      </c>
      <c r="K7227" s="42">
        <v>4.4469462544037528</v>
      </c>
      <c r="L7227" s="41">
        <v>2.7033704132639613E-4</v>
      </c>
      <c r="M7227" s="42">
        <v>4.1970041750854019</v>
      </c>
    </row>
    <row r="7228" spans="1:13" x14ac:dyDescent="0.2">
      <c r="A7228" s="84">
        <v>360</v>
      </c>
      <c r="B7228" s="85">
        <v>40551</v>
      </c>
      <c r="C7228" s="105">
        <v>18.649999999999999</v>
      </c>
      <c r="D7228" s="90"/>
      <c r="F7228" s="96">
        <v>1.79</v>
      </c>
      <c r="G7228" s="91">
        <v>10.219999999999999</v>
      </c>
      <c r="H7228" s="41">
        <v>2.7033704132639613E-4</v>
      </c>
      <c r="I7228" s="42">
        <v>66.367981456040056</v>
      </c>
      <c r="J7228" s="41">
        <v>2.8388888888888886E-4</v>
      </c>
      <c r="K7228" s="42">
        <v>4.447230143292642</v>
      </c>
      <c r="L7228" s="41">
        <v>2.7033704132639613E-4</v>
      </c>
      <c r="M7228" s="42">
        <v>4.1972745121267288</v>
      </c>
    </row>
    <row r="7229" spans="1:13" x14ac:dyDescent="0.2">
      <c r="A7229" s="84">
        <v>360</v>
      </c>
      <c r="B7229" s="85">
        <v>40552</v>
      </c>
      <c r="C7229" s="105">
        <v>18.649999999999999</v>
      </c>
      <c r="D7229" s="90"/>
      <c r="F7229" s="96">
        <v>1.79</v>
      </c>
      <c r="G7229" s="91">
        <v>10.219999999999999</v>
      </c>
      <c r="H7229" s="41">
        <v>2.7033704132639613E-4</v>
      </c>
      <c r="I7229" s="42">
        <v>66.385923179785692</v>
      </c>
      <c r="J7229" s="41">
        <v>2.8388888888888886E-4</v>
      </c>
      <c r="K7229" s="42">
        <v>4.4475140321815312</v>
      </c>
      <c r="L7229" s="41">
        <v>2.7033704132639613E-4</v>
      </c>
      <c r="M7229" s="42">
        <v>4.1975448491680556</v>
      </c>
    </row>
    <row r="7230" spans="1:13" x14ac:dyDescent="0.2">
      <c r="A7230" s="84">
        <v>360</v>
      </c>
      <c r="B7230" s="85">
        <v>40553</v>
      </c>
      <c r="C7230" s="105">
        <v>18.66</v>
      </c>
      <c r="D7230" s="90"/>
      <c r="F7230" s="96">
        <v>1.84</v>
      </c>
      <c r="G7230" s="91">
        <v>10.25</v>
      </c>
      <c r="H7230" s="41">
        <v>2.7109320673157633E-4</v>
      </c>
      <c r="I7230" s="42">
        <v>66.403919952582342</v>
      </c>
      <c r="J7230" s="41">
        <v>2.8472222222222223E-4</v>
      </c>
      <c r="K7230" s="42">
        <v>4.4477987544037534</v>
      </c>
      <c r="L7230" s="41">
        <v>2.7109320673157633E-4</v>
      </c>
      <c r="M7230" s="42">
        <v>4.1978159423747874</v>
      </c>
    </row>
    <row r="7231" spans="1:13" x14ac:dyDescent="0.2">
      <c r="A7231" s="84">
        <v>360</v>
      </c>
      <c r="B7231" s="85">
        <v>40554</v>
      </c>
      <c r="C7231" s="105">
        <v>18.690000000000001</v>
      </c>
      <c r="D7231" s="90"/>
      <c r="F7231" s="96">
        <v>1.86</v>
      </c>
      <c r="G7231" s="91">
        <v>10.275</v>
      </c>
      <c r="H7231" s="41">
        <v>2.7172318784529637E-4</v>
      </c>
      <c r="I7231" s="42">
        <v>66.421963437397281</v>
      </c>
      <c r="J7231" s="41">
        <v>2.8541666666666667E-4</v>
      </c>
      <c r="K7231" s="42">
        <v>4.4480841710704198</v>
      </c>
      <c r="L7231" s="41">
        <v>2.7172318784529637E-4</v>
      </c>
      <c r="M7231" s="42">
        <v>4.1980876655626327</v>
      </c>
    </row>
    <row r="7232" spans="1:13" x14ac:dyDescent="0.2">
      <c r="A7232" s="84">
        <v>360</v>
      </c>
      <c r="B7232" s="85">
        <v>40555</v>
      </c>
      <c r="C7232" s="105">
        <v>18.72</v>
      </c>
      <c r="D7232" s="90"/>
      <c r="F7232" s="96">
        <v>1.87</v>
      </c>
      <c r="G7232" s="91">
        <v>10.295</v>
      </c>
      <c r="H7232" s="41">
        <v>2.722270701993601E-4</v>
      </c>
      <c r="I7232" s="42">
        <v>66.440045293900738</v>
      </c>
      <c r="J7232" s="41">
        <v>2.8597222222222224E-4</v>
      </c>
      <c r="K7232" s="42">
        <v>4.4483701432926424</v>
      </c>
      <c r="L7232" s="41">
        <v>2.722270701993601E-4</v>
      </c>
      <c r="M7232" s="42">
        <v>4.1983598926328316</v>
      </c>
    </row>
    <row r="7233" spans="1:13" x14ac:dyDescent="0.2">
      <c r="A7233" s="84">
        <v>360</v>
      </c>
      <c r="B7233" s="85">
        <v>40556</v>
      </c>
      <c r="C7233" s="105">
        <v>18.73</v>
      </c>
      <c r="D7233" s="90"/>
      <c r="F7233" s="96">
        <v>1.86</v>
      </c>
      <c r="G7233" s="91">
        <v>10.295</v>
      </c>
      <c r="H7233" s="41">
        <v>2.722270701993601E-4</v>
      </c>
      <c r="I7233" s="42">
        <v>66.458132072775015</v>
      </c>
      <c r="J7233" s="41">
        <v>2.8597222222222224E-4</v>
      </c>
      <c r="K7233" s="42">
        <v>4.448656115514865</v>
      </c>
      <c r="L7233" s="41">
        <v>2.722270701993601E-4</v>
      </c>
      <c r="M7233" s="42">
        <v>4.1986321197030314</v>
      </c>
    </row>
    <row r="7234" spans="1:13" x14ac:dyDescent="0.2">
      <c r="A7234" s="84">
        <v>360</v>
      </c>
      <c r="B7234" s="85">
        <v>40557</v>
      </c>
      <c r="C7234" s="105">
        <v>18.71</v>
      </c>
      <c r="D7234" s="90"/>
      <c r="F7234" s="96">
        <v>1.86</v>
      </c>
      <c r="G7234" s="91">
        <v>10.285</v>
      </c>
      <c r="H7234" s="41">
        <v>2.7197514041277238E-4</v>
      </c>
      <c r="I7234" s="42">
        <v>66.476207032577079</v>
      </c>
      <c r="J7234" s="41">
        <v>2.8569444444444443E-4</v>
      </c>
      <c r="K7234" s="42">
        <v>4.448941809959309</v>
      </c>
      <c r="L7234" s="41">
        <v>2.7197514041277238E-4</v>
      </c>
      <c r="M7234" s="42">
        <v>4.198904094843444</v>
      </c>
    </row>
    <row r="7235" spans="1:13" x14ac:dyDescent="0.2">
      <c r="A7235" s="84">
        <v>360</v>
      </c>
      <c r="B7235" s="85">
        <v>40558</v>
      </c>
      <c r="C7235" s="105">
        <v>18.71</v>
      </c>
      <c r="D7235" s="90"/>
      <c r="F7235" s="96">
        <v>1.86</v>
      </c>
      <c r="G7235" s="91">
        <v>10.285</v>
      </c>
      <c r="H7235" s="41">
        <v>2.7197514041277238E-4</v>
      </c>
      <c r="I7235" s="42">
        <v>66.49428690831887</v>
      </c>
      <c r="J7235" s="41">
        <v>2.8569444444444443E-4</v>
      </c>
      <c r="K7235" s="42">
        <v>4.449227504403753</v>
      </c>
      <c r="L7235" s="41">
        <v>2.7197514041277238E-4</v>
      </c>
      <c r="M7235" s="42">
        <v>4.1991760699838565</v>
      </c>
    </row>
    <row r="7236" spans="1:13" x14ac:dyDescent="0.2">
      <c r="A7236" s="84">
        <v>360</v>
      </c>
      <c r="B7236" s="85">
        <v>40559</v>
      </c>
      <c r="C7236" s="105">
        <v>18.71</v>
      </c>
      <c r="D7236" s="90"/>
      <c r="F7236" s="96">
        <v>1.86</v>
      </c>
      <c r="G7236" s="91">
        <v>10.285</v>
      </c>
      <c r="H7236" s="41">
        <v>2.7197514041277238E-4</v>
      </c>
      <c r="I7236" s="42">
        <v>66.512371701337401</v>
      </c>
      <c r="J7236" s="41">
        <v>2.8569444444444443E-4</v>
      </c>
      <c r="K7236" s="42">
        <v>4.4495131988481971</v>
      </c>
      <c r="L7236" s="41">
        <v>2.7197514041277238E-4</v>
      </c>
      <c r="M7236" s="42">
        <v>4.1994480451242691</v>
      </c>
    </row>
    <row r="7237" spans="1:13" x14ac:dyDescent="0.2">
      <c r="A7237" s="84">
        <v>360</v>
      </c>
      <c r="B7237" s="85">
        <v>40560</v>
      </c>
      <c r="C7237" s="105">
        <v>18.71</v>
      </c>
      <c r="D7237" s="90"/>
      <c r="F7237" s="96">
        <v>1.88</v>
      </c>
      <c r="G7237" s="91">
        <v>10.295</v>
      </c>
      <c r="H7237" s="41">
        <v>2.722270701993601E-4</v>
      </c>
      <c r="I7237" s="42">
        <v>66.530478169417663</v>
      </c>
      <c r="J7237" s="41">
        <v>2.8597222222222224E-4</v>
      </c>
      <c r="K7237" s="42">
        <v>4.4497991710704197</v>
      </c>
      <c r="L7237" s="41">
        <v>2.722270701993601E-4</v>
      </c>
      <c r="M7237" s="42">
        <v>4.1997202721944689</v>
      </c>
    </row>
    <row r="7238" spans="1:13" x14ac:dyDescent="0.2">
      <c r="A7238" s="84">
        <v>360</v>
      </c>
      <c r="B7238" s="85">
        <v>40561</v>
      </c>
      <c r="C7238" s="105">
        <v>18.68</v>
      </c>
      <c r="D7238" s="90"/>
      <c r="F7238" s="96">
        <v>1.89</v>
      </c>
      <c r="G7238" s="91">
        <v>10.285</v>
      </c>
      <c r="H7238" s="41">
        <v>2.7197514041277238E-4</v>
      </c>
      <c r="I7238" s="42">
        <v>66.548572805559516</v>
      </c>
      <c r="J7238" s="41">
        <v>2.8569444444444443E-4</v>
      </c>
      <c r="K7238" s="42">
        <v>4.4500848655148637</v>
      </c>
      <c r="L7238" s="41">
        <v>2.7197514041277238E-4</v>
      </c>
      <c r="M7238" s="42">
        <v>4.1999922473348814</v>
      </c>
    </row>
    <row r="7239" spans="1:13" x14ac:dyDescent="0.2">
      <c r="A7239" s="84">
        <v>360</v>
      </c>
      <c r="B7239" s="85">
        <v>40562</v>
      </c>
      <c r="C7239" s="105">
        <v>18.68</v>
      </c>
      <c r="D7239" s="90"/>
      <c r="F7239" s="96">
        <v>1.88</v>
      </c>
      <c r="G7239" s="91">
        <v>10.28</v>
      </c>
      <c r="H7239" s="41">
        <v>2.7184916697686745E-4</v>
      </c>
      <c r="I7239" s="42">
        <v>66.566663979640211</v>
      </c>
      <c r="J7239" s="41">
        <v>2.8555555555555555E-4</v>
      </c>
      <c r="K7239" s="42">
        <v>4.4503704210704189</v>
      </c>
      <c r="L7239" s="41">
        <v>2.7184916697686745E-4</v>
      </c>
      <c r="M7239" s="42">
        <v>4.2002640965018578</v>
      </c>
    </row>
    <row r="7240" spans="1:13" x14ac:dyDescent="0.2">
      <c r="A7240" s="84">
        <v>360</v>
      </c>
      <c r="B7240" s="85">
        <v>40563</v>
      </c>
      <c r="C7240" s="105">
        <v>18.64</v>
      </c>
      <c r="D7240" s="90"/>
      <c r="F7240" s="96">
        <v>1.89</v>
      </c>
      <c r="G7240" s="91">
        <v>10.265000000000001</v>
      </c>
      <c r="H7240" s="41">
        <v>2.7147121249226913E-4</v>
      </c>
      <c r="I7240" s="42">
        <v>66.584734912622324</v>
      </c>
      <c r="J7240" s="41">
        <v>2.8513888888888892E-4</v>
      </c>
      <c r="K7240" s="42">
        <v>4.4506555599593076</v>
      </c>
      <c r="L7240" s="41">
        <v>2.7147121249226913E-4</v>
      </c>
      <c r="M7240" s="42">
        <v>4.2005355677143505</v>
      </c>
    </row>
    <row r="7241" spans="1:13" x14ac:dyDescent="0.2">
      <c r="A7241" s="84">
        <v>360</v>
      </c>
      <c r="B7241" s="85">
        <v>40564</v>
      </c>
      <c r="C7241" s="105">
        <v>18.579999999999998</v>
      </c>
      <c r="D7241" s="90"/>
      <c r="F7241" s="96">
        <v>1.9</v>
      </c>
      <c r="G7241" s="91">
        <v>10.239999999999998</v>
      </c>
      <c r="H7241" s="41">
        <v>2.7084117439768463E-4</v>
      </c>
      <c r="I7241" s="42">
        <v>66.602768800423021</v>
      </c>
      <c r="J7241" s="41">
        <v>2.8444444444444443E-4</v>
      </c>
      <c r="K7241" s="42">
        <v>4.4509400044037521</v>
      </c>
      <c r="L7241" s="41">
        <v>2.7084117439768463E-4</v>
      </c>
      <c r="M7241" s="42">
        <v>4.2008064088887487</v>
      </c>
    </row>
    <row r="7242" spans="1:13" x14ac:dyDescent="0.2">
      <c r="A7242" s="84">
        <v>360</v>
      </c>
      <c r="B7242" s="85">
        <v>40565</v>
      </c>
      <c r="C7242" s="105">
        <v>18.579999999999998</v>
      </c>
      <c r="D7242" s="90"/>
      <c r="F7242" s="96">
        <v>1.9</v>
      </c>
      <c r="G7242" s="91">
        <v>10.239999999999998</v>
      </c>
      <c r="H7242" s="41">
        <v>2.7084117439768463E-4</v>
      </c>
      <c r="I7242" s="42">
        <v>66.620807572543072</v>
      </c>
      <c r="J7242" s="41">
        <v>2.8444444444444443E-4</v>
      </c>
      <c r="K7242" s="42">
        <v>4.4512244488481967</v>
      </c>
      <c r="L7242" s="41">
        <v>2.7084117439768463E-4</v>
      </c>
      <c r="M7242" s="42">
        <v>4.2010772500631468</v>
      </c>
    </row>
    <row r="7243" spans="1:13" x14ac:dyDescent="0.2">
      <c r="A7243" s="84">
        <v>360</v>
      </c>
      <c r="B7243" s="85">
        <v>40566</v>
      </c>
      <c r="C7243" s="105">
        <v>18.579999999999998</v>
      </c>
      <c r="D7243" s="90"/>
      <c r="F7243" s="96">
        <v>1.9</v>
      </c>
      <c r="G7243" s="91">
        <v>10.239999999999998</v>
      </c>
      <c r="H7243" s="41">
        <v>2.7084117439768463E-4</v>
      </c>
      <c r="I7243" s="42">
        <v>66.638851230305335</v>
      </c>
      <c r="J7243" s="41">
        <v>2.8444444444444443E-4</v>
      </c>
      <c r="K7243" s="42">
        <v>4.4515088932926412</v>
      </c>
      <c r="L7243" s="41">
        <v>2.7084117439768463E-4</v>
      </c>
      <c r="M7243" s="42">
        <v>4.2013480912375449</v>
      </c>
    </row>
    <row r="7244" spans="1:13" x14ac:dyDescent="0.2">
      <c r="A7244" s="84">
        <v>360</v>
      </c>
      <c r="B7244" s="85">
        <v>40567</v>
      </c>
      <c r="C7244" s="105">
        <v>18.579999999999998</v>
      </c>
      <c r="D7244" s="90"/>
      <c r="F7244" s="96">
        <v>1.9</v>
      </c>
      <c r="G7244" s="91">
        <v>10.239999999999998</v>
      </c>
      <c r="H7244" s="41">
        <v>2.7084117439768463E-4</v>
      </c>
      <c r="I7244" s="42">
        <v>66.656899775033068</v>
      </c>
      <c r="J7244" s="41">
        <v>2.8444444444444443E-4</v>
      </c>
      <c r="K7244" s="42">
        <v>4.4517933377370857</v>
      </c>
      <c r="L7244" s="41">
        <v>2.7084117439768463E-4</v>
      </c>
      <c r="M7244" s="42">
        <v>4.2016189324119431</v>
      </c>
    </row>
    <row r="7245" spans="1:13" x14ac:dyDescent="0.2">
      <c r="A7245" s="84">
        <v>360</v>
      </c>
      <c r="B7245" s="85">
        <v>40568</v>
      </c>
      <c r="C7245" s="105">
        <v>18.600000000000001</v>
      </c>
      <c r="D7245" s="90"/>
      <c r="F7245" s="96">
        <v>1.89</v>
      </c>
      <c r="G7245" s="91">
        <v>10.245000000000001</v>
      </c>
      <c r="H7245" s="41">
        <v>2.7096719341423992E-4</v>
      </c>
      <c r="I7245" s="42">
        <v>66.674961608086804</v>
      </c>
      <c r="J7245" s="41">
        <v>2.8458333333333336E-4</v>
      </c>
      <c r="K7245" s="42">
        <v>4.4520779210704191</v>
      </c>
      <c r="L7245" s="41">
        <v>2.7096719341423992E-4</v>
      </c>
      <c r="M7245" s="42">
        <v>4.2018898996053569</v>
      </c>
    </row>
    <row r="7246" spans="1:13" x14ac:dyDescent="0.2">
      <c r="A7246" s="84">
        <v>360</v>
      </c>
      <c r="B7246" s="85">
        <v>40569</v>
      </c>
      <c r="C7246" s="105">
        <v>18.64</v>
      </c>
      <c r="D7246" s="90"/>
      <c r="F7246" s="96">
        <v>1.89</v>
      </c>
      <c r="G7246" s="91">
        <v>10.265000000000001</v>
      </c>
      <c r="H7246" s="41">
        <v>2.7147121249226913E-4</v>
      </c>
      <c r="I7246" s="42">
        <v>66.693061940757431</v>
      </c>
      <c r="J7246" s="41">
        <v>2.8513888888888892E-4</v>
      </c>
      <c r="K7246" s="42">
        <v>4.4523630599593078</v>
      </c>
      <c r="L7246" s="41">
        <v>2.7147121249226913E-4</v>
      </c>
      <c r="M7246" s="42">
        <v>4.2021613708178496</v>
      </c>
    </row>
    <row r="7247" spans="1:13" x14ac:dyDescent="0.2">
      <c r="A7247" s="84">
        <v>360</v>
      </c>
      <c r="B7247" s="85">
        <v>40570</v>
      </c>
      <c r="C7247" s="105">
        <v>18.62</v>
      </c>
      <c r="D7247" s="90"/>
      <c r="F7247" s="96">
        <v>1.9</v>
      </c>
      <c r="G7247" s="91">
        <v>10.26</v>
      </c>
      <c r="H7247" s="41">
        <v>2.7134521627014685E-4</v>
      </c>
      <c r="I7247" s="42">
        <v>66.711158784073461</v>
      </c>
      <c r="J7247" s="41">
        <v>2.8499999999999999E-4</v>
      </c>
      <c r="K7247" s="42">
        <v>4.4526480599593077</v>
      </c>
      <c r="L7247" s="41">
        <v>2.7134521627014685E-4</v>
      </c>
      <c r="M7247" s="42">
        <v>4.2024327160341199</v>
      </c>
    </row>
    <row r="7248" spans="1:13" x14ac:dyDescent="0.2">
      <c r="A7248" s="84">
        <v>360</v>
      </c>
      <c r="B7248" s="85">
        <v>40571</v>
      </c>
      <c r="C7248" s="105">
        <v>18.61</v>
      </c>
      <c r="D7248" s="90"/>
      <c r="F7248" s="96">
        <v>1.95</v>
      </c>
      <c r="G7248" s="91">
        <v>10.28</v>
      </c>
      <c r="H7248" s="41">
        <v>2.7184916697686745E-4</v>
      </c>
      <c r="I7248" s="42">
        <v>66.72929415701698</v>
      </c>
      <c r="J7248" s="41">
        <v>2.8555555555555555E-4</v>
      </c>
      <c r="K7248" s="42">
        <v>4.4529336155148629</v>
      </c>
      <c r="L7248" s="41">
        <v>2.7184916697686745E-4</v>
      </c>
      <c r="M7248" s="42">
        <v>4.2027045652010973</v>
      </c>
    </row>
    <row r="7249" spans="1:13" x14ac:dyDescent="0.2">
      <c r="A7249" s="84">
        <v>360</v>
      </c>
      <c r="B7249" s="85">
        <v>40572</v>
      </c>
      <c r="C7249" s="105">
        <v>18.61</v>
      </c>
      <c r="D7249" s="90"/>
      <c r="F7249" s="96">
        <v>1.95</v>
      </c>
      <c r="G7249" s="91">
        <v>10.28</v>
      </c>
      <c r="H7249" s="41">
        <v>2.7184916697686745E-4</v>
      </c>
      <c r="I7249" s="42">
        <v>66.74743446004652</v>
      </c>
      <c r="J7249" s="41">
        <v>2.8555555555555555E-4</v>
      </c>
      <c r="K7249" s="42">
        <v>4.4532191710704181</v>
      </c>
      <c r="L7249" s="41">
        <v>2.7184916697686745E-4</v>
      </c>
      <c r="M7249" s="42">
        <v>4.2029764143680737</v>
      </c>
    </row>
    <row r="7250" spans="1:13" x14ac:dyDescent="0.2">
      <c r="A7250" s="84">
        <v>360</v>
      </c>
      <c r="B7250" s="85">
        <v>40573</v>
      </c>
      <c r="C7250" s="105">
        <v>18.61</v>
      </c>
      <c r="D7250" s="90"/>
      <c r="F7250" s="96">
        <v>1.95</v>
      </c>
      <c r="G7250" s="91">
        <v>10.28</v>
      </c>
      <c r="H7250" s="41">
        <v>2.7184916697686745E-4</v>
      </c>
      <c r="I7250" s="42">
        <v>66.765579694502321</v>
      </c>
      <c r="J7250" s="41">
        <v>2.8555555555555555E-4</v>
      </c>
      <c r="K7250" s="42">
        <v>4.4535047266259733</v>
      </c>
      <c r="L7250" s="41">
        <v>2.7184916697686745E-4</v>
      </c>
      <c r="M7250" s="42">
        <v>4.2032482635350501</v>
      </c>
    </row>
    <row r="7251" spans="1:13" x14ac:dyDescent="0.2">
      <c r="A7251" s="84">
        <v>360</v>
      </c>
      <c r="B7251" s="85">
        <v>40574</v>
      </c>
      <c r="C7251" s="105">
        <v>18.61</v>
      </c>
      <c r="D7251" s="90"/>
      <c r="F7251" s="96">
        <v>1.95</v>
      </c>
      <c r="G7251" s="91">
        <v>10.28</v>
      </c>
      <c r="H7251" s="41">
        <v>2.7184916697686745E-4</v>
      </c>
      <c r="I7251" s="42">
        <v>66.783729861724993</v>
      </c>
      <c r="J7251" s="41">
        <v>2.8555555555555555E-4</v>
      </c>
      <c r="K7251" s="42">
        <v>4.4537902821815285</v>
      </c>
      <c r="L7251" s="41">
        <v>2.7184916697686745E-4</v>
      </c>
      <c r="M7251" s="42">
        <v>4.2035201127020265</v>
      </c>
    </row>
    <row r="7252" spans="1:13" x14ac:dyDescent="0.2">
      <c r="A7252" s="84">
        <v>360</v>
      </c>
      <c r="B7252" s="85">
        <v>40575</v>
      </c>
      <c r="C7252" s="105">
        <v>18.62</v>
      </c>
      <c r="D7252" s="90"/>
      <c r="F7252" s="96">
        <v>1.95</v>
      </c>
      <c r="G7252" s="91">
        <v>10.285</v>
      </c>
      <c r="H7252" s="41">
        <v>2.7197514041277238E-4</v>
      </c>
      <c r="I7252" s="42">
        <v>66.80189337603143</v>
      </c>
      <c r="J7252" s="41">
        <v>2.8569444444444443E-4</v>
      </c>
      <c r="K7252" s="42">
        <v>4.4540759766259725</v>
      </c>
      <c r="L7252" s="41">
        <v>2.7197514041277238E-4</v>
      </c>
      <c r="M7252" s="42">
        <v>4.2037920878424391</v>
      </c>
    </row>
    <row r="7253" spans="1:13" x14ac:dyDescent="0.2">
      <c r="A7253" s="84">
        <v>360</v>
      </c>
      <c r="B7253" s="85">
        <v>40576</v>
      </c>
      <c r="C7253" s="105">
        <v>18.600000000000001</v>
      </c>
      <c r="D7253" s="90"/>
      <c r="F7253" s="96">
        <v>1.93</v>
      </c>
      <c r="G7253" s="91">
        <v>10.265000000000001</v>
      </c>
      <c r="H7253" s="41">
        <v>2.7147121249226913E-4</v>
      </c>
      <c r="I7253" s="42">
        <v>66.820028167022997</v>
      </c>
      <c r="J7253" s="41">
        <v>2.8513888888888892E-4</v>
      </c>
      <c r="K7253" s="42">
        <v>4.4543611155148612</v>
      </c>
      <c r="L7253" s="41">
        <v>2.7147121249226913E-4</v>
      </c>
      <c r="M7253" s="42">
        <v>4.2040635590549318</v>
      </c>
    </row>
    <row r="7254" spans="1:13" x14ac:dyDescent="0.2">
      <c r="A7254" s="84">
        <v>360</v>
      </c>
      <c r="B7254" s="85">
        <v>40577</v>
      </c>
      <c r="C7254" s="105">
        <v>18.62</v>
      </c>
      <c r="D7254" s="90"/>
      <c r="F7254" s="96">
        <v>1.95</v>
      </c>
      <c r="G7254" s="91">
        <v>10.285</v>
      </c>
      <c r="H7254" s="41">
        <v>2.7197514041277238E-4</v>
      </c>
      <c r="I7254" s="42">
        <v>66.838201553566108</v>
      </c>
      <c r="J7254" s="41">
        <v>2.8569444444444443E-4</v>
      </c>
      <c r="K7254" s="42">
        <v>4.4546468099593053</v>
      </c>
      <c r="L7254" s="41">
        <v>2.7197514041277238E-4</v>
      </c>
      <c r="M7254" s="42">
        <v>4.2043355341953443</v>
      </c>
    </row>
    <row r="7255" spans="1:13" x14ac:dyDescent="0.2">
      <c r="A7255" s="84">
        <v>360</v>
      </c>
      <c r="B7255" s="85">
        <v>40578</v>
      </c>
      <c r="C7255" s="105">
        <v>18.59</v>
      </c>
      <c r="D7255" s="90"/>
      <c r="F7255" s="96">
        <v>1.96</v>
      </c>
      <c r="G7255" s="91">
        <v>10.275</v>
      </c>
      <c r="H7255" s="41">
        <v>2.7172318784529637E-4</v>
      </c>
      <c r="I7255" s="42">
        <v>66.856363042762084</v>
      </c>
      <c r="J7255" s="41">
        <v>2.8541666666666667E-4</v>
      </c>
      <c r="K7255" s="42">
        <v>4.4549322266259717</v>
      </c>
      <c r="L7255" s="41">
        <v>2.7172318784529637E-4</v>
      </c>
      <c r="M7255" s="42">
        <v>4.2046072573831896</v>
      </c>
    </row>
    <row r="7256" spans="1:13" x14ac:dyDescent="0.2">
      <c r="A7256" s="84">
        <v>360</v>
      </c>
      <c r="B7256" s="85">
        <v>40579</v>
      </c>
      <c r="C7256" s="105">
        <v>18.59</v>
      </c>
      <c r="D7256" s="90"/>
      <c r="F7256" s="96">
        <v>1.96</v>
      </c>
      <c r="G7256" s="91">
        <v>10.275</v>
      </c>
      <c r="H7256" s="41">
        <v>2.7172318784529637E-4</v>
      </c>
      <c r="I7256" s="42">
        <v>66.874529466855805</v>
      </c>
      <c r="J7256" s="41">
        <v>2.8541666666666667E-4</v>
      </c>
      <c r="K7256" s="42">
        <v>4.455217643292638</v>
      </c>
      <c r="L7256" s="41">
        <v>2.7172318784529637E-4</v>
      </c>
      <c r="M7256" s="42">
        <v>4.2048789805710349</v>
      </c>
    </row>
    <row r="7257" spans="1:13" x14ac:dyDescent="0.2">
      <c r="A7257" s="84">
        <v>360</v>
      </c>
      <c r="B7257" s="85">
        <v>40580</v>
      </c>
      <c r="C7257" s="105">
        <v>18.59</v>
      </c>
      <c r="D7257" s="90"/>
      <c r="F7257" s="96">
        <v>1.96</v>
      </c>
      <c r="G7257" s="91">
        <v>10.275</v>
      </c>
      <c r="H7257" s="41">
        <v>2.7172318784529637E-4</v>
      </c>
      <c r="I7257" s="42">
        <v>66.892700827188193</v>
      </c>
      <c r="J7257" s="41">
        <v>2.8541666666666667E-4</v>
      </c>
      <c r="K7257" s="42">
        <v>4.4555030599593044</v>
      </c>
      <c r="L7257" s="41">
        <v>2.7172318784529637E-4</v>
      </c>
      <c r="M7257" s="42">
        <v>4.2051507037588802</v>
      </c>
    </row>
    <row r="7258" spans="1:13" x14ac:dyDescent="0.2">
      <c r="A7258" s="84">
        <v>360</v>
      </c>
      <c r="B7258" s="85">
        <v>40581</v>
      </c>
      <c r="C7258" s="105">
        <v>18.53</v>
      </c>
      <c r="D7258" s="90"/>
      <c r="F7258" s="96">
        <v>1.96</v>
      </c>
      <c r="G7258" s="91">
        <v>10.245000000000001</v>
      </c>
      <c r="H7258" s="41">
        <v>2.7096719341423992E-4</v>
      </c>
      <c r="I7258" s="42">
        <v>66.910826554591239</v>
      </c>
      <c r="J7258" s="41">
        <v>2.8458333333333336E-4</v>
      </c>
      <c r="K7258" s="42">
        <v>4.4557876432926378</v>
      </c>
      <c r="L7258" s="41">
        <v>2.7096719341423992E-4</v>
      </c>
      <c r="M7258" s="42">
        <v>4.205421670952294</v>
      </c>
    </row>
    <row r="7259" spans="1:13" x14ac:dyDescent="0.2">
      <c r="A7259" s="84">
        <v>360</v>
      </c>
      <c r="B7259" s="85">
        <v>40582</v>
      </c>
      <c r="C7259" s="105">
        <v>18.5</v>
      </c>
      <c r="D7259" s="90"/>
      <c r="F7259" s="96">
        <v>1.96</v>
      </c>
      <c r="G7259" s="91">
        <v>10.23</v>
      </c>
      <c r="H7259" s="41">
        <v>2.7058911926403084E-4</v>
      </c>
      <c r="I7259" s="42">
        <v>66.928931896217875</v>
      </c>
      <c r="J7259" s="41">
        <v>2.8416666666666667E-4</v>
      </c>
      <c r="K7259" s="42">
        <v>4.4560718099593046</v>
      </c>
      <c r="L7259" s="41">
        <v>2.7058911926403084E-4</v>
      </c>
      <c r="M7259" s="42">
        <v>4.2056922600715581</v>
      </c>
    </row>
    <row r="7260" spans="1:13" x14ac:dyDescent="0.2">
      <c r="A7260" s="84">
        <v>360</v>
      </c>
      <c r="B7260" s="85">
        <v>40583</v>
      </c>
      <c r="C7260" s="105">
        <v>18.5</v>
      </c>
      <c r="D7260" s="90"/>
      <c r="F7260" s="96">
        <v>1.99</v>
      </c>
      <c r="G7260" s="91">
        <v>10.244999999999999</v>
      </c>
      <c r="H7260" s="41">
        <v>2.7096719341423992E-4</v>
      </c>
      <c r="I7260" s="42">
        <v>66.947067441052013</v>
      </c>
      <c r="J7260" s="41">
        <v>2.845833333333333E-4</v>
      </c>
      <c r="K7260" s="42">
        <v>4.456356393292638</v>
      </c>
      <c r="L7260" s="41">
        <v>2.7096719341423992E-4</v>
      </c>
      <c r="M7260" s="42">
        <v>4.2059632272649718</v>
      </c>
    </row>
    <row r="7261" spans="1:13" x14ac:dyDescent="0.2">
      <c r="A7261" s="84">
        <v>360</v>
      </c>
      <c r="B7261" s="85">
        <v>40584</v>
      </c>
      <c r="C7261" s="105">
        <v>18.489999999999998</v>
      </c>
      <c r="D7261" s="90"/>
      <c r="F7261" s="96">
        <v>2</v>
      </c>
      <c r="G7261" s="91">
        <v>10.244999999999999</v>
      </c>
      <c r="H7261" s="41">
        <v>2.7096719341423992E-4</v>
      </c>
      <c r="I7261" s="42">
        <v>66.965207900023827</v>
      </c>
      <c r="J7261" s="41">
        <v>2.845833333333333E-4</v>
      </c>
      <c r="K7261" s="42">
        <v>4.4566409766259714</v>
      </c>
      <c r="L7261" s="41">
        <v>2.7096719341423992E-4</v>
      </c>
      <c r="M7261" s="42">
        <v>4.2062341944583856</v>
      </c>
    </row>
    <row r="7262" spans="1:13" x14ac:dyDescent="0.2">
      <c r="A7262" s="84">
        <v>360</v>
      </c>
      <c r="B7262" s="85">
        <v>40585</v>
      </c>
      <c r="C7262" s="105">
        <v>18.489999999999998</v>
      </c>
      <c r="D7262" s="90"/>
      <c r="F7262" s="96">
        <v>2.0099999999999998</v>
      </c>
      <c r="G7262" s="91">
        <v>10.25</v>
      </c>
      <c r="H7262" s="41">
        <v>2.7109320673157633E-4</v>
      </c>
      <c r="I7262" s="42">
        <v>66.983361712972894</v>
      </c>
      <c r="J7262" s="41">
        <v>2.8472222222222223E-4</v>
      </c>
      <c r="K7262" s="42">
        <v>4.4569256988481936</v>
      </c>
      <c r="L7262" s="41">
        <v>2.7109320673157633E-4</v>
      </c>
      <c r="M7262" s="42">
        <v>4.2065052876651174</v>
      </c>
    </row>
    <row r="7263" spans="1:13" x14ac:dyDescent="0.2">
      <c r="A7263" s="84">
        <v>360</v>
      </c>
      <c r="B7263" s="85">
        <v>40586</v>
      </c>
      <c r="C7263" s="105">
        <v>18.489999999999998</v>
      </c>
      <c r="D7263" s="90"/>
      <c r="F7263" s="96">
        <v>2.0099999999999998</v>
      </c>
      <c r="G7263" s="91">
        <v>10.25</v>
      </c>
      <c r="H7263" s="41">
        <v>2.7109320673157633E-4</v>
      </c>
      <c r="I7263" s="42">
        <v>67.001520447297324</v>
      </c>
      <c r="J7263" s="41">
        <v>2.8472222222222223E-4</v>
      </c>
      <c r="K7263" s="42">
        <v>4.4572104210704158</v>
      </c>
      <c r="L7263" s="41">
        <v>2.7109320673157633E-4</v>
      </c>
      <c r="M7263" s="42">
        <v>4.2067763808718492</v>
      </c>
    </row>
    <row r="7264" spans="1:13" x14ac:dyDescent="0.2">
      <c r="A7264" s="84">
        <v>360</v>
      </c>
      <c r="B7264" s="85">
        <v>40587</v>
      </c>
      <c r="C7264" s="105">
        <v>18.489999999999998</v>
      </c>
      <c r="D7264" s="90"/>
      <c r="F7264" s="96">
        <v>2.0099999999999998</v>
      </c>
      <c r="G7264" s="91">
        <v>10.25</v>
      </c>
      <c r="H7264" s="41">
        <v>2.7109320673157633E-4</v>
      </c>
      <c r="I7264" s="42">
        <v>67.019684104331276</v>
      </c>
      <c r="J7264" s="41">
        <v>2.8472222222222223E-4</v>
      </c>
      <c r="K7264" s="42">
        <v>4.457495143292638</v>
      </c>
      <c r="L7264" s="41">
        <v>2.7109320673157633E-4</v>
      </c>
      <c r="M7264" s="42">
        <v>4.207047474078581</v>
      </c>
    </row>
    <row r="7265" spans="1:13" x14ac:dyDescent="0.2">
      <c r="A7265" s="84">
        <v>360</v>
      </c>
      <c r="B7265" s="85">
        <v>40588</v>
      </c>
      <c r="C7265" s="105">
        <v>18.510000000000002</v>
      </c>
      <c r="D7265" s="90"/>
      <c r="F7265" s="96">
        <v>2</v>
      </c>
      <c r="G7265" s="91">
        <v>10.255000000000001</v>
      </c>
      <c r="H7265" s="41">
        <v>2.7121921435013796E-4</v>
      </c>
      <c r="I7265" s="42">
        <v>67.037861130400046</v>
      </c>
      <c r="J7265" s="41">
        <v>2.8486111111111111E-4</v>
      </c>
      <c r="K7265" s="42">
        <v>4.457780004403749</v>
      </c>
      <c r="L7265" s="41">
        <v>2.7121921435013796E-4</v>
      </c>
      <c r="M7265" s="42">
        <v>4.2073186932929314</v>
      </c>
    </row>
    <row r="7266" spans="1:13" x14ac:dyDescent="0.2">
      <c r="A7266" s="84">
        <v>360</v>
      </c>
      <c r="B7266" s="85">
        <v>40589</v>
      </c>
      <c r="C7266" s="105">
        <v>18.59</v>
      </c>
      <c r="D7266" s="90"/>
      <c r="F7266" s="96">
        <v>1.99</v>
      </c>
      <c r="G7266" s="91">
        <v>10.29</v>
      </c>
      <c r="H7266" s="41">
        <v>2.7210110815345523E-4</v>
      </c>
      <c r="I7266" s="42">
        <v>67.056102206701865</v>
      </c>
      <c r="J7266" s="41">
        <v>2.8583333333333331E-4</v>
      </c>
      <c r="K7266" s="42">
        <v>4.4580658377370828</v>
      </c>
      <c r="L7266" s="41">
        <v>2.7210110815345523E-4</v>
      </c>
      <c r="M7266" s="42">
        <v>4.2075907944010851</v>
      </c>
    </row>
    <row r="7267" spans="1:13" x14ac:dyDescent="0.2">
      <c r="A7267" s="84">
        <v>360</v>
      </c>
      <c r="B7267" s="85">
        <v>40590</v>
      </c>
      <c r="C7267" s="105">
        <v>18.559999999999999</v>
      </c>
      <c r="D7267" s="90"/>
      <c r="F7267" s="96">
        <v>2.0099999999999998</v>
      </c>
      <c r="G7267" s="91">
        <v>10.285</v>
      </c>
      <c r="H7267" s="41">
        <v>2.7197514041277238E-4</v>
      </c>
      <c r="I7267" s="42">
        <v>67.074339799515073</v>
      </c>
      <c r="J7267" s="41">
        <v>2.8569444444444443E-4</v>
      </c>
      <c r="K7267" s="42">
        <v>4.4583515321815268</v>
      </c>
      <c r="L7267" s="41">
        <v>2.7197514041277238E-4</v>
      </c>
      <c r="M7267" s="42">
        <v>4.2078627695414976</v>
      </c>
    </row>
    <row r="7268" spans="1:13" x14ac:dyDescent="0.2">
      <c r="A7268" s="84">
        <v>360</v>
      </c>
      <c r="B7268" s="85">
        <v>40591</v>
      </c>
      <c r="C7268" s="105">
        <v>18.59</v>
      </c>
      <c r="D7268" s="90"/>
      <c r="F7268" s="96">
        <v>2.02</v>
      </c>
      <c r="G7268" s="91">
        <v>10.305</v>
      </c>
      <c r="H7268" s="41">
        <v>2.7247897720905634E-4</v>
      </c>
      <c r="I7268" s="42">
        <v>67.092616147020621</v>
      </c>
      <c r="J7268" s="41">
        <v>2.8624999999999999E-4</v>
      </c>
      <c r="K7268" s="42">
        <v>4.4586377821815271</v>
      </c>
      <c r="L7268" s="41">
        <v>2.7247897720905634E-4</v>
      </c>
      <c r="M7268" s="42">
        <v>4.2081352485187065</v>
      </c>
    </row>
    <row r="7269" spans="1:13" x14ac:dyDescent="0.2">
      <c r="A7269" s="84">
        <v>360</v>
      </c>
      <c r="B7269" s="85">
        <v>40592</v>
      </c>
      <c r="C7269" s="105">
        <v>18.59</v>
      </c>
      <c r="D7269" s="90"/>
      <c r="F7269" s="96">
        <v>2</v>
      </c>
      <c r="G7269" s="91">
        <v>10.295</v>
      </c>
      <c r="H7269" s="41">
        <v>2.722270701993601E-4</v>
      </c>
      <c r="I7269" s="42">
        <v>67.110880573346336</v>
      </c>
      <c r="J7269" s="41">
        <v>2.8597222222222224E-4</v>
      </c>
      <c r="K7269" s="42">
        <v>4.4589237544037497</v>
      </c>
      <c r="L7269" s="41">
        <v>2.722270701993601E-4</v>
      </c>
      <c r="M7269" s="42">
        <v>4.2084074755889063</v>
      </c>
    </row>
    <row r="7270" spans="1:13" x14ac:dyDescent="0.2">
      <c r="A7270" s="84">
        <v>360</v>
      </c>
      <c r="B7270" s="85">
        <v>40593</v>
      </c>
      <c r="C7270" s="105">
        <v>18.59</v>
      </c>
      <c r="D7270" s="90"/>
      <c r="F7270" s="96">
        <v>2</v>
      </c>
      <c r="G7270" s="91">
        <v>10.295</v>
      </c>
      <c r="H7270" s="41">
        <v>2.722270701993601E-4</v>
      </c>
      <c r="I7270" s="42">
        <v>67.129149971743317</v>
      </c>
      <c r="J7270" s="41">
        <v>2.8597222222222224E-4</v>
      </c>
      <c r="K7270" s="42">
        <v>4.4592097266259723</v>
      </c>
      <c r="L7270" s="41">
        <v>2.722270701993601E-4</v>
      </c>
      <c r="M7270" s="42">
        <v>4.2086797026591061</v>
      </c>
    </row>
    <row r="7271" spans="1:13" x14ac:dyDescent="0.2">
      <c r="A7271" s="84">
        <v>360</v>
      </c>
      <c r="B7271" s="85">
        <v>40594</v>
      </c>
      <c r="C7271" s="105">
        <v>18.59</v>
      </c>
      <c r="D7271" s="90"/>
      <c r="F7271" s="96">
        <v>2</v>
      </c>
      <c r="G7271" s="91">
        <v>10.295</v>
      </c>
      <c r="H7271" s="41">
        <v>2.722270701993601E-4</v>
      </c>
      <c r="I7271" s="42">
        <v>67.147424343565092</v>
      </c>
      <c r="J7271" s="41">
        <v>2.8597222222222224E-4</v>
      </c>
      <c r="K7271" s="42">
        <v>4.4594956988481949</v>
      </c>
      <c r="L7271" s="41">
        <v>2.722270701993601E-4</v>
      </c>
      <c r="M7271" s="42">
        <v>4.2089519297293059</v>
      </c>
    </row>
    <row r="7272" spans="1:13" x14ac:dyDescent="0.2">
      <c r="A7272" s="84">
        <v>360</v>
      </c>
      <c r="B7272" s="85">
        <v>40595</v>
      </c>
      <c r="C7272" s="105">
        <v>18.559999999999999</v>
      </c>
      <c r="D7272" s="90"/>
      <c r="F7272" s="96">
        <v>2.02</v>
      </c>
      <c r="G7272" s="91">
        <v>10.29</v>
      </c>
      <c r="H7272" s="41">
        <v>2.7210110815345523E-4</v>
      </c>
      <c r="I7272" s="42">
        <v>67.165695232138631</v>
      </c>
      <c r="J7272" s="41">
        <v>2.8583333333333331E-4</v>
      </c>
      <c r="K7272" s="42">
        <v>4.4597815321815286</v>
      </c>
      <c r="L7272" s="41">
        <v>2.7210110815345523E-4</v>
      </c>
      <c r="M7272" s="42">
        <v>4.2092240308374596</v>
      </c>
    </row>
    <row r="7273" spans="1:13" x14ac:dyDescent="0.2">
      <c r="A7273" s="84">
        <v>360</v>
      </c>
      <c r="B7273" s="85">
        <v>40596</v>
      </c>
      <c r="C7273" s="105">
        <v>18.61</v>
      </c>
      <c r="D7273" s="90"/>
      <c r="E7273"/>
      <c r="F7273" s="96">
        <v>2</v>
      </c>
      <c r="G7273" s="91">
        <v>10.305</v>
      </c>
      <c r="H7273" s="41">
        <v>2.7247897720905634E-4</v>
      </c>
      <c r="I7273" s="42">
        <v>67.183996472079016</v>
      </c>
      <c r="J7273" s="41">
        <v>2.8624999999999999E-4</v>
      </c>
      <c r="K7273" s="42">
        <v>4.4600677821815289</v>
      </c>
      <c r="L7273" s="41">
        <v>2.7247897720905634E-4</v>
      </c>
      <c r="M7273" s="42">
        <v>4.2094965098146684</v>
      </c>
    </row>
    <row r="7274" spans="1:13" x14ac:dyDescent="0.2">
      <c r="A7274" s="84">
        <v>360</v>
      </c>
      <c r="B7274" s="85">
        <v>40597</v>
      </c>
      <c r="C7274" s="105">
        <v>18.66</v>
      </c>
      <c r="D7274" s="90"/>
      <c r="E7274"/>
      <c r="F7274" s="96">
        <v>2.02</v>
      </c>
      <c r="G7274" s="91">
        <v>10.34</v>
      </c>
      <c r="H7274" s="41">
        <v>2.7336047243342598E-4</v>
      </c>
      <c r="I7274" s="42">
        <v>67.202361921094592</v>
      </c>
      <c r="J7274" s="41">
        <v>2.8722222222222224E-4</v>
      </c>
      <c r="K7274" s="42">
        <v>4.460355004403751</v>
      </c>
      <c r="L7274" s="41">
        <v>2.7336047243342598E-4</v>
      </c>
      <c r="M7274" s="42">
        <v>4.2097698702871016</v>
      </c>
    </row>
    <row r="7275" spans="1:13" x14ac:dyDescent="0.2">
      <c r="A7275" s="84">
        <v>360</v>
      </c>
      <c r="B7275" s="85">
        <v>40598</v>
      </c>
      <c r="C7275" s="105">
        <v>18.670000000000002</v>
      </c>
      <c r="D7275" s="90"/>
      <c r="E7275"/>
      <c r="F7275" s="96">
        <v>2.02</v>
      </c>
      <c r="G7275" s="91">
        <v>10.345000000000001</v>
      </c>
      <c r="H7275" s="41">
        <v>2.7348637756019478E-4</v>
      </c>
      <c r="I7275" s="42">
        <v>67.22074085161988</v>
      </c>
      <c r="J7275" s="41">
        <v>2.8736111111111112E-4</v>
      </c>
      <c r="K7275" s="42">
        <v>4.4606423655148619</v>
      </c>
      <c r="L7275" s="41">
        <v>2.7348637756019478E-4</v>
      </c>
      <c r="M7275" s="42">
        <v>4.210043356664662</v>
      </c>
    </row>
    <row r="7276" spans="1:13" x14ac:dyDescent="0.2">
      <c r="A7276" s="84">
        <v>360</v>
      </c>
      <c r="B7276" s="85">
        <v>40599</v>
      </c>
      <c r="C7276" s="105">
        <v>18.64</v>
      </c>
      <c r="D7276" s="90"/>
      <c r="E7276"/>
      <c r="F7276" s="96">
        <v>2.02</v>
      </c>
      <c r="G7276" s="91">
        <v>10.33</v>
      </c>
      <c r="H7276" s="41">
        <v>2.7310864511087551E-4</v>
      </c>
      <c r="I7276" s="42">
        <v>67.239099417077213</v>
      </c>
      <c r="J7276" s="41">
        <v>2.8694444444444443E-4</v>
      </c>
      <c r="K7276" s="42">
        <v>4.4609293099593064</v>
      </c>
      <c r="L7276" s="41">
        <v>2.7310864511087551E-4</v>
      </c>
      <c r="M7276" s="42">
        <v>4.2103164653097727</v>
      </c>
    </row>
    <row r="7277" spans="1:13" x14ac:dyDescent="0.2">
      <c r="A7277" s="84">
        <v>360</v>
      </c>
      <c r="B7277" s="85">
        <v>40600</v>
      </c>
      <c r="C7277" s="105">
        <v>18.64</v>
      </c>
      <c r="D7277" s="90"/>
      <c r="E7277"/>
      <c r="F7277" s="96">
        <v>2.02</v>
      </c>
      <c r="G7277" s="91">
        <v>10.33</v>
      </c>
      <c r="H7277" s="41">
        <v>2.7310864511087551E-4</v>
      </c>
      <c r="I7277" s="42">
        <v>67.257462996417487</v>
      </c>
      <c r="J7277" s="41">
        <v>2.8694444444444443E-4</v>
      </c>
      <c r="K7277" s="42">
        <v>4.4612162544037508</v>
      </c>
      <c r="L7277" s="41">
        <v>2.7310864511087551E-4</v>
      </c>
      <c r="M7277" s="42">
        <v>4.2105895739548833</v>
      </c>
    </row>
    <row r="7278" spans="1:13" x14ac:dyDescent="0.2">
      <c r="A7278" s="84">
        <v>360</v>
      </c>
      <c r="B7278" s="85">
        <v>40601</v>
      </c>
      <c r="C7278" s="105">
        <v>18.64</v>
      </c>
      <c r="D7278" s="90"/>
      <c r="E7278"/>
      <c r="F7278" s="96">
        <v>2.02</v>
      </c>
      <c r="G7278" s="91">
        <v>10.33</v>
      </c>
      <c r="H7278" s="41">
        <v>2.7310864511087551E-4</v>
      </c>
      <c r="I7278" s="42">
        <v>67.275831591010032</v>
      </c>
      <c r="J7278" s="41">
        <v>2.8694444444444443E-4</v>
      </c>
      <c r="K7278" s="42">
        <v>4.4615031988481952</v>
      </c>
      <c r="L7278" s="41">
        <v>2.7310864511087551E-4</v>
      </c>
      <c r="M7278" s="42">
        <v>4.210862682599994</v>
      </c>
    </row>
    <row r="7279" spans="1:13" x14ac:dyDescent="0.2">
      <c r="A7279" s="84">
        <v>360</v>
      </c>
      <c r="B7279" s="85">
        <v>40602</v>
      </c>
      <c r="C7279" s="105">
        <v>18.690000000000001</v>
      </c>
      <c r="D7279" s="90"/>
      <c r="E7279"/>
      <c r="F7279" s="96">
        <v>1.89</v>
      </c>
      <c r="G7279" s="91">
        <v>10.290000000000001</v>
      </c>
      <c r="H7279" s="41">
        <v>2.7210110815345523E-4</v>
      </c>
      <c r="I7279" s="42">
        <v>67.294137419337886</v>
      </c>
      <c r="J7279" s="41">
        <v>2.8583333333333336E-4</v>
      </c>
      <c r="K7279" s="42">
        <v>4.461789032181529</v>
      </c>
      <c r="L7279" s="41">
        <v>2.7210110815345523E-4</v>
      </c>
      <c r="M7279" s="42">
        <v>4.2111347837081476</v>
      </c>
    </row>
    <row r="7280" spans="1:13" x14ac:dyDescent="0.2">
      <c r="A7280" s="84">
        <v>360</v>
      </c>
      <c r="B7280" s="85">
        <v>40603</v>
      </c>
      <c r="C7280" s="105">
        <v>18.66</v>
      </c>
      <c r="D7280" s="90"/>
      <c r="E7280"/>
      <c r="F7280" s="96">
        <v>2</v>
      </c>
      <c r="G7280" s="91">
        <v>10.33</v>
      </c>
      <c r="H7280" s="41">
        <v>2.7310864511087551E-4</v>
      </c>
      <c r="I7280" s="42">
        <v>67.312516030032384</v>
      </c>
      <c r="J7280" s="41">
        <v>2.8694444444444443E-4</v>
      </c>
      <c r="K7280" s="42">
        <v>4.4620759766259734</v>
      </c>
      <c r="L7280" s="41">
        <v>2.7310864511087551E-4</v>
      </c>
      <c r="M7280" s="42">
        <v>4.2114078923532583</v>
      </c>
    </row>
    <row r="7281" spans="1:13" x14ac:dyDescent="0.2">
      <c r="A7281" s="84">
        <v>360</v>
      </c>
      <c r="B7281" s="85">
        <v>40604</v>
      </c>
      <c r="C7281" s="105">
        <v>18.670000000000002</v>
      </c>
      <c r="D7281" s="90"/>
      <c r="E7281"/>
      <c r="F7281" s="96">
        <v>2.0299999999999998</v>
      </c>
      <c r="G7281" s="91">
        <v>10.350000000000001</v>
      </c>
      <c r="H7281" s="41">
        <v>2.7361227699773671E-4</v>
      </c>
      <c r="I7281" s="42">
        <v>67.330933560813804</v>
      </c>
      <c r="J7281" s="41">
        <v>2.8750000000000005E-4</v>
      </c>
      <c r="K7281" s="42">
        <v>4.4623634766259732</v>
      </c>
      <c r="L7281" s="41">
        <v>2.7361227699773671E-4</v>
      </c>
      <c r="M7281" s="42">
        <v>4.2116815046302563</v>
      </c>
    </row>
    <row r="7282" spans="1:13" x14ac:dyDescent="0.2">
      <c r="A7282" s="84">
        <v>360</v>
      </c>
      <c r="B7282" s="85">
        <v>40605</v>
      </c>
      <c r="C7282" s="105">
        <v>18.57</v>
      </c>
      <c r="D7282" s="90"/>
      <c r="E7282"/>
      <c r="F7282" s="96">
        <v>2</v>
      </c>
      <c r="G7282" s="91">
        <v>10.285</v>
      </c>
      <c r="H7282" s="41">
        <v>2.7197514041277238E-4</v>
      </c>
      <c r="I7282" s="42">
        <v>67.349245900923123</v>
      </c>
      <c r="J7282" s="41">
        <v>2.8569444444444443E-4</v>
      </c>
      <c r="K7282" s="42">
        <v>4.4626491710704173</v>
      </c>
      <c r="L7282" s="41">
        <v>2.7197514041277238E-4</v>
      </c>
      <c r="M7282" s="42">
        <v>4.2119534797706688</v>
      </c>
    </row>
    <row r="7283" spans="1:13" x14ac:dyDescent="0.2">
      <c r="A7283" s="84">
        <v>360</v>
      </c>
      <c r="B7283" s="85">
        <v>40606</v>
      </c>
      <c r="C7283" s="105">
        <v>18.63</v>
      </c>
      <c r="D7283" s="90"/>
      <c r="E7283"/>
      <c r="F7283" s="96">
        <v>2.0099999999999998</v>
      </c>
      <c r="G7283" s="91">
        <v>10.32</v>
      </c>
      <c r="H7283" s="41">
        <v>2.7285679502564442E-4</v>
      </c>
      <c r="I7283" s="42">
        <v>67.367622600307044</v>
      </c>
      <c r="J7283" s="41">
        <v>2.8666666666666668E-4</v>
      </c>
      <c r="K7283" s="42">
        <v>4.462935837737084</v>
      </c>
      <c r="L7283" s="41">
        <v>2.7285679502564442E-4</v>
      </c>
      <c r="M7283" s="42">
        <v>4.2122263365656947</v>
      </c>
    </row>
    <row r="7284" spans="1:13" x14ac:dyDescent="0.2">
      <c r="A7284" s="84">
        <v>360</v>
      </c>
      <c r="B7284" s="85">
        <v>40607</v>
      </c>
      <c r="C7284" s="105">
        <v>18.63</v>
      </c>
      <c r="D7284" s="90"/>
      <c r="E7284"/>
      <c r="F7284" s="96">
        <v>2.0099999999999998</v>
      </c>
      <c r="G7284" s="91">
        <v>10.32</v>
      </c>
      <c r="H7284" s="41">
        <v>2.7285679502564442E-4</v>
      </c>
      <c r="I7284" s="42">
        <v>67.386004313898255</v>
      </c>
      <c r="J7284" s="41">
        <v>2.8666666666666668E-4</v>
      </c>
      <c r="K7284" s="42">
        <v>4.4632225044037508</v>
      </c>
      <c r="L7284" s="41">
        <v>2.7285679502564442E-4</v>
      </c>
      <c r="M7284" s="42">
        <v>4.2124991933607205</v>
      </c>
    </row>
    <row r="7285" spans="1:13" x14ac:dyDescent="0.2">
      <c r="A7285" s="84">
        <v>360</v>
      </c>
      <c r="B7285" s="85">
        <v>40608</v>
      </c>
      <c r="C7285" s="105">
        <v>18.63</v>
      </c>
      <c r="D7285" s="90"/>
      <c r="E7285"/>
      <c r="F7285" s="96">
        <v>2.0099999999999998</v>
      </c>
      <c r="G7285" s="91">
        <v>10.32</v>
      </c>
      <c r="H7285" s="41">
        <v>2.7285679502564442E-4</v>
      </c>
      <c r="I7285" s="42">
        <v>67.404391043064933</v>
      </c>
      <c r="J7285" s="41">
        <v>2.8666666666666668E-4</v>
      </c>
      <c r="K7285" s="42">
        <v>4.4635091710704176</v>
      </c>
      <c r="L7285" s="41">
        <v>2.7285679502564442E-4</v>
      </c>
      <c r="M7285" s="42">
        <v>4.2127720501557464</v>
      </c>
    </row>
    <row r="7286" spans="1:13" x14ac:dyDescent="0.2">
      <c r="A7286" s="84">
        <v>360</v>
      </c>
      <c r="B7286" s="85">
        <v>40609</v>
      </c>
      <c r="C7286" s="105">
        <v>18.62</v>
      </c>
      <c r="D7286" s="90"/>
      <c r="E7286"/>
      <c r="F7286" s="96">
        <v>2.02</v>
      </c>
      <c r="G7286" s="91">
        <v>10.32</v>
      </c>
      <c r="H7286" s="41">
        <v>2.7285679502564442E-4</v>
      </c>
      <c r="I7286" s="42">
        <v>67.422782789175599</v>
      </c>
      <c r="J7286" s="41">
        <v>2.8666666666666668E-4</v>
      </c>
      <c r="K7286" s="42">
        <v>4.4637958377370843</v>
      </c>
      <c r="L7286" s="41">
        <v>2.7285679502564442E-4</v>
      </c>
      <c r="M7286" s="42">
        <v>4.2130449069507723</v>
      </c>
    </row>
    <row r="7287" spans="1:13" x14ac:dyDescent="0.2">
      <c r="A7287" s="84">
        <v>360</v>
      </c>
      <c r="B7287" s="85">
        <v>40610</v>
      </c>
      <c r="C7287" s="105">
        <v>18.57</v>
      </c>
      <c r="D7287" s="90"/>
      <c r="E7287"/>
      <c r="F7287" s="96">
        <v>2.0099999999999998</v>
      </c>
      <c r="G7287" s="91">
        <v>10.29</v>
      </c>
      <c r="H7287" s="41">
        <v>2.7210110815345523E-4</v>
      </c>
      <c r="I7287" s="42">
        <v>67.441128603087321</v>
      </c>
      <c r="J7287" s="41">
        <v>2.8583333333333331E-4</v>
      </c>
      <c r="K7287" s="42">
        <v>4.4640816710704181</v>
      </c>
      <c r="L7287" s="41">
        <v>2.7210110815345523E-4</v>
      </c>
      <c r="M7287" s="42">
        <v>4.2133170080589259</v>
      </c>
    </row>
    <row r="7288" spans="1:13" x14ac:dyDescent="0.2">
      <c r="A7288" s="84">
        <v>360</v>
      </c>
      <c r="B7288" s="85">
        <v>40611</v>
      </c>
      <c r="C7288" s="105">
        <v>18.57</v>
      </c>
      <c r="D7288" s="90"/>
      <c r="E7288"/>
      <c r="F7288" s="96">
        <v>2.02</v>
      </c>
      <c r="G7288" s="91">
        <v>10.295</v>
      </c>
      <c r="H7288" s="41">
        <v>2.722270701993601E-4</v>
      </c>
      <c r="I7288" s="42">
        <v>67.459487903937884</v>
      </c>
      <c r="J7288" s="41">
        <v>2.8597222222222224E-4</v>
      </c>
      <c r="K7288" s="42">
        <v>4.4643676432926407</v>
      </c>
      <c r="L7288" s="41">
        <v>2.722270701993601E-4</v>
      </c>
      <c r="M7288" s="42">
        <v>4.2135892351291258</v>
      </c>
    </row>
    <row r="7289" spans="1:13" x14ac:dyDescent="0.2">
      <c r="A7289" s="84">
        <v>360</v>
      </c>
      <c r="B7289" s="85">
        <v>40612</v>
      </c>
      <c r="C7289" s="105">
        <v>18.55</v>
      </c>
      <c r="D7289" s="90"/>
      <c r="E7289"/>
      <c r="F7289" s="96">
        <v>2.04</v>
      </c>
      <c r="G7289" s="91">
        <v>10.295</v>
      </c>
      <c r="H7289" s="41">
        <v>2.722270701993601E-4</v>
      </c>
      <c r="I7289" s="42">
        <v>67.477852202687117</v>
      </c>
      <c r="J7289" s="41">
        <v>2.8597222222222224E-4</v>
      </c>
      <c r="K7289" s="42">
        <v>4.4646536155148633</v>
      </c>
      <c r="L7289" s="41">
        <v>2.722270701993601E-4</v>
      </c>
      <c r="M7289" s="42">
        <v>4.2138614621993256</v>
      </c>
    </row>
    <row r="7290" spans="1:13" x14ac:dyDescent="0.2">
      <c r="A7290" s="84">
        <v>360</v>
      </c>
      <c r="B7290" s="85">
        <v>40613</v>
      </c>
      <c r="C7290" s="105">
        <v>18.57</v>
      </c>
      <c r="D7290" s="90"/>
      <c r="E7290"/>
      <c r="F7290" s="96">
        <v>2.0099999999999998</v>
      </c>
      <c r="G7290" s="91">
        <v>10.29</v>
      </c>
      <c r="H7290" s="41">
        <v>2.7210110815345523E-4</v>
      </c>
      <c r="I7290" s="42">
        <v>67.49621300104728</v>
      </c>
      <c r="J7290" s="41">
        <v>2.8583333333333331E-4</v>
      </c>
      <c r="K7290" s="42">
        <v>4.464939448848197</v>
      </c>
      <c r="L7290" s="41">
        <v>2.7210110815345523E-4</v>
      </c>
      <c r="M7290" s="42">
        <v>4.2141335633074792</v>
      </c>
    </row>
    <row r="7291" spans="1:13" x14ac:dyDescent="0.2">
      <c r="A7291" s="84">
        <v>360</v>
      </c>
      <c r="B7291" s="85">
        <v>40614</v>
      </c>
      <c r="C7291" s="105">
        <v>18.57</v>
      </c>
      <c r="D7291" s="90"/>
      <c r="E7291"/>
      <c r="F7291" s="96">
        <v>2.0099999999999998</v>
      </c>
      <c r="G7291" s="91">
        <v>10.29</v>
      </c>
      <c r="H7291" s="41">
        <v>2.7210110815345523E-4</v>
      </c>
      <c r="I7291" s="42">
        <v>67.514578795401022</v>
      </c>
      <c r="J7291" s="41">
        <v>2.8583333333333331E-4</v>
      </c>
      <c r="K7291" s="42">
        <v>4.4652252821815308</v>
      </c>
      <c r="L7291" s="41">
        <v>2.7210110815345523E-4</v>
      </c>
      <c r="M7291" s="42">
        <v>4.2144056644156329</v>
      </c>
    </row>
    <row r="7292" spans="1:13" x14ac:dyDescent="0.2">
      <c r="A7292" s="84">
        <v>360</v>
      </c>
      <c r="B7292" s="85">
        <v>40615</v>
      </c>
      <c r="C7292" s="105">
        <v>18.57</v>
      </c>
      <c r="D7292" s="90"/>
      <c r="E7292"/>
      <c r="F7292" s="96">
        <v>2.0099999999999998</v>
      </c>
      <c r="G7292" s="91">
        <v>10.29</v>
      </c>
      <c r="H7292" s="41">
        <v>2.7210110815345523E-4</v>
      </c>
      <c r="I7292" s="42">
        <v>67.532949587107765</v>
      </c>
      <c r="J7292" s="41">
        <v>2.8583333333333331E-4</v>
      </c>
      <c r="K7292" s="42">
        <v>4.4655111155148646</v>
      </c>
      <c r="L7292" s="41">
        <v>2.7210110815345523E-4</v>
      </c>
      <c r="M7292" s="42">
        <v>4.2146777655237866</v>
      </c>
    </row>
    <row r="7293" spans="1:13" x14ac:dyDescent="0.2">
      <c r="A7293" s="84">
        <v>360</v>
      </c>
      <c r="B7293" s="85">
        <v>40616</v>
      </c>
      <c r="C7293" s="105">
        <v>18.62</v>
      </c>
      <c r="D7293" s="90"/>
      <c r="E7293"/>
      <c r="F7293" s="96">
        <v>2.06</v>
      </c>
      <c r="G7293" s="91">
        <v>10.34</v>
      </c>
      <c r="H7293" s="41">
        <v>2.7336047243342598E-4</v>
      </c>
      <c r="I7293" s="42">
        <v>67.551410426111715</v>
      </c>
      <c r="J7293" s="41">
        <v>2.8722222222222224E-4</v>
      </c>
      <c r="K7293" s="42">
        <v>4.4657983377370867</v>
      </c>
      <c r="L7293" s="41">
        <v>2.7336047243342598E-4</v>
      </c>
      <c r="M7293" s="42">
        <v>4.2149511259962198</v>
      </c>
    </row>
    <row r="7294" spans="1:13" x14ac:dyDescent="0.2">
      <c r="A7294" s="84">
        <v>360</v>
      </c>
      <c r="B7294" s="85">
        <v>40617</v>
      </c>
      <c r="C7294" s="105">
        <v>18.649999999999999</v>
      </c>
      <c r="D7294" s="90"/>
      <c r="E7294"/>
      <c r="F7294" s="96">
        <v>2.0699999999999998</v>
      </c>
      <c r="G7294" s="91">
        <v>10.36</v>
      </c>
      <c r="H7294" s="41">
        <v>2.7386405880758247E-4</v>
      </c>
      <c r="I7294" s="42">
        <v>67.569910329549188</v>
      </c>
      <c r="J7294" s="41">
        <v>2.8777777777777775E-4</v>
      </c>
      <c r="K7294" s="42">
        <v>4.4660861155148641</v>
      </c>
      <c r="L7294" s="41">
        <v>2.7386405880758247E-4</v>
      </c>
      <c r="M7294" s="42">
        <v>4.2152249900550274</v>
      </c>
    </row>
    <row r="7295" spans="1:13" x14ac:dyDescent="0.2">
      <c r="A7295" s="84">
        <v>360</v>
      </c>
      <c r="B7295" s="85">
        <v>40618</v>
      </c>
      <c r="C7295" s="105">
        <v>18.66</v>
      </c>
      <c r="D7295" s="90"/>
      <c r="E7295"/>
      <c r="F7295" s="96">
        <v>2.0699999999999998</v>
      </c>
      <c r="G7295" s="91">
        <v>10.365</v>
      </c>
      <c r="H7295" s="41">
        <v>2.7398994118099651E-4</v>
      </c>
      <c r="I7295" s="42">
        <v>67.588423805305993</v>
      </c>
      <c r="J7295" s="41">
        <v>2.8791666666666668E-4</v>
      </c>
      <c r="K7295" s="42">
        <v>4.4663740321815304</v>
      </c>
      <c r="L7295" s="41">
        <v>2.7398994118099651E-4</v>
      </c>
      <c r="M7295" s="42">
        <v>4.2154989799962088</v>
      </c>
    </row>
    <row r="7296" spans="1:13" x14ac:dyDescent="0.2">
      <c r="A7296" s="84">
        <v>360</v>
      </c>
      <c r="B7296" s="85">
        <v>40619</v>
      </c>
      <c r="C7296" s="105">
        <v>18.649999999999999</v>
      </c>
      <c r="D7296" s="90"/>
      <c r="E7296"/>
      <c r="F7296" s="96">
        <v>2.0699999999999998</v>
      </c>
      <c r="G7296" s="91">
        <v>10.36</v>
      </c>
      <c r="H7296" s="41">
        <v>2.7386405880758247E-4</v>
      </c>
      <c r="I7296" s="42">
        <v>67.606933845377725</v>
      </c>
      <c r="J7296" s="41">
        <v>2.8777777777777775E-4</v>
      </c>
      <c r="K7296" s="42">
        <v>4.4666618099593078</v>
      </c>
      <c r="L7296" s="41">
        <v>2.7386405880758247E-4</v>
      </c>
      <c r="M7296" s="42">
        <v>4.2157728440550164</v>
      </c>
    </row>
    <row r="7297" spans="1:13" x14ac:dyDescent="0.2">
      <c r="A7297" s="84">
        <v>360</v>
      </c>
      <c r="B7297" s="85">
        <v>40620</v>
      </c>
      <c r="C7297" s="105">
        <v>18.66</v>
      </c>
      <c r="D7297" s="90"/>
      <c r="E7297"/>
      <c r="F7297" s="96">
        <v>2.0699999999999998</v>
      </c>
      <c r="G7297" s="91">
        <v>10.365</v>
      </c>
      <c r="H7297" s="41">
        <v>2.7398994118099651E-4</v>
      </c>
      <c r="I7297" s="42">
        <v>67.625457465205443</v>
      </c>
      <c r="J7297" s="41">
        <v>2.8791666666666668E-4</v>
      </c>
      <c r="K7297" s="42">
        <v>4.4669497266259741</v>
      </c>
      <c r="L7297" s="41">
        <v>2.7398994118099651E-4</v>
      </c>
      <c r="M7297" s="42">
        <v>4.216046833996197</v>
      </c>
    </row>
    <row r="7298" spans="1:13" x14ac:dyDescent="0.2">
      <c r="A7298" s="84">
        <v>360</v>
      </c>
      <c r="B7298" s="85">
        <v>40621</v>
      </c>
      <c r="C7298" s="105">
        <v>18.66</v>
      </c>
      <c r="D7298" s="90"/>
      <c r="E7298"/>
      <c r="F7298" s="96">
        <v>2.0699999999999998</v>
      </c>
      <c r="G7298" s="91">
        <v>10.365</v>
      </c>
      <c r="H7298" s="41">
        <v>2.7398994118099651E-4</v>
      </c>
      <c r="I7298" s="42">
        <v>67.643986160318676</v>
      </c>
      <c r="J7298" s="41">
        <v>2.8791666666666668E-4</v>
      </c>
      <c r="K7298" s="42">
        <v>4.4672376432926404</v>
      </c>
      <c r="L7298" s="41">
        <v>2.7398994118099651E-4</v>
      </c>
      <c r="M7298" s="42">
        <v>4.2163208239373784</v>
      </c>
    </row>
    <row r="7299" spans="1:13" x14ac:dyDescent="0.2">
      <c r="A7299" s="84">
        <v>360</v>
      </c>
      <c r="B7299" s="85">
        <v>40622</v>
      </c>
      <c r="C7299" s="105">
        <v>18.66</v>
      </c>
      <c r="D7299" s="90"/>
      <c r="E7299"/>
      <c r="F7299" s="96">
        <v>2.0699999999999998</v>
      </c>
      <c r="G7299" s="91">
        <v>10.365</v>
      </c>
      <c r="H7299" s="41">
        <v>2.7398994118099651E-4</v>
      </c>
      <c r="I7299" s="42">
        <v>67.662519932107983</v>
      </c>
      <c r="J7299" s="41">
        <v>2.8791666666666668E-4</v>
      </c>
      <c r="K7299" s="42">
        <v>4.4675255599593067</v>
      </c>
      <c r="L7299" s="41">
        <v>2.7398994118099651E-4</v>
      </c>
      <c r="M7299" s="42">
        <v>4.2165948138785598</v>
      </c>
    </row>
    <row r="7300" spans="1:13" x14ac:dyDescent="0.2">
      <c r="A7300" s="84">
        <v>360</v>
      </c>
      <c r="B7300" s="85">
        <v>40623</v>
      </c>
      <c r="C7300" s="105">
        <v>18.61</v>
      </c>
      <c r="D7300" s="90"/>
      <c r="E7300"/>
      <c r="F7300" s="96">
        <v>2.0699999999999998</v>
      </c>
      <c r="G7300" s="91">
        <v>10.34</v>
      </c>
      <c r="H7300" s="41">
        <v>2.7336047243342598E-4</v>
      </c>
      <c r="I7300" s="42">
        <v>67.681016190522655</v>
      </c>
      <c r="J7300" s="41">
        <v>2.8722222222222224E-4</v>
      </c>
      <c r="K7300" s="42">
        <v>4.4678127821815288</v>
      </c>
      <c r="L7300" s="41">
        <v>2.7336047243342598E-4</v>
      </c>
      <c r="M7300" s="42">
        <v>4.216868174350993</v>
      </c>
    </row>
    <row r="7301" spans="1:13" x14ac:dyDescent="0.2">
      <c r="A7301" s="84">
        <v>360</v>
      </c>
      <c r="B7301" s="85">
        <v>40624</v>
      </c>
      <c r="C7301" s="105">
        <v>18.649999999999999</v>
      </c>
      <c r="D7301" s="90"/>
      <c r="E7301"/>
      <c r="F7301" s="96">
        <v>2.08</v>
      </c>
      <c r="G7301" s="91">
        <v>10.364999999999998</v>
      </c>
      <c r="H7301" s="41">
        <v>2.7398994118099651E-4</v>
      </c>
      <c r="I7301" s="42">
        <v>67.699560108167773</v>
      </c>
      <c r="J7301" s="41">
        <v>2.8791666666666663E-4</v>
      </c>
      <c r="K7301" s="42">
        <v>4.4681006988481951</v>
      </c>
      <c r="L7301" s="41">
        <v>2.7398994118099651E-4</v>
      </c>
      <c r="M7301" s="42">
        <v>4.2171421642921736</v>
      </c>
    </row>
    <row r="7302" spans="1:13" x14ac:dyDescent="0.2">
      <c r="A7302" s="84">
        <v>360</v>
      </c>
      <c r="B7302" s="85">
        <v>40625</v>
      </c>
      <c r="C7302" s="105">
        <v>18.68</v>
      </c>
      <c r="D7302" s="90"/>
      <c r="E7302"/>
      <c r="F7302" s="96">
        <v>2.09</v>
      </c>
      <c r="G7302" s="91">
        <v>10.385</v>
      </c>
      <c r="H7302" s="41">
        <v>2.7449341380947345E-4</v>
      </c>
      <c r="I7302" s="42">
        <v>67.718143191535262</v>
      </c>
      <c r="J7302" s="41">
        <v>2.8847222222222219E-4</v>
      </c>
      <c r="K7302" s="42">
        <v>4.4683891710704176</v>
      </c>
      <c r="L7302" s="41">
        <v>2.7449341380947345E-4</v>
      </c>
      <c r="M7302" s="42">
        <v>4.2174166577059831</v>
      </c>
    </row>
    <row r="7303" spans="1:13" x14ac:dyDescent="0.2">
      <c r="A7303" s="84">
        <v>360</v>
      </c>
      <c r="B7303" s="85">
        <v>40626</v>
      </c>
      <c r="C7303" s="105">
        <v>18.73</v>
      </c>
      <c r="D7303" s="90"/>
      <c r="E7303"/>
      <c r="F7303" s="96">
        <v>2.08</v>
      </c>
      <c r="G7303" s="91">
        <v>10.405000000000001</v>
      </c>
      <c r="H7303" s="41">
        <v>2.7499679547826616E-4</v>
      </c>
      <c r="I7303" s="42">
        <v>67.736765463908668</v>
      </c>
      <c r="J7303" s="41">
        <v>2.8902777777777781E-4</v>
      </c>
      <c r="K7303" s="42">
        <v>4.4686781988481954</v>
      </c>
      <c r="L7303" s="41">
        <v>2.7499679547826616E-4</v>
      </c>
      <c r="M7303" s="42">
        <v>4.2176916545014613</v>
      </c>
    </row>
    <row r="7304" spans="1:13" x14ac:dyDescent="0.2">
      <c r="A7304" s="84">
        <v>360</v>
      </c>
      <c r="B7304" s="85">
        <v>40627</v>
      </c>
      <c r="C7304" s="105">
        <v>18.760000000000002</v>
      </c>
      <c r="D7304" s="90"/>
      <c r="E7304"/>
      <c r="F7304" s="96">
        <v>2.0499999999999998</v>
      </c>
      <c r="G7304" s="91">
        <v>10.405000000000001</v>
      </c>
      <c r="H7304" s="41">
        <v>2.7499679547826616E-4</v>
      </c>
      <c r="I7304" s="42">
        <v>67.755392857347303</v>
      </c>
      <c r="J7304" s="41">
        <v>2.8902777777777781E-4</v>
      </c>
      <c r="K7304" s="42">
        <v>4.4689672266259732</v>
      </c>
      <c r="L7304" s="41">
        <v>2.7499679547826616E-4</v>
      </c>
      <c r="M7304" s="42">
        <v>4.2179666512969396</v>
      </c>
    </row>
    <row r="7305" spans="1:13" x14ac:dyDescent="0.2">
      <c r="A7305" s="84">
        <v>360</v>
      </c>
      <c r="B7305" s="85">
        <v>40628</v>
      </c>
      <c r="C7305" s="105">
        <v>18.760000000000002</v>
      </c>
      <c r="D7305" s="90"/>
      <c r="E7305"/>
      <c r="F7305" s="96">
        <v>2.0499999999999998</v>
      </c>
      <c r="G7305" s="91">
        <v>10.405000000000001</v>
      </c>
      <c r="H7305" s="41">
        <v>2.7499679547826616E-4</v>
      </c>
      <c r="I7305" s="42">
        <v>67.774025373259448</v>
      </c>
      <c r="J7305" s="41">
        <v>2.8902777777777781E-4</v>
      </c>
      <c r="K7305" s="42">
        <v>4.4692562544037511</v>
      </c>
      <c r="L7305" s="41">
        <v>2.7499679547826616E-4</v>
      </c>
      <c r="M7305" s="42">
        <v>4.2182416480924179</v>
      </c>
    </row>
    <row r="7306" spans="1:13" x14ac:dyDescent="0.2">
      <c r="A7306" s="84">
        <v>360</v>
      </c>
      <c r="B7306" s="85">
        <v>40629</v>
      </c>
      <c r="C7306" s="105">
        <v>18.760000000000002</v>
      </c>
      <c r="D7306" s="90"/>
      <c r="E7306"/>
      <c r="F7306" s="96">
        <v>2.0499999999999998</v>
      </c>
      <c r="G7306" s="91">
        <v>10.405000000000001</v>
      </c>
      <c r="H7306" s="41">
        <v>2.7499679547826616E-4</v>
      </c>
      <c r="I7306" s="42">
        <v>67.792663013053755</v>
      </c>
      <c r="J7306" s="41">
        <v>2.8902777777777781E-4</v>
      </c>
      <c r="K7306" s="42">
        <v>4.4695452821815289</v>
      </c>
      <c r="L7306" s="41">
        <v>2.7499679547826616E-4</v>
      </c>
      <c r="M7306" s="42">
        <v>4.2185166448878961</v>
      </c>
    </row>
    <row r="7307" spans="1:13" x14ac:dyDescent="0.2">
      <c r="A7307" s="84">
        <v>360</v>
      </c>
      <c r="B7307" s="85">
        <v>40630</v>
      </c>
      <c r="C7307" s="105">
        <v>18.78</v>
      </c>
      <c r="D7307" s="90"/>
      <c r="E7307"/>
      <c r="F7307" s="96">
        <v>2.04</v>
      </c>
      <c r="G7307" s="91">
        <v>10.41</v>
      </c>
      <c r="H7307" s="41">
        <v>2.7512262668683007E-4</v>
      </c>
      <c r="I7307" s="42">
        <v>67.811314308571994</v>
      </c>
      <c r="J7307" s="41">
        <v>2.8916666666666668E-4</v>
      </c>
      <c r="K7307" s="42">
        <v>4.4698344488481956</v>
      </c>
      <c r="L7307" s="41">
        <v>2.7512262668683007E-4</v>
      </c>
      <c r="M7307" s="42">
        <v>4.218791767514583</v>
      </c>
    </row>
    <row r="7308" spans="1:13" x14ac:dyDescent="0.2">
      <c r="A7308" s="84">
        <v>360</v>
      </c>
      <c r="B7308" s="85">
        <v>40631</v>
      </c>
      <c r="C7308" s="105">
        <v>18.8</v>
      </c>
      <c r="D7308" s="90"/>
      <c r="E7308"/>
      <c r="F7308" s="96">
        <v>2.02</v>
      </c>
      <c r="G7308" s="91">
        <v>10.41</v>
      </c>
      <c r="H7308" s="41">
        <v>2.7512262668683007E-4</v>
      </c>
      <c r="I7308" s="42">
        <v>67.829970735483656</v>
      </c>
      <c r="J7308" s="41">
        <v>2.8916666666666668E-4</v>
      </c>
      <c r="K7308" s="42">
        <v>4.4701236155148623</v>
      </c>
      <c r="L7308" s="41">
        <v>2.7512262668683007E-4</v>
      </c>
      <c r="M7308" s="42">
        <v>4.2190668901412698</v>
      </c>
    </row>
    <row r="7309" spans="1:13" x14ac:dyDescent="0.2">
      <c r="A7309" s="84">
        <v>360</v>
      </c>
      <c r="B7309" s="85">
        <v>40632</v>
      </c>
      <c r="C7309" s="105">
        <v>18.77</v>
      </c>
      <c r="D7309" s="90"/>
      <c r="E7309"/>
      <c r="F7309" s="96">
        <v>2.02</v>
      </c>
      <c r="G7309" s="91">
        <v>10.395</v>
      </c>
      <c r="H7309" s="41">
        <v>2.747451160116654E-4</v>
      </c>
      <c r="I7309" s="42">
        <v>67.848606688662443</v>
      </c>
      <c r="J7309" s="41">
        <v>2.8875E-4</v>
      </c>
      <c r="K7309" s="42">
        <v>4.4704123655148624</v>
      </c>
      <c r="L7309" s="41">
        <v>2.747451160116654E-4</v>
      </c>
      <c r="M7309" s="42">
        <v>4.2193416352572815</v>
      </c>
    </row>
    <row r="7310" spans="1:13" x14ac:dyDescent="0.2">
      <c r="A7310" s="84">
        <v>360</v>
      </c>
      <c r="B7310" s="85">
        <v>40633</v>
      </c>
      <c r="C7310" s="105">
        <v>18.61</v>
      </c>
      <c r="D7310" s="90"/>
      <c r="E7310"/>
      <c r="F7310" s="96">
        <v>2.0099999999999998</v>
      </c>
      <c r="G7310" s="91">
        <v>10.309999999999999</v>
      </c>
      <c r="H7310" s="41">
        <v>2.7260492217373589E-4</v>
      </c>
      <c r="I7310" s="42">
        <v>67.867102552808404</v>
      </c>
      <c r="J7310" s="41">
        <v>2.8638888888888887E-4</v>
      </c>
      <c r="K7310" s="42">
        <v>4.4706987544037515</v>
      </c>
      <c r="L7310" s="41">
        <v>2.7260492217373589E-4</v>
      </c>
      <c r="M7310" s="42">
        <v>4.219614240179455</v>
      </c>
    </row>
    <row r="7311" spans="1:13" x14ac:dyDescent="0.2">
      <c r="A7311" s="84">
        <v>360</v>
      </c>
      <c r="B7311" s="85">
        <v>40634</v>
      </c>
      <c r="C7311" s="105">
        <v>18.579999999999998</v>
      </c>
      <c r="D7311" s="90"/>
      <c r="E7311"/>
      <c r="F7311" s="96">
        <v>2.0099999999999998</v>
      </c>
      <c r="G7311" s="91">
        <v>10.294999999999998</v>
      </c>
      <c r="H7311" s="41">
        <v>2.722270701993601E-4</v>
      </c>
      <c r="I7311" s="42">
        <v>67.885577815299271</v>
      </c>
      <c r="J7311" s="41">
        <v>2.8597222222222218E-4</v>
      </c>
      <c r="K7311" s="42">
        <v>4.4709847266259741</v>
      </c>
      <c r="L7311" s="41">
        <v>2.722270701993601E-4</v>
      </c>
      <c r="M7311" s="42">
        <v>4.2198864672496548</v>
      </c>
    </row>
    <row r="7312" spans="1:13" x14ac:dyDescent="0.2">
      <c r="A7312" s="84">
        <v>360</v>
      </c>
      <c r="B7312" s="85">
        <v>40635</v>
      </c>
      <c r="C7312" s="105">
        <v>18.579999999999998</v>
      </c>
      <c r="D7312" s="90"/>
      <c r="E7312"/>
      <c r="F7312" s="96">
        <v>2.0099999999999998</v>
      </c>
      <c r="G7312" s="91">
        <v>10.294999999999998</v>
      </c>
      <c r="H7312" s="41">
        <v>2.722270701993601E-4</v>
      </c>
      <c r="I7312" s="42">
        <v>67.904058107256716</v>
      </c>
      <c r="J7312" s="41">
        <v>2.8597222222222218E-4</v>
      </c>
      <c r="K7312" s="42">
        <v>4.4712706988481967</v>
      </c>
      <c r="L7312" s="41">
        <v>2.722270701993601E-4</v>
      </c>
      <c r="M7312" s="42">
        <v>4.2201586943198546</v>
      </c>
    </row>
    <row r="7313" spans="1:13" x14ac:dyDescent="0.2">
      <c r="A7313" s="84">
        <v>360</v>
      </c>
      <c r="B7313" s="85">
        <v>40636</v>
      </c>
      <c r="C7313" s="105">
        <v>18.579999999999998</v>
      </c>
      <c r="D7313" s="90"/>
      <c r="E7313"/>
      <c r="F7313" s="96">
        <v>2.0099999999999998</v>
      </c>
      <c r="G7313" s="91">
        <v>10.294999999999998</v>
      </c>
      <c r="H7313" s="41">
        <v>2.722270701993601E-4</v>
      </c>
      <c r="I7313" s="42">
        <v>67.922543430049899</v>
      </c>
      <c r="J7313" s="41">
        <v>2.8597222222222218E-4</v>
      </c>
      <c r="K7313" s="42">
        <v>4.4715566710704193</v>
      </c>
      <c r="L7313" s="41">
        <v>2.722270701993601E-4</v>
      </c>
      <c r="M7313" s="42">
        <v>4.2204309213900544</v>
      </c>
    </row>
    <row r="7314" spans="1:13" x14ac:dyDescent="0.2">
      <c r="A7314" s="84">
        <v>360</v>
      </c>
      <c r="B7314" s="85">
        <v>40637</v>
      </c>
      <c r="C7314" s="105">
        <v>18.66</v>
      </c>
      <c r="D7314" s="90"/>
      <c r="E7314"/>
      <c r="F7314" s="96">
        <v>2</v>
      </c>
      <c r="G7314" s="91">
        <v>10.33</v>
      </c>
      <c r="H7314" s="41">
        <v>2.7310864511087551E-4</v>
      </c>
      <c r="I7314" s="42">
        <v>67.941093663858567</v>
      </c>
      <c r="J7314" s="41">
        <v>2.8694444444444443E-4</v>
      </c>
      <c r="K7314" s="42">
        <v>4.4718436155148638</v>
      </c>
      <c r="L7314" s="41">
        <v>2.7310864511087551E-4</v>
      </c>
      <c r="M7314" s="42">
        <v>4.220704030035165</v>
      </c>
    </row>
    <row r="7315" spans="1:13" x14ac:dyDescent="0.2">
      <c r="A7315" s="84">
        <v>360</v>
      </c>
      <c r="B7315" s="85">
        <v>40638</v>
      </c>
      <c r="C7315" s="105">
        <v>18.670000000000002</v>
      </c>
      <c r="D7315" s="90"/>
      <c r="E7315"/>
      <c r="F7315" s="96">
        <v>2.0099999999999998</v>
      </c>
      <c r="G7315" s="91">
        <v>10.34</v>
      </c>
      <c r="H7315" s="41">
        <v>2.7336047243342598E-4</v>
      </c>
      <c r="I7315" s="42">
        <v>67.959666073320165</v>
      </c>
      <c r="J7315" s="41">
        <v>2.8722222222222224E-4</v>
      </c>
      <c r="K7315" s="42">
        <v>4.4721308377370859</v>
      </c>
      <c r="L7315" s="41">
        <v>2.7336047243342598E-4</v>
      </c>
      <c r="M7315" s="42">
        <v>4.2209773905075982</v>
      </c>
    </row>
    <row r="7316" spans="1:13" x14ac:dyDescent="0.2">
      <c r="A7316" s="84">
        <v>360</v>
      </c>
      <c r="B7316" s="85">
        <v>40639</v>
      </c>
      <c r="C7316" s="105">
        <v>18.64</v>
      </c>
      <c r="D7316" s="90"/>
      <c r="E7316"/>
      <c r="F7316" s="96">
        <v>2.04</v>
      </c>
      <c r="G7316" s="91">
        <v>10.34</v>
      </c>
      <c r="H7316" s="41">
        <v>2.7336047243342598E-4</v>
      </c>
      <c r="I7316" s="42">
        <v>67.978243559744385</v>
      </c>
      <c r="J7316" s="41">
        <v>2.8722222222222224E-4</v>
      </c>
      <c r="K7316" s="42">
        <v>4.472418059959308</v>
      </c>
      <c r="L7316" s="41">
        <v>2.7336047243342598E-4</v>
      </c>
      <c r="M7316" s="42">
        <v>4.2212507509800314</v>
      </c>
    </row>
    <row r="7317" spans="1:13" x14ac:dyDescent="0.2">
      <c r="A7317" s="84">
        <v>360</v>
      </c>
      <c r="B7317" s="85">
        <v>40640</v>
      </c>
      <c r="C7317" s="105">
        <v>18.57</v>
      </c>
      <c r="D7317" s="90"/>
      <c r="E7317"/>
      <c r="F7317" s="96">
        <v>2.0499999999999998</v>
      </c>
      <c r="G7317" s="91">
        <v>10.31</v>
      </c>
      <c r="H7317" s="41">
        <v>2.7260492217373589E-4</v>
      </c>
      <c r="I7317" s="42">
        <v>67.996774763539491</v>
      </c>
      <c r="J7317" s="41">
        <v>2.8638888888888892E-4</v>
      </c>
      <c r="K7317" s="42">
        <v>4.4727044488481971</v>
      </c>
      <c r="L7317" s="41">
        <v>2.7260492217373589E-4</v>
      </c>
      <c r="M7317" s="42">
        <v>4.221523355902205</v>
      </c>
    </row>
    <row r="7318" spans="1:13" x14ac:dyDescent="0.2">
      <c r="A7318" s="84">
        <v>360</v>
      </c>
      <c r="B7318" s="85">
        <v>40641</v>
      </c>
      <c r="C7318" s="105">
        <v>18.53</v>
      </c>
      <c r="D7318" s="90"/>
      <c r="E7318"/>
      <c r="F7318" s="96">
        <v>2.0499999999999998</v>
      </c>
      <c r="G7318" s="91">
        <v>10.290000000000001</v>
      </c>
      <c r="H7318" s="41">
        <v>2.7210110815345523E-4</v>
      </c>
      <c r="I7318" s="42">
        <v>68.015276761303511</v>
      </c>
      <c r="J7318" s="41">
        <v>2.8583333333333336E-4</v>
      </c>
      <c r="K7318" s="42">
        <v>4.4729902821815308</v>
      </c>
      <c r="L7318" s="41">
        <v>2.7210110815345523E-4</v>
      </c>
      <c r="M7318" s="42">
        <v>4.2217954570103586</v>
      </c>
    </row>
    <row r="7319" spans="1:13" x14ac:dyDescent="0.2">
      <c r="A7319" s="84">
        <v>360</v>
      </c>
      <c r="B7319" s="85">
        <v>40642</v>
      </c>
      <c r="C7319" s="105">
        <v>18.53</v>
      </c>
      <c r="D7319" s="90"/>
      <c r="E7319"/>
      <c r="F7319" s="96">
        <v>2.0499999999999998</v>
      </c>
      <c r="G7319" s="91">
        <v>10.290000000000001</v>
      </c>
      <c r="H7319" s="41">
        <v>2.7210110815345523E-4</v>
      </c>
      <c r="I7319" s="42">
        <v>68.033783793481632</v>
      </c>
      <c r="J7319" s="41">
        <v>2.8583333333333336E-4</v>
      </c>
      <c r="K7319" s="42">
        <v>4.4732761155148646</v>
      </c>
      <c r="L7319" s="41">
        <v>2.7210110815345523E-4</v>
      </c>
      <c r="M7319" s="42">
        <v>4.2220675581185123</v>
      </c>
    </row>
    <row r="7320" spans="1:13" x14ac:dyDescent="0.2">
      <c r="A7320" s="84">
        <v>360</v>
      </c>
      <c r="B7320" s="85">
        <v>40643</v>
      </c>
      <c r="C7320" s="105">
        <v>18.53</v>
      </c>
      <c r="D7320" s="90"/>
      <c r="E7320"/>
      <c r="F7320" s="96">
        <v>2.0499999999999998</v>
      </c>
      <c r="G7320" s="91">
        <v>10.290000000000001</v>
      </c>
      <c r="H7320" s="41">
        <v>2.7210110815345523E-4</v>
      </c>
      <c r="I7320" s="42">
        <v>68.05229586144371</v>
      </c>
      <c r="J7320" s="41">
        <v>2.8583333333333336E-4</v>
      </c>
      <c r="K7320" s="42">
        <v>4.4735619488481984</v>
      </c>
      <c r="L7320" s="41">
        <v>2.7210110815345523E-4</v>
      </c>
      <c r="M7320" s="42">
        <v>4.222339659226666</v>
      </c>
    </row>
    <row r="7321" spans="1:13" x14ac:dyDescent="0.2">
      <c r="A7321" s="84">
        <v>360</v>
      </c>
      <c r="B7321" s="85">
        <v>40644</v>
      </c>
      <c r="C7321" s="105">
        <v>18.53</v>
      </c>
      <c r="D7321" s="90"/>
      <c r="E7321"/>
      <c r="F7321" s="96">
        <v>2.08</v>
      </c>
      <c r="G7321" s="91">
        <v>10.305</v>
      </c>
      <c r="H7321" s="41">
        <v>2.7247897720905634E-4</v>
      </c>
      <c r="I7321" s="42">
        <v>68.07083868141676</v>
      </c>
      <c r="J7321" s="41">
        <v>2.8624999999999999E-4</v>
      </c>
      <c r="K7321" s="42">
        <v>4.4738481988481986</v>
      </c>
      <c r="L7321" s="41">
        <v>2.7247897720905634E-4</v>
      </c>
      <c r="M7321" s="42">
        <v>4.2226121382038748</v>
      </c>
    </row>
    <row r="7322" spans="1:13" x14ac:dyDescent="0.2">
      <c r="A7322" s="84">
        <v>360</v>
      </c>
      <c r="B7322" s="85">
        <v>40645</v>
      </c>
      <c r="C7322" s="105">
        <v>18.55</v>
      </c>
      <c r="D7322" s="90"/>
      <c r="E7322"/>
      <c r="F7322" s="96">
        <v>2.11</v>
      </c>
      <c r="G7322" s="91">
        <v>10.33</v>
      </c>
      <c r="H7322" s="41">
        <v>2.7310864511087551E-4</v>
      </c>
      <c r="I7322" s="42">
        <v>68.0894294159406</v>
      </c>
      <c r="J7322" s="41">
        <v>2.8694444444444443E-4</v>
      </c>
      <c r="K7322" s="42">
        <v>4.4741351432926431</v>
      </c>
      <c r="L7322" s="41">
        <v>2.7310864511087551E-4</v>
      </c>
      <c r="M7322" s="42">
        <v>4.2228852468489855</v>
      </c>
    </row>
    <row r="7323" spans="1:13" x14ac:dyDescent="0.2">
      <c r="A7323" s="84">
        <v>360</v>
      </c>
      <c r="B7323" s="85">
        <v>40646</v>
      </c>
      <c r="C7323" s="105">
        <v>18.53</v>
      </c>
      <c r="D7323" s="90"/>
      <c r="E7323"/>
      <c r="F7323" s="96">
        <v>2.1</v>
      </c>
      <c r="G7323" s="91">
        <v>10.315000000000001</v>
      </c>
      <c r="H7323" s="41">
        <v>2.727308614458579E-4</v>
      </c>
      <c r="I7323" s="42">
        <v>68.107999504680564</v>
      </c>
      <c r="J7323" s="41">
        <v>2.865277777777778E-4</v>
      </c>
      <c r="K7323" s="42">
        <v>4.474421671070421</v>
      </c>
      <c r="L7323" s="41">
        <v>2.727308614458579E-4</v>
      </c>
      <c r="M7323" s="42">
        <v>4.2231579777104313</v>
      </c>
    </row>
    <row r="7324" spans="1:13" x14ac:dyDescent="0.2">
      <c r="A7324" s="84">
        <v>360</v>
      </c>
      <c r="B7324" s="85">
        <v>40647</v>
      </c>
      <c r="C7324" s="105">
        <v>18.510000000000002</v>
      </c>
      <c r="D7324" s="90"/>
      <c r="E7324"/>
      <c r="F7324" s="96">
        <v>2.08</v>
      </c>
      <c r="G7324" s="91">
        <v>10.295000000000002</v>
      </c>
      <c r="H7324" s="41">
        <v>2.722270701993601E-4</v>
      </c>
      <c r="I7324" s="42">
        <v>68.126540345842855</v>
      </c>
      <c r="J7324" s="41">
        <v>2.8597222222222229E-4</v>
      </c>
      <c r="K7324" s="42">
        <v>4.4747076432926436</v>
      </c>
      <c r="L7324" s="41">
        <v>2.722270701993601E-4</v>
      </c>
      <c r="M7324" s="42">
        <v>4.2234302047806302</v>
      </c>
    </row>
    <row r="7325" spans="1:13" x14ac:dyDescent="0.2">
      <c r="A7325" s="84">
        <v>360</v>
      </c>
      <c r="B7325" s="85">
        <v>40648</v>
      </c>
      <c r="C7325" s="105">
        <v>18.5</v>
      </c>
      <c r="D7325" s="90"/>
      <c r="E7325"/>
      <c r="F7325" s="96">
        <v>2.09</v>
      </c>
      <c r="G7325" s="91">
        <v>10.295</v>
      </c>
      <c r="H7325" s="41">
        <v>2.722270701993601E-4</v>
      </c>
      <c r="I7325" s="42">
        <v>68.145086234324026</v>
      </c>
      <c r="J7325" s="41">
        <v>2.8597222222222224E-4</v>
      </c>
      <c r="K7325" s="42">
        <v>4.4749936155148662</v>
      </c>
      <c r="L7325" s="41">
        <v>2.722270701993601E-4</v>
      </c>
      <c r="M7325" s="42">
        <v>4.2237024318508301</v>
      </c>
    </row>
    <row r="7326" spans="1:13" x14ac:dyDescent="0.2">
      <c r="A7326" s="84">
        <v>360</v>
      </c>
      <c r="B7326" s="85">
        <v>40649</v>
      </c>
      <c r="C7326" s="105">
        <v>18.5</v>
      </c>
      <c r="D7326" s="90"/>
      <c r="E7326"/>
      <c r="F7326" s="96">
        <v>2.09</v>
      </c>
      <c r="G7326" s="91">
        <v>10.295</v>
      </c>
      <c r="H7326" s="41">
        <v>2.722270701993601E-4</v>
      </c>
      <c r="I7326" s="42">
        <v>68.163637171498081</v>
      </c>
      <c r="J7326" s="41">
        <v>2.8597222222222224E-4</v>
      </c>
      <c r="K7326" s="42">
        <v>4.4752795877370888</v>
      </c>
      <c r="L7326" s="41">
        <v>2.722270701993601E-4</v>
      </c>
      <c r="M7326" s="42">
        <v>4.2239746589210299</v>
      </c>
    </row>
    <row r="7327" spans="1:13" x14ac:dyDescent="0.2">
      <c r="A7327" s="84">
        <v>360</v>
      </c>
      <c r="B7327" s="85">
        <v>40650</v>
      </c>
      <c r="C7327" s="105">
        <v>18.5</v>
      </c>
      <c r="D7327" s="90"/>
      <c r="E7327"/>
      <c r="F7327" s="96">
        <v>2.09</v>
      </c>
      <c r="G7327" s="91">
        <v>10.295</v>
      </c>
      <c r="H7327" s="41">
        <v>2.722270701993601E-4</v>
      </c>
      <c r="I7327" s="42">
        <v>68.182193158739409</v>
      </c>
      <c r="J7327" s="41">
        <v>2.8597222222222224E-4</v>
      </c>
      <c r="K7327" s="42">
        <v>4.4755655599593114</v>
      </c>
      <c r="L7327" s="41">
        <v>2.722270701993601E-4</v>
      </c>
      <c r="M7327" s="42">
        <v>4.2242468859912297</v>
      </c>
    </row>
    <row r="7328" spans="1:13" x14ac:dyDescent="0.2">
      <c r="A7328" s="84">
        <v>360</v>
      </c>
      <c r="B7328" s="85">
        <v>40651</v>
      </c>
      <c r="C7328" s="105">
        <v>18.45</v>
      </c>
      <c r="D7328" s="90"/>
      <c r="E7328"/>
      <c r="F7328" s="96">
        <v>2.11</v>
      </c>
      <c r="G7328" s="91">
        <v>10.28</v>
      </c>
      <c r="H7328" s="41">
        <v>2.7184916697686745E-4</v>
      </c>
      <c r="I7328" s="42">
        <v>68.200728431152271</v>
      </c>
      <c r="J7328" s="41">
        <v>2.8555555555555555E-4</v>
      </c>
      <c r="K7328" s="42">
        <v>4.4758511155148666</v>
      </c>
      <c r="L7328" s="41">
        <v>2.7184916697686745E-4</v>
      </c>
      <c r="M7328" s="42">
        <v>4.2245187351582061</v>
      </c>
    </row>
    <row r="7329" spans="1:13" x14ac:dyDescent="0.2">
      <c r="A7329" s="84">
        <v>360</v>
      </c>
      <c r="B7329" s="85">
        <v>40652</v>
      </c>
      <c r="C7329" s="105">
        <v>18.47</v>
      </c>
      <c r="D7329" s="90"/>
      <c r="E7329"/>
      <c r="F7329" s="96">
        <v>2.13</v>
      </c>
      <c r="G7329" s="91">
        <v>10.299999999999999</v>
      </c>
      <c r="H7329" s="41">
        <v>2.7235302655115312E-4</v>
      </c>
      <c r="I7329" s="42">
        <v>68.219303105953486</v>
      </c>
      <c r="J7329" s="41">
        <v>2.8611111111111106E-4</v>
      </c>
      <c r="K7329" s="42">
        <v>4.476137226625978</v>
      </c>
      <c r="L7329" s="41">
        <v>2.7235302655115312E-4</v>
      </c>
      <c r="M7329" s="42">
        <v>4.224791088184757</v>
      </c>
    </row>
    <row r="7330" spans="1:13" x14ac:dyDescent="0.2">
      <c r="A7330" s="84">
        <v>360</v>
      </c>
      <c r="B7330" s="85">
        <v>40653</v>
      </c>
      <c r="C7330" s="105">
        <v>18.41</v>
      </c>
      <c r="D7330" s="90"/>
      <c r="E7330"/>
      <c r="F7330" s="96">
        <v>2.14</v>
      </c>
      <c r="G7330" s="91">
        <v>10.275</v>
      </c>
      <c r="H7330" s="41">
        <v>2.7172318784529637E-4</v>
      </c>
      <c r="I7330" s="42">
        <v>68.237839872466026</v>
      </c>
      <c r="J7330" s="41">
        <v>2.8541666666666667E-4</v>
      </c>
      <c r="K7330" s="42">
        <v>4.4764226432926444</v>
      </c>
      <c r="L7330" s="41">
        <v>2.7172318784529637E-4</v>
      </c>
      <c r="M7330" s="42">
        <v>4.2250628113726023</v>
      </c>
    </row>
    <row r="7331" spans="1:13" x14ac:dyDescent="0.2">
      <c r="A7331" s="84">
        <v>360</v>
      </c>
      <c r="B7331" s="85">
        <v>40654</v>
      </c>
      <c r="C7331" s="105">
        <v>18.41</v>
      </c>
      <c r="D7331" s="90"/>
      <c r="E7331"/>
      <c r="F7331" s="96">
        <v>2.14</v>
      </c>
      <c r="G7331" s="91">
        <v>10.275</v>
      </c>
      <c r="H7331" s="41">
        <v>2.7172318784529637E-4</v>
      </c>
      <c r="I7331" s="42">
        <v>68.256381675847848</v>
      </c>
      <c r="J7331" s="41">
        <v>2.8541666666666667E-4</v>
      </c>
      <c r="K7331" s="42">
        <v>4.4767080599593108</v>
      </c>
      <c r="L7331" s="41">
        <v>2.7172318784529637E-4</v>
      </c>
      <c r="M7331" s="42">
        <v>4.2253345345604476</v>
      </c>
    </row>
    <row r="7332" spans="1:13" x14ac:dyDescent="0.2">
      <c r="A7332" s="84">
        <v>360</v>
      </c>
      <c r="B7332" s="85">
        <v>40655</v>
      </c>
      <c r="C7332" s="105">
        <v>18.41</v>
      </c>
      <c r="D7332" s="90"/>
      <c r="E7332"/>
      <c r="F7332" s="96">
        <v>2.14</v>
      </c>
      <c r="G7332" s="91">
        <v>10.275</v>
      </c>
      <c r="H7332" s="41">
        <v>2.7172318784529637E-4</v>
      </c>
      <c r="I7332" s="42">
        <v>68.2749285174676</v>
      </c>
      <c r="J7332" s="41">
        <v>2.8541666666666667E-4</v>
      </c>
      <c r="K7332" s="42">
        <v>4.4769934766259771</v>
      </c>
      <c r="L7332" s="41">
        <v>2.7172318784529637E-4</v>
      </c>
      <c r="M7332" s="42">
        <v>4.2256062577482929</v>
      </c>
    </row>
    <row r="7333" spans="1:13" x14ac:dyDescent="0.2">
      <c r="A7333" s="84">
        <v>360</v>
      </c>
      <c r="B7333" s="85">
        <v>40656</v>
      </c>
      <c r="C7333" s="105">
        <v>18.41</v>
      </c>
      <c r="D7333" s="90"/>
      <c r="E7333"/>
      <c r="F7333" s="96">
        <v>2.14</v>
      </c>
      <c r="G7333" s="91">
        <v>10.275</v>
      </c>
      <c r="H7333" s="41">
        <v>2.7172318784529637E-4</v>
      </c>
      <c r="I7333" s="42">
        <v>68.293480398694271</v>
      </c>
      <c r="J7333" s="41">
        <v>2.8541666666666667E-4</v>
      </c>
      <c r="K7333" s="42">
        <v>4.4772788932926435</v>
      </c>
      <c r="L7333" s="41">
        <v>2.7172318784529637E-4</v>
      </c>
      <c r="M7333" s="42">
        <v>4.2258779809361382</v>
      </c>
    </row>
    <row r="7334" spans="1:13" x14ac:dyDescent="0.2">
      <c r="A7334" s="84">
        <v>360</v>
      </c>
      <c r="B7334" s="85">
        <v>40657</v>
      </c>
      <c r="C7334" s="105">
        <v>18.41</v>
      </c>
      <c r="D7334" s="90"/>
      <c r="E7334"/>
      <c r="F7334" s="96">
        <v>2.14</v>
      </c>
      <c r="G7334" s="91">
        <v>10.275</v>
      </c>
      <c r="H7334" s="41">
        <v>2.7172318784529637E-4</v>
      </c>
      <c r="I7334" s="42">
        <v>68.312037320897261</v>
      </c>
      <c r="J7334" s="41">
        <v>2.8541666666666667E-4</v>
      </c>
      <c r="K7334" s="42">
        <v>4.4775643099593099</v>
      </c>
      <c r="L7334" s="41">
        <v>2.7172318784529637E-4</v>
      </c>
      <c r="M7334" s="42">
        <v>4.2261497041239835</v>
      </c>
    </row>
    <row r="7335" spans="1:13" x14ac:dyDescent="0.2">
      <c r="A7335" s="84">
        <v>360</v>
      </c>
      <c r="B7335" s="85">
        <v>40658</v>
      </c>
      <c r="C7335" s="105">
        <v>18.39</v>
      </c>
      <c r="D7335" s="90"/>
      <c r="E7335"/>
      <c r="F7335" s="96">
        <v>2.14</v>
      </c>
      <c r="G7335" s="91">
        <v>10.265000000000001</v>
      </c>
      <c r="H7335" s="41">
        <v>2.7147121249226913E-4</v>
      </c>
      <c r="I7335" s="42">
        <v>68.330582072496583</v>
      </c>
      <c r="J7335" s="41">
        <v>2.8513888888888892E-4</v>
      </c>
      <c r="K7335" s="42">
        <v>4.4778494488481986</v>
      </c>
      <c r="L7335" s="41">
        <v>2.7147121249226913E-4</v>
      </c>
      <c r="M7335" s="42">
        <v>4.2264211753364762</v>
      </c>
    </row>
    <row r="7336" spans="1:13" x14ac:dyDescent="0.2">
      <c r="A7336" s="84">
        <v>360</v>
      </c>
      <c r="B7336" s="85">
        <v>40659</v>
      </c>
      <c r="C7336" s="105">
        <v>18.46</v>
      </c>
      <c r="D7336" s="90"/>
      <c r="E7336"/>
      <c r="F7336" s="96">
        <v>2.12</v>
      </c>
      <c r="G7336" s="91">
        <v>10.290000000000001</v>
      </c>
      <c r="H7336" s="41">
        <v>2.7210110815345523E-4</v>
      </c>
      <c r="I7336" s="42">
        <v>68.349174899599277</v>
      </c>
      <c r="J7336" s="41">
        <v>2.8583333333333336E-4</v>
      </c>
      <c r="K7336" s="42">
        <v>4.4781352821815323</v>
      </c>
      <c r="L7336" s="41">
        <v>2.7210110815345523E-4</v>
      </c>
      <c r="M7336" s="42">
        <v>4.2266932764446299</v>
      </c>
    </row>
    <row r="7337" spans="1:13" x14ac:dyDescent="0.2">
      <c r="A7337" s="84">
        <v>360</v>
      </c>
      <c r="B7337" s="85">
        <v>40660</v>
      </c>
      <c r="C7337" s="105">
        <v>18.5</v>
      </c>
      <c r="D7337" s="90"/>
      <c r="E7337"/>
      <c r="F7337" s="96">
        <v>2.16</v>
      </c>
      <c r="G7337" s="91">
        <v>10.33</v>
      </c>
      <c r="H7337" s="41">
        <v>2.7310864511087551E-4</v>
      </c>
      <c r="I7337" s="42">
        <v>68.367841650150552</v>
      </c>
      <c r="J7337" s="41">
        <v>2.8694444444444443E-4</v>
      </c>
      <c r="K7337" s="42">
        <v>4.4784222266259768</v>
      </c>
      <c r="L7337" s="41">
        <v>2.7310864511087551E-4</v>
      </c>
      <c r="M7337" s="42">
        <v>4.2269663850897405</v>
      </c>
    </row>
    <row r="7338" spans="1:13" x14ac:dyDescent="0.2">
      <c r="A7338" s="84">
        <v>360</v>
      </c>
      <c r="B7338" s="85">
        <v>40661</v>
      </c>
      <c r="C7338" s="105">
        <v>18.510000000000002</v>
      </c>
      <c r="D7338" s="90"/>
      <c r="E7338"/>
      <c r="F7338" s="96">
        <v>2.15</v>
      </c>
      <c r="G7338" s="91">
        <v>10.33</v>
      </c>
      <c r="H7338" s="41">
        <v>2.7310864511087551E-4</v>
      </c>
      <c r="I7338" s="42">
        <v>68.386513498752777</v>
      </c>
      <c r="J7338" s="41">
        <v>2.8694444444444443E-4</v>
      </c>
      <c r="K7338" s="42">
        <v>4.4787091710704212</v>
      </c>
      <c r="L7338" s="41">
        <v>2.7310864511087551E-4</v>
      </c>
      <c r="M7338" s="42">
        <v>4.2272394937348512</v>
      </c>
    </row>
    <row r="7339" spans="1:13" x14ac:dyDescent="0.2">
      <c r="A7339" s="84">
        <v>360</v>
      </c>
      <c r="B7339" s="85">
        <v>40662</v>
      </c>
      <c r="C7339" s="105">
        <v>18.52</v>
      </c>
      <c r="D7339" s="90"/>
      <c r="E7339"/>
      <c r="F7339" s="96">
        <v>2.13</v>
      </c>
      <c r="G7339" s="91">
        <v>10.324999999999999</v>
      </c>
      <c r="H7339" s="41">
        <v>2.7298272291376158E-4</v>
      </c>
      <c r="I7339" s="42">
        <v>68.405181835418247</v>
      </c>
      <c r="J7339" s="41">
        <v>2.8680555555555555E-4</v>
      </c>
      <c r="K7339" s="42">
        <v>4.4789959766259768</v>
      </c>
      <c r="L7339" s="41">
        <v>2.7298272291376158E-4</v>
      </c>
      <c r="M7339" s="42">
        <v>4.2275124764577647</v>
      </c>
    </row>
    <row r="7340" spans="1:13" x14ac:dyDescent="0.2">
      <c r="A7340" s="84">
        <v>360</v>
      </c>
      <c r="B7340" s="85">
        <v>40663</v>
      </c>
      <c r="C7340" s="105">
        <v>18.52</v>
      </c>
      <c r="D7340" s="90"/>
      <c r="E7340"/>
      <c r="F7340" s="96">
        <v>2.13</v>
      </c>
      <c r="G7340" s="91">
        <v>10.324999999999999</v>
      </c>
      <c r="H7340" s="41">
        <v>2.7298272291376158E-4</v>
      </c>
      <c r="I7340" s="42">
        <v>68.423855268217096</v>
      </c>
      <c r="J7340" s="41">
        <v>2.8680555555555555E-4</v>
      </c>
      <c r="K7340" s="42">
        <v>4.4792827821815324</v>
      </c>
      <c r="L7340" s="41">
        <v>2.7298272291376158E-4</v>
      </c>
      <c r="M7340" s="42">
        <v>4.2277854591806783</v>
      </c>
    </row>
    <row r="7341" spans="1:13" x14ac:dyDescent="0.2">
      <c r="A7341" s="84">
        <v>360</v>
      </c>
      <c r="B7341" s="85">
        <v>40664</v>
      </c>
      <c r="C7341" s="105">
        <v>18.52</v>
      </c>
      <c r="D7341" s="90"/>
      <c r="E7341"/>
      <c r="F7341" s="96">
        <v>2.13</v>
      </c>
      <c r="G7341" s="91">
        <v>10.324999999999999</v>
      </c>
      <c r="H7341" s="41">
        <v>2.7298272291376158E-4</v>
      </c>
      <c r="I7341" s="42">
        <v>68.442533798540467</v>
      </c>
      <c r="J7341" s="41">
        <v>2.8680555555555555E-4</v>
      </c>
      <c r="K7341" s="42">
        <v>4.479569587737088</v>
      </c>
      <c r="L7341" s="41">
        <v>2.7298272291376158E-4</v>
      </c>
      <c r="M7341" s="42">
        <v>4.2280584419035918</v>
      </c>
    </row>
    <row r="7342" spans="1:13" x14ac:dyDescent="0.2">
      <c r="A7342" s="84">
        <v>360</v>
      </c>
      <c r="B7342" s="85">
        <v>40665</v>
      </c>
      <c r="C7342" s="105">
        <v>18.52</v>
      </c>
      <c r="D7342" s="90"/>
      <c r="E7342"/>
      <c r="F7342" s="96">
        <v>2.13</v>
      </c>
      <c r="G7342" s="91">
        <v>10.324999999999999</v>
      </c>
      <c r="H7342" s="41">
        <v>2.7298272291376158E-4</v>
      </c>
      <c r="I7342" s="42">
        <v>68.461217427779914</v>
      </c>
      <c r="J7342" s="41">
        <v>2.8680555555555555E-4</v>
      </c>
      <c r="K7342" s="42">
        <v>4.4798563932926436</v>
      </c>
      <c r="L7342" s="41">
        <v>2.7298272291376158E-4</v>
      </c>
      <c r="M7342" s="42">
        <v>4.2283314246265054</v>
      </c>
    </row>
    <row r="7343" spans="1:13" x14ac:dyDescent="0.2">
      <c r="A7343" s="84">
        <v>360</v>
      </c>
      <c r="B7343" s="85">
        <v>40666</v>
      </c>
      <c r="C7343" s="105">
        <v>18.53</v>
      </c>
      <c r="D7343" s="90"/>
      <c r="E7343"/>
      <c r="F7343" s="96">
        <v>2.12</v>
      </c>
      <c r="G7343" s="91">
        <v>10.325000000000001</v>
      </c>
      <c r="H7343" s="41">
        <v>2.7298272291376158E-4</v>
      </c>
      <c r="I7343" s="42">
        <v>68.479906157327335</v>
      </c>
      <c r="J7343" s="41">
        <v>2.8680555555555561E-4</v>
      </c>
      <c r="K7343" s="42">
        <v>4.4801431988481992</v>
      </c>
      <c r="L7343" s="41">
        <v>2.7298272291376158E-4</v>
      </c>
      <c r="M7343" s="42">
        <v>4.2286044073494189</v>
      </c>
    </row>
    <row r="7344" spans="1:13" x14ac:dyDescent="0.2">
      <c r="A7344" s="84">
        <v>360</v>
      </c>
      <c r="B7344" s="85">
        <v>40667</v>
      </c>
      <c r="C7344" s="105">
        <v>18.489999999999998</v>
      </c>
      <c r="D7344" s="90"/>
      <c r="E7344"/>
      <c r="F7344" s="96">
        <v>2.14</v>
      </c>
      <c r="G7344" s="91">
        <v>10.315</v>
      </c>
      <c r="H7344" s="41">
        <v>2.727308614458579E-4</v>
      </c>
      <c r="I7344" s="42">
        <v>68.498582741125361</v>
      </c>
      <c r="J7344" s="41">
        <v>2.8652777777777775E-4</v>
      </c>
      <c r="K7344" s="42">
        <v>4.4804297266259772</v>
      </c>
      <c r="L7344" s="41">
        <v>2.727308614458579E-4</v>
      </c>
      <c r="M7344" s="42">
        <v>4.2288771382108648</v>
      </c>
    </row>
    <row r="7345" spans="1:13" x14ac:dyDescent="0.2">
      <c r="A7345" s="84">
        <v>360</v>
      </c>
      <c r="B7345" s="85">
        <v>40668</v>
      </c>
      <c r="C7345" s="105">
        <v>18.46</v>
      </c>
      <c r="D7345" s="90"/>
      <c r="E7345"/>
      <c r="F7345" s="96">
        <v>2.19</v>
      </c>
      <c r="G7345" s="91">
        <v>10.325000000000001</v>
      </c>
      <c r="H7345" s="41">
        <v>2.7298272291376158E-4</v>
      </c>
      <c r="I7345" s="42">
        <v>68.517281670757768</v>
      </c>
      <c r="J7345" s="41">
        <v>2.8680555555555561E-4</v>
      </c>
      <c r="K7345" s="42">
        <v>4.4807165321815328</v>
      </c>
      <c r="L7345" s="41">
        <v>2.7298272291376158E-4</v>
      </c>
      <c r="M7345" s="42">
        <v>4.2291501209337783</v>
      </c>
    </row>
    <row r="7346" spans="1:13" x14ac:dyDescent="0.2">
      <c r="A7346" s="84">
        <v>360</v>
      </c>
      <c r="B7346" s="85">
        <v>40669</v>
      </c>
      <c r="C7346" s="105">
        <v>18.43</v>
      </c>
      <c r="D7346" s="90"/>
      <c r="E7346"/>
      <c r="F7346" s="96">
        <v>2.19</v>
      </c>
      <c r="G7346" s="91">
        <v>10.31</v>
      </c>
      <c r="H7346" s="41">
        <v>2.7260492217373589E-4</v>
      </c>
      <c r="I7346" s="42">
        <v>68.535959818995181</v>
      </c>
      <c r="J7346" s="41">
        <v>2.8638888888888892E-4</v>
      </c>
      <c r="K7346" s="42">
        <v>4.4810029210704219</v>
      </c>
      <c r="L7346" s="41">
        <v>2.7260492217373589E-4</v>
      </c>
      <c r="M7346" s="42">
        <v>4.2294227258559518</v>
      </c>
    </row>
    <row r="7347" spans="1:13" x14ac:dyDescent="0.2">
      <c r="A7347" s="84">
        <v>360</v>
      </c>
      <c r="B7347" s="85">
        <v>40670</v>
      </c>
      <c r="C7347" s="105">
        <v>18.43</v>
      </c>
      <c r="D7347" s="90"/>
      <c r="E7347"/>
      <c r="F7347" s="96">
        <v>2.19</v>
      </c>
      <c r="G7347" s="91">
        <v>10.31</v>
      </c>
      <c r="H7347" s="41">
        <v>2.7260492217373589E-4</v>
      </c>
      <c r="I7347" s="42">
        <v>68.554643058987736</v>
      </c>
      <c r="J7347" s="41">
        <v>2.8638888888888892E-4</v>
      </c>
      <c r="K7347" s="42">
        <v>4.481289309959311</v>
      </c>
      <c r="L7347" s="41">
        <v>2.7260492217373589E-4</v>
      </c>
      <c r="M7347" s="42">
        <v>4.2296953307781253</v>
      </c>
    </row>
    <row r="7348" spans="1:13" x14ac:dyDescent="0.2">
      <c r="A7348" s="84">
        <v>360</v>
      </c>
      <c r="B7348" s="85">
        <v>40671</v>
      </c>
      <c r="C7348" s="105">
        <v>18.43</v>
      </c>
      <c r="D7348" s="90"/>
      <c r="E7348"/>
      <c r="F7348" s="96">
        <v>2.19</v>
      </c>
      <c r="G7348" s="91">
        <v>10.31</v>
      </c>
      <c r="H7348" s="41">
        <v>2.7260492217373589E-4</v>
      </c>
      <c r="I7348" s="42">
        <v>68.573331392123478</v>
      </c>
      <c r="J7348" s="41">
        <v>2.8638888888888892E-4</v>
      </c>
      <c r="K7348" s="42">
        <v>4.4815756988482001</v>
      </c>
      <c r="L7348" s="41">
        <v>2.7260492217373589E-4</v>
      </c>
      <c r="M7348" s="42">
        <v>4.2299679357002988</v>
      </c>
    </row>
    <row r="7349" spans="1:13" x14ac:dyDescent="0.2">
      <c r="A7349" s="84">
        <v>360</v>
      </c>
      <c r="B7349" s="85">
        <v>40672</v>
      </c>
      <c r="C7349" s="105">
        <v>18.38</v>
      </c>
      <c r="D7349" s="90"/>
      <c r="E7349"/>
      <c r="F7349" s="96">
        <v>2.2400000000000002</v>
      </c>
      <c r="G7349" s="91">
        <v>10.309999999999999</v>
      </c>
      <c r="H7349" s="41">
        <v>2.7260492217373589E-4</v>
      </c>
      <c r="I7349" s="42">
        <v>68.592024819790822</v>
      </c>
      <c r="J7349" s="41">
        <v>2.8638888888888887E-4</v>
      </c>
      <c r="K7349" s="42">
        <v>4.4818620877370892</v>
      </c>
      <c r="L7349" s="41">
        <v>2.7260492217373589E-4</v>
      </c>
      <c r="M7349" s="42">
        <v>4.2302405406224723</v>
      </c>
    </row>
    <row r="7350" spans="1:13" x14ac:dyDescent="0.2">
      <c r="A7350" s="84">
        <v>360</v>
      </c>
      <c r="B7350" s="85">
        <v>40673</v>
      </c>
      <c r="C7350" s="105">
        <v>18.420000000000002</v>
      </c>
      <c r="D7350" s="90"/>
      <c r="E7350"/>
      <c r="F7350" s="96">
        <v>2.27</v>
      </c>
      <c r="G7350" s="91">
        <v>10.345000000000001</v>
      </c>
      <c r="H7350" s="41">
        <v>2.7348637756019478E-4</v>
      </c>
      <c r="I7350" s="42">
        <v>68.610783804188301</v>
      </c>
      <c r="J7350" s="41">
        <v>2.8736111111111112E-4</v>
      </c>
      <c r="K7350" s="42">
        <v>4.4821494488482001</v>
      </c>
      <c r="L7350" s="41">
        <v>2.7348637756019478E-4</v>
      </c>
      <c r="M7350" s="42">
        <v>4.2305140270000328</v>
      </c>
    </row>
    <row r="7351" spans="1:13" x14ac:dyDescent="0.2">
      <c r="A7351" s="84">
        <v>360</v>
      </c>
      <c r="B7351" s="85">
        <v>40674</v>
      </c>
      <c r="C7351" s="105">
        <v>18.399999999999999</v>
      </c>
      <c r="D7351" s="90"/>
      <c r="E7351"/>
      <c r="F7351" s="96">
        <v>2.29</v>
      </c>
      <c r="G7351" s="91">
        <v>10.344999999999999</v>
      </c>
      <c r="H7351" s="41">
        <v>2.7348637756019478E-4</v>
      </c>
      <c r="I7351" s="42">
        <v>68.629547918912479</v>
      </c>
      <c r="J7351" s="41">
        <v>2.8736111111111106E-4</v>
      </c>
      <c r="K7351" s="42">
        <v>4.482436809959311</v>
      </c>
      <c r="L7351" s="41">
        <v>2.7348637756019478E-4</v>
      </c>
      <c r="M7351" s="42">
        <v>4.2307875133775932</v>
      </c>
    </row>
    <row r="7352" spans="1:13" x14ac:dyDescent="0.2">
      <c r="A7352" s="84">
        <v>360</v>
      </c>
      <c r="B7352" s="85">
        <v>40675</v>
      </c>
      <c r="C7352" s="105">
        <v>18.43</v>
      </c>
      <c r="D7352" s="90"/>
      <c r="E7352"/>
      <c r="F7352" s="96">
        <v>2.31</v>
      </c>
      <c r="G7352" s="91">
        <v>10.37</v>
      </c>
      <c r="H7352" s="41">
        <v>2.7411581786740413E-4</v>
      </c>
      <c r="I7352" s="42">
        <v>68.648360363570148</v>
      </c>
      <c r="J7352" s="41">
        <v>2.8805555555555556E-4</v>
      </c>
      <c r="K7352" s="42">
        <v>4.482724865514867</v>
      </c>
      <c r="L7352" s="41">
        <v>2.7411581786740413E-4</v>
      </c>
      <c r="M7352" s="42">
        <v>4.2310616291954606</v>
      </c>
    </row>
    <row r="7353" spans="1:13" x14ac:dyDescent="0.2">
      <c r="A7353" s="84">
        <v>360</v>
      </c>
      <c r="B7353" s="85">
        <v>40676</v>
      </c>
      <c r="C7353" s="105">
        <v>18.46</v>
      </c>
      <c r="D7353" s="90"/>
      <c r="E7353"/>
      <c r="F7353" s="96">
        <v>2.3199999999999998</v>
      </c>
      <c r="G7353" s="91">
        <v>10.39</v>
      </c>
      <c r="H7353" s="41">
        <v>2.7461926775274037E-4</v>
      </c>
      <c r="I7353" s="42">
        <v>68.667212526025622</v>
      </c>
      <c r="J7353" s="41">
        <v>2.8861111111111112E-4</v>
      </c>
      <c r="K7353" s="42">
        <v>4.4830134766259784</v>
      </c>
      <c r="L7353" s="41">
        <v>2.7461926775274037E-4</v>
      </c>
      <c r="M7353" s="42">
        <v>4.2313362484632133</v>
      </c>
    </row>
    <row r="7354" spans="1:13" x14ac:dyDescent="0.2">
      <c r="A7354" s="84">
        <v>360</v>
      </c>
      <c r="B7354" s="85">
        <v>40677</v>
      </c>
      <c r="C7354" s="105">
        <v>18.46</v>
      </c>
      <c r="D7354" s="90"/>
      <c r="E7354"/>
      <c r="F7354" s="96">
        <v>2.3199999999999998</v>
      </c>
      <c r="G7354" s="91">
        <v>10.39</v>
      </c>
      <c r="H7354" s="41">
        <v>2.7461926775274037E-4</v>
      </c>
      <c r="I7354" s="42">
        <v>68.686069865648136</v>
      </c>
      <c r="J7354" s="41">
        <v>2.8861111111111112E-4</v>
      </c>
      <c r="K7354" s="42">
        <v>4.4833020877370897</v>
      </c>
      <c r="L7354" s="41">
        <v>2.7461926775274037E-4</v>
      </c>
      <c r="M7354" s="42">
        <v>4.2316108677309661</v>
      </c>
    </row>
    <row r="7355" spans="1:13" x14ac:dyDescent="0.2">
      <c r="A7355" s="84">
        <v>360</v>
      </c>
      <c r="B7355" s="85">
        <v>40678</v>
      </c>
      <c r="C7355" s="105">
        <v>18.46</v>
      </c>
      <c r="D7355" s="90"/>
      <c r="E7355"/>
      <c r="F7355" s="96">
        <v>2.3199999999999998</v>
      </c>
      <c r="G7355" s="91">
        <v>10.39</v>
      </c>
      <c r="H7355" s="41">
        <v>2.7461926775274037E-4</v>
      </c>
      <c r="I7355" s="42">
        <v>68.704932383859457</v>
      </c>
      <c r="J7355" s="41">
        <v>2.8861111111111112E-4</v>
      </c>
      <c r="K7355" s="42">
        <v>4.4835906988482011</v>
      </c>
      <c r="L7355" s="41">
        <v>2.7461926775274037E-4</v>
      </c>
      <c r="M7355" s="42">
        <v>4.2318854869987188</v>
      </c>
    </row>
    <row r="7356" spans="1:13" x14ac:dyDescent="0.2">
      <c r="A7356" s="84">
        <v>360</v>
      </c>
      <c r="B7356" s="85">
        <v>40679</v>
      </c>
      <c r="C7356" s="105">
        <v>18.41</v>
      </c>
      <c r="D7356" s="90"/>
      <c r="E7356"/>
      <c r="F7356" s="96">
        <v>2.35</v>
      </c>
      <c r="G7356" s="91">
        <v>10.38</v>
      </c>
      <c r="H7356" s="41">
        <v>2.7436755418097647E-4</v>
      </c>
      <c r="I7356" s="42">
        <v>68.723782788117788</v>
      </c>
      <c r="J7356" s="41">
        <v>2.8833333333333337E-4</v>
      </c>
      <c r="K7356" s="42">
        <v>4.4838790321815347</v>
      </c>
      <c r="L7356" s="41">
        <v>2.7436755418097647E-4</v>
      </c>
      <c r="M7356" s="42">
        <v>4.2321598545528998</v>
      </c>
    </row>
    <row r="7357" spans="1:13" x14ac:dyDescent="0.2">
      <c r="A7357" s="84">
        <v>360</v>
      </c>
      <c r="B7357" s="85">
        <v>40680</v>
      </c>
      <c r="C7357" s="105">
        <v>18.54</v>
      </c>
      <c r="D7357" s="90"/>
      <c r="E7357"/>
      <c r="F7357" s="96">
        <v>2.37</v>
      </c>
      <c r="G7357" s="91">
        <v>10.455</v>
      </c>
      <c r="H7357" s="41">
        <v>2.7625485191773436E-4</v>
      </c>
      <c r="I7357" s="42">
        <v>68.742768066555143</v>
      </c>
      <c r="J7357" s="41">
        <v>2.9041666666666669E-4</v>
      </c>
      <c r="K7357" s="42">
        <v>4.4841694488482018</v>
      </c>
      <c r="L7357" s="41">
        <v>2.7625485191773436E-4</v>
      </c>
      <c r="M7357" s="42">
        <v>4.2324361094048175</v>
      </c>
    </row>
    <row r="7358" spans="1:13" x14ac:dyDescent="0.2">
      <c r="A7358" s="84">
        <v>360</v>
      </c>
      <c r="B7358" s="85">
        <v>40681</v>
      </c>
      <c r="C7358" s="105">
        <v>18.52</v>
      </c>
      <c r="D7358" s="90"/>
      <c r="E7358"/>
      <c r="F7358" s="96">
        <v>2.37</v>
      </c>
      <c r="G7358" s="91">
        <v>10.445</v>
      </c>
      <c r="H7358" s="41">
        <v>2.7600328606847135E-4</v>
      </c>
      <c r="I7358" s="42">
        <v>68.761741296434963</v>
      </c>
      <c r="J7358" s="41">
        <v>2.9013888888888888E-4</v>
      </c>
      <c r="K7358" s="42">
        <v>4.4844595877370903</v>
      </c>
      <c r="L7358" s="41">
        <v>2.7600328606847135E-4</v>
      </c>
      <c r="M7358" s="42">
        <v>4.2327121126908862</v>
      </c>
    </row>
    <row r="7359" spans="1:13" x14ac:dyDescent="0.2">
      <c r="A7359" s="84">
        <v>360</v>
      </c>
      <c r="B7359" s="85">
        <v>40682</v>
      </c>
      <c r="C7359" s="105">
        <v>18.53</v>
      </c>
      <c r="D7359" s="90"/>
      <c r="E7359"/>
      <c r="F7359" s="96">
        <v>2.37</v>
      </c>
      <c r="G7359" s="91">
        <v>10.450000000000001</v>
      </c>
      <c r="H7359" s="41">
        <v>2.761290718322762E-4</v>
      </c>
      <c r="I7359" s="42">
        <v>68.780728412236712</v>
      </c>
      <c r="J7359" s="41">
        <v>2.9027777777777781E-4</v>
      </c>
      <c r="K7359" s="42">
        <v>4.4847498655148677</v>
      </c>
      <c r="L7359" s="41">
        <v>2.761290718322762E-4</v>
      </c>
      <c r="M7359" s="42">
        <v>4.2329882417627189</v>
      </c>
    </row>
    <row r="7360" spans="1:13" x14ac:dyDescent="0.2">
      <c r="A7360" s="84">
        <v>360</v>
      </c>
      <c r="B7360" s="85">
        <v>40683</v>
      </c>
      <c r="C7360" s="105">
        <v>18.5</v>
      </c>
      <c r="D7360" s="90"/>
      <c r="E7360"/>
      <c r="F7360" s="96">
        <v>2.35</v>
      </c>
      <c r="G7360" s="91">
        <v>10.425000000000001</v>
      </c>
      <c r="H7360" s="41">
        <v>2.7550008622023725E-4</v>
      </c>
      <c r="I7360" s="42">
        <v>68.799677508844567</v>
      </c>
      <c r="J7360" s="41">
        <v>2.8958333333333337E-4</v>
      </c>
      <c r="K7360" s="42">
        <v>4.4850394488482008</v>
      </c>
      <c r="L7360" s="41">
        <v>2.7550008622023725E-4</v>
      </c>
      <c r="M7360" s="42">
        <v>4.2332637418489387</v>
      </c>
    </row>
    <row r="7361" spans="1:13" x14ac:dyDescent="0.2">
      <c r="A7361" s="84">
        <v>360</v>
      </c>
      <c r="B7361" s="85">
        <v>40684</v>
      </c>
      <c r="C7361" s="105">
        <v>18.5</v>
      </c>
      <c r="D7361" s="90"/>
      <c r="E7361"/>
      <c r="F7361" s="96">
        <v>2.35</v>
      </c>
      <c r="G7361" s="91">
        <v>10.425000000000001</v>
      </c>
      <c r="H7361" s="41">
        <v>2.7550008622023725E-4</v>
      </c>
      <c r="I7361" s="42">
        <v>68.818631825930183</v>
      </c>
      <c r="J7361" s="41">
        <v>2.8958333333333337E-4</v>
      </c>
      <c r="K7361" s="42">
        <v>4.485329032181534</v>
      </c>
      <c r="L7361" s="41">
        <v>2.7550008622023725E-4</v>
      </c>
      <c r="M7361" s="42">
        <v>4.2335392419351585</v>
      </c>
    </row>
    <row r="7362" spans="1:13" x14ac:dyDescent="0.2">
      <c r="A7362" s="84">
        <v>360</v>
      </c>
      <c r="B7362" s="85">
        <v>40685</v>
      </c>
      <c r="C7362" s="105">
        <v>18.5</v>
      </c>
      <c r="D7362" s="90"/>
      <c r="E7362"/>
      <c r="F7362" s="96">
        <v>2.35</v>
      </c>
      <c r="G7362" s="91">
        <v>10.425000000000001</v>
      </c>
      <c r="H7362" s="41">
        <v>2.7550008622023725E-4</v>
      </c>
      <c r="I7362" s="42">
        <v>68.837591364931782</v>
      </c>
      <c r="J7362" s="41">
        <v>2.8958333333333337E-4</v>
      </c>
      <c r="K7362" s="42">
        <v>4.4856186155148672</v>
      </c>
      <c r="L7362" s="41">
        <v>2.7550008622023725E-4</v>
      </c>
      <c r="M7362" s="42">
        <v>4.2338147420213783</v>
      </c>
    </row>
    <row r="7363" spans="1:13" x14ac:dyDescent="0.2">
      <c r="A7363" s="84">
        <v>360</v>
      </c>
      <c r="B7363" s="85">
        <v>40686</v>
      </c>
      <c r="C7363" s="105">
        <v>18.47</v>
      </c>
      <c r="D7363" s="90"/>
      <c r="E7363"/>
      <c r="F7363" s="96">
        <v>2.37</v>
      </c>
      <c r="G7363" s="91">
        <v>10.42</v>
      </c>
      <c r="H7363" s="41">
        <v>2.7537427205737153E-4</v>
      </c>
      <c r="I7363" s="42">
        <v>68.856547466544086</v>
      </c>
      <c r="J7363" s="41">
        <v>2.8944444444444444E-4</v>
      </c>
      <c r="K7363" s="42">
        <v>4.4859080599593115</v>
      </c>
      <c r="L7363" s="41">
        <v>2.7537427205737153E-4</v>
      </c>
      <c r="M7363" s="42">
        <v>4.2340901162934355</v>
      </c>
    </row>
    <row r="7364" spans="1:13" x14ac:dyDescent="0.2">
      <c r="A7364" s="84">
        <v>360</v>
      </c>
      <c r="B7364" s="85">
        <v>40687</v>
      </c>
      <c r="C7364" s="105">
        <v>18.52</v>
      </c>
      <c r="D7364" s="90"/>
      <c r="E7364"/>
      <c r="F7364" s="96">
        <v>2.37</v>
      </c>
      <c r="G7364" s="91">
        <v>10.445</v>
      </c>
      <c r="H7364" s="41">
        <v>2.7600328606847135E-4</v>
      </c>
      <c r="I7364" s="42">
        <v>68.875552099912184</v>
      </c>
      <c r="J7364" s="41">
        <v>2.9013888888888888E-4</v>
      </c>
      <c r="K7364" s="42">
        <v>4.4861981988482</v>
      </c>
      <c r="L7364" s="41">
        <v>2.7600328606847135E-4</v>
      </c>
      <c r="M7364" s="42">
        <v>4.2343661195795042</v>
      </c>
    </row>
    <row r="7365" spans="1:13" x14ac:dyDescent="0.2">
      <c r="A7365" s="84">
        <v>360</v>
      </c>
      <c r="B7365" s="85">
        <v>40688</v>
      </c>
      <c r="C7365" s="105">
        <v>18.54</v>
      </c>
      <c r="D7365" s="90"/>
      <c r="E7365"/>
      <c r="F7365" s="96">
        <v>2.35</v>
      </c>
      <c r="G7365" s="91">
        <v>10.445</v>
      </c>
      <c r="H7365" s="41">
        <v>2.7600328606847135E-4</v>
      </c>
      <c r="I7365" s="42">
        <v>68.894561978621539</v>
      </c>
      <c r="J7365" s="41">
        <v>2.9013888888888888E-4</v>
      </c>
      <c r="K7365" s="42">
        <v>4.4864883377370885</v>
      </c>
      <c r="L7365" s="41">
        <v>2.7600328606847135E-4</v>
      </c>
      <c r="M7365" s="42">
        <v>4.2346421228655728</v>
      </c>
    </row>
    <row r="7366" spans="1:13" x14ac:dyDescent="0.2">
      <c r="A7366" s="84">
        <v>360</v>
      </c>
      <c r="B7366" s="85">
        <v>40689</v>
      </c>
      <c r="C7366" s="105">
        <v>18.57</v>
      </c>
      <c r="D7366" s="90"/>
      <c r="E7366"/>
      <c r="F7366" s="96">
        <v>2.37</v>
      </c>
      <c r="G7366" s="91">
        <v>10.47</v>
      </c>
      <c r="H7366" s="41">
        <v>2.7663215810957986E-4</v>
      </c>
      <c r="I7366" s="42">
        <v>68.913620429983695</v>
      </c>
      <c r="J7366" s="41">
        <v>2.9083333333333337E-4</v>
      </c>
      <c r="K7366" s="42">
        <v>4.4867791710704221</v>
      </c>
      <c r="L7366" s="41">
        <v>2.7663215810957986E-4</v>
      </c>
      <c r="M7366" s="42">
        <v>4.2349187550236822</v>
      </c>
    </row>
    <row r="7367" spans="1:13" x14ac:dyDescent="0.2">
      <c r="A7367" s="84">
        <v>360</v>
      </c>
      <c r="B7367" s="85">
        <v>40690</v>
      </c>
      <c r="C7367" s="105">
        <v>18.55</v>
      </c>
      <c r="D7367" s="90"/>
      <c r="E7367"/>
      <c r="F7367" s="96">
        <v>2.42</v>
      </c>
      <c r="G7367" s="91">
        <v>10.484999999999999</v>
      </c>
      <c r="H7367" s="41">
        <v>2.7700941321517902E-4</v>
      </c>
      <c r="I7367" s="42">
        <v>68.932710151541542</v>
      </c>
      <c r="J7367" s="41">
        <v>2.9125E-4</v>
      </c>
      <c r="K7367" s="42">
        <v>4.4870704210704222</v>
      </c>
      <c r="L7367" s="41">
        <v>2.7700941321517902E-4</v>
      </c>
      <c r="M7367" s="42">
        <v>4.2351957644368969</v>
      </c>
    </row>
    <row r="7368" spans="1:13" x14ac:dyDescent="0.2">
      <c r="A7368" s="84">
        <v>360</v>
      </c>
      <c r="B7368" s="85">
        <v>40691</v>
      </c>
      <c r="C7368" s="105">
        <v>18.55</v>
      </c>
      <c r="D7368" s="90"/>
      <c r="E7368"/>
      <c r="F7368" s="96">
        <v>2.42</v>
      </c>
      <c r="G7368" s="91">
        <v>10.484999999999999</v>
      </c>
      <c r="H7368" s="41">
        <v>2.7700941321517902E-4</v>
      </c>
      <c r="I7368" s="42">
        <v>68.951805161131958</v>
      </c>
      <c r="J7368" s="41">
        <v>2.9125E-4</v>
      </c>
      <c r="K7368" s="42">
        <v>4.4873616710704223</v>
      </c>
      <c r="L7368" s="41">
        <v>2.7700941321517902E-4</v>
      </c>
      <c r="M7368" s="42">
        <v>4.2354727738501126</v>
      </c>
    </row>
    <row r="7369" spans="1:13" x14ac:dyDescent="0.2">
      <c r="A7369" s="84">
        <v>360</v>
      </c>
      <c r="B7369" s="85">
        <v>40692</v>
      </c>
      <c r="C7369" s="105">
        <v>18.55</v>
      </c>
      <c r="D7369" s="90"/>
      <c r="E7369"/>
      <c r="F7369" s="96">
        <v>2.42</v>
      </c>
      <c r="G7369" s="91">
        <v>10.484999999999999</v>
      </c>
      <c r="H7369" s="41">
        <v>2.7700941321517902E-4</v>
      </c>
      <c r="I7369" s="42">
        <v>68.970905460219768</v>
      </c>
      <c r="J7369" s="41">
        <v>2.9125E-4</v>
      </c>
      <c r="K7369" s="42">
        <v>4.4876529210704224</v>
      </c>
      <c r="L7369" s="41">
        <v>2.7700941321517902E-4</v>
      </c>
      <c r="M7369" s="42">
        <v>4.2357497832633282</v>
      </c>
    </row>
    <row r="7370" spans="1:13" x14ac:dyDescent="0.2">
      <c r="A7370" s="84">
        <v>360</v>
      </c>
      <c r="B7370" s="85">
        <v>40693</v>
      </c>
      <c r="C7370" s="105">
        <v>18.55</v>
      </c>
      <c r="D7370" s="90"/>
      <c r="E7370"/>
      <c r="F7370" s="96">
        <v>2.42</v>
      </c>
      <c r="G7370" s="91">
        <v>10.484999999999999</v>
      </c>
      <c r="H7370" s="41">
        <v>2.7700941321517902E-4</v>
      </c>
      <c r="I7370" s="42">
        <v>68.990011050270226</v>
      </c>
      <c r="J7370" s="41">
        <v>2.9125E-4</v>
      </c>
      <c r="K7370" s="42">
        <v>4.4879441710704224</v>
      </c>
      <c r="L7370" s="41">
        <v>2.7700941321517902E-4</v>
      </c>
      <c r="M7370" s="42">
        <v>4.2360267926765438</v>
      </c>
    </row>
    <row r="7371" spans="1:13" x14ac:dyDescent="0.2">
      <c r="A7371" s="84">
        <v>360</v>
      </c>
      <c r="B7371" s="85">
        <v>40694</v>
      </c>
      <c r="C7371" s="105">
        <v>18.649999999999999</v>
      </c>
      <c r="D7371" s="90"/>
      <c r="E7371"/>
      <c r="F7371" s="96">
        <v>2.4300000000000002</v>
      </c>
      <c r="G7371" s="91">
        <v>10.54</v>
      </c>
      <c r="H7371" s="41">
        <v>2.783922450888543E-4</v>
      </c>
      <c r="I7371" s="42">
        <v>69.009217334335219</v>
      </c>
      <c r="J7371" s="41">
        <v>2.9277777777777776E-4</v>
      </c>
      <c r="K7371" s="42">
        <v>4.4882369488482006</v>
      </c>
      <c r="L7371" s="41">
        <v>2.783922450888543E-4</v>
      </c>
      <c r="M7371" s="42">
        <v>4.2363051849216324</v>
      </c>
    </row>
    <row r="7372" spans="1:13" x14ac:dyDescent="0.2">
      <c r="A7372" s="84">
        <v>360</v>
      </c>
      <c r="B7372" s="85">
        <v>40695</v>
      </c>
      <c r="C7372" s="105">
        <v>18.63</v>
      </c>
      <c r="D7372" s="90"/>
      <c r="E7372"/>
      <c r="F7372" s="96">
        <v>2.4300000000000002</v>
      </c>
      <c r="G7372" s="91">
        <v>10.53</v>
      </c>
      <c r="H7372" s="41">
        <v>2.7814087215349836E-4</v>
      </c>
      <c r="I7372" s="42">
        <v>69.028411618231218</v>
      </c>
      <c r="J7372" s="41">
        <v>2.9250000000000001E-4</v>
      </c>
      <c r="K7372" s="42">
        <v>4.4885294488482002</v>
      </c>
      <c r="L7372" s="41">
        <v>2.7814087215349836E-4</v>
      </c>
      <c r="M7372" s="42">
        <v>4.2365833257937862</v>
      </c>
    </row>
    <row r="7373" spans="1:13" x14ac:dyDescent="0.2">
      <c r="A7373" s="84">
        <v>360</v>
      </c>
      <c r="B7373" s="85">
        <v>40696</v>
      </c>
      <c r="C7373" s="105">
        <v>18.64</v>
      </c>
      <c r="D7373" s="90"/>
      <c r="E7373"/>
      <c r="F7373" s="96">
        <v>2.42</v>
      </c>
      <c r="G7373" s="91">
        <v>10.530000000000001</v>
      </c>
      <c r="H7373" s="41">
        <v>2.7814087215349836E-4</v>
      </c>
      <c r="I7373" s="42">
        <v>69.047611240842087</v>
      </c>
      <c r="J7373" s="41">
        <v>2.9250000000000001E-4</v>
      </c>
      <c r="K7373" s="42">
        <v>4.4888219488481997</v>
      </c>
      <c r="L7373" s="41">
        <v>2.7814087215349836E-4</v>
      </c>
      <c r="M7373" s="42">
        <v>4.2368614666659399</v>
      </c>
    </row>
    <row r="7374" spans="1:13" x14ac:dyDescent="0.2">
      <c r="A7374" s="84">
        <v>360</v>
      </c>
      <c r="B7374" s="85">
        <v>40697</v>
      </c>
      <c r="C7374" s="105">
        <v>18.600000000000001</v>
      </c>
      <c r="D7374" s="90"/>
      <c r="E7374"/>
      <c r="F7374" s="96">
        <v>2.42</v>
      </c>
      <c r="G7374" s="91">
        <v>10.510000000000002</v>
      </c>
      <c r="H7374" s="41">
        <v>2.7763805823743937E-4</v>
      </c>
      <c r="I7374" s="42">
        <v>69.066781485552923</v>
      </c>
      <c r="J7374" s="41">
        <v>2.919444444444445E-4</v>
      </c>
      <c r="K7374" s="42">
        <v>4.489113893292644</v>
      </c>
      <c r="L7374" s="41">
        <v>2.7763805823743937E-4</v>
      </c>
      <c r="M7374" s="42">
        <v>4.2371391047241769</v>
      </c>
    </row>
    <row r="7375" spans="1:13" x14ac:dyDescent="0.2">
      <c r="A7375" s="84">
        <v>360</v>
      </c>
      <c r="B7375" s="85">
        <v>40698</v>
      </c>
      <c r="C7375" s="105">
        <v>18.600000000000001</v>
      </c>
      <c r="D7375" s="90"/>
      <c r="E7375"/>
      <c r="F7375" s="96">
        <v>2.42</v>
      </c>
      <c r="G7375" s="91">
        <v>10.510000000000002</v>
      </c>
      <c r="H7375" s="41">
        <v>2.7763805823743937E-4</v>
      </c>
      <c r="I7375" s="42">
        <v>69.085957052653285</v>
      </c>
      <c r="J7375" s="41">
        <v>2.919444444444445E-4</v>
      </c>
      <c r="K7375" s="42">
        <v>4.4894058377370882</v>
      </c>
      <c r="L7375" s="41">
        <v>2.7763805823743937E-4</v>
      </c>
      <c r="M7375" s="42">
        <v>4.2374167427824148</v>
      </c>
    </row>
    <row r="7376" spans="1:13" x14ac:dyDescent="0.2">
      <c r="A7376" s="84">
        <v>360</v>
      </c>
      <c r="B7376" s="85">
        <v>40699</v>
      </c>
      <c r="C7376" s="105">
        <v>18.600000000000001</v>
      </c>
      <c r="D7376" s="90"/>
      <c r="E7376"/>
      <c r="F7376" s="96">
        <v>2.42</v>
      </c>
      <c r="G7376" s="91">
        <v>10.510000000000002</v>
      </c>
      <c r="H7376" s="41">
        <v>2.7763805823743937E-4</v>
      </c>
      <c r="I7376" s="42">
        <v>69.105137943620861</v>
      </c>
      <c r="J7376" s="41">
        <v>2.919444444444445E-4</v>
      </c>
      <c r="K7376" s="42">
        <v>4.4896977821815325</v>
      </c>
      <c r="L7376" s="41">
        <v>2.7763805823743937E-4</v>
      </c>
      <c r="M7376" s="42">
        <v>4.2376943808406526</v>
      </c>
    </row>
    <row r="7377" spans="1:13" x14ac:dyDescent="0.2">
      <c r="A7377" s="84">
        <v>360</v>
      </c>
      <c r="B7377" s="85">
        <v>40700</v>
      </c>
      <c r="C7377" s="105">
        <v>18.54</v>
      </c>
      <c r="D7377" s="90"/>
      <c r="E7377"/>
      <c r="F7377" s="96">
        <v>2.44</v>
      </c>
      <c r="G7377" s="91">
        <v>10.49</v>
      </c>
      <c r="H7377" s="41">
        <v>2.771351535670874E-4</v>
      </c>
      <c r="I7377" s="42">
        <v>69.124289406637146</v>
      </c>
      <c r="J7377" s="41">
        <v>2.9138888888888888E-4</v>
      </c>
      <c r="K7377" s="42">
        <v>4.4899891710704214</v>
      </c>
      <c r="L7377" s="41">
        <v>2.771351535670874E-4</v>
      </c>
      <c r="M7377" s="42">
        <v>4.2379715159942197</v>
      </c>
    </row>
    <row r="7378" spans="1:13" x14ac:dyDescent="0.2">
      <c r="A7378" s="84">
        <v>360</v>
      </c>
      <c r="B7378" s="85">
        <v>40701</v>
      </c>
      <c r="C7378" s="105">
        <v>18.52</v>
      </c>
      <c r="D7378" s="90"/>
      <c r="E7378"/>
      <c r="F7378" s="96">
        <v>2.4500000000000002</v>
      </c>
      <c r="G7378" s="91">
        <v>10.484999999999999</v>
      </c>
      <c r="H7378" s="41">
        <v>2.7700941321517902E-4</v>
      </c>
      <c r="I7378" s="42">
        <v>69.143437485484597</v>
      </c>
      <c r="J7378" s="41">
        <v>2.9125E-4</v>
      </c>
      <c r="K7378" s="42">
        <v>4.4902804210704215</v>
      </c>
      <c r="L7378" s="41">
        <v>2.7700941321517902E-4</v>
      </c>
      <c r="M7378" s="42">
        <v>4.2382485254074354</v>
      </c>
    </row>
    <row r="7379" spans="1:13" x14ac:dyDescent="0.2">
      <c r="A7379" s="84">
        <v>360</v>
      </c>
      <c r="B7379" s="85">
        <v>40702</v>
      </c>
      <c r="C7379" s="105">
        <v>18.510000000000002</v>
      </c>
      <c r="D7379" s="90"/>
      <c r="E7379"/>
      <c r="F7379" s="96">
        <v>2.4500000000000002</v>
      </c>
      <c r="G7379" s="91">
        <v>10.48</v>
      </c>
      <c r="H7379" s="41">
        <v>2.7688366718869872E-4</v>
      </c>
      <c r="I7379" s="42">
        <v>69.162582174017615</v>
      </c>
      <c r="J7379" s="41">
        <v>2.9111111111111113E-4</v>
      </c>
      <c r="K7379" s="42">
        <v>4.4905715321815327</v>
      </c>
      <c r="L7379" s="41">
        <v>2.7688366718869872E-4</v>
      </c>
      <c r="M7379" s="42">
        <v>4.2385254090746241</v>
      </c>
    </row>
    <row r="7380" spans="1:13" x14ac:dyDescent="0.2">
      <c r="A7380" s="84">
        <v>360</v>
      </c>
      <c r="B7380" s="85">
        <v>40703</v>
      </c>
      <c r="C7380" s="105">
        <v>18.48</v>
      </c>
      <c r="D7380" s="90"/>
      <c r="E7380"/>
      <c r="F7380" s="96">
        <v>2.4700000000000002</v>
      </c>
      <c r="G7380" s="91">
        <v>10.475</v>
      </c>
      <c r="H7380" s="41">
        <v>2.7675791548698037E-4</v>
      </c>
      <c r="I7380" s="42">
        <v>69.181723466089792</v>
      </c>
      <c r="J7380" s="41">
        <v>2.909722222222222E-4</v>
      </c>
      <c r="K7380" s="42">
        <v>4.4908625044037551</v>
      </c>
      <c r="L7380" s="41">
        <v>2.7675791548698037E-4</v>
      </c>
      <c r="M7380" s="42">
        <v>4.2388021669901113</v>
      </c>
    </row>
    <row r="7381" spans="1:13" x14ac:dyDescent="0.2">
      <c r="A7381" s="84">
        <v>360</v>
      </c>
      <c r="B7381" s="85">
        <v>40704</v>
      </c>
      <c r="C7381" s="105">
        <v>18.440000000000001</v>
      </c>
      <c r="D7381" s="90"/>
      <c r="E7381"/>
      <c r="F7381" s="96">
        <v>2.4900000000000002</v>
      </c>
      <c r="G7381" s="91">
        <v>10.465</v>
      </c>
      <c r="H7381" s="41">
        <v>2.7650639505583108E-4</v>
      </c>
      <c r="I7381" s="42">
        <v>69.200852655049147</v>
      </c>
      <c r="J7381" s="41">
        <v>2.9069444444444444E-4</v>
      </c>
      <c r="K7381" s="42">
        <v>4.4911531988481999</v>
      </c>
      <c r="L7381" s="41">
        <v>2.7650639505583108E-4</v>
      </c>
      <c r="M7381" s="42">
        <v>4.2390786733851673</v>
      </c>
    </row>
    <row r="7382" spans="1:13" x14ac:dyDescent="0.2">
      <c r="A7382" s="84">
        <v>360</v>
      </c>
      <c r="B7382" s="85">
        <v>40705</v>
      </c>
      <c r="C7382" s="105">
        <v>18.440000000000001</v>
      </c>
      <c r="D7382" s="90"/>
      <c r="E7382"/>
      <c r="F7382" s="96">
        <v>2.4900000000000002</v>
      </c>
      <c r="G7382" s="91">
        <v>10.465</v>
      </c>
      <c r="H7382" s="41">
        <v>2.7650639505583108E-4</v>
      </c>
      <c r="I7382" s="42">
        <v>69.21998713335158</v>
      </c>
      <c r="J7382" s="41">
        <v>2.9069444444444444E-4</v>
      </c>
      <c r="K7382" s="42">
        <v>4.4914438932926446</v>
      </c>
      <c r="L7382" s="41">
        <v>2.7650639505583108E-4</v>
      </c>
      <c r="M7382" s="42">
        <v>4.2393551797802234</v>
      </c>
    </row>
    <row r="7383" spans="1:13" x14ac:dyDescent="0.2">
      <c r="A7383" s="84">
        <v>360</v>
      </c>
      <c r="B7383" s="85">
        <v>40706</v>
      </c>
      <c r="C7383" s="105">
        <v>18.440000000000001</v>
      </c>
      <c r="D7383" s="90"/>
      <c r="E7383"/>
      <c r="F7383" s="96">
        <v>2.4900000000000002</v>
      </c>
      <c r="G7383" s="91">
        <v>10.465</v>
      </c>
      <c r="H7383" s="41">
        <v>2.7650639505583108E-4</v>
      </c>
      <c r="I7383" s="42">
        <v>69.239126902459631</v>
      </c>
      <c r="J7383" s="41">
        <v>2.9069444444444444E-4</v>
      </c>
      <c r="K7383" s="42">
        <v>4.4917345877370893</v>
      </c>
      <c r="L7383" s="41">
        <v>2.7650639505583108E-4</v>
      </c>
      <c r="M7383" s="42">
        <v>4.2396316861752794</v>
      </c>
    </row>
    <row r="7384" spans="1:13" x14ac:dyDescent="0.2">
      <c r="A7384" s="84">
        <v>360</v>
      </c>
      <c r="B7384" s="85">
        <v>40707</v>
      </c>
      <c r="C7384" s="105">
        <v>18.489999999999998</v>
      </c>
      <c r="D7384" s="90"/>
      <c r="E7384"/>
      <c r="F7384" s="96">
        <v>2.5099999999999998</v>
      </c>
      <c r="G7384" s="91">
        <v>10.5</v>
      </c>
      <c r="H7384" s="41">
        <v>2.7738661724852065E-4</v>
      </c>
      <c r="I7384" s="42">
        <v>69.258332909652339</v>
      </c>
      <c r="J7384" s="41">
        <v>2.9166666666666669E-4</v>
      </c>
      <c r="K7384" s="42">
        <v>4.4920262544037559</v>
      </c>
      <c r="L7384" s="41">
        <v>2.7738661724852065E-4</v>
      </c>
      <c r="M7384" s="42">
        <v>4.2399090727925284</v>
      </c>
    </row>
    <row r="7385" spans="1:13" x14ac:dyDescent="0.2">
      <c r="A7385" s="84">
        <v>360</v>
      </c>
      <c r="B7385" s="85">
        <v>40708</v>
      </c>
      <c r="C7385" s="105">
        <v>18.510000000000002</v>
      </c>
      <c r="D7385" s="90"/>
      <c r="E7385"/>
      <c r="F7385" s="96">
        <v>2.4900000000000002</v>
      </c>
      <c r="G7385" s="91">
        <v>10.5</v>
      </c>
      <c r="H7385" s="41">
        <v>2.7738661724852065E-4</v>
      </c>
      <c r="I7385" s="42">
        <v>69.277544244334422</v>
      </c>
      <c r="J7385" s="41">
        <v>2.9166666666666669E-4</v>
      </c>
      <c r="K7385" s="42">
        <v>4.4923179210704225</v>
      </c>
      <c r="L7385" s="41">
        <v>2.7738661724852065E-4</v>
      </c>
      <c r="M7385" s="42">
        <v>4.2401864594097773</v>
      </c>
    </row>
    <row r="7386" spans="1:13" x14ac:dyDescent="0.2">
      <c r="A7386" s="84">
        <v>360</v>
      </c>
      <c r="B7386" s="85">
        <v>40709</v>
      </c>
      <c r="C7386" s="105">
        <v>18.55</v>
      </c>
      <c r="D7386" s="90"/>
      <c r="E7386"/>
      <c r="F7386" s="96">
        <v>2.5099999999999998</v>
      </c>
      <c r="G7386" s="91">
        <v>10.530000000000001</v>
      </c>
      <c r="H7386" s="41">
        <v>2.7814087215349836E-4</v>
      </c>
      <c r="I7386" s="42">
        <v>69.296813160911199</v>
      </c>
      <c r="J7386" s="41">
        <v>2.9250000000000001E-4</v>
      </c>
      <c r="K7386" s="42">
        <v>4.4926104210704221</v>
      </c>
      <c r="L7386" s="41">
        <v>2.7814087215349836E-4</v>
      </c>
      <c r="M7386" s="42">
        <v>4.2404646002819311</v>
      </c>
    </row>
    <row r="7387" spans="1:13" x14ac:dyDescent="0.2">
      <c r="A7387" s="84">
        <v>360</v>
      </c>
      <c r="B7387" s="85">
        <v>40710</v>
      </c>
      <c r="C7387" s="105">
        <v>18.57</v>
      </c>
      <c r="D7387" s="90"/>
      <c r="E7387"/>
      <c r="F7387" s="96">
        <v>2.5</v>
      </c>
      <c r="G7387" s="91">
        <v>10.535</v>
      </c>
      <c r="H7387" s="41">
        <v>2.782665614560198E-4</v>
      </c>
      <c r="I7387" s="42">
        <v>69.316096146829352</v>
      </c>
      <c r="J7387" s="41">
        <v>2.9263888888888889E-4</v>
      </c>
      <c r="K7387" s="42">
        <v>4.4929030599593114</v>
      </c>
      <c r="L7387" s="41">
        <v>2.782665614560198E-4</v>
      </c>
      <c r="M7387" s="42">
        <v>4.2407428668433873</v>
      </c>
    </row>
    <row r="7388" spans="1:13" x14ac:dyDescent="0.2">
      <c r="A7388" s="84">
        <v>360</v>
      </c>
      <c r="B7388" s="85">
        <v>40711</v>
      </c>
      <c r="C7388" s="105">
        <v>18.55</v>
      </c>
      <c r="D7388" s="90"/>
      <c r="E7388"/>
      <c r="F7388" s="96">
        <v>2.5</v>
      </c>
      <c r="G7388" s="91">
        <v>10.525</v>
      </c>
      <c r="H7388" s="41">
        <v>2.780151771808459E-4</v>
      </c>
      <c r="I7388" s="42">
        <v>69.335367073581097</v>
      </c>
      <c r="J7388" s="41">
        <v>2.9236111111111113E-4</v>
      </c>
      <c r="K7388" s="42">
        <v>4.4931954210704221</v>
      </c>
      <c r="L7388" s="41">
        <v>2.780151771808459E-4</v>
      </c>
      <c r="M7388" s="42">
        <v>4.2410208820205684</v>
      </c>
    </row>
    <row r="7389" spans="1:13" x14ac:dyDescent="0.2">
      <c r="A7389" s="84">
        <v>360</v>
      </c>
      <c r="B7389" s="85">
        <v>40712</v>
      </c>
      <c r="C7389" s="105">
        <v>18.55</v>
      </c>
      <c r="D7389" s="90"/>
      <c r="E7389"/>
      <c r="F7389" s="96">
        <v>2.5</v>
      </c>
      <c r="G7389" s="91">
        <v>10.525</v>
      </c>
      <c r="H7389" s="41">
        <v>2.780151771808459E-4</v>
      </c>
      <c r="I7389" s="42">
        <v>69.354643357942962</v>
      </c>
      <c r="J7389" s="41">
        <v>2.9236111111111113E-4</v>
      </c>
      <c r="K7389" s="42">
        <v>4.4934877821815329</v>
      </c>
      <c r="L7389" s="41">
        <v>2.780151771808459E-4</v>
      </c>
      <c r="M7389" s="42">
        <v>4.2412988971977494</v>
      </c>
    </row>
    <row r="7390" spans="1:13" x14ac:dyDescent="0.2">
      <c r="A7390" s="84">
        <v>360</v>
      </c>
      <c r="B7390" s="85">
        <v>40713</v>
      </c>
      <c r="C7390" s="105">
        <v>18.55</v>
      </c>
      <c r="D7390" s="90"/>
      <c r="E7390"/>
      <c r="F7390" s="96">
        <v>2.5</v>
      </c>
      <c r="G7390" s="91">
        <v>10.525</v>
      </c>
      <c r="H7390" s="41">
        <v>2.780151771808459E-4</v>
      </c>
      <c r="I7390" s="42">
        <v>69.37392500140443</v>
      </c>
      <c r="J7390" s="41">
        <v>2.9236111111111113E-4</v>
      </c>
      <c r="K7390" s="42">
        <v>4.4937801432926436</v>
      </c>
      <c r="L7390" s="41">
        <v>2.780151771808459E-4</v>
      </c>
      <c r="M7390" s="42">
        <v>4.2415769123749305</v>
      </c>
    </row>
    <row r="7391" spans="1:13" x14ac:dyDescent="0.2">
      <c r="A7391" s="84">
        <v>360</v>
      </c>
      <c r="B7391" s="85">
        <v>40714</v>
      </c>
      <c r="C7391" s="105">
        <v>18.59</v>
      </c>
      <c r="D7391" s="90"/>
      <c r="E7391"/>
      <c r="F7391" s="96">
        <v>2.4900000000000002</v>
      </c>
      <c r="G7391" s="91">
        <v>10.54</v>
      </c>
      <c r="H7391" s="41">
        <v>2.783922450888543E-4</v>
      </c>
      <c r="I7391" s="42">
        <v>69.393238164136193</v>
      </c>
      <c r="J7391" s="41">
        <v>2.9277777777777776E-4</v>
      </c>
      <c r="K7391" s="42">
        <v>4.4940729210704218</v>
      </c>
      <c r="L7391" s="41">
        <v>2.783922450888543E-4</v>
      </c>
      <c r="M7391" s="42">
        <v>4.2418553046200191</v>
      </c>
    </row>
    <row r="7392" spans="1:13" x14ac:dyDescent="0.2">
      <c r="A7392" s="84">
        <v>360</v>
      </c>
      <c r="B7392" s="85">
        <v>40715</v>
      </c>
      <c r="C7392" s="105">
        <v>18.57</v>
      </c>
      <c r="D7392" s="90"/>
      <c r="E7392"/>
      <c r="F7392" s="96">
        <v>2.4700000000000002</v>
      </c>
      <c r="G7392" s="91">
        <v>10.52</v>
      </c>
      <c r="H7392" s="41">
        <v>2.7788947653761831E-4</v>
      </c>
      <c r="I7392" s="42">
        <v>69.412521814764872</v>
      </c>
      <c r="J7392" s="41">
        <v>2.922222222222222E-4</v>
      </c>
      <c r="K7392" s="42">
        <v>4.4943651432926437</v>
      </c>
      <c r="L7392" s="41">
        <v>2.7788947653761831E-4</v>
      </c>
      <c r="M7392" s="42">
        <v>4.2421331940965565</v>
      </c>
    </row>
    <row r="7393" spans="1:13" x14ac:dyDescent="0.2">
      <c r="A7393" s="84">
        <v>360</v>
      </c>
      <c r="B7393" s="85">
        <v>40716</v>
      </c>
      <c r="C7393" s="105">
        <v>18.600000000000001</v>
      </c>
      <c r="D7393" s="90"/>
      <c r="E7393"/>
      <c r="F7393" s="96">
        <v>2.4900000000000002</v>
      </c>
      <c r="G7393" s="91">
        <v>10.545000000000002</v>
      </c>
      <c r="H7393" s="41">
        <v>2.7851792305289003E-4</v>
      </c>
      <c r="I7393" s="42">
        <v>69.431854446174583</v>
      </c>
      <c r="J7393" s="41">
        <v>2.9291666666666669E-4</v>
      </c>
      <c r="K7393" s="42">
        <v>4.4946580599593107</v>
      </c>
      <c r="L7393" s="41">
        <v>2.7851792305289003E-4</v>
      </c>
      <c r="M7393" s="42">
        <v>4.2424117120196092</v>
      </c>
    </row>
    <row r="7394" spans="1:13" x14ac:dyDescent="0.2">
      <c r="A7394" s="84">
        <v>360</v>
      </c>
      <c r="B7394" s="85">
        <v>40717</v>
      </c>
      <c r="C7394" s="105">
        <v>18.57</v>
      </c>
      <c r="D7394" s="90"/>
      <c r="E7394"/>
      <c r="F7394" s="96">
        <v>2.4900000000000002</v>
      </c>
      <c r="G7394" s="91">
        <v>10.530000000000001</v>
      </c>
      <c r="H7394" s="41">
        <v>2.7814087215349836E-4</v>
      </c>
      <c r="I7394" s="42">
        <v>69.451166282725481</v>
      </c>
      <c r="J7394" s="41">
        <v>2.9250000000000001E-4</v>
      </c>
      <c r="K7394" s="42">
        <v>4.4949505599593103</v>
      </c>
      <c r="L7394" s="41">
        <v>2.7814087215349836E-4</v>
      </c>
      <c r="M7394" s="42">
        <v>4.2426898528917629</v>
      </c>
    </row>
    <row r="7395" spans="1:13" x14ac:dyDescent="0.2">
      <c r="A7395" s="84">
        <v>360</v>
      </c>
      <c r="B7395" s="85">
        <v>40718</v>
      </c>
      <c r="C7395" s="105">
        <v>18.600000000000001</v>
      </c>
      <c r="D7395" s="90"/>
      <c r="E7395"/>
      <c r="F7395" s="96">
        <v>2.4900000000000002</v>
      </c>
      <c r="G7395" s="91">
        <v>10.545000000000002</v>
      </c>
      <c r="H7395" s="41">
        <v>2.7851792305289003E-4</v>
      </c>
      <c r="I7395" s="42">
        <v>69.470509677312151</v>
      </c>
      <c r="J7395" s="41">
        <v>2.9291666666666669E-4</v>
      </c>
      <c r="K7395" s="42">
        <v>4.4952434766259772</v>
      </c>
      <c r="L7395" s="41">
        <v>2.7851792305289003E-4</v>
      </c>
      <c r="M7395" s="42">
        <v>4.2429683708148156</v>
      </c>
    </row>
    <row r="7396" spans="1:13" x14ac:dyDescent="0.2">
      <c r="A7396" s="84">
        <v>360</v>
      </c>
      <c r="B7396" s="85">
        <v>40719</v>
      </c>
      <c r="C7396" s="105">
        <v>18.600000000000001</v>
      </c>
      <c r="D7396" s="90"/>
      <c r="E7396"/>
      <c r="F7396" s="96">
        <v>2.4900000000000002</v>
      </c>
      <c r="G7396" s="91">
        <v>10.545000000000002</v>
      </c>
      <c r="H7396" s="41">
        <v>2.7851792305289003E-4</v>
      </c>
      <c r="I7396" s="42">
        <v>69.489858459380898</v>
      </c>
      <c r="J7396" s="41">
        <v>2.9291666666666669E-4</v>
      </c>
      <c r="K7396" s="42">
        <v>4.4955363932926442</v>
      </c>
      <c r="L7396" s="41">
        <v>2.7851792305289003E-4</v>
      </c>
      <c r="M7396" s="42">
        <v>4.2432468887378683</v>
      </c>
    </row>
    <row r="7397" spans="1:13" x14ac:dyDescent="0.2">
      <c r="A7397" s="84">
        <v>360</v>
      </c>
      <c r="B7397" s="85">
        <v>40720</v>
      </c>
      <c r="C7397" s="105">
        <v>18.600000000000001</v>
      </c>
      <c r="D7397" s="90"/>
      <c r="E7397"/>
      <c r="F7397" s="96">
        <v>2.4900000000000002</v>
      </c>
      <c r="G7397" s="91">
        <v>10.545000000000002</v>
      </c>
      <c r="H7397" s="41">
        <v>2.7851792305289003E-4</v>
      </c>
      <c r="I7397" s="42">
        <v>69.509212630432245</v>
      </c>
      <c r="J7397" s="41">
        <v>2.9291666666666669E-4</v>
      </c>
      <c r="K7397" s="42">
        <v>4.4958293099593112</v>
      </c>
      <c r="L7397" s="41">
        <v>2.7851792305289003E-4</v>
      </c>
      <c r="M7397" s="42">
        <v>4.2435254066609209</v>
      </c>
    </row>
    <row r="7398" spans="1:13" x14ac:dyDescent="0.2">
      <c r="A7398" s="84">
        <v>360</v>
      </c>
      <c r="B7398" s="85">
        <v>40721</v>
      </c>
      <c r="C7398" s="105">
        <v>18.73</v>
      </c>
      <c r="D7398" s="90"/>
      <c r="E7398"/>
      <c r="F7398" s="96">
        <v>2.52</v>
      </c>
      <c r="G7398" s="91">
        <v>10.625</v>
      </c>
      <c r="H7398" s="41">
        <v>2.8052799989985999E-4</v>
      </c>
      <c r="I7398" s="42">
        <v>69.528711910826075</v>
      </c>
      <c r="J7398" s="41">
        <v>2.9513888888888889E-4</v>
      </c>
      <c r="K7398" s="42">
        <v>4.4961244488482004</v>
      </c>
      <c r="L7398" s="41">
        <v>2.8052799989985999E-4</v>
      </c>
      <c r="M7398" s="42">
        <v>4.2438059346608208</v>
      </c>
    </row>
    <row r="7399" spans="1:13" x14ac:dyDescent="0.2">
      <c r="A7399" s="84">
        <v>360</v>
      </c>
      <c r="B7399" s="85">
        <v>40722</v>
      </c>
      <c r="C7399" s="105">
        <v>18.760000000000002</v>
      </c>
      <c r="D7399" s="90"/>
      <c r="E7399"/>
      <c r="F7399" s="96">
        <v>2.4900000000000002</v>
      </c>
      <c r="G7399" s="91">
        <v>10.625</v>
      </c>
      <c r="H7399" s="41">
        <v>2.8052799989985999E-4</v>
      </c>
      <c r="I7399" s="42">
        <v>69.548216661314029</v>
      </c>
      <c r="J7399" s="41">
        <v>2.9513888888888889E-4</v>
      </c>
      <c r="K7399" s="42">
        <v>4.4964195877370896</v>
      </c>
      <c r="L7399" s="41">
        <v>2.8052799989985999E-4</v>
      </c>
      <c r="M7399" s="42">
        <v>4.2440864626607206</v>
      </c>
    </row>
    <row r="7400" spans="1:13" x14ac:dyDescent="0.2">
      <c r="A7400" s="84">
        <v>360</v>
      </c>
      <c r="B7400" s="85">
        <v>40723</v>
      </c>
      <c r="C7400" s="105">
        <v>18.760000000000002</v>
      </c>
      <c r="D7400" s="90"/>
      <c r="E7400"/>
      <c r="F7400" s="96">
        <v>2.4900000000000002</v>
      </c>
      <c r="G7400" s="91">
        <v>10.625</v>
      </c>
      <c r="H7400" s="41">
        <v>2.8052799989985999E-4</v>
      </c>
      <c r="I7400" s="42">
        <v>69.567726883430623</v>
      </c>
      <c r="J7400" s="41">
        <v>2.9513888888888889E-4</v>
      </c>
      <c r="K7400" s="42">
        <v>4.4967147266259788</v>
      </c>
      <c r="L7400" s="41">
        <v>2.8052799989985999E-4</v>
      </c>
      <c r="M7400" s="42">
        <v>4.2443669906606205</v>
      </c>
    </row>
    <row r="7401" spans="1:13" x14ac:dyDescent="0.2">
      <c r="A7401" s="84">
        <v>360</v>
      </c>
      <c r="B7401" s="85">
        <v>40724</v>
      </c>
      <c r="C7401" s="105">
        <v>18.84</v>
      </c>
      <c r="D7401" s="90"/>
      <c r="E7401"/>
      <c r="F7401" s="96">
        <v>2.5</v>
      </c>
      <c r="G7401" s="91">
        <v>10.67</v>
      </c>
      <c r="H7401" s="41">
        <v>2.8165803120061561E-4</v>
      </c>
      <c r="I7401" s="42">
        <v>69.587321192419708</v>
      </c>
      <c r="J7401" s="41">
        <v>2.963888888888889E-4</v>
      </c>
      <c r="K7401" s="42">
        <v>4.4970111155148675</v>
      </c>
      <c r="L7401" s="41">
        <v>2.8165803120061561E-4</v>
      </c>
      <c r="M7401" s="42">
        <v>4.2446486486918209</v>
      </c>
    </row>
    <row r="7402" spans="1:13" x14ac:dyDescent="0.2">
      <c r="A7402" s="84">
        <v>360</v>
      </c>
      <c r="B7402" s="85">
        <v>40725</v>
      </c>
      <c r="C7402" s="105">
        <v>18.84</v>
      </c>
      <c r="D7402" s="90"/>
      <c r="E7402"/>
      <c r="F7402" s="96">
        <v>2.5</v>
      </c>
      <c r="G7402" s="91">
        <v>10.67</v>
      </c>
      <c r="H7402" s="41">
        <v>2.8165803120061561E-4</v>
      </c>
      <c r="I7402" s="42">
        <v>69.60692102030329</v>
      </c>
      <c r="J7402" s="41">
        <v>2.963888888888889E-4</v>
      </c>
      <c r="K7402" s="42">
        <v>4.4973075044037563</v>
      </c>
      <c r="L7402" s="41">
        <v>2.8165803120061561E-4</v>
      </c>
      <c r="M7402" s="42">
        <v>4.2449303067230213</v>
      </c>
    </row>
    <row r="7403" spans="1:13" x14ac:dyDescent="0.2">
      <c r="A7403" s="84">
        <v>360</v>
      </c>
      <c r="B7403" s="85">
        <v>40726</v>
      </c>
      <c r="C7403" s="105">
        <v>18.84</v>
      </c>
      <c r="D7403" s="90"/>
      <c r="E7403"/>
      <c r="F7403" s="96">
        <v>2.5</v>
      </c>
      <c r="G7403" s="91">
        <v>10.67</v>
      </c>
      <c r="H7403" s="41">
        <v>2.8165803120061561E-4</v>
      </c>
      <c r="I7403" s="42">
        <v>69.626526368635808</v>
      </c>
      <c r="J7403" s="41">
        <v>2.963888888888889E-4</v>
      </c>
      <c r="K7403" s="42">
        <v>4.497603893292645</v>
      </c>
      <c r="L7403" s="41">
        <v>2.8165803120061561E-4</v>
      </c>
      <c r="M7403" s="42">
        <v>4.2452119647542217</v>
      </c>
    </row>
    <row r="7404" spans="1:13" x14ac:dyDescent="0.2">
      <c r="A7404" s="84">
        <v>360</v>
      </c>
      <c r="B7404" s="85">
        <v>40727</v>
      </c>
      <c r="C7404" s="105">
        <v>18.84</v>
      </c>
      <c r="D7404" s="90"/>
      <c r="E7404"/>
      <c r="F7404" s="96">
        <v>2.5</v>
      </c>
      <c r="G7404" s="91">
        <v>10.67</v>
      </c>
      <c r="H7404" s="41">
        <v>2.8165803120061561E-4</v>
      </c>
      <c r="I7404" s="42">
        <v>69.64613723897213</v>
      </c>
      <c r="J7404" s="41">
        <v>2.963888888888889E-4</v>
      </c>
      <c r="K7404" s="42">
        <v>4.4979002821815337</v>
      </c>
      <c r="L7404" s="41">
        <v>2.8165803120061561E-4</v>
      </c>
      <c r="M7404" s="42">
        <v>4.2454936227854221</v>
      </c>
    </row>
    <row r="7405" spans="1:13" x14ac:dyDescent="0.2">
      <c r="A7405" s="84">
        <v>360</v>
      </c>
      <c r="B7405" s="85">
        <v>40728</v>
      </c>
      <c r="C7405" s="105">
        <v>18.93</v>
      </c>
      <c r="D7405" s="90"/>
      <c r="E7405"/>
      <c r="F7405" s="96">
        <v>2.5</v>
      </c>
      <c r="G7405" s="91">
        <v>10.715</v>
      </c>
      <c r="H7405" s="41">
        <v>2.8278760438382733E-4</v>
      </c>
      <c r="I7405" s="42">
        <v>69.665832303276531</v>
      </c>
      <c r="J7405" s="41">
        <v>2.976388888888889E-4</v>
      </c>
      <c r="K7405" s="42">
        <v>4.4981979210704228</v>
      </c>
      <c r="L7405" s="41">
        <v>2.8278760438382733E-4</v>
      </c>
      <c r="M7405" s="42">
        <v>4.2457764103898059</v>
      </c>
    </row>
    <row r="7406" spans="1:13" x14ac:dyDescent="0.2">
      <c r="A7406" s="84">
        <v>360</v>
      </c>
      <c r="B7406" s="85">
        <v>40729</v>
      </c>
      <c r="C7406" s="105">
        <v>18.91</v>
      </c>
      <c r="D7406" s="90"/>
      <c r="E7406"/>
      <c r="F7406" s="96">
        <v>2.5</v>
      </c>
      <c r="G7406" s="91">
        <v>10.705</v>
      </c>
      <c r="H7406" s="41">
        <v>2.8253662769217591E-4</v>
      </c>
      <c r="I7406" s="42">
        <v>69.685515452600868</v>
      </c>
      <c r="J7406" s="41">
        <v>2.9736111111111109E-4</v>
      </c>
      <c r="K7406" s="42">
        <v>4.4984952821815343</v>
      </c>
      <c r="L7406" s="41">
        <v>2.8253662769217591E-4</v>
      </c>
      <c r="M7406" s="42">
        <v>4.2460589470174979</v>
      </c>
    </row>
    <row r="7407" spans="1:13" x14ac:dyDescent="0.2">
      <c r="A7407" s="84">
        <v>360</v>
      </c>
      <c r="B7407" s="85">
        <v>40730</v>
      </c>
      <c r="C7407" s="105">
        <v>18.940000000000001</v>
      </c>
      <c r="D7407" s="90"/>
      <c r="E7407"/>
      <c r="F7407" s="96">
        <v>2.5099999999999998</v>
      </c>
      <c r="G7407" s="91">
        <v>10.725000000000001</v>
      </c>
      <c r="H7407" s="41">
        <v>2.8303855847067183E-4</v>
      </c>
      <c r="I7407" s="42">
        <v>69.705239140440852</v>
      </c>
      <c r="J7407" s="41">
        <v>2.9791666666666671E-4</v>
      </c>
      <c r="K7407" s="42">
        <v>4.4987931988482011</v>
      </c>
      <c r="L7407" s="41">
        <v>2.8303855847067183E-4</v>
      </c>
      <c r="M7407" s="42">
        <v>4.2463419855759685</v>
      </c>
    </row>
    <row r="7408" spans="1:13" x14ac:dyDescent="0.2">
      <c r="A7408" s="84">
        <v>360</v>
      </c>
      <c r="B7408" s="85">
        <v>40731</v>
      </c>
      <c r="C7408" s="105">
        <v>18.87</v>
      </c>
      <c r="D7408" s="90"/>
      <c r="E7408"/>
      <c r="F7408" s="96">
        <v>2.52</v>
      </c>
      <c r="G7408" s="91">
        <v>10.695</v>
      </c>
      <c r="H7408" s="41">
        <v>2.8228562839194282E-4</v>
      </c>
      <c r="I7408" s="42">
        <v>69.72491592767382</v>
      </c>
      <c r="J7408" s="41">
        <v>2.9708333333333334E-4</v>
      </c>
      <c r="K7408" s="42">
        <v>4.499090282181534</v>
      </c>
      <c r="L7408" s="41">
        <v>2.8228562839194282E-4</v>
      </c>
      <c r="M7408" s="42">
        <v>4.2466242712043609</v>
      </c>
    </row>
    <row r="7409" spans="1:13" x14ac:dyDescent="0.2">
      <c r="A7409" s="84">
        <v>360</v>
      </c>
      <c r="B7409" s="85">
        <v>40732</v>
      </c>
      <c r="C7409" s="105">
        <v>18.809999999999999</v>
      </c>
      <c r="D7409" s="90"/>
      <c r="E7409"/>
      <c r="F7409" s="96">
        <v>2.5099999999999998</v>
      </c>
      <c r="G7409" s="91">
        <v>10.66</v>
      </c>
      <c r="H7409" s="41">
        <v>2.8140695273726202E-4</v>
      </c>
      <c r="I7409" s="42">
        <v>69.744537003794889</v>
      </c>
      <c r="J7409" s="41">
        <v>2.9611111111111114E-4</v>
      </c>
      <c r="K7409" s="42">
        <v>4.499386393292645</v>
      </c>
      <c r="L7409" s="41">
        <v>2.8140695273726202E-4</v>
      </c>
      <c r="M7409" s="42">
        <v>4.2469056781570984</v>
      </c>
    </row>
    <row r="7410" spans="1:13" x14ac:dyDescent="0.2">
      <c r="A7410" s="84">
        <v>360</v>
      </c>
      <c r="B7410" s="85">
        <v>40733</v>
      </c>
      <c r="C7410" s="105">
        <v>18.809999999999999</v>
      </c>
      <c r="D7410" s="90"/>
      <c r="E7410"/>
      <c r="F7410" s="96">
        <v>2.5099999999999998</v>
      </c>
      <c r="G7410" s="91">
        <v>10.66</v>
      </c>
      <c r="H7410" s="41">
        <v>2.8140695273726202E-4</v>
      </c>
      <c r="I7410" s="42">
        <v>69.764163601423192</v>
      </c>
      <c r="J7410" s="41">
        <v>2.9611111111111114E-4</v>
      </c>
      <c r="K7410" s="42">
        <v>4.4996825044037561</v>
      </c>
      <c r="L7410" s="41">
        <v>2.8140695273726202E-4</v>
      </c>
      <c r="M7410" s="42">
        <v>4.2471870851098359</v>
      </c>
    </row>
    <row r="7411" spans="1:13" x14ac:dyDescent="0.2">
      <c r="A7411" s="84">
        <v>360</v>
      </c>
      <c r="B7411" s="85">
        <v>40734</v>
      </c>
      <c r="C7411" s="105">
        <v>18.809999999999999</v>
      </c>
      <c r="D7411" s="90"/>
      <c r="E7411"/>
      <c r="F7411" s="96">
        <v>2.5099999999999998</v>
      </c>
      <c r="G7411" s="91">
        <v>10.66</v>
      </c>
      <c r="H7411" s="41">
        <v>2.8140695273726202E-4</v>
      </c>
      <c r="I7411" s="42">
        <v>69.783795722112529</v>
      </c>
      <c r="J7411" s="41">
        <v>2.9611111111111114E-4</v>
      </c>
      <c r="K7411" s="42">
        <v>4.4999786155148671</v>
      </c>
      <c r="L7411" s="41">
        <v>2.8140695273726202E-4</v>
      </c>
      <c r="M7411" s="42">
        <v>4.2474684920625734</v>
      </c>
    </row>
    <row r="7412" spans="1:13" x14ac:dyDescent="0.2">
      <c r="A7412" s="84">
        <v>360</v>
      </c>
      <c r="B7412" s="85">
        <v>40735</v>
      </c>
      <c r="C7412" s="105">
        <v>18.760000000000002</v>
      </c>
      <c r="D7412" s="90"/>
      <c r="E7412"/>
      <c r="F7412" s="96">
        <v>2.5</v>
      </c>
      <c r="G7412" s="91">
        <v>10.63</v>
      </c>
      <c r="H7412" s="41">
        <v>2.8065358156803555E-4</v>
      </c>
      <c r="I7412" s="42">
        <v>69.803380794317349</v>
      </c>
      <c r="J7412" s="41">
        <v>2.9527777777777782E-4</v>
      </c>
      <c r="K7412" s="42">
        <v>4.5002738932926452</v>
      </c>
      <c r="L7412" s="41">
        <v>2.8065358156803555E-4</v>
      </c>
      <c r="M7412" s="42">
        <v>4.247749145644141</v>
      </c>
    </row>
    <row r="7413" spans="1:13" x14ac:dyDescent="0.2">
      <c r="A7413" s="84">
        <v>360</v>
      </c>
      <c r="B7413" s="85">
        <v>40736</v>
      </c>
      <c r="C7413" s="105">
        <v>18.71</v>
      </c>
      <c r="D7413" s="90"/>
      <c r="E7413"/>
      <c r="F7413" s="96">
        <v>2.4700000000000002</v>
      </c>
      <c r="G7413" s="91">
        <v>10.59</v>
      </c>
      <c r="H7413" s="41">
        <v>2.7964876970432151E-4</v>
      </c>
      <c r="I7413" s="42">
        <v>69.822901223877679</v>
      </c>
      <c r="J7413" s="41">
        <v>2.9416666666666664E-4</v>
      </c>
      <c r="K7413" s="42">
        <v>4.5005680599593116</v>
      </c>
      <c r="L7413" s="41">
        <v>2.7964876970432151E-4</v>
      </c>
      <c r="M7413" s="42">
        <v>4.2480287944138455</v>
      </c>
    </row>
    <row r="7414" spans="1:13" x14ac:dyDescent="0.2">
      <c r="A7414" s="84">
        <v>360</v>
      </c>
      <c r="B7414" s="85">
        <v>40737</v>
      </c>
      <c r="C7414" s="105">
        <v>18.47</v>
      </c>
      <c r="D7414" s="90"/>
      <c r="E7414"/>
      <c r="F7414" s="96">
        <v>2.48</v>
      </c>
      <c r="G7414" s="91">
        <v>10.475</v>
      </c>
      <c r="H7414" s="41">
        <v>2.7675791548698037E-4</v>
      </c>
      <c r="I7414" s="42">
        <v>69.842225264473655</v>
      </c>
      <c r="J7414" s="41">
        <v>2.909722222222222E-4</v>
      </c>
      <c r="K7414" s="42">
        <v>4.500859032181534</v>
      </c>
      <c r="L7414" s="41">
        <v>2.7675791548698037E-4</v>
      </c>
      <c r="M7414" s="42">
        <v>4.2483055523293327</v>
      </c>
    </row>
    <row r="7415" spans="1:13" x14ac:dyDescent="0.2">
      <c r="A7415" s="84">
        <v>360</v>
      </c>
      <c r="B7415" s="85">
        <v>40738</v>
      </c>
      <c r="C7415" s="105">
        <v>18.46</v>
      </c>
      <c r="D7415" s="90"/>
      <c r="E7415"/>
      <c r="F7415" s="96">
        <v>2.4700000000000002</v>
      </c>
      <c r="G7415" s="91">
        <v>10.465</v>
      </c>
      <c r="H7415" s="41">
        <v>2.7650639505583108E-4</v>
      </c>
      <c r="I7415" s="42">
        <v>69.861537086404212</v>
      </c>
      <c r="J7415" s="41">
        <v>2.9069444444444444E-4</v>
      </c>
      <c r="K7415" s="42">
        <v>4.5011497266259788</v>
      </c>
      <c r="L7415" s="41">
        <v>2.7650639505583108E-4</v>
      </c>
      <c r="M7415" s="42">
        <v>4.2485820587243888</v>
      </c>
    </row>
    <row r="7416" spans="1:13" x14ac:dyDescent="0.2">
      <c r="A7416" s="84">
        <v>360</v>
      </c>
      <c r="B7416" s="85">
        <v>40739</v>
      </c>
      <c r="C7416" s="105">
        <v>18.22</v>
      </c>
      <c r="D7416" s="90"/>
      <c r="E7416"/>
      <c r="F7416" s="96">
        <v>2.4700000000000002</v>
      </c>
      <c r="G7416" s="91">
        <v>10.344999999999999</v>
      </c>
      <c r="H7416" s="41">
        <v>2.7348637756019478E-4</v>
      </c>
      <c r="I7416" s="42">
        <v>69.880643265112766</v>
      </c>
      <c r="J7416" s="41">
        <v>2.8736111111111106E-4</v>
      </c>
      <c r="K7416" s="42">
        <v>4.5014370877370897</v>
      </c>
      <c r="L7416" s="41">
        <v>2.7348637756019478E-4</v>
      </c>
      <c r="M7416" s="42">
        <v>4.2488555451019492</v>
      </c>
    </row>
    <row r="7417" spans="1:13" x14ac:dyDescent="0.2">
      <c r="A7417" s="84">
        <v>360</v>
      </c>
      <c r="B7417" s="85">
        <v>40740</v>
      </c>
      <c r="C7417" s="105">
        <v>18.22</v>
      </c>
      <c r="D7417" s="90"/>
      <c r="E7417"/>
      <c r="F7417" s="96">
        <v>2.4700000000000002</v>
      </c>
      <c r="G7417" s="91">
        <v>10.344999999999999</v>
      </c>
      <c r="H7417" s="41">
        <v>2.7348637756019478E-4</v>
      </c>
      <c r="I7417" s="42">
        <v>69.899754669100915</v>
      </c>
      <c r="J7417" s="41">
        <v>2.8736111111111106E-4</v>
      </c>
      <c r="K7417" s="42">
        <v>4.5017244488482007</v>
      </c>
      <c r="L7417" s="41">
        <v>2.7348637756019478E-4</v>
      </c>
      <c r="M7417" s="42">
        <v>4.2491290314795096</v>
      </c>
    </row>
    <row r="7418" spans="1:13" x14ac:dyDescent="0.2">
      <c r="A7418" s="84">
        <v>360</v>
      </c>
      <c r="B7418" s="85">
        <v>40741</v>
      </c>
      <c r="C7418" s="105">
        <v>18.22</v>
      </c>
      <c r="D7418" s="90"/>
      <c r="E7418"/>
      <c r="F7418" s="96">
        <v>2.4700000000000002</v>
      </c>
      <c r="G7418" s="91">
        <v>10.344999999999999</v>
      </c>
      <c r="H7418" s="41">
        <v>2.7348637756019478E-4</v>
      </c>
      <c r="I7418" s="42">
        <v>69.918871299797715</v>
      </c>
      <c r="J7418" s="41">
        <v>2.8736111111111106E-4</v>
      </c>
      <c r="K7418" s="42">
        <v>4.5020118099593116</v>
      </c>
      <c r="L7418" s="41">
        <v>2.7348637756019478E-4</v>
      </c>
      <c r="M7418" s="42">
        <v>4.24940251785707</v>
      </c>
    </row>
    <row r="7419" spans="1:13" x14ac:dyDescent="0.2">
      <c r="A7419" s="84">
        <v>360</v>
      </c>
      <c r="B7419" s="85">
        <v>40742</v>
      </c>
      <c r="C7419" s="105">
        <v>18.2</v>
      </c>
      <c r="D7419" s="90"/>
      <c r="E7419"/>
      <c r="F7419" s="96">
        <v>2.37</v>
      </c>
      <c r="G7419" s="91">
        <v>10.285</v>
      </c>
      <c r="H7419" s="41">
        <v>2.7197514041277238E-4</v>
      </c>
      <c r="I7419" s="42">
        <v>69.937887494636982</v>
      </c>
      <c r="J7419" s="41">
        <v>2.8569444444444443E-4</v>
      </c>
      <c r="K7419" s="42">
        <v>4.5022975044037556</v>
      </c>
      <c r="L7419" s="41">
        <v>2.7197514041277238E-4</v>
      </c>
      <c r="M7419" s="42">
        <v>4.2496744929974826</v>
      </c>
    </row>
    <row r="7420" spans="1:13" x14ac:dyDescent="0.2">
      <c r="A7420" s="84">
        <v>360</v>
      </c>
      <c r="B7420" s="85">
        <v>40743</v>
      </c>
      <c r="C7420" s="105">
        <v>18.2</v>
      </c>
      <c r="D7420" s="90"/>
      <c r="E7420"/>
      <c r="F7420" s="96">
        <v>2.4500000000000002</v>
      </c>
      <c r="G7420" s="91">
        <v>10.324999999999999</v>
      </c>
      <c r="H7420" s="41">
        <v>2.7298272291376158E-4</v>
      </c>
      <c r="I7420" s="42">
        <v>69.956979329600102</v>
      </c>
      <c r="J7420" s="41">
        <v>2.8680555555555555E-4</v>
      </c>
      <c r="K7420" s="42">
        <v>4.5025843099593112</v>
      </c>
      <c r="L7420" s="41">
        <v>2.7298272291376158E-4</v>
      </c>
      <c r="M7420" s="42">
        <v>4.2499474757203961</v>
      </c>
    </row>
    <row r="7421" spans="1:13" x14ac:dyDescent="0.2">
      <c r="A7421" s="84">
        <v>360</v>
      </c>
      <c r="B7421" s="85">
        <v>40744</v>
      </c>
      <c r="C7421" s="105">
        <v>18.18</v>
      </c>
      <c r="D7421" s="90"/>
      <c r="E7421"/>
      <c r="F7421" s="96">
        <v>2.46</v>
      </c>
      <c r="G7421" s="91">
        <v>10.32</v>
      </c>
      <c r="H7421" s="41">
        <v>2.7285679502564442E-4</v>
      </c>
      <c r="I7421" s="42">
        <v>69.976067566769657</v>
      </c>
      <c r="J7421" s="41">
        <v>2.8666666666666668E-4</v>
      </c>
      <c r="K7421" s="42">
        <v>4.502870976625978</v>
      </c>
      <c r="L7421" s="41">
        <v>2.7285679502564442E-4</v>
      </c>
      <c r="M7421" s="42">
        <v>4.250220332515422</v>
      </c>
    </row>
    <row r="7422" spans="1:13" x14ac:dyDescent="0.2">
      <c r="A7422" s="84">
        <v>360</v>
      </c>
      <c r="B7422" s="85">
        <v>40745</v>
      </c>
      <c r="C7422" s="105">
        <v>18.13</v>
      </c>
      <c r="D7422" s="90"/>
      <c r="E7422"/>
      <c r="F7422" s="96">
        <v>2.46</v>
      </c>
      <c r="G7422" s="91">
        <v>10.295</v>
      </c>
      <c r="H7422" s="41">
        <v>2.722270701993601E-4</v>
      </c>
      <c r="I7422" s="42">
        <v>69.995116946627434</v>
      </c>
      <c r="J7422" s="41">
        <v>2.8597222222222224E-4</v>
      </c>
      <c r="K7422" s="42">
        <v>4.5031569488482006</v>
      </c>
      <c r="L7422" s="41">
        <v>2.722270701993601E-4</v>
      </c>
      <c r="M7422" s="42">
        <v>4.2504925595856218</v>
      </c>
    </row>
    <row r="7423" spans="1:13" x14ac:dyDescent="0.2">
      <c r="A7423" s="84">
        <v>360</v>
      </c>
      <c r="B7423" s="85">
        <v>40746</v>
      </c>
      <c r="C7423" s="105">
        <v>18.100000000000001</v>
      </c>
      <c r="D7423" s="90"/>
      <c r="E7423"/>
      <c r="F7423" s="96">
        <v>2.46</v>
      </c>
      <c r="G7423" s="91">
        <v>10.280000000000001</v>
      </c>
      <c r="H7423" s="41">
        <v>2.7184916697686745E-4</v>
      </c>
      <c r="I7423" s="42">
        <v>70.014145060861821</v>
      </c>
      <c r="J7423" s="41">
        <v>2.8555555555555561E-4</v>
      </c>
      <c r="K7423" s="42">
        <v>4.5034425044037558</v>
      </c>
      <c r="L7423" s="41">
        <v>2.7184916697686745E-4</v>
      </c>
      <c r="M7423" s="42">
        <v>4.2507644087525982</v>
      </c>
    </row>
    <row r="7424" spans="1:13" x14ac:dyDescent="0.2">
      <c r="A7424" s="84">
        <v>360</v>
      </c>
      <c r="B7424" s="85">
        <v>40747</v>
      </c>
      <c r="C7424" s="105">
        <v>18.100000000000001</v>
      </c>
      <c r="D7424" s="90"/>
      <c r="E7424"/>
      <c r="F7424" s="96">
        <v>2.46</v>
      </c>
      <c r="G7424" s="91">
        <v>10.280000000000001</v>
      </c>
      <c r="H7424" s="41">
        <v>2.7184916697686745E-4</v>
      </c>
      <c r="I7424" s="42">
        <v>70.033178347873218</v>
      </c>
      <c r="J7424" s="41">
        <v>2.8555555555555561E-4</v>
      </c>
      <c r="K7424" s="42">
        <v>4.503728059959311</v>
      </c>
      <c r="L7424" s="41">
        <v>2.7184916697686745E-4</v>
      </c>
      <c r="M7424" s="42">
        <v>4.2510362579195746</v>
      </c>
    </row>
    <row r="7425" spans="1:13" x14ac:dyDescent="0.2">
      <c r="A7425" s="84">
        <v>360</v>
      </c>
      <c r="B7425" s="85">
        <v>40748</v>
      </c>
      <c r="C7425" s="105">
        <v>18.100000000000001</v>
      </c>
      <c r="D7425" s="90"/>
      <c r="E7425"/>
      <c r="F7425" s="96">
        <v>2.46</v>
      </c>
      <c r="G7425" s="91">
        <v>10.280000000000001</v>
      </c>
      <c r="H7425" s="41">
        <v>2.7184916697686745E-4</v>
      </c>
      <c r="I7425" s="42">
        <v>70.052216809067829</v>
      </c>
      <c r="J7425" s="41">
        <v>2.8555555555555561E-4</v>
      </c>
      <c r="K7425" s="42">
        <v>4.5040136155148662</v>
      </c>
      <c r="L7425" s="41">
        <v>2.7184916697686745E-4</v>
      </c>
      <c r="M7425" s="42">
        <v>4.251308107086551</v>
      </c>
    </row>
    <row r="7426" spans="1:13" x14ac:dyDescent="0.2">
      <c r="A7426" s="84">
        <v>360</v>
      </c>
      <c r="B7426" s="85">
        <v>40749</v>
      </c>
      <c r="C7426" s="105">
        <v>18.23</v>
      </c>
      <c r="D7426" s="90"/>
      <c r="E7426"/>
      <c r="F7426" s="96">
        <v>2.4500000000000002</v>
      </c>
      <c r="G7426" s="91">
        <v>10.34</v>
      </c>
      <c r="H7426" s="41">
        <v>2.7336047243342598E-4</v>
      </c>
      <c r="I7426" s="42">
        <v>70.071366316149764</v>
      </c>
      <c r="J7426" s="41">
        <v>2.8722222222222224E-4</v>
      </c>
      <c r="K7426" s="42">
        <v>4.5043008377370883</v>
      </c>
      <c r="L7426" s="41">
        <v>2.7336047243342598E-4</v>
      </c>
      <c r="M7426" s="42">
        <v>4.2515814675589843</v>
      </c>
    </row>
    <row r="7427" spans="1:13" x14ac:dyDescent="0.2">
      <c r="A7427" s="84">
        <v>360</v>
      </c>
      <c r="B7427" s="85">
        <v>40750</v>
      </c>
      <c r="C7427" s="105">
        <v>18.64</v>
      </c>
      <c r="D7427" s="90"/>
      <c r="E7427"/>
      <c r="F7427" s="96">
        <v>2.4500000000000002</v>
      </c>
      <c r="G7427" s="91">
        <v>10.545</v>
      </c>
      <c r="H7427" s="41">
        <v>2.7851792305289003E-4</v>
      </c>
      <c r="I7427" s="42">
        <v>70.090882447561611</v>
      </c>
      <c r="J7427" s="41">
        <v>2.9291666666666664E-4</v>
      </c>
      <c r="K7427" s="42">
        <v>4.5045937544037553</v>
      </c>
      <c r="L7427" s="41">
        <v>2.7851792305289003E-4</v>
      </c>
      <c r="M7427" s="42">
        <v>4.2518599854820369</v>
      </c>
    </row>
    <row r="7428" spans="1:13" x14ac:dyDescent="0.2">
      <c r="A7428" s="84">
        <v>360</v>
      </c>
      <c r="B7428" s="85">
        <v>40751</v>
      </c>
      <c r="C7428" s="105">
        <v>18.64</v>
      </c>
      <c r="D7428" s="90"/>
      <c r="E7428"/>
      <c r="F7428" s="96">
        <v>2.4700000000000002</v>
      </c>
      <c r="G7428" s="91">
        <v>10.555</v>
      </c>
      <c r="H7428" s="41">
        <v>2.7876926197545338E-4</v>
      </c>
      <c r="I7428" s="42">
        <v>70.110421631132724</v>
      </c>
      <c r="J7428" s="41">
        <v>2.9319444444444445E-4</v>
      </c>
      <c r="K7428" s="42">
        <v>4.5048869488482</v>
      </c>
      <c r="L7428" s="41">
        <v>2.7876926197545338E-4</v>
      </c>
      <c r="M7428" s="42">
        <v>4.2521387547440126</v>
      </c>
    </row>
    <row r="7429" spans="1:13" x14ac:dyDescent="0.2">
      <c r="A7429" s="84">
        <v>360</v>
      </c>
      <c r="B7429" s="85">
        <v>40752</v>
      </c>
      <c r="C7429" s="105">
        <v>18.64</v>
      </c>
      <c r="D7429" s="90"/>
      <c r="E7429"/>
      <c r="F7429" s="96">
        <v>2.4700000000000002</v>
      </c>
      <c r="G7429" s="91">
        <v>10.555</v>
      </c>
      <c r="H7429" s="41">
        <v>2.7876926197545338E-4</v>
      </c>
      <c r="I7429" s="42">
        <v>70.129966261627615</v>
      </c>
      <c r="J7429" s="41">
        <v>2.9319444444444445E-4</v>
      </c>
      <c r="K7429" s="42">
        <v>4.5051801432926446</v>
      </c>
      <c r="L7429" s="41">
        <v>2.7876926197545338E-4</v>
      </c>
      <c r="M7429" s="42">
        <v>4.2524175240059883</v>
      </c>
    </row>
    <row r="7430" spans="1:13" x14ac:dyDescent="0.2">
      <c r="A7430" s="84">
        <v>360</v>
      </c>
      <c r="B7430" s="85">
        <v>40753</v>
      </c>
      <c r="C7430" s="105">
        <v>18.64</v>
      </c>
      <c r="D7430" s="90"/>
      <c r="E7430"/>
      <c r="F7430" s="96">
        <v>2.4700000000000002</v>
      </c>
      <c r="G7430" s="91">
        <v>10.555</v>
      </c>
      <c r="H7430" s="41">
        <v>2.7876926197545338E-4</v>
      </c>
      <c r="I7430" s="42">
        <v>70.14951634056473</v>
      </c>
      <c r="J7430" s="41">
        <v>2.9319444444444445E-4</v>
      </c>
      <c r="K7430" s="42">
        <v>4.5054733377370892</v>
      </c>
      <c r="L7430" s="41">
        <v>2.7876926197545338E-4</v>
      </c>
      <c r="M7430" s="42">
        <v>4.2526962932679639</v>
      </c>
    </row>
    <row r="7431" spans="1:13" x14ac:dyDescent="0.2">
      <c r="A7431" s="84">
        <v>360</v>
      </c>
      <c r="B7431" s="85">
        <v>40754</v>
      </c>
      <c r="C7431" s="105">
        <v>18.64</v>
      </c>
      <c r="D7431" s="90"/>
      <c r="E7431"/>
      <c r="F7431" s="96">
        <v>2.4700000000000002</v>
      </c>
      <c r="G7431" s="91">
        <v>10.555</v>
      </c>
      <c r="H7431" s="41">
        <v>2.7876926197545338E-4</v>
      </c>
      <c r="I7431" s="42">
        <v>70.169071869462925</v>
      </c>
      <c r="J7431" s="41">
        <v>2.9319444444444445E-4</v>
      </c>
      <c r="K7431" s="42">
        <v>4.5057665321815339</v>
      </c>
      <c r="L7431" s="41">
        <v>2.7876926197545338E-4</v>
      </c>
      <c r="M7431" s="42">
        <v>4.2529750625299396</v>
      </c>
    </row>
    <row r="7432" spans="1:13" x14ac:dyDescent="0.2">
      <c r="A7432" s="84">
        <v>360</v>
      </c>
      <c r="B7432" s="85">
        <v>40755</v>
      </c>
      <c r="C7432" s="105">
        <v>18.64</v>
      </c>
      <c r="D7432" s="90"/>
      <c r="E7432"/>
      <c r="F7432" s="96">
        <v>2.4700000000000002</v>
      </c>
      <c r="G7432" s="91">
        <v>10.555</v>
      </c>
      <c r="H7432" s="41">
        <v>2.7876926197545338E-4</v>
      </c>
      <c r="I7432" s="42">
        <v>70.188632849841483</v>
      </c>
      <c r="J7432" s="41">
        <v>2.9319444444444445E-4</v>
      </c>
      <c r="K7432" s="42">
        <v>4.5060597266259785</v>
      </c>
      <c r="L7432" s="41">
        <v>2.7876926197545338E-4</v>
      </c>
      <c r="M7432" s="42">
        <v>4.2532538317919153</v>
      </c>
    </row>
    <row r="7433" spans="1:13" x14ac:dyDescent="0.2">
      <c r="A7433" s="84">
        <v>360</v>
      </c>
      <c r="B7433" s="85">
        <v>40756</v>
      </c>
      <c r="C7433" s="105">
        <v>18.66</v>
      </c>
      <c r="D7433" s="90"/>
      <c r="E7433"/>
      <c r="F7433" s="96">
        <v>2.48</v>
      </c>
      <c r="G7433" s="91">
        <v>10.57</v>
      </c>
      <c r="H7433" s="41">
        <v>2.7914622785418786E-4</v>
      </c>
      <c r="I7433" s="42">
        <v>70.208225741939756</v>
      </c>
      <c r="J7433" s="41">
        <v>2.9361111111111113E-4</v>
      </c>
      <c r="K7433" s="42">
        <v>4.5063533377370897</v>
      </c>
      <c r="L7433" s="41">
        <v>2.7914622785418786E-4</v>
      </c>
      <c r="M7433" s="42">
        <v>4.2535329780197699</v>
      </c>
    </row>
    <row r="7434" spans="1:13" x14ac:dyDescent="0.2">
      <c r="A7434" s="84">
        <v>360</v>
      </c>
      <c r="B7434" s="85">
        <v>40757</v>
      </c>
      <c r="C7434" s="105">
        <v>18.63</v>
      </c>
      <c r="D7434" s="90"/>
      <c r="E7434"/>
      <c r="F7434" s="96">
        <v>2.48</v>
      </c>
      <c r="G7434" s="91">
        <v>10.555</v>
      </c>
      <c r="H7434" s="41">
        <v>2.7876926197545338E-4</v>
      </c>
      <c r="I7434" s="42">
        <v>70.227797637214437</v>
      </c>
      <c r="J7434" s="41">
        <v>2.9319444444444445E-4</v>
      </c>
      <c r="K7434" s="42">
        <v>4.5066465321815343</v>
      </c>
      <c r="L7434" s="41">
        <v>2.7876926197545338E-4</v>
      </c>
      <c r="M7434" s="42">
        <v>4.2538117472817456</v>
      </c>
    </row>
    <row r="7435" spans="1:13" x14ac:dyDescent="0.2">
      <c r="A7435" s="84">
        <v>360</v>
      </c>
      <c r="B7435" s="85">
        <v>40758</v>
      </c>
      <c r="C7435" s="105">
        <v>18.64</v>
      </c>
      <c r="D7435" s="90"/>
      <c r="E7435"/>
      <c r="F7435" s="96">
        <v>2.5099999999999998</v>
      </c>
      <c r="G7435" s="91">
        <v>10.574999999999999</v>
      </c>
      <c r="H7435" s="41">
        <v>2.7927187181453483E-4</v>
      </c>
      <c r="I7435" s="42">
        <v>70.247410285713997</v>
      </c>
      <c r="J7435" s="41">
        <v>2.9374999999999996E-4</v>
      </c>
      <c r="K7435" s="42">
        <v>4.5069402821815343</v>
      </c>
      <c r="L7435" s="41">
        <v>2.7927187181453483E-4</v>
      </c>
      <c r="M7435" s="42">
        <v>4.2540910191535604</v>
      </c>
    </row>
    <row r="7436" spans="1:13" x14ac:dyDescent="0.2">
      <c r="A7436" s="84">
        <v>360</v>
      </c>
      <c r="B7436" s="85">
        <v>40759</v>
      </c>
      <c r="C7436" s="105">
        <v>18.64</v>
      </c>
      <c r="D7436" s="90"/>
      <c r="E7436"/>
      <c r="F7436" s="96">
        <v>2.52</v>
      </c>
      <c r="G7436" s="91">
        <v>10.58</v>
      </c>
      <c r="H7436" s="41">
        <v>2.7939751010919167E-4</v>
      </c>
      <c r="I7436" s="42">
        <v>70.26703723723945</v>
      </c>
      <c r="J7436" s="41">
        <v>2.9388888888888889E-4</v>
      </c>
      <c r="K7436" s="42">
        <v>4.5072341710704231</v>
      </c>
      <c r="L7436" s="41">
        <v>2.7939751010919167E-4</v>
      </c>
      <c r="M7436" s="42">
        <v>4.2543704166636696</v>
      </c>
    </row>
    <row r="7437" spans="1:13" x14ac:dyDescent="0.2">
      <c r="A7437" s="84">
        <v>360</v>
      </c>
      <c r="B7437" s="85">
        <v>40760</v>
      </c>
      <c r="C7437" s="105">
        <v>18.61</v>
      </c>
      <c r="D7437" s="90"/>
      <c r="E7437"/>
      <c r="F7437" s="96">
        <v>2.52</v>
      </c>
      <c r="G7437" s="91">
        <v>10.565</v>
      </c>
      <c r="H7437" s="41">
        <v>2.790205782279287E-4</v>
      </c>
      <c r="I7437" s="42">
        <v>70.286643186599747</v>
      </c>
      <c r="J7437" s="41">
        <v>2.934722222222222E-4</v>
      </c>
      <c r="K7437" s="42">
        <v>4.5075276432926454</v>
      </c>
      <c r="L7437" s="41">
        <v>2.790205782279287E-4</v>
      </c>
      <c r="M7437" s="42">
        <v>4.2546494372418975</v>
      </c>
    </row>
    <row r="7438" spans="1:13" x14ac:dyDescent="0.2">
      <c r="A7438" s="84">
        <v>360</v>
      </c>
      <c r="B7438" s="85">
        <v>40761</v>
      </c>
      <c r="C7438" s="105">
        <v>18.61</v>
      </c>
      <c r="D7438" s="90"/>
      <c r="E7438"/>
      <c r="F7438" s="96">
        <v>2.52</v>
      </c>
      <c r="G7438" s="91">
        <v>10.565</v>
      </c>
      <c r="H7438" s="41">
        <v>2.790205782279287E-4</v>
      </c>
      <c r="I7438" s="42">
        <v>70.306254606423366</v>
      </c>
      <c r="J7438" s="41">
        <v>2.934722222222222E-4</v>
      </c>
      <c r="K7438" s="42">
        <v>4.5078211155148677</v>
      </c>
      <c r="L7438" s="41">
        <v>2.790205782279287E-4</v>
      </c>
      <c r="M7438" s="42">
        <v>4.2549284578201254</v>
      </c>
    </row>
    <row r="7439" spans="1:13" x14ac:dyDescent="0.2">
      <c r="A7439" s="84">
        <v>360</v>
      </c>
      <c r="B7439" s="85">
        <v>40762</v>
      </c>
      <c r="C7439" s="105">
        <v>18.61</v>
      </c>
      <c r="D7439" s="90"/>
      <c r="E7439"/>
      <c r="F7439" s="96">
        <v>2.52</v>
      </c>
      <c r="G7439" s="91">
        <v>10.565</v>
      </c>
      <c r="H7439" s="41">
        <v>2.790205782279287E-4</v>
      </c>
      <c r="I7439" s="42">
        <v>70.325871498236694</v>
      </c>
      <c r="J7439" s="41">
        <v>2.934722222222222E-4</v>
      </c>
      <c r="K7439" s="42">
        <v>4.5081145877370901</v>
      </c>
      <c r="L7439" s="41">
        <v>2.790205782279287E-4</v>
      </c>
      <c r="M7439" s="42">
        <v>4.2552074783983533</v>
      </c>
    </row>
    <row r="7440" spans="1:13" x14ac:dyDescent="0.2">
      <c r="A7440" s="84">
        <v>360</v>
      </c>
      <c r="B7440" s="85">
        <v>40763</v>
      </c>
      <c r="C7440" s="105">
        <v>18.55</v>
      </c>
      <c r="D7440" s="90"/>
      <c r="E7440"/>
      <c r="F7440" s="96">
        <v>2.5299999999999998</v>
      </c>
      <c r="G7440" s="91">
        <v>10.540000000000001</v>
      </c>
      <c r="H7440" s="41">
        <v>2.783922450888543E-4</v>
      </c>
      <c r="I7440" s="42">
        <v>70.345449675490912</v>
      </c>
      <c r="J7440" s="41">
        <v>2.9277777777777782E-4</v>
      </c>
      <c r="K7440" s="42">
        <v>4.5084073655148682</v>
      </c>
      <c r="L7440" s="41">
        <v>2.783922450888543E-4</v>
      </c>
      <c r="M7440" s="42">
        <v>4.255485870643442</v>
      </c>
    </row>
    <row r="7441" spans="1:13" x14ac:dyDescent="0.2">
      <c r="A7441" s="84">
        <v>360</v>
      </c>
      <c r="B7441" s="85">
        <v>40764</v>
      </c>
      <c r="C7441" s="105">
        <v>18.57</v>
      </c>
      <c r="D7441" s="90"/>
      <c r="E7441"/>
      <c r="F7441" s="96">
        <v>2.54</v>
      </c>
      <c r="G7441" s="91">
        <v>10.555</v>
      </c>
      <c r="H7441" s="41">
        <v>2.7876926197545338E-4</v>
      </c>
      <c r="I7441" s="42">
        <v>70.365059824580285</v>
      </c>
      <c r="J7441" s="41">
        <v>2.9319444444444445E-4</v>
      </c>
      <c r="K7441" s="42">
        <v>4.5087005599593128</v>
      </c>
      <c r="L7441" s="41">
        <v>2.7876926197545338E-4</v>
      </c>
      <c r="M7441" s="42">
        <v>4.2557646399054176</v>
      </c>
    </row>
    <row r="7442" spans="1:13" x14ac:dyDescent="0.2">
      <c r="A7442" s="84">
        <v>360</v>
      </c>
      <c r="B7442" s="85">
        <v>40765</v>
      </c>
      <c r="C7442" s="105">
        <v>18.559999999999999</v>
      </c>
      <c r="D7442" s="90"/>
      <c r="E7442"/>
      <c r="F7442" s="96">
        <v>2.57</v>
      </c>
      <c r="G7442" s="91">
        <v>10.565</v>
      </c>
      <c r="H7442" s="41">
        <v>2.790205782279287E-4</v>
      </c>
      <c r="I7442" s="42">
        <v>70.384693124259584</v>
      </c>
      <c r="J7442" s="41">
        <v>2.934722222222222E-4</v>
      </c>
      <c r="K7442" s="42">
        <v>4.5089940321815352</v>
      </c>
      <c r="L7442" s="41">
        <v>2.790205782279287E-4</v>
      </c>
      <c r="M7442" s="42">
        <v>4.2560436604836456</v>
      </c>
    </row>
    <row r="7443" spans="1:13" x14ac:dyDescent="0.2">
      <c r="A7443" s="84">
        <v>360</v>
      </c>
      <c r="B7443" s="85">
        <v>40766</v>
      </c>
      <c r="C7443" s="105">
        <v>18.600000000000001</v>
      </c>
      <c r="D7443" s="90"/>
      <c r="E7443"/>
      <c r="F7443" s="96">
        <v>2.56</v>
      </c>
      <c r="G7443" s="91">
        <v>10.58</v>
      </c>
      <c r="H7443" s="41">
        <v>2.7939751010919167E-4</v>
      </c>
      <c r="I7443" s="42">
        <v>70.404358432268296</v>
      </c>
      <c r="J7443" s="41">
        <v>2.9388888888888889E-4</v>
      </c>
      <c r="K7443" s="42">
        <v>4.509287921070424</v>
      </c>
      <c r="L7443" s="41">
        <v>2.7939751010919167E-4</v>
      </c>
      <c r="M7443" s="42">
        <v>4.2563230579937548</v>
      </c>
    </row>
    <row r="7444" spans="1:13" x14ac:dyDescent="0.2">
      <c r="A7444" s="84">
        <v>360</v>
      </c>
      <c r="B7444" s="85">
        <v>40767</v>
      </c>
      <c r="C7444" s="105">
        <v>18.63</v>
      </c>
      <c r="D7444" s="90"/>
      <c r="E7444"/>
      <c r="F7444" s="96">
        <v>2.56</v>
      </c>
      <c r="G7444" s="91">
        <v>10.594999999999999</v>
      </c>
      <c r="H7444" s="41">
        <v>2.7977439100568269E-4</v>
      </c>
      <c r="I7444" s="42">
        <v>70.424055768772831</v>
      </c>
      <c r="J7444" s="41">
        <v>2.9430555555555552E-4</v>
      </c>
      <c r="K7444" s="42">
        <v>4.5095822266259793</v>
      </c>
      <c r="L7444" s="41">
        <v>2.7977439100568269E-4</v>
      </c>
      <c r="M7444" s="42">
        <v>4.2566028323847602</v>
      </c>
    </row>
    <row r="7445" spans="1:13" x14ac:dyDescent="0.2">
      <c r="A7445" s="84">
        <v>360</v>
      </c>
      <c r="B7445" s="85">
        <v>40768</v>
      </c>
      <c r="C7445" s="105">
        <v>18.63</v>
      </c>
      <c r="D7445" s="90"/>
      <c r="E7445"/>
      <c r="F7445" s="96">
        <v>2.56</v>
      </c>
      <c r="G7445" s="91">
        <v>10.594999999999999</v>
      </c>
      <c r="H7445" s="41">
        <v>2.7977439100568269E-4</v>
      </c>
      <c r="I7445" s="42">
        <v>70.443758616087692</v>
      </c>
      <c r="J7445" s="41">
        <v>2.9430555555555552E-4</v>
      </c>
      <c r="K7445" s="42">
        <v>4.5098765321815346</v>
      </c>
      <c r="L7445" s="41">
        <v>2.7977439100568269E-4</v>
      </c>
      <c r="M7445" s="42">
        <v>4.2568826067757657</v>
      </c>
    </row>
    <row r="7446" spans="1:13" x14ac:dyDescent="0.2">
      <c r="A7446" s="84">
        <v>360</v>
      </c>
      <c r="B7446" s="85">
        <v>40769</v>
      </c>
      <c r="C7446" s="105">
        <v>18.63</v>
      </c>
      <c r="D7446" s="90"/>
      <c r="E7446"/>
      <c r="F7446" s="96">
        <v>2.56</v>
      </c>
      <c r="G7446" s="91">
        <v>10.594999999999999</v>
      </c>
      <c r="H7446" s="41">
        <v>2.7977439100568269E-4</v>
      </c>
      <c r="I7446" s="42">
        <v>70.463466975754656</v>
      </c>
      <c r="J7446" s="41">
        <v>2.9430555555555552E-4</v>
      </c>
      <c r="K7446" s="42">
        <v>4.5101708377370899</v>
      </c>
      <c r="L7446" s="41">
        <v>2.7977439100568269E-4</v>
      </c>
      <c r="M7446" s="42">
        <v>4.2571623811667711</v>
      </c>
    </row>
    <row r="7447" spans="1:13" x14ac:dyDescent="0.2">
      <c r="A7447" s="84">
        <v>360</v>
      </c>
      <c r="B7447" s="85">
        <v>40770</v>
      </c>
      <c r="C7447" s="105">
        <v>18.64</v>
      </c>
      <c r="D7447" s="90"/>
      <c r="E7447"/>
      <c r="F7447" s="96">
        <v>2.54</v>
      </c>
      <c r="G7447" s="91">
        <v>10.59</v>
      </c>
      <c r="H7447" s="41">
        <v>2.7964876970432151E-4</v>
      </c>
      <c r="I7447" s="42">
        <v>70.48317199760352</v>
      </c>
      <c r="J7447" s="41">
        <v>2.9416666666666664E-4</v>
      </c>
      <c r="K7447" s="42">
        <v>4.5104650044037564</v>
      </c>
      <c r="L7447" s="41">
        <v>2.7964876970432151E-4</v>
      </c>
      <c r="M7447" s="42">
        <v>4.2574420299364757</v>
      </c>
    </row>
    <row r="7448" spans="1:13" x14ac:dyDescent="0.2">
      <c r="A7448" s="84">
        <v>360</v>
      </c>
      <c r="B7448" s="85">
        <v>40771</v>
      </c>
      <c r="C7448" s="105">
        <v>18.690000000000001</v>
      </c>
      <c r="D7448" s="90"/>
      <c r="E7448"/>
      <c r="F7448" s="96">
        <v>2.54</v>
      </c>
      <c r="G7448" s="91">
        <v>10.615</v>
      </c>
      <c r="H7448" s="41">
        <v>2.8027681958220363E-4</v>
      </c>
      <c r="I7448" s="42">
        <v>70.502926796885077</v>
      </c>
      <c r="J7448" s="41">
        <v>2.9486111111111114E-4</v>
      </c>
      <c r="K7448" s="42">
        <v>4.510759865514868</v>
      </c>
      <c r="L7448" s="41">
        <v>2.8027681958220363E-4</v>
      </c>
      <c r="M7448" s="42">
        <v>4.2577223067560581</v>
      </c>
    </row>
    <row r="7449" spans="1:13" x14ac:dyDescent="0.2">
      <c r="A7449" s="84">
        <v>360</v>
      </c>
      <c r="B7449" s="85">
        <v>40772</v>
      </c>
      <c r="C7449" s="105">
        <v>18.73</v>
      </c>
      <c r="D7449" s="90"/>
      <c r="E7449"/>
      <c r="F7449" s="96">
        <v>2.5299999999999998</v>
      </c>
      <c r="G7449" s="91">
        <v>10.63</v>
      </c>
      <c r="H7449" s="41">
        <v>2.8065358156803555E-4</v>
      </c>
      <c r="I7449" s="42">
        <v>70.522713695801656</v>
      </c>
      <c r="J7449" s="41">
        <v>2.9527777777777782E-4</v>
      </c>
      <c r="K7449" s="42">
        <v>4.511055143292646</v>
      </c>
      <c r="L7449" s="41">
        <v>2.8065358156803555E-4</v>
      </c>
      <c r="M7449" s="42">
        <v>4.2580029603376257</v>
      </c>
    </row>
    <row r="7450" spans="1:13" x14ac:dyDescent="0.2">
      <c r="A7450" s="84">
        <v>360</v>
      </c>
      <c r="B7450" s="85">
        <v>40773</v>
      </c>
      <c r="C7450" s="105">
        <v>18.690000000000001</v>
      </c>
      <c r="D7450" s="90"/>
      <c r="E7450"/>
      <c r="F7450" s="96">
        <v>2.52</v>
      </c>
      <c r="G7450" s="91">
        <v>10.605</v>
      </c>
      <c r="H7450" s="41">
        <v>2.800256166186621E-4</v>
      </c>
      <c r="I7450" s="42">
        <v>70.542461862189938</v>
      </c>
      <c r="J7450" s="41">
        <v>2.9458333333333333E-4</v>
      </c>
      <c r="K7450" s="42">
        <v>4.511349726625979</v>
      </c>
      <c r="L7450" s="41">
        <v>2.800256166186621E-4</v>
      </c>
      <c r="M7450" s="42">
        <v>4.2582829859542439</v>
      </c>
    </row>
    <row r="7451" spans="1:13" x14ac:dyDescent="0.2">
      <c r="A7451" s="84">
        <v>360</v>
      </c>
      <c r="B7451" s="85">
        <v>40774</v>
      </c>
      <c r="C7451" s="105">
        <v>18.7</v>
      </c>
      <c r="D7451" s="90"/>
      <c r="E7451"/>
      <c r="F7451" s="96">
        <v>2.5099999999999998</v>
      </c>
      <c r="G7451" s="91">
        <v>10.605</v>
      </c>
      <c r="H7451" s="41">
        <v>2.800256166186621E-4</v>
      </c>
      <c r="I7451" s="42">
        <v>70.562215558570699</v>
      </c>
      <c r="J7451" s="41">
        <v>2.9458333333333333E-4</v>
      </c>
      <c r="K7451" s="42">
        <v>4.511644309959312</v>
      </c>
      <c r="L7451" s="41">
        <v>2.800256166186621E-4</v>
      </c>
      <c r="M7451" s="42">
        <v>4.2585630115708621</v>
      </c>
    </row>
    <row r="7452" spans="1:13" x14ac:dyDescent="0.2">
      <c r="A7452" s="84">
        <v>360</v>
      </c>
      <c r="B7452" s="85">
        <v>40775</v>
      </c>
      <c r="C7452" s="105">
        <v>18.7</v>
      </c>
      <c r="D7452" s="90"/>
      <c r="E7452"/>
      <c r="F7452" s="96">
        <v>2.5099999999999998</v>
      </c>
      <c r="G7452" s="91">
        <v>10.605</v>
      </c>
      <c r="H7452" s="41">
        <v>2.800256166186621E-4</v>
      </c>
      <c r="I7452" s="42">
        <v>70.581974786492466</v>
      </c>
      <c r="J7452" s="41">
        <v>2.9458333333333333E-4</v>
      </c>
      <c r="K7452" s="42">
        <v>4.511938893292645</v>
      </c>
      <c r="L7452" s="41">
        <v>2.800256166186621E-4</v>
      </c>
      <c r="M7452" s="42">
        <v>4.2588430371874804</v>
      </c>
    </row>
    <row r="7453" spans="1:13" x14ac:dyDescent="0.2">
      <c r="A7453" s="84">
        <v>360</v>
      </c>
      <c r="B7453" s="85">
        <v>40776</v>
      </c>
      <c r="C7453" s="105">
        <v>18.7</v>
      </c>
      <c r="D7453" s="90"/>
      <c r="E7453"/>
      <c r="F7453" s="96">
        <v>2.5099999999999998</v>
      </c>
      <c r="G7453" s="91">
        <v>10.605</v>
      </c>
      <c r="H7453" s="41">
        <v>2.800256166186621E-4</v>
      </c>
      <c r="I7453" s="42">
        <v>70.601739547504224</v>
      </c>
      <c r="J7453" s="41">
        <v>2.9458333333333333E-4</v>
      </c>
      <c r="K7453" s="42">
        <v>4.512233476625978</v>
      </c>
      <c r="L7453" s="41">
        <v>2.800256166186621E-4</v>
      </c>
      <c r="M7453" s="42">
        <v>4.2591230628040986</v>
      </c>
    </row>
    <row r="7454" spans="1:13" x14ac:dyDescent="0.2">
      <c r="A7454" s="84">
        <v>360</v>
      </c>
      <c r="B7454" s="85">
        <v>40777</v>
      </c>
      <c r="C7454" s="105">
        <v>18.66</v>
      </c>
      <c r="D7454" s="90"/>
      <c r="E7454"/>
      <c r="F7454" s="96">
        <v>2.52</v>
      </c>
      <c r="G7454" s="91">
        <v>10.59</v>
      </c>
      <c r="H7454" s="41">
        <v>2.7964876970432151E-4</v>
      </c>
      <c r="I7454" s="42">
        <v>70.621483237107668</v>
      </c>
      <c r="J7454" s="41">
        <v>2.9416666666666664E-4</v>
      </c>
      <c r="K7454" s="42">
        <v>4.5125276432926444</v>
      </c>
      <c r="L7454" s="41">
        <v>2.7964876970432151E-4</v>
      </c>
      <c r="M7454" s="42">
        <v>4.2594027115738031</v>
      </c>
    </row>
    <row r="7455" spans="1:13" x14ac:dyDescent="0.2">
      <c r="A7455" s="84">
        <v>360</v>
      </c>
      <c r="B7455" s="85">
        <v>40778</v>
      </c>
      <c r="C7455" s="105">
        <v>18.670000000000002</v>
      </c>
      <c r="D7455" s="90"/>
      <c r="E7455"/>
      <c r="F7455" s="96">
        <v>2.5099999999999998</v>
      </c>
      <c r="G7455" s="91">
        <v>10.59</v>
      </c>
      <c r="H7455" s="41">
        <v>2.7964876970432151E-4</v>
      </c>
      <c r="I7455" s="42">
        <v>70.641232448009617</v>
      </c>
      <c r="J7455" s="41">
        <v>2.9416666666666664E-4</v>
      </c>
      <c r="K7455" s="42">
        <v>4.5128218099593109</v>
      </c>
      <c r="L7455" s="41">
        <v>2.7964876970432151E-4</v>
      </c>
      <c r="M7455" s="42">
        <v>4.2596823603435077</v>
      </c>
    </row>
    <row r="7456" spans="1:13" x14ac:dyDescent="0.2">
      <c r="A7456" s="84">
        <v>360</v>
      </c>
      <c r="B7456" s="85">
        <v>40779</v>
      </c>
      <c r="C7456" s="105">
        <v>18.7</v>
      </c>
      <c r="D7456" s="90"/>
      <c r="E7456"/>
      <c r="F7456" s="96">
        <v>2.5099999999999998</v>
      </c>
      <c r="G7456" s="91">
        <v>10.605</v>
      </c>
      <c r="H7456" s="41">
        <v>2.800256166186621E-4</v>
      </c>
      <c r="I7456" s="42">
        <v>70.661013802684579</v>
      </c>
      <c r="J7456" s="41">
        <v>2.9458333333333333E-4</v>
      </c>
      <c r="K7456" s="42">
        <v>4.5131163932926439</v>
      </c>
      <c r="L7456" s="41">
        <v>2.800256166186621E-4</v>
      </c>
      <c r="M7456" s="42">
        <v>4.2599623859601259</v>
      </c>
    </row>
    <row r="7457" spans="1:13" x14ac:dyDescent="0.2">
      <c r="A7457" s="84">
        <v>360</v>
      </c>
      <c r="B7457" s="85">
        <v>40780</v>
      </c>
      <c r="C7457" s="105">
        <v>18.71</v>
      </c>
      <c r="D7457" s="90"/>
      <c r="E7457"/>
      <c r="F7457" s="96">
        <v>2.5099999999999998</v>
      </c>
      <c r="G7457" s="91">
        <v>10.61</v>
      </c>
      <c r="H7457" s="41">
        <v>2.8015122093139055E-4</v>
      </c>
      <c r="I7457" s="42">
        <v>70.680809571973654</v>
      </c>
      <c r="J7457" s="41">
        <v>2.9472222222222221E-4</v>
      </c>
      <c r="K7457" s="42">
        <v>4.5134111155148657</v>
      </c>
      <c r="L7457" s="41">
        <v>2.8015122093139055E-4</v>
      </c>
      <c r="M7457" s="42">
        <v>4.2602425371810568</v>
      </c>
    </row>
    <row r="7458" spans="1:13" x14ac:dyDescent="0.2">
      <c r="A7458" s="84">
        <v>360</v>
      </c>
      <c r="B7458" s="85">
        <v>40781</v>
      </c>
      <c r="C7458" s="105">
        <v>18.7</v>
      </c>
      <c r="D7458" s="90"/>
      <c r="E7458"/>
      <c r="F7458" s="96">
        <v>2.5</v>
      </c>
      <c r="G7458" s="91">
        <v>10.6</v>
      </c>
      <c r="H7458" s="41">
        <v>2.7990000664379622E-4</v>
      </c>
      <c r="I7458" s="42">
        <v>70.700593131042439</v>
      </c>
      <c r="J7458" s="41">
        <v>2.9444444444444445E-4</v>
      </c>
      <c r="K7458" s="42">
        <v>4.5137055599593099</v>
      </c>
      <c r="L7458" s="41">
        <v>2.7990000664379622E-4</v>
      </c>
      <c r="M7458" s="42">
        <v>4.2605224371877011</v>
      </c>
    </row>
    <row r="7459" spans="1:13" x14ac:dyDescent="0.2">
      <c r="A7459" s="84">
        <v>360</v>
      </c>
      <c r="B7459" s="85">
        <v>40782</v>
      </c>
      <c r="C7459" s="105">
        <v>18.7</v>
      </c>
      <c r="D7459" s="90"/>
      <c r="E7459"/>
      <c r="F7459" s="96">
        <v>2.5</v>
      </c>
      <c r="G7459" s="91">
        <v>10.6</v>
      </c>
      <c r="H7459" s="41">
        <v>2.7990000664379622E-4</v>
      </c>
      <c r="I7459" s="42">
        <v>70.720382227529541</v>
      </c>
      <c r="J7459" s="41">
        <v>2.9444444444444445E-4</v>
      </c>
      <c r="K7459" s="42">
        <v>4.514000004403754</v>
      </c>
      <c r="L7459" s="41">
        <v>2.7990000664379622E-4</v>
      </c>
      <c r="M7459" s="42">
        <v>4.2608023371943453</v>
      </c>
    </row>
    <row r="7460" spans="1:13" x14ac:dyDescent="0.2">
      <c r="A7460" s="84">
        <v>360</v>
      </c>
      <c r="B7460" s="85">
        <v>40783</v>
      </c>
      <c r="C7460" s="105">
        <v>18.7</v>
      </c>
      <c r="D7460" s="90"/>
      <c r="E7460"/>
      <c r="F7460" s="96">
        <v>2.5</v>
      </c>
      <c r="G7460" s="91">
        <v>10.6</v>
      </c>
      <c r="H7460" s="41">
        <v>2.7990000664379622E-4</v>
      </c>
      <c r="I7460" s="42">
        <v>70.740176862984882</v>
      </c>
      <c r="J7460" s="41">
        <v>2.9444444444444445E-4</v>
      </c>
      <c r="K7460" s="42">
        <v>4.5142944488481982</v>
      </c>
      <c r="L7460" s="41">
        <v>2.7990000664379622E-4</v>
      </c>
      <c r="M7460" s="42">
        <v>4.2610822372009896</v>
      </c>
    </row>
    <row r="7461" spans="1:13" x14ac:dyDescent="0.2">
      <c r="A7461" s="84">
        <v>360</v>
      </c>
      <c r="B7461" s="85">
        <v>40784</v>
      </c>
      <c r="C7461" s="105">
        <v>18.7</v>
      </c>
      <c r="D7461" s="90"/>
      <c r="E7461"/>
      <c r="F7461" s="96">
        <v>2.5</v>
      </c>
      <c r="G7461" s="91">
        <v>10.6</v>
      </c>
      <c r="H7461" s="41">
        <v>2.7990000664379622E-4</v>
      </c>
      <c r="I7461" s="42">
        <v>70.759977038958809</v>
      </c>
      <c r="J7461" s="41">
        <v>2.9444444444444445E-4</v>
      </c>
      <c r="K7461" s="42">
        <v>4.5145888932926423</v>
      </c>
      <c r="L7461" s="41">
        <v>2.7990000664379622E-4</v>
      </c>
      <c r="M7461" s="42">
        <v>4.2613621372076338</v>
      </c>
    </row>
    <row r="7462" spans="1:13" x14ac:dyDescent="0.2">
      <c r="A7462" s="84">
        <v>360</v>
      </c>
      <c r="B7462" s="85">
        <v>40785</v>
      </c>
      <c r="C7462" s="105">
        <v>18.7</v>
      </c>
      <c r="D7462" s="90"/>
      <c r="E7462"/>
      <c r="F7462" s="96">
        <v>2.5</v>
      </c>
      <c r="G7462" s="91">
        <v>10.6</v>
      </c>
      <c r="H7462" s="41">
        <v>2.7990000664379622E-4</v>
      </c>
      <c r="I7462" s="42">
        <v>70.779782757002124</v>
      </c>
      <c r="J7462" s="41">
        <v>2.9444444444444445E-4</v>
      </c>
      <c r="K7462" s="42">
        <v>4.5148833377370865</v>
      </c>
      <c r="L7462" s="41">
        <v>2.7990000664379622E-4</v>
      </c>
      <c r="M7462" s="42">
        <v>4.261642037214278</v>
      </c>
    </row>
    <row r="7463" spans="1:13" x14ac:dyDescent="0.2">
      <c r="A7463" s="84">
        <v>360</v>
      </c>
      <c r="B7463" s="85">
        <v>40786</v>
      </c>
      <c r="C7463" s="105">
        <v>18.77</v>
      </c>
      <c r="D7463" s="90"/>
      <c r="E7463"/>
      <c r="F7463" s="96">
        <v>2.4700000000000002</v>
      </c>
      <c r="G7463" s="91">
        <v>10.62</v>
      </c>
      <c r="H7463" s="41">
        <v>2.8040241257154541E-4</v>
      </c>
      <c r="I7463" s="42">
        <v>70.799629578848482</v>
      </c>
      <c r="J7463" s="41">
        <v>2.9499999999999996E-4</v>
      </c>
      <c r="K7463" s="42">
        <v>4.5151783377370869</v>
      </c>
      <c r="L7463" s="41">
        <v>2.8040241257154541E-4</v>
      </c>
      <c r="M7463" s="42">
        <v>4.2619224396268498</v>
      </c>
    </row>
    <row r="7464" spans="1:13" x14ac:dyDescent="0.2">
      <c r="A7464" s="84">
        <v>360</v>
      </c>
      <c r="B7464" s="85">
        <v>40787</v>
      </c>
      <c r="C7464" s="105">
        <v>18.79</v>
      </c>
      <c r="D7464" s="90"/>
      <c r="E7464"/>
      <c r="F7464" s="96">
        <v>2.48</v>
      </c>
      <c r="G7464" s="91">
        <v>10.635</v>
      </c>
      <c r="H7464" s="41">
        <v>2.8077915757629412E-4</v>
      </c>
      <c r="I7464" s="42">
        <v>70.819508639198347</v>
      </c>
      <c r="J7464" s="41">
        <v>2.9541666666666665E-4</v>
      </c>
      <c r="K7464" s="42">
        <v>4.5154737544037538</v>
      </c>
      <c r="L7464" s="41">
        <v>2.8077915757629412E-4</v>
      </c>
      <c r="M7464" s="42">
        <v>4.2622032187844265</v>
      </c>
    </row>
    <row r="7465" spans="1:13" x14ac:dyDescent="0.2">
      <c r="A7465" s="84">
        <v>360</v>
      </c>
      <c r="B7465" s="85">
        <v>40788</v>
      </c>
      <c r="C7465" s="105">
        <v>18.72</v>
      </c>
      <c r="D7465" s="90"/>
      <c r="E7465"/>
      <c r="F7465" s="96">
        <v>2.4900000000000002</v>
      </c>
      <c r="G7465" s="91">
        <v>10.605</v>
      </c>
      <c r="H7465" s="41">
        <v>2.800256166186621E-4</v>
      </c>
      <c r="I7465" s="42">
        <v>70.839339915773664</v>
      </c>
      <c r="J7465" s="41">
        <v>2.9458333333333333E-4</v>
      </c>
      <c r="K7465" s="42">
        <v>4.5157683377370867</v>
      </c>
      <c r="L7465" s="41">
        <v>2.800256166186621E-4</v>
      </c>
      <c r="M7465" s="42">
        <v>4.2624832444010448</v>
      </c>
    </row>
    <row r="7466" spans="1:13" x14ac:dyDescent="0.2">
      <c r="A7466" s="84">
        <v>360</v>
      </c>
      <c r="B7466" s="85">
        <v>40789</v>
      </c>
      <c r="C7466" s="105">
        <v>18.72</v>
      </c>
      <c r="D7466" s="90"/>
      <c r="E7466"/>
      <c r="F7466" s="96">
        <v>2.4900000000000002</v>
      </c>
      <c r="G7466" s="91">
        <v>10.605</v>
      </c>
      <c r="H7466" s="41">
        <v>2.800256166186621E-4</v>
      </c>
      <c r="I7466" s="42">
        <v>70.859176745614434</v>
      </c>
      <c r="J7466" s="41">
        <v>2.9458333333333333E-4</v>
      </c>
      <c r="K7466" s="42">
        <v>4.5160629210704197</v>
      </c>
      <c r="L7466" s="41">
        <v>2.800256166186621E-4</v>
      </c>
      <c r="M7466" s="42">
        <v>4.262763270017663</v>
      </c>
    </row>
    <row r="7467" spans="1:13" x14ac:dyDescent="0.2">
      <c r="A7467" s="84">
        <v>360</v>
      </c>
      <c r="B7467" s="85">
        <v>40790</v>
      </c>
      <c r="C7467" s="105">
        <v>18.72</v>
      </c>
      <c r="D7467" s="90"/>
      <c r="E7467"/>
      <c r="F7467" s="96">
        <v>2.4900000000000002</v>
      </c>
      <c r="G7467" s="91">
        <v>10.605</v>
      </c>
      <c r="H7467" s="41">
        <v>2.800256166186621E-4</v>
      </c>
      <c r="I7467" s="42">
        <v>70.879019130275722</v>
      </c>
      <c r="J7467" s="41">
        <v>2.9458333333333333E-4</v>
      </c>
      <c r="K7467" s="42">
        <v>4.5163575044037527</v>
      </c>
      <c r="L7467" s="41">
        <v>2.800256166186621E-4</v>
      </c>
      <c r="M7467" s="42">
        <v>4.2630432956342812</v>
      </c>
    </row>
    <row r="7468" spans="1:13" x14ac:dyDescent="0.2">
      <c r="A7468" s="84">
        <v>360</v>
      </c>
      <c r="B7468" s="85">
        <v>40791</v>
      </c>
      <c r="C7468" s="105">
        <v>18.66</v>
      </c>
      <c r="D7468" s="90"/>
      <c r="E7468"/>
      <c r="F7468" s="96">
        <v>2.52</v>
      </c>
      <c r="G7468" s="91">
        <v>10.59</v>
      </c>
      <c r="H7468" s="41">
        <v>2.7964876970432151E-4</v>
      </c>
      <c r="I7468" s="42">
        <v>70.898840360773349</v>
      </c>
      <c r="J7468" s="41">
        <v>2.9416666666666664E-4</v>
      </c>
      <c r="K7468" s="42">
        <v>4.5166516710704192</v>
      </c>
      <c r="L7468" s="41">
        <v>2.7964876970432151E-4</v>
      </c>
      <c r="M7468" s="42">
        <v>4.2633229444039857</v>
      </c>
    </row>
    <row r="7469" spans="1:13" x14ac:dyDescent="0.2">
      <c r="A7469" s="84">
        <v>360</v>
      </c>
      <c r="B7469" s="85">
        <v>40792</v>
      </c>
      <c r="C7469" s="105">
        <v>18.649999999999999</v>
      </c>
      <c r="D7469" s="90"/>
      <c r="E7469"/>
      <c r="F7469" s="96">
        <v>2.5</v>
      </c>
      <c r="G7469" s="91">
        <v>10.574999999999999</v>
      </c>
      <c r="H7469" s="41">
        <v>2.7927187181453483E-4</v>
      </c>
      <c r="I7469" s="42">
        <v>70.918640412630381</v>
      </c>
      <c r="J7469" s="41">
        <v>2.9374999999999996E-4</v>
      </c>
      <c r="K7469" s="42">
        <v>4.5169454210704192</v>
      </c>
      <c r="L7469" s="41">
        <v>2.7927187181453483E-4</v>
      </c>
      <c r="M7469" s="42">
        <v>4.2636022162758005</v>
      </c>
    </row>
    <row r="7470" spans="1:13" x14ac:dyDescent="0.2">
      <c r="A7470" s="84">
        <v>360</v>
      </c>
      <c r="B7470" s="85">
        <v>40793</v>
      </c>
      <c r="C7470" s="105">
        <v>18.600000000000001</v>
      </c>
      <c r="D7470" s="90"/>
      <c r="E7470"/>
      <c r="F7470" s="96">
        <v>2.5099999999999998</v>
      </c>
      <c r="G7470" s="91">
        <v>10.555</v>
      </c>
      <c r="H7470" s="41">
        <v>2.7876926197545338E-4</v>
      </c>
      <c r="I7470" s="42">
        <v>70.938410349678506</v>
      </c>
      <c r="J7470" s="41">
        <v>2.9319444444444445E-4</v>
      </c>
      <c r="K7470" s="42">
        <v>4.5172386155148638</v>
      </c>
      <c r="L7470" s="41">
        <v>2.7876926197545338E-4</v>
      </c>
      <c r="M7470" s="42">
        <v>4.2638809855377762</v>
      </c>
    </row>
    <row r="7471" spans="1:13" x14ac:dyDescent="0.2">
      <c r="A7471" s="84">
        <v>360</v>
      </c>
      <c r="B7471" s="85">
        <v>40794</v>
      </c>
      <c r="C7471" s="105">
        <v>18.59</v>
      </c>
      <c r="D7471" s="90"/>
      <c r="E7471"/>
      <c r="F7471" s="96">
        <v>2.54</v>
      </c>
      <c r="G7471" s="91">
        <v>10.565</v>
      </c>
      <c r="H7471" s="41">
        <v>2.790205782279287E-4</v>
      </c>
      <c r="I7471" s="42">
        <v>70.958203625952848</v>
      </c>
      <c r="J7471" s="41">
        <v>2.934722222222222E-4</v>
      </c>
      <c r="K7471" s="42">
        <v>4.5175320877370861</v>
      </c>
      <c r="L7471" s="41">
        <v>2.790205782279287E-4</v>
      </c>
      <c r="M7471" s="42">
        <v>4.2641600061160041</v>
      </c>
    </row>
    <row r="7472" spans="1:13" x14ac:dyDescent="0.2">
      <c r="A7472" s="84">
        <v>360</v>
      </c>
      <c r="B7472" s="85">
        <v>40795</v>
      </c>
      <c r="C7472" s="105">
        <v>18.61</v>
      </c>
      <c r="D7472" s="90"/>
      <c r="E7472"/>
      <c r="F7472" s="96">
        <v>2.5499999999999998</v>
      </c>
      <c r="G7472" s="91">
        <v>10.58</v>
      </c>
      <c r="H7472" s="41">
        <v>2.7939751010919167E-4</v>
      </c>
      <c r="I7472" s="42">
        <v>70.978029171367766</v>
      </c>
      <c r="J7472" s="41">
        <v>2.9388888888888889E-4</v>
      </c>
      <c r="K7472" s="42">
        <v>4.517825976625975</v>
      </c>
      <c r="L7472" s="41">
        <v>2.7939751010919167E-4</v>
      </c>
      <c r="M7472" s="42">
        <v>4.2644394036261133</v>
      </c>
    </row>
    <row r="7473" spans="1:13" x14ac:dyDescent="0.2">
      <c r="A7473" s="84">
        <v>360</v>
      </c>
      <c r="B7473" s="85">
        <v>40796</v>
      </c>
      <c r="C7473" s="105">
        <v>18.61</v>
      </c>
      <c r="D7473" s="90"/>
      <c r="E7473"/>
      <c r="F7473" s="96">
        <v>2.5499999999999998</v>
      </c>
      <c r="G7473" s="91">
        <v>10.58</v>
      </c>
      <c r="H7473" s="41">
        <v>2.7939751010919167E-4</v>
      </c>
      <c r="I7473" s="42">
        <v>70.997860255990702</v>
      </c>
      <c r="J7473" s="41">
        <v>2.9388888888888889E-4</v>
      </c>
      <c r="K7473" s="42">
        <v>4.5181198655148638</v>
      </c>
      <c r="L7473" s="41">
        <v>2.7939751010919167E-4</v>
      </c>
      <c r="M7473" s="42">
        <v>4.2647188011362225</v>
      </c>
    </row>
    <row r="7474" spans="1:13" x14ac:dyDescent="0.2">
      <c r="A7474" s="84">
        <v>360</v>
      </c>
      <c r="B7474" s="85">
        <v>40797</v>
      </c>
      <c r="C7474" s="105">
        <v>18.61</v>
      </c>
      <c r="D7474" s="90"/>
      <c r="E7474"/>
      <c r="F7474" s="96">
        <v>2.5499999999999998</v>
      </c>
      <c r="G7474" s="91">
        <v>10.58</v>
      </c>
      <c r="H7474" s="41">
        <v>2.7939751010919167E-4</v>
      </c>
      <c r="I7474" s="42">
        <v>71.017696881369304</v>
      </c>
      <c r="J7474" s="41">
        <v>2.9388888888888889E-4</v>
      </c>
      <c r="K7474" s="42">
        <v>4.5184137544037526</v>
      </c>
      <c r="L7474" s="41">
        <v>2.7939751010919167E-4</v>
      </c>
      <c r="M7474" s="42">
        <v>4.2649981986463317</v>
      </c>
    </row>
    <row r="7475" spans="1:13" x14ac:dyDescent="0.2">
      <c r="A7475" s="84">
        <v>360</v>
      </c>
      <c r="B7475" s="85">
        <v>40798</v>
      </c>
      <c r="C7475" s="105">
        <v>18.63</v>
      </c>
      <c r="D7475" s="90"/>
      <c r="E7475"/>
      <c r="F7475" s="96">
        <v>2.46</v>
      </c>
      <c r="G7475" s="91">
        <v>10.545</v>
      </c>
      <c r="H7475" s="41">
        <v>2.7851792305289003E-4</v>
      </c>
      <c r="I7475" s="42">
        <v>71.0374765828047</v>
      </c>
      <c r="J7475" s="41">
        <v>2.9291666666666664E-4</v>
      </c>
      <c r="K7475" s="42">
        <v>4.5187066710704196</v>
      </c>
      <c r="L7475" s="41">
        <v>2.7851792305289003E-4</v>
      </c>
      <c r="M7475" s="42">
        <v>4.2652767165693843</v>
      </c>
    </row>
    <row r="7476" spans="1:13" x14ac:dyDescent="0.2">
      <c r="A7476" s="84">
        <v>360</v>
      </c>
      <c r="B7476" s="85">
        <v>40799</v>
      </c>
      <c r="C7476" s="105">
        <v>18.649999999999999</v>
      </c>
      <c r="D7476" s="90"/>
      <c r="E7476"/>
      <c r="F7476" s="96">
        <v>2.57</v>
      </c>
      <c r="G7476" s="91">
        <v>10.61</v>
      </c>
      <c r="H7476" s="41">
        <v>2.8015122093139055E-4</v>
      </c>
      <c r="I7476" s="42">
        <v>71.057377818601253</v>
      </c>
      <c r="J7476" s="41">
        <v>2.9472222222222221E-4</v>
      </c>
      <c r="K7476" s="42">
        <v>4.5190013932926414</v>
      </c>
      <c r="L7476" s="41">
        <v>2.8015122093139055E-4</v>
      </c>
      <c r="M7476" s="42">
        <v>4.2655568677903162</v>
      </c>
    </row>
    <row r="7477" spans="1:13" x14ac:dyDescent="0.2">
      <c r="A7477" s="84">
        <v>360</v>
      </c>
      <c r="B7477" s="85">
        <v>40800</v>
      </c>
      <c r="C7477" s="105">
        <v>18.670000000000002</v>
      </c>
      <c r="D7477" s="90"/>
      <c r="E7477"/>
      <c r="F7477" s="96">
        <v>2.58</v>
      </c>
      <c r="G7477" s="91">
        <v>10.625</v>
      </c>
      <c r="H7477" s="41">
        <v>2.8052799989985999E-4</v>
      </c>
      <c r="I7477" s="42">
        <v>71.077311402678831</v>
      </c>
      <c r="J7477" s="41">
        <v>2.9513888888888889E-4</v>
      </c>
      <c r="K7477" s="42">
        <v>4.5192965321815306</v>
      </c>
      <c r="L7477" s="41">
        <v>2.8052799989985999E-4</v>
      </c>
      <c r="M7477" s="42">
        <v>4.265837395790216</v>
      </c>
    </row>
    <row r="7478" spans="1:13" x14ac:dyDescent="0.2">
      <c r="A7478" s="84">
        <v>360</v>
      </c>
      <c r="B7478" s="85">
        <v>40801</v>
      </c>
      <c r="C7478" s="105">
        <v>18.670000000000002</v>
      </c>
      <c r="D7478" s="90"/>
      <c r="E7478"/>
      <c r="F7478" s="96">
        <v>2.59</v>
      </c>
      <c r="G7478" s="91">
        <v>10.63</v>
      </c>
      <c r="H7478" s="41">
        <v>2.8065358156803555E-4</v>
      </c>
      <c r="I7478" s="42">
        <v>71.097259504692218</v>
      </c>
      <c r="J7478" s="41">
        <v>2.9527777777777782E-4</v>
      </c>
      <c r="K7478" s="42">
        <v>4.5195918099593086</v>
      </c>
      <c r="L7478" s="41">
        <v>2.8065358156803555E-4</v>
      </c>
      <c r="M7478" s="42">
        <v>4.2661180493717836</v>
      </c>
    </row>
    <row r="7479" spans="1:13" x14ac:dyDescent="0.2">
      <c r="A7479" s="84">
        <v>360</v>
      </c>
      <c r="B7479" s="85">
        <v>40802</v>
      </c>
      <c r="C7479" s="105">
        <v>18.649999999999999</v>
      </c>
      <c r="D7479" s="90"/>
      <c r="E7479"/>
      <c r="F7479" s="96">
        <v>2.57</v>
      </c>
      <c r="G7479" s="91">
        <v>10.61</v>
      </c>
      <c r="H7479" s="41">
        <v>2.8015122093139055E-4</v>
      </c>
      <c r="I7479" s="42">
        <v>71.11717748874733</v>
      </c>
      <c r="J7479" s="41">
        <v>2.9472222222222221E-4</v>
      </c>
      <c r="K7479" s="42">
        <v>4.5198865321815305</v>
      </c>
      <c r="L7479" s="41">
        <v>2.8015122093139055E-4</v>
      </c>
      <c r="M7479" s="42">
        <v>4.2663982005927146</v>
      </c>
    </row>
    <row r="7480" spans="1:13" x14ac:dyDescent="0.2">
      <c r="A7480" s="84">
        <v>360</v>
      </c>
      <c r="B7480" s="85">
        <v>40803</v>
      </c>
      <c r="C7480" s="105">
        <v>18.649999999999999</v>
      </c>
      <c r="D7480" s="90"/>
      <c r="E7480"/>
      <c r="F7480" s="96">
        <v>2.57</v>
      </c>
      <c r="G7480" s="91">
        <v>10.61</v>
      </c>
      <c r="H7480" s="41">
        <v>2.8015122093139055E-4</v>
      </c>
      <c r="I7480" s="42">
        <v>71.137101052849999</v>
      </c>
      <c r="J7480" s="41">
        <v>2.9472222222222221E-4</v>
      </c>
      <c r="K7480" s="42">
        <v>4.5201812544037523</v>
      </c>
      <c r="L7480" s="41">
        <v>2.8015122093139055E-4</v>
      </c>
      <c r="M7480" s="42">
        <v>4.2666783518136455</v>
      </c>
    </row>
    <row r="7481" spans="1:13" x14ac:dyDescent="0.2">
      <c r="A7481" s="84">
        <v>360</v>
      </c>
      <c r="B7481" s="85">
        <v>40804</v>
      </c>
      <c r="C7481" s="105">
        <v>18.649999999999999</v>
      </c>
      <c r="D7481" s="90"/>
      <c r="E7481"/>
      <c r="F7481" s="96">
        <v>2.57</v>
      </c>
      <c r="G7481" s="91">
        <v>10.61</v>
      </c>
      <c r="H7481" s="41">
        <v>2.8015122093139055E-4</v>
      </c>
      <c r="I7481" s="42">
        <v>71.157030198563476</v>
      </c>
      <c r="J7481" s="41">
        <v>2.9472222222222221E-4</v>
      </c>
      <c r="K7481" s="42">
        <v>4.5204759766259741</v>
      </c>
      <c r="L7481" s="41">
        <v>2.8015122093139055E-4</v>
      </c>
      <c r="M7481" s="42">
        <v>4.2669585030345765</v>
      </c>
    </row>
    <row r="7482" spans="1:13" x14ac:dyDescent="0.2">
      <c r="A7482" s="84">
        <v>360</v>
      </c>
      <c r="B7482" s="85">
        <v>40805</v>
      </c>
      <c r="C7482" s="105">
        <v>18.649999999999999</v>
      </c>
      <c r="D7482" s="90"/>
      <c r="E7482"/>
      <c r="F7482" s="96">
        <v>2.6</v>
      </c>
      <c r="G7482" s="91">
        <v>10.625</v>
      </c>
      <c r="H7482" s="41">
        <v>2.8052799989985999E-4</v>
      </c>
      <c r="I7482" s="42">
        <v>71.176991737923899</v>
      </c>
      <c r="J7482" s="41">
        <v>2.9513888888888889E-4</v>
      </c>
      <c r="K7482" s="42">
        <v>4.5207711155148633</v>
      </c>
      <c r="L7482" s="41">
        <v>2.8052799989985999E-4</v>
      </c>
      <c r="M7482" s="42">
        <v>4.2672390310344763</v>
      </c>
    </row>
    <row r="7483" spans="1:13" x14ac:dyDescent="0.2">
      <c r="A7483" s="84">
        <v>360</v>
      </c>
      <c r="B7483" s="85">
        <v>40806</v>
      </c>
      <c r="C7483" s="105">
        <v>18.670000000000002</v>
      </c>
      <c r="D7483" s="90"/>
      <c r="E7483"/>
      <c r="F7483" s="96">
        <v>2.59</v>
      </c>
      <c r="G7483" s="91">
        <v>10.63</v>
      </c>
      <c r="H7483" s="41">
        <v>2.8065358156803555E-4</v>
      </c>
      <c r="I7483" s="42">
        <v>71.196967815580379</v>
      </c>
      <c r="J7483" s="41">
        <v>2.9527777777777782E-4</v>
      </c>
      <c r="K7483" s="42">
        <v>4.5210663932926414</v>
      </c>
      <c r="L7483" s="41">
        <v>2.8065358156803555E-4</v>
      </c>
      <c r="M7483" s="42">
        <v>4.2675196846160439</v>
      </c>
    </row>
    <row r="7484" spans="1:13" x14ac:dyDescent="0.2">
      <c r="A7484" s="84">
        <v>360</v>
      </c>
      <c r="B7484" s="85">
        <v>40807</v>
      </c>
      <c r="C7484" s="105">
        <v>18.68</v>
      </c>
      <c r="D7484" s="90"/>
      <c r="E7484"/>
      <c r="F7484" s="96">
        <v>2.58</v>
      </c>
      <c r="G7484" s="91">
        <v>10.629999999999999</v>
      </c>
      <c r="H7484" s="41">
        <v>2.8065358156803555E-4</v>
      </c>
      <c r="I7484" s="42">
        <v>71.216949499594605</v>
      </c>
      <c r="J7484" s="41">
        <v>2.9527777777777777E-4</v>
      </c>
      <c r="K7484" s="42">
        <v>4.5213616710704194</v>
      </c>
      <c r="L7484" s="41">
        <v>2.8065358156803555E-4</v>
      </c>
      <c r="M7484" s="42">
        <v>4.2678003381976115</v>
      </c>
    </row>
    <row r="7485" spans="1:13" x14ac:dyDescent="0.2">
      <c r="A7485" s="84">
        <v>360</v>
      </c>
      <c r="B7485" s="85">
        <v>40808</v>
      </c>
      <c r="C7485" s="105">
        <v>18.66</v>
      </c>
      <c r="D7485" s="90"/>
      <c r="E7485"/>
      <c r="F7485" s="96">
        <v>2.6</v>
      </c>
      <c r="G7485" s="91">
        <v>10.63</v>
      </c>
      <c r="H7485" s="41">
        <v>2.8065358156803555E-4</v>
      </c>
      <c r="I7485" s="42">
        <v>71.236936791540018</v>
      </c>
      <c r="J7485" s="41">
        <v>2.9527777777777782E-4</v>
      </c>
      <c r="K7485" s="42">
        <v>4.5216569488481975</v>
      </c>
      <c r="L7485" s="41">
        <v>2.8065358156803555E-4</v>
      </c>
      <c r="M7485" s="42">
        <v>4.2680809917791791</v>
      </c>
    </row>
    <row r="7486" spans="1:13" x14ac:dyDescent="0.2">
      <c r="A7486" s="84">
        <v>360</v>
      </c>
      <c r="B7486" s="85">
        <v>40809</v>
      </c>
      <c r="C7486" s="105">
        <v>18.68</v>
      </c>
      <c r="D7486" s="90"/>
      <c r="E7486"/>
      <c r="F7486" s="96">
        <v>2.59</v>
      </c>
      <c r="G7486" s="91">
        <v>10.635</v>
      </c>
      <c r="H7486" s="41">
        <v>2.8077915757629412E-4</v>
      </c>
      <c r="I7486" s="42">
        <v>71.256938638640662</v>
      </c>
      <c r="J7486" s="41">
        <v>2.9541666666666665E-4</v>
      </c>
      <c r="K7486" s="42">
        <v>4.5219523655148643</v>
      </c>
      <c r="L7486" s="41">
        <v>2.8077915757629412E-4</v>
      </c>
      <c r="M7486" s="42">
        <v>4.268361770936755</v>
      </c>
    </row>
    <row r="7487" spans="1:13" x14ac:dyDescent="0.2">
      <c r="A7487" s="84">
        <v>360</v>
      </c>
      <c r="B7487" s="85">
        <v>40810</v>
      </c>
      <c r="C7487" s="105">
        <v>18.68</v>
      </c>
      <c r="D7487" s="90"/>
      <c r="E7487"/>
      <c r="F7487" s="96">
        <v>2.59</v>
      </c>
      <c r="G7487" s="91">
        <v>10.635</v>
      </c>
      <c r="H7487" s="41">
        <v>2.8077915757629412E-4</v>
      </c>
      <c r="I7487" s="42">
        <v>71.27694610184308</v>
      </c>
      <c r="J7487" s="41">
        <v>2.9541666666666665E-4</v>
      </c>
      <c r="K7487" s="42">
        <v>4.5222477821815312</v>
      </c>
      <c r="L7487" s="41">
        <v>2.8077915757629412E-4</v>
      </c>
      <c r="M7487" s="42">
        <v>4.2686425500943308</v>
      </c>
    </row>
    <row r="7488" spans="1:13" x14ac:dyDescent="0.2">
      <c r="A7488" s="84">
        <v>360</v>
      </c>
      <c r="B7488" s="85">
        <v>40811</v>
      </c>
      <c r="C7488" s="105">
        <v>18.68</v>
      </c>
      <c r="D7488" s="90"/>
      <c r="E7488"/>
      <c r="F7488" s="96">
        <v>2.59</v>
      </c>
      <c r="G7488" s="91">
        <v>10.635</v>
      </c>
      <c r="H7488" s="41">
        <v>2.8077915757629412E-4</v>
      </c>
      <c r="I7488" s="42">
        <v>71.296959182724166</v>
      </c>
      <c r="J7488" s="41">
        <v>2.9541666666666665E-4</v>
      </c>
      <c r="K7488" s="42">
        <v>4.5225431988481981</v>
      </c>
      <c r="L7488" s="41">
        <v>2.8077915757629412E-4</v>
      </c>
      <c r="M7488" s="42">
        <v>4.2689233292519067</v>
      </c>
    </row>
    <row r="7489" spans="1:13" x14ac:dyDescent="0.2">
      <c r="A7489" s="84">
        <v>360</v>
      </c>
      <c r="B7489" s="85">
        <v>40812</v>
      </c>
      <c r="C7489" s="105">
        <v>18.75</v>
      </c>
      <c r="D7489" s="90"/>
      <c r="E7489"/>
      <c r="F7489" s="96">
        <v>2.59</v>
      </c>
      <c r="G7489" s="91">
        <v>10.67</v>
      </c>
      <c r="H7489" s="41">
        <v>2.8165803120061561E-4</v>
      </c>
      <c r="I7489" s="42">
        <v>71.317040543878164</v>
      </c>
      <c r="J7489" s="41">
        <v>2.963888888888889E-4</v>
      </c>
      <c r="K7489" s="42">
        <v>4.5228395877370868</v>
      </c>
      <c r="L7489" s="41">
        <v>2.8165803120061561E-4</v>
      </c>
      <c r="M7489" s="42">
        <v>4.269204987283107</v>
      </c>
    </row>
    <row r="7490" spans="1:13" x14ac:dyDescent="0.2">
      <c r="A7490" s="84">
        <v>360</v>
      </c>
      <c r="B7490" s="85">
        <v>40813</v>
      </c>
      <c r="C7490" s="105">
        <v>19.010000000000002</v>
      </c>
      <c r="D7490" s="90"/>
      <c r="E7490"/>
      <c r="F7490" s="96">
        <v>2.58</v>
      </c>
      <c r="G7490" s="91">
        <v>10.795000000000002</v>
      </c>
      <c r="H7490" s="41">
        <v>2.847946044883809E-4</v>
      </c>
      <c r="I7490" s="42">
        <v>71.337351252233134</v>
      </c>
      <c r="J7490" s="41">
        <v>2.9986111111111115E-4</v>
      </c>
      <c r="K7490" s="42">
        <v>4.5231394488481982</v>
      </c>
      <c r="L7490" s="41">
        <v>2.847946044883809E-4</v>
      </c>
      <c r="M7490" s="42">
        <v>4.2694897818875956</v>
      </c>
    </row>
    <row r="7491" spans="1:13" x14ac:dyDescent="0.2">
      <c r="A7491" s="84">
        <v>360</v>
      </c>
      <c r="B7491" s="85">
        <v>40814</v>
      </c>
      <c r="C7491" s="105">
        <v>19.03</v>
      </c>
      <c r="D7491" s="90"/>
      <c r="E7491"/>
      <c r="F7491" s="96">
        <v>2.59</v>
      </c>
      <c r="G7491" s="91">
        <v>10.81</v>
      </c>
      <c r="H7491" s="41">
        <v>2.8517075611844689E-4</v>
      </c>
      <c r="I7491" s="42">
        <v>71.357694578629221</v>
      </c>
      <c r="J7491" s="41">
        <v>3.0027777777777778E-4</v>
      </c>
      <c r="K7491" s="42">
        <v>4.523439726625976</v>
      </c>
      <c r="L7491" s="41">
        <v>2.8517075611844689E-4</v>
      </c>
      <c r="M7491" s="42">
        <v>4.2697749526437141</v>
      </c>
    </row>
    <row r="7492" spans="1:13" x14ac:dyDescent="0.2">
      <c r="A7492" s="84">
        <v>360</v>
      </c>
      <c r="B7492" s="85">
        <v>40815</v>
      </c>
      <c r="C7492" s="105">
        <v>19.010000000000002</v>
      </c>
      <c r="D7492" s="90"/>
      <c r="E7492"/>
      <c r="F7492" s="96">
        <v>2.57</v>
      </c>
      <c r="G7492" s="91">
        <v>10.790000000000001</v>
      </c>
      <c r="H7492" s="41">
        <v>2.8466920932612716E-4</v>
      </c>
      <c r="I7492" s="42">
        <v>71.378007917124251</v>
      </c>
      <c r="J7492" s="41">
        <v>2.9972222222222227E-4</v>
      </c>
      <c r="K7492" s="42">
        <v>4.5237394488481986</v>
      </c>
      <c r="L7492" s="41">
        <v>2.8466920932612716E-4</v>
      </c>
      <c r="M7492" s="42">
        <v>4.27005962185304</v>
      </c>
    </row>
    <row r="7493" spans="1:13" x14ac:dyDescent="0.2">
      <c r="A7493" s="84">
        <v>360</v>
      </c>
      <c r="B7493" s="85">
        <v>40816</v>
      </c>
      <c r="C7493" s="105">
        <v>19.16</v>
      </c>
      <c r="D7493" s="90"/>
      <c r="E7493"/>
      <c r="F7493" s="96">
        <v>2.5499999999999998</v>
      </c>
      <c r="G7493" s="91">
        <v>10.855</v>
      </c>
      <c r="H7493" s="41">
        <v>2.8629890642251077E-4</v>
      </c>
      <c r="I7493" s="42">
        <v>71.398443362733545</v>
      </c>
      <c r="J7493" s="41">
        <v>3.0152777777777779E-4</v>
      </c>
      <c r="K7493" s="42">
        <v>4.5240409766259759</v>
      </c>
      <c r="L7493" s="41">
        <v>2.8629890642251077E-4</v>
      </c>
      <c r="M7493" s="42">
        <v>4.2703459207594623</v>
      </c>
    </row>
    <row r="7494" spans="1:13" x14ac:dyDescent="0.2">
      <c r="A7494" s="84">
        <v>360</v>
      </c>
      <c r="B7494" s="85">
        <v>40817</v>
      </c>
      <c r="C7494" s="105">
        <v>19.16</v>
      </c>
      <c r="D7494" s="90"/>
      <c r="E7494"/>
      <c r="F7494" s="96">
        <v>2.5499999999999998</v>
      </c>
      <c r="G7494" s="91">
        <v>10.855</v>
      </c>
      <c r="H7494" s="41">
        <v>2.8629890642251077E-4</v>
      </c>
      <c r="I7494" s="42">
        <v>71.41888465898856</v>
      </c>
      <c r="J7494" s="41">
        <v>3.0152777777777779E-4</v>
      </c>
      <c r="K7494" s="42">
        <v>4.5243425044037533</v>
      </c>
      <c r="L7494" s="41">
        <v>2.8629890642251077E-4</v>
      </c>
      <c r="M7494" s="42">
        <v>4.2706322196658846</v>
      </c>
    </row>
    <row r="7495" spans="1:13" x14ac:dyDescent="0.2">
      <c r="A7495" s="84">
        <v>360</v>
      </c>
      <c r="B7495" s="85">
        <v>40818</v>
      </c>
      <c r="C7495" s="105">
        <v>19.16</v>
      </c>
      <c r="D7495" s="90"/>
      <c r="E7495"/>
      <c r="F7495" s="96">
        <v>2.54</v>
      </c>
      <c r="G7495" s="91">
        <v>10.85</v>
      </c>
      <c r="H7495" s="41">
        <v>2.8617357894322737E-4</v>
      </c>
      <c r="I7495" s="42">
        <v>71.439322856815551</v>
      </c>
      <c r="J7495" s="41">
        <v>3.0138888888888885E-4</v>
      </c>
      <c r="K7495" s="42">
        <v>4.5246438932926418</v>
      </c>
      <c r="L7495" s="41">
        <v>2.8617357894322737E-4</v>
      </c>
      <c r="M7495" s="42">
        <v>4.2709183932448278</v>
      </c>
    </row>
    <row r="7496" spans="1:13" x14ac:dyDescent="0.2">
      <c r="A7496" s="84">
        <v>360</v>
      </c>
      <c r="B7496" s="85">
        <v>40819</v>
      </c>
      <c r="C7496" s="105">
        <v>19.09</v>
      </c>
      <c r="D7496" s="90"/>
      <c r="E7496"/>
      <c r="F7496" s="96">
        <v>2.5299999999999998</v>
      </c>
      <c r="G7496" s="91">
        <v>10.81</v>
      </c>
      <c r="H7496" s="41">
        <v>2.8517075611844689E-4</v>
      </c>
      <c r="I7496" s="42">
        <v>71.459695262531213</v>
      </c>
      <c r="J7496" s="41">
        <v>3.0027777777777778E-4</v>
      </c>
      <c r="K7496" s="42">
        <v>4.5249441710704197</v>
      </c>
      <c r="L7496" s="41">
        <v>2.8517075611844689E-4</v>
      </c>
      <c r="M7496" s="42">
        <v>4.2712035640009463</v>
      </c>
    </row>
    <row r="7497" spans="1:13" x14ac:dyDescent="0.2">
      <c r="A7497" s="84">
        <v>360</v>
      </c>
      <c r="B7497" s="85">
        <v>40820</v>
      </c>
      <c r="C7497" s="105">
        <v>19.059999999999999</v>
      </c>
      <c r="D7497" s="90"/>
      <c r="E7497"/>
      <c r="F7497" s="96">
        <v>2.5299999999999998</v>
      </c>
      <c r="G7497" s="91">
        <v>10.795</v>
      </c>
      <c r="H7497" s="41">
        <v>2.847946044883809E-4</v>
      </c>
      <c r="I7497" s="42">
        <v>71.480046598180365</v>
      </c>
      <c r="J7497" s="41">
        <v>2.998611111111111E-4</v>
      </c>
      <c r="K7497" s="42">
        <v>4.525244032181531</v>
      </c>
      <c r="L7497" s="41">
        <v>2.847946044883809E-4</v>
      </c>
      <c r="M7497" s="42">
        <v>4.2714883586054349</v>
      </c>
    </row>
    <row r="7498" spans="1:13" x14ac:dyDescent="0.2">
      <c r="A7498" s="84">
        <v>360</v>
      </c>
      <c r="B7498" s="85">
        <v>40821</v>
      </c>
      <c r="C7498" s="105">
        <v>19.04</v>
      </c>
      <c r="D7498" s="90"/>
      <c r="E7498"/>
      <c r="F7498" s="96">
        <v>2.5499999999999998</v>
      </c>
      <c r="G7498" s="91">
        <v>10.795</v>
      </c>
      <c r="H7498" s="41">
        <v>2.847946044883809E-4</v>
      </c>
      <c r="I7498" s="42">
        <v>71.500403729780103</v>
      </c>
      <c r="J7498" s="41">
        <v>2.998611111111111E-4</v>
      </c>
      <c r="K7498" s="42">
        <v>4.5255438932926424</v>
      </c>
      <c r="L7498" s="41">
        <v>2.847946044883809E-4</v>
      </c>
      <c r="M7498" s="42">
        <v>4.2717731532099235</v>
      </c>
    </row>
    <row r="7499" spans="1:13" x14ac:dyDescent="0.2">
      <c r="A7499" s="84">
        <v>360</v>
      </c>
      <c r="B7499" s="85">
        <v>40822</v>
      </c>
      <c r="C7499" s="105">
        <v>19</v>
      </c>
      <c r="D7499" s="90"/>
      <c r="E7499"/>
      <c r="F7499" s="96">
        <v>2.58</v>
      </c>
      <c r="G7499" s="91">
        <v>10.79</v>
      </c>
      <c r="H7499" s="41">
        <v>2.8466920932612716E-4</v>
      </c>
      <c r="I7499" s="42">
        <v>71.520757693176364</v>
      </c>
      <c r="J7499" s="41">
        <v>2.9972222222222222E-4</v>
      </c>
      <c r="K7499" s="42">
        <v>4.5258436155148649</v>
      </c>
      <c r="L7499" s="41">
        <v>2.8466920932612716E-4</v>
      </c>
      <c r="M7499" s="42">
        <v>4.2720578224192494</v>
      </c>
    </row>
    <row r="7500" spans="1:13" x14ac:dyDescent="0.2">
      <c r="A7500" s="84">
        <v>360</v>
      </c>
      <c r="B7500" s="85">
        <v>40823</v>
      </c>
      <c r="C7500" s="105">
        <v>18.940000000000001</v>
      </c>
      <c r="D7500" s="90"/>
      <c r="E7500"/>
      <c r="F7500" s="96">
        <v>2.58</v>
      </c>
      <c r="G7500" s="91">
        <v>10.760000000000002</v>
      </c>
      <c r="H7500" s="41">
        <v>2.8391671982119782E-4</v>
      </c>
      <c r="I7500" s="42">
        <v>71.541063632099736</v>
      </c>
      <c r="J7500" s="41">
        <v>2.9888888888888896E-4</v>
      </c>
      <c r="K7500" s="42">
        <v>4.5261425044037535</v>
      </c>
      <c r="L7500" s="41">
        <v>2.8391671982119782E-4</v>
      </c>
      <c r="M7500" s="42">
        <v>4.2723417391390708</v>
      </c>
    </row>
    <row r="7501" spans="1:13" x14ac:dyDescent="0.2">
      <c r="A7501" s="84">
        <v>360</v>
      </c>
      <c r="B7501" s="85">
        <v>40824</v>
      </c>
      <c r="C7501" s="105">
        <v>18.940000000000001</v>
      </c>
      <c r="D7501" s="90"/>
      <c r="E7501"/>
      <c r="F7501" s="96">
        <v>2.58</v>
      </c>
      <c r="G7501" s="91">
        <v>10.760000000000002</v>
      </c>
      <c r="H7501" s="41">
        <v>2.8391671982119782E-4</v>
      </c>
      <c r="I7501" s="42">
        <v>71.561375336218674</v>
      </c>
      <c r="J7501" s="41">
        <v>2.9888888888888896E-4</v>
      </c>
      <c r="K7501" s="42">
        <v>4.5264413932926422</v>
      </c>
      <c r="L7501" s="41">
        <v>2.8391671982119782E-4</v>
      </c>
      <c r="M7501" s="42">
        <v>4.2726256558588922</v>
      </c>
    </row>
    <row r="7502" spans="1:13" x14ac:dyDescent="0.2">
      <c r="A7502" s="84">
        <v>360</v>
      </c>
      <c r="B7502" s="85">
        <v>40825</v>
      </c>
      <c r="C7502" s="105">
        <v>18.940000000000001</v>
      </c>
      <c r="D7502" s="90"/>
      <c r="E7502"/>
      <c r="F7502" s="96">
        <v>2.58</v>
      </c>
      <c r="G7502" s="91">
        <v>10.760000000000002</v>
      </c>
      <c r="H7502" s="41">
        <v>2.8391671982119782E-4</v>
      </c>
      <c r="I7502" s="42">
        <v>71.581692807170029</v>
      </c>
      <c r="J7502" s="41">
        <v>2.9888888888888896E-4</v>
      </c>
      <c r="K7502" s="42">
        <v>4.5267402821815308</v>
      </c>
      <c r="L7502" s="41">
        <v>2.8391671982119782E-4</v>
      </c>
      <c r="M7502" s="42">
        <v>4.2729095725787136</v>
      </c>
    </row>
    <row r="7503" spans="1:13" x14ac:dyDescent="0.2">
      <c r="A7503" s="84">
        <v>360</v>
      </c>
      <c r="B7503" s="85">
        <v>40826</v>
      </c>
      <c r="C7503" s="105">
        <v>18.98</v>
      </c>
      <c r="D7503" s="90"/>
      <c r="E7503"/>
      <c r="F7503" s="96">
        <v>2.58</v>
      </c>
      <c r="G7503" s="91">
        <v>10.780000000000001</v>
      </c>
      <c r="H7503" s="41">
        <v>2.8441840207071856E-4</v>
      </c>
      <c r="I7503" s="42">
        <v>71.602051957855764</v>
      </c>
      <c r="J7503" s="41">
        <v>2.9944444444444446E-4</v>
      </c>
      <c r="K7503" s="42">
        <v>4.5270397266259756</v>
      </c>
      <c r="L7503" s="41">
        <v>2.8441840207071856E-4</v>
      </c>
      <c r="M7503" s="42">
        <v>4.2731939909807846</v>
      </c>
    </row>
    <row r="7504" spans="1:13" x14ac:dyDescent="0.2">
      <c r="A7504" s="84">
        <v>360</v>
      </c>
      <c r="B7504" s="85">
        <v>40827</v>
      </c>
      <c r="C7504" s="105">
        <v>19</v>
      </c>
      <c r="D7504" s="90"/>
      <c r="E7504"/>
      <c r="F7504" s="96">
        <v>2.59</v>
      </c>
      <c r="G7504" s="91">
        <v>10.795</v>
      </c>
      <c r="H7504" s="41">
        <v>2.847946044883809E-4</v>
      </c>
      <c r="I7504" s="42">
        <v>71.622443835923661</v>
      </c>
      <c r="J7504" s="41">
        <v>2.998611111111111E-4</v>
      </c>
      <c r="K7504" s="42">
        <v>4.527339587737087</v>
      </c>
      <c r="L7504" s="41">
        <v>2.847946044883809E-4</v>
      </c>
      <c r="M7504" s="42">
        <v>4.2734787855852732</v>
      </c>
    </row>
    <row r="7505" spans="1:13" x14ac:dyDescent="0.2">
      <c r="A7505" s="84">
        <v>360</v>
      </c>
      <c r="B7505" s="85">
        <v>40828</v>
      </c>
      <c r="C7505" s="105">
        <v>18.989999999999998</v>
      </c>
      <c r="D7505" s="90"/>
      <c r="E7505"/>
      <c r="F7505" s="96">
        <v>2.58</v>
      </c>
      <c r="G7505" s="91">
        <v>10.785</v>
      </c>
      <c r="H7505" s="41">
        <v>2.8454380852038774E-4</v>
      </c>
      <c r="I7505" s="42">
        <v>71.642823558868272</v>
      </c>
      <c r="J7505" s="41">
        <v>2.9958333333333334E-4</v>
      </c>
      <c r="K7505" s="42">
        <v>4.5276391710704207</v>
      </c>
      <c r="L7505" s="41">
        <v>2.8454380852038774E-4</v>
      </c>
      <c r="M7505" s="42">
        <v>4.2737633293937938</v>
      </c>
    </row>
    <row r="7506" spans="1:13" x14ac:dyDescent="0.2">
      <c r="A7506" s="84">
        <v>360</v>
      </c>
      <c r="B7506" s="85">
        <v>40829</v>
      </c>
      <c r="C7506" s="105">
        <v>18.97</v>
      </c>
      <c r="D7506" s="90"/>
      <c r="E7506"/>
      <c r="F7506" s="96">
        <v>2.6</v>
      </c>
      <c r="G7506" s="91">
        <v>10.785</v>
      </c>
      <c r="H7506" s="41">
        <v>2.8454380852038774E-4</v>
      </c>
      <c r="I7506" s="42">
        <v>71.663209080736863</v>
      </c>
      <c r="J7506" s="41">
        <v>2.9958333333333334E-4</v>
      </c>
      <c r="K7506" s="42">
        <v>4.5279387544037544</v>
      </c>
      <c r="L7506" s="41">
        <v>2.8454380852038774E-4</v>
      </c>
      <c r="M7506" s="42">
        <v>4.2740478732023144</v>
      </c>
    </row>
    <row r="7507" spans="1:13" x14ac:dyDescent="0.2">
      <c r="A7507" s="84">
        <v>360</v>
      </c>
      <c r="B7507" s="85">
        <v>40830</v>
      </c>
      <c r="C7507" s="105">
        <v>18.96</v>
      </c>
      <c r="D7507" s="90"/>
      <c r="E7507"/>
      <c r="F7507" s="96">
        <v>2.6</v>
      </c>
      <c r="G7507" s="91">
        <v>10.780000000000001</v>
      </c>
      <c r="H7507" s="41">
        <v>2.8441840207071856E-4</v>
      </c>
      <c r="I7507" s="42">
        <v>71.683591416150861</v>
      </c>
      <c r="J7507" s="41">
        <v>2.9944444444444446E-4</v>
      </c>
      <c r="K7507" s="42">
        <v>4.5282381988481992</v>
      </c>
      <c r="L7507" s="41">
        <v>2.8441840207071856E-4</v>
      </c>
      <c r="M7507" s="42">
        <v>4.2743322916043853</v>
      </c>
    </row>
    <row r="7508" spans="1:13" x14ac:dyDescent="0.2">
      <c r="A7508" s="84">
        <v>360</v>
      </c>
      <c r="B7508" s="85">
        <v>40831</v>
      </c>
      <c r="C7508" s="105">
        <v>18.96</v>
      </c>
      <c r="D7508" s="90"/>
      <c r="E7508"/>
      <c r="F7508" s="96">
        <v>2.6</v>
      </c>
      <c r="G7508" s="91">
        <v>10.780000000000001</v>
      </c>
      <c r="H7508" s="41">
        <v>2.8441840207071856E-4</v>
      </c>
      <c r="I7508" s="42">
        <v>71.703979548676131</v>
      </c>
      <c r="J7508" s="41">
        <v>2.9944444444444446E-4</v>
      </c>
      <c r="K7508" s="42">
        <v>4.5285376432926441</v>
      </c>
      <c r="L7508" s="41">
        <v>2.8441840207071856E-4</v>
      </c>
      <c r="M7508" s="42">
        <v>4.2746167100064563</v>
      </c>
    </row>
    <row r="7509" spans="1:13" x14ac:dyDescent="0.2">
      <c r="A7509" s="84">
        <v>360</v>
      </c>
      <c r="B7509" s="85">
        <v>40832</v>
      </c>
      <c r="C7509" s="105">
        <v>18.96</v>
      </c>
      <c r="D7509" s="90"/>
      <c r="E7509"/>
      <c r="F7509" s="96">
        <v>2.6</v>
      </c>
      <c r="G7509" s="91">
        <v>10.780000000000001</v>
      </c>
      <c r="H7509" s="41">
        <v>2.8441840207071856E-4</v>
      </c>
      <c r="I7509" s="42">
        <v>71.724373479961471</v>
      </c>
      <c r="J7509" s="41">
        <v>2.9944444444444446E-4</v>
      </c>
      <c r="K7509" s="42">
        <v>4.5288370877370889</v>
      </c>
      <c r="L7509" s="41">
        <v>2.8441840207071856E-4</v>
      </c>
      <c r="M7509" s="42">
        <v>4.2749011284085272</v>
      </c>
    </row>
    <row r="7510" spans="1:13" x14ac:dyDescent="0.2">
      <c r="A7510" s="84">
        <v>360</v>
      </c>
      <c r="B7510" s="85">
        <v>40833</v>
      </c>
      <c r="C7510" s="105">
        <v>18.91</v>
      </c>
      <c r="D7510" s="90"/>
      <c r="E7510"/>
      <c r="F7510" s="96">
        <v>2.61</v>
      </c>
      <c r="G7510" s="91">
        <v>10.76</v>
      </c>
      <c r="H7510" s="41">
        <v>2.8391671982119782E-4</v>
      </c>
      <c r="I7510" s="42">
        <v>71.744737228811132</v>
      </c>
      <c r="J7510" s="41">
        <v>2.988888888888889E-4</v>
      </c>
      <c r="K7510" s="42">
        <v>4.5291359766259776</v>
      </c>
      <c r="L7510" s="41">
        <v>2.8391671982119782E-4</v>
      </c>
      <c r="M7510" s="42">
        <v>4.2751850451283486</v>
      </c>
    </row>
    <row r="7511" spans="1:13" x14ac:dyDescent="0.2">
      <c r="A7511" s="84">
        <v>360</v>
      </c>
      <c r="B7511" s="85">
        <v>40834</v>
      </c>
      <c r="C7511" s="105">
        <v>19.02</v>
      </c>
      <c r="D7511" s="90"/>
      <c r="E7511"/>
      <c r="F7511" s="96">
        <v>2.59</v>
      </c>
      <c r="G7511" s="91">
        <v>10.805</v>
      </c>
      <c r="H7511" s="41">
        <v>2.8504537788398565E-4</v>
      </c>
      <c r="I7511" s="42">
        <v>71.765187734545705</v>
      </c>
      <c r="J7511" s="41">
        <v>3.0013888888888891E-4</v>
      </c>
      <c r="K7511" s="42">
        <v>4.5294361155148666</v>
      </c>
      <c r="L7511" s="41">
        <v>2.8504537788398565E-4</v>
      </c>
      <c r="M7511" s="42">
        <v>4.2754700905062322</v>
      </c>
    </row>
    <row r="7512" spans="1:13" x14ac:dyDescent="0.2">
      <c r="A7512" s="84">
        <v>360</v>
      </c>
      <c r="B7512" s="85">
        <v>40835</v>
      </c>
      <c r="C7512" s="105">
        <v>19.03</v>
      </c>
      <c r="D7512" s="90"/>
      <c r="E7512"/>
      <c r="F7512" s="96">
        <v>2.59</v>
      </c>
      <c r="G7512" s="91">
        <v>10.81</v>
      </c>
      <c r="H7512" s="41">
        <v>2.8517075611844689E-4</v>
      </c>
      <c r="I7512" s="42">
        <v>71.785653067394946</v>
      </c>
      <c r="J7512" s="41">
        <v>3.0027777777777778E-4</v>
      </c>
      <c r="K7512" s="42">
        <v>4.5297363932926444</v>
      </c>
      <c r="L7512" s="41">
        <v>2.8517075611844689E-4</v>
      </c>
      <c r="M7512" s="42">
        <v>4.2757552612623506</v>
      </c>
    </row>
    <row r="7513" spans="1:13" x14ac:dyDescent="0.2">
      <c r="A7513" s="84">
        <v>360</v>
      </c>
      <c r="B7513" s="85">
        <v>40836</v>
      </c>
      <c r="C7513" s="105">
        <v>19.02</v>
      </c>
      <c r="D7513" s="90"/>
      <c r="E7513"/>
      <c r="F7513" s="96">
        <v>2.6</v>
      </c>
      <c r="G7513" s="91">
        <v>10.81</v>
      </c>
      <c r="H7513" s="41">
        <v>2.8517075611844689E-4</v>
      </c>
      <c r="I7513" s="42">
        <v>71.806124236358627</v>
      </c>
      <c r="J7513" s="41">
        <v>3.0027777777777778E-4</v>
      </c>
      <c r="K7513" s="42">
        <v>4.5300366710704223</v>
      </c>
      <c r="L7513" s="41">
        <v>2.8517075611844689E-4</v>
      </c>
      <c r="M7513" s="42">
        <v>4.2760404320184691</v>
      </c>
    </row>
    <row r="7514" spans="1:13" x14ac:dyDescent="0.2">
      <c r="A7514" s="84">
        <v>360</v>
      </c>
      <c r="B7514" s="85">
        <v>40837</v>
      </c>
      <c r="C7514" s="105">
        <v>18.97</v>
      </c>
      <c r="D7514" s="90"/>
      <c r="E7514"/>
      <c r="F7514" s="96">
        <v>2.61</v>
      </c>
      <c r="G7514" s="91">
        <v>10.79</v>
      </c>
      <c r="H7514" s="41">
        <v>2.8466920932612716E-4</v>
      </c>
      <c r="I7514" s="42">
        <v>71.82656522896977</v>
      </c>
      <c r="J7514" s="41">
        <v>2.9972222222222222E-4</v>
      </c>
      <c r="K7514" s="42">
        <v>4.5303363932926448</v>
      </c>
      <c r="L7514" s="41">
        <v>2.8466920932612716E-4</v>
      </c>
      <c r="M7514" s="42">
        <v>4.276325101227795</v>
      </c>
    </row>
    <row r="7515" spans="1:13" x14ac:dyDescent="0.2">
      <c r="A7515" s="84">
        <v>360</v>
      </c>
      <c r="B7515" s="85">
        <v>40838</v>
      </c>
      <c r="C7515" s="105">
        <v>18.97</v>
      </c>
      <c r="D7515" s="90"/>
      <c r="E7515"/>
      <c r="F7515" s="96">
        <v>2.61</v>
      </c>
      <c r="G7515" s="91">
        <v>10.79</v>
      </c>
      <c r="H7515" s="41">
        <v>2.8466920932612716E-4</v>
      </c>
      <c r="I7515" s="42">
        <v>71.847012040502108</v>
      </c>
      <c r="J7515" s="41">
        <v>2.9972222222222222E-4</v>
      </c>
      <c r="K7515" s="42">
        <v>4.5306361155148673</v>
      </c>
      <c r="L7515" s="41">
        <v>2.8466920932612716E-4</v>
      </c>
      <c r="M7515" s="42">
        <v>4.2766097704371209</v>
      </c>
    </row>
    <row r="7516" spans="1:13" x14ac:dyDescent="0.2">
      <c r="A7516" s="84">
        <v>360</v>
      </c>
      <c r="B7516" s="85">
        <v>40839</v>
      </c>
      <c r="C7516" s="105">
        <v>18.97</v>
      </c>
      <c r="D7516" s="90"/>
      <c r="E7516"/>
      <c r="F7516" s="96">
        <v>2.61</v>
      </c>
      <c r="G7516" s="91">
        <v>10.79</v>
      </c>
      <c r="H7516" s="41">
        <v>2.8466920932612716E-4</v>
      </c>
      <c r="I7516" s="42">
        <v>71.867464672612115</v>
      </c>
      <c r="J7516" s="41">
        <v>2.9972222222222222E-4</v>
      </c>
      <c r="K7516" s="42">
        <v>4.5309358377370899</v>
      </c>
      <c r="L7516" s="41">
        <v>2.8466920932612716E-4</v>
      </c>
      <c r="M7516" s="42">
        <v>4.2768944396464468</v>
      </c>
    </row>
    <row r="7517" spans="1:13" x14ac:dyDescent="0.2">
      <c r="A7517" s="84">
        <v>360</v>
      </c>
      <c r="B7517" s="85">
        <v>40840</v>
      </c>
      <c r="C7517" s="105">
        <v>18.989999999999998</v>
      </c>
      <c r="D7517" s="90"/>
      <c r="E7517"/>
      <c r="F7517" s="96">
        <v>2.59</v>
      </c>
      <c r="G7517" s="91">
        <v>10.79</v>
      </c>
      <c r="H7517" s="41">
        <v>2.8466920932612716E-4</v>
      </c>
      <c r="I7517" s="42">
        <v>71.887923126956736</v>
      </c>
      <c r="J7517" s="41">
        <v>2.9972222222222222E-4</v>
      </c>
      <c r="K7517" s="42">
        <v>4.5312355599593124</v>
      </c>
      <c r="L7517" s="41">
        <v>2.8466920932612716E-4</v>
      </c>
      <c r="M7517" s="42">
        <v>4.2771791088557727</v>
      </c>
    </row>
    <row r="7518" spans="1:13" x14ac:dyDescent="0.2">
      <c r="A7518" s="84">
        <v>360</v>
      </c>
      <c r="B7518" s="85">
        <v>40841</v>
      </c>
      <c r="C7518" s="105">
        <v>19.02</v>
      </c>
      <c r="D7518" s="90"/>
      <c r="E7518"/>
      <c r="F7518" s="96">
        <v>2.57</v>
      </c>
      <c r="G7518" s="91">
        <v>10.795</v>
      </c>
      <c r="H7518" s="41">
        <v>2.847946044883809E-4</v>
      </c>
      <c r="I7518" s="42">
        <v>71.90839641959117</v>
      </c>
      <c r="J7518" s="41">
        <v>2.998611111111111E-4</v>
      </c>
      <c r="K7518" s="42">
        <v>4.5315354210704237</v>
      </c>
      <c r="L7518" s="41">
        <v>2.847946044883809E-4</v>
      </c>
      <c r="M7518" s="42">
        <v>4.2774639034602613</v>
      </c>
    </row>
    <row r="7519" spans="1:13" x14ac:dyDescent="0.2">
      <c r="A7519" s="84">
        <v>360</v>
      </c>
      <c r="B7519" s="85">
        <v>40842</v>
      </c>
      <c r="C7519" s="105">
        <v>19.05</v>
      </c>
      <c r="D7519" s="90"/>
      <c r="E7519"/>
      <c r="F7519" s="96">
        <v>2.58</v>
      </c>
      <c r="G7519" s="91">
        <v>10.815000000000001</v>
      </c>
      <c r="H7519" s="41">
        <v>2.8529612871164289E-4</v>
      </c>
      <c r="I7519" s="42">
        <v>71.928911606711537</v>
      </c>
      <c r="J7519" s="41">
        <v>3.0041666666666671E-4</v>
      </c>
      <c r="K7519" s="42">
        <v>4.5318358377370904</v>
      </c>
      <c r="L7519" s="41">
        <v>2.8529612871164289E-4</v>
      </c>
      <c r="M7519" s="42">
        <v>4.2777491995889729</v>
      </c>
    </row>
    <row r="7520" spans="1:13" x14ac:dyDescent="0.2">
      <c r="A7520" s="84">
        <v>360</v>
      </c>
      <c r="B7520" s="85">
        <v>40843</v>
      </c>
      <c r="C7520" s="105">
        <v>19.100000000000001</v>
      </c>
      <c r="D7520" s="90"/>
      <c r="E7520"/>
      <c r="F7520" s="96">
        <v>2.6</v>
      </c>
      <c r="G7520" s="91">
        <v>10.850000000000001</v>
      </c>
      <c r="H7520" s="41">
        <v>2.8617357894322737E-4</v>
      </c>
      <c r="I7520" s="42">
        <v>71.94949576077552</v>
      </c>
      <c r="J7520" s="41">
        <v>3.0138888888888891E-4</v>
      </c>
      <c r="K7520" s="42">
        <v>4.532137226625979</v>
      </c>
      <c r="L7520" s="41">
        <v>2.8617357894322737E-4</v>
      </c>
      <c r="M7520" s="42">
        <v>4.2780353731679162</v>
      </c>
    </row>
    <row r="7521" spans="1:13" x14ac:dyDescent="0.2">
      <c r="A7521" s="84">
        <v>360</v>
      </c>
      <c r="B7521" s="85">
        <v>40844</v>
      </c>
      <c r="C7521" s="105">
        <v>19.03</v>
      </c>
      <c r="D7521" s="90"/>
      <c r="E7521"/>
      <c r="F7521" s="96">
        <v>2.59</v>
      </c>
      <c r="G7521" s="91">
        <v>10.81</v>
      </c>
      <c r="H7521" s="41">
        <v>2.8517075611844689E-4</v>
      </c>
      <c r="I7521" s="42">
        <v>71.970013652883964</v>
      </c>
      <c r="J7521" s="41">
        <v>3.0027777777777778E-4</v>
      </c>
      <c r="K7521" s="42">
        <v>4.5324375044037568</v>
      </c>
      <c r="L7521" s="41">
        <v>2.8517075611844689E-4</v>
      </c>
      <c r="M7521" s="42">
        <v>4.2783205439240346</v>
      </c>
    </row>
    <row r="7522" spans="1:13" x14ac:dyDescent="0.2">
      <c r="A7522" s="84">
        <v>360</v>
      </c>
      <c r="B7522" s="85">
        <v>40845</v>
      </c>
      <c r="C7522" s="105">
        <v>19.03</v>
      </c>
      <c r="D7522" s="90"/>
      <c r="E7522"/>
      <c r="F7522" s="96">
        <v>2.59</v>
      </c>
      <c r="G7522" s="91">
        <v>10.81</v>
      </c>
      <c r="H7522" s="41">
        <v>2.8517075611844689E-4</v>
      </c>
      <c r="I7522" s="42">
        <v>71.990537396095206</v>
      </c>
      <c r="J7522" s="41">
        <v>3.0027777777777778E-4</v>
      </c>
      <c r="K7522" s="42">
        <v>4.5327377821815347</v>
      </c>
      <c r="L7522" s="41">
        <v>2.8517075611844689E-4</v>
      </c>
      <c r="M7522" s="42">
        <v>4.278605714680153</v>
      </c>
    </row>
    <row r="7523" spans="1:13" x14ac:dyDescent="0.2">
      <c r="A7523" s="84">
        <v>360</v>
      </c>
      <c r="B7523" s="85">
        <v>40846</v>
      </c>
      <c r="C7523" s="105">
        <v>19.03</v>
      </c>
      <c r="D7523" s="90"/>
      <c r="E7523"/>
      <c r="F7523" s="96">
        <v>2.59</v>
      </c>
      <c r="G7523" s="91">
        <v>10.81</v>
      </c>
      <c r="H7523" s="41">
        <v>2.8517075611844689E-4</v>
      </c>
      <c r="I7523" s="42">
        <v>72.011066992077829</v>
      </c>
      <c r="J7523" s="41">
        <v>3.0027777777777778E-4</v>
      </c>
      <c r="K7523" s="42">
        <v>4.5330380599593125</v>
      </c>
      <c r="L7523" s="41">
        <v>2.8517075611844689E-4</v>
      </c>
      <c r="M7523" s="42">
        <v>4.2788908854362715</v>
      </c>
    </row>
    <row r="7524" spans="1:13" x14ac:dyDescent="0.2">
      <c r="A7524" s="84">
        <v>360</v>
      </c>
      <c r="B7524" s="85">
        <v>40847</v>
      </c>
      <c r="C7524" s="105">
        <v>19.03</v>
      </c>
      <c r="D7524" s="90"/>
      <c r="E7524"/>
      <c r="F7524" s="96">
        <v>2.59</v>
      </c>
      <c r="G7524" s="91">
        <v>10.81</v>
      </c>
      <c r="H7524" s="41">
        <v>2.8517075611844689E-4</v>
      </c>
      <c r="I7524" s="42">
        <v>72.031602442500855</v>
      </c>
      <c r="J7524" s="41">
        <v>3.0027777777777778E-4</v>
      </c>
      <c r="K7524" s="42">
        <v>4.5333383377370904</v>
      </c>
      <c r="L7524" s="41">
        <v>2.8517075611844689E-4</v>
      </c>
      <c r="M7524" s="42">
        <v>4.2791760561923899</v>
      </c>
    </row>
    <row r="7525" spans="1:13" x14ac:dyDescent="0.2">
      <c r="A7525" s="84">
        <v>360</v>
      </c>
      <c r="B7525" s="85">
        <v>40848</v>
      </c>
      <c r="C7525" s="105">
        <v>19.03</v>
      </c>
      <c r="D7525" s="90"/>
      <c r="E7525"/>
      <c r="F7525" s="96">
        <v>2.59</v>
      </c>
      <c r="G7525" s="91">
        <v>10.81</v>
      </c>
      <c r="H7525" s="41">
        <v>2.8517075611844689E-4</v>
      </c>
      <c r="I7525" s="42">
        <v>72.052143749033803</v>
      </c>
      <c r="J7525" s="41">
        <v>3.0027777777777778E-4</v>
      </c>
      <c r="K7525" s="42">
        <v>4.5336386155148682</v>
      </c>
      <c r="L7525" s="41">
        <v>2.8517075611844689E-4</v>
      </c>
      <c r="M7525" s="42">
        <v>4.2794612269485084</v>
      </c>
    </row>
    <row r="7526" spans="1:13" x14ac:dyDescent="0.2">
      <c r="A7526" s="84">
        <v>360</v>
      </c>
      <c r="B7526" s="85">
        <v>40849</v>
      </c>
      <c r="C7526" s="105">
        <v>18.89</v>
      </c>
      <c r="D7526" s="90"/>
      <c r="E7526"/>
      <c r="F7526" s="96">
        <v>2.57</v>
      </c>
      <c r="G7526" s="91">
        <v>10.73</v>
      </c>
      <c r="H7526" s="41">
        <v>2.8316402703842947E-4</v>
      </c>
      <c r="I7526" s="42">
        <v>72.072546324214528</v>
      </c>
      <c r="J7526" s="41">
        <v>2.9805555555555558E-4</v>
      </c>
      <c r="K7526" s="42">
        <v>4.5339366710704239</v>
      </c>
      <c r="L7526" s="41">
        <v>2.8316402703842947E-4</v>
      </c>
      <c r="M7526" s="42">
        <v>4.279744390975547</v>
      </c>
    </row>
    <row r="7527" spans="1:13" x14ac:dyDescent="0.2">
      <c r="A7527" s="84">
        <v>360</v>
      </c>
      <c r="B7527" s="85">
        <v>40850</v>
      </c>
      <c r="C7527" s="105">
        <v>18.89</v>
      </c>
      <c r="D7527" s="90"/>
      <c r="E7527"/>
      <c r="F7527" s="96">
        <v>2.54</v>
      </c>
      <c r="G7527" s="91">
        <v>10.715</v>
      </c>
      <c r="H7527" s="41">
        <v>2.8278760438382733E-4</v>
      </c>
      <c r="I7527" s="42">
        <v>72.092927546931392</v>
      </c>
      <c r="J7527" s="41">
        <v>2.976388888888889E-4</v>
      </c>
      <c r="K7527" s="42">
        <v>4.534234309959313</v>
      </c>
      <c r="L7527" s="41">
        <v>2.8278760438382733E-4</v>
      </c>
      <c r="M7527" s="42">
        <v>4.2800271785799309</v>
      </c>
    </row>
    <row r="7528" spans="1:13" x14ac:dyDescent="0.2">
      <c r="A7528" s="84">
        <v>360</v>
      </c>
      <c r="B7528" s="85">
        <v>40851</v>
      </c>
      <c r="C7528" s="105">
        <v>18.89</v>
      </c>
      <c r="D7528" s="90"/>
      <c r="E7528"/>
      <c r="F7528" s="96">
        <v>2.56</v>
      </c>
      <c r="G7528" s="91">
        <v>10.725</v>
      </c>
      <c r="H7528" s="41">
        <v>2.8303855847067183E-4</v>
      </c>
      <c r="I7528" s="42">
        <v>72.11333262522021</v>
      </c>
      <c r="J7528" s="41">
        <v>2.9791666666666665E-4</v>
      </c>
      <c r="K7528" s="42">
        <v>4.5345322266259798</v>
      </c>
      <c r="L7528" s="41">
        <v>2.8303855847067183E-4</v>
      </c>
      <c r="M7528" s="42">
        <v>4.2803102171384015</v>
      </c>
    </row>
    <row r="7529" spans="1:13" x14ac:dyDescent="0.2">
      <c r="A7529" s="84">
        <v>360</v>
      </c>
      <c r="B7529" s="85">
        <v>40852</v>
      </c>
      <c r="C7529" s="105">
        <v>18.89</v>
      </c>
      <c r="D7529" s="90"/>
      <c r="E7529"/>
      <c r="F7529" s="96">
        <v>2.56</v>
      </c>
      <c r="G7529" s="91">
        <v>10.725</v>
      </c>
      <c r="H7529" s="41">
        <v>2.8303855847067183E-4</v>
      </c>
      <c r="I7529" s="42">
        <v>72.133743478932971</v>
      </c>
      <c r="J7529" s="41">
        <v>2.9791666666666665E-4</v>
      </c>
      <c r="K7529" s="42">
        <v>4.5348301432926466</v>
      </c>
      <c r="L7529" s="41">
        <v>2.8303855847067183E-4</v>
      </c>
      <c r="M7529" s="42">
        <v>4.2805932556968722</v>
      </c>
    </row>
    <row r="7530" spans="1:13" x14ac:dyDescent="0.2">
      <c r="A7530" s="84">
        <v>360</v>
      </c>
      <c r="B7530" s="85">
        <v>40853</v>
      </c>
      <c r="C7530" s="105">
        <v>18.89</v>
      </c>
      <c r="D7530" s="90"/>
      <c r="E7530"/>
      <c r="F7530" s="96">
        <v>2.56</v>
      </c>
      <c r="G7530" s="91">
        <v>10.725</v>
      </c>
      <c r="H7530" s="41">
        <v>2.8303855847067183E-4</v>
      </c>
      <c r="I7530" s="42">
        <v>72.154160109704335</v>
      </c>
      <c r="J7530" s="41">
        <v>2.9791666666666665E-4</v>
      </c>
      <c r="K7530" s="42">
        <v>4.5351280599593133</v>
      </c>
      <c r="L7530" s="41">
        <v>2.8303855847067183E-4</v>
      </c>
      <c r="M7530" s="42">
        <v>4.2808762942553429</v>
      </c>
    </row>
    <row r="7531" spans="1:13" x14ac:dyDescent="0.2">
      <c r="A7531" s="84">
        <v>360</v>
      </c>
      <c r="B7531" s="85">
        <v>40854</v>
      </c>
      <c r="C7531" s="105">
        <v>18.850000000000001</v>
      </c>
      <c r="D7531" s="90"/>
      <c r="E7531"/>
      <c r="F7531" s="96">
        <v>2.56</v>
      </c>
      <c r="G7531" s="91">
        <v>10.705</v>
      </c>
      <c r="H7531" s="41">
        <v>2.8253662769217591E-4</v>
      </c>
      <c r="I7531" s="42">
        <v>72.174546302775695</v>
      </c>
      <c r="J7531" s="41">
        <v>2.9736111111111109E-4</v>
      </c>
      <c r="K7531" s="42">
        <v>4.5354254210704248</v>
      </c>
      <c r="L7531" s="41">
        <v>2.8253662769217591E-4</v>
      </c>
      <c r="M7531" s="42">
        <v>4.2811588308830348</v>
      </c>
    </row>
    <row r="7532" spans="1:13" x14ac:dyDescent="0.2">
      <c r="A7532" s="84">
        <v>360</v>
      </c>
      <c r="B7532" s="85">
        <v>40855</v>
      </c>
      <c r="C7532" s="105">
        <v>18.829999999999998</v>
      </c>
      <c r="D7532" s="90"/>
      <c r="E7532"/>
      <c r="F7532" s="96">
        <v>2.59</v>
      </c>
      <c r="G7532" s="91">
        <v>10.709999999999999</v>
      </c>
      <c r="H7532" s="41">
        <v>2.8266211886385229E-4</v>
      </c>
      <c r="I7532" s="42">
        <v>72.194947312961673</v>
      </c>
      <c r="J7532" s="41">
        <v>2.9749999999999997E-4</v>
      </c>
      <c r="K7532" s="42">
        <v>4.5357229210704251</v>
      </c>
      <c r="L7532" s="41">
        <v>2.8266211886385229E-4</v>
      </c>
      <c r="M7532" s="42">
        <v>4.2814414930018989</v>
      </c>
    </row>
    <row r="7533" spans="1:13" x14ac:dyDescent="0.2">
      <c r="A7533" s="84">
        <v>360</v>
      </c>
      <c r="B7533" s="85">
        <v>40856</v>
      </c>
      <c r="C7533" s="105">
        <v>18.8</v>
      </c>
      <c r="D7533" s="90"/>
      <c r="E7533"/>
      <c r="F7533" s="96">
        <v>2.59</v>
      </c>
      <c r="G7533" s="91">
        <v>10.695</v>
      </c>
      <c r="H7533" s="41">
        <v>2.8228562839194282E-4</v>
      </c>
      <c r="I7533" s="42">
        <v>72.215326909030637</v>
      </c>
      <c r="J7533" s="41">
        <v>2.9708333333333334E-4</v>
      </c>
      <c r="K7533" s="42">
        <v>4.536020004403758</v>
      </c>
      <c r="L7533" s="41">
        <v>2.8228562839194282E-4</v>
      </c>
      <c r="M7533" s="42">
        <v>4.2817237786302904</v>
      </c>
    </row>
    <row r="7534" spans="1:13" x14ac:dyDescent="0.2">
      <c r="A7534" s="84">
        <v>360</v>
      </c>
      <c r="B7534" s="85">
        <v>40857</v>
      </c>
      <c r="C7534" s="105">
        <v>18.809999999999999</v>
      </c>
      <c r="D7534" s="90"/>
      <c r="E7534"/>
      <c r="F7534" s="96">
        <v>2.6</v>
      </c>
      <c r="G7534" s="91">
        <v>10.705</v>
      </c>
      <c r="H7534" s="41">
        <v>2.8253662769217591E-4</v>
      </c>
      <c r="I7534" s="42">
        <v>72.235730383963201</v>
      </c>
      <c r="J7534" s="41">
        <v>2.9736111111111109E-4</v>
      </c>
      <c r="K7534" s="42">
        <v>4.5363173655148694</v>
      </c>
      <c r="L7534" s="41">
        <v>2.8253662769217591E-4</v>
      </c>
      <c r="M7534" s="42">
        <v>4.2820063152579824</v>
      </c>
    </row>
    <row r="7535" spans="1:13" x14ac:dyDescent="0.2">
      <c r="A7535" s="84">
        <v>360</v>
      </c>
      <c r="B7535" s="85">
        <v>40858</v>
      </c>
      <c r="C7535" s="105">
        <v>18.850000000000001</v>
      </c>
      <c r="D7535" s="90"/>
      <c r="E7535"/>
      <c r="F7535" s="96">
        <v>2.59</v>
      </c>
      <c r="G7535" s="91">
        <v>10.72</v>
      </c>
      <c r="H7535" s="41">
        <v>2.8291308425254513E-4</v>
      </c>
      <c r="I7535" s="42">
        <v>72.256166817239361</v>
      </c>
      <c r="J7535" s="41">
        <v>2.9777777777777778E-4</v>
      </c>
      <c r="K7535" s="42">
        <v>4.5366151432926474</v>
      </c>
      <c r="L7535" s="41">
        <v>2.8291308425254513E-4</v>
      </c>
      <c r="M7535" s="42">
        <v>4.2822892283422345</v>
      </c>
    </row>
    <row r="7536" spans="1:13" x14ac:dyDescent="0.2">
      <c r="A7536" s="84">
        <v>360</v>
      </c>
      <c r="B7536" s="85">
        <v>40859</v>
      </c>
      <c r="C7536" s="105">
        <v>18.850000000000001</v>
      </c>
      <c r="D7536" s="90"/>
      <c r="E7536"/>
      <c r="F7536" s="96">
        <v>2.59</v>
      </c>
      <c r="G7536" s="91">
        <v>10.72</v>
      </c>
      <c r="H7536" s="41">
        <v>2.8291308425254513E-4</v>
      </c>
      <c r="I7536" s="42">
        <v>72.276609032249894</v>
      </c>
      <c r="J7536" s="41">
        <v>2.9777777777777778E-4</v>
      </c>
      <c r="K7536" s="42">
        <v>4.5369129210704253</v>
      </c>
      <c r="L7536" s="41">
        <v>2.8291308425254513E-4</v>
      </c>
      <c r="M7536" s="42">
        <v>4.2825721414264866</v>
      </c>
    </row>
    <row r="7537" spans="1:13" x14ac:dyDescent="0.2">
      <c r="A7537" s="84">
        <v>360</v>
      </c>
      <c r="B7537" s="85">
        <v>40860</v>
      </c>
      <c r="C7537" s="105">
        <v>18.850000000000001</v>
      </c>
      <c r="D7537" s="90"/>
      <c r="E7537"/>
      <c r="F7537" s="96">
        <v>2.59</v>
      </c>
      <c r="G7537" s="91">
        <v>10.72</v>
      </c>
      <c r="H7537" s="41">
        <v>2.8291308425254513E-4</v>
      </c>
      <c r="I7537" s="42">
        <v>72.297057030630526</v>
      </c>
      <c r="J7537" s="41">
        <v>2.9777777777777778E-4</v>
      </c>
      <c r="K7537" s="42">
        <v>4.5372106988482033</v>
      </c>
      <c r="L7537" s="41">
        <v>2.8291308425254513E-4</v>
      </c>
      <c r="M7537" s="42">
        <v>4.2828550545107387</v>
      </c>
    </row>
    <row r="7538" spans="1:13" x14ac:dyDescent="0.2">
      <c r="A7538" s="84">
        <v>360</v>
      </c>
      <c r="B7538" s="85">
        <v>40861</v>
      </c>
      <c r="C7538" s="105">
        <v>18.79</v>
      </c>
      <c r="D7538" s="90"/>
      <c r="E7538"/>
      <c r="F7538" s="96">
        <v>2.6</v>
      </c>
      <c r="G7538" s="91">
        <v>10.695</v>
      </c>
      <c r="H7538" s="41">
        <v>2.8228562839194282E-4</v>
      </c>
      <c r="I7538" s="42">
        <v>72.317465450805301</v>
      </c>
      <c r="J7538" s="41">
        <v>2.9708333333333334E-4</v>
      </c>
      <c r="K7538" s="42">
        <v>4.5375077821815362</v>
      </c>
      <c r="L7538" s="41">
        <v>2.8228562839194282E-4</v>
      </c>
      <c r="M7538" s="42">
        <v>4.2831373401391311</v>
      </c>
    </row>
    <row r="7539" spans="1:13" x14ac:dyDescent="0.2">
      <c r="A7539" s="84">
        <v>360</v>
      </c>
      <c r="B7539" s="85">
        <v>40862</v>
      </c>
      <c r="C7539" s="105">
        <v>18.829999999999998</v>
      </c>
      <c r="D7539" s="90"/>
      <c r="E7539"/>
      <c r="F7539" s="96">
        <v>2.57</v>
      </c>
      <c r="G7539" s="91">
        <v>10.7</v>
      </c>
      <c r="H7539" s="41">
        <v>2.8241113086835412E-4</v>
      </c>
      <c r="I7539" s="42">
        <v>72.337888708004797</v>
      </c>
      <c r="J7539" s="41">
        <v>2.9722222222222221E-4</v>
      </c>
      <c r="K7539" s="42">
        <v>4.5378050044037588</v>
      </c>
      <c r="L7539" s="41">
        <v>2.8241113086835412E-4</v>
      </c>
      <c r="M7539" s="42">
        <v>4.2834197512699994</v>
      </c>
    </row>
    <row r="7540" spans="1:13" x14ac:dyDescent="0.2">
      <c r="A7540" s="84">
        <v>360</v>
      </c>
      <c r="B7540" s="85">
        <v>40863</v>
      </c>
      <c r="C7540" s="105">
        <v>18.809999999999999</v>
      </c>
      <c r="D7540" s="90"/>
      <c r="E7540"/>
      <c r="F7540" s="96">
        <v>2.57</v>
      </c>
      <c r="G7540" s="91">
        <v>10.69</v>
      </c>
      <c r="H7540" s="41">
        <v>2.8216012026205384E-4</v>
      </c>
      <c r="I7540" s="42">
        <v>72.358299575382148</v>
      </c>
      <c r="J7540" s="41">
        <v>2.969444444444444E-4</v>
      </c>
      <c r="K7540" s="42">
        <v>4.5381019488482028</v>
      </c>
      <c r="L7540" s="41">
        <v>2.8216012026205384E-4</v>
      </c>
      <c r="M7540" s="42">
        <v>4.2837019113902617</v>
      </c>
    </row>
    <row r="7541" spans="1:13" x14ac:dyDescent="0.2">
      <c r="A7541" s="84">
        <v>360</v>
      </c>
      <c r="B7541" s="85">
        <v>40864</v>
      </c>
      <c r="C7541" s="105">
        <v>18.850000000000001</v>
      </c>
      <c r="D7541" s="90"/>
      <c r="E7541"/>
      <c r="F7541" s="96">
        <v>2.6</v>
      </c>
      <c r="G7541" s="91">
        <v>10.725000000000001</v>
      </c>
      <c r="H7541" s="41">
        <v>2.8303855847067183E-4</v>
      </c>
      <c r="I7541" s="42">
        <v>72.378779764187357</v>
      </c>
      <c r="J7541" s="41">
        <v>2.9791666666666671E-4</v>
      </c>
      <c r="K7541" s="42">
        <v>4.5383998655148696</v>
      </c>
      <c r="L7541" s="41">
        <v>2.8303855847067183E-4</v>
      </c>
      <c r="M7541" s="42">
        <v>4.2839849499487324</v>
      </c>
    </row>
    <row r="7542" spans="1:13" x14ac:dyDescent="0.2">
      <c r="A7542" s="84">
        <v>360</v>
      </c>
      <c r="B7542" s="85">
        <v>40865</v>
      </c>
      <c r="C7542" s="105">
        <v>18.809999999999999</v>
      </c>
      <c r="D7542" s="90"/>
      <c r="E7542"/>
      <c r="F7542" s="96">
        <v>2.56</v>
      </c>
      <c r="G7542" s="91">
        <v>10.684999999999999</v>
      </c>
      <c r="H7542" s="41">
        <v>2.8203460647868717E-4</v>
      </c>
      <c r="I7542" s="42">
        <v>72.399193084855554</v>
      </c>
      <c r="J7542" s="41">
        <v>2.9680555555555553E-4</v>
      </c>
      <c r="K7542" s="42">
        <v>4.5386966710704248</v>
      </c>
      <c r="L7542" s="41">
        <v>2.8203460647868717E-4</v>
      </c>
      <c r="M7542" s="42">
        <v>4.2842669845552113</v>
      </c>
    </row>
    <row r="7543" spans="1:13" x14ac:dyDescent="0.2">
      <c r="A7543" s="84">
        <v>360</v>
      </c>
      <c r="B7543" s="85">
        <v>40866</v>
      </c>
      <c r="C7543" s="105">
        <v>18.809999999999999</v>
      </c>
      <c r="D7543" s="90"/>
      <c r="E7543"/>
      <c r="F7543" s="96">
        <v>2.56</v>
      </c>
      <c r="G7543" s="91">
        <v>10.684999999999999</v>
      </c>
      <c r="H7543" s="41">
        <v>2.8203460647868717E-4</v>
      </c>
      <c r="I7543" s="42">
        <v>72.419612162786621</v>
      </c>
      <c r="J7543" s="41">
        <v>2.9680555555555553E-4</v>
      </c>
      <c r="K7543" s="42">
        <v>4.5389934766259801</v>
      </c>
      <c r="L7543" s="41">
        <v>2.8203460647868717E-4</v>
      </c>
      <c r="M7543" s="42">
        <v>4.2845490191616902</v>
      </c>
    </row>
    <row r="7544" spans="1:13" x14ac:dyDescent="0.2">
      <c r="A7544" s="84">
        <v>360</v>
      </c>
      <c r="B7544" s="85">
        <v>40867</v>
      </c>
      <c r="C7544" s="105">
        <v>18.809999999999999</v>
      </c>
      <c r="D7544" s="90"/>
      <c r="E7544"/>
      <c r="F7544" s="96">
        <v>2.56</v>
      </c>
      <c r="G7544" s="91">
        <v>10.684999999999999</v>
      </c>
      <c r="H7544" s="41">
        <v>2.8203460647868717E-4</v>
      </c>
      <c r="I7544" s="42">
        <v>72.440036999604288</v>
      </c>
      <c r="J7544" s="41">
        <v>2.9680555555555553E-4</v>
      </c>
      <c r="K7544" s="42">
        <v>4.5392902821815353</v>
      </c>
      <c r="L7544" s="41">
        <v>2.8203460647868717E-4</v>
      </c>
      <c r="M7544" s="42">
        <v>4.2848310537681691</v>
      </c>
    </row>
    <row r="7545" spans="1:13" x14ac:dyDescent="0.2">
      <c r="A7545" s="84">
        <v>360</v>
      </c>
      <c r="B7545" s="85">
        <v>40868</v>
      </c>
      <c r="C7545" s="105">
        <v>18.79</v>
      </c>
      <c r="D7545" s="90"/>
      <c r="E7545"/>
      <c r="F7545" s="96">
        <v>2.52</v>
      </c>
      <c r="G7545" s="91">
        <v>10.654999999999999</v>
      </c>
      <c r="H7545" s="41">
        <v>2.8128140502081678E-4</v>
      </c>
      <c r="I7545" s="42">
        <v>72.460413034991291</v>
      </c>
      <c r="J7545" s="41">
        <v>2.9597222222222221E-4</v>
      </c>
      <c r="K7545" s="42">
        <v>4.5395862544037575</v>
      </c>
      <c r="L7545" s="41">
        <v>2.8128140502081678E-4</v>
      </c>
      <c r="M7545" s="42">
        <v>4.2851123351731903</v>
      </c>
    </row>
    <row r="7546" spans="1:13" x14ac:dyDescent="0.2">
      <c r="A7546" s="84">
        <v>360</v>
      </c>
      <c r="B7546" s="85">
        <v>40869</v>
      </c>
      <c r="C7546" s="105">
        <v>18.86</v>
      </c>
      <c r="D7546" s="90"/>
      <c r="E7546"/>
      <c r="F7546" s="96">
        <v>2.5299999999999998</v>
      </c>
      <c r="G7546" s="91">
        <v>10.695</v>
      </c>
      <c r="H7546" s="41">
        <v>2.8228562839194282E-4</v>
      </c>
      <c r="I7546" s="42">
        <v>72.480867568218414</v>
      </c>
      <c r="J7546" s="41">
        <v>2.9708333333333334E-4</v>
      </c>
      <c r="K7546" s="42">
        <v>4.5398833377370904</v>
      </c>
      <c r="L7546" s="41">
        <v>2.8228562839194282E-4</v>
      </c>
      <c r="M7546" s="42">
        <v>4.2853946208015827</v>
      </c>
    </row>
    <row r="7547" spans="1:13" x14ac:dyDescent="0.2">
      <c r="A7547" s="84">
        <v>360</v>
      </c>
      <c r="B7547" s="85">
        <v>40870</v>
      </c>
      <c r="C7547" s="105">
        <v>18.84</v>
      </c>
      <c r="D7547" s="90"/>
      <c r="E7547"/>
      <c r="F7547" s="96">
        <v>2.58</v>
      </c>
      <c r="G7547" s="91">
        <v>10.71</v>
      </c>
      <c r="H7547" s="41">
        <v>2.8266211886385229E-4</v>
      </c>
      <c r="I7547" s="42">
        <v>72.501355163822339</v>
      </c>
      <c r="J7547" s="41">
        <v>2.9750000000000002E-4</v>
      </c>
      <c r="K7547" s="42">
        <v>4.5401808377370907</v>
      </c>
      <c r="L7547" s="41">
        <v>2.8266211886385229E-4</v>
      </c>
      <c r="M7547" s="42">
        <v>4.2856772829204468</v>
      </c>
    </row>
    <row r="7548" spans="1:13" x14ac:dyDescent="0.2">
      <c r="A7548" s="84">
        <v>360</v>
      </c>
      <c r="B7548" s="85">
        <v>40871</v>
      </c>
      <c r="C7548" s="105">
        <v>18.84</v>
      </c>
      <c r="D7548" s="90"/>
      <c r="E7548"/>
      <c r="F7548" s="96">
        <v>2.58</v>
      </c>
      <c r="G7548" s="91">
        <v>10.71</v>
      </c>
      <c r="H7548" s="41">
        <v>2.8266211886385229E-4</v>
      </c>
      <c r="I7548" s="42">
        <v>72.521848550493445</v>
      </c>
      <c r="J7548" s="41">
        <v>2.9750000000000002E-4</v>
      </c>
      <c r="K7548" s="42">
        <v>4.540478337737091</v>
      </c>
      <c r="L7548" s="41">
        <v>2.8266211886385229E-4</v>
      </c>
      <c r="M7548" s="42">
        <v>4.2859599450393109</v>
      </c>
    </row>
    <row r="7549" spans="1:13" x14ac:dyDescent="0.2">
      <c r="A7549" s="84">
        <v>360</v>
      </c>
      <c r="B7549" s="85">
        <v>40872</v>
      </c>
      <c r="C7549" s="105">
        <v>18.82</v>
      </c>
      <c r="D7549" s="90"/>
      <c r="E7549"/>
      <c r="F7549" s="96">
        <v>2.57</v>
      </c>
      <c r="G7549" s="91">
        <v>10.695</v>
      </c>
      <c r="H7549" s="41">
        <v>2.8228562839194282E-4</v>
      </c>
      <c r="I7549" s="42">
        <v>72.542320426083663</v>
      </c>
      <c r="J7549" s="41">
        <v>2.9708333333333334E-4</v>
      </c>
      <c r="K7549" s="42">
        <v>4.5407754210704239</v>
      </c>
      <c r="L7549" s="41">
        <v>2.8228562839194282E-4</v>
      </c>
      <c r="M7549" s="42">
        <v>4.2862422306677033</v>
      </c>
    </row>
    <row r="7550" spans="1:13" x14ac:dyDescent="0.2">
      <c r="A7550" s="84">
        <v>360</v>
      </c>
      <c r="B7550" s="85">
        <v>40873</v>
      </c>
      <c r="C7550" s="105">
        <v>18.82</v>
      </c>
      <c r="D7550" s="90"/>
      <c r="E7550"/>
      <c r="F7550" s="96">
        <v>2.57</v>
      </c>
      <c r="G7550" s="91">
        <v>10.695</v>
      </c>
      <c r="H7550" s="41">
        <v>2.8228562839194282E-4</v>
      </c>
      <c r="I7550" s="42">
        <v>72.562798080590156</v>
      </c>
      <c r="J7550" s="41">
        <v>2.9708333333333334E-4</v>
      </c>
      <c r="K7550" s="42">
        <v>4.5410725044037568</v>
      </c>
      <c r="L7550" s="41">
        <v>2.8228562839194282E-4</v>
      </c>
      <c r="M7550" s="42">
        <v>4.2865245162960957</v>
      </c>
    </row>
    <row r="7551" spans="1:13" x14ac:dyDescent="0.2">
      <c r="A7551" s="84">
        <v>360</v>
      </c>
      <c r="B7551" s="85">
        <v>40874</v>
      </c>
      <c r="C7551" s="105">
        <v>18.82</v>
      </c>
      <c r="D7551" s="90"/>
      <c r="E7551"/>
      <c r="F7551" s="96">
        <v>2.57</v>
      </c>
      <c r="G7551" s="91">
        <v>10.695</v>
      </c>
      <c r="H7551" s="41">
        <v>2.8228562839194282E-4</v>
      </c>
      <c r="I7551" s="42">
        <v>72.583281515644217</v>
      </c>
      <c r="J7551" s="41">
        <v>2.9708333333333334E-4</v>
      </c>
      <c r="K7551" s="42">
        <v>4.5413695877370897</v>
      </c>
      <c r="L7551" s="41">
        <v>2.8228562839194282E-4</v>
      </c>
      <c r="M7551" s="42">
        <v>4.286806801924488</v>
      </c>
    </row>
    <row r="7552" spans="1:13" x14ac:dyDescent="0.2">
      <c r="A7552" s="84">
        <v>360</v>
      </c>
      <c r="B7552" s="85">
        <v>40875</v>
      </c>
      <c r="C7552" s="105">
        <v>18.850000000000001</v>
      </c>
      <c r="D7552" s="90"/>
      <c r="E7552"/>
      <c r="F7552" s="96">
        <v>2.56</v>
      </c>
      <c r="G7552" s="91">
        <v>10.705</v>
      </c>
      <c r="H7552" s="41">
        <v>2.8253662769217591E-4</v>
      </c>
      <c r="I7552" s="42">
        <v>72.603788951230484</v>
      </c>
      <c r="J7552" s="41">
        <v>2.9736111111111109E-4</v>
      </c>
      <c r="K7552" s="42">
        <v>4.5416669488482011</v>
      </c>
      <c r="L7552" s="41">
        <v>2.8253662769217591E-4</v>
      </c>
      <c r="M7552" s="42">
        <v>4.28708933855218</v>
      </c>
    </row>
    <row r="7553" spans="1:13" x14ac:dyDescent="0.2">
      <c r="A7553" s="84">
        <v>360</v>
      </c>
      <c r="B7553" s="85">
        <v>40876</v>
      </c>
      <c r="C7553" s="105">
        <v>18.920000000000002</v>
      </c>
      <c r="D7553" s="90"/>
      <c r="E7553"/>
      <c r="F7553" s="96">
        <v>2.56</v>
      </c>
      <c r="G7553" s="91">
        <v>10.74</v>
      </c>
      <c r="H7553" s="41">
        <v>2.8341494722594618E-4</v>
      </c>
      <c r="I7553" s="42">
        <v>72.624365950244496</v>
      </c>
      <c r="J7553" s="41">
        <v>2.9833333333333334E-4</v>
      </c>
      <c r="K7553" s="42">
        <v>4.5419652821815344</v>
      </c>
      <c r="L7553" s="41">
        <v>2.8341494722594618E-4</v>
      </c>
      <c r="M7553" s="42">
        <v>4.2873727534994064</v>
      </c>
    </row>
    <row r="7554" spans="1:13" x14ac:dyDescent="0.2">
      <c r="A7554" s="84">
        <v>360</v>
      </c>
      <c r="B7554" s="85">
        <v>40877</v>
      </c>
      <c r="C7554" s="105">
        <v>18.88</v>
      </c>
      <c r="D7554" s="90"/>
      <c r="E7554"/>
      <c r="F7554" s="96">
        <v>2.56</v>
      </c>
      <c r="G7554" s="91">
        <v>10.719999999999999</v>
      </c>
      <c r="H7554" s="41">
        <v>2.8291308425254513E-4</v>
      </c>
      <c r="I7554" s="42">
        <v>72.644912333607365</v>
      </c>
      <c r="J7554" s="41">
        <v>2.9777777777777772E-4</v>
      </c>
      <c r="K7554" s="42">
        <v>4.5422630599593123</v>
      </c>
      <c r="L7554" s="41">
        <v>2.8291308425254513E-4</v>
      </c>
      <c r="M7554" s="42">
        <v>4.2876556665836585</v>
      </c>
    </row>
    <row r="7555" spans="1:13" x14ac:dyDescent="0.2">
      <c r="A7555" s="84">
        <v>360</v>
      </c>
      <c r="B7555" s="85">
        <v>40878</v>
      </c>
      <c r="C7555" s="105">
        <v>18.8</v>
      </c>
      <c r="D7555" s="90"/>
      <c r="E7555"/>
      <c r="F7555" s="96">
        <v>2.5499999999999998</v>
      </c>
      <c r="G7555" s="91">
        <v>10.675000000000001</v>
      </c>
      <c r="H7555" s="41">
        <v>2.8178356194841214E-4</v>
      </c>
      <c r="I7555" s="42">
        <v>72.665382475762158</v>
      </c>
      <c r="J7555" s="41">
        <v>2.9652777777777777E-4</v>
      </c>
      <c r="K7555" s="42">
        <v>4.5425595877370899</v>
      </c>
      <c r="L7555" s="41">
        <v>2.8178356194841214E-4</v>
      </c>
      <c r="M7555" s="42">
        <v>4.2879374501456073</v>
      </c>
    </row>
    <row r="7556" spans="1:13" x14ac:dyDescent="0.2">
      <c r="A7556" s="84">
        <v>360</v>
      </c>
      <c r="B7556" s="85">
        <v>40879</v>
      </c>
      <c r="C7556" s="105">
        <v>18.75</v>
      </c>
      <c r="D7556" s="90"/>
      <c r="E7556"/>
      <c r="F7556" s="96">
        <v>2.52</v>
      </c>
      <c r="G7556" s="91">
        <v>10.635</v>
      </c>
      <c r="H7556" s="41">
        <v>2.8077915757629412E-4</v>
      </c>
      <c r="I7556" s="42">
        <v>72.685785400638665</v>
      </c>
      <c r="J7556" s="41">
        <v>2.9541666666666665E-4</v>
      </c>
      <c r="K7556" s="42">
        <v>4.5428550044037568</v>
      </c>
      <c r="L7556" s="41">
        <v>2.8077915757629412E-4</v>
      </c>
      <c r="M7556" s="42">
        <v>4.2882182293031832</v>
      </c>
    </row>
    <row r="7557" spans="1:13" x14ac:dyDescent="0.2">
      <c r="A7557" s="84">
        <v>360</v>
      </c>
      <c r="B7557" s="85">
        <v>40880</v>
      </c>
      <c r="C7557" s="105">
        <v>18.75</v>
      </c>
      <c r="D7557" s="90"/>
      <c r="E7557"/>
      <c r="F7557" s="96">
        <v>2.52</v>
      </c>
      <c r="G7557" s="91">
        <v>10.635</v>
      </c>
      <c r="H7557" s="41">
        <v>2.8077915757629412E-4</v>
      </c>
      <c r="I7557" s="42">
        <v>72.706194054231233</v>
      </c>
      <c r="J7557" s="41">
        <v>2.9541666666666665E-4</v>
      </c>
      <c r="K7557" s="42">
        <v>4.5431504210704237</v>
      </c>
      <c r="L7557" s="41">
        <v>2.8077915757629412E-4</v>
      </c>
      <c r="M7557" s="42">
        <v>4.288499008460759</v>
      </c>
    </row>
    <row r="7558" spans="1:13" x14ac:dyDescent="0.2">
      <c r="A7558" s="84">
        <v>360</v>
      </c>
      <c r="B7558" s="85">
        <v>40881</v>
      </c>
      <c r="C7558" s="105">
        <v>18.75</v>
      </c>
      <c r="D7558" s="90"/>
      <c r="E7558"/>
      <c r="F7558" s="96">
        <v>2.52</v>
      </c>
      <c r="G7558" s="91">
        <v>10.635</v>
      </c>
      <c r="H7558" s="41">
        <v>2.8077915757629412E-4</v>
      </c>
      <c r="I7558" s="42">
        <v>72.726608438148361</v>
      </c>
      <c r="J7558" s="41">
        <v>2.9541666666666665E-4</v>
      </c>
      <c r="K7558" s="42">
        <v>4.5434458377370905</v>
      </c>
      <c r="L7558" s="41">
        <v>2.8077915757629412E-4</v>
      </c>
      <c r="M7558" s="42">
        <v>4.2887797876183349</v>
      </c>
    </row>
    <row r="7559" spans="1:13" x14ac:dyDescent="0.2">
      <c r="A7559" s="84">
        <v>360</v>
      </c>
      <c r="B7559" s="85">
        <v>40882</v>
      </c>
      <c r="C7559" s="105">
        <v>18.86</v>
      </c>
      <c r="D7559" s="90"/>
      <c r="E7559"/>
      <c r="F7559" s="96">
        <v>2.52</v>
      </c>
      <c r="G7559" s="91">
        <v>10.69</v>
      </c>
      <c r="H7559" s="41">
        <v>2.8216012026205384E-4</v>
      </c>
      <c r="I7559" s="42">
        <v>72.747128986731525</v>
      </c>
      <c r="J7559" s="41">
        <v>2.969444444444444E-4</v>
      </c>
      <c r="K7559" s="42">
        <v>4.5437427821815346</v>
      </c>
      <c r="L7559" s="41">
        <v>2.8216012026205384E-4</v>
      </c>
      <c r="M7559" s="42">
        <v>4.2890619477385972</v>
      </c>
    </row>
    <row r="7560" spans="1:13" x14ac:dyDescent="0.2">
      <c r="A7560" s="84">
        <v>360</v>
      </c>
      <c r="B7560" s="85">
        <v>40883</v>
      </c>
      <c r="C7560" s="105">
        <v>18.88</v>
      </c>
      <c r="D7560" s="90"/>
      <c r="E7560"/>
      <c r="F7560" s="96">
        <v>2.52</v>
      </c>
      <c r="G7560" s="91">
        <v>10.7</v>
      </c>
      <c r="H7560" s="41">
        <v>2.8241113086835412E-4</v>
      </c>
      <c r="I7560" s="42">
        <v>72.767673585696087</v>
      </c>
      <c r="J7560" s="41">
        <v>2.9722222222222221E-4</v>
      </c>
      <c r="K7560" s="42">
        <v>4.5440400044037572</v>
      </c>
      <c r="L7560" s="41">
        <v>2.8241113086835412E-4</v>
      </c>
      <c r="M7560" s="42">
        <v>4.2893443588694655</v>
      </c>
    </row>
    <row r="7561" spans="1:13" x14ac:dyDescent="0.2">
      <c r="A7561" s="84">
        <v>360</v>
      </c>
      <c r="B7561" s="85">
        <v>40884</v>
      </c>
      <c r="C7561" s="105">
        <v>18.86</v>
      </c>
      <c r="D7561" s="90"/>
      <c r="E7561"/>
      <c r="F7561" s="96">
        <v>2.5099999999999998</v>
      </c>
      <c r="G7561" s="91">
        <v>10.684999999999999</v>
      </c>
      <c r="H7561" s="41">
        <v>2.8203460647868717E-4</v>
      </c>
      <c r="I7561" s="42">
        <v>72.788196587880194</v>
      </c>
      <c r="J7561" s="41">
        <v>2.9680555555555553E-4</v>
      </c>
      <c r="K7561" s="42">
        <v>4.5443368099593124</v>
      </c>
      <c r="L7561" s="41">
        <v>2.8203460647868717E-4</v>
      </c>
      <c r="M7561" s="42">
        <v>4.2896263934759444</v>
      </c>
    </row>
    <row r="7562" spans="1:13" x14ac:dyDescent="0.2">
      <c r="A7562" s="84">
        <v>360</v>
      </c>
      <c r="B7562" s="85">
        <v>40885</v>
      </c>
      <c r="C7562" s="105">
        <v>18.86</v>
      </c>
      <c r="D7562" s="90"/>
      <c r="E7562"/>
      <c r="F7562" s="96">
        <v>2.5099999999999998</v>
      </c>
      <c r="G7562" s="91">
        <v>10.684999999999999</v>
      </c>
      <c r="H7562" s="41">
        <v>2.8203460647868717E-4</v>
      </c>
      <c r="I7562" s="42">
        <v>72.808725378261144</v>
      </c>
      <c r="J7562" s="41">
        <v>2.9680555555555553E-4</v>
      </c>
      <c r="K7562" s="42">
        <v>4.5446336155148677</v>
      </c>
      <c r="L7562" s="41">
        <v>2.8203460647868717E-4</v>
      </c>
      <c r="M7562" s="42">
        <v>4.2899084280824233</v>
      </c>
    </row>
    <row r="7563" spans="1:13" x14ac:dyDescent="0.2">
      <c r="A7563" s="84">
        <v>360</v>
      </c>
      <c r="B7563" s="85">
        <v>40886</v>
      </c>
      <c r="C7563" s="105">
        <v>18.8</v>
      </c>
      <c r="D7563" s="90"/>
      <c r="E7563"/>
      <c r="F7563" s="96">
        <v>2.5</v>
      </c>
      <c r="G7563" s="91">
        <v>10.65</v>
      </c>
      <c r="H7563" s="41">
        <v>2.8115585164689705E-4</v>
      </c>
      <c r="I7563" s="42">
        <v>72.829195977452187</v>
      </c>
      <c r="J7563" s="41">
        <v>2.9583333333333333E-4</v>
      </c>
      <c r="K7563" s="42">
        <v>4.544929448848201</v>
      </c>
      <c r="L7563" s="41">
        <v>2.8115585164689705E-4</v>
      </c>
      <c r="M7563" s="42">
        <v>4.2901895839340707</v>
      </c>
    </row>
    <row r="7564" spans="1:13" x14ac:dyDescent="0.2">
      <c r="A7564" s="84">
        <v>360</v>
      </c>
      <c r="B7564" s="85">
        <v>40887</v>
      </c>
      <c r="C7564" s="105">
        <v>18.8</v>
      </c>
      <c r="D7564" s="90"/>
      <c r="E7564"/>
      <c r="F7564" s="96">
        <v>2.5</v>
      </c>
      <c r="G7564" s="91">
        <v>10.65</v>
      </c>
      <c r="H7564" s="41">
        <v>2.8115585164689705E-4</v>
      </c>
      <c r="I7564" s="42">
        <v>72.849672332071989</v>
      </c>
      <c r="J7564" s="41">
        <v>2.9583333333333333E-4</v>
      </c>
      <c r="K7564" s="42">
        <v>4.5452252821815344</v>
      </c>
      <c r="L7564" s="41">
        <v>2.8115585164689705E-4</v>
      </c>
      <c r="M7564" s="42">
        <v>4.290470739785718</v>
      </c>
    </row>
    <row r="7565" spans="1:13" x14ac:dyDescent="0.2">
      <c r="A7565" s="84">
        <v>360</v>
      </c>
      <c r="B7565" s="85">
        <v>40888</v>
      </c>
      <c r="C7565" s="105">
        <v>18.8</v>
      </c>
      <c r="D7565" s="90"/>
      <c r="E7565"/>
      <c r="F7565" s="96">
        <v>2.5</v>
      </c>
      <c r="G7565" s="91">
        <v>10.65</v>
      </c>
      <c r="H7565" s="41">
        <v>2.8115585164689705E-4</v>
      </c>
      <c r="I7565" s="42">
        <v>72.870154443738713</v>
      </c>
      <c r="J7565" s="41">
        <v>2.9583333333333333E-4</v>
      </c>
      <c r="K7565" s="42">
        <v>4.5455211155148678</v>
      </c>
      <c r="L7565" s="41">
        <v>2.8115585164689705E-4</v>
      </c>
      <c r="M7565" s="42">
        <v>4.2907518956373654</v>
      </c>
    </row>
    <row r="7566" spans="1:13" x14ac:dyDescent="0.2">
      <c r="A7566" s="84">
        <v>360</v>
      </c>
      <c r="B7566" s="85">
        <v>40889</v>
      </c>
      <c r="C7566" s="105">
        <v>18.79</v>
      </c>
      <c r="D7566" s="90"/>
      <c r="E7566"/>
      <c r="F7566" s="96">
        <v>2.5</v>
      </c>
      <c r="G7566" s="91">
        <v>10.645</v>
      </c>
      <c r="H7566" s="41">
        <v>2.8103029261505874E-4</v>
      </c>
      <c r="I7566" s="42">
        <v>72.890633164564946</v>
      </c>
      <c r="J7566" s="41">
        <v>2.9569444444444446E-4</v>
      </c>
      <c r="K7566" s="42">
        <v>4.5458168099593124</v>
      </c>
      <c r="L7566" s="41">
        <v>2.8103029261505874E-4</v>
      </c>
      <c r="M7566" s="42">
        <v>4.2910329259299802</v>
      </c>
    </row>
    <row r="7567" spans="1:13" x14ac:dyDescent="0.2">
      <c r="A7567" s="84">
        <v>360</v>
      </c>
      <c r="B7567" s="85">
        <v>40890</v>
      </c>
      <c r="C7567" s="105">
        <v>18.850000000000001</v>
      </c>
      <c r="D7567" s="90"/>
      <c r="E7567"/>
      <c r="F7567" s="96">
        <v>2.4900000000000002</v>
      </c>
      <c r="G7567" s="91">
        <v>10.670000000000002</v>
      </c>
      <c r="H7567" s="41">
        <v>2.8165803120061561E-4</v>
      </c>
      <c r="I7567" s="42">
        <v>72.911163396795047</v>
      </c>
      <c r="J7567" s="41">
        <v>2.9638888888888895E-4</v>
      </c>
      <c r="K7567" s="42">
        <v>4.5461131988482011</v>
      </c>
      <c r="L7567" s="41">
        <v>2.8165803120061561E-4</v>
      </c>
      <c r="M7567" s="42">
        <v>4.2913145839611806</v>
      </c>
    </row>
    <row r="7568" spans="1:13" x14ac:dyDescent="0.2">
      <c r="A7568" s="84">
        <v>360</v>
      </c>
      <c r="B7568" s="85">
        <v>40891</v>
      </c>
      <c r="C7568" s="105">
        <v>18.87</v>
      </c>
      <c r="D7568" s="90"/>
      <c r="E7568"/>
      <c r="F7568" s="96">
        <v>2.5</v>
      </c>
      <c r="G7568" s="91">
        <v>10.685</v>
      </c>
      <c r="H7568" s="41">
        <v>2.8203460647868717E-4</v>
      </c>
      <c r="I7568" s="42">
        <v>72.931726868071564</v>
      </c>
      <c r="J7568" s="41">
        <v>2.9680555555555558E-4</v>
      </c>
      <c r="K7568" s="42">
        <v>4.5464100044037563</v>
      </c>
      <c r="L7568" s="41">
        <v>2.8203460647868717E-4</v>
      </c>
      <c r="M7568" s="42">
        <v>4.2915966185676595</v>
      </c>
    </row>
    <row r="7569" spans="1:13" x14ac:dyDescent="0.2">
      <c r="A7569" s="84">
        <v>360</v>
      </c>
      <c r="B7569" s="85">
        <v>40892</v>
      </c>
      <c r="C7569" s="105">
        <v>18.84</v>
      </c>
      <c r="D7569" s="90"/>
      <c r="E7569"/>
      <c r="F7569" s="96">
        <v>2.46</v>
      </c>
      <c r="G7569" s="91">
        <v>10.65</v>
      </c>
      <c r="H7569" s="41">
        <v>2.8115585164689705E-4</v>
      </c>
      <c r="I7569" s="42">
        <v>72.952232049851233</v>
      </c>
      <c r="J7569" s="41">
        <v>2.9583333333333333E-4</v>
      </c>
      <c r="K7569" s="42">
        <v>4.5467058377370897</v>
      </c>
      <c r="L7569" s="41">
        <v>2.8115585164689705E-4</v>
      </c>
      <c r="M7569" s="42">
        <v>4.2918777744193068</v>
      </c>
    </row>
    <row r="7570" spans="1:13" x14ac:dyDescent="0.2">
      <c r="A7570" s="84">
        <v>360</v>
      </c>
      <c r="B7570" s="85">
        <v>40893</v>
      </c>
      <c r="C7570" s="105">
        <v>18.79</v>
      </c>
      <c r="D7570" s="90"/>
      <c r="E7570"/>
      <c r="F7570" s="96">
        <v>2.44</v>
      </c>
      <c r="G7570" s="91">
        <v>10.615</v>
      </c>
      <c r="H7570" s="41">
        <v>2.8027681958220363E-4</v>
      </c>
      <c r="I7570" s="42">
        <v>72.97267886943159</v>
      </c>
      <c r="J7570" s="41">
        <v>2.9486111111111114E-4</v>
      </c>
      <c r="K7570" s="42">
        <v>4.5470006988482012</v>
      </c>
      <c r="L7570" s="41">
        <v>2.8027681958220363E-4</v>
      </c>
      <c r="M7570" s="42">
        <v>4.2921580512388893</v>
      </c>
    </row>
    <row r="7571" spans="1:13" x14ac:dyDescent="0.2">
      <c r="A7571" s="84">
        <v>360</v>
      </c>
      <c r="B7571" s="85">
        <v>40894</v>
      </c>
      <c r="C7571" s="105">
        <v>18.79</v>
      </c>
      <c r="D7571" s="90"/>
      <c r="E7571"/>
      <c r="F7571" s="96">
        <v>2.44</v>
      </c>
      <c r="G7571" s="91">
        <v>10.615</v>
      </c>
      <c r="H7571" s="41">
        <v>2.8027681958220363E-4</v>
      </c>
      <c r="I7571" s="42">
        <v>72.993131419781506</v>
      </c>
      <c r="J7571" s="41">
        <v>2.9486111111111114E-4</v>
      </c>
      <c r="K7571" s="42">
        <v>4.5472955599593128</v>
      </c>
      <c r="L7571" s="41">
        <v>2.8027681958220363E-4</v>
      </c>
      <c r="M7571" s="42">
        <v>4.2924383280584717</v>
      </c>
    </row>
    <row r="7572" spans="1:13" x14ac:dyDescent="0.2">
      <c r="A7572" s="84">
        <v>360</v>
      </c>
      <c r="B7572" s="85">
        <v>40895</v>
      </c>
      <c r="C7572" s="105">
        <v>18.79</v>
      </c>
      <c r="D7572" s="90"/>
      <c r="E7572"/>
      <c r="F7572" s="96">
        <v>2.44</v>
      </c>
      <c r="G7572" s="91">
        <v>10.615</v>
      </c>
      <c r="H7572" s="41">
        <v>2.8027681958220363E-4</v>
      </c>
      <c r="I7572" s="42">
        <v>73.01358970250719</v>
      </c>
      <c r="J7572" s="41">
        <v>2.9486111111111114E-4</v>
      </c>
      <c r="K7572" s="42">
        <v>4.5475904210704243</v>
      </c>
      <c r="L7572" s="41">
        <v>2.8027681958220363E-4</v>
      </c>
      <c r="M7572" s="42">
        <v>4.2927186048780541</v>
      </c>
    </row>
    <row r="7573" spans="1:13" x14ac:dyDescent="0.2">
      <c r="A7573" s="84">
        <v>360</v>
      </c>
      <c r="B7573" s="85">
        <v>40896</v>
      </c>
      <c r="C7573" s="105">
        <v>18.78</v>
      </c>
      <c r="D7573" s="90"/>
      <c r="E7573"/>
      <c r="F7573" s="96">
        <v>2.46</v>
      </c>
      <c r="G7573" s="91">
        <v>10.620000000000001</v>
      </c>
      <c r="H7573" s="41">
        <v>2.8040241257154541E-4</v>
      </c>
      <c r="I7573" s="42">
        <v>73.034062889210276</v>
      </c>
      <c r="J7573" s="41">
        <v>2.9500000000000001E-4</v>
      </c>
      <c r="K7573" s="42">
        <v>4.5478854210704247</v>
      </c>
      <c r="L7573" s="41">
        <v>2.8040241257154541E-4</v>
      </c>
      <c r="M7573" s="42">
        <v>4.2929990072906259</v>
      </c>
    </row>
    <row r="7574" spans="1:13" x14ac:dyDescent="0.2">
      <c r="A7574" s="84">
        <v>360</v>
      </c>
      <c r="B7574" s="85">
        <v>40897</v>
      </c>
      <c r="C7574" s="105">
        <v>18.809999999999999</v>
      </c>
      <c r="D7574" s="90"/>
      <c r="E7574"/>
      <c r="F7574" s="96">
        <v>2.44</v>
      </c>
      <c r="G7574" s="91">
        <v>10.625</v>
      </c>
      <c r="H7574" s="41">
        <v>2.8052799989985999E-4</v>
      </c>
      <c r="I7574" s="42">
        <v>73.054550988797146</v>
      </c>
      <c r="J7574" s="41">
        <v>2.9513888888888889E-4</v>
      </c>
      <c r="K7574" s="42">
        <v>4.5481805599593139</v>
      </c>
      <c r="L7574" s="41">
        <v>2.8052799989985999E-4</v>
      </c>
      <c r="M7574" s="42">
        <v>4.2932795352905258</v>
      </c>
    </row>
    <row r="7575" spans="1:13" x14ac:dyDescent="0.2">
      <c r="A7575" s="84">
        <v>360</v>
      </c>
      <c r="B7575" s="85">
        <v>40898</v>
      </c>
      <c r="C7575" s="105">
        <v>18.77</v>
      </c>
      <c r="D7575" s="90"/>
      <c r="E7575"/>
      <c r="F7575" s="96">
        <v>2.41</v>
      </c>
      <c r="G7575" s="91">
        <v>10.59</v>
      </c>
      <c r="H7575" s="41">
        <v>2.7964876970432151E-4</v>
      </c>
      <c r="I7575" s="42">
        <v>73.074989776748481</v>
      </c>
      <c r="J7575" s="41">
        <v>2.9416666666666664E-4</v>
      </c>
      <c r="K7575" s="42">
        <v>4.5484748655148692</v>
      </c>
      <c r="L7575" s="41">
        <v>2.7964876970432151E-4</v>
      </c>
      <c r="M7575" s="42">
        <v>4.2935593096192619</v>
      </c>
    </row>
    <row r="7576" spans="1:13" x14ac:dyDescent="0.2">
      <c r="A7576" s="84">
        <v>360</v>
      </c>
      <c r="B7576" s="85">
        <v>40899</v>
      </c>
      <c r="C7576" s="105">
        <v>18.829999999999998</v>
      </c>
      <c r="D7576" s="90"/>
      <c r="E7576"/>
      <c r="F7576" s="96">
        <v>2.42</v>
      </c>
      <c r="G7576" s="91">
        <v>10.625</v>
      </c>
      <c r="H7576" s="41">
        <v>2.8052799989985999E-4</v>
      </c>
      <c r="I7576" s="42">
        <v>73.095489357473255</v>
      </c>
      <c r="J7576" s="41">
        <v>2.9513888888888889E-4</v>
      </c>
      <c r="K7576" s="42">
        <v>4.5487700044037584</v>
      </c>
      <c r="L7576" s="41">
        <v>2.8052799989985999E-4</v>
      </c>
      <c r="M7576" s="42">
        <v>4.2938398376191618</v>
      </c>
    </row>
    <row r="7577" spans="1:13" x14ac:dyDescent="0.2">
      <c r="A7577" s="84">
        <v>360</v>
      </c>
      <c r="B7577" s="85">
        <v>40900</v>
      </c>
      <c r="C7577" s="105">
        <v>18.829999999999998</v>
      </c>
      <c r="D7577" s="90"/>
      <c r="E7577"/>
      <c r="F7577" s="96">
        <v>2.42</v>
      </c>
      <c r="G7577" s="91">
        <v>10.625</v>
      </c>
      <c r="H7577" s="41">
        <v>2.8052799989985999E-4</v>
      </c>
      <c r="I7577" s="42">
        <v>73.115994688904408</v>
      </c>
      <c r="J7577" s="41">
        <v>2.9513888888888889E-4</v>
      </c>
      <c r="K7577" s="42">
        <v>4.5490651432926477</v>
      </c>
      <c r="L7577" s="41">
        <v>2.8052799989985999E-4</v>
      </c>
      <c r="M7577" s="42">
        <v>4.2941203656190616</v>
      </c>
    </row>
    <row r="7578" spans="1:13" x14ac:dyDescent="0.2">
      <c r="A7578" s="84">
        <v>360</v>
      </c>
      <c r="B7578" s="85">
        <v>40901</v>
      </c>
      <c r="C7578" s="105">
        <v>18.829999999999998</v>
      </c>
      <c r="D7578" s="90"/>
      <c r="E7578"/>
      <c r="F7578" s="96">
        <v>2.42</v>
      </c>
      <c r="G7578" s="91">
        <v>10.625</v>
      </c>
      <c r="H7578" s="41">
        <v>2.8052799989985999E-4</v>
      </c>
      <c r="I7578" s="42">
        <v>73.13650577265517</v>
      </c>
      <c r="J7578" s="41">
        <v>2.9513888888888889E-4</v>
      </c>
      <c r="K7578" s="42">
        <v>4.5493602821815369</v>
      </c>
      <c r="L7578" s="41">
        <v>2.8052799989985999E-4</v>
      </c>
      <c r="M7578" s="42">
        <v>4.2944008936189615</v>
      </c>
    </row>
    <row r="7579" spans="1:13" x14ac:dyDescent="0.2">
      <c r="A7579" s="84">
        <v>360</v>
      </c>
      <c r="B7579" s="85">
        <v>40902</v>
      </c>
      <c r="C7579" s="105">
        <v>18.829999999999998</v>
      </c>
      <c r="D7579" s="90"/>
      <c r="E7579"/>
      <c r="F7579" s="96">
        <v>2.42</v>
      </c>
      <c r="G7579" s="91">
        <v>10.625</v>
      </c>
      <c r="H7579" s="41">
        <v>2.8052799989985999E-4</v>
      </c>
      <c r="I7579" s="42">
        <v>73.15702261033924</v>
      </c>
      <c r="J7579" s="41">
        <v>2.9513888888888889E-4</v>
      </c>
      <c r="K7579" s="42">
        <v>4.5496554210704261</v>
      </c>
      <c r="L7579" s="41">
        <v>2.8052799989985999E-4</v>
      </c>
      <c r="M7579" s="42">
        <v>4.2946814216188613</v>
      </c>
    </row>
    <row r="7580" spans="1:13" x14ac:dyDescent="0.2">
      <c r="A7580" s="84">
        <v>360</v>
      </c>
      <c r="B7580" s="85">
        <v>40903</v>
      </c>
      <c r="C7580" s="105">
        <v>18.91</v>
      </c>
      <c r="D7580" s="90"/>
      <c r="E7580"/>
      <c r="F7580" s="96">
        <v>2.42</v>
      </c>
      <c r="G7580" s="91">
        <v>10.664999999999999</v>
      </c>
      <c r="H7580" s="41">
        <v>2.8153249479712095E-4</v>
      </c>
      <c r="I7580" s="42">
        <v>73.177618689426652</v>
      </c>
      <c r="J7580" s="41">
        <v>2.9624999999999996E-4</v>
      </c>
      <c r="K7580" s="42">
        <v>4.549951671070426</v>
      </c>
      <c r="L7580" s="41">
        <v>2.8153249479712095E-4</v>
      </c>
      <c r="M7580" s="42">
        <v>4.2949629541136582</v>
      </c>
    </row>
    <row r="7581" spans="1:13" x14ac:dyDescent="0.2">
      <c r="A7581" s="84">
        <v>360</v>
      </c>
      <c r="B7581" s="85">
        <v>40904</v>
      </c>
      <c r="C7581" s="105">
        <v>19.07</v>
      </c>
      <c r="D7581" s="90"/>
      <c r="E7581"/>
      <c r="F7581" s="96">
        <v>2.42</v>
      </c>
      <c r="G7581" s="91">
        <v>10.745000000000001</v>
      </c>
      <c r="H7581" s="41">
        <v>2.8354039884637139E-4</v>
      </c>
      <c r="I7581" s="42">
        <v>73.198367500616484</v>
      </c>
      <c r="J7581" s="41">
        <v>2.9847222222222227E-4</v>
      </c>
      <c r="K7581" s="42">
        <v>4.5502501432926481</v>
      </c>
      <c r="L7581" s="41">
        <v>2.8354039884637139E-4</v>
      </c>
      <c r="M7581" s="42">
        <v>4.2952464945125044</v>
      </c>
    </row>
    <row r="7582" spans="1:13" x14ac:dyDescent="0.2">
      <c r="A7582" s="84">
        <v>360</v>
      </c>
      <c r="B7582" s="85">
        <v>40905</v>
      </c>
      <c r="C7582" s="105">
        <v>19.07</v>
      </c>
      <c r="D7582" s="90"/>
      <c r="E7582"/>
      <c r="F7582" s="96">
        <v>2.44</v>
      </c>
      <c r="G7582" s="91">
        <v>10.755000000000001</v>
      </c>
      <c r="H7582" s="41">
        <v>2.837912851434421E-4</v>
      </c>
      <c r="I7582" s="42">
        <v>73.219140559399889</v>
      </c>
      <c r="J7582" s="41">
        <v>2.9875000000000002E-4</v>
      </c>
      <c r="K7582" s="42">
        <v>4.5505488932926479</v>
      </c>
      <c r="L7582" s="41">
        <v>2.837912851434421E-4</v>
      </c>
      <c r="M7582" s="42">
        <v>4.2955302857976481</v>
      </c>
    </row>
    <row r="7583" spans="1:13" x14ac:dyDescent="0.2">
      <c r="A7583" s="84">
        <v>360</v>
      </c>
      <c r="B7583" s="85">
        <v>40906</v>
      </c>
      <c r="C7583" s="105">
        <v>19.11</v>
      </c>
      <c r="D7583" s="90"/>
      <c r="E7583"/>
      <c r="F7583" s="96">
        <v>2.4300000000000002</v>
      </c>
      <c r="G7583" s="91">
        <v>10.77</v>
      </c>
      <c r="H7583" s="41">
        <v>2.8416757223714839E-4</v>
      </c>
      <c r="I7583" s="42">
        <v>73.239947064813947</v>
      </c>
      <c r="J7583" s="41">
        <v>2.9916666666666666E-4</v>
      </c>
      <c r="K7583" s="42">
        <v>4.5508480599593142</v>
      </c>
      <c r="L7583" s="41">
        <v>2.8416757223714839E-4</v>
      </c>
      <c r="M7583" s="42">
        <v>4.2958144533698857</v>
      </c>
    </row>
    <row r="7584" spans="1:13" x14ac:dyDescent="0.2">
      <c r="A7584" s="84">
        <v>360</v>
      </c>
      <c r="B7584" s="85">
        <v>40907</v>
      </c>
      <c r="C7584" s="105">
        <v>19.11</v>
      </c>
      <c r="D7584" s="90"/>
      <c r="E7584"/>
      <c r="F7584" s="96">
        <v>2.4300000000000002</v>
      </c>
      <c r="G7584" s="91">
        <v>10.77</v>
      </c>
      <c r="H7584" s="41">
        <v>2.8416757223714839E-4</v>
      </c>
      <c r="I7584" s="42">
        <v>73.260759482762126</v>
      </c>
      <c r="J7584" s="41">
        <v>2.9916666666666666E-4</v>
      </c>
      <c r="K7584" s="42">
        <v>4.5511472266259805</v>
      </c>
      <c r="L7584" s="41">
        <v>2.8416757223714839E-4</v>
      </c>
      <c r="M7584" s="42">
        <v>4.2960986209421232</v>
      </c>
    </row>
    <row r="7585" spans="1:13" x14ac:dyDescent="0.2">
      <c r="A7585" s="84">
        <v>360</v>
      </c>
      <c r="B7585" s="85">
        <v>40908</v>
      </c>
      <c r="C7585" s="105">
        <v>19.11</v>
      </c>
      <c r="D7585" s="90"/>
      <c r="E7585"/>
      <c r="F7585" s="96">
        <v>2.4300000000000002</v>
      </c>
      <c r="G7585" s="91">
        <v>10.77</v>
      </c>
      <c r="H7585" s="41">
        <v>2.8416757223714839E-4</v>
      </c>
      <c r="I7585" s="42">
        <v>73.281577814924589</v>
      </c>
      <c r="J7585" s="41">
        <v>2.9916666666666666E-4</v>
      </c>
      <c r="K7585" s="42">
        <v>4.5514463932926468</v>
      </c>
      <c r="L7585" s="41">
        <v>2.8416757223714839E-4</v>
      </c>
      <c r="M7585" s="42">
        <v>4.2963827885143608</v>
      </c>
    </row>
    <row r="7586" spans="1:13" x14ac:dyDescent="0.2">
      <c r="A7586" s="84">
        <v>360</v>
      </c>
      <c r="B7586" s="85">
        <v>40909</v>
      </c>
      <c r="C7586" s="105">
        <v>19.11</v>
      </c>
      <c r="D7586" s="90"/>
      <c r="E7586"/>
      <c r="F7586" s="96">
        <v>2.4300000000000002</v>
      </c>
      <c r="G7586" s="91">
        <v>10.77</v>
      </c>
      <c r="H7586" s="41">
        <v>2.8416757223714839E-4</v>
      </c>
      <c r="I7586" s="42">
        <v>73.302402062981969</v>
      </c>
      <c r="J7586" s="41">
        <v>2.9916666666666666E-4</v>
      </c>
      <c r="K7586" s="42">
        <v>4.5517455599593131</v>
      </c>
      <c r="L7586" s="41">
        <v>2.8416757223714839E-4</v>
      </c>
      <c r="M7586" s="42">
        <v>4.2966669560865984</v>
      </c>
    </row>
    <row r="7587" spans="1:13" x14ac:dyDescent="0.2">
      <c r="A7587" s="84">
        <v>360</v>
      </c>
      <c r="B7587" s="85">
        <v>40910</v>
      </c>
      <c r="C7587" s="105">
        <v>19.16</v>
      </c>
      <c r="D7587" s="90"/>
      <c r="E7587"/>
      <c r="F7587" s="96">
        <v>2.44</v>
      </c>
      <c r="G7587" s="91">
        <v>10.8</v>
      </c>
      <c r="H7587" s="41">
        <v>2.84919994007371E-4</v>
      </c>
      <c r="I7587" s="42">
        <v>73.323287382938474</v>
      </c>
      <c r="J7587" s="41">
        <v>3.0000000000000003E-4</v>
      </c>
      <c r="K7587" s="42">
        <v>4.5520455599593133</v>
      </c>
      <c r="L7587" s="41">
        <v>2.84919994007371E-4</v>
      </c>
      <c r="M7587" s="42">
        <v>4.2969518760806054</v>
      </c>
    </row>
    <row r="7588" spans="1:13" x14ac:dyDescent="0.2">
      <c r="A7588" s="84">
        <v>360</v>
      </c>
      <c r="B7588" s="85">
        <v>40911</v>
      </c>
      <c r="C7588" s="105">
        <v>19.190000000000001</v>
      </c>
      <c r="D7588" s="90"/>
      <c r="E7588"/>
      <c r="F7588" s="96">
        <v>2.4300000000000002</v>
      </c>
      <c r="G7588" s="91">
        <v>10.81</v>
      </c>
      <c r="H7588" s="41">
        <v>2.8517075611844689E-4</v>
      </c>
      <c r="I7588" s="42">
        <v>73.344197040242562</v>
      </c>
      <c r="J7588" s="41">
        <v>3.0027777777777778E-4</v>
      </c>
      <c r="K7588" s="42">
        <v>4.5523458377370911</v>
      </c>
      <c r="L7588" s="41">
        <v>2.8517075611844689E-4</v>
      </c>
      <c r="M7588" s="42">
        <v>4.2972370468367238</v>
      </c>
    </row>
    <row r="7589" spans="1:13" x14ac:dyDescent="0.2">
      <c r="A7589" s="84">
        <v>360</v>
      </c>
      <c r="B7589" s="85">
        <v>40912</v>
      </c>
      <c r="C7589" s="105">
        <v>19.14</v>
      </c>
      <c r="D7589" s="90"/>
      <c r="E7589"/>
      <c r="F7589" s="96">
        <v>2.44</v>
      </c>
      <c r="G7589" s="91">
        <v>10.790000000000001</v>
      </c>
      <c r="H7589" s="41">
        <v>2.8466920932612716E-4</v>
      </c>
      <c r="I7589" s="42">
        <v>73.365075874822665</v>
      </c>
      <c r="J7589" s="41">
        <v>2.9972222222222227E-4</v>
      </c>
      <c r="K7589" s="42">
        <v>4.5526455599593136</v>
      </c>
      <c r="L7589" s="41">
        <v>2.8466920932612716E-4</v>
      </c>
      <c r="M7589" s="42">
        <v>4.2975217160460497</v>
      </c>
    </row>
    <row r="7590" spans="1:13" x14ac:dyDescent="0.2">
      <c r="A7590" s="84">
        <v>360</v>
      </c>
      <c r="B7590" s="85">
        <v>40913</v>
      </c>
      <c r="C7590" s="105">
        <v>19.14</v>
      </c>
      <c r="D7590" s="90"/>
      <c r="E7590"/>
      <c r="F7590" s="96">
        <v>2.46</v>
      </c>
      <c r="G7590" s="91">
        <v>10.8</v>
      </c>
      <c r="H7590" s="41">
        <v>2.84919994007371E-4</v>
      </c>
      <c r="I7590" s="42">
        <v>73.385979051801272</v>
      </c>
      <c r="J7590" s="41">
        <v>3.0000000000000003E-4</v>
      </c>
      <c r="K7590" s="42">
        <v>4.5529455599593138</v>
      </c>
      <c r="L7590" s="41">
        <v>2.84919994007371E-4</v>
      </c>
      <c r="M7590" s="42">
        <v>4.2978066360400575</v>
      </c>
    </row>
    <row r="7591" spans="1:13" x14ac:dyDescent="0.2">
      <c r="A7591" s="84">
        <v>360</v>
      </c>
      <c r="B7591" s="85">
        <v>40914</v>
      </c>
      <c r="C7591" s="105">
        <v>19.13</v>
      </c>
      <c r="D7591" s="90"/>
      <c r="E7591"/>
      <c r="F7591" s="96">
        <v>2.46</v>
      </c>
      <c r="G7591" s="91">
        <v>10.795</v>
      </c>
      <c r="H7591" s="41">
        <v>2.847946044883809E-4</v>
      </c>
      <c r="I7591" s="42">
        <v>73.406878982680325</v>
      </c>
      <c r="J7591" s="41">
        <v>2.998611111111111E-4</v>
      </c>
      <c r="K7591" s="42">
        <v>4.5532454210704252</v>
      </c>
      <c r="L7591" s="41">
        <v>2.847946044883809E-4</v>
      </c>
      <c r="M7591" s="42">
        <v>4.2980914306445461</v>
      </c>
    </row>
    <row r="7592" spans="1:13" x14ac:dyDescent="0.2">
      <c r="A7592" s="84">
        <v>360</v>
      </c>
      <c r="B7592" s="85">
        <v>40915</v>
      </c>
      <c r="C7592" s="105">
        <v>19.13</v>
      </c>
      <c r="D7592" s="90"/>
      <c r="E7592"/>
      <c r="F7592" s="96">
        <v>2.46</v>
      </c>
      <c r="G7592" s="91">
        <v>10.795</v>
      </c>
      <c r="H7592" s="41">
        <v>2.847946044883809E-4</v>
      </c>
      <c r="I7592" s="42">
        <v>73.427784865746929</v>
      </c>
      <c r="J7592" s="41">
        <v>2.998611111111111E-4</v>
      </c>
      <c r="K7592" s="42">
        <v>4.5535452821815365</v>
      </c>
      <c r="L7592" s="41">
        <v>2.847946044883809E-4</v>
      </c>
      <c r="M7592" s="42">
        <v>4.2983762252490347</v>
      </c>
    </row>
    <row r="7593" spans="1:13" x14ac:dyDescent="0.2">
      <c r="A7593" s="84">
        <v>360</v>
      </c>
      <c r="B7593" s="85">
        <v>40916</v>
      </c>
      <c r="C7593" s="105">
        <v>19.13</v>
      </c>
      <c r="D7593" s="90"/>
      <c r="E7593"/>
      <c r="F7593" s="96">
        <v>2.46</v>
      </c>
      <c r="G7593" s="91">
        <v>10.795</v>
      </c>
      <c r="H7593" s="41">
        <v>2.847946044883809E-4</v>
      </c>
      <c r="I7593" s="42">
        <v>73.448696702696225</v>
      </c>
      <c r="J7593" s="41">
        <v>2.998611111111111E-4</v>
      </c>
      <c r="K7593" s="42">
        <v>4.5538451432926479</v>
      </c>
      <c r="L7593" s="41">
        <v>2.847946044883809E-4</v>
      </c>
      <c r="M7593" s="42">
        <v>4.2986610198535233</v>
      </c>
    </row>
    <row r="7594" spans="1:13" x14ac:dyDescent="0.2">
      <c r="A7594" s="84">
        <v>360</v>
      </c>
      <c r="B7594" s="85">
        <v>40917</v>
      </c>
      <c r="C7594" s="105">
        <v>19.04</v>
      </c>
      <c r="D7594" s="90"/>
      <c r="E7594"/>
      <c r="F7594" s="96">
        <v>2.46</v>
      </c>
      <c r="G7594" s="91">
        <v>10.75</v>
      </c>
      <c r="H7594" s="41">
        <v>2.8366584481864798E-4</v>
      </c>
      <c r="I7594" s="42">
        <v>73.469531589297219</v>
      </c>
      <c r="J7594" s="41">
        <v>2.9861111111111109E-4</v>
      </c>
      <c r="K7594" s="42">
        <v>4.5541437544037588</v>
      </c>
      <c r="L7594" s="41">
        <v>2.8366584481864798E-4</v>
      </c>
      <c r="M7594" s="42">
        <v>4.2989446856983422</v>
      </c>
    </row>
    <row r="7595" spans="1:13" x14ac:dyDescent="0.2">
      <c r="A7595" s="84">
        <v>360</v>
      </c>
      <c r="B7595" s="85">
        <v>40918</v>
      </c>
      <c r="C7595" s="105">
        <v>19.09</v>
      </c>
      <c r="D7595" s="90"/>
      <c r="E7595"/>
      <c r="F7595" s="96">
        <v>2.48</v>
      </c>
      <c r="G7595" s="91">
        <v>10.785</v>
      </c>
      <c r="H7595" s="41">
        <v>2.8454380852038774E-4</v>
      </c>
      <c r="I7595" s="42">
        <v>73.49043688962584</v>
      </c>
      <c r="J7595" s="41">
        <v>2.9958333333333334E-4</v>
      </c>
      <c r="K7595" s="42">
        <v>4.5544433377370925</v>
      </c>
      <c r="L7595" s="41">
        <v>2.8454380852038774E-4</v>
      </c>
      <c r="M7595" s="42">
        <v>4.2992292295068628</v>
      </c>
    </row>
    <row r="7596" spans="1:13" x14ac:dyDescent="0.2">
      <c r="A7596" s="84">
        <v>360</v>
      </c>
      <c r="B7596" s="85">
        <v>40919</v>
      </c>
      <c r="C7596" s="105">
        <v>19.09</v>
      </c>
      <c r="D7596" s="90"/>
      <c r="E7596"/>
      <c r="F7596" s="96">
        <v>2.46</v>
      </c>
      <c r="G7596" s="91">
        <v>10.775</v>
      </c>
      <c r="H7596" s="41">
        <v>2.8429298997645347E-4</v>
      </c>
      <c r="I7596" s="42">
        <v>73.511329705663869</v>
      </c>
      <c r="J7596" s="41">
        <v>2.9930555555555559E-4</v>
      </c>
      <c r="K7596" s="42">
        <v>4.5547426432926477</v>
      </c>
      <c r="L7596" s="41">
        <v>2.8429298997645347E-4</v>
      </c>
      <c r="M7596" s="42">
        <v>4.2995135224968397</v>
      </c>
    </row>
    <row r="7597" spans="1:13" x14ac:dyDescent="0.2">
      <c r="A7597" s="84">
        <v>360</v>
      </c>
      <c r="B7597" s="85">
        <v>40920</v>
      </c>
      <c r="C7597" s="105">
        <v>19.09</v>
      </c>
      <c r="D7597" s="90"/>
      <c r="E7597"/>
      <c r="F7597" s="96">
        <v>2.4700000000000002</v>
      </c>
      <c r="G7597" s="91">
        <v>10.78</v>
      </c>
      <c r="H7597" s="41">
        <v>2.8441840207071856E-4</v>
      </c>
      <c r="I7597" s="42">
        <v>73.532237680592843</v>
      </c>
      <c r="J7597" s="41">
        <v>2.9944444444444441E-4</v>
      </c>
      <c r="K7597" s="42">
        <v>4.5550420877370925</v>
      </c>
      <c r="L7597" s="41">
        <v>2.8441840207071856E-4</v>
      </c>
      <c r="M7597" s="42">
        <v>4.2997979408989107</v>
      </c>
    </row>
    <row r="7598" spans="1:13" x14ac:dyDescent="0.2">
      <c r="A7598" s="84">
        <v>360</v>
      </c>
      <c r="B7598" s="85">
        <v>40921</v>
      </c>
      <c r="C7598" s="105">
        <v>19.13</v>
      </c>
      <c r="D7598" s="90"/>
      <c r="E7598"/>
      <c r="F7598" s="96">
        <v>2.4700000000000002</v>
      </c>
      <c r="G7598" s="91">
        <v>10.799999999999999</v>
      </c>
      <c r="H7598" s="41">
        <v>2.84919994007371E-4</v>
      </c>
      <c r="I7598" s="42">
        <v>73.553188485312148</v>
      </c>
      <c r="J7598" s="41">
        <v>2.9999999999999997E-4</v>
      </c>
      <c r="K7598" s="42">
        <v>4.5553420877370927</v>
      </c>
      <c r="L7598" s="41">
        <v>2.84919994007371E-4</v>
      </c>
      <c r="M7598" s="42">
        <v>4.3000828608929176</v>
      </c>
    </row>
    <row r="7599" spans="1:13" x14ac:dyDescent="0.2">
      <c r="A7599" s="84">
        <v>360</v>
      </c>
      <c r="B7599" s="85">
        <v>40922</v>
      </c>
      <c r="C7599" s="105">
        <v>19.13</v>
      </c>
      <c r="D7599" s="90"/>
      <c r="E7599"/>
      <c r="F7599" s="96">
        <v>2.4700000000000002</v>
      </c>
      <c r="G7599" s="91">
        <v>10.799999999999999</v>
      </c>
      <c r="H7599" s="41">
        <v>2.84919994007371E-4</v>
      </c>
      <c r="I7599" s="42">
        <v>73.5741452593346</v>
      </c>
      <c r="J7599" s="41">
        <v>2.9999999999999997E-4</v>
      </c>
      <c r="K7599" s="42">
        <v>4.5556420877370929</v>
      </c>
      <c r="L7599" s="41">
        <v>2.84919994007371E-4</v>
      </c>
      <c r="M7599" s="42">
        <v>4.3003677808869245</v>
      </c>
    </row>
    <row r="7600" spans="1:13" x14ac:dyDescent="0.2">
      <c r="A7600" s="84">
        <v>360</v>
      </c>
      <c r="B7600" s="85">
        <v>40923</v>
      </c>
      <c r="C7600" s="105">
        <v>19.13</v>
      </c>
      <c r="D7600" s="90"/>
      <c r="E7600"/>
      <c r="F7600" s="96">
        <v>2.4700000000000002</v>
      </c>
      <c r="G7600" s="91">
        <v>10.799999999999999</v>
      </c>
      <c r="H7600" s="41">
        <v>2.84919994007371E-4</v>
      </c>
      <c r="I7600" s="42">
        <v>73.595108004360981</v>
      </c>
      <c r="J7600" s="41">
        <v>2.9999999999999997E-4</v>
      </c>
      <c r="K7600" s="42">
        <v>4.5559420877370931</v>
      </c>
      <c r="L7600" s="41">
        <v>2.84919994007371E-4</v>
      </c>
      <c r="M7600" s="42">
        <v>4.3006527008809314</v>
      </c>
    </row>
    <row r="7601" spans="1:13" x14ac:dyDescent="0.2">
      <c r="A7601" s="84">
        <v>360</v>
      </c>
      <c r="B7601" s="85">
        <v>40924</v>
      </c>
      <c r="C7601" s="105">
        <v>19.14</v>
      </c>
      <c r="D7601" s="90"/>
      <c r="E7601"/>
      <c r="F7601" s="96">
        <v>2.4700000000000002</v>
      </c>
      <c r="G7601" s="91">
        <v>10.805</v>
      </c>
      <c r="H7601" s="41">
        <v>2.8504537788398565E-4</v>
      </c>
      <c r="I7601" s="42">
        <v>73.616085949732494</v>
      </c>
      <c r="J7601" s="41">
        <v>3.0013888888888891E-4</v>
      </c>
      <c r="K7601" s="42">
        <v>4.5562422266259821</v>
      </c>
      <c r="L7601" s="41">
        <v>2.8504537788398565E-4</v>
      </c>
      <c r="M7601" s="42">
        <v>4.3009377462588159</v>
      </c>
    </row>
    <row r="7602" spans="1:13" x14ac:dyDescent="0.2">
      <c r="A7602" s="84">
        <v>360</v>
      </c>
      <c r="B7602" s="85">
        <v>40925</v>
      </c>
      <c r="C7602" s="105">
        <v>19.18</v>
      </c>
      <c r="D7602" s="90"/>
      <c r="E7602"/>
      <c r="F7602" s="96">
        <v>2.4700000000000002</v>
      </c>
      <c r="G7602" s="91">
        <v>10.824999999999999</v>
      </c>
      <c r="H7602" s="41">
        <v>2.8554685697512738E-4</v>
      </c>
      <c r="I7602" s="42">
        <v>73.637106791698244</v>
      </c>
      <c r="J7602" s="41">
        <v>3.0069444444444441E-4</v>
      </c>
      <c r="K7602" s="42">
        <v>4.5565429210704265</v>
      </c>
      <c r="L7602" s="41">
        <v>2.8554685697512738E-4</v>
      </c>
      <c r="M7602" s="42">
        <v>4.3012232931157914</v>
      </c>
    </row>
    <row r="7603" spans="1:13" x14ac:dyDescent="0.2">
      <c r="A7603" s="84">
        <v>360</v>
      </c>
      <c r="B7603" s="85">
        <v>40926</v>
      </c>
      <c r="C7603" s="105">
        <v>19.14</v>
      </c>
      <c r="D7603" s="90"/>
      <c r="E7603"/>
      <c r="F7603" s="96">
        <v>2.46</v>
      </c>
      <c r="G7603" s="91">
        <v>10.8</v>
      </c>
      <c r="H7603" s="41">
        <v>2.84919994007371E-4</v>
      </c>
      <c r="I7603" s="42">
        <v>73.658087475724059</v>
      </c>
      <c r="J7603" s="41">
        <v>3.0000000000000003E-4</v>
      </c>
      <c r="K7603" s="42">
        <v>4.5568429210704267</v>
      </c>
      <c r="L7603" s="41">
        <v>2.84919994007371E-4</v>
      </c>
      <c r="M7603" s="42">
        <v>4.3015082131097984</v>
      </c>
    </row>
    <row r="7604" spans="1:13" x14ac:dyDescent="0.2">
      <c r="A7604" s="84">
        <v>360</v>
      </c>
      <c r="B7604" s="85">
        <v>40927</v>
      </c>
      <c r="C7604" s="105">
        <v>19.14</v>
      </c>
      <c r="D7604" s="90"/>
      <c r="E7604"/>
      <c r="F7604" s="96">
        <v>2.4700000000000002</v>
      </c>
      <c r="G7604" s="91">
        <v>10.805</v>
      </c>
      <c r="H7604" s="41">
        <v>2.8504537788398565E-4</v>
      </c>
      <c r="I7604" s="42">
        <v>73.679083373102785</v>
      </c>
      <c r="J7604" s="41">
        <v>3.0013888888888891E-4</v>
      </c>
      <c r="K7604" s="42">
        <v>4.5571430599593157</v>
      </c>
      <c r="L7604" s="41">
        <v>2.8504537788398565E-4</v>
      </c>
      <c r="M7604" s="42">
        <v>4.3017932584876828</v>
      </c>
    </row>
    <row r="7605" spans="1:13" x14ac:dyDescent="0.2">
      <c r="A7605" s="84">
        <v>360</v>
      </c>
      <c r="B7605" s="85">
        <v>40928</v>
      </c>
      <c r="C7605" s="105">
        <v>19.04</v>
      </c>
      <c r="D7605" s="90"/>
      <c r="E7605"/>
      <c r="F7605" s="96">
        <v>2.4500000000000002</v>
      </c>
      <c r="G7605" s="91">
        <v>10.744999999999999</v>
      </c>
      <c r="H7605" s="41">
        <v>2.8354039884637139E-4</v>
      </c>
      <c r="I7605" s="42">
        <v>73.699974369789032</v>
      </c>
      <c r="J7605" s="41">
        <v>2.9847222222222222E-4</v>
      </c>
      <c r="K7605" s="42">
        <v>4.5574415321815378</v>
      </c>
      <c r="L7605" s="41">
        <v>2.8354039884637139E-4</v>
      </c>
      <c r="M7605" s="42">
        <v>4.3020767988865289</v>
      </c>
    </row>
    <row r="7606" spans="1:13" x14ac:dyDescent="0.2">
      <c r="A7606" s="84">
        <v>360</v>
      </c>
      <c r="B7606" s="85">
        <v>40929</v>
      </c>
      <c r="C7606" s="105">
        <v>19.04</v>
      </c>
      <c r="D7606" s="90"/>
      <c r="E7606"/>
      <c r="F7606" s="96">
        <v>2.4500000000000002</v>
      </c>
      <c r="G7606" s="91">
        <v>10.744999999999999</v>
      </c>
      <c r="H7606" s="41">
        <v>2.8354039884637139E-4</v>
      </c>
      <c r="I7606" s="42">
        <v>73.720871289916815</v>
      </c>
      <c r="J7606" s="41">
        <v>2.9847222222222222E-4</v>
      </c>
      <c r="K7606" s="42">
        <v>4.5577400044037599</v>
      </c>
      <c r="L7606" s="41">
        <v>2.8354039884637139E-4</v>
      </c>
      <c r="M7606" s="42">
        <v>4.3023603392853751</v>
      </c>
    </row>
    <row r="7607" spans="1:13" x14ac:dyDescent="0.2">
      <c r="A7607" s="84">
        <v>360</v>
      </c>
      <c r="B7607" s="85">
        <v>40930</v>
      </c>
      <c r="C7607" s="105">
        <v>19.04</v>
      </c>
      <c r="D7607" s="90"/>
      <c r="E7607"/>
      <c r="F7607" s="96">
        <v>2.4500000000000002</v>
      </c>
      <c r="G7607" s="91">
        <v>10.744999999999999</v>
      </c>
      <c r="H7607" s="41">
        <v>2.8354039884637139E-4</v>
      </c>
      <c r="I7607" s="42">
        <v>73.741774135165656</v>
      </c>
      <c r="J7607" s="41">
        <v>2.9847222222222222E-4</v>
      </c>
      <c r="K7607" s="42">
        <v>4.558038476625982</v>
      </c>
      <c r="L7607" s="41">
        <v>2.8354039884637139E-4</v>
      </c>
      <c r="M7607" s="42">
        <v>4.3026438796842212</v>
      </c>
    </row>
    <row r="7608" spans="1:13" x14ac:dyDescent="0.2">
      <c r="A7608" s="84">
        <v>360</v>
      </c>
      <c r="B7608" s="85">
        <v>40931</v>
      </c>
      <c r="C7608" s="105">
        <v>18.989999999999998</v>
      </c>
      <c r="D7608" s="90"/>
      <c r="E7608"/>
      <c r="F7608" s="96">
        <v>2.48</v>
      </c>
      <c r="G7608" s="91">
        <v>10.734999999999999</v>
      </c>
      <c r="H7608" s="41">
        <v>2.8328948995670622E-4</v>
      </c>
      <c r="I7608" s="42">
        <v>73.762664404748904</v>
      </c>
      <c r="J7608" s="41">
        <v>2.9819444444444441E-4</v>
      </c>
      <c r="K7608" s="42">
        <v>4.5583366710704265</v>
      </c>
      <c r="L7608" s="41">
        <v>2.8328948995670622E-4</v>
      </c>
      <c r="M7608" s="42">
        <v>4.3029271691741782</v>
      </c>
    </row>
    <row r="7609" spans="1:13" x14ac:dyDescent="0.2">
      <c r="A7609" s="84">
        <v>360</v>
      </c>
      <c r="B7609" s="85">
        <v>40932</v>
      </c>
      <c r="C7609" s="105">
        <v>18.93</v>
      </c>
      <c r="D7609" s="90"/>
      <c r="E7609"/>
      <c r="F7609" s="96">
        <v>2.48</v>
      </c>
      <c r="G7609" s="91">
        <v>10.705</v>
      </c>
      <c r="H7609" s="41">
        <v>2.8253662769217591E-4</v>
      </c>
      <c r="I7609" s="42">
        <v>73.783505059199413</v>
      </c>
      <c r="J7609" s="41">
        <v>2.9736111111111109E-4</v>
      </c>
      <c r="K7609" s="42">
        <v>4.558634032181538</v>
      </c>
      <c r="L7609" s="41">
        <v>2.8253662769217591E-4</v>
      </c>
      <c r="M7609" s="42">
        <v>4.3032097058018701</v>
      </c>
    </row>
    <row r="7610" spans="1:13" x14ac:dyDescent="0.2">
      <c r="A7610" s="84">
        <v>360</v>
      </c>
      <c r="B7610" s="85">
        <v>40933</v>
      </c>
      <c r="C7610" s="105">
        <v>18.739999999999998</v>
      </c>
      <c r="D7610" s="90"/>
      <c r="E7610"/>
      <c r="F7610" s="96">
        <v>2.48</v>
      </c>
      <c r="G7610" s="91">
        <v>10.61</v>
      </c>
      <c r="H7610" s="41">
        <v>2.8015122093139055E-4</v>
      </c>
      <c r="I7610" s="42">
        <v>73.804175598226351</v>
      </c>
      <c r="J7610" s="41">
        <v>2.9472222222222221E-4</v>
      </c>
      <c r="K7610" s="42">
        <v>4.5589287544037598</v>
      </c>
      <c r="L7610" s="41">
        <v>2.8015122093139055E-4</v>
      </c>
      <c r="M7610" s="42">
        <v>4.303489857022802</v>
      </c>
    </row>
    <row r="7611" spans="1:13" x14ac:dyDescent="0.2">
      <c r="A7611" s="84">
        <v>360</v>
      </c>
      <c r="B7611" s="85">
        <v>40934</v>
      </c>
      <c r="C7611" s="105">
        <v>18.77</v>
      </c>
      <c r="D7611" s="90"/>
      <c r="E7611"/>
      <c r="F7611" s="96">
        <v>2.4900000000000002</v>
      </c>
      <c r="G7611" s="91">
        <v>10.629999999999999</v>
      </c>
      <c r="H7611" s="41">
        <v>2.8065358156803555E-4</v>
      </c>
      <c r="I7611" s="42">
        <v>73.824889004442667</v>
      </c>
      <c r="J7611" s="41">
        <v>2.9527777777777777E-4</v>
      </c>
      <c r="K7611" s="42">
        <v>4.5592240321815378</v>
      </c>
      <c r="L7611" s="41">
        <v>2.8065358156803555E-4</v>
      </c>
      <c r="M7611" s="42">
        <v>4.3037705106043695</v>
      </c>
    </row>
    <row r="7612" spans="1:13" x14ac:dyDescent="0.2">
      <c r="A7612" s="84">
        <v>360</v>
      </c>
      <c r="B7612" s="85">
        <v>40935</v>
      </c>
      <c r="C7612" s="105">
        <v>18.78</v>
      </c>
      <c r="D7612" s="90"/>
      <c r="E7612"/>
      <c r="F7612" s="96">
        <v>2.4900000000000002</v>
      </c>
      <c r="G7612" s="91">
        <v>10.635000000000002</v>
      </c>
      <c r="H7612" s="41">
        <v>2.8077915757629412E-4</v>
      </c>
      <c r="I7612" s="42">
        <v>73.845617494585497</v>
      </c>
      <c r="J7612" s="41">
        <v>2.954166666666667E-4</v>
      </c>
      <c r="K7612" s="42">
        <v>4.5595194488482047</v>
      </c>
      <c r="L7612" s="41">
        <v>2.8077915757629412E-4</v>
      </c>
      <c r="M7612" s="42">
        <v>4.3040512897619454</v>
      </c>
    </row>
    <row r="7613" spans="1:13" x14ac:dyDescent="0.2">
      <c r="A7613" s="84">
        <v>360</v>
      </c>
      <c r="B7613" s="85">
        <v>40936</v>
      </c>
      <c r="C7613" s="105">
        <v>18.78</v>
      </c>
      <c r="D7613" s="90"/>
      <c r="E7613"/>
      <c r="F7613" s="96">
        <v>2.4900000000000002</v>
      </c>
      <c r="G7613" s="91">
        <v>10.635000000000002</v>
      </c>
      <c r="H7613" s="41">
        <v>2.8077915757629412E-4</v>
      </c>
      <c r="I7613" s="42">
        <v>73.866351804856322</v>
      </c>
      <c r="J7613" s="41">
        <v>2.954166666666667E-4</v>
      </c>
      <c r="K7613" s="42">
        <v>4.5598148655148716</v>
      </c>
      <c r="L7613" s="41">
        <v>2.8077915757629412E-4</v>
      </c>
      <c r="M7613" s="42">
        <v>4.3043320689195212</v>
      </c>
    </row>
    <row r="7614" spans="1:13" x14ac:dyDescent="0.2">
      <c r="A7614" s="84">
        <v>360</v>
      </c>
      <c r="B7614" s="85">
        <v>40937</v>
      </c>
      <c r="C7614" s="105">
        <v>18.78</v>
      </c>
      <c r="D7614" s="90"/>
      <c r="E7614"/>
      <c r="F7614" s="96">
        <v>2.4900000000000002</v>
      </c>
      <c r="G7614" s="91">
        <v>10.635000000000002</v>
      </c>
      <c r="H7614" s="41">
        <v>2.8077915757629412E-4</v>
      </c>
      <c r="I7614" s="42">
        <v>73.88709193688932</v>
      </c>
      <c r="J7614" s="41">
        <v>2.954166666666667E-4</v>
      </c>
      <c r="K7614" s="42">
        <v>4.5601102821815385</v>
      </c>
      <c r="L7614" s="41">
        <v>2.8077915757629412E-4</v>
      </c>
      <c r="M7614" s="42">
        <v>4.3046128480770971</v>
      </c>
    </row>
    <row r="7615" spans="1:13" x14ac:dyDescent="0.2">
      <c r="A7615" s="84">
        <v>360</v>
      </c>
      <c r="B7615" s="85">
        <v>40938</v>
      </c>
      <c r="C7615" s="105">
        <v>18.78</v>
      </c>
      <c r="D7615" s="90"/>
      <c r="E7615"/>
      <c r="F7615" s="96">
        <v>2.4700000000000002</v>
      </c>
      <c r="G7615" s="91">
        <v>10.625</v>
      </c>
      <c r="H7615" s="41">
        <v>2.8052799989985999E-4</v>
      </c>
      <c r="I7615" s="42">
        <v>73.907819335008796</v>
      </c>
      <c r="J7615" s="41">
        <v>2.9513888888888889E-4</v>
      </c>
      <c r="K7615" s="42">
        <v>4.5604054210704277</v>
      </c>
      <c r="L7615" s="41">
        <v>2.8052799989985999E-4</v>
      </c>
      <c r="M7615" s="42">
        <v>4.304893376076997</v>
      </c>
    </row>
    <row r="7616" spans="1:13" x14ac:dyDescent="0.2">
      <c r="A7616" s="84">
        <v>360</v>
      </c>
      <c r="B7616" s="85">
        <v>40939</v>
      </c>
      <c r="C7616" s="105">
        <v>18.809999999999999</v>
      </c>
      <c r="D7616" s="90"/>
      <c r="E7616"/>
      <c r="F7616" s="96">
        <v>2.4500000000000002</v>
      </c>
      <c r="G7616" s="91">
        <v>10.629999999999999</v>
      </c>
      <c r="H7616" s="41">
        <v>2.8065358156803555E-4</v>
      </c>
      <c r="I7616" s="42">
        <v>73.928561829211048</v>
      </c>
      <c r="J7616" s="41">
        <v>2.9527777777777777E-4</v>
      </c>
      <c r="K7616" s="42">
        <v>4.5607006988482057</v>
      </c>
      <c r="L7616" s="41">
        <v>2.8065358156803555E-4</v>
      </c>
      <c r="M7616" s="42">
        <v>4.3051740296585645</v>
      </c>
    </row>
    <row r="7617" spans="1:13" x14ac:dyDescent="0.2">
      <c r="A7617" s="84">
        <v>360</v>
      </c>
      <c r="B7617" s="85">
        <v>40940</v>
      </c>
      <c r="C7617" s="105">
        <v>18.78</v>
      </c>
      <c r="D7617" s="90"/>
      <c r="E7617"/>
      <c r="F7617" s="96">
        <v>2.44</v>
      </c>
      <c r="G7617" s="91">
        <v>10.610000000000001</v>
      </c>
      <c r="H7617" s="41">
        <v>2.8015122093139055E-4</v>
      </c>
      <c r="I7617" s="42">
        <v>73.949273006069205</v>
      </c>
      <c r="J7617" s="41">
        <v>2.9472222222222226E-4</v>
      </c>
      <c r="K7617" s="42">
        <v>4.5609954210704275</v>
      </c>
      <c r="L7617" s="41">
        <v>2.8015122093139055E-4</v>
      </c>
      <c r="M7617" s="42">
        <v>4.3054541808794955</v>
      </c>
    </row>
    <row r="7618" spans="1:13" x14ac:dyDescent="0.2">
      <c r="A7618" s="84">
        <v>360</v>
      </c>
      <c r="B7618" s="85">
        <v>40941</v>
      </c>
      <c r="C7618" s="105">
        <v>18.760000000000002</v>
      </c>
      <c r="D7618" s="90"/>
      <c r="E7618"/>
      <c r="F7618" s="96">
        <v>2.46</v>
      </c>
      <c r="G7618" s="91">
        <v>10.610000000000001</v>
      </c>
      <c r="H7618" s="41">
        <v>2.8015122093139055E-4</v>
      </c>
      <c r="I7618" s="42">
        <v>73.969989985188846</v>
      </c>
      <c r="J7618" s="41">
        <v>2.9472222222222226E-4</v>
      </c>
      <c r="K7618" s="42">
        <v>4.5612901432926494</v>
      </c>
      <c r="L7618" s="41">
        <v>2.8015122093139055E-4</v>
      </c>
      <c r="M7618" s="42">
        <v>4.3057343321004264</v>
      </c>
    </row>
    <row r="7619" spans="1:13" x14ac:dyDescent="0.2">
      <c r="A7619" s="84">
        <v>360</v>
      </c>
      <c r="B7619" s="85">
        <v>40942</v>
      </c>
      <c r="C7619" s="105">
        <v>18.760000000000002</v>
      </c>
      <c r="D7619" s="90"/>
      <c r="E7619"/>
      <c r="F7619" s="96">
        <v>2.4700000000000002</v>
      </c>
      <c r="G7619" s="91">
        <v>10.615</v>
      </c>
      <c r="H7619" s="41">
        <v>2.8027681958220363E-4</v>
      </c>
      <c r="I7619" s="42">
        <v>73.990722058726419</v>
      </c>
      <c r="J7619" s="41">
        <v>2.9486111111111114E-4</v>
      </c>
      <c r="K7619" s="42">
        <v>4.5615850044037609</v>
      </c>
      <c r="L7619" s="41">
        <v>2.8027681958220363E-4</v>
      </c>
      <c r="M7619" s="42">
        <v>4.3060146089200089</v>
      </c>
    </row>
    <row r="7620" spans="1:13" x14ac:dyDescent="0.2">
      <c r="A7620" s="84">
        <v>360</v>
      </c>
      <c r="B7620" s="85">
        <v>40943</v>
      </c>
      <c r="C7620" s="105">
        <v>18.760000000000002</v>
      </c>
      <c r="D7620" s="90"/>
      <c r="E7620"/>
      <c r="F7620" s="96">
        <v>2.4700000000000002</v>
      </c>
      <c r="G7620" s="91">
        <v>10.615</v>
      </c>
      <c r="H7620" s="41">
        <v>2.8027681958220363E-4</v>
      </c>
      <c r="I7620" s="42">
        <v>74.011459942983635</v>
      </c>
      <c r="J7620" s="41">
        <v>2.9486111111111114E-4</v>
      </c>
      <c r="K7620" s="42">
        <v>4.5618798655148725</v>
      </c>
      <c r="L7620" s="41">
        <v>2.8027681958220363E-4</v>
      </c>
      <c r="M7620" s="42">
        <v>4.3062948857395913</v>
      </c>
    </row>
    <row r="7621" spans="1:13" x14ac:dyDescent="0.2">
      <c r="A7621" s="84">
        <v>360</v>
      </c>
      <c r="B7621" s="85">
        <v>40944</v>
      </c>
      <c r="C7621" s="105">
        <v>18.760000000000002</v>
      </c>
      <c r="D7621" s="90"/>
      <c r="E7621"/>
      <c r="F7621" s="96">
        <v>2.4700000000000002</v>
      </c>
      <c r="G7621" s="91">
        <v>10.615</v>
      </c>
      <c r="H7621" s="41">
        <v>2.8027681958220363E-4</v>
      </c>
      <c r="I7621" s="42">
        <v>74.032203639589085</v>
      </c>
      <c r="J7621" s="41">
        <v>2.9486111111111114E-4</v>
      </c>
      <c r="K7621" s="42">
        <v>4.562174726625984</v>
      </c>
      <c r="L7621" s="41">
        <v>2.8027681958220363E-4</v>
      </c>
      <c r="M7621" s="42">
        <v>4.3065751625591737</v>
      </c>
    </row>
    <row r="7622" spans="1:13" x14ac:dyDescent="0.2">
      <c r="A7622" s="84">
        <v>360</v>
      </c>
      <c r="B7622" s="85">
        <v>40945</v>
      </c>
      <c r="C7622" s="105">
        <v>18.73</v>
      </c>
      <c r="D7622" s="90"/>
      <c r="E7622"/>
      <c r="F7622" s="96">
        <v>2.48</v>
      </c>
      <c r="G7622" s="91">
        <v>10.605</v>
      </c>
      <c r="H7622" s="41">
        <v>2.800256166186621E-4</v>
      </c>
      <c r="I7622" s="42">
        <v>74.052934553062897</v>
      </c>
      <c r="J7622" s="41">
        <v>2.9458333333333333E-4</v>
      </c>
      <c r="K7622" s="42">
        <v>4.562469309959317</v>
      </c>
      <c r="L7622" s="41">
        <v>2.800256166186621E-4</v>
      </c>
      <c r="M7622" s="42">
        <v>4.3068551881757919</v>
      </c>
    </row>
    <row r="7623" spans="1:13" x14ac:dyDescent="0.2">
      <c r="A7623" s="84">
        <v>360</v>
      </c>
      <c r="B7623" s="85">
        <v>40946</v>
      </c>
      <c r="C7623" s="105">
        <v>18.71</v>
      </c>
      <c r="D7623" s="90"/>
      <c r="E7623"/>
      <c r="F7623" s="96">
        <v>2.4700000000000002</v>
      </c>
      <c r="G7623" s="91">
        <v>10.59</v>
      </c>
      <c r="H7623" s="41">
        <v>2.7964876970432151E-4</v>
      </c>
      <c r="I7623" s="42">
        <v>74.073643365103649</v>
      </c>
      <c r="J7623" s="41">
        <v>2.9416666666666664E-4</v>
      </c>
      <c r="K7623" s="42">
        <v>4.5627634766259835</v>
      </c>
      <c r="L7623" s="41">
        <v>2.7964876970432151E-4</v>
      </c>
      <c r="M7623" s="42">
        <v>4.3071348369454965</v>
      </c>
    </row>
    <row r="7624" spans="1:13" x14ac:dyDescent="0.2">
      <c r="A7624" s="84">
        <v>360</v>
      </c>
      <c r="B7624" s="85">
        <v>40947</v>
      </c>
      <c r="C7624" s="105">
        <v>18.649999999999999</v>
      </c>
      <c r="D7624" s="90"/>
      <c r="E7624"/>
      <c r="F7624" s="96">
        <v>2.48</v>
      </c>
      <c r="G7624" s="91">
        <v>10.565</v>
      </c>
      <c r="H7624" s="41">
        <v>2.790205782279287E-4</v>
      </c>
      <c r="I7624" s="42">
        <v>74.094311435906832</v>
      </c>
      <c r="J7624" s="41">
        <v>2.934722222222222E-4</v>
      </c>
      <c r="K7624" s="42">
        <v>4.5630569488482058</v>
      </c>
      <c r="L7624" s="41">
        <v>2.790205782279287E-4</v>
      </c>
      <c r="M7624" s="42">
        <v>4.3074138575237244</v>
      </c>
    </row>
    <row r="7625" spans="1:13" x14ac:dyDescent="0.2">
      <c r="A7625" s="84">
        <v>360</v>
      </c>
      <c r="B7625" s="85">
        <v>40948</v>
      </c>
      <c r="C7625" s="105">
        <v>18.66</v>
      </c>
      <c r="D7625" s="90"/>
      <c r="E7625"/>
      <c r="F7625" s="96">
        <v>2.4900000000000002</v>
      </c>
      <c r="G7625" s="91">
        <v>10.574999999999999</v>
      </c>
      <c r="H7625" s="41">
        <v>2.7927187181453483E-4</v>
      </c>
      <c r="I7625" s="42">
        <v>74.115003892952345</v>
      </c>
      <c r="J7625" s="41">
        <v>2.9374999999999996E-4</v>
      </c>
      <c r="K7625" s="42">
        <v>4.5633506988482058</v>
      </c>
      <c r="L7625" s="41">
        <v>2.7927187181453483E-4</v>
      </c>
      <c r="M7625" s="42">
        <v>4.3076931293955392</v>
      </c>
    </row>
    <row r="7626" spans="1:13" x14ac:dyDescent="0.2">
      <c r="A7626" s="84">
        <v>360</v>
      </c>
      <c r="B7626" s="85">
        <v>40949</v>
      </c>
      <c r="C7626" s="105">
        <v>18.66</v>
      </c>
      <c r="D7626" s="90"/>
      <c r="E7626"/>
      <c r="F7626" s="96">
        <v>2.48</v>
      </c>
      <c r="G7626" s="91">
        <v>10.57</v>
      </c>
      <c r="H7626" s="41">
        <v>2.7914622785418786E-4</v>
      </c>
      <c r="I7626" s="42">
        <v>74.135692816716457</v>
      </c>
      <c r="J7626" s="41">
        <v>2.9361111111111113E-4</v>
      </c>
      <c r="K7626" s="42">
        <v>4.5636443099593169</v>
      </c>
      <c r="L7626" s="41">
        <v>2.7914622785418786E-4</v>
      </c>
      <c r="M7626" s="42">
        <v>4.3079722756233938</v>
      </c>
    </row>
    <row r="7627" spans="1:13" x14ac:dyDescent="0.2">
      <c r="A7627" s="84">
        <v>360</v>
      </c>
      <c r="B7627" s="85">
        <v>40950</v>
      </c>
      <c r="C7627" s="105">
        <v>18.66</v>
      </c>
      <c r="D7627" s="90"/>
      <c r="E7627"/>
      <c r="F7627" s="96">
        <v>2.48</v>
      </c>
      <c r="G7627" s="91">
        <v>10.57</v>
      </c>
      <c r="H7627" s="41">
        <v>2.7914622785418786E-4</v>
      </c>
      <c r="I7627" s="42">
        <v>74.156387515715593</v>
      </c>
      <c r="J7627" s="41">
        <v>2.9361111111111113E-4</v>
      </c>
      <c r="K7627" s="42">
        <v>4.5639379210704281</v>
      </c>
      <c r="L7627" s="41">
        <v>2.7914622785418786E-4</v>
      </c>
      <c r="M7627" s="42">
        <v>4.3082514218512475</v>
      </c>
    </row>
    <row r="7628" spans="1:13" x14ac:dyDescent="0.2">
      <c r="A7628" s="84">
        <v>360</v>
      </c>
      <c r="B7628" s="85">
        <v>40951</v>
      </c>
      <c r="C7628" s="105">
        <v>18.66</v>
      </c>
      <c r="D7628" s="90"/>
      <c r="E7628"/>
      <c r="F7628" s="96">
        <v>2.48</v>
      </c>
      <c r="G7628" s="91">
        <v>10.57</v>
      </c>
      <c r="H7628" s="41">
        <v>2.7914622785418786E-4</v>
      </c>
      <c r="I7628" s="42">
        <v>74.177087991561905</v>
      </c>
      <c r="J7628" s="41">
        <v>2.9361111111111113E-4</v>
      </c>
      <c r="K7628" s="42">
        <v>4.5642315321815392</v>
      </c>
      <c r="L7628" s="41">
        <v>2.7914622785418786E-4</v>
      </c>
      <c r="M7628" s="42">
        <v>4.3085305680791013</v>
      </c>
    </row>
    <row r="7629" spans="1:13" x14ac:dyDescent="0.2">
      <c r="A7629" s="84">
        <v>360</v>
      </c>
      <c r="B7629" s="85">
        <v>40952</v>
      </c>
      <c r="C7629" s="105">
        <v>18.68</v>
      </c>
      <c r="D7629" s="90"/>
      <c r="E7629"/>
      <c r="F7629" s="96">
        <v>2.5099999999999998</v>
      </c>
      <c r="G7629" s="91">
        <v>10.594999999999999</v>
      </c>
      <c r="H7629" s="41">
        <v>2.7977439100568269E-4</v>
      </c>
      <c r="I7629" s="42">
        <v>74.197840841181318</v>
      </c>
      <c r="J7629" s="41">
        <v>2.9430555555555552E-4</v>
      </c>
      <c r="K7629" s="42">
        <v>4.5645258377370945</v>
      </c>
      <c r="L7629" s="41">
        <v>2.7977439100568269E-4</v>
      </c>
      <c r="M7629" s="42">
        <v>4.3088103424701067</v>
      </c>
    </row>
    <row r="7630" spans="1:13" x14ac:dyDescent="0.2">
      <c r="A7630" s="84">
        <v>360</v>
      </c>
      <c r="B7630" s="85">
        <v>40953</v>
      </c>
      <c r="C7630" s="105">
        <v>18.760000000000002</v>
      </c>
      <c r="D7630" s="90"/>
      <c r="E7630"/>
      <c r="F7630" s="96">
        <v>2.5</v>
      </c>
      <c r="G7630" s="91">
        <v>10.63</v>
      </c>
      <c r="H7630" s="41">
        <v>2.8065358156803555E-4</v>
      </c>
      <c r="I7630" s="42">
        <v>74.218664730958011</v>
      </c>
      <c r="J7630" s="41">
        <v>2.9527777777777782E-4</v>
      </c>
      <c r="K7630" s="42">
        <v>4.5648211155148726</v>
      </c>
      <c r="L7630" s="41">
        <v>2.8065358156803555E-4</v>
      </c>
      <c r="M7630" s="42">
        <v>4.3090909960516743</v>
      </c>
    </row>
    <row r="7631" spans="1:13" x14ac:dyDescent="0.2">
      <c r="A7631" s="84">
        <v>360</v>
      </c>
      <c r="B7631" s="85">
        <v>40954</v>
      </c>
      <c r="C7631" s="105">
        <v>18.78</v>
      </c>
      <c r="D7631" s="90"/>
      <c r="E7631"/>
      <c r="F7631" s="96">
        <v>2.5099999999999998</v>
      </c>
      <c r="G7631" s="91">
        <v>10.645</v>
      </c>
      <c r="H7631" s="41">
        <v>2.8103029261505874E-4</v>
      </c>
      <c r="I7631" s="42">
        <v>74.239522424024855</v>
      </c>
      <c r="J7631" s="41">
        <v>2.9569444444444446E-4</v>
      </c>
      <c r="K7631" s="42">
        <v>4.5651168099593171</v>
      </c>
      <c r="L7631" s="41">
        <v>2.8103029261505874E-4</v>
      </c>
      <c r="M7631" s="42">
        <v>4.3093720263442892</v>
      </c>
    </row>
    <row r="7632" spans="1:13" x14ac:dyDescent="0.2">
      <c r="A7632" s="84">
        <v>360</v>
      </c>
      <c r="B7632" s="85">
        <v>40955</v>
      </c>
      <c r="C7632" s="105">
        <v>18.78</v>
      </c>
      <c r="D7632" s="90"/>
      <c r="E7632"/>
      <c r="F7632" s="96">
        <v>2.52</v>
      </c>
      <c r="G7632" s="91">
        <v>10.65</v>
      </c>
      <c r="H7632" s="41">
        <v>2.8115585164689705E-4</v>
      </c>
      <c r="I7632" s="42">
        <v>74.260395300177848</v>
      </c>
      <c r="J7632" s="41">
        <v>2.9583333333333333E-4</v>
      </c>
      <c r="K7632" s="42">
        <v>4.5654126432926505</v>
      </c>
      <c r="L7632" s="41">
        <v>2.8115585164689705E-4</v>
      </c>
      <c r="M7632" s="42">
        <v>4.3096531821959356</v>
      </c>
    </row>
    <row r="7633" spans="1:13" x14ac:dyDescent="0.2">
      <c r="A7633" s="84">
        <v>360</v>
      </c>
      <c r="B7633" s="85">
        <v>40956</v>
      </c>
      <c r="C7633" s="105">
        <v>18.760000000000002</v>
      </c>
      <c r="D7633" s="90"/>
      <c r="E7633"/>
      <c r="F7633" s="96">
        <v>2.5099999999999998</v>
      </c>
      <c r="G7633" s="91">
        <v>10.635000000000002</v>
      </c>
      <c r="H7633" s="41">
        <v>2.8077915757629412E-4</v>
      </c>
      <c r="I7633" s="42">
        <v>74.281246071411516</v>
      </c>
      <c r="J7633" s="41">
        <v>2.954166666666667E-4</v>
      </c>
      <c r="K7633" s="42">
        <v>4.5657080599593174</v>
      </c>
      <c r="L7633" s="41">
        <v>2.8077915757629412E-4</v>
      </c>
      <c r="M7633" s="42">
        <v>4.3099339613535115</v>
      </c>
    </row>
    <row r="7634" spans="1:13" x14ac:dyDescent="0.2">
      <c r="A7634" s="84">
        <v>360</v>
      </c>
      <c r="B7634" s="85">
        <v>40957</v>
      </c>
      <c r="C7634" s="105">
        <v>18.760000000000002</v>
      </c>
      <c r="D7634" s="90"/>
      <c r="E7634"/>
      <c r="F7634" s="96">
        <v>2.5099999999999998</v>
      </c>
      <c r="G7634" s="91">
        <v>10.635000000000002</v>
      </c>
      <c r="H7634" s="41">
        <v>2.8077915757629412E-4</v>
      </c>
      <c r="I7634" s="42">
        <v>74.302102697107159</v>
      </c>
      <c r="J7634" s="41">
        <v>2.954166666666667E-4</v>
      </c>
      <c r="K7634" s="42">
        <v>4.5660034766259843</v>
      </c>
      <c r="L7634" s="41">
        <v>2.8077915757629412E-4</v>
      </c>
      <c r="M7634" s="42">
        <v>4.3102147405110873</v>
      </c>
    </row>
    <row r="7635" spans="1:13" x14ac:dyDescent="0.2">
      <c r="A7635" s="84">
        <v>360</v>
      </c>
      <c r="B7635" s="85">
        <v>40958</v>
      </c>
      <c r="C7635" s="105">
        <v>18.760000000000002</v>
      </c>
      <c r="D7635" s="90"/>
      <c r="E7635"/>
      <c r="F7635" s="96">
        <v>2.5099999999999998</v>
      </c>
      <c r="G7635" s="91">
        <v>10.635000000000002</v>
      </c>
      <c r="H7635" s="41">
        <v>2.8077915757629412E-4</v>
      </c>
      <c r="I7635" s="42">
        <v>74.322965178908603</v>
      </c>
      <c r="J7635" s="41">
        <v>2.954166666666667E-4</v>
      </c>
      <c r="K7635" s="42">
        <v>4.5662988932926512</v>
      </c>
      <c r="L7635" s="41">
        <v>2.8077915757629412E-4</v>
      </c>
      <c r="M7635" s="42">
        <v>4.3104955196686632</v>
      </c>
    </row>
    <row r="7636" spans="1:13" x14ac:dyDescent="0.2">
      <c r="A7636" s="84">
        <v>360</v>
      </c>
      <c r="B7636" s="85">
        <v>40959</v>
      </c>
      <c r="C7636" s="105">
        <v>18.79</v>
      </c>
      <c r="D7636" s="90"/>
      <c r="E7636"/>
      <c r="F7636" s="96">
        <v>2.5099999999999998</v>
      </c>
      <c r="G7636" s="91">
        <v>10.649999999999999</v>
      </c>
      <c r="H7636" s="41">
        <v>2.8115585164689705E-4</v>
      </c>
      <c r="I7636" s="42">
        <v>74.343861515480398</v>
      </c>
      <c r="J7636" s="41">
        <v>2.9583333333333328E-4</v>
      </c>
      <c r="K7636" s="42">
        <v>4.5665947266259845</v>
      </c>
      <c r="L7636" s="41">
        <v>2.8115585164689705E-4</v>
      </c>
      <c r="M7636" s="42">
        <v>4.3107766755203105</v>
      </c>
    </row>
    <row r="7637" spans="1:13" x14ac:dyDescent="0.2">
      <c r="A7637" s="84">
        <v>360</v>
      </c>
      <c r="B7637" s="85">
        <v>40960</v>
      </c>
      <c r="C7637" s="105">
        <v>18.77</v>
      </c>
      <c r="D7637" s="90"/>
      <c r="E7637"/>
      <c r="F7637" s="96">
        <v>2.5099999999999998</v>
      </c>
      <c r="G7637" s="91">
        <v>10.64</v>
      </c>
      <c r="H7637" s="41">
        <v>2.8090472792507981E-4</v>
      </c>
      <c r="I7637" s="42">
        <v>74.364745057672309</v>
      </c>
      <c r="J7637" s="41">
        <v>2.9555555555555558E-4</v>
      </c>
      <c r="K7637" s="42">
        <v>4.5668902821815403</v>
      </c>
      <c r="L7637" s="41">
        <v>2.8090472792507981E-4</v>
      </c>
      <c r="M7637" s="42">
        <v>4.3110575802482352</v>
      </c>
    </row>
    <row r="7638" spans="1:13" x14ac:dyDescent="0.2">
      <c r="A7638" s="84">
        <v>360</v>
      </c>
      <c r="B7638" s="85">
        <v>40961</v>
      </c>
      <c r="C7638" s="105">
        <v>18.8</v>
      </c>
      <c r="D7638" s="90"/>
      <c r="E7638"/>
      <c r="F7638" s="96">
        <v>2.54</v>
      </c>
      <c r="G7638" s="91">
        <v>10.67</v>
      </c>
      <c r="H7638" s="41">
        <v>2.8165803120061561E-4</v>
      </c>
      <c r="I7638" s="42">
        <v>74.385690485355994</v>
      </c>
      <c r="J7638" s="41">
        <v>2.963888888888889E-4</v>
      </c>
      <c r="K7638" s="42">
        <v>4.567186671070429</v>
      </c>
      <c r="L7638" s="41">
        <v>2.8165803120061561E-4</v>
      </c>
      <c r="M7638" s="42">
        <v>4.3113392382794355</v>
      </c>
    </row>
    <row r="7639" spans="1:13" x14ac:dyDescent="0.2">
      <c r="A7639" s="84">
        <v>360</v>
      </c>
      <c r="B7639" s="85">
        <v>40962</v>
      </c>
      <c r="C7639" s="105">
        <v>18.82</v>
      </c>
      <c r="D7639" s="90"/>
      <c r="E7639"/>
      <c r="F7639" s="96">
        <v>2.54</v>
      </c>
      <c r="G7639" s="91">
        <v>10.68</v>
      </c>
      <c r="H7639" s="41">
        <v>2.8190908704095463E-4</v>
      </c>
      <c r="I7639" s="42">
        <v>74.406660487449628</v>
      </c>
      <c r="J7639" s="41">
        <v>2.9666666666666665E-4</v>
      </c>
      <c r="K7639" s="42">
        <v>4.5674833377370954</v>
      </c>
      <c r="L7639" s="41">
        <v>2.8190908704095463E-4</v>
      </c>
      <c r="M7639" s="42">
        <v>4.3116211473664769</v>
      </c>
    </row>
    <row r="7640" spans="1:13" x14ac:dyDescent="0.2">
      <c r="A7640" s="84">
        <v>360</v>
      </c>
      <c r="B7640" s="85">
        <v>40963</v>
      </c>
      <c r="C7640" s="105">
        <v>18.82</v>
      </c>
      <c r="D7640" s="90"/>
      <c r="E7640"/>
      <c r="F7640" s="96">
        <v>2.54</v>
      </c>
      <c r="G7640" s="91">
        <v>10.68</v>
      </c>
      <c r="H7640" s="41">
        <v>2.8190908704095463E-4</v>
      </c>
      <c r="I7640" s="42">
        <v>74.427636401177409</v>
      </c>
      <c r="J7640" s="41">
        <v>2.9666666666666665E-4</v>
      </c>
      <c r="K7640" s="42">
        <v>4.5677800044037618</v>
      </c>
      <c r="L7640" s="41">
        <v>2.8190908704095463E-4</v>
      </c>
      <c r="M7640" s="42">
        <v>4.3119030564535183</v>
      </c>
    </row>
    <row r="7641" spans="1:13" x14ac:dyDescent="0.2">
      <c r="A7641" s="84">
        <v>360</v>
      </c>
      <c r="B7641" s="85">
        <v>40964</v>
      </c>
      <c r="C7641" s="105">
        <v>18.82</v>
      </c>
      <c r="D7641" s="90"/>
      <c r="E7641"/>
      <c r="F7641" s="96">
        <v>2.54</v>
      </c>
      <c r="G7641" s="91">
        <v>10.68</v>
      </c>
      <c r="H7641" s="41">
        <v>2.8190908704095463E-4</v>
      </c>
      <c r="I7641" s="42">
        <v>74.448618228205888</v>
      </c>
      <c r="J7641" s="41">
        <v>2.9666666666666665E-4</v>
      </c>
      <c r="K7641" s="42">
        <v>4.5680766710704281</v>
      </c>
      <c r="L7641" s="41">
        <v>2.8190908704095463E-4</v>
      </c>
      <c r="M7641" s="42">
        <v>4.3121849655405597</v>
      </c>
    </row>
    <row r="7642" spans="1:13" x14ac:dyDescent="0.2">
      <c r="A7642" s="84">
        <v>360</v>
      </c>
      <c r="B7642" s="85">
        <v>40965</v>
      </c>
      <c r="C7642" s="105">
        <v>18.82</v>
      </c>
      <c r="D7642" s="90"/>
      <c r="E7642"/>
      <c r="F7642" s="96">
        <v>2.54</v>
      </c>
      <c r="G7642" s="91">
        <v>10.68</v>
      </c>
      <c r="H7642" s="41">
        <v>2.8190908704095463E-4</v>
      </c>
      <c r="I7642" s="42">
        <v>74.469605970202068</v>
      </c>
      <c r="J7642" s="41">
        <v>2.9666666666666665E-4</v>
      </c>
      <c r="K7642" s="42">
        <v>4.5683733377370945</v>
      </c>
      <c r="L7642" s="41">
        <v>2.8190908704095463E-4</v>
      </c>
      <c r="M7642" s="42">
        <v>4.3124668746276011</v>
      </c>
    </row>
    <row r="7643" spans="1:13" x14ac:dyDescent="0.2">
      <c r="A7643" s="84">
        <v>360</v>
      </c>
      <c r="B7643" s="85">
        <v>40966</v>
      </c>
      <c r="C7643" s="105">
        <v>18.87</v>
      </c>
      <c r="D7643" s="90"/>
      <c r="E7643"/>
      <c r="F7643" s="96">
        <v>2.52</v>
      </c>
      <c r="G7643" s="91">
        <v>10.695</v>
      </c>
      <c r="H7643" s="41">
        <v>2.8228562839194282E-4</v>
      </c>
      <c r="I7643" s="42">
        <v>74.490627669719473</v>
      </c>
      <c r="J7643" s="41">
        <v>2.9708333333333334E-4</v>
      </c>
      <c r="K7643" s="42">
        <v>4.5686704210704274</v>
      </c>
      <c r="L7643" s="41">
        <v>2.8228562839194282E-4</v>
      </c>
      <c r="M7643" s="42">
        <v>4.3127491602559935</v>
      </c>
    </row>
    <row r="7644" spans="1:13" x14ac:dyDescent="0.2">
      <c r="A7644" s="84">
        <v>360</v>
      </c>
      <c r="B7644" s="85">
        <v>40967</v>
      </c>
      <c r="C7644" s="105">
        <v>18.91</v>
      </c>
      <c r="D7644" s="90"/>
      <c r="E7644"/>
      <c r="F7644" s="96">
        <v>2.5299999999999998</v>
      </c>
      <c r="G7644" s="91">
        <v>10.72</v>
      </c>
      <c r="H7644" s="41">
        <v>2.8291308425254513E-4</v>
      </c>
      <c r="I7644" s="42">
        <v>74.511702042941423</v>
      </c>
      <c r="J7644" s="41">
        <v>2.9777777777777778E-4</v>
      </c>
      <c r="K7644" s="42">
        <v>4.5689681988482054</v>
      </c>
      <c r="L7644" s="41">
        <v>2.8291308425254513E-4</v>
      </c>
      <c r="M7644" s="42">
        <v>4.3130320733402456</v>
      </c>
    </row>
    <row r="7645" spans="1:13" x14ac:dyDescent="0.2">
      <c r="A7645" s="84">
        <v>360</v>
      </c>
      <c r="B7645" s="85">
        <v>40968</v>
      </c>
      <c r="C7645" s="105">
        <v>18.88</v>
      </c>
      <c r="D7645" s="90"/>
      <c r="E7645"/>
      <c r="F7645" s="96">
        <v>2.5299999999999998</v>
      </c>
      <c r="G7645" s="91">
        <v>10.705</v>
      </c>
      <c r="H7645" s="41">
        <v>2.8253662769217591E-4</v>
      </c>
      <c r="I7645" s="42">
        <v>74.532754327960234</v>
      </c>
      <c r="J7645" s="41">
        <v>2.9736111111111109E-4</v>
      </c>
      <c r="K7645" s="42">
        <v>4.5692655599593168</v>
      </c>
      <c r="L7645" s="41">
        <v>2.8253662769217591E-4</v>
      </c>
      <c r="M7645" s="42">
        <v>4.3133146099679376</v>
      </c>
    </row>
    <row r="7646" spans="1:13" x14ac:dyDescent="0.2">
      <c r="A7646" s="84">
        <v>360</v>
      </c>
      <c r="B7646" s="85">
        <v>40969</v>
      </c>
      <c r="C7646" s="105">
        <v>18.920000000000002</v>
      </c>
      <c r="D7646" s="90"/>
      <c r="E7646"/>
      <c r="F7646" s="96">
        <v>2.54</v>
      </c>
      <c r="G7646" s="91">
        <v>10.73</v>
      </c>
      <c r="H7646" s="41">
        <v>2.8316402703842947E-4</v>
      </c>
      <c r="I7646" s="42">
        <v>74.553859322822007</v>
      </c>
      <c r="J7646" s="41">
        <v>2.9805555555555558E-4</v>
      </c>
      <c r="K7646" s="42">
        <v>4.5695636155148724</v>
      </c>
      <c r="L7646" s="41">
        <v>2.8316402703842947E-4</v>
      </c>
      <c r="M7646" s="42">
        <v>4.3135977739949762</v>
      </c>
    </row>
    <row r="7647" spans="1:13" x14ac:dyDescent="0.2">
      <c r="A7647" s="84">
        <v>360</v>
      </c>
      <c r="B7647" s="85">
        <v>40970</v>
      </c>
      <c r="C7647" s="105">
        <v>18.850000000000001</v>
      </c>
      <c r="D7647" s="90"/>
      <c r="E7647"/>
      <c r="F7647" s="96">
        <v>2.5299999999999998</v>
      </c>
      <c r="G7647" s="91">
        <v>10.690000000000001</v>
      </c>
      <c r="H7647" s="41">
        <v>2.8216012026205384E-4</v>
      </c>
      <c r="I7647" s="42">
        <v>74.574895448734537</v>
      </c>
      <c r="J7647" s="41">
        <v>2.9694444444444446E-4</v>
      </c>
      <c r="K7647" s="42">
        <v>4.5698605599593165</v>
      </c>
      <c r="L7647" s="41">
        <v>2.8216012026205384E-4</v>
      </c>
      <c r="M7647" s="42">
        <v>4.3138799341152385</v>
      </c>
    </row>
    <row r="7648" spans="1:13" x14ac:dyDescent="0.2">
      <c r="A7648" s="84">
        <v>360</v>
      </c>
      <c r="B7648" s="85">
        <v>40971</v>
      </c>
      <c r="C7648" s="105">
        <v>18.850000000000001</v>
      </c>
      <c r="D7648" s="90"/>
      <c r="E7648"/>
      <c r="F7648" s="96">
        <v>2.5299999999999998</v>
      </c>
      <c r="G7648" s="91">
        <v>10.690000000000001</v>
      </c>
      <c r="H7648" s="41">
        <v>2.8216012026205384E-4</v>
      </c>
      <c r="I7648" s="42">
        <v>74.595937510202887</v>
      </c>
      <c r="J7648" s="41">
        <v>2.9694444444444446E-4</v>
      </c>
      <c r="K7648" s="42">
        <v>4.5701575044037606</v>
      </c>
      <c r="L7648" s="41">
        <v>2.8216012026205384E-4</v>
      </c>
      <c r="M7648" s="42">
        <v>4.3141620942355008</v>
      </c>
    </row>
    <row r="7649" spans="1:13" x14ac:dyDescent="0.2">
      <c r="A7649" s="84">
        <v>360</v>
      </c>
      <c r="B7649" s="85">
        <v>40972</v>
      </c>
      <c r="C7649" s="105">
        <v>18.850000000000001</v>
      </c>
      <c r="D7649" s="90"/>
      <c r="E7649"/>
      <c r="F7649" s="96">
        <v>2.5299999999999998</v>
      </c>
      <c r="G7649" s="91">
        <v>10.690000000000001</v>
      </c>
      <c r="H7649" s="41">
        <v>2.8216012026205384E-4</v>
      </c>
      <c r="I7649" s="42">
        <v>74.61698550890182</v>
      </c>
      <c r="J7649" s="41">
        <v>2.9694444444444446E-4</v>
      </c>
      <c r="K7649" s="42">
        <v>4.5704544488482046</v>
      </c>
      <c r="L7649" s="41">
        <v>2.8216012026205384E-4</v>
      </c>
      <c r="M7649" s="42">
        <v>4.3144442543557631</v>
      </c>
    </row>
    <row r="7650" spans="1:13" x14ac:dyDescent="0.2">
      <c r="A7650" s="84">
        <v>360</v>
      </c>
      <c r="B7650" s="85">
        <v>40973</v>
      </c>
      <c r="C7650" s="105">
        <v>18.86</v>
      </c>
      <c r="D7650" s="90"/>
      <c r="E7650"/>
      <c r="F7650" s="96">
        <v>2.54</v>
      </c>
      <c r="G7650" s="91">
        <v>10.7</v>
      </c>
      <c r="H7650" s="41">
        <v>2.8241113086835412E-4</v>
      </c>
      <c r="I7650" s="42">
        <v>74.63805817616138</v>
      </c>
      <c r="J7650" s="41">
        <v>2.9722222222222221E-4</v>
      </c>
      <c r="K7650" s="42">
        <v>4.5707516710704272</v>
      </c>
      <c r="L7650" s="41">
        <v>2.8241113086835412E-4</v>
      </c>
      <c r="M7650" s="42">
        <v>4.3147266654866314</v>
      </c>
    </row>
    <row r="7651" spans="1:13" x14ac:dyDescent="0.2">
      <c r="A7651" s="84">
        <v>360</v>
      </c>
      <c r="B7651" s="85">
        <v>40974</v>
      </c>
      <c r="C7651" s="105">
        <v>18.86</v>
      </c>
      <c r="D7651" s="90"/>
      <c r="E7651"/>
      <c r="F7651" s="96">
        <v>2.5499999999999998</v>
      </c>
      <c r="G7651" s="91">
        <v>10.705</v>
      </c>
      <c r="H7651" s="41">
        <v>2.8253662769217591E-4</v>
      </c>
      <c r="I7651" s="42">
        <v>74.659146161415961</v>
      </c>
      <c r="J7651" s="41">
        <v>2.9736111111111109E-4</v>
      </c>
      <c r="K7651" s="42">
        <v>4.5710490321815387</v>
      </c>
      <c r="L7651" s="41">
        <v>2.8253662769217591E-4</v>
      </c>
      <c r="M7651" s="42">
        <v>4.3150092021143234</v>
      </c>
    </row>
    <row r="7652" spans="1:13" x14ac:dyDescent="0.2">
      <c r="A7652" s="84">
        <v>360</v>
      </c>
      <c r="B7652" s="85">
        <v>40975</v>
      </c>
      <c r="C7652" s="105">
        <v>18.82</v>
      </c>
      <c r="D7652" s="90"/>
      <c r="E7652"/>
      <c r="F7652" s="96">
        <v>2.5499999999999998</v>
      </c>
      <c r="G7652" s="91">
        <v>10.685</v>
      </c>
      <c r="H7652" s="41">
        <v>2.8203460647868717E-4</v>
      </c>
      <c r="I7652" s="42">
        <v>74.680202624323627</v>
      </c>
      <c r="J7652" s="41">
        <v>2.9680555555555558E-4</v>
      </c>
      <c r="K7652" s="42">
        <v>4.5713458377370939</v>
      </c>
      <c r="L7652" s="41">
        <v>2.8203460647868717E-4</v>
      </c>
      <c r="M7652" s="42">
        <v>4.3152912367208023</v>
      </c>
    </row>
    <row r="7653" spans="1:13" x14ac:dyDescent="0.2">
      <c r="A7653" s="84">
        <v>360</v>
      </c>
      <c r="B7653" s="85">
        <v>40976</v>
      </c>
      <c r="C7653" s="105">
        <v>18.8</v>
      </c>
      <c r="D7653" s="90"/>
      <c r="E7653"/>
      <c r="F7653" s="96">
        <v>2.56</v>
      </c>
      <c r="G7653" s="91">
        <v>10.68</v>
      </c>
      <c r="H7653" s="41">
        <v>2.8190908704095463E-4</v>
      </c>
      <c r="I7653" s="42">
        <v>74.701255652065484</v>
      </c>
      <c r="J7653" s="41">
        <v>2.9666666666666665E-4</v>
      </c>
      <c r="K7653" s="42">
        <v>4.5716425044037603</v>
      </c>
      <c r="L7653" s="41">
        <v>2.8190908704095463E-4</v>
      </c>
      <c r="M7653" s="42">
        <v>4.3155731458078428</v>
      </c>
    </row>
    <row r="7654" spans="1:13" x14ac:dyDescent="0.2">
      <c r="A7654" s="84">
        <v>360</v>
      </c>
      <c r="B7654" s="85">
        <v>40977</v>
      </c>
      <c r="C7654" s="105">
        <v>18.78</v>
      </c>
      <c r="D7654" s="90"/>
      <c r="E7654"/>
      <c r="F7654" s="96">
        <v>2.56</v>
      </c>
      <c r="G7654" s="91">
        <v>10.67</v>
      </c>
      <c r="H7654" s="41">
        <v>2.8165803120061561E-4</v>
      </c>
      <c r="I7654" s="42">
        <v>74.722295860660665</v>
      </c>
      <c r="J7654" s="41">
        <v>2.963888888888889E-4</v>
      </c>
      <c r="K7654" s="42">
        <v>4.571938893292649</v>
      </c>
      <c r="L7654" s="41">
        <v>2.8165803120061561E-4</v>
      </c>
      <c r="M7654" s="42">
        <v>4.3158548038390432</v>
      </c>
    </row>
    <row r="7655" spans="1:13" x14ac:dyDescent="0.2">
      <c r="A7655" s="84">
        <v>360</v>
      </c>
      <c r="B7655" s="85">
        <v>40978</v>
      </c>
      <c r="C7655" s="105">
        <v>18.78</v>
      </c>
      <c r="D7655" s="90"/>
      <c r="E7655"/>
      <c r="F7655" s="96">
        <v>2.56</v>
      </c>
      <c r="G7655" s="91">
        <v>10.67</v>
      </c>
      <c r="H7655" s="41">
        <v>2.8165803120061561E-4</v>
      </c>
      <c r="I7655" s="42">
        <v>74.743341995399575</v>
      </c>
      <c r="J7655" s="41">
        <v>2.963888888888889E-4</v>
      </c>
      <c r="K7655" s="42">
        <v>4.5722352821815377</v>
      </c>
      <c r="L7655" s="41">
        <v>2.8165803120061561E-4</v>
      </c>
      <c r="M7655" s="42">
        <v>4.3161364618702436</v>
      </c>
    </row>
    <row r="7656" spans="1:13" x14ac:dyDescent="0.2">
      <c r="A7656" s="84">
        <v>360</v>
      </c>
      <c r="B7656" s="85">
        <v>40979</v>
      </c>
      <c r="C7656" s="105">
        <v>18.78</v>
      </c>
      <c r="D7656" s="90"/>
      <c r="E7656"/>
      <c r="F7656" s="96">
        <v>2.56</v>
      </c>
      <c r="G7656" s="91">
        <v>10.67</v>
      </c>
      <c r="H7656" s="41">
        <v>2.8165803120061561E-4</v>
      </c>
      <c r="I7656" s="42">
        <v>74.76439405795135</v>
      </c>
      <c r="J7656" s="41">
        <v>2.963888888888889E-4</v>
      </c>
      <c r="K7656" s="42">
        <v>4.5725316710704265</v>
      </c>
      <c r="L7656" s="41">
        <v>2.8165803120061561E-4</v>
      </c>
      <c r="M7656" s="42">
        <v>4.316418119901444</v>
      </c>
    </row>
    <row r="7657" spans="1:13" x14ac:dyDescent="0.2">
      <c r="A7657" s="84">
        <v>360</v>
      </c>
      <c r="B7657" s="85">
        <v>40980</v>
      </c>
      <c r="C7657" s="105">
        <v>18.920000000000002</v>
      </c>
      <c r="D7657" s="90"/>
      <c r="E7657"/>
      <c r="F7657" s="96">
        <v>2.56</v>
      </c>
      <c r="G7657" s="91">
        <v>10.74</v>
      </c>
      <c r="H7657" s="41">
        <v>2.8341494722594618E-4</v>
      </c>
      <c r="I7657" s="42">
        <v>74.785583404747669</v>
      </c>
      <c r="J7657" s="41">
        <v>2.9833333333333334E-4</v>
      </c>
      <c r="K7657" s="42">
        <v>4.5728300044037598</v>
      </c>
      <c r="L7657" s="41">
        <v>2.8341494722594618E-4</v>
      </c>
      <c r="M7657" s="42">
        <v>4.3167015348486704</v>
      </c>
    </row>
    <row r="7658" spans="1:13" x14ac:dyDescent="0.2">
      <c r="A7658" s="84">
        <v>360</v>
      </c>
      <c r="B7658" s="85">
        <v>40981</v>
      </c>
      <c r="C7658" s="105">
        <v>18.989999999999998</v>
      </c>
      <c r="D7658" s="90"/>
      <c r="E7658"/>
      <c r="F7658" s="96">
        <v>2.56</v>
      </c>
      <c r="G7658" s="91">
        <v>10.774999999999999</v>
      </c>
      <c r="H7658" s="41">
        <v>2.8429298997645347E-4</v>
      </c>
      <c r="I7658" s="42">
        <v>74.806844421860944</v>
      </c>
      <c r="J7658" s="41">
        <v>2.9930555555555553E-4</v>
      </c>
      <c r="K7658" s="42">
        <v>4.5731293099593149</v>
      </c>
      <c r="L7658" s="41">
        <v>2.8429298997645347E-4</v>
      </c>
      <c r="M7658" s="42">
        <v>4.3169858278386464</v>
      </c>
    </row>
    <row r="7659" spans="1:13" x14ac:dyDescent="0.2">
      <c r="A7659" s="84">
        <v>360</v>
      </c>
      <c r="B7659" s="85">
        <v>40982</v>
      </c>
      <c r="C7659" s="105">
        <v>19.04</v>
      </c>
      <c r="D7659" s="90"/>
      <c r="E7659"/>
      <c r="F7659" s="96">
        <v>2.56</v>
      </c>
      <c r="G7659" s="91">
        <v>10.799999999999999</v>
      </c>
      <c r="H7659" s="41">
        <v>2.84919994007371E-4</v>
      </c>
      <c r="I7659" s="42">
        <v>74.828158387525335</v>
      </c>
      <c r="J7659" s="41">
        <v>2.9999999999999997E-4</v>
      </c>
      <c r="K7659" s="42">
        <v>4.5734293099593151</v>
      </c>
      <c r="L7659" s="41">
        <v>2.84919994007371E-4</v>
      </c>
      <c r="M7659" s="42">
        <v>4.3172707478326533</v>
      </c>
    </row>
    <row r="7660" spans="1:13" x14ac:dyDescent="0.2">
      <c r="A7660" s="84">
        <v>360</v>
      </c>
      <c r="B7660" s="85">
        <v>40983</v>
      </c>
      <c r="C7660" s="105">
        <v>19.03</v>
      </c>
      <c r="D7660" s="90"/>
      <c r="E7660"/>
      <c r="F7660" s="96">
        <v>2.57</v>
      </c>
      <c r="G7660" s="91">
        <v>10.8</v>
      </c>
      <c r="H7660" s="41">
        <v>2.84919994007371E-4</v>
      </c>
      <c r="I7660" s="42">
        <v>74.849478425964691</v>
      </c>
      <c r="J7660" s="41">
        <v>3.0000000000000003E-4</v>
      </c>
      <c r="K7660" s="42">
        <v>4.5737293099593153</v>
      </c>
      <c r="L7660" s="41">
        <v>2.84919994007371E-4</v>
      </c>
      <c r="M7660" s="42">
        <v>4.3175556678266602</v>
      </c>
    </row>
    <row r="7661" spans="1:13" x14ac:dyDescent="0.2">
      <c r="A7661" s="84">
        <v>360</v>
      </c>
      <c r="B7661" s="85">
        <v>40984</v>
      </c>
      <c r="C7661" s="105">
        <v>19.05</v>
      </c>
      <c r="D7661" s="90"/>
      <c r="E7661"/>
      <c r="F7661" s="96">
        <v>2.5299999999999998</v>
      </c>
      <c r="G7661" s="91">
        <v>10.790000000000001</v>
      </c>
      <c r="H7661" s="41">
        <v>2.8466920932612716E-4</v>
      </c>
      <c r="I7661" s="42">
        <v>74.87078576780668</v>
      </c>
      <c r="J7661" s="41">
        <v>2.9972222222222227E-4</v>
      </c>
      <c r="K7661" s="42">
        <v>4.5740290321815378</v>
      </c>
      <c r="L7661" s="41">
        <v>2.8466920932612716E-4</v>
      </c>
      <c r="M7661" s="42">
        <v>4.3178403370359861</v>
      </c>
    </row>
    <row r="7662" spans="1:13" x14ac:dyDescent="0.2">
      <c r="A7662" s="84">
        <v>360</v>
      </c>
      <c r="B7662" s="85">
        <v>40985</v>
      </c>
      <c r="C7662" s="105">
        <v>19.05</v>
      </c>
      <c r="D7662" s="90"/>
      <c r="E7662"/>
      <c r="F7662" s="96">
        <v>2.5299999999999998</v>
      </c>
      <c r="G7662" s="91">
        <v>10.790000000000001</v>
      </c>
      <c r="H7662" s="41">
        <v>2.8466920932612716E-4</v>
      </c>
      <c r="I7662" s="42">
        <v>74.892099175192826</v>
      </c>
      <c r="J7662" s="41">
        <v>2.9972222222222227E-4</v>
      </c>
      <c r="K7662" s="42">
        <v>4.5743287544037603</v>
      </c>
      <c r="L7662" s="41">
        <v>2.8466920932612716E-4</v>
      </c>
      <c r="M7662" s="42">
        <v>4.318125006245312</v>
      </c>
    </row>
    <row r="7663" spans="1:13" x14ac:dyDescent="0.2">
      <c r="A7663" s="84">
        <v>360</v>
      </c>
      <c r="B7663" s="85">
        <v>40986</v>
      </c>
      <c r="C7663" s="105">
        <v>19.05</v>
      </c>
      <c r="D7663" s="90"/>
      <c r="E7663"/>
      <c r="F7663" s="96">
        <v>2.5299999999999998</v>
      </c>
      <c r="G7663" s="91">
        <v>10.790000000000001</v>
      </c>
      <c r="H7663" s="41">
        <v>2.8466920932612716E-4</v>
      </c>
      <c r="I7663" s="42">
        <v>74.913418649849802</v>
      </c>
      <c r="J7663" s="41">
        <v>2.9972222222222227E-4</v>
      </c>
      <c r="K7663" s="42">
        <v>4.5746284766259828</v>
      </c>
      <c r="L7663" s="41">
        <v>2.8466920932612716E-4</v>
      </c>
      <c r="M7663" s="42">
        <v>4.3184096754546379</v>
      </c>
    </row>
    <row r="7664" spans="1:13" x14ac:dyDescent="0.2">
      <c r="A7664" s="84">
        <v>360</v>
      </c>
      <c r="B7664" s="85">
        <v>40987</v>
      </c>
      <c r="C7664" s="105">
        <v>19.07</v>
      </c>
      <c r="D7664" s="90"/>
      <c r="E7664"/>
      <c r="F7664" s="96">
        <v>2.54</v>
      </c>
      <c r="G7664" s="91">
        <v>10.805</v>
      </c>
      <c r="H7664" s="41">
        <v>2.8504537788398565E-4</v>
      </c>
      <c r="I7664" s="42">
        <v>74.934772373577431</v>
      </c>
      <c r="J7664" s="41">
        <v>3.0013888888888891E-4</v>
      </c>
      <c r="K7664" s="42">
        <v>4.5749286155148718</v>
      </c>
      <c r="L7664" s="41">
        <v>2.8504537788398565E-4</v>
      </c>
      <c r="M7664" s="42">
        <v>4.3186947208325215</v>
      </c>
    </row>
    <row r="7665" spans="1:13" x14ac:dyDescent="0.2">
      <c r="A7665" s="84">
        <v>360</v>
      </c>
      <c r="B7665" s="85">
        <v>40988</v>
      </c>
      <c r="C7665" s="105">
        <v>19.07</v>
      </c>
      <c r="D7665" s="90"/>
      <c r="E7665"/>
      <c r="F7665" s="96">
        <v>2.5099999999999998</v>
      </c>
      <c r="G7665" s="91">
        <v>10.79</v>
      </c>
      <c r="H7665" s="41">
        <v>2.8466920932612716E-4</v>
      </c>
      <c r="I7665" s="42">
        <v>74.956103995980044</v>
      </c>
      <c r="J7665" s="41">
        <v>2.9972222222222222E-4</v>
      </c>
      <c r="K7665" s="42">
        <v>4.5752283377370944</v>
      </c>
      <c r="L7665" s="41">
        <v>2.8466920932612716E-4</v>
      </c>
      <c r="M7665" s="42">
        <v>4.3189793900418474</v>
      </c>
    </row>
    <row r="7666" spans="1:13" x14ac:dyDescent="0.2">
      <c r="A7666" s="84">
        <v>360</v>
      </c>
      <c r="B7666" s="85">
        <v>40989</v>
      </c>
      <c r="C7666" s="105">
        <v>19.13</v>
      </c>
      <c r="D7666" s="90"/>
      <c r="E7666"/>
      <c r="F7666" s="96">
        <v>2.54</v>
      </c>
      <c r="G7666" s="91">
        <v>10.834999999999999</v>
      </c>
      <c r="H7666" s="41">
        <v>2.8579756267888001E-4</v>
      </c>
      <c r="I7666" s="42">
        <v>74.977526267810006</v>
      </c>
      <c r="J7666" s="41">
        <v>3.0097222222222222E-4</v>
      </c>
      <c r="K7666" s="42">
        <v>4.5755293099593164</v>
      </c>
      <c r="L7666" s="41">
        <v>2.8579756267888001E-4</v>
      </c>
      <c r="M7666" s="42">
        <v>4.3192651876045263</v>
      </c>
    </row>
    <row r="7667" spans="1:13" x14ac:dyDescent="0.2">
      <c r="A7667" s="84">
        <v>360</v>
      </c>
      <c r="B7667" s="85">
        <v>40990</v>
      </c>
      <c r="C7667" s="105">
        <v>19.12</v>
      </c>
      <c r="D7667" s="90"/>
      <c r="E7667"/>
      <c r="F7667" s="96">
        <v>2.5099999999999998</v>
      </c>
      <c r="G7667" s="91">
        <v>10.815000000000001</v>
      </c>
      <c r="H7667" s="41">
        <v>2.8529612871164289E-4</v>
      </c>
      <c r="I7667" s="42">
        <v>74.998917065794586</v>
      </c>
      <c r="J7667" s="41">
        <v>3.0041666666666671E-4</v>
      </c>
      <c r="K7667" s="42">
        <v>4.5758297266259831</v>
      </c>
      <c r="L7667" s="41">
        <v>2.8529612871164289E-4</v>
      </c>
      <c r="M7667" s="42">
        <v>4.3195504837332379</v>
      </c>
    </row>
    <row r="7668" spans="1:13" x14ac:dyDescent="0.2">
      <c r="A7668" s="84">
        <v>360</v>
      </c>
      <c r="B7668" s="85">
        <v>40991</v>
      </c>
      <c r="C7668" s="105">
        <v>19.16</v>
      </c>
      <c r="D7668" s="90"/>
      <c r="E7668"/>
      <c r="F7668" s="96">
        <v>2.52</v>
      </c>
      <c r="G7668" s="91">
        <v>10.84</v>
      </c>
      <c r="H7668" s="41">
        <v>2.859229070719671E-4</v>
      </c>
      <c r="I7668" s="42">
        <v>75.020360974189288</v>
      </c>
      <c r="J7668" s="41">
        <v>3.011111111111111E-4</v>
      </c>
      <c r="K7668" s="42">
        <v>4.5761308377370939</v>
      </c>
      <c r="L7668" s="41">
        <v>2.859229070719671E-4</v>
      </c>
      <c r="M7668" s="42">
        <v>4.3198364066403094</v>
      </c>
    </row>
    <row r="7669" spans="1:13" x14ac:dyDescent="0.2">
      <c r="A7669" s="84">
        <v>360</v>
      </c>
      <c r="B7669" s="85">
        <v>40992</v>
      </c>
      <c r="C7669" s="105">
        <v>19.16</v>
      </c>
      <c r="D7669" s="90"/>
      <c r="E7669"/>
      <c r="F7669" s="96">
        <v>2.52</v>
      </c>
      <c r="G7669" s="91">
        <v>10.84</v>
      </c>
      <c r="H7669" s="41">
        <v>2.859229070719671E-4</v>
      </c>
      <c r="I7669" s="42">
        <v>75.041811013888619</v>
      </c>
      <c r="J7669" s="41">
        <v>3.011111111111111E-4</v>
      </c>
      <c r="K7669" s="42">
        <v>4.5764319488482048</v>
      </c>
      <c r="L7669" s="41">
        <v>2.859229070719671E-4</v>
      </c>
      <c r="M7669" s="42">
        <v>4.320122329547381</v>
      </c>
    </row>
    <row r="7670" spans="1:13" x14ac:dyDescent="0.2">
      <c r="A7670" s="84">
        <v>360</v>
      </c>
      <c r="B7670" s="85">
        <v>40993</v>
      </c>
      <c r="C7670" s="105">
        <v>19.16</v>
      </c>
      <c r="D7670" s="90"/>
      <c r="E7670"/>
      <c r="F7670" s="96">
        <v>2.52</v>
      </c>
      <c r="G7670" s="91">
        <v>10.84</v>
      </c>
      <c r="H7670" s="41">
        <v>2.859229070719671E-4</v>
      </c>
      <c r="I7670" s="42">
        <v>75.06326718664566</v>
      </c>
      <c r="J7670" s="41">
        <v>3.011111111111111E-4</v>
      </c>
      <c r="K7670" s="42">
        <v>4.5767330599593157</v>
      </c>
      <c r="L7670" s="41">
        <v>2.859229070719671E-4</v>
      </c>
      <c r="M7670" s="42">
        <v>4.3204082524544525</v>
      </c>
    </row>
    <row r="7671" spans="1:13" x14ac:dyDescent="0.2">
      <c r="A7671" s="84">
        <v>360</v>
      </c>
      <c r="B7671" s="85">
        <v>40994</v>
      </c>
      <c r="C7671" s="105">
        <v>19.2</v>
      </c>
      <c r="D7671" s="90"/>
      <c r="E7671"/>
      <c r="F7671" s="96">
        <v>2.48</v>
      </c>
      <c r="G7671" s="91">
        <v>10.84</v>
      </c>
      <c r="H7671" s="41">
        <v>2.859229070719671E-4</v>
      </c>
      <c r="I7671" s="42">
        <v>75.084729494213988</v>
      </c>
      <c r="J7671" s="41">
        <v>3.011111111111111E-4</v>
      </c>
      <c r="K7671" s="42">
        <v>4.5770341710704265</v>
      </c>
      <c r="L7671" s="41">
        <v>2.859229070719671E-4</v>
      </c>
      <c r="M7671" s="42">
        <v>4.320694175361524</v>
      </c>
    </row>
    <row r="7672" spans="1:13" x14ac:dyDescent="0.2">
      <c r="A7672" s="84">
        <v>360</v>
      </c>
      <c r="B7672" s="85">
        <v>40995</v>
      </c>
      <c r="C7672" s="105">
        <v>19.25</v>
      </c>
      <c r="D7672" s="90"/>
      <c r="E7672"/>
      <c r="F7672" s="96">
        <v>2.4300000000000002</v>
      </c>
      <c r="G7672" s="91">
        <v>10.84</v>
      </c>
      <c r="H7672" s="41">
        <v>2.859229070719671E-4</v>
      </c>
      <c r="I7672" s="42">
        <v>75.106197938347691</v>
      </c>
      <c r="J7672" s="41">
        <v>3.011111111111111E-4</v>
      </c>
      <c r="K7672" s="42">
        <v>4.5773352821815374</v>
      </c>
      <c r="L7672" s="41">
        <v>2.859229070719671E-4</v>
      </c>
      <c r="M7672" s="42">
        <v>4.3209800982685955</v>
      </c>
    </row>
    <row r="7673" spans="1:13" x14ac:dyDescent="0.2">
      <c r="A7673" s="84">
        <v>360</v>
      </c>
      <c r="B7673" s="85">
        <v>40996</v>
      </c>
      <c r="C7673" s="105">
        <v>19.25</v>
      </c>
      <c r="D7673" s="90"/>
      <c r="E7673"/>
      <c r="F7673" s="96">
        <v>2.42</v>
      </c>
      <c r="G7673" s="91">
        <v>10.835000000000001</v>
      </c>
      <c r="H7673" s="41">
        <v>2.8579756267888001E-4</v>
      </c>
      <c r="I7673" s="42">
        <v>75.127663106660549</v>
      </c>
      <c r="J7673" s="41">
        <v>3.0097222222222222E-4</v>
      </c>
      <c r="K7673" s="42">
        <v>4.5776362544037594</v>
      </c>
      <c r="L7673" s="41">
        <v>2.8579756267888001E-4</v>
      </c>
      <c r="M7673" s="42">
        <v>4.3212658958312744</v>
      </c>
    </row>
    <row r="7674" spans="1:13" x14ac:dyDescent="0.2">
      <c r="A7674" s="84">
        <v>360</v>
      </c>
      <c r="B7674" s="85">
        <v>40997</v>
      </c>
      <c r="C7674" s="105">
        <v>19.23</v>
      </c>
      <c r="D7674" s="90"/>
      <c r="E7674"/>
      <c r="F7674" s="96">
        <v>2.4300000000000002</v>
      </c>
      <c r="G7674" s="91">
        <v>10.83</v>
      </c>
      <c r="H7674" s="41">
        <v>2.8567221264674814E-4</v>
      </c>
      <c r="I7674" s="42">
        <v>75.149124992411203</v>
      </c>
      <c r="J7674" s="41">
        <v>3.0083333333333335E-4</v>
      </c>
      <c r="K7674" s="42">
        <v>4.5779370877370926</v>
      </c>
      <c r="L7674" s="41">
        <v>2.8567221264674814E-4</v>
      </c>
      <c r="M7674" s="42">
        <v>4.3215515680439207</v>
      </c>
    </row>
    <row r="7675" spans="1:13" x14ac:dyDescent="0.2">
      <c r="A7675" s="84">
        <v>360</v>
      </c>
      <c r="B7675" s="85">
        <v>40998</v>
      </c>
      <c r="C7675" s="105">
        <v>19.170000000000002</v>
      </c>
      <c r="D7675" s="90"/>
      <c r="E7675"/>
      <c r="F7675" s="96">
        <v>2.4300000000000002</v>
      </c>
      <c r="G7675" s="91">
        <v>10.8</v>
      </c>
      <c r="H7675" s="41">
        <v>2.84919994007371E-4</v>
      </c>
      <c r="I7675" s="42">
        <v>75.170536480653695</v>
      </c>
      <c r="J7675" s="41">
        <v>3.0000000000000003E-4</v>
      </c>
      <c r="K7675" s="42">
        <v>4.5782370877370928</v>
      </c>
      <c r="L7675" s="41">
        <v>2.84919994007371E-4</v>
      </c>
      <c r="M7675" s="42">
        <v>4.3218364880379276</v>
      </c>
    </row>
    <row r="7676" spans="1:13" x14ac:dyDescent="0.2">
      <c r="A7676" s="84">
        <v>360</v>
      </c>
      <c r="B7676" s="85">
        <v>40999</v>
      </c>
      <c r="C7676" s="105">
        <v>19.170000000000002</v>
      </c>
      <c r="D7676" s="90"/>
      <c r="E7676"/>
      <c r="F7676" s="96">
        <v>2.4300000000000002</v>
      </c>
      <c r="G7676" s="91">
        <v>10.8</v>
      </c>
      <c r="H7676" s="41">
        <v>2.84919994007371E-4</v>
      </c>
      <c r="I7676" s="42">
        <v>75.191954069457296</v>
      </c>
      <c r="J7676" s="41">
        <v>3.0000000000000003E-4</v>
      </c>
      <c r="K7676" s="42">
        <v>4.578537087737093</v>
      </c>
      <c r="L7676" s="41">
        <v>2.84919994007371E-4</v>
      </c>
      <c r="M7676" s="42">
        <v>4.3221214080319346</v>
      </c>
    </row>
    <row r="7677" spans="1:13" x14ac:dyDescent="0.2">
      <c r="A7677" s="84">
        <v>360</v>
      </c>
      <c r="B7677" s="85">
        <v>41000</v>
      </c>
      <c r="C7677" s="105">
        <v>19.170000000000002</v>
      </c>
      <c r="D7677" s="90"/>
      <c r="E7677"/>
      <c r="F7677" s="96">
        <v>2.4300000000000002</v>
      </c>
      <c r="G7677" s="91">
        <v>10.8</v>
      </c>
      <c r="H7677" s="41">
        <v>2.84919994007371E-4</v>
      </c>
      <c r="I7677" s="42">
        <v>75.213377760560164</v>
      </c>
      <c r="J7677" s="41">
        <v>3.0000000000000003E-4</v>
      </c>
      <c r="K7677" s="42">
        <v>4.5788370877370932</v>
      </c>
      <c r="L7677" s="41">
        <v>2.84919994007371E-4</v>
      </c>
      <c r="M7677" s="42">
        <v>4.3224063280259415</v>
      </c>
    </row>
    <row r="7678" spans="1:13" x14ac:dyDescent="0.2">
      <c r="A7678" s="84">
        <v>360</v>
      </c>
      <c r="B7678" s="85">
        <v>41001</v>
      </c>
      <c r="C7678" s="105">
        <v>19.170000000000002</v>
      </c>
      <c r="D7678" s="90"/>
      <c r="E7678"/>
      <c r="F7678" s="96">
        <v>2.44</v>
      </c>
      <c r="G7678" s="91">
        <v>10.805000000000001</v>
      </c>
      <c r="H7678" s="41">
        <v>2.8504537788398565E-4</v>
      </c>
      <c r="I7678" s="42">
        <v>75.23481698624586</v>
      </c>
      <c r="J7678" s="41">
        <v>3.0013888888888891E-4</v>
      </c>
      <c r="K7678" s="42">
        <v>4.5791372266259822</v>
      </c>
      <c r="L7678" s="41">
        <v>2.8504537788398565E-4</v>
      </c>
      <c r="M7678" s="42">
        <v>4.3226913734038259</v>
      </c>
    </row>
    <row r="7679" spans="1:13" x14ac:dyDescent="0.2">
      <c r="A7679" s="84">
        <v>360</v>
      </c>
      <c r="B7679" s="85">
        <v>41002</v>
      </c>
      <c r="C7679" s="105">
        <v>19.18</v>
      </c>
      <c r="D7679" s="90"/>
      <c r="E7679"/>
      <c r="F7679" s="96">
        <v>2.39</v>
      </c>
      <c r="G7679" s="91">
        <v>10.785</v>
      </c>
      <c r="H7679" s="41">
        <v>2.8454380852038774E-4</v>
      </c>
      <c r="I7679" s="42">
        <v>75.256224587604464</v>
      </c>
      <c r="J7679" s="41">
        <v>2.9958333333333334E-4</v>
      </c>
      <c r="K7679" s="42">
        <v>4.5794368099593159</v>
      </c>
      <c r="L7679" s="41">
        <v>2.8454380852038774E-4</v>
      </c>
      <c r="M7679" s="42">
        <v>4.3229759172123465</v>
      </c>
    </row>
    <row r="7680" spans="1:13" x14ac:dyDescent="0.2">
      <c r="A7680" s="84">
        <v>360</v>
      </c>
      <c r="B7680" s="85">
        <v>41003</v>
      </c>
      <c r="C7680" s="105">
        <v>19.18</v>
      </c>
      <c r="D7680" s="90"/>
      <c r="E7680"/>
      <c r="F7680" s="96">
        <v>2.4</v>
      </c>
      <c r="G7680" s="91">
        <v>10.79</v>
      </c>
      <c r="H7680" s="41">
        <v>2.8466920932612716E-4</v>
      </c>
      <c r="I7680" s="42">
        <v>75.277647717554686</v>
      </c>
      <c r="J7680" s="41">
        <v>2.9972222222222222E-4</v>
      </c>
      <c r="K7680" s="42">
        <v>4.5797365321815384</v>
      </c>
      <c r="L7680" s="41">
        <v>2.8466920932612716E-4</v>
      </c>
      <c r="M7680" s="42">
        <v>4.3232605864216724</v>
      </c>
    </row>
    <row r="7681" spans="1:13" x14ac:dyDescent="0.2">
      <c r="A7681" s="84">
        <v>360</v>
      </c>
      <c r="B7681" s="85">
        <v>41004</v>
      </c>
      <c r="C7681" s="105">
        <v>19.18</v>
      </c>
      <c r="D7681" s="90"/>
      <c r="E7681"/>
      <c r="F7681" s="96">
        <v>2.4</v>
      </c>
      <c r="G7681" s="91">
        <v>10.79</v>
      </c>
      <c r="H7681" s="41">
        <v>2.8466920932612716E-4</v>
      </c>
      <c r="I7681" s="42">
        <v>75.299076946010373</v>
      </c>
      <c r="J7681" s="41">
        <v>2.9972222222222222E-4</v>
      </c>
      <c r="K7681" s="42">
        <v>4.5800362544037609</v>
      </c>
      <c r="L7681" s="41">
        <v>2.8466920932612716E-4</v>
      </c>
      <c r="M7681" s="42">
        <v>4.3235452556309983</v>
      </c>
    </row>
    <row r="7682" spans="1:13" x14ac:dyDescent="0.2">
      <c r="A7682" s="84">
        <v>360</v>
      </c>
      <c r="B7682" s="85">
        <v>41005</v>
      </c>
      <c r="C7682" s="105">
        <v>19.18</v>
      </c>
      <c r="D7682" s="90"/>
      <c r="E7682"/>
      <c r="F7682" s="96">
        <v>2.4</v>
      </c>
      <c r="G7682" s="91">
        <v>10.79</v>
      </c>
      <c r="H7682" s="41">
        <v>2.8466920932612716E-4</v>
      </c>
      <c r="I7682" s="42">
        <v>75.320512274707582</v>
      </c>
      <c r="J7682" s="41">
        <v>2.9972222222222222E-4</v>
      </c>
      <c r="K7682" s="42">
        <v>4.5803359766259835</v>
      </c>
      <c r="L7682" s="41">
        <v>2.8466920932612716E-4</v>
      </c>
      <c r="M7682" s="42">
        <v>4.3238299248403242</v>
      </c>
    </row>
    <row r="7683" spans="1:13" x14ac:dyDescent="0.2">
      <c r="A7683" s="84">
        <v>360</v>
      </c>
      <c r="B7683" s="85">
        <v>41006</v>
      </c>
      <c r="C7683" s="105">
        <v>19.18</v>
      </c>
      <c r="D7683" s="90"/>
      <c r="E7683"/>
      <c r="F7683" s="96">
        <v>2.4</v>
      </c>
      <c r="G7683" s="91">
        <v>10.79</v>
      </c>
      <c r="H7683" s="41">
        <v>2.8466920932612716E-4</v>
      </c>
      <c r="I7683" s="42">
        <v>75.341953705382863</v>
      </c>
      <c r="J7683" s="41">
        <v>2.9972222222222222E-4</v>
      </c>
      <c r="K7683" s="42">
        <v>4.580635698848206</v>
      </c>
      <c r="L7683" s="41">
        <v>2.8466920932612716E-4</v>
      </c>
      <c r="M7683" s="42">
        <v>4.3241145940496502</v>
      </c>
    </row>
    <row r="7684" spans="1:13" x14ac:dyDescent="0.2">
      <c r="A7684" s="84">
        <v>360</v>
      </c>
      <c r="B7684" s="85">
        <v>41007</v>
      </c>
      <c r="C7684" s="105">
        <v>19.18</v>
      </c>
      <c r="D7684" s="90"/>
      <c r="E7684"/>
      <c r="F7684" s="96">
        <v>2.4</v>
      </c>
      <c r="G7684" s="91">
        <v>10.79</v>
      </c>
      <c r="H7684" s="41">
        <v>2.8466920932612716E-4</v>
      </c>
      <c r="I7684" s="42">
        <v>75.363401239773253</v>
      </c>
      <c r="J7684" s="41">
        <v>2.9972222222222222E-4</v>
      </c>
      <c r="K7684" s="42">
        <v>4.5809354210704285</v>
      </c>
      <c r="L7684" s="41">
        <v>2.8466920932612716E-4</v>
      </c>
      <c r="M7684" s="42">
        <v>4.3243992632589761</v>
      </c>
    </row>
    <row r="7685" spans="1:13" x14ac:dyDescent="0.2">
      <c r="A7685" s="84">
        <v>360</v>
      </c>
      <c r="B7685" s="85">
        <v>41008</v>
      </c>
      <c r="C7685" s="105">
        <v>19.100000000000001</v>
      </c>
      <c r="D7685" s="90"/>
      <c r="E7685"/>
      <c r="F7685" s="96">
        <v>2.44</v>
      </c>
      <c r="G7685" s="91">
        <v>10.770000000000001</v>
      </c>
      <c r="H7685" s="41">
        <v>2.8416757223714839E-4</v>
      </c>
      <c r="I7685" s="42">
        <v>75.3848170745391</v>
      </c>
      <c r="J7685" s="41">
        <v>2.9916666666666671E-4</v>
      </c>
      <c r="K7685" s="42">
        <v>4.5812345877370948</v>
      </c>
      <c r="L7685" s="41">
        <v>2.8416757223714839E-4</v>
      </c>
      <c r="M7685" s="42">
        <v>4.3246834308312128</v>
      </c>
    </row>
    <row r="7686" spans="1:13" x14ac:dyDescent="0.2">
      <c r="A7686" s="84">
        <v>360</v>
      </c>
      <c r="B7686" s="85">
        <v>41009</v>
      </c>
      <c r="C7686" s="105">
        <v>19.14</v>
      </c>
      <c r="D7686" s="90"/>
      <c r="E7686"/>
      <c r="F7686" s="96">
        <v>2.4</v>
      </c>
      <c r="G7686" s="91">
        <v>10.77</v>
      </c>
      <c r="H7686" s="41">
        <v>2.8416757223714839E-4</v>
      </c>
      <c r="I7686" s="42">
        <v>75.406238994990716</v>
      </c>
      <c r="J7686" s="41">
        <v>2.9916666666666666E-4</v>
      </c>
      <c r="K7686" s="42">
        <v>4.5815337544037611</v>
      </c>
      <c r="L7686" s="41">
        <v>2.8416757223714839E-4</v>
      </c>
      <c r="M7686" s="42">
        <v>4.3249675984034504</v>
      </c>
    </row>
    <row r="7687" spans="1:13" x14ac:dyDescent="0.2">
      <c r="A7687" s="84">
        <v>360</v>
      </c>
      <c r="B7687" s="85">
        <v>41010</v>
      </c>
      <c r="C7687" s="105">
        <v>19.18</v>
      </c>
      <c r="D7687" s="90"/>
      <c r="E7687"/>
      <c r="F7687" s="96">
        <v>2.4</v>
      </c>
      <c r="G7687" s="91">
        <v>10.79</v>
      </c>
      <c r="H7687" s="41">
        <v>2.8466920932612716E-4</v>
      </c>
      <c r="I7687" s="42">
        <v>75.427704829423675</v>
      </c>
      <c r="J7687" s="41">
        <v>2.9972222222222222E-4</v>
      </c>
      <c r="K7687" s="42">
        <v>4.5818334766259836</v>
      </c>
      <c r="L7687" s="41">
        <v>2.8466920932612716E-4</v>
      </c>
      <c r="M7687" s="42">
        <v>4.3252522676127763</v>
      </c>
    </row>
    <row r="7688" spans="1:13" x14ac:dyDescent="0.2">
      <c r="A7688" s="84">
        <v>360</v>
      </c>
      <c r="B7688" s="85">
        <v>41011</v>
      </c>
      <c r="C7688" s="105">
        <v>19.170000000000002</v>
      </c>
      <c r="D7688" s="90"/>
      <c r="E7688"/>
      <c r="F7688" s="96">
        <v>2.42</v>
      </c>
      <c r="G7688" s="91">
        <v>10.795000000000002</v>
      </c>
      <c r="H7688" s="41">
        <v>2.847946044883809E-4</v>
      </c>
      <c r="I7688" s="42">
        <v>75.449186232788037</v>
      </c>
      <c r="J7688" s="41">
        <v>2.9986111111111115E-4</v>
      </c>
      <c r="K7688" s="42">
        <v>4.582133337737095</v>
      </c>
      <c r="L7688" s="41">
        <v>2.847946044883809E-4</v>
      </c>
      <c r="M7688" s="42">
        <v>4.3255370622172649</v>
      </c>
    </row>
    <row r="7689" spans="1:13" x14ac:dyDescent="0.2">
      <c r="A7689" s="84">
        <v>360</v>
      </c>
      <c r="B7689" s="85">
        <v>41012</v>
      </c>
      <c r="C7689" s="105">
        <v>19.18</v>
      </c>
      <c r="D7689" s="90"/>
      <c r="E7689"/>
      <c r="F7689" s="96">
        <v>2.4500000000000002</v>
      </c>
      <c r="G7689" s="91">
        <v>10.815</v>
      </c>
      <c r="H7689" s="41">
        <v>2.8529612871164289E-4</v>
      </c>
      <c r="I7689" s="42">
        <v>75.470711593534702</v>
      </c>
      <c r="J7689" s="41">
        <v>3.0041666666666666E-4</v>
      </c>
      <c r="K7689" s="42">
        <v>4.5824337544037617</v>
      </c>
      <c r="L7689" s="41">
        <v>2.8529612871164289E-4</v>
      </c>
      <c r="M7689" s="42">
        <v>4.3258223583459765</v>
      </c>
    </row>
    <row r="7690" spans="1:13" x14ac:dyDescent="0.2">
      <c r="A7690" s="84">
        <v>360</v>
      </c>
      <c r="B7690" s="85">
        <v>41013</v>
      </c>
      <c r="C7690" s="105">
        <v>19.18</v>
      </c>
      <c r="D7690" s="90"/>
      <c r="E7690"/>
      <c r="F7690" s="96">
        <v>2.4500000000000002</v>
      </c>
      <c r="G7690" s="91">
        <v>10.815</v>
      </c>
      <c r="H7690" s="41">
        <v>2.8529612871164289E-4</v>
      </c>
      <c r="I7690" s="42">
        <v>75.492243095383444</v>
      </c>
      <c r="J7690" s="41">
        <v>3.0041666666666666E-4</v>
      </c>
      <c r="K7690" s="42">
        <v>4.5827341710704284</v>
      </c>
      <c r="L7690" s="41">
        <v>2.8529612871164289E-4</v>
      </c>
      <c r="M7690" s="42">
        <v>4.3261076544746881</v>
      </c>
    </row>
    <row r="7691" spans="1:13" x14ac:dyDescent="0.2">
      <c r="A7691" s="84">
        <v>360</v>
      </c>
      <c r="B7691" s="85">
        <v>41014</v>
      </c>
      <c r="C7691" s="105">
        <v>19.18</v>
      </c>
      <c r="D7691" s="90"/>
      <c r="E7691"/>
      <c r="F7691" s="96">
        <v>2.4500000000000002</v>
      </c>
      <c r="G7691" s="91">
        <v>10.815</v>
      </c>
      <c r="H7691" s="41">
        <v>2.8529612871164289E-4</v>
      </c>
      <c r="I7691" s="42">
        <v>75.513780740086318</v>
      </c>
      <c r="J7691" s="41">
        <v>3.0041666666666666E-4</v>
      </c>
      <c r="K7691" s="42">
        <v>4.583034587737095</v>
      </c>
      <c r="L7691" s="41">
        <v>2.8529612871164289E-4</v>
      </c>
      <c r="M7691" s="42">
        <v>4.3263929506033998</v>
      </c>
    </row>
    <row r="7692" spans="1:13" x14ac:dyDescent="0.2">
      <c r="A7692" s="84">
        <v>360</v>
      </c>
      <c r="B7692" s="85">
        <v>41015</v>
      </c>
      <c r="C7692" s="105">
        <v>19.190000000000001</v>
      </c>
      <c r="D7692" s="90"/>
      <c r="E7692"/>
      <c r="F7692" s="96">
        <v>2.4700000000000002</v>
      </c>
      <c r="G7692" s="91">
        <v>10.83</v>
      </c>
      <c r="H7692" s="41">
        <v>2.8567221264674814E-4</v>
      </c>
      <c r="I7692" s="42">
        <v>75.535352928915657</v>
      </c>
      <c r="J7692" s="41">
        <v>3.0083333333333335E-4</v>
      </c>
      <c r="K7692" s="42">
        <v>4.5833354210704282</v>
      </c>
      <c r="L7692" s="41">
        <v>2.8567221264674814E-4</v>
      </c>
      <c r="M7692" s="42">
        <v>4.326678622816047</v>
      </c>
    </row>
    <row r="7693" spans="1:13" x14ac:dyDescent="0.2">
      <c r="A7693" s="84">
        <v>360</v>
      </c>
      <c r="B7693" s="85">
        <v>41016</v>
      </c>
      <c r="C7693" s="105">
        <v>19.23</v>
      </c>
      <c r="D7693" s="90"/>
      <c r="E7693"/>
      <c r="F7693" s="96">
        <v>2.48</v>
      </c>
      <c r="G7693" s="91">
        <v>10.855</v>
      </c>
      <c r="H7693" s="41">
        <v>2.8629890642251077E-4</v>
      </c>
      <c r="I7693" s="42">
        <v>75.556978617855449</v>
      </c>
      <c r="J7693" s="41">
        <v>3.0152777777777779E-4</v>
      </c>
      <c r="K7693" s="42">
        <v>4.5836369488482056</v>
      </c>
      <c r="L7693" s="41">
        <v>2.8629890642251077E-4</v>
      </c>
      <c r="M7693" s="42">
        <v>4.3269649217224693</v>
      </c>
    </row>
    <row r="7694" spans="1:13" x14ac:dyDescent="0.2">
      <c r="A7694" s="84">
        <v>360</v>
      </c>
      <c r="B7694" s="85">
        <v>41017</v>
      </c>
      <c r="C7694" s="105">
        <v>19.27</v>
      </c>
      <c r="D7694" s="90"/>
      <c r="E7694"/>
      <c r="F7694" s="96">
        <v>2.4300000000000002</v>
      </c>
      <c r="G7694" s="91">
        <v>10.85</v>
      </c>
      <c r="H7694" s="41">
        <v>2.8617357894322737E-4</v>
      </c>
      <c r="I7694" s="42">
        <v>75.578601028840652</v>
      </c>
      <c r="J7694" s="41">
        <v>3.0138888888888885E-4</v>
      </c>
      <c r="K7694" s="42">
        <v>4.5839383377370941</v>
      </c>
      <c r="L7694" s="41">
        <v>2.8617357894322737E-4</v>
      </c>
      <c r="M7694" s="42">
        <v>4.3272510953014125</v>
      </c>
    </row>
    <row r="7695" spans="1:13" x14ac:dyDescent="0.2">
      <c r="A7695" s="84">
        <v>360</v>
      </c>
      <c r="B7695" s="85">
        <v>41018</v>
      </c>
      <c r="C7695" s="105">
        <v>19.27</v>
      </c>
      <c r="D7695" s="90"/>
      <c r="E7695"/>
      <c r="F7695" s="96">
        <v>2.46</v>
      </c>
      <c r="G7695" s="91">
        <v>10.865</v>
      </c>
      <c r="H7695" s="41">
        <v>2.8654954447082659E-4</v>
      </c>
      <c r="I7695" s="42">
        <v>75.600258042537206</v>
      </c>
      <c r="J7695" s="41">
        <v>3.0180555555555554E-4</v>
      </c>
      <c r="K7695" s="42">
        <v>4.5842401432926501</v>
      </c>
      <c r="L7695" s="41">
        <v>2.8654954447082659E-4</v>
      </c>
      <c r="M7695" s="42">
        <v>4.3275376448458829</v>
      </c>
    </row>
    <row r="7696" spans="1:13" x14ac:dyDescent="0.2">
      <c r="A7696" s="84">
        <v>360</v>
      </c>
      <c r="B7696" s="85">
        <v>41019</v>
      </c>
      <c r="C7696" s="105">
        <v>19.28</v>
      </c>
      <c r="D7696" s="90"/>
      <c r="E7696"/>
      <c r="F7696" s="96">
        <v>2.4300000000000002</v>
      </c>
      <c r="G7696" s="91">
        <v>10.855</v>
      </c>
      <c r="H7696" s="41">
        <v>2.8629890642251077E-4</v>
      </c>
      <c r="I7696" s="42">
        <v>75.621902313740037</v>
      </c>
      <c r="J7696" s="41">
        <v>3.0152777777777779E-4</v>
      </c>
      <c r="K7696" s="42">
        <v>4.5845416710704274</v>
      </c>
      <c r="L7696" s="41">
        <v>2.8629890642251077E-4</v>
      </c>
      <c r="M7696" s="42">
        <v>4.3278239437523052</v>
      </c>
    </row>
    <row r="7697" spans="1:13" x14ac:dyDescent="0.2">
      <c r="A7697" s="84">
        <v>360</v>
      </c>
      <c r="B7697" s="85">
        <v>41020</v>
      </c>
      <c r="C7697" s="105">
        <v>19.28</v>
      </c>
      <c r="D7697" s="90"/>
      <c r="E7697"/>
      <c r="F7697" s="96">
        <v>2.4300000000000002</v>
      </c>
      <c r="G7697" s="91">
        <v>10.855</v>
      </c>
      <c r="H7697" s="41">
        <v>2.8629890642251077E-4</v>
      </c>
      <c r="I7697" s="42">
        <v>75.643552781674046</v>
      </c>
      <c r="J7697" s="41">
        <v>3.0152777777777779E-4</v>
      </c>
      <c r="K7697" s="42">
        <v>4.5848431988482048</v>
      </c>
      <c r="L7697" s="41">
        <v>2.8629890642251077E-4</v>
      </c>
      <c r="M7697" s="42">
        <v>4.3281102426587275</v>
      </c>
    </row>
    <row r="7698" spans="1:13" x14ac:dyDescent="0.2">
      <c r="A7698" s="84">
        <v>360</v>
      </c>
      <c r="B7698" s="85">
        <v>41021</v>
      </c>
      <c r="C7698" s="105">
        <v>19.28</v>
      </c>
      <c r="D7698" s="90"/>
      <c r="E7698"/>
      <c r="F7698" s="96">
        <v>2.4300000000000002</v>
      </c>
      <c r="G7698" s="91">
        <v>10.855</v>
      </c>
      <c r="H7698" s="41">
        <v>2.8629890642251077E-4</v>
      </c>
      <c r="I7698" s="42">
        <v>75.665209448113359</v>
      </c>
      <c r="J7698" s="41">
        <v>3.0152777777777779E-4</v>
      </c>
      <c r="K7698" s="42">
        <v>4.5851447266259822</v>
      </c>
      <c r="L7698" s="41">
        <v>2.8629890642251077E-4</v>
      </c>
      <c r="M7698" s="42">
        <v>4.3283965415651497</v>
      </c>
    </row>
    <row r="7699" spans="1:13" x14ac:dyDescent="0.2">
      <c r="A7699" s="84">
        <v>360</v>
      </c>
      <c r="B7699" s="85">
        <v>41022</v>
      </c>
      <c r="C7699" s="105">
        <v>19.239999999999998</v>
      </c>
      <c r="D7699" s="90"/>
      <c r="E7699"/>
      <c r="F7699" s="96">
        <v>2.46</v>
      </c>
      <c r="G7699" s="91">
        <v>10.85</v>
      </c>
      <c r="H7699" s="41">
        <v>2.8617357894322737E-4</v>
      </c>
      <c r="I7699" s="42">
        <v>75.686862831902616</v>
      </c>
      <c r="J7699" s="41">
        <v>3.0138888888888885E-4</v>
      </c>
      <c r="K7699" s="42">
        <v>4.5854461155148707</v>
      </c>
      <c r="L7699" s="41">
        <v>2.8617357894322737E-4</v>
      </c>
      <c r="M7699" s="42">
        <v>4.328682715144093</v>
      </c>
    </row>
    <row r="7700" spans="1:13" x14ac:dyDescent="0.2">
      <c r="A7700" s="84">
        <v>360</v>
      </c>
      <c r="B7700" s="85">
        <v>41023</v>
      </c>
      <c r="C7700" s="105">
        <v>19.3</v>
      </c>
      <c r="D7700" s="90"/>
      <c r="E7700"/>
      <c r="F7700" s="96">
        <v>2.46</v>
      </c>
      <c r="G7700" s="91">
        <v>10.88</v>
      </c>
      <c r="H7700" s="41">
        <v>2.8692545927500035E-4</v>
      </c>
      <c r="I7700" s="42">
        <v>75.708579319781748</v>
      </c>
      <c r="J7700" s="41">
        <v>3.0222222222222223E-4</v>
      </c>
      <c r="K7700" s="42">
        <v>4.5857483377370931</v>
      </c>
      <c r="L7700" s="41">
        <v>2.8692545927500035E-4</v>
      </c>
      <c r="M7700" s="42">
        <v>4.3289696406033684</v>
      </c>
    </row>
    <row r="7701" spans="1:13" x14ac:dyDescent="0.2">
      <c r="A7701" s="84">
        <v>360</v>
      </c>
      <c r="B7701" s="85">
        <v>41024</v>
      </c>
      <c r="C7701" s="105">
        <v>19.28</v>
      </c>
      <c r="D7701" s="90"/>
      <c r="E7701"/>
      <c r="F7701" s="96">
        <v>2.44</v>
      </c>
      <c r="G7701" s="91">
        <v>10.860000000000001</v>
      </c>
      <c r="H7701" s="41">
        <v>2.8642422826496983E-4</v>
      </c>
      <c r="I7701" s="42">
        <v>75.730264091186456</v>
      </c>
      <c r="J7701" s="41">
        <v>3.0166666666666672E-4</v>
      </c>
      <c r="K7701" s="42">
        <v>4.5860500044037602</v>
      </c>
      <c r="L7701" s="41">
        <v>2.8642422826496983E-4</v>
      </c>
      <c r="M7701" s="42">
        <v>4.3292560648316334</v>
      </c>
    </row>
    <row r="7702" spans="1:13" x14ac:dyDescent="0.2">
      <c r="A7702" s="84">
        <v>360</v>
      </c>
      <c r="B7702" s="85">
        <v>41025</v>
      </c>
      <c r="C7702" s="105">
        <v>19.27</v>
      </c>
      <c r="D7702" s="90"/>
      <c r="E7702"/>
      <c r="F7702" s="96">
        <v>2.46</v>
      </c>
      <c r="G7702" s="91">
        <v>10.865</v>
      </c>
      <c r="H7702" s="41">
        <v>2.8654954447082659E-4</v>
      </c>
      <c r="I7702" s="42">
        <v>75.751964563864448</v>
      </c>
      <c r="J7702" s="41">
        <v>3.0180555555555554E-4</v>
      </c>
      <c r="K7702" s="42">
        <v>4.5863518099593161</v>
      </c>
      <c r="L7702" s="41">
        <v>2.8654954447082659E-4</v>
      </c>
      <c r="M7702" s="42">
        <v>4.3295426143761038</v>
      </c>
    </row>
    <row r="7703" spans="1:13" x14ac:dyDescent="0.2">
      <c r="A7703" s="84">
        <v>360</v>
      </c>
      <c r="B7703" s="85">
        <v>41026</v>
      </c>
      <c r="C7703" s="105">
        <v>19.25</v>
      </c>
      <c r="D7703" s="90"/>
      <c r="E7703"/>
      <c r="F7703" s="96">
        <v>2.4900000000000002</v>
      </c>
      <c r="G7703" s="91">
        <v>10.870000000000001</v>
      </c>
      <c r="H7703" s="41">
        <v>2.8667485504074719E-4</v>
      </c>
      <c r="I7703" s="42">
        <v>75.773680747324846</v>
      </c>
      <c r="J7703" s="41">
        <v>3.0194444444444447E-4</v>
      </c>
      <c r="K7703" s="42">
        <v>4.5866537544037609</v>
      </c>
      <c r="L7703" s="41">
        <v>2.8667485504074719E-4</v>
      </c>
      <c r="M7703" s="42">
        <v>4.3298292892311441</v>
      </c>
    </row>
    <row r="7704" spans="1:13" x14ac:dyDescent="0.2">
      <c r="A7704" s="84">
        <v>360</v>
      </c>
      <c r="B7704" s="85">
        <v>41027</v>
      </c>
      <c r="C7704" s="105">
        <v>19.25</v>
      </c>
      <c r="D7704" s="90"/>
      <c r="E7704"/>
      <c r="F7704" s="96">
        <v>2.4900000000000002</v>
      </c>
      <c r="G7704" s="91">
        <v>10.870000000000001</v>
      </c>
      <c r="H7704" s="41">
        <v>2.8667485504074719E-4</v>
      </c>
      <c r="I7704" s="42">
        <v>75.795403156268989</v>
      </c>
      <c r="J7704" s="41">
        <v>3.0194444444444447E-4</v>
      </c>
      <c r="K7704" s="42">
        <v>4.5869556988482056</v>
      </c>
      <c r="L7704" s="41">
        <v>2.8667485504074719E-4</v>
      </c>
      <c r="M7704" s="42">
        <v>4.3301159640861844</v>
      </c>
    </row>
    <row r="7705" spans="1:13" x14ac:dyDescent="0.2">
      <c r="A7705" s="84">
        <v>360</v>
      </c>
      <c r="B7705" s="85">
        <v>41028</v>
      </c>
      <c r="C7705" s="105">
        <v>19.25</v>
      </c>
      <c r="D7705" s="90"/>
      <c r="E7705"/>
      <c r="F7705" s="96">
        <v>2.4900000000000002</v>
      </c>
      <c r="G7705" s="91">
        <v>10.870000000000001</v>
      </c>
      <c r="H7705" s="41">
        <v>2.8667485504074719E-4</v>
      </c>
      <c r="I7705" s="42">
        <v>75.817131792481561</v>
      </c>
      <c r="J7705" s="41">
        <v>3.0194444444444447E-4</v>
      </c>
      <c r="K7705" s="42">
        <v>4.5872576432926504</v>
      </c>
      <c r="L7705" s="41">
        <v>2.8667485504074719E-4</v>
      </c>
      <c r="M7705" s="42">
        <v>4.3304026389412247</v>
      </c>
    </row>
    <row r="7706" spans="1:13" x14ac:dyDescent="0.2">
      <c r="A7706" s="84">
        <v>360</v>
      </c>
      <c r="B7706" s="85">
        <v>41029</v>
      </c>
      <c r="C7706" s="105">
        <v>19.25</v>
      </c>
      <c r="D7706" s="90"/>
      <c r="E7706"/>
      <c r="F7706" s="96">
        <v>2.4900000000000002</v>
      </c>
      <c r="G7706" s="91">
        <v>10.870000000000001</v>
      </c>
      <c r="H7706" s="41">
        <v>2.8667485504074719E-4</v>
      </c>
      <c r="I7706" s="42">
        <v>75.838866657747772</v>
      </c>
      <c r="J7706" s="41">
        <v>3.0194444444444447E-4</v>
      </c>
      <c r="K7706" s="42">
        <v>4.5875595877370952</v>
      </c>
      <c r="L7706" s="41">
        <v>2.8667485504074719E-4</v>
      </c>
      <c r="M7706" s="42">
        <v>4.330689313796265</v>
      </c>
    </row>
    <row r="7707" spans="1:13" x14ac:dyDescent="0.2">
      <c r="A7707" s="84">
        <v>360</v>
      </c>
      <c r="B7707" s="85">
        <v>41030</v>
      </c>
      <c r="C7707" s="105">
        <v>19.25</v>
      </c>
      <c r="D7707" s="90"/>
      <c r="E7707"/>
      <c r="F7707" s="96">
        <v>2.4900000000000002</v>
      </c>
      <c r="G7707" s="91">
        <v>10.870000000000001</v>
      </c>
      <c r="H7707" s="41">
        <v>2.8667485504074719E-4</v>
      </c>
      <c r="I7707" s="42">
        <v>75.86060775385333</v>
      </c>
      <c r="J7707" s="41">
        <v>3.0194444444444447E-4</v>
      </c>
      <c r="K7707" s="42">
        <v>4.5878615321815399</v>
      </c>
      <c r="L7707" s="41">
        <v>2.8667485504074719E-4</v>
      </c>
      <c r="M7707" s="42">
        <v>4.3309759886513053</v>
      </c>
    </row>
    <row r="7708" spans="1:13" x14ac:dyDescent="0.2">
      <c r="A7708" s="84">
        <v>360</v>
      </c>
      <c r="B7708" s="85">
        <v>41031</v>
      </c>
      <c r="C7708" s="105">
        <v>19.13</v>
      </c>
      <c r="D7708" s="90"/>
      <c r="E7708"/>
      <c r="F7708" s="96">
        <v>2.48</v>
      </c>
      <c r="G7708" s="91">
        <v>10.805</v>
      </c>
      <c r="H7708" s="41">
        <v>2.8504537788398565E-4</v>
      </c>
      <c r="I7708" s="42">
        <v>75.882231469457039</v>
      </c>
      <c r="J7708" s="41">
        <v>3.0013888888888891E-4</v>
      </c>
      <c r="K7708" s="42">
        <v>4.5881616710704289</v>
      </c>
      <c r="L7708" s="41">
        <v>2.8504537788398565E-4</v>
      </c>
      <c r="M7708" s="42">
        <v>4.3312610340291897</v>
      </c>
    </row>
    <row r="7709" spans="1:13" x14ac:dyDescent="0.2">
      <c r="A7709" s="84">
        <v>360</v>
      </c>
      <c r="B7709" s="85">
        <v>41032</v>
      </c>
      <c r="C7709" s="105">
        <v>19.29</v>
      </c>
      <c r="D7709" s="90"/>
      <c r="E7709"/>
      <c r="F7709" s="96">
        <v>2.4300000000000002</v>
      </c>
      <c r="G7709" s="91">
        <v>10.86</v>
      </c>
      <c r="H7709" s="41">
        <v>2.8642422826496983E-4</v>
      </c>
      <c r="I7709" s="42">
        <v>75.903965979044699</v>
      </c>
      <c r="J7709" s="41">
        <v>3.0166666666666666E-4</v>
      </c>
      <c r="K7709" s="42">
        <v>4.588463337737096</v>
      </c>
      <c r="L7709" s="41">
        <v>2.8642422826496983E-4</v>
      </c>
      <c r="M7709" s="42">
        <v>4.3315474582574547</v>
      </c>
    </row>
    <row r="7710" spans="1:13" x14ac:dyDescent="0.2">
      <c r="A7710" s="84">
        <v>360</v>
      </c>
      <c r="B7710" s="85">
        <v>41033</v>
      </c>
      <c r="C7710" s="105">
        <v>19.260000000000002</v>
      </c>
      <c r="D7710" s="90"/>
      <c r="E7710"/>
      <c r="F7710" s="96">
        <v>2.44</v>
      </c>
      <c r="G7710" s="91">
        <v>10.850000000000001</v>
      </c>
      <c r="H7710" s="41">
        <v>2.8617357894322737E-4</v>
      </c>
      <c r="I7710" s="42">
        <v>75.925687688644913</v>
      </c>
      <c r="J7710" s="41">
        <v>3.0138888888888891E-4</v>
      </c>
      <c r="K7710" s="42">
        <v>4.5887647266259846</v>
      </c>
      <c r="L7710" s="41">
        <v>2.8617357894322737E-4</v>
      </c>
      <c r="M7710" s="42">
        <v>4.3318336318363979</v>
      </c>
    </row>
    <row r="7711" spans="1:13" x14ac:dyDescent="0.2">
      <c r="A7711" s="84">
        <v>360</v>
      </c>
      <c r="B7711" s="85">
        <v>41034</v>
      </c>
      <c r="C7711" s="105">
        <v>19.260000000000002</v>
      </c>
      <c r="D7711" s="90"/>
      <c r="E7711"/>
      <c r="F7711" s="96">
        <v>2.44</v>
      </c>
      <c r="G7711" s="91">
        <v>10.850000000000001</v>
      </c>
      <c r="H7711" s="41">
        <v>2.8617357894322737E-4</v>
      </c>
      <c r="I7711" s="42">
        <v>75.9474156144245</v>
      </c>
      <c r="J7711" s="41">
        <v>3.0138888888888891E-4</v>
      </c>
      <c r="K7711" s="42">
        <v>4.5890661155148731</v>
      </c>
      <c r="L7711" s="41">
        <v>2.8617357894322737E-4</v>
      </c>
      <c r="M7711" s="42">
        <v>4.3321198054153411</v>
      </c>
    </row>
    <row r="7712" spans="1:13" x14ac:dyDescent="0.2">
      <c r="A7712" s="84">
        <v>360</v>
      </c>
      <c r="B7712" s="85">
        <v>41035</v>
      </c>
      <c r="C7712" s="105">
        <v>19.260000000000002</v>
      </c>
      <c r="D7712" s="90"/>
      <c r="E7712"/>
      <c r="F7712" s="96">
        <v>2.44</v>
      </c>
      <c r="G7712" s="91">
        <v>10.850000000000001</v>
      </c>
      <c r="H7712" s="41">
        <v>2.8617357894322737E-4</v>
      </c>
      <c r="I7712" s="42">
        <v>75.969149758162374</v>
      </c>
      <c r="J7712" s="41">
        <v>3.0138888888888891E-4</v>
      </c>
      <c r="K7712" s="42">
        <v>4.5893675044037616</v>
      </c>
      <c r="L7712" s="41">
        <v>2.8617357894322737E-4</v>
      </c>
      <c r="M7712" s="42">
        <v>4.3324059789942844</v>
      </c>
    </row>
    <row r="7713" spans="1:13" x14ac:dyDescent="0.2">
      <c r="A7713" s="84">
        <v>360</v>
      </c>
      <c r="B7713" s="85">
        <v>41036</v>
      </c>
      <c r="C7713" s="105">
        <v>19.23</v>
      </c>
      <c r="D7713" s="90"/>
      <c r="E7713"/>
      <c r="F7713" s="96">
        <v>2.44</v>
      </c>
      <c r="G7713" s="91">
        <v>10.835000000000001</v>
      </c>
      <c r="H7713" s="41">
        <v>2.8579756267888001E-4</v>
      </c>
      <c r="I7713" s="42">
        <v>75.990861556002045</v>
      </c>
      <c r="J7713" s="41">
        <v>3.0097222222222222E-4</v>
      </c>
      <c r="K7713" s="42">
        <v>4.5896684766259837</v>
      </c>
      <c r="L7713" s="41">
        <v>2.8579756267888001E-4</v>
      </c>
      <c r="M7713" s="42">
        <v>4.3326917765569632</v>
      </c>
    </row>
    <row r="7714" spans="1:13" x14ac:dyDescent="0.2">
      <c r="A7714" s="84">
        <v>360</v>
      </c>
      <c r="B7714" s="85">
        <v>41037</v>
      </c>
      <c r="C7714" s="105">
        <v>19.239999999999998</v>
      </c>
      <c r="D7714" s="90"/>
      <c r="E7714"/>
      <c r="F7714" s="96">
        <v>2.46</v>
      </c>
      <c r="G7714" s="91">
        <v>10.85</v>
      </c>
      <c r="H7714" s="41">
        <v>2.8617357894322737E-4</v>
      </c>
      <c r="I7714" s="42">
        <v>76.012608132820503</v>
      </c>
      <c r="J7714" s="41">
        <v>3.0138888888888885E-4</v>
      </c>
      <c r="K7714" s="42">
        <v>4.5899698655148722</v>
      </c>
      <c r="L7714" s="41">
        <v>2.8617357894322737E-4</v>
      </c>
      <c r="M7714" s="42">
        <v>4.3329779501359065</v>
      </c>
    </row>
    <row r="7715" spans="1:13" x14ac:dyDescent="0.2">
      <c r="A7715" s="84">
        <v>360</v>
      </c>
      <c r="B7715" s="85">
        <v>41038</v>
      </c>
      <c r="C7715" s="105">
        <v>19.25</v>
      </c>
      <c r="D7715" s="90"/>
      <c r="E7715"/>
      <c r="F7715" s="96">
        <v>2.4500000000000002</v>
      </c>
      <c r="G7715" s="91">
        <v>10.85</v>
      </c>
      <c r="H7715" s="41">
        <v>2.8617357894322737E-4</v>
      </c>
      <c r="I7715" s="42">
        <v>76.034360932934675</v>
      </c>
      <c r="J7715" s="41">
        <v>3.0138888888888885E-4</v>
      </c>
      <c r="K7715" s="42">
        <v>4.5902712544037607</v>
      </c>
      <c r="L7715" s="41">
        <v>2.8617357894322737E-4</v>
      </c>
      <c r="M7715" s="42">
        <v>4.3332641237148497</v>
      </c>
    </row>
    <row r="7716" spans="1:13" x14ac:dyDescent="0.2">
      <c r="A7716" s="84">
        <v>360</v>
      </c>
      <c r="B7716" s="85">
        <v>41039</v>
      </c>
      <c r="C7716" s="105">
        <v>19.23</v>
      </c>
      <c r="D7716" s="90"/>
      <c r="E7716"/>
      <c r="F7716" s="96">
        <v>2.4900000000000002</v>
      </c>
      <c r="G7716" s="91">
        <v>10.86</v>
      </c>
      <c r="H7716" s="41">
        <v>2.8642422826496983E-4</v>
      </c>
      <c r="I7716" s="42">
        <v>76.056139016086505</v>
      </c>
      <c r="J7716" s="41">
        <v>3.0166666666666666E-4</v>
      </c>
      <c r="K7716" s="42">
        <v>4.5905729210704278</v>
      </c>
      <c r="L7716" s="41">
        <v>2.8642422826496983E-4</v>
      </c>
      <c r="M7716" s="42">
        <v>4.3335505479431147</v>
      </c>
    </row>
    <row r="7717" spans="1:13" x14ac:dyDescent="0.2">
      <c r="A7717" s="84">
        <v>360</v>
      </c>
      <c r="B7717" s="85">
        <v>41040</v>
      </c>
      <c r="C7717" s="105">
        <v>19.27</v>
      </c>
      <c r="D7717" s="90"/>
      <c r="E7717"/>
      <c r="F7717" s="96">
        <v>2.44</v>
      </c>
      <c r="G7717" s="91">
        <v>10.855</v>
      </c>
      <c r="H7717" s="41">
        <v>2.8629890642251077E-4</v>
      </c>
      <c r="I7717" s="42">
        <v>76.077913805513532</v>
      </c>
      <c r="J7717" s="41">
        <v>3.0152777777777779E-4</v>
      </c>
      <c r="K7717" s="42">
        <v>4.5908744488482052</v>
      </c>
      <c r="L7717" s="41">
        <v>2.8629890642251077E-4</v>
      </c>
      <c r="M7717" s="42">
        <v>4.333836846849537</v>
      </c>
    </row>
    <row r="7718" spans="1:13" x14ac:dyDescent="0.2">
      <c r="A7718" s="84">
        <v>360</v>
      </c>
      <c r="B7718" s="85">
        <v>41041</v>
      </c>
      <c r="C7718" s="105">
        <v>19.27</v>
      </c>
      <c r="D7718" s="90"/>
      <c r="E7718"/>
      <c r="F7718" s="96">
        <v>2.44</v>
      </c>
      <c r="G7718" s="91">
        <v>10.855</v>
      </c>
      <c r="H7718" s="41">
        <v>2.8629890642251077E-4</v>
      </c>
      <c r="I7718" s="42">
        <v>76.099694829038953</v>
      </c>
      <c r="J7718" s="41">
        <v>3.0152777777777779E-4</v>
      </c>
      <c r="K7718" s="42">
        <v>4.5911759766259825</v>
      </c>
      <c r="L7718" s="41">
        <v>2.8629890642251077E-4</v>
      </c>
      <c r="M7718" s="42">
        <v>4.3341231457559592</v>
      </c>
    </row>
    <row r="7719" spans="1:13" x14ac:dyDescent="0.2">
      <c r="A7719" s="84">
        <v>360</v>
      </c>
      <c r="B7719" s="85">
        <v>41042</v>
      </c>
      <c r="C7719" s="105">
        <v>19.27</v>
      </c>
      <c r="D7719" s="195"/>
      <c r="E7719"/>
      <c r="F7719" s="96">
        <v>2.44</v>
      </c>
      <c r="G7719" s="91">
        <v>10.855</v>
      </c>
      <c r="H7719" s="41">
        <v>2.8629890642251077E-4</v>
      </c>
      <c r="I7719" s="42">
        <v>76.121482088447593</v>
      </c>
      <c r="J7719" s="41">
        <v>3.0152777777777779E-4</v>
      </c>
      <c r="K7719" s="42">
        <v>4.5914775044037599</v>
      </c>
      <c r="L7719" s="41">
        <v>2.8629890642251077E-4</v>
      </c>
      <c r="M7719" s="42">
        <v>4.3344094446623815</v>
      </c>
    </row>
    <row r="7720" spans="1:13" x14ac:dyDescent="0.2">
      <c r="A7720" s="84">
        <v>360</v>
      </c>
      <c r="B7720" s="85">
        <v>41043</v>
      </c>
      <c r="C7720" s="105">
        <v>19.27</v>
      </c>
      <c r="D7720" s="195"/>
      <c r="E7720"/>
      <c r="F7720" s="96">
        <v>2.4700000000000002</v>
      </c>
      <c r="G7720" s="91">
        <v>10.87</v>
      </c>
      <c r="H7720" s="41">
        <v>2.8667485504074719E-4</v>
      </c>
      <c r="I7720" s="42">
        <v>76.143304203290782</v>
      </c>
      <c r="J7720" s="41">
        <v>3.0194444444444442E-4</v>
      </c>
      <c r="K7720" s="42">
        <v>4.5917794488482047</v>
      </c>
      <c r="L7720" s="41">
        <v>2.8667485504074719E-4</v>
      </c>
      <c r="M7720" s="42">
        <v>4.3346961195174227</v>
      </c>
    </row>
    <row r="7721" spans="1:13" x14ac:dyDescent="0.2">
      <c r="A7721" s="84">
        <v>360</v>
      </c>
      <c r="B7721" s="85">
        <v>41044</v>
      </c>
      <c r="C7721" s="105">
        <v>19.32</v>
      </c>
      <c r="D7721" s="195"/>
      <c r="E7721"/>
      <c r="F7721" s="96">
        <v>2.4500000000000002</v>
      </c>
      <c r="G7721" s="91">
        <v>10.885</v>
      </c>
      <c r="H7721" s="41">
        <v>2.8705075294022109E-4</v>
      </c>
      <c r="I7721" s="42">
        <v>76.165161196093692</v>
      </c>
      <c r="J7721" s="41">
        <v>3.023611111111111E-4</v>
      </c>
      <c r="K7721" s="42">
        <v>4.5920818099593159</v>
      </c>
      <c r="L7721" s="41">
        <v>2.8705075294022109E-4</v>
      </c>
      <c r="M7721" s="42">
        <v>4.3349831702703625</v>
      </c>
    </row>
    <row r="7722" spans="1:13" x14ac:dyDescent="0.2">
      <c r="A7722" s="84">
        <v>360</v>
      </c>
      <c r="B7722" s="85">
        <v>41045</v>
      </c>
      <c r="C7722" s="105">
        <v>19.32</v>
      </c>
      <c r="D7722" s="195"/>
      <c r="E7722"/>
      <c r="F7722" s="96">
        <v>2.4700000000000002</v>
      </c>
      <c r="G7722" s="91">
        <v>10.895</v>
      </c>
      <c r="H7722" s="41">
        <v>2.8730132336951542E-4</v>
      </c>
      <c r="I7722" s="42">
        <v>76.187043547699986</v>
      </c>
      <c r="J7722" s="41">
        <v>3.0263888888888886E-4</v>
      </c>
      <c r="K7722" s="42">
        <v>4.5923844488482048</v>
      </c>
      <c r="L7722" s="41">
        <v>2.8730132336951542E-4</v>
      </c>
      <c r="M7722" s="42">
        <v>4.3352704715937325</v>
      </c>
    </row>
    <row r="7723" spans="1:13" x14ac:dyDescent="0.2">
      <c r="A7723" s="84">
        <v>360</v>
      </c>
      <c r="B7723" s="85">
        <v>41046</v>
      </c>
      <c r="C7723" s="105">
        <v>19.34</v>
      </c>
      <c r="D7723" s="195"/>
      <c r="E7723"/>
      <c r="F7723" s="96">
        <v>2.48</v>
      </c>
      <c r="G7723" s="91">
        <v>10.91</v>
      </c>
      <c r="H7723" s="41">
        <v>2.8767713676813855E-4</v>
      </c>
      <c r="I7723" s="42">
        <v>76.208960818246624</v>
      </c>
      <c r="J7723" s="41">
        <v>3.0305555555555554E-4</v>
      </c>
      <c r="K7723" s="42">
        <v>4.5926875044037603</v>
      </c>
      <c r="L7723" s="41">
        <v>2.8767713676813855E-4</v>
      </c>
      <c r="M7723" s="42">
        <v>4.3355581487305006</v>
      </c>
    </row>
    <row r="7724" spans="1:13" x14ac:dyDescent="0.2">
      <c r="A7724" s="84">
        <v>360</v>
      </c>
      <c r="B7724" s="85">
        <v>41047</v>
      </c>
      <c r="C7724" s="105">
        <v>19.32</v>
      </c>
      <c r="D7724" s="195"/>
      <c r="E7724"/>
      <c r="F7724" s="96">
        <v>2.46</v>
      </c>
      <c r="G7724" s="91">
        <v>10.89</v>
      </c>
      <c r="H7724" s="41">
        <v>2.8717604097150407E-4</v>
      </c>
      <c r="I7724" s="42">
        <v>76.23084620590096</v>
      </c>
      <c r="J7724" s="41">
        <v>3.0250000000000003E-4</v>
      </c>
      <c r="K7724" s="42">
        <v>4.5929900044037604</v>
      </c>
      <c r="L7724" s="41">
        <v>2.8717604097150407E-4</v>
      </c>
      <c r="M7724" s="42">
        <v>4.3358453247714719</v>
      </c>
    </row>
    <row r="7725" spans="1:13" x14ac:dyDescent="0.2">
      <c r="A7725" s="84">
        <v>360</v>
      </c>
      <c r="B7725" s="85">
        <v>41048</v>
      </c>
      <c r="C7725" s="105">
        <v>19.32</v>
      </c>
      <c r="D7725" s="195"/>
      <c r="E7725"/>
      <c r="F7725" s="96">
        <v>2.46</v>
      </c>
      <c r="G7725" s="91">
        <v>10.89</v>
      </c>
      <c r="H7725" s="41">
        <v>2.8717604097150407E-4</v>
      </c>
      <c r="I7725" s="42">
        <v>76.252737878514282</v>
      </c>
      <c r="J7725" s="41">
        <v>3.0250000000000003E-4</v>
      </c>
      <c r="K7725" s="42">
        <v>4.5932925044037605</v>
      </c>
      <c r="L7725" s="41">
        <v>2.8717604097150407E-4</v>
      </c>
      <c r="M7725" s="42">
        <v>4.3361325008124432</v>
      </c>
    </row>
    <row r="7726" spans="1:13" x14ac:dyDescent="0.2">
      <c r="A7726" s="84">
        <v>360</v>
      </c>
      <c r="B7726" s="85">
        <v>41049</v>
      </c>
      <c r="C7726" s="105">
        <v>19.32</v>
      </c>
      <c r="D7726" s="195"/>
      <c r="E7726"/>
      <c r="F7726" s="96">
        <v>2.46</v>
      </c>
      <c r="G7726" s="91">
        <v>10.89</v>
      </c>
      <c r="H7726" s="41">
        <v>2.8717604097150407E-4</v>
      </c>
      <c r="I7726" s="42">
        <v>76.274635837891466</v>
      </c>
      <c r="J7726" s="41">
        <v>3.0250000000000003E-4</v>
      </c>
      <c r="K7726" s="42">
        <v>4.5935950044037606</v>
      </c>
      <c r="L7726" s="41">
        <v>2.8717604097150407E-4</v>
      </c>
      <c r="M7726" s="42">
        <v>4.3364196768534145</v>
      </c>
    </row>
    <row r="7727" spans="1:13" x14ac:dyDescent="0.2">
      <c r="A7727" s="84">
        <v>360</v>
      </c>
      <c r="B7727" s="85">
        <v>41050</v>
      </c>
      <c r="C7727" s="105">
        <v>19.34</v>
      </c>
      <c r="D7727" s="195"/>
      <c r="E7727"/>
      <c r="F7727" s="96">
        <v>2.48</v>
      </c>
      <c r="G7727" s="91">
        <v>10.91</v>
      </c>
      <c r="H7727" s="41">
        <v>2.8767713676813855E-4</v>
      </c>
      <c r="I7727" s="42">
        <v>76.296578306737345</v>
      </c>
      <c r="J7727" s="41">
        <v>3.0305555555555554E-4</v>
      </c>
      <c r="K7727" s="42">
        <v>4.593898059959316</v>
      </c>
      <c r="L7727" s="41">
        <v>2.8767713676813855E-4</v>
      </c>
      <c r="M7727" s="42">
        <v>4.3367073539901826</v>
      </c>
    </row>
    <row r="7728" spans="1:13" x14ac:dyDescent="0.2">
      <c r="A7728" s="84">
        <v>360</v>
      </c>
      <c r="B7728" s="85">
        <v>41051</v>
      </c>
      <c r="C7728" s="105">
        <v>19.38</v>
      </c>
      <c r="D7728" s="195"/>
      <c r="E7728"/>
      <c r="F7728" s="96">
        <v>2.4500000000000002</v>
      </c>
      <c r="G7728" s="91">
        <v>10.914999999999999</v>
      </c>
      <c r="H7728" s="41">
        <v>2.8780239663772633E-4</v>
      </c>
      <c r="I7728" s="42">
        <v>76.31853664482928</v>
      </c>
      <c r="J7728" s="41">
        <v>3.0319444444444442E-4</v>
      </c>
      <c r="K7728" s="42">
        <v>4.5942012544037603</v>
      </c>
      <c r="L7728" s="41">
        <v>2.8780239663772633E-4</v>
      </c>
      <c r="M7728" s="42">
        <v>4.3369951563868199</v>
      </c>
    </row>
    <row r="7729" spans="1:13" x14ac:dyDescent="0.2">
      <c r="A7729" s="84">
        <v>360</v>
      </c>
      <c r="B7729" s="85">
        <v>41052</v>
      </c>
      <c r="C7729" s="105">
        <v>19.43</v>
      </c>
      <c r="D7729" s="195"/>
      <c r="E7729"/>
      <c r="F7729" s="96">
        <v>2.4500000000000002</v>
      </c>
      <c r="G7729" s="91">
        <v>10.94</v>
      </c>
      <c r="H7729" s="41">
        <v>2.884286115327761E-4</v>
      </c>
      <c r="I7729" s="42">
        <v>76.340549094387967</v>
      </c>
      <c r="J7729" s="41">
        <v>3.0388888888888886E-4</v>
      </c>
      <c r="K7729" s="42">
        <v>4.5945051432926496</v>
      </c>
      <c r="L7729" s="41">
        <v>2.884286115327761E-4</v>
      </c>
      <c r="M7729" s="42">
        <v>4.3372835849983531</v>
      </c>
    </row>
    <row r="7730" spans="1:13" x14ac:dyDescent="0.2">
      <c r="A7730" s="84">
        <v>360</v>
      </c>
      <c r="B7730" s="85">
        <v>41053</v>
      </c>
      <c r="C7730" s="105">
        <v>19.43</v>
      </c>
      <c r="D7730" s="195"/>
      <c r="E7730"/>
      <c r="F7730" s="96">
        <v>2.4900000000000002</v>
      </c>
      <c r="G7730" s="91">
        <v>10.96</v>
      </c>
      <c r="H7730" s="41">
        <v>2.8892948213599112E-4</v>
      </c>
      <c r="I7730" s="42">
        <v>76.362606129703792</v>
      </c>
      <c r="J7730" s="41">
        <v>3.0444444444444448E-4</v>
      </c>
      <c r="K7730" s="42">
        <v>4.5948095877370942</v>
      </c>
      <c r="L7730" s="41">
        <v>2.8892948213599112E-4</v>
      </c>
      <c r="M7730" s="42">
        <v>4.3375725144804891</v>
      </c>
    </row>
    <row r="7731" spans="1:13" x14ac:dyDescent="0.2">
      <c r="A7731" s="84">
        <v>360</v>
      </c>
      <c r="B7731" s="85">
        <v>41054</v>
      </c>
      <c r="C7731" s="105">
        <v>19.45</v>
      </c>
      <c r="D7731" s="195"/>
      <c r="E7731"/>
      <c r="F7731" s="96">
        <v>2.44</v>
      </c>
      <c r="G7731" s="91">
        <v>10.945</v>
      </c>
      <c r="H7731" s="41">
        <v>2.8855383762471654E-4</v>
      </c>
      <c r="I7731" s="42">
        <v>76.384640852753549</v>
      </c>
      <c r="J7731" s="41">
        <v>3.0402777777777779E-4</v>
      </c>
      <c r="K7731" s="42">
        <v>4.5951136155148724</v>
      </c>
      <c r="L7731" s="41">
        <v>2.8855383762471654E-4</v>
      </c>
      <c r="M7731" s="42">
        <v>4.337861068318114</v>
      </c>
    </row>
    <row r="7732" spans="1:13" x14ac:dyDescent="0.2">
      <c r="A7732" s="84">
        <v>360</v>
      </c>
      <c r="B7732" s="85">
        <v>41055</v>
      </c>
      <c r="C7732" s="105">
        <v>19.45</v>
      </c>
      <c r="D7732" s="195"/>
      <c r="E7732"/>
      <c r="F7732" s="96">
        <v>2.44</v>
      </c>
      <c r="G7732" s="91">
        <v>10.945</v>
      </c>
      <c r="H7732" s="41">
        <v>2.8855383762471654E-4</v>
      </c>
      <c r="I7732" s="42">
        <v>76.406681934007196</v>
      </c>
      <c r="J7732" s="41">
        <v>3.0402777777777779E-4</v>
      </c>
      <c r="K7732" s="42">
        <v>4.5954176432926506</v>
      </c>
      <c r="L7732" s="41">
        <v>2.8855383762471654E-4</v>
      </c>
      <c r="M7732" s="42">
        <v>4.338149622155739</v>
      </c>
    </row>
    <row r="7733" spans="1:13" x14ac:dyDescent="0.2">
      <c r="A7733" s="84">
        <v>360</v>
      </c>
      <c r="B7733" s="85">
        <v>41056</v>
      </c>
      <c r="C7733" s="105">
        <v>19.45</v>
      </c>
      <c r="D7733" s="195"/>
      <c r="E7733"/>
      <c r="F7733" s="96">
        <v>2.44</v>
      </c>
      <c r="G7733" s="91">
        <v>10.945</v>
      </c>
      <c r="H7733" s="41">
        <v>2.8855383762471654E-4</v>
      </c>
      <c r="I7733" s="42">
        <v>76.428729375299426</v>
      </c>
      <c r="J7733" s="41">
        <v>3.0402777777777779E-4</v>
      </c>
      <c r="K7733" s="42">
        <v>4.5957216710704287</v>
      </c>
      <c r="L7733" s="41">
        <v>2.8855383762471654E-4</v>
      </c>
      <c r="M7733" s="42">
        <v>4.3384381759933639</v>
      </c>
    </row>
    <row r="7734" spans="1:13" x14ac:dyDescent="0.2">
      <c r="A7734" s="84">
        <v>360</v>
      </c>
      <c r="B7734" s="85">
        <v>41057</v>
      </c>
      <c r="C7734" s="105">
        <v>19.48</v>
      </c>
      <c r="D7734" s="195"/>
      <c r="E7734"/>
      <c r="F7734" s="96">
        <v>2.4500000000000002</v>
      </c>
      <c r="G7734" s="91">
        <v>10.965</v>
      </c>
      <c r="H7734" s="41">
        <v>2.8905468571971404E-4</v>
      </c>
      <c r="I7734" s="42">
        <v>76.450821457648956</v>
      </c>
      <c r="J7734" s="41">
        <v>3.0458333333333336E-4</v>
      </c>
      <c r="K7734" s="42">
        <v>4.5960262544037622</v>
      </c>
      <c r="L7734" s="41">
        <v>2.8905468571971404E-4</v>
      </c>
      <c r="M7734" s="42">
        <v>4.3387272306790834</v>
      </c>
    </row>
    <row r="7735" spans="1:13" x14ac:dyDescent="0.2">
      <c r="A7735" s="84">
        <v>360</v>
      </c>
      <c r="B7735" s="85">
        <v>41058</v>
      </c>
      <c r="C7735" s="105">
        <v>19.59</v>
      </c>
      <c r="D7735" s="195"/>
      <c r="E7735"/>
      <c r="F7735" s="96">
        <v>2.4500000000000002</v>
      </c>
      <c r="G7735" s="91">
        <v>11.02</v>
      </c>
      <c r="H7735" s="41">
        <v>2.9043155395158671E-4</v>
      </c>
      <c r="I7735" s="42">
        <v>76.473025188525781</v>
      </c>
      <c r="J7735" s="41">
        <v>3.0611111111111111E-4</v>
      </c>
      <c r="K7735" s="42">
        <v>4.5963323655148729</v>
      </c>
      <c r="L7735" s="41">
        <v>2.9043155395158671E-4</v>
      </c>
      <c r="M7735" s="42">
        <v>4.3390176622330348</v>
      </c>
    </row>
    <row r="7736" spans="1:13" x14ac:dyDescent="0.2">
      <c r="A7736" s="84">
        <v>360</v>
      </c>
      <c r="B7736" s="85">
        <v>41059</v>
      </c>
      <c r="C7736" s="105">
        <v>19.57</v>
      </c>
      <c r="D7736" s="195"/>
      <c r="E7736"/>
      <c r="F7736" s="96">
        <v>2.4500000000000002</v>
      </c>
      <c r="G7736" s="91">
        <v>11.01</v>
      </c>
      <c r="H7736" s="41">
        <v>2.9018126487478924E-4</v>
      </c>
      <c r="I7736" s="42">
        <v>76.495216227703793</v>
      </c>
      <c r="J7736" s="41">
        <v>3.058333333333333E-4</v>
      </c>
      <c r="K7736" s="42">
        <v>4.5966381988482059</v>
      </c>
      <c r="L7736" s="41">
        <v>2.9018126487478924E-4</v>
      </c>
      <c r="M7736" s="42">
        <v>4.3393078434979095</v>
      </c>
    </row>
    <row r="7737" spans="1:13" x14ac:dyDescent="0.2">
      <c r="A7737" s="84">
        <v>360</v>
      </c>
      <c r="B7737" s="85">
        <v>41060</v>
      </c>
      <c r="C7737" s="105">
        <v>19.579999999999998</v>
      </c>
      <c r="D7737" s="195"/>
      <c r="E7737"/>
      <c r="F7737" s="96">
        <v>2.4700000000000002</v>
      </c>
      <c r="G7737" s="91">
        <v>11.024999999999999</v>
      </c>
      <c r="H7737" s="41">
        <v>2.9055669005928486E-4</v>
      </c>
      <c r="I7737" s="42">
        <v>76.517442424536284</v>
      </c>
      <c r="J7737" s="41">
        <v>3.0624999999999994E-4</v>
      </c>
      <c r="K7737" s="42">
        <v>4.5969444488482063</v>
      </c>
      <c r="L7737" s="41">
        <v>2.9055669005928486E-4</v>
      </c>
      <c r="M7737" s="42">
        <v>4.3395984001879686</v>
      </c>
    </row>
    <row r="7738" spans="1:13" x14ac:dyDescent="0.2">
      <c r="A7738" s="84">
        <v>360</v>
      </c>
      <c r="B7738" s="85">
        <v>41061</v>
      </c>
      <c r="C7738" s="105">
        <v>19.5</v>
      </c>
      <c r="D7738" s="195"/>
      <c r="E7738"/>
      <c r="F7738" s="96">
        <v>2.5</v>
      </c>
      <c r="G7738" s="91">
        <v>11</v>
      </c>
      <c r="H7738" s="41">
        <v>2.8993095331308893E-4</v>
      </c>
      <c r="I7738" s="42">
        <v>76.539627199563512</v>
      </c>
      <c r="J7738" s="41">
        <v>3.0555555555555555E-4</v>
      </c>
      <c r="K7738" s="42">
        <v>4.5972500044037616</v>
      </c>
      <c r="L7738" s="41">
        <v>2.8993095331308893E-4</v>
      </c>
      <c r="M7738" s="42">
        <v>4.3398883311412817</v>
      </c>
    </row>
    <row r="7739" spans="1:13" x14ac:dyDescent="0.2">
      <c r="A7739" s="84">
        <v>360</v>
      </c>
      <c r="B7739" s="85">
        <v>41062</v>
      </c>
      <c r="C7739" s="105">
        <v>19.5</v>
      </c>
      <c r="D7739" s="195"/>
      <c r="E7739"/>
      <c r="F7739" s="96">
        <v>2.5</v>
      </c>
      <c r="G7739" s="91">
        <v>11</v>
      </c>
      <c r="H7739" s="41">
        <v>2.8993095331308893E-4</v>
      </c>
      <c r="I7739" s="42">
        <v>76.56181840664371</v>
      </c>
      <c r="J7739" s="41">
        <v>3.0555555555555555E-4</v>
      </c>
      <c r="K7739" s="42">
        <v>4.597555559959317</v>
      </c>
      <c r="L7739" s="41">
        <v>2.8993095331308893E-4</v>
      </c>
      <c r="M7739" s="42">
        <v>4.3401782620945948</v>
      </c>
    </row>
    <row r="7740" spans="1:13" x14ac:dyDescent="0.2">
      <c r="A7740" s="84">
        <v>360</v>
      </c>
      <c r="B7740" s="85">
        <v>41063</v>
      </c>
      <c r="C7740" s="105">
        <v>19.5</v>
      </c>
      <c r="D7740" s="195"/>
      <c r="E7740"/>
      <c r="F7740" s="96">
        <v>2.5</v>
      </c>
      <c r="G7740" s="91">
        <v>11</v>
      </c>
      <c r="H7740" s="41">
        <v>2.8993095331308893E-4</v>
      </c>
      <c r="I7740" s="42">
        <v>76.584016047641725</v>
      </c>
      <c r="J7740" s="41">
        <v>3.0555555555555555E-4</v>
      </c>
      <c r="K7740" s="42">
        <v>4.5978611155148723</v>
      </c>
      <c r="L7740" s="41">
        <v>2.8993095331308893E-4</v>
      </c>
      <c r="M7740" s="42">
        <v>4.3404681930479079</v>
      </c>
    </row>
    <row r="7741" spans="1:13" x14ac:dyDescent="0.2">
      <c r="A7741" s="84">
        <v>360</v>
      </c>
      <c r="B7741" s="85">
        <v>41064</v>
      </c>
      <c r="C7741" s="105">
        <v>19.489999999999998</v>
      </c>
      <c r="D7741" s="195"/>
      <c r="E7741"/>
      <c r="F7741" s="96">
        <v>2.46</v>
      </c>
      <c r="G7741" s="91">
        <v>10.975</v>
      </c>
      <c r="H7741" s="41">
        <v>2.8930507601065969E-4</v>
      </c>
      <c r="I7741" s="42">
        <v>76.606172192225586</v>
      </c>
      <c r="J7741" s="41">
        <v>3.0486111111111111E-4</v>
      </c>
      <c r="K7741" s="42">
        <v>4.5981659766259835</v>
      </c>
      <c r="L7741" s="41">
        <v>2.8930507601065969E-4</v>
      </c>
      <c r="M7741" s="42">
        <v>4.340757498123919</v>
      </c>
    </row>
    <row r="7742" spans="1:13" x14ac:dyDescent="0.2">
      <c r="A7742" s="84">
        <v>360</v>
      </c>
      <c r="B7742" s="85">
        <v>41065</v>
      </c>
      <c r="C7742" s="105">
        <v>19.510000000000002</v>
      </c>
      <c r="D7742" s="195"/>
      <c r="E7742"/>
      <c r="F7742" s="96">
        <v>2.42</v>
      </c>
      <c r="G7742" s="91">
        <v>10.965</v>
      </c>
      <c r="H7742" s="41">
        <v>2.8905468571971404E-4</v>
      </c>
      <c r="I7742" s="42">
        <v>76.628315565252805</v>
      </c>
      <c r="J7742" s="41">
        <v>3.0458333333333336E-4</v>
      </c>
      <c r="K7742" s="42">
        <v>4.598470559959317</v>
      </c>
      <c r="L7742" s="41">
        <v>2.8905468571971404E-4</v>
      </c>
      <c r="M7742" s="42">
        <v>4.3410465528096385</v>
      </c>
    </row>
    <row r="7743" spans="1:13" x14ac:dyDescent="0.2">
      <c r="A7743" s="84">
        <v>360</v>
      </c>
      <c r="B7743" s="85">
        <v>41066</v>
      </c>
      <c r="C7743" s="105">
        <v>19.59</v>
      </c>
      <c r="D7743" s="195"/>
      <c r="E7743"/>
      <c r="F7743" s="96">
        <v>2.46</v>
      </c>
      <c r="G7743" s="91">
        <v>11.025</v>
      </c>
      <c r="H7743" s="41">
        <v>2.9055669005928486E-4</v>
      </c>
      <c r="I7743" s="42">
        <v>76.650580434988257</v>
      </c>
      <c r="J7743" s="41">
        <v>3.0624999999999999E-4</v>
      </c>
      <c r="K7743" s="42">
        <v>4.5987768099593174</v>
      </c>
      <c r="L7743" s="41">
        <v>2.9055669005928486E-4</v>
      </c>
      <c r="M7743" s="42">
        <v>4.3413371094996975</v>
      </c>
    </row>
    <row r="7744" spans="1:13" x14ac:dyDescent="0.2">
      <c r="A7744" s="84">
        <v>360</v>
      </c>
      <c r="B7744" s="85">
        <v>41067</v>
      </c>
      <c r="C7744" s="105">
        <v>19.489999999999998</v>
      </c>
      <c r="D7744" s="195"/>
      <c r="E7744"/>
      <c r="F7744" s="96">
        <v>2.44</v>
      </c>
      <c r="G7744" s="91">
        <v>10.965</v>
      </c>
      <c r="H7744" s="41">
        <v>2.8905468571971404E-4</v>
      </c>
      <c r="I7744" s="42">
        <v>76.672736644426124</v>
      </c>
      <c r="J7744" s="41">
        <v>3.0458333333333336E-4</v>
      </c>
      <c r="K7744" s="42">
        <v>4.5990813932926509</v>
      </c>
      <c r="L7744" s="41">
        <v>2.8905468571971404E-4</v>
      </c>
      <c r="M7744" s="42">
        <v>4.341626164185417</v>
      </c>
    </row>
    <row r="7745" spans="1:13" x14ac:dyDescent="0.2">
      <c r="A7745" s="84">
        <v>360</v>
      </c>
      <c r="B7745" s="85">
        <v>41068</v>
      </c>
      <c r="C7745" s="105">
        <v>19.45</v>
      </c>
      <c r="D7745" s="195"/>
      <c r="E7745"/>
      <c r="F7745" s="96">
        <v>2.48</v>
      </c>
      <c r="G7745" s="91">
        <v>10.965</v>
      </c>
      <c r="H7745" s="41">
        <v>2.8905468571971404E-4</v>
      </c>
      <c r="I7745" s="42">
        <v>76.694899258220147</v>
      </c>
      <c r="J7745" s="41">
        <v>3.0458333333333336E-4</v>
      </c>
      <c r="K7745" s="42">
        <v>4.5993859766259844</v>
      </c>
      <c r="L7745" s="41">
        <v>2.8905468571971404E-4</v>
      </c>
      <c r="M7745" s="42">
        <v>4.3419152188711365</v>
      </c>
    </row>
    <row r="7746" spans="1:13" x14ac:dyDescent="0.2">
      <c r="A7746" s="84">
        <v>360</v>
      </c>
      <c r="B7746" s="85">
        <v>41069</v>
      </c>
      <c r="C7746" s="105">
        <v>19.45</v>
      </c>
      <c r="D7746" s="195"/>
      <c r="E7746"/>
      <c r="F7746" s="96">
        <v>2.48</v>
      </c>
      <c r="G7746" s="91">
        <v>10.965</v>
      </c>
      <c r="H7746" s="41">
        <v>2.8905468571971404E-4</v>
      </c>
      <c r="I7746" s="42">
        <v>76.717068278221532</v>
      </c>
      <c r="J7746" s="41">
        <v>3.0458333333333336E-4</v>
      </c>
      <c r="K7746" s="42">
        <v>4.5996905599593179</v>
      </c>
      <c r="L7746" s="41">
        <v>2.8905468571971404E-4</v>
      </c>
      <c r="M7746" s="42">
        <v>4.342204273556856</v>
      </c>
    </row>
    <row r="7747" spans="1:13" x14ac:dyDescent="0.2">
      <c r="A7747" s="84">
        <v>360</v>
      </c>
      <c r="B7747" s="85">
        <v>41070</v>
      </c>
      <c r="C7747" s="105">
        <v>19.45</v>
      </c>
      <c r="D7747" s="195"/>
      <c r="E7747"/>
      <c r="F7747" s="96">
        <v>2.48</v>
      </c>
      <c r="G7747" s="91">
        <v>10.965</v>
      </c>
      <c r="H7747" s="41">
        <v>2.8905468571971404E-4</v>
      </c>
      <c r="I7747" s="42">
        <v>76.739243706282025</v>
      </c>
      <c r="J7747" s="41">
        <v>3.0458333333333336E-4</v>
      </c>
      <c r="K7747" s="42">
        <v>4.5999951432926514</v>
      </c>
      <c r="L7747" s="41">
        <v>2.8905468571971404E-4</v>
      </c>
      <c r="M7747" s="42">
        <v>4.3424933282425755</v>
      </c>
    </row>
    <row r="7748" spans="1:13" x14ac:dyDescent="0.2">
      <c r="A7748" s="84">
        <v>360</v>
      </c>
      <c r="B7748" s="85">
        <v>41071</v>
      </c>
      <c r="C7748" s="105">
        <v>19.489999999999998</v>
      </c>
      <c r="D7748" s="195"/>
      <c r="E7748"/>
      <c r="F7748" s="96">
        <v>2.4900000000000002</v>
      </c>
      <c r="G7748" s="91">
        <v>10.989999999999998</v>
      </c>
      <c r="H7748" s="41">
        <v>2.8968061926226696E-4</v>
      </c>
      <c r="I7748" s="42">
        <v>76.761473577920583</v>
      </c>
      <c r="J7748" s="41">
        <v>3.0527777777777774E-4</v>
      </c>
      <c r="K7748" s="42">
        <v>4.600300421070429</v>
      </c>
      <c r="L7748" s="41">
        <v>2.8968061926226696E-4</v>
      </c>
      <c r="M7748" s="42">
        <v>4.3427830088618382</v>
      </c>
    </row>
    <row r="7749" spans="1:13" x14ac:dyDescent="0.2">
      <c r="A7749" s="84">
        <v>360</v>
      </c>
      <c r="B7749" s="85">
        <v>41072</v>
      </c>
      <c r="C7749" s="105">
        <v>19.53</v>
      </c>
      <c r="D7749" s="195"/>
      <c r="E7749"/>
      <c r="F7749" s="96">
        <v>2.4700000000000002</v>
      </c>
      <c r="G7749" s="91">
        <v>11</v>
      </c>
      <c r="H7749" s="41">
        <v>2.8993095331308893E-4</v>
      </c>
      <c r="I7749" s="42">
        <v>76.78372910513275</v>
      </c>
      <c r="J7749" s="41">
        <v>3.0555555555555555E-4</v>
      </c>
      <c r="K7749" s="42">
        <v>4.6006059766259844</v>
      </c>
      <c r="L7749" s="41">
        <v>2.8993095331308893E-4</v>
      </c>
      <c r="M7749" s="42">
        <v>4.3430729398151513</v>
      </c>
    </row>
    <row r="7750" spans="1:13" x14ac:dyDescent="0.2">
      <c r="A7750" s="84">
        <v>360</v>
      </c>
      <c r="B7750" s="85">
        <v>41073</v>
      </c>
      <c r="C7750" s="105">
        <v>19.54</v>
      </c>
      <c r="D7750" s="195"/>
      <c r="E7750"/>
      <c r="F7750" s="96">
        <v>2.4700000000000002</v>
      </c>
      <c r="G7750" s="91">
        <v>11.004999999999999</v>
      </c>
      <c r="H7750" s="41">
        <v>2.9005611190480174E-4</v>
      </c>
      <c r="I7750" s="42">
        <v>76.806000695054536</v>
      </c>
      <c r="J7750" s="41">
        <v>3.0569444444444443E-4</v>
      </c>
      <c r="K7750" s="42">
        <v>4.6009116710704285</v>
      </c>
      <c r="L7750" s="41">
        <v>2.9005611190480174E-4</v>
      </c>
      <c r="M7750" s="42">
        <v>4.3433629959270563</v>
      </c>
    </row>
    <row r="7751" spans="1:13" x14ac:dyDescent="0.2">
      <c r="A7751" s="84">
        <v>360</v>
      </c>
      <c r="B7751" s="85">
        <v>41074</v>
      </c>
      <c r="C7751" s="105">
        <v>19.690000000000001</v>
      </c>
      <c r="D7751" s="195"/>
      <c r="E7751"/>
      <c r="F7751" s="96">
        <v>2.48</v>
      </c>
      <c r="G7751" s="91">
        <v>11.085000000000001</v>
      </c>
      <c r="H7751" s="41">
        <v>2.9205788516040165E-4</v>
      </c>
      <c r="I7751" s="42">
        <v>76.828432493185161</v>
      </c>
      <c r="J7751" s="41">
        <v>3.0791666666666668E-4</v>
      </c>
      <c r="K7751" s="42">
        <v>4.6012195877370949</v>
      </c>
      <c r="L7751" s="41">
        <v>2.9205788516040165E-4</v>
      </c>
      <c r="M7751" s="42">
        <v>4.3436550538122169</v>
      </c>
    </row>
    <row r="7752" spans="1:13" x14ac:dyDescent="0.2">
      <c r="A7752" s="84">
        <v>360</v>
      </c>
      <c r="B7752" s="85">
        <v>41075</v>
      </c>
      <c r="C7752" s="105">
        <v>19.670000000000002</v>
      </c>
      <c r="D7752" s="195"/>
      <c r="E7752"/>
      <c r="F7752" s="96">
        <v>2.4500000000000002</v>
      </c>
      <c r="G7752" s="91">
        <v>11.06</v>
      </c>
      <c r="H7752" s="41">
        <v>2.9143248549057255E-4</v>
      </c>
      <c r="I7752" s="42">
        <v>76.850822794222992</v>
      </c>
      <c r="J7752" s="41">
        <v>3.0722222222222224E-4</v>
      </c>
      <c r="K7752" s="42">
        <v>4.6015268099593172</v>
      </c>
      <c r="L7752" s="41">
        <v>2.9143248549057255E-4</v>
      </c>
      <c r="M7752" s="42">
        <v>4.3439464862977077</v>
      </c>
    </row>
    <row r="7753" spans="1:13" x14ac:dyDescent="0.2">
      <c r="A7753" s="84">
        <v>360</v>
      </c>
      <c r="B7753" s="85">
        <v>41076</v>
      </c>
      <c r="C7753" s="105">
        <v>19.670000000000002</v>
      </c>
      <c r="D7753" s="195"/>
      <c r="E7753"/>
      <c r="F7753" s="96">
        <v>2.4500000000000002</v>
      </c>
      <c r="G7753" s="91">
        <v>11.06</v>
      </c>
      <c r="H7753" s="41">
        <v>2.9143248549057255E-4</v>
      </c>
      <c r="I7753" s="42">
        <v>76.873219620521908</v>
      </c>
      <c r="J7753" s="41">
        <v>3.0722222222222224E-4</v>
      </c>
      <c r="K7753" s="42">
        <v>4.6018340321815394</v>
      </c>
      <c r="L7753" s="41">
        <v>2.9143248549057255E-4</v>
      </c>
      <c r="M7753" s="42">
        <v>4.3442379187831985</v>
      </c>
    </row>
    <row r="7754" spans="1:13" x14ac:dyDescent="0.2">
      <c r="A7754" s="84">
        <v>360</v>
      </c>
      <c r="B7754" s="85">
        <v>41077</v>
      </c>
      <c r="C7754" s="105">
        <v>19.670000000000002</v>
      </c>
      <c r="D7754" s="195"/>
      <c r="E7754"/>
      <c r="F7754" s="96">
        <v>2.4500000000000002</v>
      </c>
      <c r="G7754" s="91">
        <v>11.06</v>
      </c>
      <c r="H7754" s="41">
        <v>2.9143248549057255E-4</v>
      </c>
      <c r="I7754" s="42">
        <v>76.895622973983578</v>
      </c>
      <c r="J7754" s="41">
        <v>3.0722222222222224E-4</v>
      </c>
      <c r="K7754" s="42">
        <v>4.6021412544037616</v>
      </c>
      <c r="L7754" s="41">
        <v>2.9143248549057255E-4</v>
      </c>
      <c r="M7754" s="42">
        <v>4.3445293512686893</v>
      </c>
    </row>
    <row r="7755" spans="1:13" x14ac:dyDescent="0.2">
      <c r="A7755" s="84">
        <v>360</v>
      </c>
      <c r="B7755" s="85">
        <v>41078</v>
      </c>
      <c r="C7755" s="105">
        <v>19.7</v>
      </c>
      <c r="D7755" s="195"/>
      <c r="E7755"/>
      <c r="F7755" s="96">
        <v>2.5</v>
      </c>
      <c r="G7755" s="91">
        <v>11.1</v>
      </c>
      <c r="H7755" s="41">
        <v>2.9243305759441007E-4</v>
      </c>
      <c r="I7755" s="42">
        <v>76.918109796125492</v>
      </c>
      <c r="J7755" s="41">
        <v>3.0833333333333331E-4</v>
      </c>
      <c r="K7755" s="42">
        <v>4.6024495877370946</v>
      </c>
      <c r="L7755" s="41">
        <v>2.9243305759441007E-4</v>
      </c>
      <c r="M7755" s="42">
        <v>4.3448217843262835</v>
      </c>
    </row>
    <row r="7756" spans="1:13" x14ac:dyDescent="0.2">
      <c r="A7756" s="84">
        <v>360</v>
      </c>
      <c r="B7756" s="85">
        <v>41079</v>
      </c>
      <c r="C7756" s="105">
        <v>19.73</v>
      </c>
      <c r="D7756" s="195"/>
      <c r="E7756"/>
      <c r="F7756" s="96">
        <v>2.46</v>
      </c>
      <c r="G7756" s="91">
        <v>11.095000000000001</v>
      </c>
      <c r="H7756" s="41">
        <v>2.9230800572910276E-4</v>
      </c>
      <c r="I7756" s="42">
        <v>76.940593575404449</v>
      </c>
      <c r="J7756" s="41">
        <v>3.0819444444444449E-4</v>
      </c>
      <c r="K7756" s="42">
        <v>4.6027577821815386</v>
      </c>
      <c r="L7756" s="41">
        <v>2.9230800572910276E-4</v>
      </c>
      <c r="M7756" s="42">
        <v>4.3451140923320128</v>
      </c>
    </row>
    <row r="7757" spans="1:13" x14ac:dyDescent="0.2">
      <c r="A7757" s="84">
        <v>360</v>
      </c>
      <c r="B7757" s="85">
        <v>41080</v>
      </c>
      <c r="C7757" s="105">
        <v>19.739999999999998</v>
      </c>
      <c r="D7757" s="195"/>
      <c r="E7757"/>
      <c r="F7757" s="96">
        <v>2.46</v>
      </c>
      <c r="G7757" s="91">
        <v>11.1</v>
      </c>
      <c r="H7757" s="41">
        <v>2.9243305759441007E-4</v>
      </c>
      <c r="I7757" s="42">
        <v>76.963093548436831</v>
      </c>
      <c r="J7757" s="41">
        <v>3.0833333333333331E-4</v>
      </c>
      <c r="K7757" s="42">
        <v>4.6030661155148715</v>
      </c>
      <c r="L7757" s="41">
        <v>2.9243305759441007E-4</v>
      </c>
      <c r="M7757" s="42">
        <v>4.345406525389607</v>
      </c>
    </row>
    <row r="7758" spans="1:13" x14ac:dyDescent="0.2">
      <c r="A7758" s="84">
        <v>360</v>
      </c>
      <c r="B7758" s="85">
        <v>41081</v>
      </c>
      <c r="C7758" s="105">
        <v>19.71</v>
      </c>
      <c r="D7758" s="195"/>
      <c r="E7758"/>
      <c r="F7758" s="96">
        <v>2.4900000000000002</v>
      </c>
      <c r="G7758" s="91">
        <v>11.100000000000001</v>
      </c>
      <c r="H7758" s="41">
        <v>2.9243305759441007E-4</v>
      </c>
      <c r="I7758" s="42">
        <v>76.985600101205122</v>
      </c>
      <c r="J7758" s="41">
        <v>3.0833333333333337E-4</v>
      </c>
      <c r="K7758" s="42">
        <v>4.6033744488482045</v>
      </c>
      <c r="L7758" s="41">
        <v>2.9243305759441007E-4</v>
      </c>
      <c r="M7758" s="42">
        <v>4.3456989584472012</v>
      </c>
    </row>
    <row r="7759" spans="1:13" x14ac:dyDescent="0.2">
      <c r="A7759" s="84">
        <v>360</v>
      </c>
      <c r="B7759" s="85">
        <v>41082</v>
      </c>
      <c r="C7759" s="105">
        <v>19.690000000000001</v>
      </c>
      <c r="D7759" s="195"/>
      <c r="E7759"/>
      <c r="F7759" s="96">
        <v>2.5099999999999998</v>
      </c>
      <c r="G7759" s="91">
        <v>11.100000000000001</v>
      </c>
      <c r="H7759" s="41">
        <v>2.9243305759441007E-4</v>
      </c>
      <c r="I7759" s="42">
        <v>77.008113235633459</v>
      </c>
      <c r="J7759" s="41">
        <v>3.0833333333333337E-4</v>
      </c>
      <c r="K7759" s="42">
        <v>4.6036827821815374</v>
      </c>
      <c r="L7759" s="41">
        <v>2.9243305759441007E-4</v>
      </c>
      <c r="M7759" s="42">
        <v>4.3459913915047954</v>
      </c>
    </row>
    <row r="7760" spans="1:13" x14ac:dyDescent="0.2">
      <c r="A7760" s="84">
        <v>360</v>
      </c>
      <c r="B7760" s="85">
        <v>41083</v>
      </c>
      <c r="C7760" s="105">
        <v>19.690000000000001</v>
      </c>
      <c r="D7760" s="195"/>
      <c r="E7760"/>
      <c r="F7760" s="96">
        <v>2.5099999999999998</v>
      </c>
      <c r="G7760" s="91">
        <v>11.100000000000001</v>
      </c>
      <c r="H7760" s="41">
        <v>2.9243305759441007E-4</v>
      </c>
      <c r="I7760" s="42">
        <v>77.030632953646531</v>
      </c>
      <c r="J7760" s="41">
        <v>3.0833333333333337E-4</v>
      </c>
      <c r="K7760" s="42">
        <v>4.6039911155148703</v>
      </c>
      <c r="L7760" s="41">
        <v>2.9243305759441007E-4</v>
      </c>
      <c r="M7760" s="42">
        <v>4.3462838245623896</v>
      </c>
    </row>
    <row r="7761" spans="1:13" x14ac:dyDescent="0.2">
      <c r="A7761" s="84">
        <v>360</v>
      </c>
      <c r="B7761" s="85">
        <v>41084</v>
      </c>
      <c r="C7761" s="105">
        <v>19.690000000000001</v>
      </c>
      <c r="D7761" s="195"/>
      <c r="E7761"/>
      <c r="F7761" s="96">
        <v>2.5099999999999998</v>
      </c>
      <c r="G7761" s="91">
        <v>11.100000000000001</v>
      </c>
      <c r="H7761" s="41">
        <v>2.9243305759441007E-4</v>
      </c>
      <c r="I7761" s="42">
        <v>77.053159257169597</v>
      </c>
      <c r="J7761" s="41">
        <v>3.0833333333333337E-4</v>
      </c>
      <c r="K7761" s="42">
        <v>4.6042994488482032</v>
      </c>
      <c r="L7761" s="41">
        <v>2.9243305759441007E-4</v>
      </c>
      <c r="M7761" s="42">
        <v>4.3465762576199838</v>
      </c>
    </row>
    <row r="7762" spans="1:13" x14ac:dyDescent="0.2">
      <c r="A7762" s="84">
        <v>360</v>
      </c>
      <c r="B7762" s="85">
        <v>41085</v>
      </c>
      <c r="C7762" s="105">
        <v>19.72</v>
      </c>
      <c r="D7762" s="195"/>
      <c r="E7762"/>
      <c r="F7762" s="96">
        <v>2.5099999999999998</v>
      </c>
      <c r="G7762" s="91">
        <v>11.114999999999998</v>
      </c>
      <c r="H7762" s="41">
        <v>2.9280817951904403E-4</v>
      </c>
      <c r="I7762" s="42">
        <v>77.07572105245788</v>
      </c>
      <c r="J7762" s="41">
        <v>3.0874999999999994E-4</v>
      </c>
      <c r="K7762" s="42">
        <v>4.6046081988482035</v>
      </c>
      <c r="L7762" s="41">
        <v>2.9280817951904403E-4</v>
      </c>
      <c r="M7762" s="42">
        <v>4.3468690657995026</v>
      </c>
    </row>
    <row r="7763" spans="1:13" x14ac:dyDescent="0.2">
      <c r="A7763" s="84">
        <v>360</v>
      </c>
      <c r="B7763" s="85">
        <v>41086</v>
      </c>
      <c r="C7763" s="105">
        <v>19.8</v>
      </c>
      <c r="D7763" s="195"/>
      <c r="E7763"/>
      <c r="F7763" s="96">
        <v>2.4700000000000002</v>
      </c>
      <c r="G7763" s="91">
        <v>11.135</v>
      </c>
      <c r="H7763" s="41">
        <v>2.9330826353901607E-4</v>
      </c>
      <c r="I7763" s="42">
        <v>77.098327998360787</v>
      </c>
      <c r="J7763" s="41">
        <v>3.0930555555555556E-4</v>
      </c>
      <c r="K7763" s="42">
        <v>4.6049175044037591</v>
      </c>
      <c r="L7763" s="41">
        <v>2.9330826353901607E-4</v>
      </c>
      <c r="M7763" s="42">
        <v>4.3471623740630418</v>
      </c>
    </row>
    <row r="7764" spans="1:13" x14ac:dyDescent="0.2">
      <c r="A7764" s="84">
        <v>360</v>
      </c>
      <c r="B7764" s="85">
        <v>41087</v>
      </c>
      <c r="C7764" s="105">
        <v>19.739999999999998</v>
      </c>
      <c r="D7764" s="195"/>
      <c r="E7764"/>
      <c r="F7764" s="96">
        <v>2.46</v>
      </c>
      <c r="G7764" s="91">
        <v>11.1</v>
      </c>
      <c r="H7764" s="41">
        <v>2.9243305759441007E-4</v>
      </c>
      <c r="I7764" s="42">
        <v>77.120874098152768</v>
      </c>
      <c r="J7764" s="41">
        <v>3.0833333333333331E-4</v>
      </c>
      <c r="K7764" s="42">
        <v>4.605225837737092</v>
      </c>
      <c r="L7764" s="41">
        <v>2.9243305759441007E-4</v>
      </c>
      <c r="M7764" s="42">
        <v>4.347454807120636</v>
      </c>
    </row>
    <row r="7765" spans="1:13" x14ac:dyDescent="0.2">
      <c r="A7765" s="84">
        <v>360</v>
      </c>
      <c r="B7765" s="85">
        <v>41088</v>
      </c>
      <c r="C7765" s="105">
        <v>19.7</v>
      </c>
      <c r="D7765" s="195"/>
      <c r="E7765"/>
      <c r="F7765" s="96">
        <v>2.4700000000000002</v>
      </c>
      <c r="G7765" s="91">
        <v>11.084999999999999</v>
      </c>
      <c r="H7765" s="41">
        <v>2.9205788516040165E-4</v>
      </c>
      <c r="I7765" s="42">
        <v>77.14339785754359</v>
      </c>
      <c r="J7765" s="41">
        <v>3.0791666666666663E-4</v>
      </c>
      <c r="K7765" s="42">
        <v>4.6055337544037585</v>
      </c>
      <c r="L7765" s="41">
        <v>2.9205788516040165E-4</v>
      </c>
      <c r="M7765" s="42">
        <v>4.3477468650057967</v>
      </c>
    </row>
    <row r="7766" spans="1:13" x14ac:dyDescent="0.2">
      <c r="A7766" s="84">
        <v>360</v>
      </c>
      <c r="B7766" s="85">
        <v>41089</v>
      </c>
      <c r="C7766" s="105">
        <v>19.7</v>
      </c>
      <c r="D7766" s="195"/>
      <c r="E7766"/>
      <c r="F7766" s="96">
        <v>2.4700000000000002</v>
      </c>
      <c r="G7766" s="91">
        <v>11.084999999999999</v>
      </c>
      <c r="H7766" s="41">
        <v>2.9205788516040165E-4</v>
      </c>
      <c r="I7766" s="42">
        <v>77.165928195175951</v>
      </c>
      <c r="J7766" s="41">
        <v>3.0791666666666663E-4</v>
      </c>
      <c r="K7766" s="42">
        <v>4.6058416710704249</v>
      </c>
      <c r="L7766" s="41">
        <v>2.9205788516040165E-4</v>
      </c>
      <c r="M7766" s="42">
        <v>4.3480389228909573</v>
      </c>
    </row>
    <row r="7767" spans="1:13" x14ac:dyDescent="0.2">
      <c r="A7767" s="84">
        <v>360</v>
      </c>
      <c r="B7767" s="85">
        <v>41090</v>
      </c>
      <c r="C7767" s="105">
        <v>19.7</v>
      </c>
      <c r="D7767" s="195"/>
      <c r="E7767"/>
      <c r="F7767" s="96">
        <v>2.4700000000000002</v>
      </c>
      <c r="G7767" s="91">
        <v>11.084999999999999</v>
      </c>
      <c r="H7767" s="41">
        <v>2.9205788516040165E-4</v>
      </c>
      <c r="I7767" s="42">
        <v>77.188465112971073</v>
      </c>
      <c r="J7767" s="41">
        <v>3.0791666666666663E-4</v>
      </c>
      <c r="K7767" s="42">
        <v>4.6061495877370913</v>
      </c>
      <c r="L7767" s="41">
        <v>2.9205788516040165E-4</v>
      </c>
      <c r="M7767" s="42">
        <v>4.3483309807761179</v>
      </c>
    </row>
    <row r="7768" spans="1:13" x14ac:dyDescent="0.2">
      <c r="A7768" s="84">
        <v>360</v>
      </c>
      <c r="B7768" s="85">
        <v>41091</v>
      </c>
      <c r="C7768" s="105">
        <v>19.7</v>
      </c>
      <c r="D7768" s="195"/>
      <c r="E7768"/>
      <c r="F7768" s="96">
        <v>2.4700000000000002</v>
      </c>
      <c r="G7768" s="91">
        <v>11.084999999999999</v>
      </c>
      <c r="H7768" s="41">
        <v>2.9205788516040165E-4</v>
      </c>
      <c r="I7768" s="42">
        <v>77.211008612850748</v>
      </c>
      <c r="J7768" s="41">
        <v>3.0791666666666663E-4</v>
      </c>
      <c r="K7768" s="42">
        <v>4.6064575044037577</v>
      </c>
      <c r="L7768" s="41">
        <v>2.9205788516040165E-4</v>
      </c>
      <c r="M7768" s="42">
        <v>4.3486230386612785</v>
      </c>
    </row>
    <row r="7769" spans="1:13" x14ac:dyDescent="0.2">
      <c r="A7769" s="84">
        <v>360</v>
      </c>
      <c r="B7769" s="85">
        <v>41092</v>
      </c>
      <c r="C7769" s="105">
        <v>19.59</v>
      </c>
      <c r="D7769" s="195"/>
      <c r="E7769"/>
      <c r="F7769" s="96">
        <v>2.5099999999999998</v>
      </c>
      <c r="G7769" s="91">
        <v>11.05</v>
      </c>
      <c r="H7769" s="41">
        <v>2.9118228631297427E-4</v>
      </c>
      <c r="I7769" s="42">
        <v>77.233491090867162</v>
      </c>
      <c r="J7769" s="41">
        <v>3.0694444444444448E-4</v>
      </c>
      <c r="K7769" s="42">
        <v>4.6067644488482022</v>
      </c>
      <c r="L7769" s="41">
        <v>2.9118228631297427E-4</v>
      </c>
      <c r="M7769" s="42">
        <v>4.3489142209475915</v>
      </c>
    </row>
    <row r="7770" spans="1:13" x14ac:dyDescent="0.2">
      <c r="A7770" s="84">
        <v>360</v>
      </c>
      <c r="B7770" s="85">
        <v>41093</v>
      </c>
      <c r="C7770" s="105">
        <v>19.64</v>
      </c>
      <c r="D7770" s="195"/>
      <c r="E7770"/>
      <c r="F7770" s="96">
        <v>2.61</v>
      </c>
      <c r="G7770" s="91">
        <v>11.125</v>
      </c>
      <c r="H7770" s="41">
        <v>2.930582327482778E-4</v>
      </c>
      <c r="I7770" s="42">
        <v>77.256125001275237</v>
      </c>
      <c r="J7770" s="41">
        <v>3.0902777777777775E-4</v>
      </c>
      <c r="K7770" s="42">
        <v>4.6070734766259802</v>
      </c>
      <c r="L7770" s="41">
        <v>2.930582327482778E-4</v>
      </c>
      <c r="M7770" s="42">
        <v>4.34920727918034</v>
      </c>
    </row>
    <row r="7771" spans="1:13" x14ac:dyDescent="0.2">
      <c r="A7771" s="84">
        <v>360</v>
      </c>
      <c r="B7771" s="85">
        <v>41094</v>
      </c>
      <c r="C7771" s="105">
        <v>19.600000000000001</v>
      </c>
      <c r="D7771" s="195"/>
      <c r="E7771"/>
      <c r="F7771" s="96">
        <v>2.64</v>
      </c>
      <c r="G7771" s="91">
        <v>11.120000000000001</v>
      </c>
      <c r="H7771" s="41">
        <v>2.9293320893875041E-4</v>
      </c>
      <c r="I7771" s="42">
        <v>77.278755885882035</v>
      </c>
      <c r="J7771" s="41">
        <v>3.0888888888888893E-4</v>
      </c>
      <c r="K7771" s="42">
        <v>4.6073823655148693</v>
      </c>
      <c r="L7771" s="41">
        <v>2.9293320893875041E-4</v>
      </c>
      <c r="M7771" s="42">
        <v>4.3495002123892785</v>
      </c>
    </row>
    <row r="7772" spans="1:13" x14ac:dyDescent="0.2">
      <c r="A7772" s="84">
        <v>360</v>
      </c>
      <c r="B7772" s="85">
        <v>41095</v>
      </c>
      <c r="C7772" s="105">
        <v>19.63</v>
      </c>
      <c r="D7772" s="195"/>
      <c r="E7772"/>
      <c r="F7772" s="96">
        <v>2.62</v>
      </c>
      <c r="G7772" s="91">
        <v>11.125</v>
      </c>
      <c r="H7772" s="41">
        <v>2.930582327482778E-4</v>
      </c>
      <c r="I7772" s="42">
        <v>77.301403061510939</v>
      </c>
      <c r="J7772" s="41">
        <v>3.0902777777777775E-4</v>
      </c>
      <c r="K7772" s="42">
        <v>4.6076913932926473</v>
      </c>
      <c r="L7772" s="41">
        <v>2.930582327482778E-4</v>
      </c>
      <c r="M7772" s="42">
        <v>4.349793270622027</v>
      </c>
    </row>
    <row r="7773" spans="1:13" x14ac:dyDescent="0.2">
      <c r="A7773" s="84">
        <v>360</v>
      </c>
      <c r="B7773" s="85">
        <v>41096</v>
      </c>
      <c r="C7773" s="105">
        <v>19.57</v>
      </c>
      <c r="D7773" s="195"/>
      <c r="E7773"/>
      <c r="F7773" s="96">
        <v>2.5299999999999998</v>
      </c>
      <c r="G7773" s="91">
        <v>11.05</v>
      </c>
      <c r="H7773" s="41">
        <v>2.9118228631297427E-4</v>
      </c>
      <c r="I7773" s="42">
        <v>77.323911860789593</v>
      </c>
      <c r="J7773" s="41">
        <v>3.0694444444444448E-4</v>
      </c>
      <c r="K7773" s="42">
        <v>4.6079983377370919</v>
      </c>
      <c r="L7773" s="41">
        <v>2.9118228631297427E-4</v>
      </c>
      <c r="M7773" s="42">
        <v>4.35008445290834</v>
      </c>
    </row>
    <row r="7774" spans="1:13" x14ac:dyDescent="0.2">
      <c r="A7774" s="84">
        <v>360</v>
      </c>
      <c r="B7774" s="85">
        <v>41097</v>
      </c>
      <c r="C7774" s="105">
        <v>19.57</v>
      </c>
      <c r="D7774" s="195"/>
      <c r="E7774"/>
      <c r="F7774" s="96">
        <v>2.5299999999999998</v>
      </c>
      <c r="G7774" s="91">
        <v>11.05</v>
      </c>
      <c r="H7774" s="41">
        <v>2.9118228631297427E-4</v>
      </c>
      <c r="I7774" s="42">
        <v>77.34642721423188</v>
      </c>
      <c r="J7774" s="41">
        <v>3.0694444444444448E-4</v>
      </c>
      <c r="K7774" s="42">
        <v>4.6083052821815365</v>
      </c>
      <c r="L7774" s="41">
        <v>2.9118228631297427E-4</v>
      </c>
      <c r="M7774" s="42">
        <v>4.350375635194653</v>
      </c>
    </row>
    <row r="7775" spans="1:13" x14ac:dyDescent="0.2">
      <c r="A7775" s="84">
        <v>360</v>
      </c>
      <c r="B7775" s="85">
        <v>41098</v>
      </c>
      <c r="C7775" s="105">
        <v>19.57</v>
      </c>
      <c r="D7775" s="195"/>
      <c r="E7775"/>
      <c r="F7775" s="96">
        <v>2.5299999999999998</v>
      </c>
      <c r="G7775" s="91">
        <v>11.05</v>
      </c>
      <c r="H7775" s="41">
        <v>2.9118228631297427E-4</v>
      </c>
      <c r="I7775" s="42">
        <v>77.368949123746262</v>
      </c>
      <c r="J7775" s="41">
        <v>3.0694444444444448E-4</v>
      </c>
      <c r="K7775" s="42">
        <v>4.608612226625981</v>
      </c>
      <c r="L7775" s="41">
        <v>2.9118228631297427E-4</v>
      </c>
      <c r="M7775" s="42">
        <v>4.350666817480966</v>
      </c>
    </row>
    <row r="7776" spans="1:13" x14ac:dyDescent="0.2">
      <c r="A7776" s="84">
        <v>360</v>
      </c>
      <c r="B7776" s="85">
        <v>41099</v>
      </c>
      <c r="C7776" s="105">
        <v>19.489999999999998</v>
      </c>
      <c r="D7776" s="195"/>
      <c r="E7776"/>
      <c r="F7776" s="96">
        <v>2.52</v>
      </c>
      <c r="G7776" s="91">
        <v>11.004999999999999</v>
      </c>
      <c r="H7776" s="41">
        <v>2.9005611190480174E-4</v>
      </c>
      <c r="I7776" s="42">
        <v>77.391390460311257</v>
      </c>
      <c r="J7776" s="41">
        <v>3.0569444444444443E-4</v>
      </c>
      <c r="K7776" s="42">
        <v>4.6089179210704252</v>
      </c>
      <c r="L7776" s="41">
        <v>2.9005611190480174E-4</v>
      </c>
      <c r="M7776" s="42">
        <v>4.350956873592871</v>
      </c>
    </row>
    <row r="7777" spans="1:13" x14ac:dyDescent="0.2">
      <c r="A7777" s="84">
        <v>360</v>
      </c>
      <c r="B7777" s="85">
        <v>41100</v>
      </c>
      <c r="C7777" s="105">
        <v>19.510000000000002</v>
      </c>
      <c r="D7777" s="195"/>
      <c r="E7777"/>
      <c r="F7777" s="96">
        <v>2.5</v>
      </c>
      <c r="G7777" s="91">
        <v>11.005000000000001</v>
      </c>
      <c r="H7777" s="41">
        <v>2.9005611190480174E-4</v>
      </c>
      <c r="I7777" s="42">
        <v>77.413838306123083</v>
      </c>
      <c r="J7777" s="41">
        <v>3.0569444444444448E-4</v>
      </c>
      <c r="K7777" s="42">
        <v>4.6092236155148694</v>
      </c>
      <c r="L7777" s="41">
        <v>2.9005611190480174E-4</v>
      </c>
      <c r="M7777" s="42">
        <v>4.351246929704776</v>
      </c>
    </row>
    <row r="7778" spans="1:13" x14ac:dyDescent="0.2">
      <c r="A7778" s="84">
        <v>360</v>
      </c>
      <c r="B7778" s="85">
        <v>41101</v>
      </c>
      <c r="C7778" s="105">
        <v>19.5</v>
      </c>
      <c r="D7778" s="195"/>
      <c r="E7778"/>
      <c r="F7778" s="96">
        <v>2.5</v>
      </c>
      <c r="G7778" s="91">
        <v>11</v>
      </c>
      <c r="H7778" s="41">
        <v>2.8993095331308893E-4</v>
      </c>
      <c r="I7778" s="42">
        <v>77.436282974062806</v>
      </c>
      <c r="J7778" s="41">
        <v>3.0555555555555555E-4</v>
      </c>
      <c r="K7778" s="42">
        <v>4.6095291710704247</v>
      </c>
      <c r="L7778" s="41">
        <v>2.8993095331308893E-4</v>
      </c>
      <c r="M7778" s="42">
        <v>4.3515368606580891</v>
      </c>
    </row>
    <row r="7779" spans="1:13" x14ac:dyDescent="0.2">
      <c r="A7779" s="84">
        <v>360</v>
      </c>
      <c r="B7779" s="85">
        <v>41102</v>
      </c>
      <c r="C7779" s="105">
        <v>19.47</v>
      </c>
      <c r="D7779" s="195"/>
      <c r="E7779"/>
      <c r="F7779" s="96">
        <v>2.5</v>
      </c>
      <c r="G7779" s="91">
        <v>10.984999999999999</v>
      </c>
      <c r="H7779" s="41">
        <v>2.8955544380226961E-4</v>
      </c>
      <c r="I7779" s="42">
        <v>77.458705071345761</v>
      </c>
      <c r="J7779" s="41">
        <v>3.0513888888888886E-4</v>
      </c>
      <c r="K7779" s="42">
        <v>4.6098343099593135</v>
      </c>
      <c r="L7779" s="41">
        <v>2.8955544380226961E-4</v>
      </c>
      <c r="M7779" s="42">
        <v>4.3518264161018916</v>
      </c>
    </row>
    <row r="7780" spans="1:13" x14ac:dyDescent="0.2">
      <c r="A7780" s="84">
        <v>360</v>
      </c>
      <c r="B7780" s="85">
        <v>41103</v>
      </c>
      <c r="C7780" s="105">
        <v>19.41</v>
      </c>
      <c r="D7780" s="195"/>
      <c r="E7780"/>
      <c r="F7780" s="96">
        <v>2.5</v>
      </c>
      <c r="G7780" s="91">
        <v>10.955</v>
      </c>
      <c r="H7780" s="41">
        <v>2.8880427292587996E-4</v>
      </c>
      <c r="I7780" s="42">
        <v>77.481075476345666</v>
      </c>
      <c r="J7780" s="41">
        <v>3.0430555555555555E-4</v>
      </c>
      <c r="K7780" s="42">
        <v>4.6101386155148694</v>
      </c>
      <c r="L7780" s="41">
        <v>2.8880427292587996E-4</v>
      </c>
      <c r="M7780" s="42">
        <v>4.3521152203748175</v>
      </c>
    </row>
    <row r="7781" spans="1:13" x14ac:dyDescent="0.2">
      <c r="A7781" s="84">
        <v>360</v>
      </c>
      <c r="B7781" s="85">
        <v>41104</v>
      </c>
      <c r="C7781" s="105">
        <v>19.41</v>
      </c>
      <c r="D7781" s="195"/>
      <c r="E7781"/>
      <c r="F7781" s="96">
        <v>2.5</v>
      </c>
      <c r="G7781" s="91">
        <v>10.955</v>
      </c>
      <c r="H7781" s="41">
        <v>2.8880427292587996E-4</v>
      </c>
      <c r="I7781" s="42">
        <v>77.503452342014128</v>
      </c>
      <c r="J7781" s="41">
        <v>3.0430555555555555E-4</v>
      </c>
      <c r="K7781" s="42">
        <v>4.6104429210704252</v>
      </c>
      <c r="L7781" s="41">
        <v>2.8880427292587996E-4</v>
      </c>
      <c r="M7781" s="42">
        <v>4.3524040246477433</v>
      </c>
    </row>
    <row r="7782" spans="1:13" x14ac:dyDescent="0.2">
      <c r="A7782" s="84">
        <v>360</v>
      </c>
      <c r="B7782" s="85">
        <v>41105</v>
      </c>
      <c r="C7782" s="105">
        <v>19.41</v>
      </c>
      <c r="D7782" s="195"/>
      <c r="E7782"/>
      <c r="F7782" s="96">
        <v>2.5</v>
      </c>
      <c r="G7782" s="91">
        <v>10.955</v>
      </c>
      <c r="H7782" s="41">
        <v>2.8880427292587996E-4</v>
      </c>
      <c r="I7782" s="42">
        <v>77.525835670217006</v>
      </c>
      <c r="J7782" s="41">
        <v>3.0430555555555555E-4</v>
      </c>
      <c r="K7782" s="42">
        <v>4.610747226625981</v>
      </c>
      <c r="L7782" s="41">
        <v>2.8880427292587996E-4</v>
      </c>
      <c r="M7782" s="42">
        <v>4.3526928289206692</v>
      </c>
    </row>
    <row r="7783" spans="1:13" x14ac:dyDescent="0.2">
      <c r="A7783" s="84">
        <v>360</v>
      </c>
      <c r="B7783" s="85">
        <v>41106</v>
      </c>
      <c r="C7783" s="105">
        <v>19.37</v>
      </c>
      <c r="D7783" s="195"/>
      <c r="E7783"/>
      <c r="F7783" s="96">
        <v>2.44</v>
      </c>
      <c r="G7783" s="91">
        <v>10.905000000000001</v>
      </c>
      <c r="H7783" s="41">
        <v>2.8755187126727755E-4</v>
      </c>
      <c r="I7783" s="42">
        <v>77.548128369335529</v>
      </c>
      <c r="J7783" s="41">
        <v>3.0291666666666672E-4</v>
      </c>
      <c r="K7783" s="42">
        <v>4.6110501432926476</v>
      </c>
      <c r="L7783" s="41">
        <v>2.8755187126727755E-4</v>
      </c>
      <c r="M7783" s="42">
        <v>4.3529803807919363</v>
      </c>
    </row>
    <row r="7784" spans="1:13" x14ac:dyDescent="0.2">
      <c r="A7784" s="84">
        <v>360</v>
      </c>
      <c r="B7784" s="85">
        <v>41107</v>
      </c>
      <c r="C7784" s="105">
        <v>19.350000000000001</v>
      </c>
      <c r="D7784" s="195"/>
      <c r="E7784"/>
      <c r="F7784" s="96">
        <v>2.42</v>
      </c>
      <c r="G7784" s="91">
        <v>10.885000000000002</v>
      </c>
      <c r="H7784" s="41">
        <v>2.8705075294022109E-4</v>
      </c>
      <c r="I7784" s="42">
        <v>77.570388617973052</v>
      </c>
      <c r="J7784" s="41">
        <v>3.0236111111111116E-4</v>
      </c>
      <c r="K7784" s="42">
        <v>4.6113525044037589</v>
      </c>
      <c r="L7784" s="41">
        <v>2.8705075294022109E-4</v>
      </c>
      <c r="M7784" s="42">
        <v>4.3532674315448769</v>
      </c>
    </row>
    <row r="7785" spans="1:13" x14ac:dyDescent="0.2">
      <c r="A7785" s="84">
        <v>360</v>
      </c>
      <c r="B7785" s="85">
        <v>41108</v>
      </c>
      <c r="C7785" s="105">
        <v>19.34</v>
      </c>
      <c r="D7785" s="195"/>
      <c r="E7785"/>
      <c r="F7785" s="96">
        <v>2.4700000000000002</v>
      </c>
      <c r="G7785" s="91">
        <v>10.904999999999999</v>
      </c>
      <c r="H7785" s="41">
        <v>2.8755187126727755E-4</v>
      </c>
      <c r="I7785" s="42">
        <v>77.592694128375086</v>
      </c>
      <c r="J7785" s="41">
        <v>3.0291666666666667E-4</v>
      </c>
      <c r="K7785" s="42">
        <v>4.6116554210704255</v>
      </c>
      <c r="L7785" s="41">
        <v>2.8755187126727755E-4</v>
      </c>
      <c r="M7785" s="42">
        <v>4.353554983416144</v>
      </c>
    </row>
    <row r="7786" spans="1:13" x14ac:dyDescent="0.2">
      <c r="A7786" s="84">
        <v>360</v>
      </c>
      <c r="B7786" s="85">
        <v>41109</v>
      </c>
      <c r="C7786" s="105">
        <v>19.329999999999998</v>
      </c>
      <c r="D7786" s="195"/>
      <c r="E7786"/>
      <c r="F7786" s="96">
        <v>2.4500000000000002</v>
      </c>
      <c r="G7786" s="91">
        <v>10.889999999999999</v>
      </c>
      <c r="H7786" s="41">
        <v>2.8717604097150407E-4</v>
      </c>
      <c r="I7786" s="42">
        <v>77.614976891083188</v>
      </c>
      <c r="J7786" s="41">
        <v>3.0249999999999998E-4</v>
      </c>
      <c r="K7786" s="42">
        <v>4.6119579210704256</v>
      </c>
      <c r="L7786" s="41">
        <v>2.8717604097150407E-4</v>
      </c>
      <c r="M7786" s="42">
        <v>4.3538421594571153</v>
      </c>
    </row>
    <row r="7787" spans="1:13" x14ac:dyDescent="0.2">
      <c r="A7787" s="84">
        <v>360</v>
      </c>
      <c r="B7787" s="85">
        <v>41110</v>
      </c>
      <c r="C7787" s="105">
        <v>19.3</v>
      </c>
      <c r="D7787" s="195"/>
      <c r="E7787"/>
      <c r="F7787" s="96">
        <v>2.4300000000000002</v>
      </c>
      <c r="G7787" s="91">
        <v>10.865</v>
      </c>
      <c r="H7787" s="41">
        <v>2.8654954447082659E-4</v>
      </c>
      <c r="I7787" s="42">
        <v>77.637217427355438</v>
      </c>
      <c r="J7787" s="41">
        <v>3.0180555555555554E-4</v>
      </c>
      <c r="K7787" s="42">
        <v>4.6122597266259815</v>
      </c>
      <c r="L7787" s="41">
        <v>2.8654954447082659E-4</v>
      </c>
      <c r="M7787" s="42">
        <v>4.3541287090015857</v>
      </c>
    </row>
    <row r="7788" spans="1:13" x14ac:dyDescent="0.2">
      <c r="A7788" s="84">
        <v>360</v>
      </c>
      <c r="B7788" s="85">
        <v>41111</v>
      </c>
      <c r="C7788" s="105">
        <v>19.3</v>
      </c>
      <c r="D7788" s="195"/>
      <c r="E7788"/>
      <c r="F7788" s="96">
        <v>2.4300000000000002</v>
      </c>
      <c r="G7788" s="91">
        <v>10.865</v>
      </c>
      <c r="H7788" s="41">
        <v>2.8654954447082659E-4</v>
      </c>
      <c r="I7788" s="42">
        <v>77.659464336643225</v>
      </c>
      <c r="J7788" s="41">
        <v>3.0180555555555554E-4</v>
      </c>
      <c r="K7788" s="42">
        <v>4.6125615321815374</v>
      </c>
      <c r="L7788" s="41">
        <v>2.8654954447082659E-4</v>
      </c>
      <c r="M7788" s="42">
        <v>4.3544152585460569</v>
      </c>
    </row>
    <row r="7789" spans="1:13" x14ac:dyDescent="0.2">
      <c r="A7789" s="84">
        <v>360</v>
      </c>
      <c r="B7789" s="85">
        <v>41112</v>
      </c>
      <c r="C7789" s="105">
        <v>19.3</v>
      </c>
      <c r="D7789" s="195"/>
      <c r="E7789"/>
      <c r="F7789" s="96">
        <v>2.4300000000000002</v>
      </c>
      <c r="G7789" s="91">
        <v>10.865</v>
      </c>
      <c r="H7789" s="41">
        <v>2.8654954447082659E-4</v>
      </c>
      <c r="I7789" s="42">
        <v>77.681717620772744</v>
      </c>
      <c r="J7789" s="41">
        <v>3.0180555555555554E-4</v>
      </c>
      <c r="K7789" s="42">
        <v>4.6128633377370933</v>
      </c>
      <c r="L7789" s="41">
        <v>2.8654954447082659E-4</v>
      </c>
      <c r="M7789" s="42">
        <v>4.3547018080905282</v>
      </c>
    </row>
    <row r="7790" spans="1:13" x14ac:dyDescent="0.2">
      <c r="A7790" s="84">
        <v>360</v>
      </c>
      <c r="B7790" s="85">
        <v>41113</v>
      </c>
      <c r="C7790" s="105">
        <v>19.27</v>
      </c>
      <c r="D7790" s="195"/>
      <c r="E7790"/>
      <c r="F7790" s="96">
        <v>2.46</v>
      </c>
      <c r="G7790" s="91">
        <v>10.865</v>
      </c>
      <c r="H7790" s="41">
        <v>2.8654954447082659E-4</v>
      </c>
      <c r="I7790" s="42">
        <v>77.703977281570687</v>
      </c>
      <c r="J7790" s="41">
        <v>3.0180555555555554E-4</v>
      </c>
      <c r="K7790" s="42">
        <v>4.6131651432926493</v>
      </c>
      <c r="L7790" s="41">
        <v>2.8654954447082659E-4</v>
      </c>
      <c r="M7790" s="42">
        <v>4.3549883576349995</v>
      </c>
    </row>
    <row r="7791" spans="1:13" x14ac:dyDescent="0.2">
      <c r="A7791" s="84">
        <v>360</v>
      </c>
      <c r="B7791" s="85">
        <v>41114</v>
      </c>
      <c r="C7791" s="105">
        <v>19.36</v>
      </c>
      <c r="D7791" s="195"/>
      <c r="E7791"/>
      <c r="F7791" s="96">
        <v>2.4700000000000002</v>
      </c>
      <c r="G7791" s="91">
        <v>10.914999999999999</v>
      </c>
      <c r="H7791" s="41">
        <v>2.8780239663772633E-4</v>
      </c>
      <c r="I7791" s="42">
        <v>77.726340672460609</v>
      </c>
      <c r="J7791" s="41">
        <v>3.0319444444444442E-4</v>
      </c>
      <c r="K7791" s="42">
        <v>4.6134683377370935</v>
      </c>
      <c r="L7791" s="41">
        <v>2.8780239663772633E-4</v>
      </c>
      <c r="M7791" s="42">
        <v>4.3552761600316376</v>
      </c>
    </row>
    <row r="7792" spans="1:13" x14ac:dyDescent="0.2">
      <c r="A7792" s="84">
        <v>360</v>
      </c>
      <c r="B7792" s="85">
        <v>41115</v>
      </c>
      <c r="C7792" s="105">
        <v>19.3</v>
      </c>
      <c r="D7792" s="195"/>
      <c r="E7792"/>
      <c r="F7792" s="96">
        <v>2.4700000000000002</v>
      </c>
      <c r="G7792" s="91">
        <v>10.885</v>
      </c>
      <c r="H7792" s="41">
        <v>2.8705075294022109E-4</v>
      </c>
      <c r="I7792" s="42">
        <v>77.748652077073928</v>
      </c>
      <c r="J7792" s="41">
        <v>3.023611111111111E-4</v>
      </c>
      <c r="K7792" s="42">
        <v>4.6137706988482048</v>
      </c>
      <c r="L7792" s="41">
        <v>2.8705075294022109E-4</v>
      </c>
      <c r="M7792" s="42">
        <v>4.3555632107845774</v>
      </c>
    </row>
    <row r="7793" spans="1:13" x14ac:dyDescent="0.2">
      <c r="A7793" s="84">
        <v>360</v>
      </c>
      <c r="B7793" s="85">
        <v>41116</v>
      </c>
      <c r="C7793" s="105">
        <v>19.55</v>
      </c>
      <c r="D7793" s="195"/>
      <c r="E7793"/>
      <c r="F7793" s="96">
        <v>2.42</v>
      </c>
      <c r="G7793" s="91">
        <v>10.984999999999999</v>
      </c>
      <c r="H7793" s="41">
        <v>2.8955544380226961E-4</v>
      </c>
      <c r="I7793" s="42">
        <v>77.771164622531131</v>
      </c>
      <c r="J7793" s="41">
        <v>3.0513888888888886E-4</v>
      </c>
      <c r="K7793" s="42">
        <v>4.6140758377370936</v>
      </c>
      <c r="L7793" s="41">
        <v>2.8955544380226961E-4</v>
      </c>
      <c r="M7793" s="42">
        <v>4.3558527662283799</v>
      </c>
    </row>
    <row r="7794" spans="1:13" x14ac:dyDescent="0.2">
      <c r="A7794" s="84">
        <v>360</v>
      </c>
      <c r="B7794" s="85">
        <v>41117</v>
      </c>
      <c r="C7794" s="105">
        <v>19.55</v>
      </c>
      <c r="D7794" s="195"/>
      <c r="E7794"/>
      <c r="F7794" s="96">
        <v>2.42</v>
      </c>
      <c r="G7794" s="91">
        <v>10.984999999999999</v>
      </c>
      <c r="H7794" s="41">
        <v>2.8955544380226961E-4</v>
      </c>
      <c r="I7794" s="42">
        <v>77.793683686618422</v>
      </c>
      <c r="J7794" s="41">
        <v>3.0513888888888886E-4</v>
      </c>
      <c r="K7794" s="42">
        <v>4.6143809766259825</v>
      </c>
      <c r="L7794" s="41">
        <v>2.8955544380226961E-4</v>
      </c>
      <c r="M7794" s="42">
        <v>4.3561423216721824</v>
      </c>
    </row>
    <row r="7795" spans="1:13" x14ac:dyDescent="0.2">
      <c r="A7795" s="84">
        <v>360</v>
      </c>
      <c r="B7795" s="85">
        <v>41118</v>
      </c>
      <c r="C7795" s="105">
        <v>19.55</v>
      </c>
      <c r="D7795" s="195"/>
      <c r="E7795"/>
      <c r="F7795" s="96">
        <v>2.42</v>
      </c>
      <c r="G7795" s="91">
        <v>10.984999999999999</v>
      </c>
      <c r="H7795" s="41">
        <v>2.8955544380226961E-4</v>
      </c>
      <c r="I7795" s="42">
        <v>77.816209271223315</v>
      </c>
      <c r="J7795" s="41">
        <v>3.0513888888888886E-4</v>
      </c>
      <c r="K7795" s="42">
        <v>4.6146861155148713</v>
      </c>
      <c r="L7795" s="41">
        <v>2.8955544380226961E-4</v>
      </c>
      <c r="M7795" s="42">
        <v>4.3564318771159849</v>
      </c>
    </row>
    <row r="7796" spans="1:13" x14ac:dyDescent="0.2">
      <c r="A7796" s="84">
        <v>360</v>
      </c>
      <c r="B7796" s="85">
        <v>41119</v>
      </c>
      <c r="C7796" s="105">
        <v>19.55</v>
      </c>
      <c r="D7796" s="195"/>
      <c r="E7796"/>
      <c r="F7796" s="96">
        <v>2.42</v>
      </c>
      <c r="G7796" s="91">
        <v>10.984999999999999</v>
      </c>
      <c r="H7796" s="41">
        <v>2.8955544380226961E-4</v>
      </c>
      <c r="I7796" s="42">
        <v>77.838741378233848</v>
      </c>
      <c r="J7796" s="41">
        <v>3.0513888888888886E-4</v>
      </c>
      <c r="K7796" s="42">
        <v>4.6149912544037601</v>
      </c>
      <c r="L7796" s="41">
        <v>2.8955544380226961E-4</v>
      </c>
      <c r="M7796" s="42">
        <v>4.3567214325597874</v>
      </c>
    </row>
    <row r="7797" spans="1:13" x14ac:dyDescent="0.2">
      <c r="A7797" s="84">
        <v>360</v>
      </c>
      <c r="B7797" s="85">
        <v>41120</v>
      </c>
      <c r="C7797" s="105">
        <v>19.48</v>
      </c>
      <c r="D7797" s="195"/>
      <c r="E7797"/>
      <c r="F7797" s="96">
        <v>2.46</v>
      </c>
      <c r="G7797" s="91">
        <v>10.97</v>
      </c>
      <c r="H7797" s="41">
        <v>2.8917988367771486E-4</v>
      </c>
      <c r="I7797" s="42">
        <v>77.861250776411225</v>
      </c>
      <c r="J7797" s="41">
        <v>3.0472222222222223E-4</v>
      </c>
      <c r="K7797" s="42">
        <v>4.6152959766259825</v>
      </c>
      <c r="L7797" s="41">
        <v>2.8917988367771486E-4</v>
      </c>
      <c r="M7797" s="42">
        <v>4.3570106124434655</v>
      </c>
    </row>
    <row r="7798" spans="1:13" x14ac:dyDescent="0.2">
      <c r="A7798" s="84">
        <v>360</v>
      </c>
      <c r="B7798" s="85">
        <v>41121</v>
      </c>
      <c r="C7798" s="105">
        <v>19.57</v>
      </c>
      <c r="D7798" s="195"/>
      <c r="E7798"/>
      <c r="F7798" s="96">
        <v>2.42</v>
      </c>
      <c r="G7798" s="91">
        <v>10.995000000000001</v>
      </c>
      <c r="H7798" s="41">
        <v>2.8980578909898469E-4</v>
      </c>
      <c r="I7798" s="42">
        <v>77.883815417632718</v>
      </c>
      <c r="J7798" s="41">
        <v>3.0541666666666667E-4</v>
      </c>
      <c r="K7798" s="42">
        <v>4.615601393292649</v>
      </c>
      <c r="L7798" s="41">
        <v>2.8980578909898469E-4</v>
      </c>
      <c r="M7798" s="42">
        <v>4.3573004182325645</v>
      </c>
    </row>
    <row r="7799" spans="1:13" x14ac:dyDescent="0.2">
      <c r="A7799" s="84">
        <v>360</v>
      </c>
      <c r="B7799" s="85">
        <v>41122</v>
      </c>
      <c r="C7799" s="105">
        <v>19.47</v>
      </c>
      <c r="D7799" s="195"/>
      <c r="E7799"/>
      <c r="F7799" s="96">
        <v>2.4500000000000002</v>
      </c>
      <c r="G7799" s="91">
        <v>10.959999999999999</v>
      </c>
      <c r="H7799" s="41">
        <v>2.8892948213599112E-4</v>
      </c>
      <c r="I7799" s="42">
        <v>77.906318348088107</v>
      </c>
      <c r="J7799" s="41">
        <v>3.0444444444444442E-4</v>
      </c>
      <c r="K7799" s="42">
        <v>4.6159058377370936</v>
      </c>
      <c r="L7799" s="41">
        <v>2.8892948213599112E-4</v>
      </c>
      <c r="M7799" s="42">
        <v>4.3575893477147005</v>
      </c>
    </row>
    <row r="7800" spans="1:13" x14ac:dyDescent="0.2">
      <c r="A7800" s="84">
        <v>360</v>
      </c>
      <c r="B7800" s="85">
        <v>41123</v>
      </c>
      <c r="C7800" s="105">
        <v>19.440000000000001</v>
      </c>
      <c r="D7800" s="195"/>
      <c r="E7800"/>
      <c r="F7800" s="96">
        <v>2.4</v>
      </c>
      <c r="G7800" s="91">
        <v>10.92</v>
      </c>
      <c r="H7800" s="41">
        <v>2.8792765087648498E-4</v>
      </c>
      <c r="I7800" s="42">
        <v>77.928749731318504</v>
      </c>
      <c r="J7800" s="41">
        <v>3.0333333333333335E-4</v>
      </c>
      <c r="K7800" s="42">
        <v>4.6162091710704267</v>
      </c>
      <c r="L7800" s="41">
        <v>2.8792765087648498E-4</v>
      </c>
      <c r="M7800" s="42">
        <v>4.3578772753655768</v>
      </c>
    </row>
    <row r="7801" spans="1:13" x14ac:dyDescent="0.2">
      <c r="A7801" s="84">
        <v>360</v>
      </c>
      <c r="B7801" s="85">
        <v>41124</v>
      </c>
      <c r="C7801" s="105">
        <v>19.440000000000001</v>
      </c>
      <c r="D7801" s="195"/>
      <c r="E7801"/>
      <c r="F7801" s="96">
        <v>2.41</v>
      </c>
      <c r="G7801" s="91">
        <v>10.925000000000001</v>
      </c>
      <c r="H7801" s="41">
        <v>2.8805289948463653E-4</v>
      </c>
      <c r="I7801" s="42">
        <v>77.951197333631825</v>
      </c>
      <c r="J7801" s="41">
        <v>3.0347222222222223E-4</v>
      </c>
      <c r="K7801" s="42">
        <v>4.6165126432926487</v>
      </c>
      <c r="L7801" s="41">
        <v>2.8805289948463653E-4</v>
      </c>
      <c r="M7801" s="42">
        <v>4.358165328265061</v>
      </c>
    </row>
    <row r="7802" spans="1:13" x14ac:dyDescent="0.2">
      <c r="A7802" s="84">
        <v>360</v>
      </c>
      <c r="B7802" s="85">
        <v>41125</v>
      </c>
      <c r="C7802" s="105">
        <v>19.440000000000001</v>
      </c>
      <c r="D7802" s="195"/>
      <c r="E7802"/>
      <c r="F7802" s="96">
        <v>2.41</v>
      </c>
      <c r="G7802" s="91">
        <v>10.925000000000001</v>
      </c>
      <c r="H7802" s="41">
        <v>2.8805289948463653E-4</v>
      </c>
      <c r="I7802" s="42">
        <v>77.97365140204208</v>
      </c>
      <c r="J7802" s="41">
        <v>3.0347222222222223E-4</v>
      </c>
      <c r="K7802" s="42">
        <v>4.6168161155148706</v>
      </c>
      <c r="L7802" s="41">
        <v>2.8805289948463653E-4</v>
      </c>
      <c r="M7802" s="42">
        <v>4.3584533811645461</v>
      </c>
    </row>
    <row r="7803" spans="1:13" x14ac:dyDescent="0.2">
      <c r="A7803" s="84">
        <v>360</v>
      </c>
      <c r="B7803" s="85">
        <v>41126</v>
      </c>
      <c r="C7803" s="105">
        <v>19.440000000000001</v>
      </c>
      <c r="D7803" s="195"/>
      <c r="E7803"/>
      <c r="F7803" s="96">
        <v>2.41</v>
      </c>
      <c r="G7803" s="91">
        <v>10.925000000000001</v>
      </c>
      <c r="H7803" s="41">
        <v>2.8805289948463653E-4</v>
      </c>
      <c r="I7803" s="42">
        <v>77.996111938411843</v>
      </c>
      <c r="J7803" s="41">
        <v>3.0347222222222223E-4</v>
      </c>
      <c r="K7803" s="42">
        <v>4.6171195877370925</v>
      </c>
      <c r="L7803" s="41">
        <v>2.8805289948463653E-4</v>
      </c>
      <c r="M7803" s="42">
        <v>4.3587414340640311</v>
      </c>
    </row>
    <row r="7804" spans="1:13" x14ac:dyDescent="0.2">
      <c r="A7804" s="84">
        <v>360</v>
      </c>
      <c r="B7804" s="85">
        <v>41127</v>
      </c>
      <c r="C7804" s="105">
        <v>19.420000000000002</v>
      </c>
      <c r="D7804" s="195"/>
      <c r="E7804"/>
      <c r="F7804" s="96">
        <v>2.4300000000000002</v>
      </c>
      <c r="G7804" s="91">
        <v>10.925000000000001</v>
      </c>
      <c r="H7804" s="41">
        <v>2.8805289948463653E-4</v>
      </c>
      <c r="I7804" s="42">
        <v>78.018578944604229</v>
      </c>
      <c r="J7804" s="41">
        <v>3.0347222222222223E-4</v>
      </c>
      <c r="K7804" s="42">
        <v>4.6174230599593145</v>
      </c>
      <c r="L7804" s="41">
        <v>2.8805289948463653E-4</v>
      </c>
      <c r="M7804" s="42">
        <v>4.3590294869635162</v>
      </c>
    </row>
    <row r="7805" spans="1:13" x14ac:dyDescent="0.2">
      <c r="A7805" s="84">
        <v>360</v>
      </c>
      <c r="B7805" s="85">
        <v>41128</v>
      </c>
      <c r="C7805" s="105">
        <v>19.399999999999999</v>
      </c>
      <c r="D7805" s="195"/>
      <c r="E7805"/>
      <c r="F7805" s="96">
        <v>2.41</v>
      </c>
      <c r="G7805" s="91">
        <v>10.904999999999999</v>
      </c>
      <c r="H7805" s="41">
        <v>2.8755187126727755E-4</v>
      </c>
      <c r="I7805" s="42">
        <v>78.041013332973364</v>
      </c>
      <c r="J7805" s="41">
        <v>3.0291666666666667E-4</v>
      </c>
      <c r="K7805" s="42">
        <v>4.6177259766259811</v>
      </c>
      <c r="L7805" s="41">
        <v>2.8755187126727755E-4</v>
      </c>
      <c r="M7805" s="42">
        <v>4.3593170388347833</v>
      </c>
    </row>
    <row r="7806" spans="1:13" x14ac:dyDescent="0.2">
      <c r="A7806" s="84">
        <v>360</v>
      </c>
      <c r="B7806" s="85">
        <v>41129</v>
      </c>
      <c r="C7806" s="105">
        <v>19.43</v>
      </c>
      <c r="D7806" s="195"/>
      <c r="E7806"/>
      <c r="F7806" s="96">
        <v>2.41</v>
      </c>
      <c r="G7806" s="91">
        <v>10.92</v>
      </c>
      <c r="H7806" s="41">
        <v>2.8792765087648498E-4</v>
      </c>
      <c r="I7806" s="42">
        <v>78.063483498614346</v>
      </c>
      <c r="J7806" s="41">
        <v>3.0333333333333335E-4</v>
      </c>
      <c r="K7806" s="42">
        <v>4.6180293099593142</v>
      </c>
      <c r="L7806" s="41">
        <v>2.8792765087648498E-4</v>
      </c>
      <c r="M7806" s="42">
        <v>4.3596049664856595</v>
      </c>
    </row>
    <row r="7807" spans="1:13" x14ac:dyDescent="0.2">
      <c r="A7807" s="84">
        <v>360</v>
      </c>
      <c r="B7807" s="85">
        <v>41130</v>
      </c>
      <c r="C7807" s="105">
        <v>19.38</v>
      </c>
      <c r="D7807" s="195"/>
      <c r="E7807"/>
      <c r="F7807" s="96">
        <v>2.44</v>
      </c>
      <c r="G7807" s="91">
        <v>10.91</v>
      </c>
      <c r="H7807" s="41">
        <v>2.8767713676813855E-4</v>
      </c>
      <c r="I7807" s="42">
        <v>78.085940578033373</v>
      </c>
      <c r="J7807" s="41">
        <v>3.0305555555555554E-4</v>
      </c>
      <c r="K7807" s="42">
        <v>4.6183323655148696</v>
      </c>
      <c r="L7807" s="41">
        <v>2.8767713676813855E-4</v>
      </c>
      <c r="M7807" s="42">
        <v>4.3598926436224277</v>
      </c>
    </row>
    <row r="7808" spans="1:13" x14ac:dyDescent="0.2">
      <c r="A7808" s="84">
        <v>360</v>
      </c>
      <c r="B7808" s="85">
        <v>41131</v>
      </c>
      <c r="C7808" s="105">
        <v>19.350000000000001</v>
      </c>
      <c r="D7808" s="195"/>
      <c r="E7808"/>
      <c r="F7808" s="96">
        <v>2.4300000000000002</v>
      </c>
      <c r="G7808" s="91">
        <v>10.89</v>
      </c>
      <c r="H7808" s="41">
        <v>2.8717604097150407E-4</v>
      </c>
      <c r="I7808" s="42">
        <v>78.108364989304107</v>
      </c>
      <c r="J7808" s="41">
        <v>3.0250000000000003E-4</v>
      </c>
      <c r="K7808" s="42">
        <v>4.6186348655148697</v>
      </c>
      <c r="L7808" s="41">
        <v>2.8717604097150407E-4</v>
      </c>
      <c r="M7808" s="42">
        <v>4.360179819663399</v>
      </c>
    </row>
    <row r="7809" spans="1:13" x14ac:dyDescent="0.2">
      <c r="A7809" s="84">
        <v>360</v>
      </c>
      <c r="B7809" s="85">
        <v>41132</v>
      </c>
      <c r="C7809" s="105">
        <v>19.350000000000001</v>
      </c>
      <c r="D7809" s="195"/>
      <c r="E7809"/>
      <c r="F7809" s="96">
        <v>2.4300000000000002</v>
      </c>
      <c r="G7809" s="91">
        <v>10.89</v>
      </c>
      <c r="H7809" s="41">
        <v>2.8717604097150407E-4</v>
      </c>
      <c r="I7809" s="42">
        <v>78.130795840328489</v>
      </c>
      <c r="J7809" s="41">
        <v>3.0250000000000003E-4</v>
      </c>
      <c r="K7809" s="42">
        <v>4.6189373655148698</v>
      </c>
      <c r="L7809" s="41">
        <v>2.8717604097150407E-4</v>
      </c>
      <c r="M7809" s="42">
        <v>4.3604669957043702</v>
      </c>
    </row>
    <row r="7810" spans="1:13" x14ac:dyDescent="0.2">
      <c r="A7810" s="84">
        <v>360</v>
      </c>
      <c r="B7810" s="85">
        <v>41133</v>
      </c>
      <c r="C7810" s="105">
        <v>19.350000000000001</v>
      </c>
      <c r="D7810" s="195"/>
      <c r="E7810"/>
      <c r="F7810" s="96">
        <v>2.4300000000000002</v>
      </c>
      <c r="G7810" s="91">
        <v>10.89</v>
      </c>
      <c r="H7810" s="41">
        <v>2.8717604097150407E-4</v>
      </c>
      <c r="I7810" s="42">
        <v>78.153233132955862</v>
      </c>
      <c r="J7810" s="41">
        <v>3.0250000000000003E-4</v>
      </c>
      <c r="K7810" s="42">
        <v>4.6192398655148699</v>
      </c>
      <c r="L7810" s="41">
        <v>2.8717604097150407E-4</v>
      </c>
      <c r="M7810" s="42">
        <v>4.3607541717453415</v>
      </c>
    </row>
    <row r="7811" spans="1:13" x14ac:dyDescent="0.2">
      <c r="A7811" s="84">
        <v>360</v>
      </c>
      <c r="B7811" s="85">
        <v>41134</v>
      </c>
      <c r="C7811" s="105">
        <v>19.39</v>
      </c>
      <c r="D7811" s="195"/>
      <c r="E7811"/>
      <c r="F7811" s="96">
        <v>2.4500000000000002</v>
      </c>
      <c r="G7811" s="91">
        <v>10.92</v>
      </c>
      <c r="H7811" s="41">
        <v>2.8792765087648498E-4</v>
      </c>
      <c r="I7811" s="42">
        <v>78.175735609780233</v>
      </c>
      <c r="J7811" s="41">
        <v>3.0333333333333335E-4</v>
      </c>
      <c r="K7811" s="42">
        <v>4.619543198848203</v>
      </c>
      <c r="L7811" s="41">
        <v>2.8792765087648498E-4</v>
      </c>
      <c r="M7811" s="42">
        <v>4.3610420993962178</v>
      </c>
    </row>
    <row r="7812" spans="1:13" x14ac:dyDescent="0.2">
      <c r="A7812" s="84">
        <v>360</v>
      </c>
      <c r="B7812" s="85">
        <v>41135</v>
      </c>
      <c r="C7812" s="105">
        <v>19.440000000000001</v>
      </c>
      <c r="D7812" s="195"/>
      <c r="E7812"/>
      <c r="F7812" s="96">
        <v>2.41</v>
      </c>
      <c r="G7812" s="91">
        <v>10.925000000000001</v>
      </c>
      <c r="H7812" s="41">
        <v>2.8805289948463653E-4</v>
      </c>
      <c r="I7812" s="42">
        <v>78.198254357091969</v>
      </c>
      <c r="J7812" s="41">
        <v>3.0347222222222223E-4</v>
      </c>
      <c r="K7812" s="42">
        <v>4.6198466710704249</v>
      </c>
      <c r="L7812" s="41">
        <v>2.8805289948463653E-4</v>
      </c>
      <c r="M7812" s="42">
        <v>4.361330152295702</v>
      </c>
    </row>
    <row r="7813" spans="1:13" x14ac:dyDescent="0.2">
      <c r="A7813" s="84">
        <v>360</v>
      </c>
      <c r="B7813" s="85">
        <v>41136</v>
      </c>
      <c r="C7813" s="105">
        <v>19.45</v>
      </c>
      <c r="D7813" s="195"/>
      <c r="E7813"/>
      <c r="F7813" s="96">
        <v>2.42</v>
      </c>
      <c r="G7813" s="91">
        <v>10.934999999999999</v>
      </c>
      <c r="H7813" s="41">
        <v>2.8830337981244902E-4</v>
      </c>
      <c r="I7813" s="42">
        <v>78.220799178118554</v>
      </c>
      <c r="J7813" s="41">
        <v>3.0374999999999998E-4</v>
      </c>
      <c r="K7813" s="42">
        <v>4.6201504210704245</v>
      </c>
      <c r="L7813" s="41">
        <v>2.8830337981244902E-4</v>
      </c>
      <c r="M7813" s="42">
        <v>4.3616184556755142</v>
      </c>
    </row>
    <row r="7814" spans="1:13" x14ac:dyDescent="0.2">
      <c r="A7814" s="84">
        <v>360</v>
      </c>
      <c r="B7814" s="85">
        <v>41137</v>
      </c>
      <c r="C7814" s="105">
        <v>19.41</v>
      </c>
      <c r="D7814" s="195"/>
      <c r="E7814"/>
      <c r="F7814" s="96">
        <v>2.41</v>
      </c>
      <c r="G7814" s="91">
        <v>10.91</v>
      </c>
      <c r="H7814" s="41">
        <v>2.8767713676813855E-4</v>
      </c>
      <c r="I7814" s="42">
        <v>78.243301513661834</v>
      </c>
      <c r="J7814" s="41">
        <v>3.0305555555555554E-4</v>
      </c>
      <c r="K7814" s="42">
        <v>4.6204534766259799</v>
      </c>
      <c r="L7814" s="41">
        <v>2.8767713676813855E-4</v>
      </c>
      <c r="M7814" s="42">
        <v>4.3619061328122823</v>
      </c>
    </row>
    <row r="7815" spans="1:13" x14ac:dyDescent="0.2">
      <c r="A7815" s="84">
        <v>360</v>
      </c>
      <c r="B7815" s="85">
        <v>41138</v>
      </c>
      <c r="C7815" s="105">
        <v>19.39</v>
      </c>
      <c r="D7815" s="195"/>
      <c r="E7815"/>
      <c r="F7815" s="96">
        <v>2.4300000000000002</v>
      </c>
      <c r="G7815" s="91">
        <v>10.91</v>
      </c>
      <c r="H7815" s="41">
        <v>2.8767713676813855E-4</v>
      </c>
      <c r="I7815" s="42">
        <v>78.265810322612566</v>
      </c>
      <c r="J7815" s="41">
        <v>3.0305555555555554E-4</v>
      </c>
      <c r="K7815" s="42">
        <v>4.6207565321815354</v>
      </c>
      <c r="L7815" s="41">
        <v>2.8767713676813855E-4</v>
      </c>
      <c r="M7815" s="42">
        <v>4.3621938099490505</v>
      </c>
    </row>
    <row r="7816" spans="1:13" x14ac:dyDescent="0.2">
      <c r="A7816" s="84">
        <v>360</v>
      </c>
      <c r="B7816" s="85">
        <v>41139</v>
      </c>
      <c r="C7816" s="105">
        <v>19.39</v>
      </c>
      <c r="D7816" s="195"/>
      <c r="E7816"/>
      <c r="F7816" s="96">
        <v>2.4300000000000002</v>
      </c>
      <c r="G7816" s="91">
        <v>10.91</v>
      </c>
      <c r="H7816" s="41">
        <v>2.8767713676813855E-4</v>
      </c>
      <c r="I7816" s="42">
        <v>78.288325606833013</v>
      </c>
      <c r="J7816" s="41">
        <v>3.0305555555555554E-4</v>
      </c>
      <c r="K7816" s="42">
        <v>4.6210595877370908</v>
      </c>
      <c r="L7816" s="41">
        <v>2.8767713676813855E-4</v>
      </c>
      <c r="M7816" s="42">
        <v>4.3624814870858186</v>
      </c>
    </row>
    <row r="7817" spans="1:13" x14ac:dyDescent="0.2">
      <c r="A7817" s="84">
        <v>360</v>
      </c>
      <c r="B7817" s="85">
        <v>41140</v>
      </c>
      <c r="C7817" s="105">
        <v>19.39</v>
      </c>
      <c r="D7817" s="195"/>
      <c r="E7817"/>
      <c r="F7817" s="96">
        <v>2.4300000000000002</v>
      </c>
      <c r="G7817" s="91">
        <v>10.91</v>
      </c>
      <c r="H7817" s="41">
        <v>2.8767713676813855E-4</v>
      </c>
      <c r="I7817" s="42">
        <v>78.310847368185961</v>
      </c>
      <c r="J7817" s="41">
        <v>3.0305555555555554E-4</v>
      </c>
      <c r="K7817" s="42">
        <v>4.6213626432926462</v>
      </c>
      <c r="L7817" s="41">
        <v>2.8767713676813855E-4</v>
      </c>
      <c r="M7817" s="42">
        <v>4.3627691642225868</v>
      </c>
    </row>
    <row r="7818" spans="1:13" x14ac:dyDescent="0.2">
      <c r="A7818" s="84">
        <v>360</v>
      </c>
      <c r="B7818" s="85">
        <v>41141</v>
      </c>
      <c r="C7818" s="105">
        <v>19.39</v>
      </c>
      <c r="D7818" s="195"/>
      <c r="E7818"/>
      <c r="F7818" s="96">
        <v>2.44</v>
      </c>
      <c r="G7818" s="91">
        <v>10.915000000000001</v>
      </c>
      <c r="H7818" s="41">
        <v>2.8780239663772633E-4</v>
      </c>
      <c r="I7818" s="42">
        <v>78.333385417741255</v>
      </c>
      <c r="J7818" s="41">
        <v>3.0319444444444447E-4</v>
      </c>
      <c r="K7818" s="42">
        <v>4.6216658377370905</v>
      </c>
      <c r="L7818" s="41">
        <v>2.8780239663772633E-4</v>
      </c>
      <c r="M7818" s="42">
        <v>4.363056966619224</v>
      </c>
    </row>
    <row r="7819" spans="1:13" x14ac:dyDescent="0.2">
      <c r="A7819" s="84">
        <v>360</v>
      </c>
      <c r="B7819" s="85">
        <v>41142</v>
      </c>
      <c r="C7819" s="105">
        <v>19.37</v>
      </c>
      <c r="D7819" s="195"/>
      <c r="E7819"/>
      <c r="F7819" s="96">
        <v>2.4500000000000002</v>
      </c>
      <c r="G7819" s="91">
        <v>10.91</v>
      </c>
      <c r="H7819" s="41">
        <v>2.8767713676813855E-4</v>
      </c>
      <c r="I7819" s="42">
        <v>78.355920141771591</v>
      </c>
      <c r="J7819" s="41">
        <v>3.0305555555555554E-4</v>
      </c>
      <c r="K7819" s="42">
        <v>4.6219688932926459</v>
      </c>
      <c r="L7819" s="41">
        <v>2.8767713676813855E-4</v>
      </c>
      <c r="M7819" s="42">
        <v>4.3633446437559922</v>
      </c>
    </row>
    <row r="7820" spans="1:13" x14ac:dyDescent="0.2">
      <c r="A7820" s="84">
        <v>360</v>
      </c>
      <c r="B7820" s="85">
        <v>41143</v>
      </c>
      <c r="C7820" s="105">
        <v>19.38</v>
      </c>
      <c r="D7820" s="195"/>
      <c r="E7820"/>
      <c r="F7820" s="96">
        <v>2.44</v>
      </c>
      <c r="G7820" s="91">
        <v>10.91</v>
      </c>
      <c r="H7820" s="41">
        <v>2.8767713676813855E-4</v>
      </c>
      <c r="I7820" s="42">
        <v>78.378461348526812</v>
      </c>
      <c r="J7820" s="41">
        <v>3.0305555555555554E-4</v>
      </c>
      <c r="K7820" s="42">
        <v>4.6222719488482014</v>
      </c>
      <c r="L7820" s="41">
        <v>2.8767713676813855E-4</v>
      </c>
      <c r="M7820" s="42">
        <v>4.3636323208927603</v>
      </c>
    </row>
    <row r="7821" spans="1:13" x14ac:dyDescent="0.2">
      <c r="A7821" s="84">
        <v>360</v>
      </c>
      <c r="B7821" s="85">
        <v>41144</v>
      </c>
      <c r="C7821" s="105">
        <v>19.36</v>
      </c>
      <c r="D7821" s="195"/>
      <c r="E7821"/>
      <c r="F7821" s="96">
        <v>2.4300000000000002</v>
      </c>
      <c r="G7821" s="91">
        <v>10.895</v>
      </c>
      <c r="H7821" s="41">
        <v>2.8730132336951542E-4</v>
      </c>
      <c r="I7821" s="42">
        <v>78.400979584195909</v>
      </c>
      <c r="J7821" s="41">
        <v>3.0263888888888886E-4</v>
      </c>
      <c r="K7821" s="42">
        <v>4.6225745877370903</v>
      </c>
      <c r="L7821" s="41">
        <v>2.8730132336951542E-4</v>
      </c>
      <c r="M7821" s="42">
        <v>4.3639196222161303</v>
      </c>
    </row>
    <row r="7822" spans="1:13" x14ac:dyDescent="0.2">
      <c r="A7822" s="84">
        <v>360</v>
      </c>
      <c r="B7822" s="85">
        <v>41145</v>
      </c>
      <c r="C7822" s="105">
        <v>19.37</v>
      </c>
      <c r="D7822" s="195"/>
      <c r="E7822"/>
      <c r="F7822" s="96">
        <v>2.4300000000000002</v>
      </c>
      <c r="G7822" s="91">
        <v>10.9</v>
      </c>
      <c r="H7822" s="41">
        <v>2.8742660013469923E-4</v>
      </c>
      <c r="I7822" s="42">
        <v>78.423514111205023</v>
      </c>
      <c r="J7822" s="41">
        <v>3.0277777777777779E-4</v>
      </c>
      <c r="K7822" s="42">
        <v>4.6228773655148681</v>
      </c>
      <c r="L7822" s="41">
        <v>2.8742660013469923E-4</v>
      </c>
      <c r="M7822" s="42">
        <v>4.3642070488162652</v>
      </c>
    </row>
    <row r="7823" spans="1:13" x14ac:dyDescent="0.2">
      <c r="A7823" s="84">
        <v>360</v>
      </c>
      <c r="B7823" s="85">
        <v>41146</v>
      </c>
      <c r="C7823" s="105">
        <v>19.37</v>
      </c>
      <c r="D7823" s="195"/>
      <c r="E7823"/>
      <c r="F7823" s="96">
        <v>2.4300000000000002</v>
      </c>
      <c r="G7823" s="91">
        <v>10.9</v>
      </c>
      <c r="H7823" s="41">
        <v>2.8742660013469923E-4</v>
      </c>
      <c r="I7823" s="42">
        <v>78.446055115236618</v>
      </c>
      <c r="J7823" s="41">
        <v>3.0277777777777779E-4</v>
      </c>
      <c r="K7823" s="42">
        <v>4.6231801432926458</v>
      </c>
      <c r="L7823" s="41">
        <v>2.8742660013469923E-4</v>
      </c>
      <c r="M7823" s="42">
        <v>4.3644944754164001</v>
      </c>
    </row>
    <row r="7824" spans="1:13" x14ac:dyDescent="0.2">
      <c r="A7824" s="84">
        <v>360</v>
      </c>
      <c r="B7824" s="85">
        <v>41147</v>
      </c>
      <c r="C7824" s="105">
        <v>19.37</v>
      </c>
      <c r="D7824" s="195"/>
      <c r="E7824"/>
      <c r="F7824" s="96">
        <v>2.4300000000000002</v>
      </c>
      <c r="G7824" s="91">
        <v>10.9</v>
      </c>
      <c r="H7824" s="41">
        <v>2.8742660013469923E-4</v>
      </c>
      <c r="I7824" s="42">
        <v>78.468602598152373</v>
      </c>
      <c r="J7824" s="41">
        <v>3.0277777777777779E-4</v>
      </c>
      <c r="K7824" s="42">
        <v>4.6234829210704236</v>
      </c>
      <c r="L7824" s="41">
        <v>2.8742660013469923E-4</v>
      </c>
      <c r="M7824" s="42">
        <v>4.364781902016535</v>
      </c>
    </row>
    <row r="7825" spans="1:13" x14ac:dyDescent="0.2">
      <c r="A7825" s="84">
        <v>360</v>
      </c>
      <c r="B7825" s="85">
        <v>41148</v>
      </c>
      <c r="C7825" s="105">
        <v>19.41</v>
      </c>
      <c r="D7825" s="195"/>
      <c r="E7825"/>
      <c r="F7825" s="96">
        <v>2.44</v>
      </c>
      <c r="G7825" s="91">
        <v>10.925000000000001</v>
      </c>
      <c r="H7825" s="41">
        <v>2.8805289948463653E-4</v>
      </c>
      <c r="I7825" s="42">
        <v>78.491205706649282</v>
      </c>
      <c r="J7825" s="41">
        <v>3.0347222222222223E-4</v>
      </c>
      <c r="K7825" s="42">
        <v>4.6237863932926455</v>
      </c>
      <c r="L7825" s="41">
        <v>2.8805289948463653E-4</v>
      </c>
      <c r="M7825" s="42">
        <v>4.3650699549160201</v>
      </c>
    </row>
    <row r="7826" spans="1:13" x14ac:dyDescent="0.2">
      <c r="A7826" s="84">
        <v>360</v>
      </c>
      <c r="B7826" s="85">
        <v>41149</v>
      </c>
      <c r="C7826" s="105">
        <v>19.47</v>
      </c>
      <c r="D7826" s="195"/>
      <c r="E7826"/>
      <c r="F7826" s="96">
        <v>2.4</v>
      </c>
      <c r="G7826" s="91">
        <v>10.934999999999999</v>
      </c>
      <c r="H7826" s="41">
        <v>2.8830337981244902E-4</v>
      </c>
      <c r="I7826" s="42">
        <v>78.513834986540061</v>
      </c>
      <c r="J7826" s="41">
        <v>3.0374999999999998E-4</v>
      </c>
      <c r="K7826" s="42">
        <v>4.6240901432926451</v>
      </c>
      <c r="L7826" s="41">
        <v>2.8830337981244902E-4</v>
      </c>
      <c r="M7826" s="42">
        <v>4.3653582582958323</v>
      </c>
    </row>
    <row r="7827" spans="1:13" x14ac:dyDescent="0.2">
      <c r="A7827" s="84">
        <v>360</v>
      </c>
      <c r="B7827" s="85">
        <v>41150</v>
      </c>
      <c r="C7827" s="105">
        <v>19.45</v>
      </c>
      <c r="D7827" s="195"/>
      <c r="E7827"/>
      <c r="F7827" s="96">
        <v>2.44</v>
      </c>
      <c r="G7827" s="91">
        <v>10.945</v>
      </c>
      <c r="H7827" s="41">
        <v>2.8855383762471654E-4</v>
      </c>
      <c r="I7827" s="42">
        <v>78.536490454932064</v>
      </c>
      <c r="J7827" s="41">
        <v>3.0402777777777779E-4</v>
      </c>
      <c r="K7827" s="42">
        <v>4.6243941710704233</v>
      </c>
      <c r="L7827" s="41">
        <v>2.8855383762471654E-4</v>
      </c>
      <c r="M7827" s="42">
        <v>4.3656468121334573</v>
      </c>
    </row>
    <row r="7828" spans="1:13" x14ac:dyDescent="0.2">
      <c r="A7828" s="84">
        <v>360</v>
      </c>
      <c r="B7828" s="85">
        <v>41151</v>
      </c>
      <c r="C7828" s="105">
        <v>19.45</v>
      </c>
      <c r="D7828" s="195"/>
      <c r="E7828"/>
      <c r="F7828" s="96">
        <v>2.44</v>
      </c>
      <c r="G7828" s="91">
        <v>10.945</v>
      </c>
      <c r="H7828" s="41">
        <v>2.8855383762471654E-4</v>
      </c>
      <c r="I7828" s="42">
        <v>78.559152460646416</v>
      </c>
      <c r="J7828" s="41">
        <v>3.0402777777777779E-4</v>
      </c>
      <c r="K7828" s="42">
        <v>4.6246981988482014</v>
      </c>
      <c r="L7828" s="41">
        <v>2.8855383762471654E-4</v>
      </c>
      <c r="M7828" s="42">
        <v>4.3659353659710822</v>
      </c>
    </row>
    <row r="7829" spans="1:13" x14ac:dyDescent="0.2">
      <c r="A7829" s="84">
        <v>360</v>
      </c>
      <c r="B7829" s="85">
        <v>41152</v>
      </c>
      <c r="C7829" s="105">
        <v>19.45</v>
      </c>
      <c r="D7829" s="195"/>
      <c r="E7829"/>
      <c r="F7829" s="96">
        <v>2.44</v>
      </c>
      <c r="G7829" s="91">
        <v>10.945</v>
      </c>
      <c r="H7829" s="41">
        <v>2.8855383762471654E-4</v>
      </c>
      <c r="I7829" s="42">
        <v>78.581821005569481</v>
      </c>
      <c r="J7829" s="41">
        <v>3.0402777777777779E-4</v>
      </c>
      <c r="K7829" s="42">
        <v>4.6250022266259796</v>
      </c>
      <c r="L7829" s="41">
        <v>2.8855383762471654E-4</v>
      </c>
      <c r="M7829" s="42">
        <v>4.3662239198087072</v>
      </c>
    </row>
    <row r="7830" spans="1:13" x14ac:dyDescent="0.2">
      <c r="A7830" s="84">
        <v>360</v>
      </c>
      <c r="B7830" s="85">
        <v>41153</v>
      </c>
      <c r="C7830" s="105">
        <v>19.45</v>
      </c>
      <c r="D7830" s="195"/>
      <c r="E7830"/>
      <c r="F7830" s="96">
        <v>2.44</v>
      </c>
      <c r="G7830" s="91">
        <v>10.945</v>
      </c>
      <c r="H7830" s="41">
        <v>2.8855383762471654E-4</v>
      </c>
      <c r="I7830" s="42">
        <v>78.604496091588175</v>
      </c>
      <c r="J7830" s="41">
        <v>3.0402777777777779E-4</v>
      </c>
      <c r="K7830" s="42">
        <v>4.6253062544037578</v>
      </c>
      <c r="L7830" s="41">
        <v>2.8855383762471654E-4</v>
      </c>
      <c r="M7830" s="42">
        <v>4.3665124736463321</v>
      </c>
    </row>
    <row r="7831" spans="1:13" x14ac:dyDescent="0.2">
      <c r="A7831" s="84">
        <v>360</v>
      </c>
      <c r="B7831" s="85">
        <v>41154</v>
      </c>
      <c r="C7831" s="105">
        <v>19.45</v>
      </c>
      <c r="D7831" s="195"/>
      <c r="E7831"/>
      <c r="F7831" s="96">
        <v>2.44</v>
      </c>
      <c r="G7831" s="91">
        <v>10.945</v>
      </c>
      <c r="H7831" s="41">
        <v>2.8855383762471654E-4</v>
      </c>
      <c r="I7831" s="42">
        <v>78.627177720589955</v>
      </c>
      <c r="J7831" s="41">
        <v>3.0402777777777779E-4</v>
      </c>
      <c r="K7831" s="42">
        <v>4.6256102821815359</v>
      </c>
      <c r="L7831" s="41">
        <v>2.8855383762471654E-4</v>
      </c>
      <c r="M7831" s="42">
        <v>4.366801027483957</v>
      </c>
    </row>
    <row r="7832" spans="1:13" x14ac:dyDescent="0.2">
      <c r="A7832" s="84">
        <v>360</v>
      </c>
      <c r="B7832" s="85">
        <v>41155</v>
      </c>
      <c r="C7832" s="105">
        <v>19.37</v>
      </c>
      <c r="D7832" s="195"/>
      <c r="E7832"/>
      <c r="F7832" s="96">
        <v>2.4300000000000002</v>
      </c>
      <c r="G7832" s="91">
        <v>10.9</v>
      </c>
      <c r="H7832" s="41">
        <v>2.8742660013469923E-4</v>
      </c>
      <c r="I7832" s="42">
        <v>78.64977726296037</v>
      </c>
      <c r="J7832" s="41">
        <v>3.0277777777777779E-4</v>
      </c>
      <c r="K7832" s="42">
        <v>4.6259130599593137</v>
      </c>
      <c r="L7832" s="41">
        <v>2.8742660013469923E-4</v>
      </c>
      <c r="M7832" s="42">
        <v>4.367088454084092</v>
      </c>
    </row>
    <row r="7833" spans="1:13" x14ac:dyDescent="0.2">
      <c r="A7833" s="84">
        <v>360</v>
      </c>
      <c r="B7833" s="85">
        <v>41156</v>
      </c>
      <c r="C7833" s="105">
        <v>19.36</v>
      </c>
      <c r="D7833" s="195"/>
      <c r="E7833"/>
      <c r="F7833" s="96">
        <v>2.41</v>
      </c>
      <c r="G7833" s="91">
        <v>10.885</v>
      </c>
      <c r="H7833" s="41">
        <v>2.8705075294022109E-4</v>
      </c>
      <c r="I7833" s="42">
        <v>78.672353740742281</v>
      </c>
      <c r="J7833" s="41">
        <v>3.023611111111111E-4</v>
      </c>
      <c r="K7833" s="42">
        <v>4.6262154210704249</v>
      </c>
      <c r="L7833" s="41">
        <v>2.8705075294022109E-4</v>
      </c>
      <c r="M7833" s="42">
        <v>4.3673755048370317</v>
      </c>
    </row>
    <row r="7834" spans="1:13" x14ac:dyDescent="0.2">
      <c r="A7834" s="84">
        <v>360</v>
      </c>
      <c r="B7834" s="85">
        <v>41157</v>
      </c>
      <c r="C7834" s="105">
        <v>19.329999999999998</v>
      </c>
      <c r="D7834" s="195"/>
      <c r="E7834"/>
      <c r="F7834" s="96">
        <v>2.4300000000000002</v>
      </c>
      <c r="G7834" s="91">
        <v>10.879999999999999</v>
      </c>
      <c r="H7834" s="41">
        <v>2.8692545927500035E-4</v>
      </c>
      <c r="I7834" s="42">
        <v>78.694926841971593</v>
      </c>
      <c r="J7834" s="41">
        <v>3.0222222222222217E-4</v>
      </c>
      <c r="K7834" s="42">
        <v>4.6265176432926474</v>
      </c>
      <c r="L7834" s="41">
        <v>2.8692545927500035E-4</v>
      </c>
      <c r="M7834" s="42">
        <v>4.3676624302963063</v>
      </c>
    </row>
    <row r="7835" spans="1:13" x14ac:dyDescent="0.2">
      <c r="A7835" s="84">
        <v>360</v>
      </c>
      <c r="B7835" s="85">
        <v>41158</v>
      </c>
      <c r="C7835" s="105">
        <v>19.34</v>
      </c>
      <c r="D7835" s="195"/>
      <c r="E7835"/>
      <c r="F7835" s="96">
        <v>2.4</v>
      </c>
      <c r="G7835" s="91">
        <v>10.87</v>
      </c>
      <c r="H7835" s="41">
        <v>2.8667485504074719E-4</v>
      </c>
      <c r="I7835" s="42">
        <v>78.717486698716456</v>
      </c>
      <c r="J7835" s="41">
        <v>3.0194444444444442E-4</v>
      </c>
      <c r="K7835" s="42">
        <v>4.6268195877370921</v>
      </c>
      <c r="L7835" s="41">
        <v>2.8667485504074719E-4</v>
      </c>
      <c r="M7835" s="42">
        <v>4.3679491051513466</v>
      </c>
    </row>
    <row r="7836" spans="1:13" x14ac:dyDescent="0.2">
      <c r="A7836" s="84">
        <v>360</v>
      </c>
      <c r="B7836" s="85">
        <v>41159</v>
      </c>
      <c r="C7836" s="105">
        <v>19.260000000000002</v>
      </c>
      <c r="D7836" s="195"/>
      <c r="E7836"/>
      <c r="F7836" s="96">
        <v>2.4300000000000002</v>
      </c>
      <c r="G7836" s="91">
        <v>10.845000000000001</v>
      </c>
      <c r="H7836" s="41">
        <v>2.8604824582667554E-4</v>
      </c>
      <c r="I7836" s="42">
        <v>78.740003697702505</v>
      </c>
      <c r="J7836" s="41">
        <v>3.0125000000000003E-4</v>
      </c>
      <c r="K7836" s="42">
        <v>4.6271208377370918</v>
      </c>
      <c r="L7836" s="41">
        <v>2.8604824582667554E-4</v>
      </c>
      <c r="M7836" s="42">
        <v>4.3682351533971735</v>
      </c>
    </row>
    <row r="7837" spans="1:13" x14ac:dyDescent="0.2">
      <c r="A7837" s="84">
        <v>360</v>
      </c>
      <c r="B7837" s="85">
        <v>41160</v>
      </c>
      <c r="C7837" s="105">
        <v>19.260000000000002</v>
      </c>
      <c r="D7837" s="195"/>
      <c r="E7837"/>
      <c r="F7837" s="96">
        <v>2.4300000000000002</v>
      </c>
      <c r="G7837" s="91">
        <v>10.845000000000001</v>
      </c>
      <c r="H7837" s="41">
        <v>2.8604824582667554E-4</v>
      </c>
      <c r="I7837" s="42">
        <v>78.762527137636624</v>
      </c>
      <c r="J7837" s="41">
        <v>3.0125000000000003E-4</v>
      </c>
      <c r="K7837" s="42">
        <v>4.6274220877370915</v>
      </c>
      <c r="L7837" s="41">
        <v>2.8604824582667554E-4</v>
      </c>
      <c r="M7837" s="42">
        <v>4.3685212016430004</v>
      </c>
    </row>
    <row r="7838" spans="1:13" x14ac:dyDescent="0.2">
      <c r="A7838" s="84">
        <v>360</v>
      </c>
      <c r="B7838" s="85">
        <v>41161</v>
      </c>
      <c r="C7838" s="105">
        <v>19.260000000000002</v>
      </c>
      <c r="D7838" s="195"/>
      <c r="E7838"/>
      <c r="F7838" s="96">
        <v>2.4300000000000002</v>
      </c>
      <c r="G7838" s="91">
        <v>10.845000000000001</v>
      </c>
      <c r="H7838" s="41">
        <v>2.8604824582667554E-4</v>
      </c>
      <c r="I7838" s="42">
        <v>78.785057020361222</v>
      </c>
      <c r="J7838" s="41">
        <v>3.0125000000000003E-4</v>
      </c>
      <c r="K7838" s="42">
        <v>4.6277233377370912</v>
      </c>
      <c r="L7838" s="41">
        <v>2.8604824582667554E-4</v>
      </c>
      <c r="M7838" s="42">
        <v>4.3688072498888273</v>
      </c>
    </row>
    <row r="7839" spans="1:13" x14ac:dyDescent="0.2">
      <c r="A7839" s="84">
        <v>360</v>
      </c>
      <c r="B7839" s="85">
        <v>41162</v>
      </c>
      <c r="C7839" s="105">
        <v>19.22</v>
      </c>
      <c r="D7839" s="195"/>
      <c r="E7839"/>
      <c r="F7839" s="96">
        <v>2.44</v>
      </c>
      <c r="G7839" s="91">
        <v>10.83</v>
      </c>
      <c r="H7839" s="41">
        <v>2.8567221264674814E-4</v>
      </c>
      <c r="I7839" s="42">
        <v>78.807563721923728</v>
      </c>
      <c r="J7839" s="41">
        <v>3.0083333333333335E-4</v>
      </c>
      <c r="K7839" s="42">
        <v>4.6280241710704244</v>
      </c>
      <c r="L7839" s="41">
        <v>2.8567221264674814E-4</v>
      </c>
      <c r="M7839" s="42">
        <v>4.3690929221014745</v>
      </c>
    </row>
    <row r="7840" spans="1:13" x14ac:dyDescent="0.2">
      <c r="A7840" s="84">
        <v>360</v>
      </c>
      <c r="B7840" s="85">
        <v>41163</v>
      </c>
      <c r="C7840" s="105">
        <v>19.27</v>
      </c>
      <c r="D7840" s="195"/>
      <c r="E7840"/>
      <c r="F7840" s="96">
        <v>2.46</v>
      </c>
      <c r="G7840" s="91">
        <v>10.865</v>
      </c>
      <c r="H7840" s="41">
        <v>2.8654954447082659E-4</v>
      </c>
      <c r="I7840" s="42">
        <v>78.830145993409104</v>
      </c>
      <c r="J7840" s="41">
        <v>3.0180555555555554E-4</v>
      </c>
      <c r="K7840" s="42">
        <v>4.6283259766259803</v>
      </c>
      <c r="L7840" s="41">
        <v>2.8654954447082659E-4</v>
      </c>
      <c r="M7840" s="42">
        <v>4.3693794716459458</v>
      </c>
    </row>
    <row r="7841" spans="1:13" x14ac:dyDescent="0.2">
      <c r="A7841" s="84">
        <v>360</v>
      </c>
      <c r="B7841" s="85">
        <v>41164</v>
      </c>
      <c r="C7841" s="105">
        <v>19.28</v>
      </c>
      <c r="D7841" s="195"/>
      <c r="E7841"/>
      <c r="F7841" s="96">
        <v>2.4900000000000002</v>
      </c>
      <c r="G7841" s="91">
        <v>10.885000000000002</v>
      </c>
      <c r="H7841" s="41">
        <v>2.8705075294022109E-4</v>
      </c>
      <c r="I7841" s="42">
        <v>78.852774246170895</v>
      </c>
      <c r="J7841" s="41">
        <v>3.0236111111111116E-4</v>
      </c>
      <c r="K7841" s="42">
        <v>4.6286283377370916</v>
      </c>
      <c r="L7841" s="41">
        <v>2.8705075294022109E-4</v>
      </c>
      <c r="M7841" s="42">
        <v>4.3696665223988855</v>
      </c>
    </row>
    <row r="7842" spans="1:13" x14ac:dyDescent="0.2">
      <c r="A7842" s="84">
        <v>360</v>
      </c>
      <c r="B7842" s="85">
        <v>41165</v>
      </c>
      <c r="C7842" s="105">
        <v>19.29</v>
      </c>
      <c r="D7842" s="195"/>
      <c r="E7842"/>
      <c r="F7842" s="96">
        <v>2.4700000000000002</v>
      </c>
      <c r="G7842" s="91">
        <v>10.879999999999999</v>
      </c>
      <c r="H7842" s="41">
        <v>2.8692545927500035E-4</v>
      </c>
      <c r="I7842" s="42">
        <v>78.875399114636579</v>
      </c>
      <c r="J7842" s="41">
        <v>3.0222222222222217E-4</v>
      </c>
      <c r="K7842" s="42">
        <v>4.628930559959314</v>
      </c>
      <c r="L7842" s="41">
        <v>2.8692545927500035E-4</v>
      </c>
      <c r="M7842" s="42">
        <v>4.3699534478581601</v>
      </c>
    </row>
    <row r="7843" spans="1:13" x14ac:dyDescent="0.2">
      <c r="A7843" s="84">
        <v>360</v>
      </c>
      <c r="B7843" s="85">
        <v>41166</v>
      </c>
      <c r="C7843" s="105">
        <v>19.2</v>
      </c>
      <c r="D7843" s="195"/>
      <c r="E7843"/>
      <c r="F7843" s="96">
        <v>2.4700000000000002</v>
      </c>
      <c r="G7843" s="91">
        <v>10.834999999999999</v>
      </c>
      <c r="H7843" s="41">
        <v>2.8579756267888001E-4</v>
      </c>
      <c r="I7843" s="42">
        <v>78.897941511458868</v>
      </c>
      <c r="J7843" s="41">
        <v>3.0097222222222222E-4</v>
      </c>
      <c r="K7843" s="42">
        <v>4.629231532181536</v>
      </c>
      <c r="L7843" s="41">
        <v>2.8579756267888001E-4</v>
      </c>
      <c r="M7843" s="42">
        <v>4.370239245420839</v>
      </c>
    </row>
    <row r="7844" spans="1:13" x14ac:dyDescent="0.2">
      <c r="A7844" s="84">
        <v>360</v>
      </c>
      <c r="B7844" s="85">
        <v>41167</v>
      </c>
      <c r="C7844" s="105">
        <v>19.2</v>
      </c>
      <c r="D7844" s="195"/>
      <c r="E7844"/>
      <c r="F7844" s="96">
        <v>2.4700000000000002</v>
      </c>
      <c r="G7844" s="91">
        <v>10.834999999999999</v>
      </c>
      <c r="H7844" s="41">
        <v>2.8579756267888001E-4</v>
      </c>
      <c r="I7844" s="42">
        <v>78.920490350843224</v>
      </c>
      <c r="J7844" s="41">
        <v>3.0097222222222222E-4</v>
      </c>
      <c r="K7844" s="42">
        <v>4.6295325044037581</v>
      </c>
      <c r="L7844" s="41">
        <v>2.8579756267888001E-4</v>
      </c>
      <c r="M7844" s="42">
        <v>4.3705250429835178</v>
      </c>
    </row>
    <row r="7845" spans="1:13" x14ac:dyDescent="0.2">
      <c r="A7845" s="84">
        <v>360</v>
      </c>
      <c r="B7845" s="85">
        <v>41168</v>
      </c>
      <c r="C7845" s="105">
        <v>19.2</v>
      </c>
      <c r="D7845" s="195"/>
      <c r="E7845"/>
      <c r="F7845" s="96">
        <v>2.4700000000000002</v>
      </c>
      <c r="G7845" s="91">
        <v>10.834999999999999</v>
      </c>
      <c r="H7845" s="41">
        <v>2.8579756267888001E-4</v>
      </c>
      <c r="I7845" s="42">
        <v>78.94304563463092</v>
      </c>
      <c r="J7845" s="41">
        <v>3.0097222222222222E-4</v>
      </c>
      <c r="K7845" s="42">
        <v>4.6298334766259801</v>
      </c>
      <c r="L7845" s="41">
        <v>2.8579756267888001E-4</v>
      </c>
      <c r="M7845" s="42">
        <v>4.3708108405461967</v>
      </c>
    </row>
    <row r="7846" spans="1:13" x14ac:dyDescent="0.2">
      <c r="A7846" s="84">
        <v>360</v>
      </c>
      <c r="B7846" s="85">
        <v>41169</v>
      </c>
      <c r="C7846" s="105">
        <v>19.21</v>
      </c>
      <c r="D7846" s="195"/>
      <c r="E7846"/>
      <c r="F7846" s="96">
        <v>2.4900000000000002</v>
      </c>
      <c r="G7846" s="91">
        <v>10.850000000000001</v>
      </c>
      <c r="H7846" s="41">
        <v>2.8617357894322737E-4</v>
      </c>
      <c r="I7846" s="42">
        <v>78.965637048532855</v>
      </c>
      <c r="J7846" s="41">
        <v>3.0138888888888891E-4</v>
      </c>
      <c r="K7846" s="42">
        <v>4.6301348655148686</v>
      </c>
      <c r="L7846" s="41">
        <v>2.8617357894322737E-4</v>
      </c>
      <c r="M7846" s="42">
        <v>4.37109701412514</v>
      </c>
    </row>
    <row r="7847" spans="1:13" x14ac:dyDescent="0.2">
      <c r="A7847" s="84">
        <v>360</v>
      </c>
      <c r="B7847" s="85">
        <v>41170</v>
      </c>
      <c r="C7847" s="105">
        <v>19.23</v>
      </c>
      <c r="D7847" s="195"/>
      <c r="E7847"/>
      <c r="F7847" s="96">
        <v>2.48</v>
      </c>
      <c r="G7847" s="91">
        <v>10.855</v>
      </c>
      <c r="H7847" s="41">
        <v>2.8629890642251077E-4</v>
      </c>
      <c r="I7847" s="42">
        <v>78.988244824064807</v>
      </c>
      <c r="J7847" s="41">
        <v>3.0152777777777779E-4</v>
      </c>
      <c r="K7847" s="42">
        <v>4.630436393292646</v>
      </c>
      <c r="L7847" s="41">
        <v>2.8629890642251077E-4</v>
      </c>
      <c r="M7847" s="42">
        <v>4.3713833130315622</v>
      </c>
    </row>
    <row r="7848" spans="1:13" x14ac:dyDescent="0.2">
      <c r="A7848" s="84">
        <v>360</v>
      </c>
      <c r="B7848" s="85">
        <v>41171</v>
      </c>
      <c r="C7848" s="105">
        <v>19.239999999999998</v>
      </c>
      <c r="D7848" s="195"/>
      <c r="E7848"/>
      <c r="F7848" s="96">
        <v>2.46</v>
      </c>
      <c r="G7848" s="91">
        <v>10.85</v>
      </c>
      <c r="H7848" s="41">
        <v>2.8617357894322737E-4</v>
      </c>
      <c r="I7848" s="42">
        <v>79.010849172780553</v>
      </c>
      <c r="J7848" s="41">
        <v>3.0138888888888885E-4</v>
      </c>
      <c r="K7848" s="42">
        <v>4.6307377821815345</v>
      </c>
      <c r="L7848" s="41">
        <v>2.8617357894322737E-4</v>
      </c>
      <c r="M7848" s="42">
        <v>4.3716694866105055</v>
      </c>
    </row>
    <row r="7849" spans="1:13" x14ac:dyDescent="0.2">
      <c r="A7849" s="84">
        <v>360</v>
      </c>
      <c r="B7849" s="85">
        <v>41172</v>
      </c>
      <c r="C7849" s="105">
        <v>19.329999999999998</v>
      </c>
      <c r="D7849" s="195"/>
      <c r="E7849"/>
      <c r="F7849" s="96">
        <v>2.46</v>
      </c>
      <c r="G7849" s="91">
        <v>10.895</v>
      </c>
      <c r="H7849" s="41">
        <v>2.8730132336951542E-4</v>
      </c>
      <c r="I7849" s="42">
        <v>79.033549094308441</v>
      </c>
      <c r="J7849" s="41">
        <v>3.0263888888888886E-4</v>
      </c>
      <c r="K7849" s="42">
        <v>4.6310404210704235</v>
      </c>
      <c r="L7849" s="41">
        <v>2.8730132336951542E-4</v>
      </c>
      <c r="M7849" s="42">
        <v>4.3719567879338754</v>
      </c>
    </row>
    <row r="7850" spans="1:13" x14ac:dyDescent="0.2">
      <c r="A7850" s="84">
        <v>360</v>
      </c>
      <c r="B7850" s="85">
        <v>41173</v>
      </c>
      <c r="C7850" s="105">
        <v>19.25</v>
      </c>
      <c r="D7850" s="195"/>
      <c r="E7850"/>
      <c r="F7850" s="96">
        <v>2.46</v>
      </c>
      <c r="G7850" s="91">
        <v>10.855</v>
      </c>
      <c r="H7850" s="41">
        <v>2.8629890642251077E-4</v>
      </c>
      <c r="I7850" s="42">
        <v>79.056176312984832</v>
      </c>
      <c r="J7850" s="41">
        <v>3.0152777777777779E-4</v>
      </c>
      <c r="K7850" s="42">
        <v>4.6313419488482008</v>
      </c>
      <c r="L7850" s="41">
        <v>2.8629890642251077E-4</v>
      </c>
      <c r="M7850" s="42">
        <v>4.3722430868402977</v>
      </c>
    </row>
    <row r="7851" spans="1:13" x14ac:dyDescent="0.2">
      <c r="A7851" s="84">
        <v>360</v>
      </c>
      <c r="B7851" s="85">
        <v>41174</v>
      </c>
      <c r="C7851" s="105">
        <v>19.25</v>
      </c>
      <c r="D7851" s="195"/>
      <c r="E7851"/>
      <c r="F7851" s="96">
        <v>2.46</v>
      </c>
      <c r="G7851" s="91">
        <v>10.855</v>
      </c>
      <c r="H7851" s="41">
        <v>2.8629890642251077E-4</v>
      </c>
      <c r="I7851" s="42">
        <v>79.078810009809189</v>
      </c>
      <c r="J7851" s="41">
        <v>3.0152777777777779E-4</v>
      </c>
      <c r="K7851" s="42">
        <v>4.6316434766259782</v>
      </c>
      <c r="L7851" s="41">
        <v>2.8629890642251077E-4</v>
      </c>
      <c r="M7851" s="42">
        <v>4.37252938574672</v>
      </c>
    </row>
    <row r="7852" spans="1:13" x14ac:dyDescent="0.2">
      <c r="A7852" s="84">
        <v>360</v>
      </c>
      <c r="B7852" s="85">
        <v>41175</v>
      </c>
      <c r="C7852" s="105">
        <v>19.25</v>
      </c>
      <c r="D7852" s="195"/>
      <c r="E7852"/>
      <c r="F7852" s="96">
        <v>2.46</v>
      </c>
      <c r="G7852" s="91">
        <v>10.855</v>
      </c>
      <c r="H7852" s="41">
        <v>2.8629890642251077E-4</v>
      </c>
      <c r="I7852" s="42">
        <v>79.101450186636185</v>
      </c>
      <c r="J7852" s="41">
        <v>3.0152777777777779E-4</v>
      </c>
      <c r="K7852" s="42">
        <v>4.6319450044037556</v>
      </c>
      <c r="L7852" s="41">
        <v>2.8629890642251077E-4</v>
      </c>
      <c r="M7852" s="42">
        <v>4.3728156846531423</v>
      </c>
    </row>
    <row r="7853" spans="1:13" x14ac:dyDescent="0.2">
      <c r="A7853" s="84">
        <v>360</v>
      </c>
      <c r="B7853" s="85">
        <v>41176</v>
      </c>
      <c r="C7853" s="105">
        <v>19.29</v>
      </c>
      <c r="D7853" s="195"/>
      <c r="E7853"/>
      <c r="F7853" s="96">
        <v>2.48</v>
      </c>
      <c r="G7853" s="91">
        <v>10.885</v>
      </c>
      <c r="H7853" s="41">
        <v>2.8705075294022109E-4</v>
      </c>
      <c r="I7853" s="42">
        <v>79.12415631747092</v>
      </c>
      <c r="J7853" s="41">
        <v>3.023611111111111E-4</v>
      </c>
      <c r="K7853" s="42">
        <v>4.6322473655148668</v>
      </c>
      <c r="L7853" s="41">
        <v>2.8705075294022109E-4</v>
      </c>
      <c r="M7853" s="42">
        <v>4.3731027354060821</v>
      </c>
    </row>
    <row r="7854" spans="1:13" x14ac:dyDescent="0.2">
      <c r="A7854" s="84">
        <v>360</v>
      </c>
      <c r="B7854" s="85">
        <v>41177</v>
      </c>
      <c r="C7854" s="105">
        <v>19.309999999999999</v>
      </c>
      <c r="D7854" s="195"/>
      <c r="E7854"/>
      <c r="F7854" s="96">
        <v>2.4500000000000002</v>
      </c>
      <c r="G7854" s="91">
        <v>10.879999999999999</v>
      </c>
      <c r="H7854" s="41">
        <v>2.8692545927500035E-4</v>
      </c>
      <c r="I7854" s="42">
        <v>79.146859052362061</v>
      </c>
      <c r="J7854" s="41">
        <v>3.0222222222222217E-4</v>
      </c>
      <c r="K7854" s="42">
        <v>4.6325495877370892</v>
      </c>
      <c r="L7854" s="41">
        <v>2.8692545927500035E-4</v>
      </c>
      <c r="M7854" s="42">
        <v>4.3733896608653566</v>
      </c>
    </row>
    <row r="7855" spans="1:13" x14ac:dyDescent="0.2">
      <c r="A7855" s="84">
        <v>360</v>
      </c>
      <c r="B7855" s="85">
        <v>41178</v>
      </c>
      <c r="C7855" s="105">
        <v>19.350000000000001</v>
      </c>
      <c r="D7855" s="195"/>
      <c r="E7855"/>
      <c r="F7855" s="96">
        <v>2.46</v>
      </c>
      <c r="G7855" s="91">
        <v>10.905000000000001</v>
      </c>
      <c r="H7855" s="41">
        <v>2.8755187126727755E-4</v>
      </c>
      <c r="I7855" s="42">
        <v>79.169617879787495</v>
      </c>
      <c r="J7855" s="41">
        <v>3.0291666666666672E-4</v>
      </c>
      <c r="K7855" s="42">
        <v>4.6328525044037558</v>
      </c>
      <c r="L7855" s="41">
        <v>2.8755187126727755E-4</v>
      </c>
      <c r="M7855" s="42">
        <v>4.3736772127366237</v>
      </c>
    </row>
    <row r="7856" spans="1:13" x14ac:dyDescent="0.2">
      <c r="A7856" s="84">
        <v>360</v>
      </c>
      <c r="B7856" s="85">
        <v>41179</v>
      </c>
      <c r="C7856" s="105">
        <v>19.420000000000002</v>
      </c>
      <c r="D7856" s="195"/>
      <c r="E7856"/>
      <c r="F7856" s="96">
        <v>2.46</v>
      </c>
      <c r="G7856" s="91">
        <v>10.940000000000001</v>
      </c>
      <c r="H7856" s="41">
        <v>2.884286115327761E-4</v>
      </c>
      <c r="I7856" s="42">
        <v>79.192452662748138</v>
      </c>
      <c r="J7856" s="41">
        <v>3.0388888888888891E-4</v>
      </c>
      <c r="K7856" s="42">
        <v>4.6331563932926452</v>
      </c>
      <c r="L7856" s="41">
        <v>2.884286115327761E-4</v>
      </c>
      <c r="M7856" s="42">
        <v>4.3739656413481569</v>
      </c>
    </row>
    <row r="7857" spans="1:13" x14ac:dyDescent="0.2">
      <c r="A7857" s="84">
        <v>360</v>
      </c>
      <c r="B7857" s="85">
        <v>41180</v>
      </c>
      <c r="C7857" s="105">
        <v>19.38</v>
      </c>
      <c r="D7857" s="195"/>
      <c r="E7857"/>
      <c r="F7857" s="96">
        <v>2.4500000000000002</v>
      </c>
      <c r="G7857" s="91">
        <v>10.914999999999999</v>
      </c>
      <c r="H7857" s="41">
        <v>2.8780239663772633E-4</v>
      </c>
      <c r="I7857" s="42">
        <v>79.215244440420093</v>
      </c>
      <c r="J7857" s="41">
        <v>3.0319444444444442E-4</v>
      </c>
      <c r="K7857" s="42">
        <v>4.6334595877370894</v>
      </c>
      <c r="L7857" s="41">
        <v>2.8780239663772633E-4</v>
      </c>
      <c r="M7857" s="42">
        <v>4.3742534437447951</v>
      </c>
    </row>
    <row r="7858" spans="1:13" x14ac:dyDescent="0.2">
      <c r="A7858" s="84">
        <v>360</v>
      </c>
      <c r="B7858" s="85">
        <v>41181</v>
      </c>
      <c r="C7858" s="105">
        <v>19.38</v>
      </c>
      <c r="D7858" s="195"/>
      <c r="E7858"/>
      <c r="F7858" s="96">
        <v>2.4500000000000002</v>
      </c>
      <c r="G7858" s="91">
        <v>10.914999999999999</v>
      </c>
      <c r="H7858" s="41">
        <v>2.8780239663772633E-4</v>
      </c>
      <c r="I7858" s="42">
        <v>79.238042777620294</v>
      </c>
      <c r="J7858" s="41">
        <v>3.0319444444444442E-4</v>
      </c>
      <c r="K7858" s="42">
        <v>4.6337627821815337</v>
      </c>
      <c r="L7858" s="41">
        <v>2.8780239663772633E-4</v>
      </c>
      <c r="M7858" s="42">
        <v>4.3745412461414332</v>
      </c>
    </row>
    <row r="7859" spans="1:13" x14ac:dyDescent="0.2">
      <c r="A7859" s="84">
        <v>360</v>
      </c>
      <c r="B7859" s="85">
        <v>41182</v>
      </c>
      <c r="C7859" s="105">
        <v>19.38</v>
      </c>
      <c r="D7859" s="195"/>
      <c r="E7859"/>
      <c r="F7859" s="96">
        <v>2.4500000000000002</v>
      </c>
      <c r="G7859" s="91">
        <v>10.914999999999999</v>
      </c>
      <c r="H7859" s="41">
        <v>2.8780239663772633E-4</v>
      </c>
      <c r="I7859" s="42">
        <v>79.26084767623658</v>
      </c>
      <c r="J7859" s="41">
        <v>3.0319444444444442E-4</v>
      </c>
      <c r="K7859" s="42">
        <v>4.634065976625978</v>
      </c>
      <c r="L7859" s="41">
        <v>2.8780239663772633E-4</v>
      </c>
      <c r="M7859" s="42">
        <v>4.3748290485380714</v>
      </c>
    </row>
    <row r="7860" spans="1:13" x14ac:dyDescent="0.2">
      <c r="A7860" s="84">
        <v>360</v>
      </c>
      <c r="B7860" s="85">
        <v>41183</v>
      </c>
      <c r="C7860" s="105">
        <v>19.38</v>
      </c>
      <c r="D7860" s="195"/>
      <c r="E7860"/>
      <c r="F7860" s="96">
        <v>2.4500000000000002</v>
      </c>
      <c r="G7860" s="91">
        <v>10.914999999999999</v>
      </c>
      <c r="H7860" s="41">
        <v>2.8780239663772633E-4</v>
      </c>
      <c r="I7860" s="42">
        <v>79.283659138157333</v>
      </c>
      <c r="J7860" s="41">
        <v>3.0319444444444442E-4</v>
      </c>
      <c r="K7860" s="42">
        <v>4.6343691710704222</v>
      </c>
      <c r="L7860" s="41">
        <v>2.8780239663772633E-4</v>
      </c>
      <c r="M7860" s="42">
        <v>4.3751168509347096</v>
      </c>
    </row>
    <row r="7861" spans="1:13" x14ac:dyDescent="0.2">
      <c r="A7861" s="84">
        <v>360</v>
      </c>
      <c r="B7861" s="85">
        <v>41184</v>
      </c>
      <c r="C7861" s="105">
        <v>19.38</v>
      </c>
      <c r="D7861" s="195"/>
      <c r="E7861"/>
      <c r="F7861" s="96">
        <v>2.4500000000000002</v>
      </c>
      <c r="G7861" s="91">
        <v>10.914999999999999</v>
      </c>
      <c r="H7861" s="41">
        <v>2.8780239663772633E-4</v>
      </c>
      <c r="I7861" s="42">
        <v>79.306477165271502</v>
      </c>
      <c r="J7861" s="41">
        <v>3.0319444444444442E-4</v>
      </c>
      <c r="K7861" s="42">
        <v>4.6346723655148665</v>
      </c>
      <c r="L7861" s="41">
        <v>2.8780239663772633E-4</v>
      </c>
      <c r="M7861" s="42">
        <v>4.3754046533313478</v>
      </c>
    </row>
    <row r="7862" spans="1:13" x14ac:dyDescent="0.2">
      <c r="A7862" s="84">
        <v>360</v>
      </c>
      <c r="B7862" s="85">
        <v>41185</v>
      </c>
      <c r="C7862" s="105">
        <v>19.350000000000001</v>
      </c>
      <c r="D7862" s="195"/>
      <c r="E7862"/>
      <c r="F7862" s="96">
        <v>2.4500000000000002</v>
      </c>
      <c r="G7862" s="91">
        <v>10.9</v>
      </c>
      <c r="H7862" s="41">
        <v>2.8742660013469923E-4</v>
      </c>
      <c r="I7862" s="42">
        <v>79.32927195637177</v>
      </c>
      <c r="J7862" s="41">
        <v>3.0277777777777779E-4</v>
      </c>
      <c r="K7862" s="42">
        <v>4.6349751432926443</v>
      </c>
      <c r="L7862" s="41">
        <v>2.8742660013469923E-4</v>
      </c>
      <c r="M7862" s="42">
        <v>4.3756920799314827</v>
      </c>
    </row>
    <row r="7863" spans="1:13" x14ac:dyDescent="0.2">
      <c r="A7863" s="84">
        <v>360</v>
      </c>
      <c r="B7863" s="85">
        <v>41186</v>
      </c>
      <c r="C7863" s="105">
        <v>19.37</v>
      </c>
      <c r="D7863" s="195"/>
      <c r="E7863"/>
      <c r="F7863" s="96">
        <v>2.44</v>
      </c>
      <c r="G7863" s="91">
        <v>10.905000000000001</v>
      </c>
      <c r="H7863" s="41">
        <v>2.8755187126727755E-4</v>
      </c>
      <c r="I7863" s="42">
        <v>79.352083236969094</v>
      </c>
      <c r="J7863" s="41">
        <v>3.0291666666666672E-4</v>
      </c>
      <c r="K7863" s="42">
        <v>4.6352780599593109</v>
      </c>
      <c r="L7863" s="41">
        <v>2.8755187126727755E-4</v>
      </c>
      <c r="M7863" s="42">
        <v>4.3759796318027497</v>
      </c>
    </row>
    <row r="7864" spans="1:13" x14ac:dyDescent="0.2">
      <c r="A7864" s="84">
        <v>360</v>
      </c>
      <c r="B7864" s="85">
        <v>41187</v>
      </c>
      <c r="C7864" s="105">
        <v>19.34</v>
      </c>
      <c r="D7864" s="195"/>
      <c r="E7864"/>
      <c r="F7864" s="96">
        <v>2.44</v>
      </c>
      <c r="G7864" s="91">
        <v>10.89</v>
      </c>
      <c r="H7864" s="41">
        <v>2.8717604097150407E-4</v>
      </c>
      <c r="I7864" s="42">
        <v>79.374871254075927</v>
      </c>
      <c r="J7864" s="41">
        <v>3.0250000000000003E-4</v>
      </c>
      <c r="K7864" s="42">
        <v>4.635580559959311</v>
      </c>
      <c r="L7864" s="41">
        <v>2.8717604097150407E-4</v>
      </c>
      <c r="M7864" s="42">
        <v>4.376266807843721</v>
      </c>
    </row>
    <row r="7865" spans="1:13" x14ac:dyDescent="0.2">
      <c r="A7865" s="84">
        <v>360</v>
      </c>
      <c r="B7865" s="85">
        <v>41188</v>
      </c>
      <c r="C7865" s="105">
        <v>19.34</v>
      </c>
      <c r="D7865" s="195"/>
      <c r="E7865"/>
      <c r="F7865" s="96">
        <v>2.44</v>
      </c>
      <c r="G7865" s="91">
        <v>10.89</v>
      </c>
      <c r="H7865" s="41">
        <v>2.8717604097150407E-4</v>
      </c>
      <c r="I7865" s="42">
        <v>79.397665815355296</v>
      </c>
      <c r="J7865" s="41">
        <v>3.0250000000000003E-4</v>
      </c>
      <c r="K7865" s="42">
        <v>4.635883059959311</v>
      </c>
      <c r="L7865" s="41">
        <v>2.8717604097150407E-4</v>
      </c>
      <c r="M7865" s="42">
        <v>4.3765539838846923</v>
      </c>
    </row>
    <row r="7866" spans="1:13" x14ac:dyDescent="0.2">
      <c r="A7866" s="84">
        <v>360</v>
      </c>
      <c r="B7866" s="85">
        <v>41189</v>
      </c>
      <c r="C7866" s="105">
        <v>19.34</v>
      </c>
      <c r="D7866" s="195"/>
      <c r="E7866"/>
      <c r="F7866" s="96">
        <v>2.44</v>
      </c>
      <c r="G7866" s="91">
        <v>10.89</v>
      </c>
      <c r="H7866" s="41">
        <v>2.8717604097150407E-4</v>
      </c>
      <c r="I7866" s="42">
        <v>79.420466922686529</v>
      </c>
      <c r="J7866" s="41">
        <v>3.0250000000000003E-4</v>
      </c>
      <c r="K7866" s="42">
        <v>4.6361855599593111</v>
      </c>
      <c r="L7866" s="41">
        <v>2.8717604097150407E-4</v>
      </c>
      <c r="M7866" s="42">
        <v>4.3768411599256636</v>
      </c>
    </row>
    <row r="7867" spans="1:13" x14ac:dyDescent="0.2">
      <c r="A7867" s="84">
        <v>360</v>
      </c>
      <c r="B7867" s="85">
        <v>41190</v>
      </c>
      <c r="C7867" s="105">
        <v>19.34</v>
      </c>
      <c r="D7867" s="195"/>
      <c r="E7867"/>
      <c r="F7867" s="96">
        <v>2.44</v>
      </c>
      <c r="G7867" s="91">
        <v>10.89</v>
      </c>
      <c r="H7867" s="41">
        <v>2.8717604097150407E-4</v>
      </c>
      <c r="I7867" s="42">
        <v>79.443274577949495</v>
      </c>
      <c r="J7867" s="41">
        <v>3.0250000000000003E-4</v>
      </c>
      <c r="K7867" s="42">
        <v>4.6364880599593112</v>
      </c>
      <c r="L7867" s="41">
        <v>2.8717604097150407E-4</v>
      </c>
      <c r="M7867" s="42">
        <v>4.3771283359666349</v>
      </c>
    </row>
    <row r="7868" spans="1:13" x14ac:dyDescent="0.2">
      <c r="A7868" s="84">
        <v>360</v>
      </c>
      <c r="B7868" s="85">
        <v>41191</v>
      </c>
      <c r="C7868" s="105">
        <v>19.27</v>
      </c>
      <c r="D7868" s="195"/>
      <c r="E7868"/>
      <c r="F7868" s="96">
        <v>2.4500000000000002</v>
      </c>
      <c r="G7868" s="91">
        <v>10.86</v>
      </c>
      <c r="H7868" s="41">
        <v>2.8642422826496983E-4</v>
      </c>
      <c r="I7868" s="42">
        <v>79.466029056561325</v>
      </c>
      <c r="J7868" s="41">
        <v>3.0166666666666666E-4</v>
      </c>
      <c r="K7868" s="42">
        <v>4.6367897266259783</v>
      </c>
      <c r="L7868" s="41">
        <v>2.8642422826496983E-4</v>
      </c>
      <c r="M7868" s="42">
        <v>4.3774147601948998</v>
      </c>
    </row>
    <row r="7869" spans="1:13" x14ac:dyDescent="0.2">
      <c r="A7869" s="84">
        <v>360</v>
      </c>
      <c r="B7869" s="85">
        <v>41192</v>
      </c>
      <c r="C7869" s="105">
        <v>19.28</v>
      </c>
      <c r="D7869" s="195"/>
      <c r="E7869"/>
      <c r="F7869" s="96">
        <v>2.4300000000000002</v>
      </c>
      <c r="G7869" s="91">
        <v>10.855</v>
      </c>
      <c r="H7869" s="41">
        <v>2.8629890642251077E-4</v>
      </c>
      <c r="I7869" s="42">
        <v>79.488780093777962</v>
      </c>
      <c r="J7869" s="41">
        <v>3.0152777777777779E-4</v>
      </c>
      <c r="K7869" s="42">
        <v>4.6370912544037557</v>
      </c>
      <c r="L7869" s="41">
        <v>2.8629890642251077E-4</v>
      </c>
      <c r="M7869" s="42">
        <v>4.3777010591013221</v>
      </c>
    </row>
    <row r="7870" spans="1:13" x14ac:dyDescent="0.2">
      <c r="A7870" s="84">
        <v>360</v>
      </c>
      <c r="B7870" s="85">
        <v>41193</v>
      </c>
      <c r="C7870" s="105">
        <v>19.32</v>
      </c>
      <c r="D7870" s="195"/>
      <c r="E7870"/>
      <c r="F7870" s="96">
        <v>2.44</v>
      </c>
      <c r="G7870" s="91">
        <v>10.88</v>
      </c>
      <c r="H7870" s="41">
        <v>2.8692545927500035E-4</v>
      </c>
      <c r="I7870" s="42">
        <v>79.511587448513581</v>
      </c>
      <c r="J7870" s="41">
        <v>3.0222222222222223E-4</v>
      </c>
      <c r="K7870" s="42">
        <v>4.6373934766259781</v>
      </c>
      <c r="L7870" s="41">
        <v>2.8692545927500035E-4</v>
      </c>
      <c r="M7870" s="42">
        <v>4.3779879845605976</v>
      </c>
    </row>
    <row r="7871" spans="1:13" x14ac:dyDescent="0.2">
      <c r="A7871" s="84">
        <v>360</v>
      </c>
      <c r="B7871" s="85">
        <v>41194</v>
      </c>
      <c r="C7871" s="105">
        <v>19.3</v>
      </c>
      <c r="D7871" s="195"/>
      <c r="E7871"/>
      <c r="F7871" s="96">
        <v>2.46</v>
      </c>
      <c r="G7871" s="91">
        <v>10.88</v>
      </c>
      <c r="H7871" s="41">
        <v>2.8692545927500035E-4</v>
      </c>
      <c r="I7871" s="42">
        <v>79.53440134725993</v>
      </c>
      <c r="J7871" s="41">
        <v>3.0222222222222223E-4</v>
      </c>
      <c r="K7871" s="42">
        <v>4.6376956988482005</v>
      </c>
      <c r="L7871" s="41">
        <v>2.8692545927500035E-4</v>
      </c>
      <c r="M7871" s="42">
        <v>4.3782749100198721</v>
      </c>
    </row>
    <row r="7872" spans="1:13" x14ac:dyDescent="0.2">
      <c r="A7872" s="84">
        <v>360</v>
      </c>
      <c r="B7872" s="85">
        <v>41195</v>
      </c>
      <c r="C7872" s="105">
        <v>19.3</v>
      </c>
      <c r="D7872" s="195"/>
      <c r="E7872"/>
      <c r="F7872" s="96">
        <v>2.46</v>
      </c>
      <c r="G7872" s="91">
        <v>10.88</v>
      </c>
      <c r="H7872" s="41">
        <v>2.8692545927500035E-4</v>
      </c>
      <c r="I7872" s="42">
        <v>79.557221791894648</v>
      </c>
      <c r="J7872" s="41">
        <v>3.0222222222222223E-4</v>
      </c>
      <c r="K7872" s="42">
        <v>4.637997921070423</v>
      </c>
      <c r="L7872" s="41">
        <v>2.8692545927500035E-4</v>
      </c>
      <c r="M7872" s="42">
        <v>4.3785618354791467</v>
      </c>
    </row>
    <row r="7873" spans="1:14" x14ac:dyDescent="0.2">
      <c r="A7873" s="84">
        <v>360</v>
      </c>
      <c r="B7873" s="85">
        <v>41196</v>
      </c>
      <c r="C7873" s="105">
        <v>19.3</v>
      </c>
      <c r="D7873" s="195"/>
      <c r="E7873"/>
      <c r="F7873" s="96">
        <v>2.46</v>
      </c>
      <c r="G7873" s="91">
        <v>10.88</v>
      </c>
      <c r="H7873" s="41">
        <v>2.8692545927500035E-4</v>
      </c>
      <c r="I7873" s="42">
        <v>79.580048784295926</v>
      </c>
      <c r="J7873" s="41">
        <v>3.0222222222222223E-4</v>
      </c>
      <c r="K7873" s="42">
        <v>4.6383001432926454</v>
      </c>
      <c r="L7873" s="41">
        <v>2.8692545927500035E-4</v>
      </c>
      <c r="M7873" s="42">
        <v>4.3788487609384212</v>
      </c>
    </row>
    <row r="7874" spans="1:14" x14ac:dyDescent="0.2">
      <c r="A7874" s="84">
        <v>360</v>
      </c>
      <c r="B7874" s="85">
        <v>41197</v>
      </c>
      <c r="C7874" s="105">
        <v>19.32</v>
      </c>
      <c r="D7874" s="195"/>
      <c r="E7874"/>
      <c r="F7874" s="96">
        <v>2.46</v>
      </c>
      <c r="G7874" s="91">
        <v>10.89</v>
      </c>
      <c r="H7874" s="41">
        <v>2.8717604097150407E-4</v>
      </c>
      <c r="I7874" s="42">
        <v>79.602902267646115</v>
      </c>
      <c r="J7874" s="41">
        <v>3.0250000000000003E-4</v>
      </c>
      <c r="K7874" s="42">
        <v>4.6386026432926455</v>
      </c>
      <c r="L7874" s="41">
        <v>2.8717604097150407E-4</v>
      </c>
      <c r="M7874" s="42">
        <v>4.3791359369793925</v>
      </c>
    </row>
    <row r="7875" spans="1:14" x14ac:dyDescent="0.2">
      <c r="A7875" s="84">
        <v>360</v>
      </c>
      <c r="B7875" s="85">
        <v>41198</v>
      </c>
      <c r="C7875" s="105">
        <v>19.32</v>
      </c>
      <c r="D7875" s="195"/>
      <c r="E7875"/>
      <c r="F7875" s="96">
        <v>2.4500000000000002</v>
      </c>
      <c r="G7875" s="91">
        <v>10.885</v>
      </c>
      <c r="H7875" s="41">
        <v>2.8705075294022109E-4</v>
      </c>
      <c r="I7875" s="42">
        <v>79.625752340678275</v>
      </c>
      <c r="J7875" s="41">
        <v>3.023611111111111E-4</v>
      </c>
      <c r="K7875" s="42">
        <v>4.6389050044037567</v>
      </c>
      <c r="L7875" s="41">
        <v>2.8705075294022109E-4</v>
      </c>
      <c r="M7875" s="42">
        <v>4.3794229877323332</v>
      </c>
    </row>
    <row r="7876" spans="1:14" x14ac:dyDescent="0.2">
      <c r="A7876" s="84">
        <v>360</v>
      </c>
      <c r="B7876" s="85">
        <v>41199</v>
      </c>
      <c r="C7876" s="105">
        <v>19.309999999999999</v>
      </c>
      <c r="D7876" s="195"/>
      <c r="E7876"/>
      <c r="F7876" s="96">
        <v>2.4300000000000002</v>
      </c>
      <c r="G7876" s="91">
        <v>10.87</v>
      </c>
      <c r="H7876" s="41">
        <v>2.8667485504074719E-4</v>
      </c>
      <c r="I7876" s="42">
        <v>79.648579041688052</v>
      </c>
      <c r="J7876" s="41">
        <v>3.0194444444444442E-4</v>
      </c>
      <c r="K7876" s="42">
        <v>4.6392069488482015</v>
      </c>
      <c r="L7876" s="41">
        <v>2.8667485504074719E-4</v>
      </c>
      <c r="M7876" s="42">
        <v>4.3797096625873735</v>
      </c>
    </row>
    <row r="7877" spans="1:14" x14ac:dyDescent="0.2">
      <c r="A7877" s="84">
        <v>360</v>
      </c>
      <c r="B7877" s="85">
        <v>41200</v>
      </c>
      <c r="C7877" s="105">
        <v>19.309999999999999</v>
      </c>
      <c r="D7877" s="195"/>
      <c r="E7877"/>
      <c r="F7877" s="96">
        <v>2.4500000000000002</v>
      </c>
      <c r="G7877" s="91">
        <v>10.879999999999999</v>
      </c>
      <c r="H7877" s="41">
        <v>2.8692545927500035E-4</v>
      </c>
      <c r="I7877" s="42">
        <v>79.671432246810184</v>
      </c>
      <c r="J7877" s="41">
        <v>3.0222222222222217E-4</v>
      </c>
      <c r="K7877" s="42">
        <v>4.6395091710704239</v>
      </c>
      <c r="L7877" s="41">
        <v>2.8692545927500035E-4</v>
      </c>
      <c r="M7877" s="42">
        <v>4.379996588046648</v>
      </c>
    </row>
    <row r="7878" spans="1:14" x14ac:dyDescent="0.2">
      <c r="A7878" s="84">
        <v>360</v>
      </c>
      <c r="B7878" s="85">
        <v>41201</v>
      </c>
      <c r="C7878" s="105">
        <v>19.3</v>
      </c>
      <c r="D7878" s="195"/>
      <c r="E7878"/>
      <c r="F7878" s="96">
        <v>2.4500000000000002</v>
      </c>
      <c r="G7878" s="91">
        <v>10.875</v>
      </c>
      <c r="H7878" s="41">
        <v>2.8680015997539776E-4</v>
      </c>
      <c r="I7878" s="42">
        <v>79.694282026324032</v>
      </c>
      <c r="J7878" s="41">
        <v>3.0208333333333335E-4</v>
      </c>
      <c r="K7878" s="42">
        <v>4.6398112544037575</v>
      </c>
      <c r="L7878" s="41">
        <v>2.8680015997539776E-4</v>
      </c>
      <c r="M7878" s="42">
        <v>4.3802833882066237</v>
      </c>
    </row>
    <row r="7879" spans="1:14" x14ac:dyDescent="0.2">
      <c r="A7879" s="84">
        <v>360</v>
      </c>
      <c r="B7879" s="85">
        <v>41202</v>
      </c>
      <c r="C7879" s="105">
        <v>19.3</v>
      </c>
      <c r="D7879" s="195"/>
      <c r="E7879"/>
      <c r="F7879" s="96">
        <v>2.4500000000000002</v>
      </c>
      <c r="G7879" s="91">
        <v>10.875</v>
      </c>
      <c r="H7879" s="41">
        <v>2.8680015997539776E-4</v>
      </c>
      <c r="I7879" s="42">
        <v>79.717138359158312</v>
      </c>
      <c r="J7879" s="41">
        <v>3.0208333333333335E-4</v>
      </c>
      <c r="K7879" s="42">
        <v>4.6401133377370911</v>
      </c>
      <c r="L7879" s="41">
        <v>2.8680015997539776E-4</v>
      </c>
      <c r="M7879" s="42">
        <v>4.3805701883665993</v>
      </c>
    </row>
    <row r="7880" spans="1:14" x14ac:dyDescent="0.2">
      <c r="A7880" s="84">
        <v>360</v>
      </c>
      <c r="B7880" s="85">
        <v>41203</v>
      </c>
      <c r="C7880" s="105">
        <v>19.3</v>
      </c>
      <c r="D7880" s="195"/>
      <c r="E7880"/>
      <c r="F7880" s="96">
        <v>2.4500000000000002</v>
      </c>
      <c r="G7880" s="91">
        <v>10.875</v>
      </c>
      <c r="H7880" s="41">
        <v>2.8680015997539776E-4</v>
      </c>
      <c r="I7880" s="42">
        <v>79.740001247192495</v>
      </c>
      <c r="J7880" s="41">
        <v>3.0208333333333335E-4</v>
      </c>
      <c r="K7880" s="42">
        <v>4.6404154210704247</v>
      </c>
      <c r="L7880" s="41">
        <v>2.8680015997539776E-4</v>
      </c>
      <c r="M7880" s="42">
        <v>4.3808569885265749</v>
      </c>
    </row>
    <row r="7881" spans="1:14" x14ac:dyDescent="0.2">
      <c r="A7881" s="84">
        <v>360</v>
      </c>
      <c r="B7881" s="85">
        <v>41204</v>
      </c>
      <c r="C7881" s="105">
        <v>19.260000000000002</v>
      </c>
      <c r="D7881" s="195"/>
      <c r="E7881"/>
      <c r="F7881" s="96">
        <v>2.4700000000000002</v>
      </c>
      <c r="G7881" s="91">
        <v>10.865</v>
      </c>
      <c r="H7881" s="41">
        <v>2.8654954447082659E-4</v>
      </c>
      <c r="I7881" s="42">
        <v>79.762850708225983</v>
      </c>
      <c r="J7881" s="41">
        <v>3.0180555555555554E-4</v>
      </c>
      <c r="K7881" s="42">
        <v>4.6407172266259806</v>
      </c>
      <c r="L7881" s="41">
        <v>2.8654954447082659E-4</v>
      </c>
      <c r="M7881" s="42">
        <v>4.3811435380710453</v>
      </c>
    </row>
    <row r="7882" spans="1:14" x14ac:dyDescent="0.2">
      <c r="A7882" s="84">
        <v>360</v>
      </c>
      <c r="B7882" s="85">
        <v>41205</v>
      </c>
      <c r="C7882" s="105">
        <v>19.34</v>
      </c>
      <c r="D7882" s="195"/>
      <c r="E7882"/>
      <c r="F7882" s="96">
        <v>2.4700000000000002</v>
      </c>
      <c r="G7882" s="91">
        <v>10.904999999999999</v>
      </c>
      <c r="H7882" s="41">
        <v>2.8755187126727755E-4</v>
      </c>
      <c r="I7882" s="42">
        <v>79.785786665204739</v>
      </c>
      <c r="J7882" s="41">
        <v>3.0291666666666667E-4</v>
      </c>
      <c r="K7882" s="42">
        <v>4.6410201432926472</v>
      </c>
      <c r="L7882" s="41">
        <v>2.8755187126727755E-4</v>
      </c>
      <c r="M7882" s="42">
        <v>4.3814310899423123</v>
      </c>
    </row>
    <row r="7883" spans="1:14" x14ac:dyDescent="0.2">
      <c r="A7883" s="84">
        <v>360</v>
      </c>
      <c r="B7883" s="85">
        <v>41206</v>
      </c>
      <c r="C7883" s="105">
        <v>19.32</v>
      </c>
      <c r="D7883" s="195"/>
      <c r="E7883"/>
      <c r="F7883" s="96">
        <v>2.48</v>
      </c>
      <c r="G7883" s="91">
        <v>10.9</v>
      </c>
      <c r="H7883" s="41">
        <v>2.8742660013469923E-4</v>
      </c>
      <c r="I7883" s="42">
        <v>79.808719222604992</v>
      </c>
      <c r="J7883" s="41">
        <v>3.0277777777777779E-4</v>
      </c>
      <c r="K7883" s="42">
        <v>4.641322921070425</v>
      </c>
      <c r="L7883" s="41">
        <v>2.8742660013469923E-4</v>
      </c>
      <c r="M7883" s="42">
        <v>4.3817185165424473</v>
      </c>
    </row>
    <row r="7884" spans="1:14" x14ac:dyDescent="0.2">
      <c r="A7884" s="84">
        <v>360</v>
      </c>
      <c r="B7884" s="85">
        <v>41207</v>
      </c>
      <c r="C7884" s="105">
        <v>19.329999999999998</v>
      </c>
      <c r="D7884" s="195"/>
      <c r="E7884"/>
      <c r="F7884" s="96">
        <v>2.4700000000000002</v>
      </c>
      <c r="G7884" s="91">
        <v>10.899999999999999</v>
      </c>
      <c r="H7884" s="41">
        <v>2.8742660013469923E-4</v>
      </c>
      <c r="I7884" s="42">
        <v>79.831658371432255</v>
      </c>
      <c r="J7884" s="41">
        <v>3.0277777777777773E-4</v>
      </c>
      <c r="K7884" s="42">
        <v>4.6416256988482028</v>
      </c>
      <c r="L7884" s="41">
        <v>2.8742660013469923E-4</v>
      </c>
      <c r="M7884" s="42">
        <v>4.3820059431425822</v>
      </c>
    </row>
    <row r="7885" spans="1:14" x14ac:dyDescent="0.2">
      <c r="A7885" s="84">
        <v>360</v>
      </c>
      <c r="B7885" s="85">
        <v>41208</v>
      </c>
      <c r="C7885" s="105">
        <v>19.350000000000001</v>
      </c>
      <c r="D7885" s="195"/>
      <c r="E7885"/>
      <c r="F7885" s="96">
        <v>2.42</v>
      </c>
      <c r="G7885" s="91">
        <v>10.885000000000002</v>
      </c>
      <c r="H7885" s="41">
        <v>2.8705075294022109E-4</v>
      </c>
      <c r="I7885" s="42">
        <v>79.854574109076239</v>
      </c>
      <c r="J7885" s="41">
        <v>3.0236111111111116E-4</v>
      </c>
      <c r="K7885" s="42">
        <v>4.641928059959314</v>
      </c>
      <c r="L7885" s="41">
        <v>2.8705075294022109E-4</v>
      </c>
      <c r="M7885" s="42">
        <v>4.382292993895522</v>
      </c>
    </row>
    <row r="7886" spans="1:14" x14ac:dyDescent="0.2">
      <c r="A7886" s="84">
        <v>360</v>
      </c>
      <c r="B7886" s="85">
        <v>41209</v>
      </c>
      <c r="C7886" s="105">
        <v>19.350000000000001</v>
      </c>
      <c r="D7886" s="195"/>
      <c r="E7886"/>
      <c r="F7886" s="96">
        <v>2.42</v>
      </c>
      <c r="G7886" s="91">
        <v>10.885000000000002</v>
      </c>
      <c r="H7886" s="41">
        <v>2.8705075294022109E-4</v>
      </c>
      <c r="I7886" s="42">
        <v>79.87749642469997</v>
      </c>
      <c r="J7886" s="41">
        <v>3.0236111111111116E-4</v>
      </c>
      <c r="K7886" s="42">
        <v>4.6422304210704253</v>
      </c>
      <c r="L7886" s="41">
        <v>2.8705075294022109E-4</v>
      </c>
      <c r="M7886" s="42">
        <v>4.3825800446484617</v>
      </c>
      <c r="N7886" s="190"/>
    </row>
    <row r="7887" spans="1:14" x14ac:dyDescent="0.2">
      <c r="A7887" s="84">
        <v>360</v>
      </c>
      <c r="B7887" s="85">
        <v>41210</v>
      </c>
      <c r="C7887" s="105">
        <v>19.350000000000001</v>
      </c>
      <c r="D7887" s="195"/>
      <c r="E7887"/>
      <c r="F7887" s="96">
        <v>2.42</v>
      </c>
      <c r="G7887" s="91">
        <v>10.885000000000002</v>
      </c>
      <c r="H7887" s="41">
        <v>2.8705075294022109E-4</v>
      </c>
      <c r="I7887" s="42">
        <v>79.900425320191658</v>
      </c>
      <c r="J7887" s="41">
        <v>3.0236111111111116E-4</v>
      </c>
      <c r="K7887" s="42">
        <v>4.6425327821815365</v>
      </c>
      <c r="L7887" s="41">
        <v>2.8705075294022109E-4</v>
      </c>
      <c r="M7887" s="42">
        <v>4.3828670954014015</v>
      </c>
      <c r="N7887" s="190"/>
    </row>
    <row r="7888" spans="1:14" x14ac:dyDescent="0.2">
      <c r="A7888" s="84">
        <v>360</v>
      </c>
      <c r="B7888" s="85">
        <v>41211</v>
      </c>
      <c r="C7888" s="105">
        <v>19.39</v>
      </c>
      <c r="D7888" s="195"/>
      <c r="E7888"/>
      <c r="F7888" s="96">
        <v>2.4500000000000002</v>
      </c>
      <c r="G7888" s="91">
        <v>10.92</v>
      </c>
      <c r="H7888" s="41">
        <v>2.8792765087648498E-4</v>
      </c>
      <c r="I7888" s="42">
        <v>79.923430861958138</v>
      </c>
      <c r="J7888" s="41">
        <v>3.0333333333333335E-4</v>
      </c>
      <c r="K7888" s="42">
        <v>4.6428361155148696</v>
      </c>
      <c r="L7888" s="41">
        <v>2.8792765087648498E-4</v>
      </c>
      <c r="M7888" s="42">
        <v>4.3831550230522778</v>
      </c>
      <c r="N7888" s="190"/>
    </row>
    <row r="7889" spans="1:14" x14ac:dyDescent="0.2">
      <c r="A7889" s="84">
        <v>360</v>
      </c>
      <c r="B7889" s="85">
        <v>41212</v>
      </c>
      <c r="C7889" s="105">
        <v>19.41</v>
      </c>
      <c r="D7889" s="195"/>
      <c r="E7889"/>
      <c r="F7889" s="96">
        <v>2.42</v>
      </c>
      <c r="G7889" s="91">
        <v>10.914999999999999</v>
      </c>
      <c r="H7889" s="41">
        <v>2.8780239663772633E-4</v>
      </c>
      <c r="I7889" s="42">
        <v>79.946433016907719</v>
      </c>
      <c r="J7889" s="41">
        <v>3.0319444444444442E-4</v>
      </c>
      <c r="K7889" s="42">
        <v>4.6431393099593139</v>
      </c>
      <c r="L7889" s="41">
        <v>2.8780239663772633E-4</v>
      </c>
      <c r="M7889" s="42">
        <v>4.3834428254489151</v>
      </c>
      <c r="N7889" s="190"/>
    </row>
    <row r="7890" spans="1:14" x14ac:dyDescent="0.2">
      <c r="A7890" s="84">
        <v>360</v>
      </c>
      <c r="B7890" s="85">
        <v>41213</v>
      </c>
      <c r="C7890" s="105">
        <v>19.43</v>
      </c>
      <c r="D7890" s="195"/>
      <c r="E7890"/>
      <c r="F7890" s="96">
        <v>2.46</v>
      </c>
      <c r="G7890" s="91">
        <v>10.945</v>
      </c>
      <c r="H7890" s="41">
        <v>2.8855383762471654E-4</v>
      </c>
      <c r="I7890" s="42">
        <v>79.969501866959149</v>
      </c>
      <c r="J7890" s="41">
        <v>3.0402777777777779E-4</v>
      </c>
      <c r="K7890" s="42">
        <v>4.6434433377370921</v>
      </c>
      <c r="L7890" s="41">
        <v>2.8855383762471654E-4</v>
      </c>
      <c r="M7890" s="42">
        <v>4.38373137928654</v>
      </c>
      <c r="N7890" s="190"/>
    </row>
    <row r="7891" spans="1:14" x14ac:dyDescent="0.2">
      <c r="A7891" s="84">
        <v>360</v>
      </c>
      <c r="B7891" s="85">
        <v>41214</v>
      </c>
      <c r="C7891" s="105">
        <v>19.43</v>
      </c>
      <c r="D7891" s="195"/>
      <c r="E7891"/>
      <c r="F7891" s="96">
        <v>2.46</v>
      </c>
      <c r="G7891" s="91">
        <v>10.945</v>
      </c>
      <c r="H7891" s="41">
        <v>2.8855383762471654E-4</v>
      </c>
      <c r="I7891" s="42">
        <v>79.992577373615802</v>
      </c>
      <c r="J7891" s="41">
        <v>3.0402777777777779E-4</v>
      </c>
      <c r="K7891" s="42">
        <v>4.6437473655148702</v>
      </c>
      <c r="L7891" s="41">
        <v>2.8855383762471654E-4</v>
      </c>
      <c r="M7891" s="42">
        <v>4.3840199331241649</v>
      </c>
      <c r="N7891" s="190"/>
    </row>
    <row r="7892" spans="1:14" x14ac:dyDescent="0.2">
      <c r="A7892" s="84">
        <v>360</v>
      </c>
      <c r="B7892" s="85">
        <v>41215</v>
      </c>
      <c r="C7892" s="105">
        <v>19.43</v>
      </c>
      <c r="D7892" s="195"/>
      <c r="E7892"/>
      <c r="F7892" s="96">
        <v>2.46</v>
      </c>
      <c r="G7892" s="91">
        <v>10.945</v>
      </c>
      <c r="H7892" s="41">
        <v>2.8855383762471654E-4</v>
      </c>
      <c r="I7892" s="42">
        <v>80.015659538798445</v>
      </c>
      <c r="J7892" s="41">
        <v>3.0402777777777779E-4</v>
      </c>
      <c r="K7892" s="42">
        <v>4.6440505511104382</v>
      </c>
      <c r="L7892" s="41">
        <v>2.8855383762471654E-4</v>
      </c>
      <c r="M7892" s="42">
        <v>4.3843084869617899</v>
      </c>
      <c r="N7892" s="190"/>
    </row>
    <row r="7893" spans="1:14" x14ac:dyDescent="0.2">
      <c r="A7893" s="84">
        <v>360</v>
      </c>
      <c r="B7893" s="85">
        <v>41216</v>
      </c>
      <c r="C7893" s="105">
        <v>19.43</v>
      </c>
      <c r="D7893" s="195"/>
      <c r="E7893"/>
      <c r="F7893" s="96">
        <v>2.46</v>
      </c>
      <c r="G7893" s="91">
        <v>10.945</v>
      </c>
      <c r="H7893" s="41">
        <v>2.8855383762471654E-4</v>
      </c>
      <c r="I7893" s="42">
        <v>80.038748364428443</v>
      </c>
      <c r="J7893" s="41">
        <v>3.0402777777777779E-4</v>
      </c>
      <c r="K7893" s="42">
        <v>4.6443528991767362</v>
      </c>
      <c r="L7893" s="41">
        <v>2.8855383762471654E-4</v>
      </c>
      <c r="M7893" s="42">
        <v>4.3845970407994148</v>
      </c>
    </row>
    <row r="7894" spans="1:14" x14ac:dyDescent="0.2">
      <c r="A7894" s="84">
        <v>360</v>
      </c>
      <c r="B7894" s="85">
        <v>41217</v>
      </c>
      <c r="C7894" s="105">
        <v>19.43</v>
      </c>
      <c r="D7894" s="195"/>
      <c r="E7894"/>
      <c r="F7894" s="96">
        <v>2.46</v>
      </c>
      <c r="G7894" s="91">
        <v>10.945</v>
      </c>
      <c r="H7894" s="41">
        <v>2.8855383762471654E-4</v>
      </c>
      <c r="I7894" s="42">
        <v>80.061843852427671</v>
      </c>
      <c r="J7894" s="41">
        <v>3.0402777777777779E-4</v>
      </c>
      <c r="K7894" s="42">
        <v>4.6446544143282518</v>
      </c>
      <c r="L7894" s="41">
        <v>2.8855383762471654E-4</v>
      </c>
      <c r="M7894" s="42">
        <v>4.3848855946370398</v>
      </c>
    </row>
    <row r="7895" spans="1:14" x14ac:dyDescent="0.2">
      <c r="A7895" s="84">
        <v>360</v>
      </c>
      <c r="B7895" s="85">
        <v>41218</v>
      </c>
      <c r="C7895" s="105">
        <v>19.329999999999998</v>
      </c>
      <c r="D7895" s="195"/>
      <c r="E7895"/>
      <c r="F7895" s="96">
        <v>2.4300000000000002</v>
      </c>
      <c r="G7895" s="91">
        <v>10.879999999999999</v>
      </c>
      <c r="H7895" s="41">
        <v>2.8692545927500035E-4</v>
      </c>
      <c r="I7895" s="42">
        <v>80.084815633745436</v>
      </c>
      <c r="J7895" s="41">
        <v>3.0222222222222217E-4</v>
      </c>
      <c r="K7895" s="42">
        <v>4.644953315427153</v>
      </c>
      <c r="L7895" s="41">
        <v>2.8692545927500035E-4</v>
      </c>
      <c r="M7895" s="42">
        <v>4.3851725200963152</v>
      </c>
      <c r="N7895" s="191"/>
    </row>
    <row r="7896" spans="1:14" x14ac:dyDescent="0.2">
      <c r="A7896" s="84">
        <v>360</v>
      </c>
      <c r="B7896" s="85">
        <v>41219</v>
      </c>
      <c r="C7896" s="105">
        <v>19.329999999999998</v>
      </c>
      <c r="D7896" s="195"/>
      <c r="E7896"/>
      <c r="F7896" s="96">
        <v>2.41</v>
      </c>
      <c r="G7896" s="91">
        <v>10.87</v>
      </c>
      <c r="H7896" s="41">
        <v>2.8667485504074719E-4</v>
      </c>
      <c r="I7896" s="42">
        <v>80.107773936658205</v>
      </c>
      <c r="J7896" s="41">
        <v>3.0194444444444442E-4</v>
      </c>
      <c r="K7896" s="42">
        <v>4.6452552598715977</v>
      </c>
      <c r="L7896" s="41">
        <v>2.8667485504074719E-4</v>
      </c>
      <c r="M7896" s="42">
        <v>4.3854591949513555</v>
      </c>
    </row>
    <row r="7897" spans="1:14" x14ac:dyDescent="0.2">
      <c r="A7897" s="84">
        <v>360</v>
      </c>
      <c r="B7897" s="85">
        <v>41220</v>
      </c>
      <c r="C7897" s="105">
        <v>19.27</v>
      </c>
      <c r="D7897" s="195"/>
      <c r="E7897"/>
      <c r="F7897" s="96">
        <v>2.4300000000000002</v>
      </c>
      <c r="G7897" s="91">
        <v>10.85</v>
      </c>
      <c r="H7897" s="41">
        <v>2.8617357894322737E-4</v>
      </c>
      <c r="I7897" s="42">
        <v>80.130698665026827</v>
      </c>
      <c r="J7897" s="41">
        <v>3.0138888888888885E-4</v>
      </c>
      <c r="K7897" s="42">
        <v>4.6455566487604862</v>
      </c>
      <c r="L7897" s="41">
        <v>2.8617357894322737E-4</v>
      </c>
      <c r="M7897" s="42">
        <v>4.3857453685302987</v>
      </c>
    </row>
    <row r="7898" spans="1:14" x14ac:dyDescent="0.2">
      <c r="A7898" s="84">
        <v>360</v>
      </c>
      <c r="B7898" s="85">
        <v>41221</v>
      </c>
      <c r="C7898" s="105">
        <v>19.23</v>
      </c>
      <c r="D7898" s="195"/>
      <c r="E7898"/>
      <c r="F7898" s="96">
        <v>2.44</v>
      </c>
      <c r="G7898" s="91">
        <v>10.835000000000001</v>
      </c>
      <c r="H7898" s="41">
        <v>2.8579756267888001E-4</v>
      </c>
      <c r="I7898" s="42">
        <v>80.153599823401052</v>
      </c>
      <c r="J7898" s="41">
        <v>3.0097222222222222E-4</v>
      </c>
      <c r="K7898" s="42">
        <v>4.6458576209827083</v>
      </c>
      <c r="L7898" s="41">
        <v>2.8579756267888001E-4</v>
      </c>
      <c r="M7898" s="42">
        <v>4.3860311660929776</v>
      </c>
    </row>
    <row r="7899" spans="1:14" x14ac:dyDescent="0.2">
      <c r="A7899" s="84">
        <v>360</v>
      </c>
      <c r="B7899" s="85">
        <v>41222</v>
      </c>
      <c r="C7899" s="105">
        <v>19.2</v>
      </c>
      <c r="D7899" s="195"/>
      <c r="E7899"/>
      <c r="F7899" s="96">
        <v>2.44</v>
      </c>
      <c r="G7899" s="91">
        <v>10.82</v>
      </c>
      <c r="H7899" s="41">
        <v>2.8542149566357367E-4</v>
      </c>
      <c r="I7899" s="42">
        <v>80.176477383745464</v>
      </c>
      <c r="J7899" s="41">
        <v>3.0055555555555554E-4</v>
      </c>
      <c r="K7899" s="42">
        <v>4.6461581765382638</v>
      </c>
      <c r="L7899" s="41">
        <v>2.8542149566357367E-4</v>
      </c>
      <c r="M7899" s="42">
        <v>4.3863165875886416</v>
      </c>
    </row>
    <row r="7900" spans="1:14" x14ac:dyDescent="0.2">
      <c r="A7900" s="84">
        <v>360</v>
      </c>
      <c r="B7900" s="85">
        <v>41223</v>
      </c>
      <c r="C7900" s="105">
        <v>19.2</v>
      </c>
      <c r="D7900" s="195"/>
      <c r="E7900"/>
      <c r="F7900" s="96">
        <v>2.44</v>
      </c>
      <c r="G7900" s="91">
        <v>10.82</v>
      </c>
      <c r="H7900" s="41">
        <v>2.8542149566357367E-4</v>
      </c>
      <c r="I7900" s="42">
        <v>80.199361473837371</v>
      </c>
      <c r="J7900" s="41">
        <v>3.0055555555555554E-4</v>
      </c>
      <c r="K7900" s="42">
        <v>4.6464587320938193</v>
      </c>
      <c r="L7900" s="41">
        <v>2.8542149566357367E-4</v>
      </c>
      <c r="M7900" s="42">
        <v>4.3866020090843048</v>
      </c>
    </row>
    <row r="7901" spans="1:14" x14ac:dyDescent="0.2">
      <c r="A7901" s="84">
        <v>360</v>
      </c>
      <c r="B7901" s="85">
        <v>41224</v>
      </c>
      <c r="C7901" s="105">
        <v>19.2</v>
      </c>
      <c r="D7901" s="195"/>
      <c r="E7901"/>
      <c r="F7901" s="96">
        <v>2.44</v>
      </c>
      <c r="G7901" s="91">
        <v>10.82</v>
      </c>
      <c r="H7901" s="41">
        <v>2.8542149566357367E-4</v>
      </c>
      <c r="I7901" s="42">
        <v>80.222252095540497</v>
      </c>
      <c r="J7901" s="41">
        <v>3.0055555555555554E-4</v>
      </c>
      <c r="K7901" s="42">
        <v>4.6467592876493748</v>
      </c>
      <c r="L7901" s="41">
        <v>2.8542149566357367E-4</v>
      </c>
      <c r="M7901" s="42">
        <v>4.3868874305799679</v>
      </c>
    </row>
    <row r="7902" spans="1:14" x14ac:dyDescent="0.2">
      <c r="A7902" s="84">
        <v>360</v>
      </c>
      <c r="B7902" s="85">
        <v>41225</v>
      </c>
      <c r="C7902" s="105">
        <v>19.23</v>
      </c>
      <c r="D7902" s="195"/>
      <c r="E7902"/>
      <c r="F7902" s="96">
        <v>2.46</v>
      </c>
      <c r="G7902" s="91">
        <v>10.845000000000001</v>
      </c>
      <c r="H7902" s="41">
        <v>2.8604824582667554E-4</v>
      </c>
      <c r="I7902" s="42">
        <v>80.245199530028685</v>
      </c>
      <c r="J7902" s="41">
        <v>3.0125000000000003E-4</v>
      </c>
      <c r="K7902" s="42">
        <v>4.6470605376493745</v>
      </c>
      <c r="L7902" s="41">
        <v>2.8604824582667554E-4</v>
      </c>
      <c r="M7902" s="42">
        <v>4.3871734788257948</v>
      </c>
    </row>
    <row r="7903" spans="1:14" x14ac:dyDescent="0.2">
      <c r="A7903" s="84">
        <v>360</v>
      </c>
      <c r="B7903" s="85">
        <v>41226</v>
      </c>
      <c r="C7903" s="105">
        <v>19.27</v>
      </c>
      <c r="D7903" s="195"/>
      <c r="E7903"/>
      <c r="F7903" s="96">
        <v>2.46</v>
      </c>
      <c r="G7903" s="91">
        <v>10.865</v>
      </c>
      <c r="H7903" s="41">
        <v>2.8654954447082659E-4</v>
      </c>
      <c r="I7903" s="42">
        <v>80.268193755399992</v>
      </c>
      <c r="J7903" s="41">
        <v>3.0180555555555554E-4</v>
      </c>
      <c r="K7903" s="42">
        <v>4.6473623432049305</v>
      </c>
      <c r="L7903" s="41">
        <v>2.8654954447082659E-4</v>
      </c>
      <c r="M7903" s="42">
        <v>4.3874600283702652</v>
      </c>
    </row>
    <row r="7904" spans="1:14" x14ac:dyDescent="0.2">
      <c r="A7904" s="84">
        <v>360</v>
      </c>
      <c r="B7904" s="85">
        <v>41227</v>
      </c>
      <c r="C7904" s="105">
        <v>19.25</v>
      </c>
      <c r="D7904" s="195"/>
      <c r="E7904"/>
      <c r="F7904" s="96">
        <v>2.46</v>
      </c>
      <c r="G7904" s="91">
        <v>10.855</v>
      </c>
      <c r="H7904" s="41">
        <v>2.8629890642251077E-4</v>
      </c>
      <c r="I7904" s="42">
        <v>80.29117445149268</v>
      </c>
      <c r="J7904" s="41">
        <v>3.0152777777777779E-4</v>
      </c>
      <c r="K7904" s="42">
        <v>4.6476638709827078</v>
      </c>
      <c r="L7904" s="41">
        <v>2.8629890642251077E-4</v>
      </c>
      <c r="M7904" s="42">
        <v>4.3877463272766875</v>
      </c>
    </row>
    <row r="7905" spans="1:13" x14ac:dyDescent="0.2">
      <c r="A7905" s="84">
        <v>360</v>
      </c>
      <c r="B7905" s="85">
        <v>41228</v>
      </c>
      <c r="C7905" s="105">
        <v>19.25</v>
      </c>
      <c r="D7905" s="195"/>
      <c r="E7905"/>
      <c r="F7905" s="96">
        <v>2.4</v>
      </c>
      <c r="G7905" s="91">
        <v>10.824999999999999</v>
      </c>
      <c r="H7905" s="41">
        <v>2.8554685697512738E-4</v>
      </c>
      <c r="I7905" s="42">
        <v>80.31410134400015</v>
      </c>
      <c r="J7905" s="41">
        <v>3.0069444444444441E-4</v>
      </c>
      <c r="K7905" s="42">
        <v>4.6479645654271522</v>
      </c>
      <c r="L7905" s="41">
        <v>2.8554685697512738E-4</v>
      </c>
      <c r="M7905" s="42">
        <v>4.388031874133663</v>
      </c>
    </row>
    <row r="7906" spans="1:13" x14ac:dyDescent="0.2">
      <c r="A7906" s="84">
        <v>360</v>
      </c>
      <c r="B7906" s="85">
        <v>41229</v>
      </c>
      <c r="C7906" s="105">
        <v>19.239999999999998</v>
      </c>
      <c r="D7906" s="195"/>
      <c r="E7906"/>
      <c r="F7906" s="96">
        <v>2.4300000000000002</v>
      </c>
      <c r="G7906" s="91">
        <v>10.834999999999999</v>
      </c>
      <c r="H7906" s="41">
        <v>2.8579756267888001E-4</v>
      </c>
      <c r="I7906" s="42">
        <v>80.337054918413017</v>
      </c>
      <c r="J7906" s="41">
        <v>3.0097222222222222E-4</v>
      </c>
      <c r="K7906" s="42">
        <v>4.6482655376493742</v>
      </c>
      <c r="L7906" s="41">
        <v>2.8579756267888001E-4</v>
      </c>
      <c r="M7906" s="42">
        <v>4.3883176716963419</v>
      </c>
    </row>
    <row r="7907" spans="1:13" x14ac:dyDescent="0.2">
      <c r="A7907" s="84">
        <v>360</v>
      </c>
      <c r="B7907" s="85">
        <v>41230</v>
      </c>
      <c r="C7907" s="105">
        <v>19.239999999999998</v>
      </c>
      <c r="D7907" s="195"/>
      <c r="E7907"/>
      <c r="F7907" s="96">
        <v>2.4300000000000002</v>
      </c>
      <c r="G7907" s="91">
        <v>10.834999999999999</v>
      </c>
      <c r="H7907" s="41">
        <v>2.8579756267888001E-4</v>
      </c>
      <c r="I7907" s="42">
        <v>80.360015052901502</v>
      </c>
      <c r="J7907" s="41">
        <v>3.0097222222222222E-4</v>
      </c>
      <c r="K7907" s="42">
        <v>4.6485665098715963</v>
      </c>
      <c r="L7907" s="41">
        <v>2.8579756267888001E-4</v>
      </c>
      <c r="M7907" s="42">
        <v>4.3886034692590208</v>
      </c>
    </row>
    <row r="7908" spans="1:13" x14ac:dyDescent="0.2">
      <c r="A7908" s="84">
        <v>360</v>
      </c>
      <c r="B7908" s="85">
        <v>41231</v>
      </c>
      <c r="C7908" s="105">
        <v>19.239999999999998</v>
      </c>
      <c r="D7908" s="195"/>
      <c r="E7908"/>
      <c r="F7908" s="96">
        <v>2.4300000000000002</v>
      </c>
      <c r="G7908" s="91">
        <v>10.834999999999999</v>
      </c>
      <c r="H7908" s="41">
        <v>2.8579756267888001E-4</v>
      </c>
      <c r="I7908" s="42">
        <v>80.382981749340459</v>
      </c>
      <c r="J7908" s="41">
        <v>3.0097222222222222E-4</v>
      </c>
      <c r="K7908" s="42">
        <v>4.6488674820938183</v>
      </c>
      <c r="L7908" s="41">
        <v>2.8579756267888001E-4</v>
      </c>
      <c r="M7908" s="42">
        <v>4.3888892668216997</v>
      </c>
    </row>
    <row r="7909" spans="1:13" x14ac:dyDescent="0.2">
      <c r="A7909" s="84">
        <v>360</v>
      </c>
      <c r="B7909" s="85">
        <v>41232</v>
      </c>
      <c r="C7909" s="105">
        <v>19.25</v>
      </c>
      <c r="D7909" s="195"/>
      <c r="E7909"/>
      <c r="F7909" s="96">
        <v>2.46</v>
      </c>
      <c r="G7909" s="91">
        <v>10.855</v>
      </c>
      <c r="H7909" s="41">
        <v>2.8629890642251077E-4</v>
      </c>
      <c r="I7909" s="42">
        <v>80.405995309110281</v>
      </c>
      <c r="J7909" s="41">
        <v>3.0152777777777779E-4</v>
      </c>
      <c r="K7909" s="42">
        <v>4.6491690098715956</v>
      </c>
      <c r="L7909" s="41">
        <v>2.8629890642251077E-4</v>
      </c>
      <c r="M7909" s="42">
        <v>4.389175565728122</v>
      </c>
    </row>
    <row r="7910" spans="1:13" x14ac:dyDescent="0.2">
      <c r="A7910" s="84">
        <v>360</v>
      </c>
      <c r="B7910" s="85">
        <v>41233</v>
      </c>
      <c r="C7910" s="105">
        <v>19.28</v>
      </c>
      <c r="D7910" s="195"/>
      <c r="E7910"/>
      <c r="F7910" s="96">
        <v>2.41</v>
      </c>
      <c r="G7910" s="91">
        <v>10.845000000000001</v>
      </c>
      <c r="H7910" s="41">
        <v>2.8604824582667554E-4</v>
      </c>
      <c r="I7910" s="42">
        <v>80.428995303022404</v>
      </c>
      <c r="J7910" s="41">
        <v>3.0125000000000003E-4</v>
      </c>
      <c r="K7910" s="42">
        <v>4.6494702598715953</v>
      </c>
      <c r="L7910" s="41">
        <v>2.8604824582667554E-4</v>
      </c>
      <c r="M7910" s="42">
        <v>4.3894616139739489</v>
      </c>
    </row>
    <row r="7911" spans="1:13" x14ac:dyDescent="0.2">
      <c r="A7911" s="84">
        <v>360</v>
      </c>
      <c r="B7911" s="85">
        <v>41234</v>
      </c>
      <c r="C7911" s="105">
        <v>19.23</v>
      </c>
      <c r="D7911" s="195"/>
      <c r="E7911"/>
      <c r="F7911" s="96">
        <v>2.46</v>
      </c>
      <c r="G7911" s="91">
        <v>10.845000000000001</v>
      </c>
      <c r="H7911" s="41">
        <v>2.8604824582667554E-4</v>
      </c>
      <c r="I7911" s="42">
        <v>80.452001876042431</v>
      </c>
      <c r="J7911" s="41">
        <v>3.0125000000000003E-4</v>
      </c>
      <c r="K7911" s="42">
        <v>4.649771509871595</v>
      </c>
      <c r="L7911" s="41">
        <v>2.8604824582667554E-4</v>
      </c>
      <c r="M7911" s="42">
        <v>4.3897476622197757</v>
      </c>
    </row>
    <row r="7912" spans="1:13" x14ac:dyDescent="0.2">
      <c r="A7912" s="84">
        <v>360</v>
      </c>
      <c r="B7912" s="85">
        <v>41235</v>
      </c>
      <c r="C7912" s="105">
        <v>19.23</v>
      </c>
      <c r="D7912" s="195"/>
      <c r="E7912"/>
      <c r="F7912" s="96">
        <v>2.4500000000000002</v>
      </c>
      <c r="G7912" s="91">
        <v>10.84</v>
      </c>
      <c r="H7912" s="41">
        <v>2.859229070719671E-4</v>
      </c>
      <c r="I7912" s="42">
        <v>80.475004946298583</v>
      </c>
      <c r="J7912" s="41">
        <v>3.011111111111111E-4</v>
      </c>
      <c r="K7912" s="42">
        <v>4.6500726209827059</v>
      </c>
      <c r="L7912" s="41">
        <v>2.859229070719671E-4</v>
      </c>
      <c r="M7912" s="42">
        <v>4.3900335851268473</v>
      </c>
    </row>
    <row r="7913" spans="1:13" x14ac:dyDescent="0.2">
      <c r="A7913" s="84">
        <v>360</v>
      </c>
      <c r="B7913" s="85">
        <v>41236</v>
      </c>
      <c r="C7913" s="105">
        <v>19.22</v>
      </c>
      <c r="D7913" s="195"/>
      <c r="E7913"/>
      <c r="F7913" s="96">
        <v>2.46</v>
      </c>
      <c r="G7913" s="91">
        <v>10.84</v>
      </c>
      <c r="H7913" s="41">
        <v>2.859229070719671E-4</v>
      </c>
      <c r="I7913" s="42">
        <v>80.498014593659462</v>
      </c>
      <c r="J7913" s="41">
        <v>3.011111111111111E-4</v>
      </c>
      <c r="K7913" s="42">
        <v>4.6503737320938168</v>
      </c>
      <c r="L7913" s="41">
        <v>2.859229070719671E-4</v>
      </c>
      <c r="M7913" s="42">
        <v>4.3903195080339188</v>
      </c>
    </row>
    <row r="7914" spans="1:13" x14ac:dyDescent="0.2">
      <c r="A7914" s="84">
        <v>360</v>
      </c>
      <c r="B7914" s="85">
        <v>41237</v>
      </c>
      <c r="C7914" s="105">
        <v>19.22</v>
      </c>
      <c r="D7914" s="195"/>
      <c r="E7914"/>
      <c r="F7914" s="96">
        <v>2.46</v>
      </c>
      <c r="G7914" s="91">
        <v>10.84</v>
      </c>
      <c r="H7914" s="41">
        <v>2.859229070719671E-4</v>
      </c>
      <c r="I7914" s="42">
        <v>80.521030820005606</v>
      </c>
      <c r="J7914" s="41">
        <v>3.011111111111111E-4</v>
      </c>
      <c r="K7914" s="42">
        <v>4.6506748432049276</v>
      </c>
      <c r="L7914" s="41">
        <v>2.859229070719671E-4</v>
      </c>
      <c r="M7914" s="42">
        <v>4.3906054309409903</v>
      </c>
    </row>
    <row r="7915" spans="1:13" x14ac:dyDescent="0.2">
      <c r="A7915" s="84">
        <v>360</v>
      </c>
      <c r="B7915" s="85">
        <v>41238</v>
      </c>
      <c r="C7915" s="105">
        <v>19.22</v>
      </c>
      <c r="D7915" s="195"/>
      <c r="E7915"/>
      <c r="F7915" s="96">
        <v>2.46</v>
      </c>
      <c r="G7915" s="91">
        <v>10.84</v>
      </c>
      <c r="H7915" s="41">
        <v>2.859229070719671E-4</v>
      </c>
      <c r="I7915" s="42">
        <v>80.544053627218091</v>
      </c>
      <c r="J7915" s="41">
        <v>3.011111111111111E-4</v>
      </c>
      <c r="K7915" s="42">
        <v>4.6509759543160385</v>
      </c>
      <c r="L7915" s="41">
        <v>2.859229070719671E-4</v>
      </c>
      <c r="M7915" s="42">
        <v>4.3908913538480618</v>
      </c>
    </row>
    <row r="7916" spans="1:13" x14ac:dyDescent="0.2">
      <c r="A7916" s="84">
        <v>360</v>
      </c>
      <c r="B7916" s="85">
        <v>41239</v>
      </c>
      <c r="C7916" s="105">
        <v>19.260000000000002</v>
      </c>
      <c r="D7916" s="195"/>
      <c r="E7916"/>
      <c r="F7916" s="96">
        <v>2.4500000000000002</v>
      </c>
      <c r="G7916" s="91">
        <v>10.855</v>
      </c>
      <c r="H7916" s="41">
        <v>2.8629890642251077E-4</v>
      </c>
      <c r="I7916" s="42">
        <v>80.567113301690398</v>
      </c>
      <c r="J7916" s="41">
        <v>3.0152777777777779E-4</v>
      </c>
      <c r="K7916" s="42">
        <v>4.6512774820938159</v>
      </c>
      <c r="L7916" s="41">
        <v>2.8629890642251077E-4</v>
      </c>
      <c r="M7916" s="42">
        <v>4.3911776527544841</v>
      </c>
    </row>
    <row r="7917" spans="1:13" x14ac:dyDescent="0.2">
      <c r="A7917" s="84">
        <v>360</v>
      </c>
      <c r="B7917" s="85">
        <v>41240</v>
      </c>
      <c r="C7917" s="105">
        <v>19.3</v>
      </c>
      <c r="D7917" s="195"/>
      <c r="E7917"/>
      <c r="F7917" s="96">
        <v>2.42</v>
      </c>
      <c r="G7917" s="91">
        <v>10.86</v>
      </c>
      <c r="H7917" s="41">
        <v>2.8642422826496983E-4</v>
      </c>
      <c r="I7917" s="42">
        <v>80.590189674941371</v>
      </c>
      <c r="J7917" s="41">
        <v>3.0166666666666666E-4</v>
      </c>
      <c r="K7917" s="42">
        <v>4.651579148760483</v>
      </c>
      <c r="L7917" s="41">
        <v>2.8642422826496983E-4</v>
      </c>
      <c r="M7917" s="42">
        <v>4.3914640769827491</v>
      </c>
    </row>
    <row r="7918" spans="1:13" x14ac:dyDescent="0.2">
      <c r="A7918" s="84">
        <v>360</v>
      </c>
      <c r="B7918" s="85">
        <v>41241</v>
      </c>
      <c r="C7918" s="105">
        <v>19.309999999999999</v>
      </c>
      <c r="D7918" s="195"/>
      <c r="E7918"/>
      <c r="F7918" s="96">
        <v>2.42</v>
      </c>
      <c r="G7918" s="91">
        <v>10.864999999999998</v>
      </c>
      <c r="H7918" s="41">
        <v>2.8654954447082659E-4</v>
      </c>
      <c r="I7918" s="42">
        <v>80.613282757081549</v>
      </c>
      <c r="J7918" s="41">
        <v>3.0180555555555549E-4</v>
      </c>
      <c r="K7918" s="42">
        <v>4.6518809543160389</v>
      </c>
      <c r="L7918" s="41">
        <v>2.8654954447082659E-4</v>
      </c>
      <c r="M7918" s="42">
        <v>4.3917506265272195</v>
      </c>
    </row>
    <row r="7919" spans="1:13" x14ac:dyDescent="0.2">
      <c r="A7919" s="84">
        <v>360</v>
      </c>
      <c r="B7919" s="85">
        <v>41242</v>
      </c>
      <c r="C7919" s="105">
        <v>19.29</v>
      </c>
      <c r="D7919" s="195"/>
      <c r="E7919"/>
      <c r="F7919" s="96">
        <v>2.44</v>
      </c>
      <c r="G7919" s="91">
        <v>10.865</v>
      </c>
      <c r="H7919" s="41">
        <v>2.8654954447082659E-4</v>
      </c>
      <c r="I7919" s="42">
        <v>80.636382456533894</v>
      </c>
      <c r="J7919" s="41">
        <v>3.0180555555555554E-4</v>
      </c>
      <c r="K7919" s="42">
        <v>4.6521827598715948</v>
      </c>
      <c r="L7919" s="41">
        <v>2.8654954447082659E-4</v>
      </c>
      <c r="M7919" s="42">
        <v>4.3920371760716908</v>
      </c>
    </row>
    <row r="7920" spans="1:13" x14ac:dyDescent="0.2">
      <c r="A7920" s="84">
        <v>360</v>
      </c>
      <c r="B7920" s="85">
        <v>41243</v>
      </c>
      <c r="C7920" s="105">
        <v>19.28</v>
      </c>
      <c r="D7920" s="195"/>
      <c r="E7920"/>
      <c r="F7920" s="96">
        <v>2.44</v>
      </c>
      <c r="G7920" s="91">
        <v>10.860000000000001</v>
      </c>
      <c r="H7920" s="41">
        <v>2.8642422826496983E-4</v>
      </c>
      <c r="I7920" s="42">
        <v>80.659478670149085</v>
      </c>
      <c r="J7920" s="41">
        <v>3.0166666666666672E-4</v>
      </c>
      <c r="K7920" s="42">
        <v>4.6524844265382619</v>
      </c>
      <c r="L7920" s="41">
        <v>2.8642422826496983E-4</v>
      </c>
      <c r="M7920" s="42">
        <v>4.3923236002999557</v>
      </c>
    </row>
    <row r="7921" spans="1:13" x14ac:dyDescent="0.2">
      <c r="A7921" s="84">
        <v>360</v>
      </c>
      <c r="B7921" s="85">
        <v>41244</v>
      </c>
      <c r="C7921" s="105">
        <v>19.28</v>
      </c>
      <c r="D7921" s="195"/>
      <c r="E7921"/>
      <c r="F7921" s="96">
        <v>2.44</v>
      </c>
      <c r="G7921" s="91">
        <v>10.860000000000001</v>
      </c>
      <c r="H7921" s="41">
        <v>2.8642422826496983E-4</v>
      </c>
      <c r="I7921" s="42">
        <v>80.682581499079433</v>
      </c>
      <c r="J7921" s="41">
        <v>3.0166666666666672E-4</v>
      </c>
      <c r="K7921" s="42">
        <v>4.652786093204929</v>
      </c>
      <c r="L7921" s="41">
        <v>2.8642422826496983E-4</v>
      </c>
      <c r="M7921" s="42">
        <v>4.3926100245282207</v>
      </c>
    </row>
    <row r="7922" spans="1:13" x14ac:dyDescent="0.2">
      <c r="A7922" s="84">
        <v>360</v>
      </c>
      <c r="B7922" s="85">
        <v>41245</v>
      </c>
      <c r="C7922" s="105">
        <v>19.28</v>
      </c>
      <c r="D7922" s="195"/>
      <c r="E7922"/>
      <c r="F7922" s="96">
        <v>2.44</v>
      </c>
      <c r="G7922" s="91">
        <v>10.860000000000001</v>
      </c>
      <c r="H7922" s="41">
        <v>2.8642422826496983E-4</v>
      </c>
      <c r="I7922" s="42">
        <v>80.705690945219729</v>
      </c>
      <c r="J7922" s="41">
        <v>3.0166666666666672E-4</v>
      </c>
      <c r="K7922" s="42">
        <v>4.6530877598715961</v>
      </c>
      <c r="L7922" s="41">
        <v>2.8642422826496983E-4</v>
      </c>
      <c r="M7922" s="42">
        <v>4.3928964487564857</v>
      </c>
    </row>
    <row r="7923" spans="1:13" x14ac:dyDescent="0.2">
      <c r="A7923" s="84">
        <v>360</v>
      </c>
      <c r="B7923" s="85">
        <v>41246</v>
      </c>
      <c r="C7923" s="105">
        <v>19.18</v>
      </c>
      <c r="D7923" s="195"/>
      <c r="E7923"/>
      <c r="F7923" s="96">
        <v>2.4300000000000002</v>
      </c>
      <c r="G7923" s="91">
        <v>10.805</v>
      </c>
      <c r="H7923" s="41">
        <v>2.8504537788398565E-4</v>
      </c>
      <c r="I7923" s="42">
        <v>80.728695729392598</v>
      </c>
      <c r="J7923" s="41">
        <v>3.0013888888888891E-4</v>
      </c>
      <c r="K7923" s="42">
        <v>4.6533878987604851</v>
      </c>
      <c r="L7923" s="41">
        <v>2.8504537788398565E-4</v>
      </c>
      <c r="M7923" s="42">
        <v>4.3931814941343692</v>
      </c>
    </row>
    <row r="7924" spans="1:13" x14ac:dyDescent="0.2">
      <c r="A7924" s="84">
        <v>360</v>
      </c>
      <c r="B7924" s="85">
        <v>41247</v>
      </c>
      <c r="C7924" s="105">
        <v>19.23</v>
      </c>
      <c r="D7924" s="195"/>
      <c r="E7924"/>
      <c r="F7924" s="96">
        <v>2.41</v>
      </c>
      <c r="G7924" s="91">
        <v>10.82</v>
      </c>
      <c r="H7924" s="41">
        <v>2.8542149566357367E-4</v>
      </c>
      <c r="I7924" s="42">
        <v>80.751737434470655</v>
      </c>
      <c r="J7924" s="41">
        <v>3.0055555555555554E-4</v>
      </c>
      <c r="K7924" s="42">
        <v>4.6536884543160406</v>
      </c>
      <c r="L7924" s="41">
        <v>2.8542149566357367E-4</v>
      </c>
      <c r="M7924" s="42">
        <v>4.3934669156300323</v>
      </c>
    </row>
    <row r="7925" spans="1:13" x14ac:dyDescent="0.2">
      <c r="A7925" s="84">
        <v>360</v>
      </c>
      <c r="B7925" s="85">
        <v>41248</v>
      </c>
      <c r="C7925" s="105">
        <v>19.22</v>
      </c>
      <c r="D7925" s="195"/>
      <c r="E7925"/>
      <c r="F7925" s="96">
        <v>2.4300000000000002</v>
      </c>
      <c r="G7925" s="91">
        <v>10.824999999999999</v>
      </c>
      <c r="H7925" s="41">
        <v>2.8554685697512738E-4</v>
      </c>
      <c r="I7925" s="42">
        <v>80.774795839290348</v>
      </c>
      <c r="J7925" s="41">
        <v>3.0069444444444441E-4</v>
      </c>
      <c r="K7925" s="42">
        <v>4.653989148760485</v>
      </c>
      <c r="L7925" s="41">
        <v>2.8554685697512738E-4</v>
      </c>
      <c r="M7925" s="42">
        <v>4.3937524624870079</v>
      </c>
    </row>
    <row r="7926" spans="1:13" x14ac:dyDescent="0.2">
      <c r="A7926" s="84">
        <v>360</v>
      </c>
      <c r="B7926" s="85">
        <v>41249</v>
      </c>
      <c r="C7926" s="105">
        <v>19.2</v>
      </c>
      <c r="D7926" s="195"/>
      <c r="E7926"/>
      <c r="F7926" s="96">
        <v>2.4</v>
      </c>
      <c r="G7926" s="91">
        <v>10.799999999999999</v>
      </c>
      <c r="H7926" s="41">
        <v>2.84919994007371E-4</v>
      </c>
      <c r="I7926" s="42">
        <v>80.79781019363682</v>
      </c>
      <c r="J7926" s="41">
        <v>2.9999999999999997E-4</v>
      </c>
      <c r="K7926" s="42">
        <v>4.6542891487604852</v>
      </c>
      <c r="L7926" s="41">
        <v>2.84919994007371E-4</v>
      </c>
      <c r="M7926" s="42">
        <v>4.3940373824810148</v>
      </c>
    </row>
    <row r="7927" spans="1:13" x14ac:dyDescent="0.2">
      <c r="A7927" s="84">
        <v>360</v>
      </c>
      <c r="B7927" s="85">
        <v>41250</v>
      </c>
      <c r="C7927" s="105">
        <v>19.149999999999999</v>
      </c>
      <c r="D7927" s="195"/>
      <c r="E7927"/>
      <c r="F7927" s="96">
        <v>2.38</v>
      </c>
      <c r="G7927" s="91">
        <v>10.764999999999999</v>
      </c>
      <c r="H7927" s="41">
        <v>2.8404214885213719E-4</v>
      </c>
      <c r="I7927" s="42">
        <v>80.820760177266763</v>
      </c>
      <c r="J7927" s="41">
        <v>2.9902777777777772E-4</v>
      </c>
      <c r="K7927" s="42">
        <v>4.6545881765382626</v>
      </c>
      <c r="L7927" s="41">
        <v>2.8404214885213719E-4</v>
      </c>
      <c r="M7927" s="42">
        <v>4.394321424629867</v>
      </c>
    </row>
    <row r="7928" spans="1:13" x14ac:dyDescent="0.2">
      <c r="A7928" s="84">
        <v>360</v>
      </c>
      <c r="B7928" s="85">
        <v>41251</v>
      </c>
      <c r="C7928" s="105">
        <v>19.149999999999999</v>
      </c>
      <c r="D7928" s="195"/>
      <c r="E7928"/>
      <c r="F7928" s="96">
        <v>2.38</v>
      </c>
      <c r="G7928" s="91">
        <v>10.764999999999999</v>
      </c>
      <c r="H7928" s="41">
        <v>2.8404214885213719E-4</v>
      </c>
      <c r="I7928" s="42">
        <v>80.84371667965938</v>
      </c>
      <c r="J7928" s="41">
        <v>2.9902777777777772E-4</v>
      </c>
      <c r="K7928" s="42">
        <v>4.6548872043160401</v>
      </c>
      <c r="L7928" s="41">
        <v>2.8404214885213719E-4</v>
      </c>
      <c r="M7928" s="42">
        <v>4.3946054667787191</v>
      </c>
    </row>
    <row r="7929" spans="1:13" x14ac:dyDescent="0.2">
      <c r="A7929" s="84">
        <v>360</v>
      </c>
      <c r="B7929" s="85">
        <v>41252</v>
      </c>
      <c r="C7929" s="105">
        <v>19.149999999999999</v>
      </c>
      <c r="D7929" s="195"/>
      <c r="E7929"/>
      <c r="F7929" s="96">
        <v>2.38</v>
      </c>
      <c r="G7929" s="91">
        <v>10.764999999999999</v>
      </c>
      <c r="H7929" s="41">
        <v>2.8404214885213719E-4</v>
      </c>
      <c r="I7929" s="42">
        <v>80.866679702666261</v>
      </c>
      <c r="J7929" s="41">
        <v>2.9902777777777772E-4</v>
      </c>
      <c r="K7929" s="42">
        <v>4.6551862320938175</v>
      </c>
      <c r="L7929" s="41">
        <v>2.8404214885213719E-4</v>
      </c>
      <c r="M7929" s="42">
        <v>4.3948895089275712</v>
      </c>
    </row>
    <row r="7930" spans="1:13" x14ac:dyDescent="0.2">
      <c r="A7930" s="84">
        <v>360</v>
      </c>
      <c r="B7930" s="85">
        <v>41253</v>
      </c>
      <c r="C7930" s="105">
        <v>19.09</v>
      </c>
      <c r="D7930" s="195"/>
      <c r="E7930"/>
      <c r="F7930" s="96">
        <v>2.41</v>
      </c>
      <c r="G7930" s="91">
        <v>10.75</v>
      </c>
      <c r="H7930" s="41">
        <v>2.8366584481864798E-4</v>
      </c>
      <c r="I7930" s="42">
        <v>80.889618817681793</v>
      </c>
      <c r="J7930" s="41">
        <v>2.9861111111111109E-4</v>
      </c>
      <c r="K7930" s="42">
        <v>4.6554848432049285</v>
      </c>
      <c r="L7930" s="41">
        <v>2.8366584481864798E-4</v>
      </c>
      <c r="M7930" s="42">
        <v>4.3951731747723901</v>
      </c>
    </row>
    <row r="7931" spans="1:13" x14ac:dyDescent="0.2">
      <c r="A7931" s="84">
        <v>360</v>
      </c>
      <c r="B7931" s="85">
        <v>41254</v>
      </c>
      <c r="C7931" s="105">
        <v>19.13</v>
      </c>
      <c r="D7931" s="195"/>
      <c r="E7931"/>
      <c r="F7931" s="96">
        <v>2.39</v>
      </c>
      <c r="G7931" s="91">
        <v>10.76</v>
      </c>
      <c r="H7931" s="41">
        <v>2.8391671982119782E-4</v>
      </c>
      <c r="I7931" s="42">
        <v>80.912584732924103</v>
      </c>
      <c r="J7931" s="41">
        <v>2.988888888888889E-4</v>
      </c>
      <c r="K7931" s="42">
        <v>4.6557837320938171</v>
      </c>
      <c r="L7931" s="41">
        <v>2.8391671982119782E-4</v>
      </c>
      <c r="M7931" s="42">
        <v>4.3954570914922115</v>
      </c>
    </row>
    <row r="7932" spans="1:13" x14ac:dyDescent="0.2">
      <c r="A7932" s="84">
        <v>360</v>
      </c>
      <c r="B7932" s="85">
        <v>41255</v>
      </c>
      <c r="C7932" s="105">
        <v>19.16</v>
      </c>
      <c r="D7932" s="195"/>
      <c r="E7932"/>
      <c r="F7932" s="96">
        <v>2.38</v>
      </c>
      <c r="G7932" s="91">
        <v>10.77</v>
      </c>
      <c r="H7932" s="41">
        <v>2.8416757223714839E-4</v>
      </c>
      <c r="I7932" s="42">
        <v>80.935577465691097</v>
      </c>
      <c r="J7932" s="41">
        <v>2.9916666666666666E-4</v>
      </c>
      <c r="K7932" s="42">
        <v>4.6560828987604834</v>
      </c>
      <c r="L7932" s="41">
        <v>2.8416757223714839E-4</v>
      </c>
      <c r="M7932" s="42">
        <v>4.3957412590644491</v>
      </c>
    </row>
    <row r="7933" spans="1:13" x14ac:dyDescent="0.2">
      <c r="A7933" s="84">
        <v>360</v>
      </c>
      <c r="B7933" s="85">
        <v>41256</v>
      </c>
      <c r="C7933" s="105">
        <v>19.190000000000001</v>
      </c>
      <c r="D7933" s="195"/>
      <c r="E7933"/>
      <c r="F7933" s="96">
        <v>2.38</v>
      </c>
      <c r="G7933" s="91">
        <v>10.785</v>
      </c>
      <c r="H7933" s="41">
        <v>2.8454380852038774E-4</v>
      </c>
      <c r="I7933" s="42">
        <v>80.958607183147976</v>
      </c>
      <c r="J7933" s="41">
        <v>2.9958333333333334E-4</v>
      </c>
      <c r="K7933" s="42">
        <v>4.6563824820938171</v>
      </c>
      <c r="L7933" s="41">
        <v>2.8454380852038774E-4</v>
      </c>
      <c r="M7933" s="42">
        <v>4.3960258028729697</v>
      </c>
    </row>
    <row r="7934" spans="1:13" x14ac:dyDescent="0.2">
      <c r="A7934" s="84">
        <v>360</v>
      </c>
      <c r="B7934" s="85">
        <v>41257</v>
      </c>
      <c r="C7934" s="105">
        <v>19.04</v>
      </c>
      <c r="D7934" s="195"/>
      <c r="E7934"/>
      <c r="F7934" s="96">
        <v>2.34</v>
      </c>
      <c r="G7934" s="91">
        <v>10.69</v>
      </c>
      <c r="H7934" s="41">
        <v>2.8216012026205384E-4</v>
      </c>
      <c r="I7934" s="42">
        <v>80.981450473487016</v>
      </c>
      <c r="J7934" s="41">
        <v>2.969444444444444E-4</v>
      </c>
      <c r="K7934" s="42">
        <v>4.6566794265382612</v>
      </c>
      <c r="L7934" s="41">
        <v>2.8216012026205384E-4</v>
      </c>
      <c r="M7934" s="42">
        <v>4.396307962993232</v>
      </c>
    </row>
    <row r="7935" spans="1:13" x14ac:dyDescent="0.2">
      <c r="A7935" s="84">
        <v>360</v>
      </c>
      <c r="B7935" s="85">
        <v>41258</v>
      </c>
      <c r="C7935" s="105">
        <v>19.04</v>
      </c>
      <c r="D7935" s="195"/>
      <c r="E7935"/>
      <c r="F7935" s="96">
        <v>2.34</v>
      </c>
      <c r="G7935" s="91">
        <v>10.69</v>
      </c>
      <c r="H7935" s="41">
        <v>2.8216012026205384E-4</v>
      </c>
      <c r="I7935" s="42">
        <v>81.004300209291614</v>
      </c>
      <c r="J7935" s="41">
        <v>2.969444444444444E-4</v>
      </c>
      <c r="K7935" s="42">
        <v>4.6569763709827052</v>
      </c>
      <c r="L7935" s="41">
        <v>2.8216012026205384E-4</v>
      </c>
      <c r="M7935" s="42">
        <v>4.3965901231134943</v>
      </c>
    </row>
    <row r="7936" spans="1:13" x14ac:dyDescent="0.2">
      <c r="A7936" s="84">
        <v>360</v>
      </c>
      <c r="B7936" s="85">
        <v>41259</v>
      </c>
      <c r="C7936" s="105">
        <v>19.04</v>
      </c>
      <c r="D7936" s="195"/>
      <c r="E7936"/>
      <c r="F7936" s="96">
        <v>2.34</v>
      </c>
      <c r="G7936" s="91">
        <v>10.69</v>
      </c>
      <c r="H7936" s="41">
        <v>2.8216012026205384E-4</v>
      </c>
      <c r="I7936" s="42">
        <v>81.027156392380405</v>
      </c>
      <c r="J7936" s="41">
        <v>2.969444444444444E-4</v>
      </c>
      <c r="K7936" s="42">
        <v>4.6572733154271493</v>
      </c>
      <c r="L7936" s="41">
        <v>2.8216012026205384E-4</v>
      </c>
      <c r="M7936" s="42">
        <v>4.3968722832337566</v>
      </c>
    </row>
    <row r="7937" spans="1:13" x14ac:dyDescent="0.2">
      <c r="A7937" s="84">
        <v>360</v>
      </c>
      <c r="B7937" s="85">
        <v>41260</v>
      </c>
      <c r="C7937" s="105">
        <v>19.059999999999999</v>
      </c>
      <c r="D7937" s="195"/>
      <c r="E7937"/>
      <c r="F7937" s="96">
        <v>2.34</v>
      </c>
      <c r="G7937" s="91">
        <v>10.7</v>
      </c>
      <c r="H7937" s="41">
        <v>2.8241113086835412E-4</v>
      </c>
      <c r="I7937" s="42">
        <v>81.050039363248231</v>
      </c>
      <c r="J7937" s="41">
        <v>2.9722222222222221E-4</v>
      </c>
      <c r="K7937" s="42">
        <v>4.6575705376493719</v>
      </c>
      <c r="L7937" s="41">
        <v>2.8241113086835412E-4</v>
      </c>
      <c r="M7937" s="42">
        <v>4.3971546943646249</v>
      </c>
    </row>
    <row r="7938" spans="1:13" x14ac:dyDescent="0.2">
      <c r="A7938" s="84">
        <v>360</v>
      </c>
      <c r="B7938" s="85">
        <v>41261</v>
      </c>
      <c r="C7938" s="105">
        <v>19.05</v>
      </c>
      <c r="D7938" s="195"/>
      <c r="E7938"/>
      <c r="F7938" s="96">
        <v>2.3199999999999998</v>
      </c>
      <c r="G7938" s="91">
        <v>10.685</v>
      </c>
      <c r="H7938" s="41">
        <v>2.8203460647868717E-4</v>
      </c>
      <c r="I7938" s="42">
        <v>81.072898279205134</v>
      </c>
      <c r="J7938" s="41">
        <v>2.9680555555555558E-4</v>
      </c>
      <c r="K7938" s="42">
        <v>4.6578673432049271</v>
      </c>
      <c r="L7938" s="41">
        <v>2.8203460647868717E-4</v>
      </c>
      <c r="M7938" s="42">
        <v>4.3974367289711038</v>
      </c>
    </row>
    <row r="7939" spans="1:13" x14ac:dyDescent="0.2">
      <c r="A7939" s="84">
        <v>360</v>
      </c>
      <c r="B7939" s="85">
        <v>41262</v>
      </c>
      <c r="C7939" s="105">
        <v>19.07</v>
      </c>
      <c r="D7939" s="195"/>
      <c r="E7939"/>
      <c r="F7939" s="96">
        <v>2.34</v>
      </c>
      <c r="G7939" s="91">
        <v>10.705</v>
      </c>
      <c r="H7939" s="41">
        <v>2.8253662769217591E-4</v>
      </c>
      <c r="I7939" s="42">
        <v>81.095804342482168</v>
      </c>
      <c r="J7939" s="41">
        <v>2.9736111111111109E-4</v>
      </c>
      <c r="K7939" s="42">
        <v>4.6581647043160386</v>
      </c>
      <c r="L7939" s="41">
        <v>2.8253662769217591E-4</v>
      </c>
      <c r="M7939" s="42">
        <v>4.3977192655987958</v>
      </c>
    </row>
    <row r="7940" spans="1:13" x14ac:dyDescent="0.2">
      <c r="A7940" s="84">
        <v>360</v>
      </c>
      <c r="B7940" s="85">
        <v>41263</v>
      </c>
      <c r="C7940" s="105">
        <v>18.95</v>
      </c>
      <c r="D7940" s="195"/>
      <c r="E7940"/>
      <c r="F7940" s="96">
        <v>2.34</v>
      </c>
      <c r="G7940" s="91">
        <v>10.645</v>
      </c>
      <c r="H7940" s="41">
        <v>2.8103029261505874E-4</v>
      </c>
      <c r="I7940" s="42">
        <v>81.118594720106387</v>
      </c>
      <c r="J7940" s="41">
        <v>2.9569444444444446E-4</v>
      </c>
      <c r="K7940" s="42">
        <v>4.6584603987604831</v>
      </c>
      <c r="L7940" s="41">
        <v>2.8103029261505874E-4</v>
      </c>
      <c r="M7940" s="42">
        <v>4.3980002958914106</v>
      </c>
    </row>
    <row r="7941" spans="1:13" x14ac:dyDescent="0.2">
      <c r="A7941" s="84">
        <v>360</v>
      </c>
      <c r="B7941" s="85">
        <v>41264</v>
      </c>
      <c r="C7941" s="105">
        <v>18.91</v>
      </c>
      <c r="D7941" s="195"/>
      <c r="E7941"/>
      <c r="F7941" s="96">
        <v>2.33</v>
      </c>
      <c r="G7941" s="91">
        <v>10.620000000000001</v>
      </c>
      <c r="H7941" s="41">
        <v>2.8040241257154541E-4</v>
      </c>
      <c r="I7941" s="42">
        <v>81.141340569770321</v>
      </c>
      <c r="J7941" s="41">
        <v>2.9500000000000001E-4</v>
      </c>
      <c r="K7941" s="42">
        <v>4.6587553987604835</v>
      </c>
      <c r="L7941" s="41">
        <v>2.8040241257154541E-4</v>
      </c>
      <c r="M7941" s="42">
        <v>4.3982806983039824</v>
      </c>
    </row>
    <row r="7942" spans="1:13" x14ac:dyDescent="0.2">
      <c r="A7942" s="84">
        <v>360</v>
      </c>
      <c r="B7942" s="85">
        <v>41265</v>
      </c>
      <c r="C7942" s="105">
        <v>18.91</v>
      </c>
      <c r="D7942" s="195"/>
      <c r="E7942"/>
      <c r="F7942" s="96">
        <v>2.33</v>
      </c>
      <c r="G7942" s="91">
        <v>10.620000000000001</v>
      </c>
      <c r="H7942" s="41">
        <v>2.8040241257154541E-4</v>
      </c>
      <c r="I7942" s="42">
        <v>81.164092797425369</v>
      </c>
      <c r="J7942" s="41">
        <v>2.9500000000000001E-4</v>
      </c>
      <c r="K7942" s="42">
        <v>4.6590503987604839</v>
      </c>
      <c r="L7942" s="41">
        <v>2.8040241257154541E-4</v>
      </c>
      <c r="M7942" s="42">
        <v>4.3985611007165542</v>
      </c>
    </row>
    <row r="7943" spans="1:13" x14ac:dyDescent="0.2">
      <c r="A7943" s="84">
        <v>360</v>
      </c>
      <c r="B7943" s="85">
        <v>41266</v>
      </c>
      <c r="C7943" s="105">
        <v>18.91</v>
      </c>
      <c r="D7943" s="195"/>
      <c r="E7943"/>
      <c r="F7943" s="96">
        <v>2.33</v>
      </c>
      <c r="G7943" s="91">
        <v>10.620000000000001</v>
      </c>
      <c r="H7943" s="41">
        <v>2.8040241257154541E-4</v>
      </c>
      <c r="I7943" s="42">
        <v>81.186851404859951</v>
      </c>
      <c r="J7943" s="41">
        <v>2.9500000000000001E-4</v>
      </c>
      <c r="K7943" s="42">
        <v>4.6593453987604843</v>
      </c>
      <c r="L7943" s="41">
        <v>2.8040241257154541E-4</v>
      </c>
      <c r="M7943" s="42">
        <v>4.3988415031291259</v>
      </c>
    </row>
    <row r="7944" spans="1:13" x14ac:dyDescent="0.2">
      <c r="A7944" s="84">
        <v>360</v>
      </c>
      <c r="B7944" s="85">
        <v>41267</v>
      </c>
      <c r="C7944" s="105">
        <v>18.91</v>
      </c>
      <c r="D7944" s="195"/>
      <c r="E7944"/>
      <c r="F7944" s="96">
        <v>2.33</v>
      </c>
      <c r="G7944" s="91">
        <v>10.620000000000001</v>
      </c>
      <c r="H7944" s="41">
        <v>2.8040241257154541E-4</v>
      </c>
      <c r="I7944" s="42">
        <v>81.209616393862959</v>
      </c>
      <c r="J7944" s="41">
        <v>2.9500000000000001E-4</v>
      </c>
      <c r="K7944" s="42">
        <v>4.6596403987604846</v>
      </c>
      <c r="L7944" s="41">
        <v>2.8040241257154541E-4</v>
      </c>
      <c r="M7944" s="42">
        <v>4.3991219055416977</v>
      </c>
    </row>
    <row r="7945" spans="1:13" x14ac:dyDescent="0.2">
      <c r="A7945" s="84">
        <v>360</v>
      </c>
      <c r="B7945" s="85">
        <v>41268</v>
      </c>
      <c r="C7945" s="105">
        <v>18.91</v>
      </c>
      <c r="D7945" s="195"/>
      <c r="E7945"/>
      <c r="F7945" s="96">
        <v>2.33</v>
      </c>
      <c r="G7945" s="91">
        <v>10.620000000000001</v>
      </c>
      <c r="H7945" s="41">
        <v>2.8040241257154541E-4</v>
      </c>
      <c r="I7945" s="42">
        <v>81.232387766223809</v>
      </c>
      <c r="J7945" s="41">
        <v>2.9500000000000001E-4</v>
      </c>
      <c r="K7945" s="42">
        <v>4.659935398760485</v>
      </c>
      <c r="L7945" s="41">
        <v>2.8040241257154541E-4</v>
      </c>
      <c r="M7945" s="42">
        <v>4.3994023079542695</v>
      </c>
    </row>
    <row r="7946" spans="1:13" x14ac:dyDescent="0.2">
      <c r="A7946" s="84">
        <v>360</v>
      </c>
      <c r="B7946" s="85">
        <v>41269</v>
      </c>
      <c r="C7946" s="105">
        <v>19.059999999999999</v>
      </c>
      <c r="D7946" s="195"/>
      <c r="E7946"/>
      <c r="F7946" s="96">
        <v>2.35</v>
      </c>
      <c r="G7946" s="91">
        <v>10.705</v>
      </c>
      <c r="H7946" s="41">
        <v>2.8253662769217591E-4</v>
      </c>
      <c r="I7946" s="42">
        <v>81.255338891122662</v>
      </c>
      <c r="J7946" s="41">
        <v>2.9736111111111109E-4</v>
      </c>
      <c r="K7946" s="42">
        <v>4.6602327598715965</v>
      </c>
      <c r="L7946" s="41">
        <v>2.8253662769217591E-4</v>
      </c>
      <c r="M7946" s="42">
        <v>4.3996848445819614</v>
      </c>
    </row>
    <row r="7947" spans="1:13" x14ac:dyDescent="0.2">
      <c r="A7947" s="84">
        <v>360</v>
      </c>
      <c r="B7947" s="85">
        <v>41270</v>
      </c>
      <c r="C7947" s="105">
        <v>19.100000000000001</v>
      </c>
      <c r="D7947" s="195"/>
      <c r="E7947"/>
      <c r="F7947" s="96">
        <v>2.3199999999999998</v>
      </c>
      <c r="G7947" s="91">
        <v>10.71</v>
      </c>
      <c r="H7947" s="41">
        <v>2.8266211886385229E-4</v>
      </c>
      <c r="I7947" s="42">
        <v>81.278306697382632</v>
      </c>
      <c r="J7947" s="41">
        <v>2.9750000000000002E-4</v>
      </c>
      <c r="K7947" s="42">
        <v>4.6605302598715967</v>
      </c>
      <c r="L7947" s="41">
        <v>2.8266211886385229E-4</v>
      </c>
      <c r="M7947" s="42">
        <v>4.3999675067008255</v>
      </c>
    </row>
    <row r="7948" spans="1:13" x14ac:dyDescent="0.2">
      <c r="A7948" s="84">
        <v>360</v>
      </c>
      <c r="B7948" s="85">
        <v>41271</v>
      </c>
      <c r="C7948" s="105">
        <v>19.059999999999999</v>
      </c>
      <c r="D7948" s="195"/>
      <c r="E7948"/>
      <c r="F7948" s="96">
        <v>2.39</v>
      </c>
      <c r="G7948" s="91">
        <v>10.725</v>
      </c>
      <c r="H7948" s="41">
        <v>2.8303855847067183E-4</v>
      </c>
      <c r="I7948" s="42">
        <v>81.301311592145197</v>
      </c>
      <c r="J7948" s="41">
        <v>2.9791666666666665E-4</v>
      </c>
      <c r="K7948" s="42">
        <v>4.6608281765382635</v>
      </c>
      <c r="L7948" s="41">
        <v>2.8303855847067183E-4</v>
      </c>
      <c r="M7948" s="42">
        <v>4.4002505452592962</v>
      </c>
    </row>
    <row r="7949" spans="1:13" x14ac:dyDescent="0.2">
      <c r="A7949" s="84">
        <v>360</v>
      </c>
      <c r="B7949" s="85">
        <v>41272</v>
      </c>
      <c r="C7949" s="105">
        <v>19.059999999999999</v>
      </c>
      <c r="D7949" s="195"/>
      <c r="E7949"/>
      <c r="F7949" s="96">
        <v>2.39</v>
      </c>
      <c r="G7949" s="91">
        <v>10.725</v>
      </c>
      <c r="H7949" s="41">
        <v>2.8303855847067183E-4</v>
      </c>
      <c r="I7949" s="42">
        <v>81.324322998180008</v>
      </c>
      <c r="J7949" s="41">
        <v>2.9791666666666665E-4</v>
      </c>
      <c r="K7949" s="42">
        <v>4.6611260932049303</v>
      </c>
      <c r="L7949" s="41">
        <v>2.8303855847067183E-4</v>
      </c>
      <c r="M7949" s="42">
        <v>4.4005335838177668</v>
      </c>
    </row>
    <row r="7950" spans="1:13" x14ac:dyDescent="0.2">
      <c r="A7950" s="84">
        <v>360</v>
      </c>
      <c r="B7950" s="85">
        <v>41273</v>
      </c>
      <c r="C7950" s="105">
        <v>19.059999999999999</v>
      </c>
      <c r="D7950" s="195"/>
      <c r="E7950"/>
      <c r="F7950" s="96">
        <v>2.39</v>
      </c>
      <c r="G7950" s="91">
        <v>10.725</v>
      </c>
      <c r="H7950" s="41">
        <v>2.8303855847067183E-4</v>
      </c>
      <c r="I7950" s="42">
        <v>81.347340917330015</v>
      </c>
      <c r="J7950" s="41">
        <v>2.9791666666666665E-4</v>
      </c>
      <c r="K7950" s="42">
        <v>4.6614240098715971</v>
      </c>
      <c r="L7950" s="41">
        <v>2.8303855847067183E-4</v>
      </c>
      <c r="M7950" s="42">
        <v>4.4008166223762375</v>
      </c>
    </row>
    <row r="7951" spans="1:13" x14ac:dyDescent="0.2">
      <c r="A7951" s="84">
        <v>360</v>
      </c>
      <c r="B7951" s="85">
        <v>41274</v>
      </c>
      <c r="C7951" s="105">
        <v>19.059999999999999</v>
      </c>
      <c r="D7951" s="195"/>
      <c r="E7951"/>
      <c r="F7951" s="96">
        <v>2.39</v>
      </c>
      <c r="G7951" s="91">
        <v>10.725</v>
      </c>
      <c r="H7951" s="41">
        <v>2.8303855847067183E-4</v>
      </c>
      <c r="I7951" s="42">
        <v>81.370365351438679</v>
      </c>
      <c r="J7951" s="41">
        <v>2.9791666666666665E-4</v>
      </c>
      <c r="K7951" s="42">
        <v>4.6617219265382639</v>
      </c>
      <c r="L7951" s="41">
        <v>2.8303855847067183E-4</v>
      </c>
      <c r="M7951" s="42">
        <v>4.4010996609347082</v>
      </c>
    </row>
    <row r="7952" spans="1:13" x14ac:dyDescent="0.2">
      <c r="A7952" s="84">
        <v>360</v>
      </c>
      <c r="B7952" s="85">
        <v>41275</v>
      </c>
      <c r="C7952" s="105">
        <v>19.059999999999999</v>
      </c>
      <c r="D7952" s="195"/>
      <c r="E7952"/>
      <c r="F7952" s="96">
        <v>2.39</v>
      </c>
      <c r="G7952" s="91">
        <v>10.725</v>
      </c>
      <c r="H7952" s="41">
        <v>2.8303855847067183E-4</v>
      </c>
      <c r="I7952" s="42">
        <v>81.393396302349984</v>
      </c>
      <c r="J7952" s="41">
        <v>2.9791666666666665E-4</v>
      </c>
      <c r="K7952" s="42">
        <v>4.6620198432049307</v>
      </c>
      <c r="L7952" s="41">
        <v>2.8303855847067183E-4</v>
      </c>
      <c r="M7952" s="42">
        <v>4.4013826994931788</v>
      </c>
    </row>
    <row r="7953" spans="1:13" x14ac:dyDescent="0.2">
      <c r="A7953" s="84">
        <v>360</v>
      </c>
      <c r="B7953" s="85">
        <v>41276</v>
      </c>
      <c r="C7953" s="105">
        <v>19.170000000000002</v>
      </c>
      <c r="D7953" s="195"/>
      <c r="E7953"/>
      <c r="F7953" s="96">
        <v>2.34</v>
      </c>
      <c r="G7953" s="91">
        <v>10.755000000000001</v>
      </c>
      <c r="H7953" s="41">
        <v>2.837912851434421E-4</v>
      </c>
      <c r="I7953" s="42">
        <v>81.416495038888812</v>
      </c>
      <c r="J7953" s="41">
        <v>2.9875000000000002E-4</v>
      </c>
      <c r="K7953" s="42">
        <v>4.6623185932049305</v>
      </c>
      <c r="L7953" s="41">
        <v>2.837912851434421E-4</v>
      </c>
      <c r="M7953" s="42">
        <v>4.4016664907783225</v>
      </c>
    </row>
    <row r="7954" spans="1:13" x14ac:dyDescent="0.2">
      <c r="A7954" s="84">
        <v>360</v>
      </c>
      <c r="B7954" s="85">
        <v>41277</v>
      </c>
      <c r="C7954" s="105">
        <v>19.18</v>
      </c>
      <c r="D7954" s="195"/>
      <c r="E7954"/>
      <c r="F7954" s="96">
        <v>2.33</v>
      </c>
      <c r="G7954" s="91">
        <v>10.754999999999999</v>
      </c>
      <c r="H7954" s="41">
        <v>2.837912851434421E-4</v>
      </c>
      <c r="I7954" s="42">
        <v>81.439600330647778</v>
      </c>
      <c r="J7954" s="41">
        <v>2.9874999999999997E-4</v>
      </c>
      <c r="K7954" s="42">
        <v>4.6626173432049303</v>
      </c>
      <c r="L7954" s="41">
        <v>2.837912851434421E-4</v>
      </c>
      <c r="M7954" s="42">
        <v>4.4019502820634662</v>
      </c>
    </row>
    <row r="7955" spans="1:13" x14ac:dyDescent="0.2">
      <c r="A7955" s="84">
        <v>360</v>
      </c>
      <c r="B7955" s="85">
        <v>41278</v>
      </c>
      <c r="C7955" s="105">
        <v>19.16</v>
      </c>
      <c r="D7955" s="195"/>
      <c r="E7955"/>
      <c r="F7955" s="96">
        <v>2.35</v>
      </c>
      <c r="G7955" s="91">
        <v>10.755000000000001</v>
      </c>
      <c r="H7955" s="41">
        <v>2.837912851434421E-4</v>
      </c>
      <c r="I7955" s="42">
        <v>81.462712179487184</v>
      </c>
      <c r="J7955" s="41">
        <v>2.9875000000000002E-4</v>
      </c>
      <c r="K7955" s="42">
        <v>4.6629160932049301</v>
      </c>
      <c r="L7955" s="41">
        <v>2.837912851434421E-4</v>
      </c>
      <c r="M7955" s="42">
        <v>4.4022340733486098</v>
      </c>
    </row>
    <row r="7956" spans="1:13" x14ac:dyDescent="0.2">
      <c r="A7956" s="84">
        <v>360</v>
      </c>
      <c r="B7956" s="85">
        <v>41279</v>
      </c>
      <c r="C7956" s="105">
        <v>19.16</v>
      </c>
      <c r="D7956" s="195"/>
      <c r="E7956"/>
      <c r="F7956" s="96">
        <v>2.35</v>
      </c>
      <c r="G7956" s="91">
        <v>10.755000000000001</v>
      </c>
      <c r="H7956" s="41">
        <v>2.837912851434421E-4</v>
      </c>
      <c r="I7956" s="42">
        <v>81.48583058726787</v>
      </c>
      <c r="J7956" s="41">
        <v>2.9875000000000002E-4</v>
      </c>
      <c r="K7956" s="42">
        <v>4.6632148432049298</v>
      </c>
      <c r="L7956" s="41">
        <v>2.837912851434421E-4</v>
      </c>
      <c r="M7956" s="42">
        <v>4.4025178646337535</v>
      </c>
    </row>
    <row r="7957" spans="1:13" x14ac:dyDescent="0.2">
      <c r="A7957" s="84">
        <v>360</v>
      </c>
      <c r="B7957" s="85">
        <v>41280</v>
      </c>
      <c r="C7957" s="105">
        <v>19.16</v>
      </c>
      <c r="D7957" s="195"/>
      <c r="E7957"/>
      <c r="F7957" s="96">
        <v>2.35</v>
      </c>
      <c r="G7957" s="91">
        <v>10.755000000000001</v>
      </c>
      <c r="H7957" s="41">
        <v>2.837912851434421E-4</v>
      </c>
      <c r="I7957" s="42">
        <v>81.508955555851216</v>
      </c>
      <c r="J7957" s="41">
        <v>2.9875000000000002E-4</v>
      </c>
      <c r="K7957" s="42">
        <v>4.6635135932049296</v>
      </c>
      <c r="L7957" s="41">
        <v>2.837912851434421E-4</v>
      </c>
      <c r="M7957" s="42">
        <v>4.4028016559188972</v>
      </c>
    </row>
    <row r="7958" spans="1:13" x14ac:dyDescent="0.2">
      <c r="A7958" s="84">
        <v>360</v>
      </c>
      <c r="B7958" s="85">
        <v>41281</v>
      </c>
      <c r="C7958" s="105">
        <v>19.13</v>
      </c>
      <c r="D7958" s="195"/>
      <c r="E7958"/>
      <c r="F7958" s="96">
        <v>2.35</v>
      </c>
      <c r="G7958" s="91">
        <v>10.74</v>
      </c>
      <c r="H7958" s="41">
        <v>2.8341494722594618E-4</v>
      </c>
      <c r="I7958" s="42">
        <v>81.532056412188524</v>
      </c>
      <c r="J7958" s="41">
        <v>2.9833333333333334E-4</v>
      </c>
      <c r="K7958" s="42">
        <v>4.6638119265382629</v>
      </c>
      <c r="L7958" s="41">
        <v>2.8341494722594618E-4</v>
      </c>
      <c r="M7958" s="42">
        <v>4.4030850708661227</v>
      </c>
    </row>
    <row r="7959" spans="1:13" x14ac:dyDescent="0.2">
      <c r="A7959" s="84">
        <v>360</v>
      </c>
      <c r="B7959" s="85">
        <v>41282</v>
      </c>
      <c r="C7959" s="105">
        <v>19.399999999999999</v>
      </c>
      <c r="D7959" s="195"/>
      <c r="E7959"/>
      <c r="F7959" s="96">
        <v>2.34</v>
      </c>
      <c r="G7959" s="91">
        <v>10.87</v>
      </c>
      <c r="H7959" s="41">
        <v>2.8667485504074719E-4</v>
      </c>
      <c r="I7959" s="42">
        <v>81.555429602641667</v>
      </c>
      <c r="J7959" s="41">
        <v>3.0194444444444442E-4</v>
      </c>
      <c r="K7959" s="42">
        <v>4.6641138709827077</v>
      </c>
      <c r="L7959" s="41">
        <v>2.8667485504074719E-4</v>
      </c>
      <c r="M7959" s="42">
        <v>4.403371745721163</v>
      </c>
    </row>
    <row r="7960" spans="1:13" x14ac:dyDescent="0.2">
      <c r="A7960" s="84">
        <v>360</v>
      </c>
      <c r="B7960" s="85">
        <v>41283</v>
      </c>
      <c r="C7960" s="105">
        <v>19.39</v>
      </c>
      <c r="D7960" s="195"/>
      <c r="E7960"/>
      <c r="F7960" s="96">
        <v>2.35</v>
      </c>
      <c r="G7960" s="91">
        <v>10.870000000000001</v>
      </c>
      <c r="H7960" s="41">
        <v>2.8667485504074719E-4</v>
      </c>
      <c r="I7960" s="42">
        <v>81.578809493600787</v>
      </c>
      <c r="J7960" s="41">
        <v>3.0194444444444447E-4</v>
      </c>
      <c r="K7960" s="42">
        <v>4.6644158154271524</v>
      </c>
      <c r="L7960" s="41">
        <v>2.8667485504074719E-4</v>
      </c>
      <c r="M7960" s="42">
        <v>4.4036584205762033</v>
      </c>
    </row>
    <row r="7961" spans="1:13" x14ac:dyDescent="0.2">
      <c r="A7961" s="84">
        <v>360</v>
      </c>
      <c r="B7961" s="85">
        <v>41284</v>
      </c>
      <c r="C7961" s="105">
        <v>19.399999999999999</v>
      </c>
      <c r="D7961" s="195"/>
      <c r="E7961"/>
      <c r="F7961" s="96">
        <v>2.39</v>
      </c>
      <c r="G7961" s="91">
        <v>10.895</v>
      </c>
      <c r="H7961" s="41">
        <v>2.8730132336951542E-4</v>
      </c>
      <c r="I7961" s="42">
        <v>81.602247193527205</v>
      </c>
      <c r="J7961" s="41">
        <v>3.0263888888888886E-4</v>
      </c>
      <c r="K7961" s="42">
        <v>4.6647184543160414</v>
      </c>
      <c r="L7961" s="41">
        <v>2.8730132336951542E-4</v>
      </c>
      <c r="M7961" s="42">
        <v>4.4039457218995732</v>
      </c>
    </row>
    <row r="7962" spans="1:13" x14ac:dyDescent="0.2">
      <c r="A7962" s="84">
        <v>360</v>
      </c>
      <c r="B7962" s="85">
        <v>41285</v>
      </c>
      <c r="C7962" s="105">
        <v>19.45</v>
      </c>
      <c r="D7962" s="195"/>
      <c r="E7962"/>
      <c r="F7962" s="96">
        <v>2.36</v>
      </c>
      <c r="G7962" s="91">
        <v>10.904999999999999</v>
      </c>
      <c r="H7962" s="41">
        <v>2.8755187126727755E-4</v>
      </c>
      <c r="I7962" s="42">
        <v>81.625712072407325</v>
      </c>
      <c r="J7962" s="41">
        <v>3.0291666666666667E-4</v>
      </c>
      <c r="K7962" s="42">
        <v>4.665021370982708</v>
      </c>
      <c r="L7962" s="41">
        <v>2.8755187126727755E-4</v>
      </c>
      <c r="M7962" s="42">
        <v>4.4042332737708403</v>
      </c>
    </row>
    <row r="7963" spans="1:13" x14ac:dyDescent="0.2">
      <c r="A7963" s="84">
        <v>360</v>
      </c>
      <c r="B7963" s="85">
        <v>41286</v>
      </c>
      <c r="C7963" s="105">
        <v>19.45</v>
      </c>
      <c r="D7963" s="195"/>
      <c r="E7963"/>
      <c r="F7963" s="96">
        <v>2.36</v>
      </c>
      <c r="G7963" s="91">
        <v>10.904999999999999</v>
      </c>
      <c r="H7963" s="41">
        <v>2.8755187126727755E-4</v>
      </c>
      <c r="I7963" s="42">
        <v>81.649183698657268</v>
      </c>
      <c r="J7963" s="41">
        <v>3.0291666666666667E-4</v>
      </c>
      <c r="K7963" s="42">
        <v>4.6653242876493746</v>
      </c>
      <c r="L7963" s="41">
        <v>2.8755187126727755E-4</v>
      </c>
      <c r="M7963" s="42">
        <v>4.4045208256421073</v>
      </c>
    </row>
    <row r="7964" spans="1:13" x14ac:dyDescent="0.2">
      <c r="A7964" s="84">
        <v>360</v>
      </c>
      <c r="B7964" s="85">
        <v>41287</v>
      </c>
      <c r="C7964" s="105">
        <v>19.45</v>
      </c>
      <c r="D7964" s="195"/>
      <c r="E7964"/>
      <c r="F7964" s="96">
        <v>2.36</v>
      </c>
      <c r="G7964" s="91">
        <v>10.904999999999999</v>
      </c>
      <c r="H7964" s="41">
        <v>2.8755187126727755E-4</v>
      </c>
      <c r="I7964" s="42">
        <v>81.672662074217257</v>
      </c>
      <c r="J7964" s="41">
        <v>3.0291666666666667E-4</v>
      </c>
      <c r="K7964" s="42">
        <v>4.6656272043160412</v>
      </c>
      <c r="L7964" s="41">
        <v>2.8755187126727755E-4</v>
      </c>
      <c r="M7964" s="42">
        <v>4.4048083775133744</v>
      </c>
    </row>
    <row r="7965" spans="1:13" x14ac:dyDescent="0.2">
      <c r="A7965" s="84">
        <v>360</v>
      </c>
      <c r="B7965" s="85">
        <v>41288</v>
      </c>
      <c r="C7965" s="105">
        <v>19.45</v>
      </c>
      <c r="D7965" s="195"/>
      <c r="E7965"/>
      <c r="F7965" s="96">
        <v>2.38</v>
      </c>
      <c r="G7965" s="91">
        <v>10.914999999999999</v>
      </c>
      <c r="H7965" s="41">
        <v>2.8780239663772633E-4</v>
      </c>
      <c r="I7965" s="42">
        <v>81.696167662101999</v>
      </c>
      <c r="J7965" s="41">
        <v>3.0319444444444442E-4</v>
      </c>
      <c r="K7965" s="42">
        <v>4.6659303987604854</v>
      </c>
      <c r="L7965" s="41">
        <v>2.8780239663772633E-4</v>
      </c>
      <c r="M7965" s="42">
        <v>4.4050961799100126</v>
      </c>
    </row>
    <row r="7966" spans="1:13" x14ac:dyDescent="0.2">
      <c r="A7966" s="84">
        <v>360</v>
      </c>
      <c r="B7966" s="85">
        <v>41289</v>
      </c>
      <c r="C7966" s="105">
        <v>19.489999999999998</v>
      </c>
      <c r="D7966" s="195"/>
      <c r="E7966"/>
      <c r="F7966" s="96">
        <v>2.38</v>
      </c>
      <c r="G7966" s="91">
        <v>10.934999999999999</v>
      </c>
      <c r="H7966" s="41">
        <v>2.8830337981244902E-4</v>
      </c>
      <c r="I7966" s="42">
        <v>81.719720943356705</v>
      </c>
      <c r="J7966" s="41">
        <v>3.0374999999999998E-4</v>
      </c>
      <c r="K7966" s="42">
        <v>4.666234148760485</v>
      </c>
      <c r="L7966" s="41">
        <v>2.8830337981244902E-4</v>
      </c>
      <c r="M7966" s="42">
        <v>4.4053844832898248</v>
      </c>
    </row>
    <row r="7967" spans="1:13" x14ac:dyDescent="0.2">
      <c r="A7967" s="84">
        <v>360</v>
      </c>
      <c r="B7967" s="85">
        <v>41290</v>
      </c>
      <c r="C7967" s="105">
        <v>19.5</v>
      </c>
      <c r="D7967" s="195"/>
      <c r="E7967"/>
      <c r="F7967" s="96">
        <v>2.39</v>
      </c>
      <c r="G7967" s="91">
        <v>10.945</v>
      </c>
      <c r="H7967" s="41">
        <v>2.8855383762471654E-4</v>
      </c>
      <c r="I7967" s="42">
        <v>81.743301482444537</v>
      </c>
      <c r="J7967" s="41">
        <v>3.0402777777777779E-4</v>
      </c>
      <c r="K7967" s="42">
        <v>4.6665381765382632</v>
      </c>
      <c r="L7967" s="41">
        <v>2.8855383762471654E-4</v>
      </c>
      <c r="M7967" s="42">
        <v>4.4056730371274497</v>
      </c>
    </row>
    <row r="7968" spans="1:13" x14ac:dyDescent="0.2">
      <c r="A7968" s="84">
        <v>360</v>
      </c>
      <c r="B7968" s="85">
        <v>41291</v>
      </c>
      <c r="C7968" s="105">
        <v>19.489999999999998</v>
      </c>
      <c r="D7968" s="195"/>
      <c r="E7968"/>
      <c r="F7968" s="96">
        <v>2.42</v>
      </c>
      <c r="G7968" s="91">
        <v>10.954999999999998</v>
      </c>
      <c r="H7968" s="41">
        <v>2.8880427292587996E-4</v>
      </c>
      <c r="I7968" s="42">
        <v>81.766909297195738</v>
      </c>
      <c r="J7968" s="41">
        <v>3.0430555555555549E-4</v>
      </c>
      <c r="K7968" s="42">
        <v>4.666842482093819</v>
      </c>
      <c r="L7968" s="41">
        <v>2.8880427292587996E-4</v>
      </c>
      <c r="M7968" s="42">
        <v>4.4059618414003756</v>
      </c>
    </row>
    <row r="7969" spans="1:13" x14ac:dyDescent="0.2">
      <c r="A7969" s="84">
        <v>360</v>
      </c>
      <c r="B7969" s="85">
        <v>41292</v>
      </c>
      <c r="C7969" s="105">
        <v>19.46</v>
      </c>
      <c r="D7969" s="195"/>
      <c r="E7969"/>
      <c r="F7969" s="96">
        <v>2.41</v>
      </c>
      <c r="G7969" s="91">
        <v>10.935</v>
      </c>
      <c r="H7969" s="41">
        <v>2.8830337981244902E-4</v>
      </c>
      <c r="I7969" s="42">
        <v>81.790482973502932</v>
      </c>
      <c r="J7969" s="41">
        <v>3.0375000000000004E-4</v>
      </c>
      <c r="K7969" s="42">
        <v>4.6671462320938186</v>
      </c>
      <c r="L7969" s="41">
        <v>2.8830337981244902E-4</v>
      </c>
      <c r="M7969" s="42">
        <v>4.4062501447801878</v>
      </c>
    </row>
    <row r="7970" spans="1:13" x14ac:dyDescent="0.2">
      <c r="A7970" s="84">
        <v>360</v>
      </c>
      <c r="B7970" s="85">
        <v>41293</v>
      </c>
      <c r="C7970" s="105">
        <v>19.46</v>
      </c>
      <c r="D7970" s="195"/>
      <c r="E7970"/>
      <c r="F7970" s="96">
        <v>2.41</v>
      </c>
      <c r="G7970" s="91">
        <v>10.935</v>
      </c>
      <c r="H7970" s="41">
        <v>2.8830337981244902E-4</v>
      </c>
      <c r="I7970" s="42">
        <v>81.814063446180683</v>
      </c>
      <c r="J7970" s="41">
        <v>3.0375000000000004E-4</v>
      </c>
      <c r="K7970" s="42">
        <v>4.6674499820938182</v>
      </c>
      <c r="L7970" s="41">
        <v>2.8830337981244902E-4</v>
      </c>
      <c r="M7970" s="42">
        <v>4.4065384481600001</v>
      </c>
    </row>
    <row r="7971" spans="1:13" x14ac:dyDescent="0.2">
      <c r="A7971" s="84">
        <v>360</v>
      </c>
      <c r="B7971" s="85">
        <v>41294</v>
      </c>
      <c r="C7971" s="105">
        <v>19.46</v>
      </c>
      <c r="D7971" s="195"/>
      <c r="E7971"/>
      <c r="F7971" s="96">
        <v>2.41</v>
      </c>
      <c r="G7971" s="91">
        <v>10.935</v>
      </c>
      <c r="H7971" s="41">
        <v>2.8830337981244902E-4</v>
      </c>
      <c r="I7971" s="42">
        <v>81.83765071718841</v>
      </c>
      <c r="J7971" s="41">
        <v>3.0375000000000004E-4</v>
      </c>
      <c r="K7971" s="42">
        <v>4.6677537320938178</v>
      </c>
      <c r="L7971" s="41">
        <v>2.8830337981244902E-4</v>
      </c>
      <c r="M7971" s="42">
        <v>4.4068267515398123</v>
      </c>
    </row>
    <row r="7972" spans="1:13" x14ac:dyDescent="0.2">
      <c r="A7972" s="84">
        <v>360</v>
      </c>
      <c r="B7972" s="85">
        <v>41295</v>
      </c>
      <c r="C7972" s="105">
        <v>19.46</v>
      </c>
      <c r="D7972" s="195"/>
      <c r="E7972"/>
      <c r="F7972" s="96">
        <v>2.4</v>
      </c>
      <c r="G7972" s="91">
        <v>10.93</v>
      </c>
      <c r="H7972" s="41">
        <v>2.8817814246329121E-4</v>
      </c>
      <c r="I7972" s="42">
        <v>81.86123453935565</v>
      </c>
      <c r="J7972" s="41">
        <v>3.0361111111111111E-4</v>
      </c>
      <c r="K7972" s="42">
        <v>4.6680573432049286</v>
      </c>
      <c r="L7972" s="41">
        <v>2.8817814246329121E-4</v>
      </c>
      <c r="M7972" s="42">
        <v>4.407114929682276</v>
      </c>
    </row>
    <row r="7973" spans="1:13" x14ac:dyDescent="0.2">
      <c r="A7973" s="84">
        <v>360</v>
      </c>
      <c r="B7973" s="85">
        <v>41296</v>
      </c>
      <c r="C7973" s="105">
        <v>19.510000000000002</v>
      </c>
      <c r="D7973" s="195"/>
      <c r="E7973"/>
      <c r="F7973" s="96">
        <v>2.41</v>
      </c>
      <c r="G7973" s="91">
        <v>10.96</v>
      </c>
      <c r="H7973" s="41">
        <v>2.8892948213599112E-4</v>
      </c>
      <c r="I7973" s="42">
        <v>81.884886663458119</v>
      </c>
      <c r="J7973" s="41">
        <v>3.0444444444444448E-4</v>
      </c>
      <c r="K7973" s="42">
        <v>4.6683617876493733</v>
      </c>
      <c r="L7973" s="41">
        <v>2.8892948213599112E-4</v>
      </c>
      <c r="M7973" s="42">
        <v>4.407403859164412</v>
      </c>
    </row>
    <row r="7974" spans="1:13" x14ac:dyDescent="0.2">
      <c r="A7974" s="84">
        <v>360</v>
      </c>
      <c r="B7974" s="85">
        <v>41297</v>
      </c>
      <c r="C7974" s="105">
        <v>19.53</v>
      </c>
      <c r="D7974" s="195"/>
      <c r="E7974"/>
      <c r="F7974" s="96">
        <v>2.41</v>
      </c>
      <c r="G7974" s="91">
        <v>10.97</v>
      </c>
      <c r="H7974" s="41">
        <v>2.8917988367771486E-4</v>
      </c>
      <c r="I7974" s="42">
        <v>81.908566125458421</v>
      </c>
      <c r="J7974" s="41">
        <v>3.0472222222222223E-4</v>
      </c>
      <c r="K7974" s="42">
        <v>4.6686665098715956</v>
      </c>
      <c r="L7974" s="41">
        <v>2.8917988367771486E-4</v>
      </c>
      <c r="M7974" s="42">
        <v>4.4076930390480893</v>
      </c>
    </row>
    <row r="7975" spans="1:13" x14ac:dyDescent="0.2">
      <c r="A7975" s="84">
        <v>360</v>
      </c>
      <c r="B7975" s="85">
        <v>41298</v>
      </c>
      <c r="C7975" s="105">
        <v>19.54</v>
      </c>
      <c r="D7975" s="195"/>
      <c r="E7975"/>
      <c r="F7975" s="96">
        <v>2.38</v>
      </c>
      <c r="G7975" s="91">
        <v>10.959999999999999</v>
      </c>
      <c r="H7975" s="41">
        <v>2.8892948213599112E-4</v>
      </c>
      <c r="I7975" s="42">
        <v>81.932231925051553</v>
      </c>
      <c r="J7975" s="41">
        <v>3.0444444444444442E-4</v>
      </c>
      <c r="K7975" s="42">
        <v>4.6689709543160403</v>
      </c>
      <c r="L7975" s="41">
        <v>2.8892948213599112E-4</v>
      </c>
      <c r="M7975" s="42">
        <v>4.4079819685302253</v>
      </c>
    </row>
    <row r="7976" spans="1:13" x14ac:dyDescent="0.2">
      <c r="A7976" s="84">
        <v>360</v>
      </c>
      <c r="B7976" s="85">
        <v>41299</v>
      </c>
      <c r="C7976" s="105">
        <v>19.52</v>
      </c>
      <c r="D7976" s="195"/>
      <c r="E7976"/>
      <c r="F7976" s="96">
        <v>2.38</v>
      </c>
      <c r="G7976" s="91">
        <v>10.95</v>
      </c>
      <c r="H7976" s="41">
        <v>2.8867905808893646E-4</v>
      </c>
      <c r="I7976" s="42">
        <v>81.955884044590803</v>
      </c>
      <c r="J7976" s="41">
        <v>3.0416666666666667E-4</v>
      </c>
      <c r="K7976" s="42">
        <v>4.6692751209827073</v>
      </c>
      <c r="L7976" s="41">
        <v>2.8867905808893646E-4</v>
      </c>
      <c r="M7976" s="42">
        <v>4.4082706475883144</v>
      </c>
    </row>
    <row r="7977" spans="1:13" x14ac:dyDescent="0.2">
      <c r="A7977" s="84">
        <v>360</v>
      </c>
      <c r="B7977" s="85">
        <v>41300</v>
      </c>
      <c r="C7977" s="105">
        <v>19.52</v>
      </c>
      <c r="D7977" s="195"/>
      <c r="E7977"/>
      <c r="F7977" s="96">
        <v>2.38</v>
      </c>
      <c r="G7977" s="91">
        <v>10.95</v>
      </c>
      <c r="H7977" s="41">
        <v>2.8867905808893646E-4</v>
      </c>
      <c r="I7977" s="42">
        <v>81.97954299200164</v>
      </c>
      <c r="J7977" s="41">
        <v>3.0416666666666667E-4</v>
      </c>
      <c r="K7977" s="42">
        <v>4.6695792876493742</v>
      </c>
      <c r="L7977" s="41">
        <v>2.8867905808893646E-4</v>
      </c>
      <c r="M7977" s="42">
        <v>4.4085593266464036</v>
      </c>
    </row>
    <row r="7978" spans="1:13" x14ac:dyDescent="0.2">
      <c r="A7978" s="84">
        <v>360</v>
      </c>
      <c r="B7978" s="85">
        <v>41301</v>
      </c>
      <c r="C7978" s="105">
        <v>19.52</v>
      </c>
      <c r="D7978" s="195"/>
      <c r="E7978"/>
      <c r="F7978" s="96">
        <v>2.38</v>
      </c>
      <c r="G7978" s="91">
        <v>10.95</v>
      </c>
      <c r="H7978" s="41">
        <v>2.8867905808893646E-4</v>
      </c>
      <c r="I7978" s="42">
        <v>82.003208769255139</v>
      </c>
      <c r="J7978" s="41">
        <v>3.0416666666666667E-4</v>
      </c>
      <c r="K7978" s="42">
        <v>4.6698834543160412</v>
      </c>
      <c r="L7978" s="41">
        <v>2.8867905808893646E-4</v>
      </c>
      <c r="M7978" s="42">
        <v>4.4088480057044928</v>
      </c>
    </row>
    <row r="7979" spans="1:13" x14ac:dyDescent="0.2">
      <c r="A7979" s="84">
        <v>360</v>
      </c>
      <c r="B7979" s="85">
        <v>41302</v>
      </c>
      <c r="C7979" s="105">
        <v>19.55</v>
      </c>
      <c r="D7979" s="195"/>
      <c r="E7979"/>
      <c r="F7979" s="96">
        <v>2.38</v>
      </c>
      <c r="G7979" s="91">
        <v>10.965</v>
      </c>
      <c r="H7979" s="41">
        <v>2.8905468571971404E-4</v>
      </c>
      <c r="I7979" s="42">
        <v>82.026912180993946</v>
      </c>
      <c r="J7979" s="41">
        <v>3.0458333333333336E-4</v>
      </c>
      <c r="K7979" s="42">
        <v>4.6701880376493747</v>
      </c>
      <c r="L7979" s="41">
        <v>2.8905468571971404E-4</v>
      </c>
      <c r="M7979" s="42">
        <v>4.4091370603902122</v>
      </c>
    </row>
    <row r="7980" spans="1:13" x14ac:dyDescent="0.2">
      <c r="A7980" s="84">
        <v>360</v>
      </c>
      <c r="B7980" s="85">
        <v>41303</v>
      </c>
      <c r="C7980" s="105">
        <v>19.579999999999998</v>
      </c>
      <c r="D7980" s="195"/>
      <c r="E7980"/>
      <c r="F7980" s="96">
        <v>2.38</v>
      </c>
      <c r="G7980" s="91">
        <v>10.979999999999999</v>
      </c>
      <c r="H7980" s="41">
        <v>2.8943026271854855E-4</v>
      </c>
      <c r="I7980" s="42">
        <v>82.050653251736478</v>
      </c>
      <c r="J7980" s="41">
        <v>3.0499999999999999E-4</v>
      </c>
      <c r="K7980" s="42">
        <v>4.6704930376493747</v>
      </c>
      <c r="L7980" s="41">
        <v>2.8943026271854855E-4</v>
      </c>
      <c r="M7980" s="42">
        <v>4.4094264906529306</v>
      </c>
    </row>
    <row r="7981" spans="1:13" x14ac:dyDescent="0.2">
      <c r="A7981" s="84">
        <v>360</v>
      </c>
      <c r="B7981" s="85">
        <v>41304</v>
      </c>
      <c r="C7981" s="105">
        <v>19.579999999999998</v>
      </c>
      <c r="D7981" s="195"/>
      <c r="E7981"/>
      <c r="F7981" s="96">
        <v>2.39</v>
      </c>
      <c r="G7981" s="91">
        <v>10.984999999999999</v>
      </c>
      <c r="H7981" s="41">
        <v>2.8955544380226961E-4</v>
      </c>
      <c r="I7981" s="42">
        <v>82.074411465053046</v>
      </c>
      <c r="J7981" s="41">
        <v>3.0513888888888886E-4</v>
      </c>
      <c r="K7981" s="42">
        <v>4.6707981765382636</v>
      </c>
      <c r="L7981" s="41">
        <v>2.8955544380226961E-4</v>
      </c>
      <c r="M7981" s="42">
        <v>4.4097160460967331</v>
      </c>
    </row>
    <row r="7982" spans="1:13" x14ac:dyDescent="0.2">
      <c r="A7982" s="84">
        <v>360</v>
      </c>
      <c r="B7982" s="85">
        <v>41305</v>
      </c>
      <c r="C7982" s="105">
        <v>19.579999999999998</v>
      </c>
      <c r="D7982" s="195"/>
      <c r="E7982"/>
      <c r="F7982" s="96">
        <v>2.39</v>
      </c>
      <c r="G7982" s="91">
        <v>10.984999999999999</v>
      </c>
      <c r="H7982" s="41">
        <v>2.8955544380226961E-4</v>
      </c>
      <c r="I7982" s="42">
        <v>82.098176557689627</v>
      </c>
      <c r="J7982" s="41">
        <v>3.0513888888888886E-4</v>
      </c>
      <c r="K7982" s="42">
        <v>4.6711033154271524</v>
      </c>
      <c r="L7982" s="41">
        <v>2.8955544380226961E-4</v>
      </c>
      <c r="M7982" s="42">
        <v>4.4100056015405356</v>
      </c>
    </row>
    <row r="7983" spans="1:13" x14ac:dyDescent="0.2">
      <c r="A7983" s="84">
        <v>360</v>
      </c>
      <c r="B7983" s="85">
        <v>41306</v>
      </c>
      <c r="C7983" s="105">
        <v>19.43</v>
      </c>
      <c r="D7983" s="195"/>
      <c r="E7983"/>
      <c r="F7983" s="96">
        <v>2.4</v>
      </c>
      <c r="G7983" s="91">
        <v>10.914999999999999</v>
      </c>
      <c r="H7983" s="41">
        <v>2.8780239663772633E-4</v>
      </c>
      <c r="I7983" s="42">
        <v>82.121804609662519</v>
      </c>
      <c r="J7983" s="41">
        <v>3.0319444444444442E-4</v>
      </c>
      <c r="K7983" s="42">
        <v>4.6714065098715967</v>
      </c>
      <c r="L7983" s="41">
        <v>2.8780239663772633E-4</v>
      </c>
      <c r="M7983" s="42">
        <v>4.4102934039371728</v>
      </c>
    </row>
    <row r="7984" spans="1:13" x14ac:dyDescent="0.2">
      <c r="A7984" s="84">
        <v>360</v>
      </c>
      <c r="B7984" s="85">
        <v>41307</v>
      </c>
      <c r="C7984" s="105">
        <v>19.43</v>
      </c>
      <c r="D7984" s="195"/>
      <c r="E7984"/>
      <c r="F7984" s="96">
        <v>2.4</v>
      </c>
      <c r="G7984" s="91">
        <v>10.914999999999999</v>
      </c>
      <c r="H7984" s="41">
        <v>2.8780239663772633E-4</v>
      </c>
      <c r="I7984" s="42">
        <v>82.145439461845399</v>
      </c>
      <c r="J7984" s="41">
        <v>3.0319444444444442E-4</v>
      </c>
      <c r="K7984" s="42">
        <v>4.6717097043160409</v>
      </c>
      <c r="L7984" s="41">
        <v>2.8780239663772633E-4</v>
      </c>
      <c r="M7984" s="42">
        <v>4.410581206333811</v>
      </c>
    </row>
    <row r="7985" spans="1:13" x14ac:dyDescent="0.2">
      <c r="A7985" s="84">
        <v>360</v>
      </c>
      <c r="B7985" s="85">
        <v>41308</v>
      </c>
      <c r="C7985" s="105">
        <v>19.43</v>
      </c>
      <c r="D7985" s="195"/>
      <c r="E7985"/>
      <c r="F7985" s="96">
        <v>2.4</v>
      </c>
      <c r="G7985" s="91">
        <v>10.914999999999999</v>
      </c>
      <c r="H7985" s="41">
        <v>2.8780239663772633E-4</v>
      </c>
      <c r="I7985" s="42">
        <v>82.169081116195372</v>
      </c>
      <c r="J7985" s="41">
        <v>3.0319444444444442E-4</v>
      </c>
      <c r="K7985" s="42">
        <v>4.6720128987604852</v>
      </c>
      <c r="L7985" s="41">
        <v>2.8780239663772633E-4</v>
      </c>
      <c r="M7985" s="42">
        <v>4.4108690087304492</v>
      </c>
    </row>
    <row r="7986" spans="1:13" x14ac:dyDescent="0.2">
      <c r="A7986" s="84">
        <v>360</v>
      </c>
      <c r="B7986" s="85">
        <v>41309</v>
      </c>
      <c r="C7986" s="105">
        <v>19.39</v>
      </c>
      <c r="D7986" s="195"/>
      <c r="E7986"/>
      <c r="F7986" s="96">
        <v>2.37</v>
      </c>
      <c r="G7986" s="91">
        <v>10.88</v>
      </c>
      <c r="H7986" s="41">
        <v>2.8692545927500035E-4</v>
      </c>
      <c r="I7986" s="42">
        <v>82.192657517532837</v>
      </c>
      <c r="J7986" s="41">
        <v>3.0222222222222223E-4</v>
      </c>
      <c r="K7986" s="42">
        <v>4.6723151209827076</v>
      </c>
      <c r="L7986" s="41">
        <v>2.8692545927500035E-4</v>
      </c>
      <c r="M7986" s="42">
        <v>4.4111559341897237</v>
      </c>
    </row>
    <row r="7987" spans="1:13" x14ac:dyDescent="0.2">
      <c r="A7987" s="84">
        <v>360</v>
      </c>
      <c r="B7987" s="85">
        <v>41310</v>
      </c>
      <c r="C7987" s="105">
        <v>19.39</v>
      </c>
      <c r="D7987" s="195"/>
      <c r="E7987"/>
      <c r="F7987" s="96">
        <v>2.36</v>
      </c>
      <c r="G7987" s="91">
        <v>10.875</v>
      </c>
      <c r="H7987" s="41">
        <v>2.8680015997539776E-4</v>
      </c>
      <c r="I7987" s="42">
        <v>82.216230384857667</v>
      </c>
      <c r="J7987" s="41">
        <v>3.0208333333333335E-4</v>
      </c>
      <c r="K7987" s="42">
        <v>4.6726172043160412</v>
      </c>
      <c r="L7987" s="41">
        <v>2.8680015997539776E-4</v>
      </c>
      <c r="M7987" s="42">
        <v>4.4114427343496994</v>
      </c>
    </row>
    <row r="7988" spans="1:13" x14ac:dyDescent="0.2">
      <c r="A7988" s="84">
        <v>360</v>
      </c>
      <c r="B7988" s="85">
        <v>41311</v>
      </c>
      <c r="C7988" s="105">
        <v>19.34</v>
      </c>
      <c r="D7988" s="195"/>
      <c r="E7988"/>
      <c r="F7988" s="96">
        <v>2.37</v>
      </c>
      <c r="G7988" s="91">
        <v>10.855</v>
      </c>
      <c r="H7988" s="41">
        <v>2.8629890642251077E-4</v>
      </c>
      <c r="I7988" s="42">
        <v>82.239768801707029</v>
      </c>
      <c r="J7988" s="41">
        <v>3.0152777777777779E-4</v>
      </c>
      <c r="K7988" s="42">
        <v>4.6729187320938186</v>
      </c>
      <c r="L7988" s="41">
        <v>2.8629890642251077E-4</v>
      </c>
      <c r="M7988" s="42">
        <v>4.4117290332561216</v>
      </c>
    </row>
    <row r="7989" spans="1:13" x14ac:dyDescent="0.2">
      <c r="A7989" s="84">
        <v>360</v>
      </c>
      <c r="B7989" s="85">
        <v>41312</v>
      </c>
      <c r="C7989" s="105">
        <v>19.32</v>
      </c>
      <c r="D7989" s="195"/>
      <c r="E7989"/>
      <c r="F7989" s="96">
        <v>2.37</v>
      </c>
      <c r="G7989" s="91">
        <v>10.845000000000001</v>
      </c>
      <c r="H7989" s="41">
        <v>2.8604824582667554E-4</v>
      </c>
      <c r="I7989" s="42">
        <v>82.263293343309954</v>
      </c>
      <c r="J7989" s="41">
        <v>3.0125000000000003E-4</v>
      </c>
      <c r="K7989" s="42">
        <v>4.6732199820938183</v>
      </c>
      <c r="L7989" s="41">
        <v>2.8604824582667554E-4</v>
      </c>
      <c r="M7989" s="42">
        <v>4.4120150815019485</v>
      </c>
    </row>
    <row r="7990" spans="1:13" x14ac:dyDescent="0.2">
      <c r="A7990" s="84">
        <v>360</v>
      </c>
      <c r="B7990" s="85">
        <v>41313</v>
      </c>
      <c r="C7990" s="105">
        <v>19.27</v>
      </c>
      <c r="D7990" s="195"/>
      <c r="E7990"/>
      <c r="F7990" s="96">
        <v>2.37</v>
      </c>
      <c r="G7990" s="91">
        <v>10.82</v>
      </c>
      <c r="H7990" s="41">
        <v>2.8542149566357367E-4</v>
      </c>
      <c r="I7990" s="42">
        <v>82.286773055534212</v>
      </c>
      <c r="J7990" s="41">
        <v>3.0055555555555554E-4</v>
      </c>
      <c r="K7990" s="42">
        <v>4.6735205376493738</v>
      </c>
      <c r="L7990" s="41">
        <v>2.8542149566357367E-4</v>
      </c>
      <c r="M7990" s="42">
        <v>4.4123005029976117</v>
      </c>
    </row>
    <row r="7991" spans="1:13" x14ac:dyDescent="0.2">
      <c r="A7991" s="84">
        <v>360</v>
      </c>
      <c r="B7991" s="85">
        <v>41314</v>
      </c>
      <c r="C7991" s="105">
        <v>19.27</v>
      </c>
      <c r="D7991" s="195"/>
      <c r="E7991"/>
      <c r="F7991" s="96">
        <v>2.37</v>
      </c>
      <c r="G7991" s="91">
        <v>10.82</v>
      </c>
      <c r="H7991" s="41">
        <v>2.8542149566357367E-4</v>
      </c>
      <c r="I7991" s="42">
        <v>82.310259469373051</v>
      </c>
      <c r="J7991" s="41">
        <v>3.0055555555555554E-4</v>
      </c>
      <c r="K7991" s="42">
        <v>4.6738210932049293</v>
      </c>
      <c r="L7991" s="41">
        <v>2.8542149566357367E-4</v>
      </c>
      <c r="M7991" s="42">
        <v>4.4125859244932748</v>
      </c>
    </row>
    <row r="7992" spans="1:13" x14ac:dyDescent="0.2">
      <c r="A7992" s="84">
        <v>360</v>
      </c>
      <c r="B7992" s="85">
        <v>41315</v>
      </c>
      <c r="C7992" s="105">
        <v>19.27</v>
      </c>
      <c r="D7992" s="195"/>
      <c r="E7992"/>
      <c r="F7992" s="96">
        <v>2.37</v>
      </c>
      <c r="G7992" s="91">
        <v>10.82</v>
      </c>
      <c r="H7992" s="41">
        <v>2.8542149566357367E-4</v>
      </c>
      <c r="I7992" s="42">
        <v>82.333752586739251</v>
      </c>
      <c r="J7992" s="41">
        <v>3.0055555555555554E-4</v>
      </c>
      <c r="K7992" s="42">
        <v>4.6741216487604849</v>
      </c>
      <c r="L7992" s="41">
        <v>2.8542149566357367E-4</v>
      </c>
      <c r="M7992" s="42">
        <v>4.4128713459889379</v>
      </c>
    </row>
    <row r="7993" spans="1:13" x14ac:dyDescent="0.2">
      <c r="A7993" s="84">
        <v>360</v>
      </c>
      <c r="B7993" s="85">
        <v>41316</v>
      </c>
      <c r="C7993" s="105">
        <v>19.27</v>
      </c>
      <c r="D7993" s="195"/>
      <c r="E7993"/>
      <c r="F7993" s="96">
        <v>2.37</v>
      </c>
      <c r="G7993" s="91">
        <v>10.82</v>
      </c>
      <c r="H7993" s="41">
        <v>2.8542149566357367E-4</v>
      </c>
      <c r="I7993" s="42">
        <v>82.357252409546149</v>
      </c>
      <c r="J7993" s="41">
        <v>3.0055555555555554E-4</v>
      </c>
      <c r="K7993" s="42">
        <v>4.6744222043160404</v>
      </c>
      <c r="L7993" s="41">
        <v>2.8542149566357367E-4</v>
      </c>
      <c r="M7993" s="42">
        <v>4.4131567674846011</v>
      </c>
    </row>
    <row r="7994" spans="1:13" x14ac:dyDescent="0.2">
      <c r="A7994" s="84">
        <v>360</v>
      </c>
      <c r="B7994" s="85">
        <v>41317</v>
      </c>
      <c r="C7994" s="105">
        <v>19.309999999999999</v>
      </c>
      <c r="D7994" s="195"/>
      <c r="E7994"/>
      <c r="F7994" s="96">
        <v>2.34</v>
      </c>
      <c r="G7994" s="91">
        <v>10.824999999999999</v>
      </c>
      <c r="H7994" s="41">
        <v>2.8554685697512738E-4</v>
      </c>
      <c r="I7994" s="42">
        <v>82.380769264120801</v>
      </c>
      <c r="J7994" s="41">
        <v>3.0069444444444441E-4</v>
      </c>
      <c r="K7994" s="42">
        <v>4.6747228987604847</v>
      </c>
      <c r="L7994" s="41">
        <v>2.8554685697512738E-4</v>
      </c>
      <c r="M7994" s="42">
        <v>4.4134423143415766</v>
      </c>
    </row>
    <row r="7995" spans="1:13" x14ac:dyDescent="0.2">
      <c r="A7995" s="84">
        <v>360</v>
      </c>
      <c r="B7995" s="85">
        <v>41318</v>
      </c>
      <c r="C7995" s="105">
        <v>19.28</v>
      </c>
      <c r="D7995" s="195"/>
      <c r="E7995"/>
      <c r="F7995" s="96">
        <v>2.35</v>
      </c>
      <c r="G7995" s="91">
        <v>10.815000000000001</v>
      </c>
      <c r="H7995" s="41">
        <v>2.8529612871164289E-4</v>
      </c>
      <c r="I7995" s="42">
        <v>82.404272178672144</v>
      </c>
      <c r="J7995" s="41">
        <v>3.0041666666666671E-4</v>
      </c>
      <c r="K7995" s="42">
        <v>4.6750233154271514</v>
      </c>
      <c r="L7995" s="41">
        <v>2.8529612871164289E-4</v>
      </c>
      <c r="M7995" s="42">
        <v>4.4137276104702883</v>
      </c>
    </row>
    <row r="7996" spans="1:13" x14ac:dyDescent="0.2">
      <c r="A7996" s="84">
        <v>360</v>
      </c>
      <c r="B7996" s="85">
        <v>41319</v>
      </c>
      <c r="C7996" s="105">
        <v>19.29</v>
      </c>
      <c r="D7996" s="195"/>
      <c r="E7996"/>
      <c r="F7996" s="96">
        <v>2.38</v>
      </c>
      <c r="G7996" s="91">
        <v>10.834999999999999</v>
      </c>
      <c r="H7996" s="41">
        <v>2.8579756267888001E-4</v>
      </c>
      <c r="I7996" s="42">
        <v>82.427823118815141</v>
      </c>
      <c r="J7996" s="41">
        <v>3.0097222222222222E-4</v>
      </c>
      <c r="K7996" s="42">
        <v>4.6753242876493735</v>
      </c>
      <c r="L7996" s="41">
        <v>2.8579756267888001E-4</v>
      </c>
      <c r="M7996" s="42">
        <v>4.4140134080329672</v>
      </c>
    </row>
    <row r="7997" spans="1:13" x14ac:dyDescent="0.2">
      <c r="A7997" s="84">
        <v>360</v>
      </c>
      <c r="B7997" s="85">
        <v>41320</v>
      </c>
      <c r="C7997" s="105">
        <v>19.23</v>
      </c>
      <c r="D7997" s="195"/>
      <c r="E7997"/>
      <c r="F7997" s="96">
        <v>2.37</v>
      </c>
      <c r="G7997" s="91">
        <v>10.8</v>
      </c>
      <c r="H7997" s="41">
        <v>2.84919994007371E-4</v>
      </c>
      <c r="I7997" s="42">
        <v>82.451308453684192</v>
      </c>
      <c r="J7997" s="41">
        <v>3.0000000000000003E-4</v>
      </c>
      <c r="K7997" s="42">
        <v>4.6756242876493737</v>
      </c>
      <c r="L7997" s="41">
        <v>2.84919994007371E-4</v>
      </c>
      <c r="M7997" s="42">
        <v>4.414298328026975</v>
      </c>
    </row>
    <row r="7998" spans="1:13" x14ac:dyDescent="0.2">
      <c r="A7998" s="84">
        <v>360</v>
      </c>
      <c r="B7998" s="85">
        <v>41321</v>
      </c>
      <c r="C7998" s="105">
        <v>19.23</v>
      </c>
      <c r="D7998" s="195"/>
      <c r="E7998"/>
      <c r="F7998" s="96">
        <v>2.37</v>
      </c>
      <c r="G7998" s="91">
        <v>10.8</v>
      </c>
      <c r="H7998" s="41">
        <v>2.84919994007371E-4</v>
      </c>
      <c r="I7998" s="42">
        <v>82.474800479994713</v>
      </c>
      <c r="J7998" s="41">
        <v>3.0000000000000003E-4</v>
      </c>
      <c r="K7998" s="42">
        <v>4.6759242876493738</v>
      </c>
      <c r="L7998" s="41">
        <v>2.84919994007371E-4</v>
      </c>
      <c r="M7998" s="42">
        <v>4.4145832480209819</v>
      </c>
    </row>
    <row r="7999" spans="1:13" x14ac:dyDescent="0.2">
      <c r="A7999" s="84">
        <v>360</v>
      </c>
      <c r="B7999" s="85">
        <v>41322</v>
      </c>
      <c r="C7999" s="105">
        <v>19.23</v>
      </c>
      <c r="D7999" s="195"/>
      <c r="E7999"/>
      <c r="F7999" s="96">
        <v>2.37</v>
      </c>
      <c r="G7999" s="91">
        <v>10.8</v>
      </c>
      <c r="H7999" s="41">
        <v>2.84919994007371E-4</v>
      </c>
      <c r="I7999" s="42">
        <v>82.498299199653232</v>
      </c>
      <c r="J7999" s="41">
        <v>3.0000000000000003E-4</v>
      </c>
      <c r="K7999" s="42">
        <v>4.676224287649374</v>
      </c>
      <c r="L7999" s="41">
        <v>2.84919994007371E-4</v>
      </c>
      <c r="M7999" s="42">
        <v>4.4148681680149888</v>
      </c>
    </row>
    <row r="8000" spans="1:13" x14ac:dyDescent="0.2">
      <c r="A8000" s="84">
        <v>360</v>
      </c>
      <c r="B8000" s="85">
        <v>41323</v>
      </c>
      <c r="C8000" s="105">
        <v>19.21</v>
      </c>
      <c r="D8000" s="195"/>
      <c r="E8000"/>
      <c r="F8000" s="96">
        <v>2.36</v>
      </c>
      <c r="G8000" s="91">
        <v>10.785</v>
      </c>
      <c r="H8000" s="41">
        <v>2.8454380852038774E-4</v>
      </c>
      <c r="I8000" s="42">
        <v>82.52177357990395</v>
      </c>
      <c r="J8000" s="41">
        <v>2.9958333333333334E-4</v>
      </c>
      <c r="K8000" s="42">
        <v>4.6765238709827077</v>
      </c>
      <c r="L8000" s="41">
        <v>2.8454380852038774E-4</v>
      </c>
      <c r="M8000" s="42">
        <v>4.4151527118235094</v>
      </c>
    </row>
    <row r="8001" spans="1:13" x14ac:dyDescent="0.2">
      <c r="A8001" s="84">
        <v>360</v>
      </c>
      <c r="B8001" s="85">
        <v>41324</v>
      </c>
      <c r="C8001" s="105">
        <v>19.239999999999998</v>
      </c>
      <c r="D8001" s="195"/>
      <c r="E8001"/>
      <c r="F8001" s="96">
        <v>2.34</v>
      </c>
      <c r="G8001" s="91">
        <f t="shared" ref="G8001:G8015" si="0">(C8001+F8001)/2</f>
        <v>10.79</v>
      </c>
      <c r="H8001" s="41">
        <f t="shared" ref="H8001:H8015" si="1">((1+G8001/100)^(1/360))-1</f>
        <v>2.8466920932612716E-4</v>
      </c>
      <c r="I8001" s="42">
        <f t="shared" ref="I8001:I8015" si="2">I8000*(1+H8001)</f>
        <v>82.545264987941138</v>
      </c>
      <c r="J8001" s="41">
        <f t="shared" ref="J8001:J8015" si="3">((C8001+F8001)/2)/36000</f>
        <v>2.9972222222222222E-4</v>
      </c>
      <c r="K8001" s="42">
        <f t="shared" ref="K8001:K8015" si="4">K8000+J8001</f>
        <v>4.6768235932049302</v>
      </c>
      <c r="L8001" s="41">
        <f t="shared" ref="L8001:L8015" si="5">((1+G8001/100)^(1/360))-1</f>
        <v>2.8466920932612716E-4</v>
      </c>
      <c r="M8001" s="42">
        <f t="shared" ref="M8001:M8015" si="6">M8000+L8001</f>
        <v>4.4154373810328353</v>
      </c>
    </row>
    <row r="8002" spans="1:13" x14ac:dyDescent="0.2">
      <c r="A8002" s="84">
        <v>360</v>
      </c>
      <c r="B8002" s="85">
        <v>41325</v>
      </c>
      <c r="C8002" s="105">
        <v>19.190000000000001</v>
      </c>
      <c r="D8002" s="195"/>
      <c r="E8002"/>
      <c r="F8002" s="96">
        <v>2.37</v>
      </c>
      <c r="G8002" s="91">
        <f t="shared" si="0"/>
        <v>10.780000000000001</v>
      </c>
      <c r="H8002" s="41">
        <f t="shared" si="1"/>
        <v>2.8441840207071856E-4</v>
      </c>
      <c r="I8002" s="42">
        <f t="shared" si="2"/>
        <v>82.568742380307512</v>
      </c>
      <c r="J8002" s="41">
        <f t="shared" si="3"/>
        <v>2.9944444444444446E-4</v>
      </c>
      <c r="K8002" s="42">
        <f t="shared" si="4"/>
        <v>4.6771230376493751</v>
      </c>
      <c r="L8002" s="41">
        <f t="shared" si="5"/>
        <v>2.8441840207071856E-4</v>
      </c>
      <c r="M8002" s="42">
        <f t="shared" si="6"/>
        <v>4.4157217994349063</v>
      </c>
    </row>
    <row r="8003" spans="1:13" x14ac:dyDescent="0.2">
      <c r="A8003" s="84">
        <v>360</v>
      </c>
      <c r="B8003" s="85">
        <v>41326</v>
      </c>
      <c r="C8003" s="105">
        <v>19.14</v>
      </c>
      <c r="D8003" s="195"/>
      <c r="E8003"/>
      <c r="F8003" s="96">
        <v>2.37</v>
      </c>
      <c r="G8003" s="91">
        <f t="shared" si="0"/>
        <v>10.755000000000001</v>
      </c>
      <c r="H8003" s="41">
        <f t="shared" si="1"/>
        <v>2.837912851434421E-4</v>
      </c>
      <c r="I8003" s="42">
        <f t="shared" si="2"/>
        <v>82.592174669820295</v>
      </c>
      <c r="J8003" s="41">
        <f t="shared" si="3"/>
        <v>2.9875000000000002E-4</v>
      </c>
      <c r="K8003" s="42">
        <f t="shared" si="4"/>
        <v>4.6774217876493749</v>
      </c>
      <c r="L8003" s="41">
        <f t="shared" si="5"/>
        <v>2.837912851434421E-4</v>
      </c>
      <c r="M8003" s="42">
        <f t="shared" si="6"/>
        <v>4.4160055907200499</v>
      </c>
    </row>
    <row r="8004" spans="1:13" x14ac:dyDescent="0.2">
      <c r="A8004" s="84">
        <v>360</v>
      </c>
      <c r="B8004" s="85">
        <v>41327</v>
      </c>
      <c r="C8004" s="105">
        <v>19.149999999999999</v>
      </c>
      <c r="D8004" s="195"/>
      <c r="E8004"/>
      <c r="F8004" s="96">
        <v>2.37</v>
      </c>
      <c r="G8004" s="91">
        <f t="shared" si="0"/>
        <v>10.76</v>
      </c>
      <c r="H8004" s="41">
        <f t="shared" si="1"/>
        <v>2.8391671982119782E-4</v>
      </c>
      <c r="I8004" s="42">
        <f t="shared" si="2"/>
        <v>82.615623969135456</v>
      </c>
      <c r="J8004" s="41">
        <f t="shared" si="3"/>
        <v>2.988888888888889E-4</v>
      </c>
      <c r="K8004" s="42">
        <f t="shared" si="4"/>
        <v>4.6777206765382635</v>
      </c>
      <c r="L8004" s="41">
        <f t="shared" si="5"/>
        <v>2.8391671982119782E-4</v>
      </c>
      <c r="M8004" s="42">
        <f t="shared" si="6"/>
        <v>4.4162895074398714</v>
      </c>
    </row>
    <row r="8005" spans="1:13" x14ac:dyDescent="0.2">
      <c r="A8005" s="84">
        <v>360</v>
      </c>
      <c r="B8005" s="85">
        <v>41328</v>
      </c>
      <c r="C8005" s="105">
        <v>19.149999999999999</v>
      </c>
      <c r="D8005" s="195"/>
      <c r="E8005"/>
      <c r="F8005" s="96">
        <v>2.37</v>
      </c>
      <c r="G8005" s="91">
        <f t="shared" si="0"/>
        <v>10.76</v>
      </c>
      <c r="H8005" s="41">
        <f t="shared" si="1"/>
        <v>2.8391671982119782E-4</v>
      </c>
      <c r="I8005" s="42">
        <f t="shared" si="2"/>
        <v>82.639079926098759</v>
      </c>
      <c r="J8005" s="41">
        <f t="shared" si="3"/>
        <v>2.988888888888889E-4</v>
      </c>
      <c r="K8005" s="42">
        <f t="shared" si="4"/>
        <v>4.6780195654271521</v>
      </c>
      <c r="L8005" s="41">
        <f t="shared" si="5"/>
        <v>2.8391671982119782E-4</v>
      </c>
      <c r="M8005" s="42">
        <f t="shared" si="6"/>
        <v>4.4165734241596928</v>
      </c>
    </row>
    <row r="8006" spans="1:13" x14ac:dyDescent="0.2">
      <c r="A8006" s="84">
        <v>360</v>
      </c>
      <c r="B8006" s="85">
        <v>41329</v>
      </c>
      <c r="C8006" s="105">
        <v>19.149999999999999</v>
      </c>
      <c r="D8006" s="195"/>
      <c r="E8006"/>
      <c r="F8006" s="96">
        <v>2.37</v>
      </c>
      <c r="G8006" s="91">
        <f t="shared" si="0"/>
        <v>10.76</v>
      </c>
      <c r="H8006" s="41">
        <f t="shared" si="1"/>
        <v>2.8391671982119782E-4</v>
      </c>
      <c r="I8006" s="42">
        <f t="shared" si="2"/>
        <v>82.66254254260042</v>
      </c>
      <c r="J8006" s="41">
        <f t="shared" si="3"/>
        <v>2.988888888888889E-4</v>
      </c>
      <c r="K8006" s="42">
        <f t="shared" si="4"/>
        <v>4.6783184543160408</v>
      </c>
      <c r="L8006" s="41">
        <f t="shared" si="5"/>
        <v>2.8391671982119782E-4</v>
      </c>
      <c r="M8006" s="42">
        <f t="shared" si="6"/>
        <v>4.4168573408795142</v>
      </c>
    </row>
    <row r="8007" spans="1:13" x14ac:dyDescent="0.2">
      <c r="A8007" s="84">
        <v>360</v>
      </c>
      <c r="B8007" s="85">
        <v>41330</v>
      </c>
      <c r="C8007" s="105">
        <v>19.18</v>
      </c>
      <c r="D8007" s="195"/>
      <c r="E8007"/>
      <c r="F8007" s="96">
        <v>2.35</v>
      </c>
      <c r="G8007" s="91">
        <f t="shared" si="0"/>
        <v>10.765000000000001</v>
      </c>
      <c r="H8007" s="41">
        <f t="shared" si="1"/>
        <v>2.8404214885213719E-4</v>
      </c>
      <c r="I8007" s="42">
        <f t="shared" si="2"/>
        <v>82.686022188813794</v>
      </c>
      <c r="J8007" s="41">
        <f t="shared" si="3"/>
        <v>2.9902777777777778E-4</v>
      </c>
      <c r="K8007" s="42">
        <f t="shared" si="4"/>
        <v>4.6786174820938182</v>
      </c>
      <c r="L8007" s="41">
        <f t="shared" si="5"/>
        <v>2.8404214885213719E-4</v>
      </c>
      <c r="M8007" s="42">
        <f t="shared" si="6"/>
        <v>4.4171413830283663</v>
      </c>
    </row>
    <row r="8008" spans="1:13" x14ac:dyDescent="0.2">
      <c r="A8008" s="84">
        <v>360</v>
      </c>
      <c r="B8008" s="85">
        <v>41331</v>
      </c>
      <c r="C8008" s="105">
        <v>19.27</v>
      </c>
      <c r="D8008" s="195"/>
      <c r="E8008"/>
      <c r="F8008" s="96">
        <v>2.34</v>
      </c>
      <c r="G8008" s="91">
        <f t="shared" si="0"/>
        <v>10.805</v>
      </c>
      <c r="H8008" s="41">
        <f t="shared" si="1"/>
        <v>2.8504537788398565E-4</v>
      </c>
      <c r="I8008" s="42">
        <f t="shared" si="2"/>
        <v>82.709591457254334</v>
      </c>
      <c r="J8008" s="41">
        <f t="shared" si="3"/>
        <v>3.0013888888888891E-4</v>
      </c>
      <c r="K8008" s="42">
        <f t="shared" si="4"/>
        <v>4.6789176209827072</v>
      </c>
      <c r="L8008" s="41">
        <f t="shared" si="5"/>
        <v>2.8504537788398565E-4</v>
      </c>
      <c r="M8008" s="42">
        <f t="shared" si="6"/>
        <v>4.4174264284062499</v>
      </c>
    </row>
    <row r="8009" spans="1:13" x14ac:dyDescent="0.2">
      <c r="A8009" s="84">
        <v>360</v>
      </c>
      <c r="B8009" s="85">
        <v>41332</v>
      </c>
      <c r="C8009" s="105">
        <v>19.25</v>
      </c>
      <c r="D8009" s="195"/>
      <c r="E8009"/>
      <c r="F8009" s="96">
        <v>2.37</v>
      </c>
      <c r="G8009" s="91">
        <f t="shared" si="0"/>
        <v>10.81</v>
      </c>
      <c r="H8009" s="41">
        <f t="shared" si="1"/>
        <v>2.8517075611844689E-4</v>
      </c>
      <c r="I8009" s="42">
        <f t="shared" si="2"/>
        <v>82.733177813988448</v>
      </c>
      <c r="J8009" s="41">
        <f t="shared" si="3"/>
        <v>3.0027777777777778E-4</v>
      </c>
      <c r="K8009" s="42">
        <f t="shared" si="4"/>
        <v>4.6792178987604851</v>
      </c>
      <c r="L8009" s="41">
        <f t="shared" si="5"/>
        <v>2.8517075611844689E-4</v>
      </c>
      <c r="M8009" s="42">
        <f t="shared" si="6"/>
        <v>4.4177115991623683</v>
      </c>
    </row>
    <row r="8010" spans="1:13" x14ac:dyDescent="0.2">
      <c r="A8010" s="84">
        <v>360</v>
      </c>
      <c r="B8010" s="85">
        <v>41333</v>
      </c>
      <c r="C8010" s="105">
        <v>19.25</v>
      </c>
      <c r="D8010" s="195"/>
      <c r="E8010"/>
      <c r="F8010" s="96">
        <v>2.34</v>
      </c>
      <c r="G8010" s="91">
        <f t="shared" si="0"/>
        <v>10.795</v>
      </c>
      <c r="H8010" s="41">
        <f t="shared" si="1"/>
        <v>2.847946044883809E-4</v>
      </c>
      <c r="I8010" s="42">
        <f t="shared" si="2"/>
        <v>82.75673977664205</v>
      </c>
      <c r="J8010" s="41">
        <f t="shared" si="3"/>
        <v>2.998611111111111E-4</v>
      </c>
      <c r="K8010" s="42">
        <f t="shared" si="4"/>
        <v>4.6795177598715965</v>
      </c>
      <c r="L8010" s="41">
        <f t="shared" si="5"/>
        <v>2.847946044883809E-4</v>
      </c>
      <c r="M8010" s="42">
        <f t="shared" si="6"/>
        <v>4.4179963937668569</v>
      </c>
    </row>
    <row r="8011" spans="1:13" x14ac:dyDescent="0.2">
      <c r="A8011" s="84">
        <v>360</v>
      </c>
      <c r="B8011" s="85">
        <v>41334</v>
      </c>
      <c r="C8011" s="105">
        <v>19.16</v>
      </c>
      <c r="D8011" s="195"/>
      <c r="E8011"/>
      <c r="F8011" s="96">
        <v>2.33</v>
      </c>
      <c r="G8011" s="91">
        <f t="shared" si="0"/>
        <v>10.745000000000001</v>
      </c>
      <c r="H8011" s="41">
        <f t="shared" si="1"/>
        <v>2.8354039884637139E-4</v>
      </c>
      <c r="I8011" s="42">
        <f t="shared" si="2"/>
        <v>82.780204655645548</v>
      </c>
      <c r="J8011" s="41">
        <f t="shared" si="3"/>
        <v>2.9847222222222227E-4</v>
      </c>
      <c r="K8011" s="42">
        <f t="shared" si="4"/>
        <v>4.6798162320938186</v>
      </c>
      <c r="L8011" s="41">
        <f t="shared" si="5"/>
        <v>2.8354039884637139E-4</v>
      </c>
      <c r="M8011" s="42">
        <f t="shared" si="6"/>
        <v>4.4182799341657031</v>
      </c>
    </row>
    <row r="8012" spans="1:13" x14ac:dyDescent="0.2">
      <c r="A8012" s="84">
        <v>360</v>
      </c>
      <c r="B8012" s="85">
        <v>41335</v>
      </c>
      <c r="C8012" s="105">
        <v>19.16</v>
      </c>
      <c r="D8012" s="195"/>
      <c r="E8012"/>
      <c r="F8012" s="96">
        <v>2.33</v>
      </c>
      <c r="G8012" s="91">
        <f t="shared" si="0"/>
        <v>10.745000000000001</v>
      </c>
      <c r="H8012" s="41">
        <f t="shared" si="1"/>
        <v>2.8354039884637139E-4</v>
      </c>
      <c r="I8012" s="42">
        <f t="shared" si="2"/>
        <v>82.80367618789019</v>
      </c>
      <c r="J8012" s="41">
        <f t="shared" si="3"/>
        <v>2.9847222222222227E-4</v>
      </c>
      <c r="K8012" s="42">
        <f t="shared" si="4"/>
        <v>4.6801147043160407</v>
      </c>
      <c r="L8012" s="41">
        <f t="shared" si="5"/>
        <v>2.8354039884637139E-4</v>
      </c>
      <c r="M8012" s="42">
        <f t="shared" si="6"/>
        <v>4.4185634745645492</v>
      </c>
    </row>
    <row r="8013" spans="1:13" x14ac:dyDescent="0.2">
      <c r="A8013" s="84">
        <v>360</v>
      </c>
      <c r="B8013" s="85">
        <v>41336</v>
      </c>
      <c r="C8013" s="105">
        <v>19.16</v>
      </c>
      <c r="D8013" s="195"/>
      <c r="E8013"/>
      <c r="F8013" s="96">
        <v>2.33</v>
      </c>
      <c r="G8013" s="91">
        <f t="shared" si="0"/>
        <v>10.745000000000001</v>
      </c>
      <c r="H8013" s="41">
        <f t="shared" si="1"/>
        <v>2.8354039884637139E-4</v>
      </c>
      <c r="I8013" s="42">
        <f t="shared" si="2"/>
        <v>82.827154375262452</v>
      </c>
      <c r="J8013" s="41">
        <f t="shared" si="3"/>
        <v>2.9847222222222227E-4</v>
      </c>
      <c r="K8013" s="42">
        <f t="shared" si="4"/>
        <v>4.6804131765382628</v>
      </c>
      <c r="L8013" s="41">
        <f t="shared" si="5"/>
        <v>2.8354039884637139E-4</v>
      </c>
      <c r="M8013" s="42">
        <f t="shared" si="6"/>
        <v>4.4188470149633954</v>
      </c>
    </row>
    <row r="8014" spans="1:13" x14ac:dyDescent="0.2">
      <c r="A8014" s="84">
        <v>360</v>
      </c>
      <c r="B8014" s="85">
        <v>41337</v>
      </c>
      <c r="C8014" s="105">
        <v>19.12</v>
      </c>
      <c r="D8014" s="195"/>
      <c r="E8014"/>
      <c r="F8014" s="96">
        <v>2.2999999999999998</v>
      </c>
      <c r="G8014" s="91">
        <f t="shared" si="0"/>
        <v>10.71</v>
      </c>
      <c r="H8014" s="41">
        <f t="shared" si="1"/>
        <v>2.8266211886385229E-4</v>
      </c>
      <c r="I8014" s="42">
        <f t="shared" si="2"/>
        <v>82.850566474217629</v>
      </c>
      <c r="J8014" s="41">
        <f t="shared" si="3"/>
        <v>2.9750000000000002E-4</v>
      </c>
      <c r="K8014" s="42">
        <f t="shared" si="4"/>
        <v>4.6807106765382631</v>
      </c>
      <c r="L8014" s="41">
        <f t="shared" si="5"/>
        <v>2.8266211886385229E-4</v>
      </c>
      <c r="M8014" s="42">
        <f t="shared" si="6"/>
        <v>4.4191296770822595</v>
      </c>
    </row>
    <row r="8015" spans="1:13" x14ac:dyDescent="0.2">
      <c r="A8015" s="84">
        <v>360</v>
      </c>
      <c r="B8015" s="85">
        <v>41338</v>
      </c>
      <c r="C8015" s="105">
        <v>19.12</v>
      </c>
      <c r="D8015" s="195"/>
      <c r="E8015"/>
      <c r="F8015" s="96">
        <v>2.2999999999999998</v>
      </c>
      <c r="G8015" s="91">
        <f t="shared" si="0"/>
        <v>10.71</v>
      </c>
      <c r="H8015" s="41">
        <f t="shared" si="1"/>
        <v>2.8266211886385229E-4</v>
      </c>
      <c r="I8015" s="42">
        <f t="shared" si="2"/>
        <v>82.873985190886302</v>
      </c>
      <c r="J8015" s="41">
        <f t="shared" si="3"/>
        <v>2.9750000000000002E-4</v>
      </c>
      <c r="K8015" s="42">
        <f t="shared" si="4"/>
        <v>4.6810081765382634</v>
      </c>
      <c r="L8015" s="41">
        <f t="shared" si="5"/>
        <v>2.8266211886385229E-4</v>
      </c>
      <c r="M8015" s="42">
        <f t="shared" si="6"/>
        <v>4.4194123392011235</v>
      </c>
    </row>
    <row r="8016" spans="1:13" x14ac:dyDescent="0.2">
      <c r="A8016" s="84">
        <v>360</v>
      </c>
      <c r="B8016" s="85">
        <v>41339</v>
      </c>
      <c r="C8016" s="105">
        <v>19.059999999999999</v>
      </c>
      <c r="D8016" s="195"/>
      <c r="E8016"/>
      <c r="F8016" s="96">
        <v>2.31</v>
      </c>
      <c r="G8016" s="91">
        <f t="shared" ref="G8016:G8050" si="7">(C8016+F8016)/2</f>
        <v>10.684999999999999</v>
      </c>
      <c r="H8016" s="41">
        <f t="shared" ref="H8016:H8050" si="8">((1+G8016/100)^(1/360))-1</f>
        <v>2.8203460647868717E-4</v>
      </c>
      <c r="I8016" s="42">
        <f t="shared" ref="I8016:I8050" si="9">I8015*(1+H8016)</f>
        <v>82.897358522686929</v>
      </c>
      <c r="J8016" s="41">
        <f t="shared" ref="J8016:J8050" si="10">((C8016+F8016)/2)/36000</f>
        <v>2.9680555555555553E-4</v>
      </c>
      <c r="K8016" s="42">
        <f t="shared" ref="K8016:K8050" si="11">K8015+J8016</f>
        <v>4.6813049820938186</v>
      </c>
      <c r="L8016" s="41">
        <f t="shared" ref="L8016:L8050" si="12">((1+G8016/100)^(1/360))-1</f>
        <v>2.8203460647868717E-4</v>
      </c>
      <c r="M8016" s="42">
        <f t="shared" ref="M8016:M8050" si="13">M8015+L8016</f>
        <v>4.4196943738076024</v>
      </c>
    </row>
    <row r="8017" spans="1:13" x14ac:dyDescent="0.2">
      <c r="A8017" s="84">
        <v>360</v>
      </c>
      <c r="B8017" s="85">
        <v>41340</v>
      </c>
      <c r="C8017" s="105">
        <v>19.010000000000002</v>
      </c>
      <c r="D8017" s="195"/>
      <c r="E8017"/>
      <c r="F8017" s="96">
        <v>2.2799999999999998</v>
      </c>
      <c r="G8017" s="91">
        <f t="shared" si="7"/>
        <v>10.645000000000001</v>
      </c>
      <c r="H8017" s="41">
        <f t="shared" si="8"/>
        <v>2.8103029261505874E-4</v>
      </c>
      <c r="I8017" s="42">
        <f t="shared" si="9"/>
        <v>82.920655191609569</v>
      </c>
      <c r="J8017" s="41">
        <f t="shared" si="10"/>
        <v>2.9569444444444446E-4</v>
      </c>
      <c r="K8017" s="42">
        <f t="shared" si="11"/>
        <v>4.6816006765382632</v>
      </c>
      <c r="L8017" s="41">
        <f t="shared" si="12"/>
        <v>2.8103029261505874E-4</v>
      </c>
      <c r="M8017" s="42">
        <f t="shared" si="13"/>
        <v>4.4199754041002173</v>
      </c>
    </row>
    <row r="8018" spans="1:13" x14ac:dyDescent="0.2">
      <c r="A8018" s="84">
        <v>360</v>
      </c>
      <c r="B8018" s="85">
        <v>41341</v>
      </c>
      <c r="C8018" s="105">
        <v>18.96</v>
      </c>
      <c r="D8018" s="195"/>
      <c r="E8018"/>
      <c r="F8018" s="96">
        <v>2.29</v>
      </c>
      <c r="G8018" s="91">
        <f t="shared" si="7"/>
        <v>10.625</v>
      </c>
      <c r="H8018" s="41">
        <f t="shared" si="8"/>
        <v>2.8052799989985999E-4</v>
      </c>
      <c r="I8018" s="42">
        <f t="shared" si="9"/>
        <v>82.943916757160864</v>
      </c>
      <c r="J8018" s="41">
        <f t="shared" si="10"/>
        <v>2.9513888888888889E-4</v>
      </c>
      <c r="K8018" s="42">
        <f t="shared" si="11"/>
        <v>4.6818958154271524</v>
      </c>
      <c r="L8018" s="41">
        <f t="shared" si="12"/>
        <v>2.8052799989985999E-4</v>
      </c>
      <c r="M8018" s="42">
        <f t="shared" si="13"/>
        <v>4.4202559321001171</v>
      </c>
    </row>
    <row r="8019" spans="1:13" x14ac:dyDescent="0.2">
      <c r="A8019" s="84">
        <v>360</v>
      </c>
      <c r="B8019" s="85">
        <v>41342</v>
      </c>
      <c r="C8019" s="105">
        <v>18.96</v>
      </c>
      <c r="D8019" s="195"/>
      <c r="E8019"/>
      <c r="F8019" s="96">
        <v>2.29</v>
      </c>
      <c r="G8019" s="91">
        <f t="shared" si="7"/>
        <v>10.625</v>
      </c>
      <c r="H8019" s="41">
        <f t="shared" si="8"/>
        <v>2.8052799989985999E-4</v>
      </c>
      <c r="I8019" s="42">
        <f t="shared" si="9"/>
        <v>82.967184848232606</v>
      </c>
      <c r="J8019" s="41">
        <f t="shared" si="10"/>
        <v>2.9513888888888889E-4</v>
      </c>
      <c r="K8019" s="42">
        <f t="shared" si="11"/>
        <v>4.6821909543160416</v>
      </c>
      <c r="L8019" s="41">
        <f t="shared" si="12"/>
        <v>2.8052799989985999E-4</v>
      </c>
      <c r="M8019" s="42">
        <f t="shared" si="13"/>
        <v>4.420536460100017</v>
      </c>
    </row>
    <row r="8020" spans="1:13" x14ac:dyDescent="0.2">
      <c r="A8020" s="84">
        <v>360</v>
      </c>
      <c r="B8020" s="85">
        <v>41343</v>
      </c>
      <c r="C8020" s="105">
        <v>18.96</v>
      </c>
      <c r="D8020" s="195"/>
      <c r="E8020"/>
      <c r="F8020" s="96">
        <v>2.29</v>
      </c>
      <c r="G8020" s="91">
        <f t="shared" si="7"/>
        <v>10.625</v>
      </c>
      <c r="H8020" s="41">
        <f t="shared" si="8"/>
        <v>2.8052799989985999E-4</v>
      </c>
      <c r="I8020" s="42">
        <f t="shared" si="9"/>
        <v>82.990459466655409</v>
      </c>
      <c r="J8020" s="41">
        <f t="shared" si="10"/>
        <v>2.9513888888888889E-4</v>
      </c>
      <c r="K8020" s="42">
        <f t="shared" si="11"/>
        <v>4.6824860932049308</v>
      </c>
      <c r="L8020" s="41">
        <f t="shared" si="12"/>
        <v>2.8052799989985999E-4</v>
      </c>
      <c r="M8020" s="42">
        <f t="shared" si="13"/>
        <v>4.4208169880999169</v>
      </c>
    </row>
    <row r="8021" spans="1:13" x14ac:dyDescent="0.2">
      <c r="A8021" s="84">
        <v>360</v>
      </c>
      <c r="B8021" s="85">
        <v>41344</v>
      </c>
      <c r="C8021" s="105">
        <v>18.96</v>
      </c>
      <c r="D8021" s="195"/>
      <c r="E8021"/>
      <c r="F8021" s="96">
        <v>2.3199999999999998</v>
      </c>
      <c r="G8021" s="91">
        <f t="shared" si="7"/>
        <v>10.64</v>
      </c>
      <c r="H8021" s="41">
        <f t="shared" si="8"/>
        <v>2.8090472792507981E-4</v>
      </c>
      <c r="I8021" s="42">
        <f t="shared" si="9"/>
        <v>83.013771879092261</v>
      </c>
      <c r="J8021" s="41">
        <f t="shared" si="10"/>
        <v>2.9555555555555558E-4</v>
      </c>
      <c r="K8021" s="42">
        <f t="shared" si="11"/>
        <v>4.6827816487604865</v>
      </c>
      <c r="L8021" s="41">
        <f t="shared" si="12"/>
        <v>2.8090472792507981E-4</v>
      </c>
      <c r="M8021" s="42">
        <f t="shared" si="13"/>
        <v>4.4210978928278415</v>
      </c>
    </row>
    <row r="8022" spans="1:13" x14ac:dyDescent="0.2">
      <c r="A8022" s="84">
        <v>360</v>
      </c>
      <c r="B8022" s="85">
        <v>41345</v>
      </c>
      <c r="C8022" s="105">
        <v>19</v>
      </c>
      <c r="D8022" s="195"/>
      <c r="E8022"/>
      <c r="F8022" s="96">
        <v>2.29</v>
      </c>
      <c r="G8022" s="91">
        <f t="shared" si="7"/>
        <v>10.645</v>
      </c>
      <c r="H8022" s="41">
        <f t="shared" si="8"/>
        <v>2.8103029261505874E-4</v>
      </c>
      <c r="I8022" s="42">
        <f t="shared" si="9"/>
        <v>83.037101263694524</v>
      </c>
      <c r="J8022" s="41">
        <f t="shared" si="10"/>
        <v>2.9569444444444446E-4</v>
      </c>
      <c r="K8022" s="42">
        <f t="shared" si="11"/>
        <v>4.6830773432049311</v>
      </c>
      <c r="L8022" s="41">
        <f t="shared" si="12"/>
        <v>2.8103029261505874E-4</v>
      </c>
      <c r="M8022" s="42">
        <f t="shared" si="13"/>
        <v>4.4213789231204563</v>
      </c>
    </row>
    <row r="8023" spans="1:13" x14ac:dyDescent="0.2">
      <c r="A8023" s="84">
        <v>360</v>
      </c>
      <c r="B8023" s="85">
        <v>41346</v>
      </c>
      <c r="C8023" s="105">
        <v>19.010000000000002</v>
      </c>
      <c r="D8023" s="195"/>
      <c r="E8023"/>
      <c r="F8023" s="96">
        <v>2.2799999999999998</v>
      </c>
      <c r="G8023" s="91">
        <f t="shared" si="7"/>
        <v>10.645000000000001</v>
      </c>
      <c r="H8023" s="41">
        <f t="shared" si="8"/>
        <v>2.8103029261505874E-4</v>
      </c>
      <c r="I8023" s="42">
        <f t="shared" si="9"/>
        <v>83.060437204560571</v>
      </c>
      <c r="J8023" s="41">
        <f t="shared" si="10"/>
        <v>2.9569444444444446E-4</v>
      </c>
      <c r="K8023" s="42">
        <f t="shared" si="11"/>
        <v>4.6833730376493756</v>
      </c>
      <c r="L8023" s="41">
        <f t="shared" si="12"/>
        <v>2.8103029261505874E-4</v>
      </c>
      <c r="M8023" s="42">
        <f t="shared" si="13"/>
        <v>4.4216599534130712</v>
      </c>
    </row>
    <row r="8024" spans="1:13" x14ac:dyDescent="0.2">
      <c r="A8024" s="84">
        <v>360</v>
      </c>
      <c r="B8024" s="85">
        <v>41347</v>
      </c>
      <c r="C8024" s="105">
        <v>19</v>
      </c>
      <c r="D8024" s="195"/>
      <c r="E8024"/>
      <c r="F8024" s="96">
        <v>2.29</v>
      </c>
      <c r="G8024" s="91">
        <f t="shared" si="7"/>
        <v>10.645</v>
      </c>
      <c r="H8024" s="41">
        <f t="shared" si="8"/>
        <v>2.8103029261505874E-4</v>
      </c>
      <c r="I8024" s="42">
        <f t="shared" si="9"/>
        <v>83.083779703532898</v>
      </c>
      <c r="J8024" s="41">
        <f t="shared" si="10"/>
        <v>2.9569444444444446E-4</v>
      </c>
      <c r="K8024" s="42">
        <f t="shared" si="11"/>
        <v>4.6836687320938202</v>
      </c>
      <c r="L8024" s="41">
        <f t="shared" si="12"/>
        <v>2.8103029261505874E-4</v>
      </c>
      <c r="M8024" s="42">
        <f t="shared" si="13"/>
        <v>4.421940983705686</v>
      </c>
    </row>
    <row r="8025" spans="1:13" x14ac:dyDescent="0.2">
      <c r="A8025" s="84">
        <v>360</v>
      </c>
      <c r="B8025" s="85">
        <v>41348</v>
      </c>
      <c r="C8025" s="105">
        <v>18.97</v>
      </c>
      <c r="D8025" s="195"/>
      <c r="E8025"/>
      <c r="F8025" s="96">
        <v>2.2999999999999998</v>
      </c>
      <c r="G8025" s="91">
        <f t="shared" si="7"/>
        <v>10.635</v>
      </c>
      <c r="H8025" s="41">
        <f t="shared" si="8"/>
        <v>2.8077915757629412E-4</v>
      </c>
      <c r="I8025" s="42">
        <f t="shared" si="9"/>
        <v>83.107107897206305</v>
      </c>
      <c r="J8025" s="41">
        <f t="shared" si="10"/>
        <v>2.9541666666666665E-4</v>
      </c>
      <c r="K8025" s="42">
        <f t="shared" si="11"/>
        <v>4.6839641487604871</v>
      </c>
      <c r="L8025" s="41">
        <f t="shared" si="12"/>
        <v>2.8077915757629412E-4</v>
      </c>
      <c r="M8025" s="42">
        <f t="shared" si="13"/>
        <v>4.4222217628632627</v>
      </c>
    </row>
    <row r="8026" spans="1:13" x14ac:dyDescent="0.2">
      <c r="A8026" s="84">
        <v>360</v>
      </c>
      <c r="B8026" s="85">
        <v>41349</v>
      </c>
      <c r="C8026" s="105">
        <v>18.97</v>
      </c>
      <c r="D8026" s="195"/>
      <c r="E8026"/>
      <c r="F8026" s="96">
        <v>2.2999999999999998</v>
      </c>
      <c r="G8026" s="91">
        <f t="shared" si="7"/>
        <v>10.635</v>
      </c>
      <c r="H8026" s="41">
        <f t="shared" si="8"/>
        <v>2.8077915757629412E-4</v>
      </c>
      <c r="I8026" s="42">
        <f t="shared" si="9"/>
        <v>83.130442640950278</v>
      </c>
      <c r="J8026" s="41">
        <f t="shared" si="10"/>
        <v>2.9541666666666665E-4</v>
      </c>
      <c r="K8026" s="42">
        <f t="shared" si="11"/>
        <v>4.6842595654271539</v>
      </c>
      <c r="L8026" s="41">
        <f t="shared" si="12"/>
        <v>2.8077915757629412E-4</v>
      </c>
      <c r="M8026" s="42">
        <f t="shared" si="13"/>
        <v>4.4225025420208386</v>
      </c>
    </row>
    <row r="8027" spans="1:13" x14ac:dyDescent="0.2">
      <c r="A8027" s="84">
        <v>360</v>
      </c>
      <c r="B8027" s="85">
        <v>41350</v>
      </c>
      <c r="C8027" s="105">
        <v>18.97</v>
      </c>
      <c r="D8027" s="195"/>
      <c r="E8027"/>
      <c r="F8027" s="96">
        <v>2.2999999999999998</v>
      </c>
      <c r="G8027" s="91">
        <f t="shared" si="7"/>
        <v>10.635</v>
      </c>
      <c r="H8027" s="41">
        <f t="shared" si="8"/>
        <v>2.8077915757629412E-4</v>
      </c>
      <c r="I8027" s="42">
        <f t="shared" si="9"/>
        <v>83.153783936603944</v>
      </c>
      <c r="J8027" s="41">
        <f t="shared" si="10"/>
        <v>2.9541666666666665E-4</v>
      </c>
      <c r="K8027" s="42">
        <f t="shared" si="11"/>
        <v>4.6845549820938208</v>
      </c>
      <c r="L8027" s="41">
        <f t="shared" si="12"/>
        <v>2.8077915757629412E-4</v>
      </c>
      <c r="M8027" s="42">
        <f t="shared" si="13"/>
        <v>4.4227833211784144</v>
      </c>
    </row>
    <row r="8028" spans="1:13" x14ac:dyDescent="0.2">
      <c r="A8028" s="84">
        <v>360</v>
      </c>
      <c r="B8028" s="85">
        <v>41351</v>
      </c>
      <c r="C8028" s="105">
        <v>18.940000000000001</v>
      </c>
      <c r="D8028" s="195"/>
      <c r="E8028"/>
      <c r="F8028" s="96">
        <v>2.2999999999999998</v>
      </c>
      <c r="G8028" s="91">
        <f t="shared" si="7"/>
        <v>10.620000000000001</v>
      </c>
      <c r="H8028" s="41">
        <f t="shared" si="8"/>
        <v>2.8040241257154541E-4</v>
      </c>
      <c r="I8028" s="42">
        <f t="shared" si="9"/>
        <v>83.177100458234221</v>
      </c>
      <c r="J8028" s="41">
        <f t="shared" si="10"/>
        <v>2.9500000000000001E-4</v>
      </c>
      <c r="K8028" s="42">
        <f t="shared" si="11"/>
        <v>4.6848499820938212</v>
      </c>
      <c r="L8028" s="41">
        <f t="shared" si="12"/>
        <v>2.8040241257154541E-4</v>
      </c>
      <c r="M8028" s="42">
        <f t="shared" si="13"/>
        <v>4.4230637235909862</v>
      </c>
    </row>
    <row r="8029" spans="1:13" x14ac:dyDescent="0.2">
      <c r="A8029" s="84">
        <v>360</v>
      </c>
      <c r="B8029" s="85">
        <v>41352</v>
      </c>
      <c r="C8029" s="105">
        <v>18.89</v>
      </c>
      <c r="D8029" s="195"/>
      <c r="E8029"/>
      <c r="F8029" s="96">
        <v>2.2799999999999998</v>
      </c>
      <c r="G8029" s="91">
        <f t="shared" si="7"/>
        <v>10.585000000000001</v>
      </c>
      <c r="H8029" s="41">
        <f t="shared" si="8"/>
        <v>2.7952314273904655E-4</v>
      </c>
      <c r="I8029" s="42">
        <f t="shared" si="9"/>
        <v>83.200350382758231</v>
      </c>
      <c r="J8029" s="41">
        <f t="shared" si="10"/>
        <v>2.9402777777777782E-4</v>
      </c>
      <c r="K8029" s="42">
        <f t="shared" si="11"/>
        <v>4.6851440098715988</v>
      </c>
      <c r="L8029" s="41">
        <f t="shared" si="12"/>
        <v>2.7952314273904655E-4</v>
      </c>
      <c r="M8029" s="42">
        <f t="shared" si="13"/>
        <v>4.423343246733725</v>
      </c>
    </row>
    <row r="8030" spans="1:13" x14ac:dyDescent="0.2">
      <c r="A8030" s="84">
        <v>360</v>
      </c>
      <c r="B8030" s="85">
        <v>41353</v>
      </c>
      <c r="C8030" s="105">
        <v>18.93</v>
      </c>
      <c r="D8030" s="195"/>
      <c r="E8030"/>
      <c r="F8030" s="96">
        <v>2.29</v>
      </c>
      <c r="G8030" s="91">
        <f t="shared" si="7"/>
        <v>10.61</v>
      </c>
      <c r="H8030" s="41">
        <f t="shared" si="8"/>
        <v>2.8015122093139055E-4</v>
      </c>
      <c r="I8030" s="42">
        <f t="shared" si="9"/>
        <v>83.223659062499877</v>
      </c>
      <c r="J8030" s="41">
        <f t="shared" si="10"/>
        <v>2.9472222222222221E-4</v>
      </c>
      <c r="K8030" s="42">
        <f t="shared" si="11"/>
        <v>4.6854387320938207</v>
      </c>
      <c r="L8030" s="41">
        <f t="shared" si="12"/>
        <v>2.8015122093139055E-4</v>
      </c>
      <c r="M8030" s="42">
        <f t="shared" si="13"/>
        <v>4.4236233979546569</v>
      </c>
    </row>
    <row r="8031" spans="1:13" x14ac:dyDescent="0.2">
      <c r="A8031" s="84">
        <v>360</v>
      </c>
      <c r="B8031" s="85">
        <v>41354</v>
      </c>
      <c r="C8031" s="105">
        <v>19.2</v>
      </c>
      <c r="D8031" s="195"/>
      <c r="E8031"/>
      <c r="F8031" s="96">
        <v>2.2999999999999998</v>
      </c>
      <c r="G8031" s="91">
        <f t="shared" si="7"/>
        <v>10.75</v>
      </c>
      <c r="H8031" s="41">
        <f t="shared" si="8"/>
        <v>2.8366584481864798E-4</v>
      </c>
      <c r="I8031" s="42">
        <f t="shared" si="9"/>
        <v>83.247266772056733</v>
      </c>
      <c r="J8031" s="41">
        <f t="shared" si="10"/>
        <v>2.9861111111111109E-4</v>
      </c>
      <c r="K8031" s="42">
        <f t="shared" si="11"/>
        <v>4.6857373432049316</v>
      </c>
      <c r="L8031" s="41">
        <f t="shared" si="12"/>
        <v>2.8366584481864798E-4</v>
      </c>
      <c r="M8031" s="42">
        <f t="shared" si="13"/>
        <v>4.4239070637994757</v>
      </c>
    </row>
    <row r="8032" spans="1:13" x14ac:dyDescent="0.2">
      <c r="A8032" s="84">
        <v>360</v>
      </c>
      <c r="B8032" s="85">
        <v>41355</v>
      </c>
      <c r="C8032" s="105">
        <v>19.16</v>
      </c>
      <c r="D8032" s="195"/>
      <c r="E8032"/>
      <c r="F8032" s="96">
        <v>2.25</v>
      </c>
      <c r="G8032" s="91">
        <f t="shared" si="7"/>
        <v>10.705</v>
      </c>
      <c r="H8032" s="41">
        <f t="shared" si="8"/>
        <v>2.8253662769217591E-4</v>
      </c>
      <c r="I8032" s="42">
        <f t="shared" si="9"/>
        <v>83.270787174075096</v>
      </c>
      <c r="J8032" s="41">
        <f t="shared" si="10"/>
        <v>2.9736111111111109E-4</v>
      </c>
      <c r="K8032" s="42">
        <f t="shared" si="11"/>
        <v>4.6860347043160431</v>
      </c>
      <c r="L8032" s="41">
        <f t="shared" si="12"/>
        <v>2.8253662769217591E-4</v>
      </c>
      <c r="M8032" s="42">
        <f t="shared" si="13"/>
        <v>4.4241896004271677</v>
      </c>
    </row>
    <row r="8033" spans="1:13" x14ac:dyDescent="0.2">
      <c r="A8033" s="84">
        <v>360</v>
      </c>
      <c r="B8033" s="85">
        <v>41356</v>
      </c>
      <c r="C8033" s="105">
        <v>19.16</v>
      </c>
      <c r="D8033" s="195"/>
      <c r="E8033"/>
      <c r="F8033" s="96">
        <v>2.25</v>
      </c>
      <c r="G8033" s="91">
        <f t="shared" si="7"/>
        <v>10.705</v>
      </c>
      <c r="H8033" s="41">
        <f t="shared" si="8"/>
        <v>2.8253662769217591E-4</v>
      </c>
      <c r="I8033" s="42">
        <f t="shared" si="9"/>
        <v>83.294314221468525</v>
      </c>
      <c r="J8033" s="41">
        <f t="shared" si="10"/>
        <v>2.9736111111111109E-4</v>
      </c>
      <c r="K8033" s="42">
        <f t="shared" si="11"/>
        <v>4.6863320654271545</v>
      </c>
      <c r="L8033" s="41">
        <f t="shared" si="12"/>
        <v>2.8253662769217591E-4</v>
      </c>
      <c r="M8033" s="42">
        <f t="shared" si="13"/>
        <v>4.4244721370548596</v>
      </c>
    </row>
    <row r="8034" spans="1:13" x14ac:dyDescent="0.2">
      <c r="A8034" s="84">
        <v>360</v>
      </c>
      <c r="B8034" s="85">
        <v>41357</v>
      </c>
      <c r="C8034" s="105">
        <v>19.16</v>
      </c>
      <c r="D8034" s="195"/>
      <c r="E8034"/>
      <c r="F8034" s="96">
        <v>2.25</v>
      </c>
      <c r="G8034" s="91">
        <f t="shared" si="7"/>
        <v>10.705</v>
      </c>
      <c r="H8034" s="41">
        <f t="shared" si="8"/>
        <v>2.8253662769217591E-4</v>
      </c>
      <c r="I8034" s="42">
        <f t="shared" si="9"/>
        <v>83.317847916114587</v>
      </c>
      <c r="J8034" s="41">
        <f t="shared" si="10"/>
        <v>2.9736111111111109E-4</v>
      </c>
      <c r="K8034" s="42">
        <f t="shared" si="11"/>
        <v>4.686629426538266</v>
      </c>
      <c r="L8034" s="41">
        <f t="shared" si="12"/>
        <v>2.8253662769217591E-4</v>
      </c>
      <c r="M8034" s="42">
        <f t="shared" si="13"/>
        <v>4.4247546736825516</v>
      </c>
    </row>
    <row r="8035" spans="1:13" x14ac:dyDescent="0.2">
      <c r="A8035" s="84">
        <v>360</v>
      </c>
      <c r="B8035" s="85">
        <v>41358</v>
      </c>
      <c r="C8035" s="105">
        <v>19.190000000000001</v>
      </c>
      <c r="D8035" s="195"/>
      <c r="E8035"/>
      <c r="F8035" s="96">
        <v>2.27</v>
      </c>
      <c r="G8035" s="91">
        <f t="shared" si="7"/>
        <v>10.73</v>
      </c>
      <c r="H8035" s="41">
        <f t="shared" si="8"/>
        <v>2.8316402703842947E-4</v>
      </c>
      <c r="I8035" s="42">
        <f t="shared" si="9"/>
        <v>83.341440533454687</v>
      </c>
      <c r="J8035" s="41">
        <f t="shared" si="10"/>
        <v>2.9805555555555558E-4</v>
      </c>
      <c r="K8035" s="42">
        <f t="shared" si="11"/>
        <v>4.6869274820938216</v>
      </c>
      <c r="L8035" s="41">
        <f t="shared" si="12"/>
        <v>2.8316402703842947E-4</v>
      </c>
      <c r="M8035" s="42">
        <f t="shared" si="13"/>
        <v>4.4250378377095902</v>
      </c>
    </row>
    <row r="8036" spans="1:13" x14ac:dyDescent="0.2">
      <c r="A8036" s="84">
        <v>360</v>
      </c>
      <c r="B8036" s="85">
        <v>41359</v>
      </c>
      <c r="C8036" s="105">
        <v>19.239999999999998</v>
      </c>
      <c r="D8036" s="195"/>
      <c r="E8036"/>
      <c r="F8036" s="96">
        <v>2.2799999999999998</v>
      </c>
      <c r="G8036" s="91">
        <f t="shared" si="7"/>
        <v>10.76</v>
      </c>
      <c r="H8036" s="41">
        <f t="shared" si="8"/>
        <v>2.8391671982119782E-4</v>
      </c>
      <c r="I8036" s="42">
        <f t="shared" si="9"/>
        <v>83.365102561876114</v>
      </c>
      <c r="J8036" s="41">
        <f t="shared" si="10"/>
        <v>2.988888888888889E-4</v>
      </c>
      <c r="K8036" s="42">
        <f t="shared" si="11"/>
        <v>4.6872263709827102</v>
      </c>
      <c r="L8036" s="41">
        <f t="shared" si="12"/>
        <v>2.8391671982119782E-4</v>
      </c>
      <c r="M8036" s="42">
        <f t="shared" si="13"/>
        <v>4.4253217544294117</v>
      </c>
    </row>
    <row r="8037" spans="1:13" x14ac:dyDescent="0.2">
      <c r="A8037" s="84">
        <v>360</v>
      </c>
      <c r="B8037" s="85">
        <v>41360</v>
      </c>
      <c r="C8037" s="105">
        <v>19.2</v>
      </c>
      <c r="D8037" s="195"/>
      <c r="E8037"/>
      <c r="F8037" s="96">
        <v>2.2599999999999998</v>
      </c>
      <c r="G8037" s="91">
        <f t="shared" si="7"/>
        <v>10.73</v>
      </c>
      <c r="H8037" s="41">
        <f t="shared" si="8"/>
        <v>2.8316402703842947E-4</v>
      </c>
      <c r="I8037" s="42">
        <f t="shared" si="9"/>
        <v>83.388708560032001</v>
      </c>
      <c r="J8037" s="41">
        <f t="shared" si="10"/>
        <v>2.9805555555555558E-4</v>
      </c>
      <c r="K8037" s="42">
        <f t="shared" si="11"/>
        <v>4.6875244265382658</v>
      </c>
      <c r="L8037" s="41">
        <f t="shared" si="12"/>
        <v>2.8316402703842947E-4</v>
      </c>
      <c r="M8037" s="42">
        <f t="shared" si="13"/>
        <v>4.4256049184564503</v>
      </c>
    </row>
    <row r="8038" spans="1:13" x14ac:dyDescent="0.2">
      <c r="A8038" s="84">
        <v>360</v>
      </c>
      <c r="B8038" s="85">
        <v>41361</v>
      </c>
      <c r="C8038" s="105">
        <v>19.2</v>
      </c>
      <c r="D8038" s="195"/>
      <c r="E8038"/>
      <c r="F8038" s="96">
        <v>2.2599999999999998</v>
      </c>
      <c r="G8038" s="91">
        <f t="shared" si="7"/>
        <v>10.73</v>
      </c>
      <c r="H8038" s="41">
        <f t="shared" si="8"/>
        <v>2.8316402703842947E-4</v>
      </c>
      <c r="I8038" s="42">
        <f t="shared" si="9"/>
        <v>83.412321242557397</v>
      </c>
      <c r="J8038" s="41">
        <f t="shared" si="10"/>
        <v>2.9805555555555558E-4</v>
      </c>
      <c r="K8038" s="42">
        <f t="shared" si="11"/>
        <v>4.6878224820938215</v>
      </c>
      <c r="L8038" s="41">
        <f t="shared" si="12"/>
        <v>2.8316402703842947E-4</v>
      </c>
      <c r="M8038" s="42">
        <f t="shared" si="13"/>
        <v>4.425888082483489</v>
      </c>
    </row>
    <row r="8039" spans="1:13" x14ac:dyDescent="0.2">
      <c r="A8039" s="84">
        <v>360</v>
      </c>
      <c r="B8039" s="85">
        <v>41362</v>
      </c>
      <c r="C8039" s="105">
        <v>19.2</v>
      </c>
      <c r="D8039" s="195"/>
      <c r="E8039"/>
      <c r="F8039" s="96">
        <v>2.2599999999999998</v>
      </c>
      <c r="G8039" s="91">
        <f t="shared" si="7"/>
        <v>10.73</v>
      </c>
      <c r="H8039" s="41">
        <f t="shared" si="8"/>
        <v>2.8316402703842947E-4</v>
      </c>
      <c r="I8039" s="42">
        <f t="shared" si="9"/>
        <v>83.43594061134506</v>
      </c>
      <c r="J8039" s="41">
        <f t="shared" si="10"/>
        <v>2.9805555555555558E-4</v>
      </c>
      <c r="K8039" s="42">
        <f t="shared" si="11"/>
        <v>4.6881205376493771</v>
      </c>
      <c r="L8039" s="41">
        <f t="shared" si="12"/>
        <v>2.8316402703842947E-4</v>
      </c>
      <c r="M8039" s="42">
        <f t="shared" si="13"/>
        <v>4.4261712465105276</v>
      </c>
    </row>
    <row r="8040" spans="1:13" x14ac:dyDescent="0.2">
      <c r="A8040" s="84">
        <v>360</v>
      </c>
      <c r="B8040" s="85">
        <v>41363</v>
      </c>
      <c r="C8040" s="105">
        <v>19.2</v>
      </c>
      <c r="D8040" s="195"/>
      <c r="E8040"/>
      <c r="F8040" s="96">
        <v>2.2599999999999998</v>
      </c>
      <c r="G8040" s="91">
        <f t="shared" si="7"/>
        <v>10.73</v>
      </c>
      <c r="H8040" s="41">
        <f t="shared" si="8"/>
        <v>2.8316402703842947E-4</v>
      </c>
      <c r="I8040" s="42">
        <f t="shared" si="9"/>
        <v>83.459566668288304</v>
      </c>
      <c r="J8040" s="41">
        <f t="shared" si="10"/>
        <v>2.9805555555555558E-4</v>
      </c>
      <c r="K8040" s="42">
        <f t="shared" si="11"/>
        <v>4.6884185932049327</v>
      </c>
      <c r="L8040" s="41">
        <f t="shared" si="12"/>
        <v>2.8316402703842947E-4</v>
      </c>
      <c r="M8040" s="42">
        <f t="shared" si="13"/>
        <v>4.4264544105375663</v>
      </c>
    </row>
    <row r="8041" spans="1:13" x14ac:dyDescent="0.2">
      <c r="A8041" s="84">
        <v>360</v>
      </c>
      <c r="B8041" s="85">
        <v>41364</v>
      </c>
      <c r="C8041" s="105">
        <v>19.2</v>
      </c>
      <c r="D8041" s="195"/>
      <c r="E8041"/>
      <c r="F8041" s="96">
        <v>2.2599999999999998</v>
      </c>
      <c r="G8041" s="91">
        <f t="shared" si="7"/>
        <v>10.73</v>
      </c>
      <c r="H8041" s="41">
        <f t="shared" si="8"/>
        <v>2.8316402703842947E-4</v>
      </c>
      <c r="I8041" s="42">
        <f t="shared" si="9"/>
        <v>83.483199415280978</v>
      </c>
      <c r="J8041" s="41">
        <f t="shared" si="10"/>
        <v>2.9805555555555558E-4</v>
      </c>
      <c r="K8041" s="42">
        <f t="shared" si="11"/>
        <v>4.6887166487604883</v>
      </c>
      <c r="L8041" s="41">
        <f t="shared" si="12"/>
        <v>2.8316402703842947E-4</v>
      </c>
      <c r="M8041" s="42">
        <f t="shared" si="13"/>
        <v>4.4267375745646049</v>
      </c>
    </row>
    <row r="8042" spans="1:13" x14ac:dyDescent="0.2">
      <c r="A8042" s="84">
        <v>360</v>
      </c>
      <c r="B8042" s="85">
        <v>41365</v>
      </c>
      <c r="C8042" s="105">
        <v>19.13</v>
      </c>
      <c r="D8042" s="195"/>
      <c r="E8042"/>
      <c r="F8042" s="96">
        <v>2.2799999999999998</v>
      </c>
      <c r="G8042" s="91">
        <f t="shared" si="7"/>
        <v>10.705</v>
      </c>
      <c r="H8042" s="41">
        <f t="shared" si="8"/>
        <v>2.8253662769217591E-4</v>
      </c>
      <c r="I8042" s="42">
        <f t="shared" si="9"/>
        <v>83.506786476912723</v>
      </c>
      <c r="J8042" s="41">
        <f t="shared" si="10"/>
        <v>2.9736111111111109E-4</v>
      </c>
      <c r="K8042" s="42">
        <f t="shared" si="11"/>
        <v>4.6890140098715998</v>
      </c>
      <c r="L8042" s="41">
        <f t="shared" si="12"/>
        <v>2.8253662769217591E-4</v>
      </c>
      <c r="M8042" s="42">
        <f t="shared" si="13"/>
        <v>4.4270201111922969</v>
      </c>
    </row>
    <row r="8043" spans="1:13" x14ac:dyDescent="0.2">
      <c r="A8043" s="84">
        <v>360</v>
      </c>
      <c r="B8043" s="85">
        <v>41366</v>
      </c>
      <c r="C8043" s="105">
        <v>19.29</v>
      </c>
      <c r="D8043" s="195"/>
      <c r="E8043"/>
      <c r="F8043" s="96">
        <v>2.29</v>
      </c>
      <c r="G8043" s="91">
        <f t="shared" si="7"/>
        <v>10.79</v>
      </c>
      <c r="H8043" s="41">
        <f t="shared" si="8"/>
        <v>2.8466920932612716E-4</v>
      </c>
      <c r="I8043" s="42">
        <f t="shared" si="9"/>
        <v>83.530558287792473</v>
      </c>
      <c r="J8043" s="41">
        <f t="shared" si="10"/>
        <v>2.9972222222222222E-4</v>
      </c>
      <c r="K8043" s="42">
        <f t="shared" si="11"/>
        <v>4.6893137320938223</v>
      </c>
      <c r="L8043" s="41">
        <f t="shared" si="12"/>
        <v>2.8466920932612716E-4</v>
      </c>
      <c r="M8043" s="42">
        <f t="shared" si="13"/>
        <v>4.4273047804016228</v>
      </c>
    </row>
    <row r="8044" spans="1:13" x14ac:dyDescent="0.2">
      <c r="A8044" s="84">
        <v>360</v>
      </c>
      <c r="B8044" s="85">
        <v>41367</v>
      </c>
      <c r="C8044" s="105">
        <v>19.260000000000002</v>
      </c>
      <c r="D8044" s="195"/>
      <c r="E8044"/>
      <c r="F8044" s="96">
        <v>2.2999999999999998</v>
      </c>
      <c r="G8044" s="91">
        <f t="shared" si="7"/>
        <v>10.780000000000001</v>
      </c>
      <c r="H8044" s="41">
        <f t="shared" si="8"/>
        <v>2.8441840207071856E-4</v>
      </c>
      <c r="I8044" s="42">
        <f t="shared" si="9"/>
        <v>83.554315915704763</v>
      </c>
      <c r="J8044" s="41">
        <f t="shared" si="10"/>
        <v>2.9944444444444446E-4</v>
      </c>
      <c r="K8044" s="42">
        <f t="shared" si="11"/>
        <v>4.6896131765382671</v>
      </c>
      <c r="L8044" s="41">
        <f t="shared" si="12"/>
        <v>2.8441840207071856E-4</v>
      </c>
      <c r="M8044" s="42">
        <f t="shared" si="13"/>
        <v>4.4275891988036937</v>
      </c>
    </row>
    <row r="8045" spans="1:13" x14ac:dyDescent="0.2">
      <c r="A8045" s="84">
        <v>360</v>
      </c>
      <c r="B8045" s="85">
        <v>41368</v>
      </c>
      <c r="C8045" s="105">
        <v>19.239999999999998</v>
      </c>
      <c r="D8045" s="195"/>
      <c r="E8045"/>
      <c r="F8045" s="96">
        <v>2.2999999999999998</v>
      </c>
      <c r="G8045" s="91">
        <f t="shared" si="7"/>
        <v>10.77</v>
      </c>
      <c r="H8045" s="41">
        <f t="shared" si="8"/>
        <v>2.8416757223714839E-4</v>
      </c>
      <c r="I8045" s="42">
        <f t="shared" si="9"/>
        <v>83.578059342808459</v>
      </c>
      <c r="J8045" s="41">
        <f t="shared" si="10"/>
        <v>2.9916666666666666E-4</v>
      </c>
      <c r="K8045" s="42">
        <f t="shared" si="11"/>
        <v>4.6899123432049334</v>
      </c>
      <c r="L8045" s="41">
        <f t="shared" si="12"/>
        <v>2.8416757223714839E-4</v>
      </c>
      <c r="M8045" s="42">
        <f t="shared" si="13"/>
        <v>4.4278733663759304</v>
      </c>
    </row>
    <row r="8046" spans="1:13" x14ac:dyDescent="0.2">
      <c r="A8046" s="84">
        <v>360</v>
      </c>
      <c r="B8046" s="85">
        <v>41369</v>
      </c>
      <c r="C8046" s="105">
        <v>19.21</v>
      </c>
      <c r="D8046" s="195"/>
      <c r="E8046"/>
      <c r="F8046" s="96">
        <v>2.29</v>
      </c>
      <c r="G8046" s="91">
        <f t="shared" si="7"/>
        <v>10.75</v>
      </c>
      <c r="H8046" s="41">
        <f t="shared" si="8"/>
        <v>2.8366584481864798E-4</v>
      </c>
      <c r="I8046" s="42">
        <f t="shared" si="9"/>
        <v>83.601767583620244</v>
      </c>
      <c r="J8046" s="41">
        <f t="shared" si="10"/>
        <v>2.9861111111111109E-4</v>
      </c>
      <c r="K8046" s="42">
        <f t="shared" si="11"/>
        <v>4.6902109543160444</v>
      </c>
      <c r="L8046" s="41">
        <f t="shared" si="12"/>
        <v>2.8366584481864798E-4</v>
      </c>
      <c r="M8046" s="42">
        <f t="shared" si="13"/>
        <v>4.4281570322207493</v>
      </c>
    </row>
    <row r="8047" spans="1:13" x14ac:dyDescent="0.2">
      <c r="A8047" s="84">
        <v>360</v>
      </c>
      <c r="B8047" s="85">
        <v>41370</v>
      </c>
      <c r="C8047" s="105">
        <v>19.21</v>
      </c>
      <c r="D8047" s="195"/>
      <c r="E8047"/>
      <c r="F8047" s="96">
        <v>2.29</v>
      </c>
      <c r="G8047" s="91">
        <f t="shared" si="7"/>
        <v>10.75</v>
      </c>
      <c r="H8047" s="41">
        <f t="shared" si="8"/>
        <v>2.8366584481864798E-4</v>
      </c>
      <c r="I8047" s="42">
        <f t="shared" si="9"/>
        <v>83.625482549650187</v>
      </c>
      <c r="J8047" s="41">
        <f t="shared" si="10"/>
        <v>2.9861111111111109E-4</v>
      </c>
      <c r="K8047" s="42">
        <f t="shared" si="11"/>
        <v>4.6905095654271554</v>
      </c>
      <c r="L8047" s="41">
        <f t="shared" si="12"/>
        <v>2.8366584481864798E-4</v>
      </c>
      <c r="M8047" s="42">
        <f t="shared" si="13"/>
        <v>4.4284406980655682</v>
      </c>
    </row>
    <row r="8048" spans="1:13" x14ac:dyDescent="0.2">
      <c r="A8048" s="84">
        <v>360</v>
      </c>
      <c r="B8048" s="85">
        <v>41371</v>
      </c>
      <c r="C8048" s="105">
        <v>19.21</v>
      </c>
      <c r="D8048" s="195"/>
      <c r="E8048"/>
      <c r="F8048" s="96">
        <v>2.29</v>
      </c>
      <c r="G8048" s="91">
        <f t="shared" si="7"/>
        <v>10.75</v>
      </c>
      <c r="H8048" s="41">
        <f t="shared" si="8"/>
        <v>2.8366584481864798E-4</v>
      </c>
      <c r="I8048" s="42">
        <f t="shared" si="9"/>
        <v>83.649204242805993</v>
      </c>
      <c r="J8048" s="41">
        <f t="shared" si="10"/>
        <v>2.9861111111111109E-4</v>
      </c>
      <c r="K8048" s="42">
        <f t="shared" si="11"/>
        <v>4.6908081765382663</v>
      </c>
      <c r="L8048" s="41">
        <f t="shared" si="12"/>
        <v>2.8366584481864798E-4</v>
      </c>
      <c r="M8048" s="42">
        <f t="shared" si="13"/>
        <v>4.428724363910387</v>
      </c>
    </row>
    <row r="8049" spans="1:13" x14ac:dyDescent="0.2">
      <c r="A8049" s="84">
        <v>360</v>
      </c>
      <c r="B8049" s="85">
        <v>41372</v>
      </c>
      <c r="C8049" s="105">
        <v>19.11</v>
      </c>
      <c r="D8049" s="195"/>
      <c r="E8049"/>
      <c r="F8049" s="96">
        <v>2.2999999999999998</v>
      </c>
      <c r="G8049" s="91">
        <f t="shared" si="7"/>
        <v>10.705</v>
      </c>
      <c r="H8049" s="41">
        <f t="shared" si="8"/>
        <v>2.8253662769217591E-4</v>
      </c>
      <c r="I8049" s="42">
        <f t="shared" si="9"/>
        <v>83.672838206881892</v>
      </c>
      <c r="J8049" s="41">
        <f t="shared" si="10"/>
        <v>2.9736111111111109E-4</v>
      </c>
      <c r="K8049" s="42">
        <f t="shared" si="11"/>
        <v>4.6911055376493778</v>
      </c>
      <c r="L8049" s="41">
        <f t="shared" si="12"/>
        <v>2.8253662769217591E-4</v>
      </c>
      <c r="M8049" s="42">
        <f t="shared" si="13"/>
        <v>4.429006900538079</v>
      </c>
    </row>
    <row r="8050" spans="1:13" x14ac:dyDescent="0.2">
      <c r="A8050" s="84">
        <v>360</v>
      </c>
      <c r="B8050" s="85">
        <v>41373</v>
      </c>
      <c r="C8050" s="105">
        <v>19.12</v>
      </c>
      <c r="D8050" s="195"/>
      <c r="E8050"/>
      <c r="F8050" s="96">
        <v>2.31</v>
      </c>
      <c r="G8050" s="91">
        <f t="shared" si="7"/>
        <v>10.715</v>
      </c>
      <c r="H8050" s="41">
        <f t="shared" si="8"/>
        <v>2.8278760438382733E-4</v>
      </c>
      <c r="I8050" s="42">
        <f t="shared" si="9"/>
        <v>83.696499848350413</v>
      </c>
      <c r="J8050" s="41">
        <f t="shared" si="10"/>
        <v>2.976388888888889E-4</v>
      </c>
      <c r="K8050" s="42">
        <f t="shared" si="11"/>
        <v>4.6914031765382669</v>
      </c>
      <c r="L8050" s="41">
        <f t="shared" si="12"/>
        <v>2.8278760438382733E-4</v>
      </c>
      <c r="M8050" s="42">
        <f t="shared" si="13"/>
        <v>4.4292896881424628</v>
      </c>
    </row>
    <row r="8051" spans="1:13" x14ac:dyDescent="0.2">
      <c r="A8051" s="84">
        <v>360</v>
      </c>
      <c r="B8051" s="85">
        <v>41374</v>
      </c>
      <c r="C8051" s="105">
        <v>19.11</v>
      </c>
      <c r="D8051" s="195"/>
      <c r="E8051"/>
      <c r="F8051" s="96">
        <v>2.31</v>
      </c>
      <c r="G8051" s="91">
        <f t="shared" ref="G8051:G8114" si="14">(C8051+F8051)/2</f>
        <v>10.709999999999999</v>
      </c>
      <c r="H8051" s="41">
        <f t="shared" ref="H8051:H8114" si="15">((1+G8051/100)^(1/360))-1</f>
        <v>2.8266211886385229E-4</v>
      </c>
      <c r="I8051" s="42">
        <f t="shared" ref="I8051:I8114" si="16">I8050*(1+H8051)</f>
        <v>83.720157678339035</v>
      </c>
      <c r="J8051" s="41">
        <f t="shared" ref="J8051:J8114" si="17">((C8051+F8051)/2)/36000</f>
        <v>2.9749999999999997E-4</v>
      </c>
      <c r="K8051" s="42">
        <f t="shared" ref="K8051:K8114" si="18">K8050+J8051</f>
        <v>4.6917006765382672</v>
      </c>
      <c r="L8051" s="41">
        <f t="shared" ref="L8051:L8114" si="19">((1+G8051/100)^(1/360))-1</f>
        <v>2.8266211886385229E-4</v>
      </c>
      <c r="M8051" s="42">
        <f t="shared" ref="M8051:M8114" si="20">M8050+L8051</f>
        <v>4.4295723502613269</v>
      </c>
    </row>
    <row r="8052" spans="1:13" x14ac:dyDescent="0.2">
      <c r="A8052" s="84">
        <v>360</v>
      </c>
      <c r="B8052" s="85">
        <v>41375</v>
      </c>
      <c r="C8052" s="105">
        <v>19.07</v>
      </c>
      <c r="D8052" s="195"/>
      <c r="E8052"/>
      <c r="F8052" s="96">
        <v>2.3199999999999998</v>
      </c>
      <c r="G8052" s="91">
        <f t="shared" si="14"/>
        <v>10.695</v>
      </c>
      <c r="H8052" s="41">
        <f t="shared" si="15"/>
        <v>2.8228562839194282E-4</v>
      </c>
      <c r="I8052" s="42">
        <f t="shared" si="16"/>
        <v>83.743790675658332</v>
      </c>
      <c r="J8052" s="41">
        <f t="shared" si="17"/>
        <v>2.9708333333333334E-4</v>
      </c>
      <c r="K8052" s="42">
        <f t="shared" si="18"/>
        <v>4.6919977598716001</v>
      </c>
      <c r="L8052" s="41">
        <f t="shared" si="19"/>
        <v>2.8228562839194282E-4</v>
      </c>
      <c r="M8052" s="42">
        <f t="shared" si="20"/>
        <v>4.4298546358897184</v>
      </c>
    </row>
    <row r="8053" spans="1:13" x14ac:dyDescent="0.2">
      <c r="A8053" s="84">
        <v>360</v>
      </c>
      <c r="B8053" s="85">
        <v>41376</v>
      </c>
      <c r="C8053" s="105">
        <v>19.059999999999999</v>
      </c>
      <c r="D8053" s="195"/>
      <c r="E8053"/>
      <c r="F8053" s="96">
        <v>2.34</v>
      </c>
      <c r="G8053" s="91">
        <f t="shared" si="14"/>
        <v>10.7</v>
      </c>
      <c r="H8053" s="41">
        <f t="shared" si="15"/>
        <v>2.8241113086835412E-4</v>
      </c>
      <c r="I8053" s="42">
        <f t="shared" si="16"/>
        <v>83.767440854286249</v>
      </c>
      <c r="J8053" s="41">
        <f t="shared" si="17"/>
        <v>2.9722222222222221E-4</v>
      </c>
      <c r="K8053" s="42">
        <f t="shared" si="18"/>
        <v>4.6922949820938227</v>
      </c>
      <c r="L8053" s="41">
        <f t="shared" si="19"/>
        <v>2.8241113086835412E-4</v>
      </c>
      <c r="M8053" s="42">
        <f t="shared" si="20"/>
        <v>4.4301370470205867</v>
      </c>
    </row>
    <row r="8054" spans="1:13" x14ac:dyDescent="0.2">
      <c r="A8054" s="84">
        <v>360</v>
      </c>
      <c r="B8054" s="85">
        <v>41377</v>
      </c>
      <c r="C8054" s="105">
        <v>19.059999999999999</v>
      </c>
      <c r="D8054" s="195"/>
      <c r="E8054"/>
      <c r="F8054" s="96">
        <v>2.34</v>
      </c>
      <c r="G8054" s="91">
        <f t="shared" si="14"/>
        <v>10.7</v>
      </c>
      <c r="H8054" s="41">
        <f t="shared" si="15"/>
        <v>2.8241113086835412E-4</v>
      </c>
      <c r="I8054" s="42">
        <f t="shared" si="16"/>
        <v>83.791097711987859</v>
      </c>
      <c r="J8054" s="41">
        <f t="shared" si="17"/>
        <v>2.9722222222222221E-4</v>
      </c>
      <c r="K8054" s="42">
        <f t="shared" si="18"/>
        <v>4.6925922043160453</v>
      </c>
      <c r="L8054" s="41">
        <f t="shared" si="19"/>
        <v>2.8241113086835412E-4</v>
      </c>
      <c r="M8054" s="42">
        <f t="shared" si="20"/>
        <v>4.4304194581514551</v>
      </c>
    </row>
    <row r="8055" spans="1:13" x14ac:dyDescent="0.2">
      <c r="A8055" s="84">
        <v>360</v>
      </c>
      <c r="B8055" s="85">
        <v>41378</v>
      </c>
      <c r="C8055" s="105">
        <v>19.059999999999999</v>
      </c>
      <c r="D8055" s="195"/>
      <c r="E8055"/>
      <c r="F8055" s="96">
        <v>2.34</v>
      </c>
      <c r="G8055" s="91">
        <f t="shared" si="14"/>
        <v>10.7</v>
      </c>
      <c r="H8055" s="41">
        <f t="shared" si="15"/>
        <v>2.8241113086835412E-4</v>
      </c>
      <c r="I8055" s="42">
        <f t="shared" si="16"/>
        <v>83.814761250649397</v>
      </c>
      <c r="J8055" s="41">
        <f t="shared" si="17"/>
        <v>2.9722222222222221E-4</v>
      </c>
      <c r="K8055" s="42">
        <f t="shared" si="18"/>
        <v>4.6928894265382679</v>
      </c>
      <c r="L8055" s="41">
        <f t="shared" si="19"/>
        <v>2.8241113086835412E-4</v>
      </c>
      <c r="M8055" s="42">
        <f t="shared" si="20"/>
        <v>4.4307018692823235</v>
      </c>
    </row>
    <row r="8056" spans="1:13" x14ac:dyDescent="0.2">
      <c r="A8056" s="84">
        <v>360</v>
      </c>
      <c r="B8056" s="85">
        <v>41379</v>
      </c>
      <c r="C8056" s="105">
        <v>19.04</v>
      </c>
      <c r="D8056" s="195"/>
      <c r="E8056"/>
      <c r="F8056" s="96">
        <v>2.33</v>
      </c>
      <c r="G8056" s="91">
        <f t="shared" si="14"/>
        <v>10.684999999999999</v>
      </c>
      <c r="H8056" s="41">
        <f t="shared" si="15"/>
        <v>2.8203460647868717E-4</v>
      </c>
      <c r="I8056" s="42">
        <f t="shared" si="16"/>
        <v>83.838399913855824</v>
      </c>
      <c r="J8056" s="41">
        <f t="shared" si="17"/>
        <v>2.9680555555555553E-4</v>
      </c>
      <c r="K8056" s="42">
        <f t="shared" si="18"/>
        <v>4.6931862320938231</v>
      </c>
      <c r="L8056" s="41">
        <f t="shared" si="19"/>
        <v>2.8203460647868717E-4</v>
      </c>
      <c r="M8056" s="42">
        <f t="shared" si="20"/>
        <v>4.4309839038888024</v>
      </c>
    </row>
    <row r="8057" spans="1:13" x14ac:dyDescent="0.2">
      <c r="A8057" s="84">
        <v>360</v>
      </c>
      <c r="B8057" s="85">
        <v>41380</v>
      </c>
      <c r="C8057" s="105">
        <v>19.05</v>
      </c>
      <c r="D8057" s="195"/>
      <c r="E8057"/>
      <c r="F8057" s="96">
        <v>2.29</v>
      </c>
      <c r="G8057" s="91">
        <f t="shared" si="14"/>
        <v>10.67</v>
      </c>
      <c r="H8057" s="41">
        <f t="shared" si="15"/>
        <v>2.8165803120061561E-4</v>
      </c>
      <c r="I8057" s="42">
        <f t="shared" si="16"/>
        <v>83.862013672514564</v>
      </c>
      <c r="J8057" s="41">
        <f t="shared" si="17"/>
        <v>2.963888888888889E-4</v>
      </c>
      <c r="K8057" s="42">
        <f t="shared" si="18"/>
        <v>4.6934826209827119</v>
      </c>
      <c r="L8057" s="41">
        <f t="shared" si="19"/>
        <v>2.8165803120061561E-4</v>
      </c>
      <c r="M8057" s="42">
        <f t="shared" si="20"/>
        <v>4.4312655619200028</v>
      </c>
    </row>
    <row r="8058" spans="1:13" x14ac:dyDescent="0.2">
      <c r="A8058" s="84">
        <v>360</v>
      </c>
      <c r="B8058" s="85">
        <v>41381</v>
      </c>
      <c r="C8058" s="105">
        <v>19.059999999999999</v>
      </c>
      <c r="D8058" s="195"/>
      <c r="E8058"/>
      <c r="F8058" s="96">
        <v>2.3199999999999998</v>
      </c>
      <c r="G8058" s="91">
        <f t="shared" si="14"/>
        <v>10.69</v>
      </c>
      <c r="H8058" s="41">
        <f t="shared" si="15"/>
        <v>2.8216012026205384E-4</v>
      </c>
      <c r="I8058" s="42">
        <f t="shared" si="16"/>
        <v>83.885676188377815</v>
      </c>
      <c r="J8058" s="41">
        <f t="shared" si="17"/>
        <v>2.969444444444444E-4</v>
      </c>
      <c r="K8058" s="42">
        <f t="shared" si="18"/>
        <v>4.6937795654271559</v>
      </c>
      <c r="L8058" s="41">
        <f t="shared" si="19"/>
        <v>2.8216012026205384E-4</v>
      </c>
      <c r="M8058" s="42">
        <f t="shared" si="20"/>
        <v>4.431547722040265</v>
      </c>
    </row>
    <row r="8059" spans="1:13" x14ac:dyDescent="0.2">
      <c r="A8059" s="84">
        <v>360</v>
      </c>
      <c r="B8059" s="85">
        <v>41382</v>
      </c>
      <c r="C8059" s="105">
        <v>19.04</v>
      </c>
      <c r="D8059" s="195"/>
      <c r="E8059"/>
      <c r="F8059" s="96">
        <v>2.2999999999999998</v>
      </c>
      <c r="G8059" s="91">
        <f t="shared" si="14"/>
        <v>10.67</v>
      </c>
      <c r="H8059" s="41">
        <f t="shared" si="15"/>
        <v>2.8165803120061561E-4</v>
      </c>
      <c r="I8059" s="42">
        <f t="shared" si="16"/>
        <v>83.909303262778963</v>
      </c>
      <c r="J8059" s="41">
        <f t="shared" si="17"/>
        <v>2.963888888888889E-4</v>
      </c>
      <c r="K8059" s="42">
        <f t="shared" si="18"/>
        <v>4.6940759543160446</v>
      </c>
      <c r="L8059" s="41">
        <f t="shared" si="19"/>
        <v>2.8165803120061561E-4</v>
      </c>
      <c r="M8059" s="42">
        <f t="shared" si="20"/>
        <v>4.4318293800714654</v>
      </c>
    </row>
    <row r="8060" spans="1:13" x14ac:dyDescent="0.2">
      <c r="A8060" s="84">
        <v>360</v>
      </c>
      <c r="B8060" s="85">
        <v>41383</v>
      </c>
      <c r="C8060" s="105">
        <v>19.03</v>
      </c>
      <c r="D8060" s="195"/>
      <c r="E8060"/>
      <c r="F8060" s="96">
        <v>2.2999999999999998</v>
      </c>
      <c r="G8060" s="91">
        <f t="shared" si="14"/>
        <v>10.665000000000001</v>
      </c>
      <c r="H8060" s="41">
        <f t="shared" si="15"/>
        <v>2.8153249479712095E-4</v>
      </c>
      <c r="I8060" s="42">
        <f t="shared" si="16"/>
        <v>83.932926458263225</v>
      </c>
      <c r="J8060" s="41">
        <f t="shared" si="17"/>
        <v>2.9625000000000002E-4</v>
      </c>
      <c r="K8060" s="42">
        <f t="shared" si="18"/>
        <v>4.6943722043160445</v>
      </c>
      <c r="L8060" s="41">
        <f t="shared" si="19"/>
        <v>2.8153249479712095E-4</v>
      </c>
      <c r="M8060" s="42">
        <f t="shared" si="20"/>
        <v>4.4321109125662623</v>
      </c>
    </row>
    <row r="8061" spans="1:13" x14ac:dyDescent="0.2">
      <c r="A8061" s="84">
        <v>360</v>
      </c>
      <c r="B8061" s="85">
        <v>41384</v>
      </c>
      <c r="C8061" s="105">
        <v>19.03</v>
      </c>
      <c r="D8061" s="195"/>
      <c r="E8061"/>
      <c r="F8061" s="96">
        <v>2.2999999999999998</v>
      </c>
      <c r="G8061" s="91">
        <f t="shared" si="14"/>
        <v>10.665000000000001</v>
      </c>
      <c r="H8061" s="41">
        <f t="shared" si="15"/>
        <v>2.8153249479712095E-4</v>
      </c>
      <c r="I8061" s="42">
        <f t="shared" si="16"/>
        <v>83.956556304444646</v>
      </c>
      <c r="J8061" s="41">
        <f t="shared" si="17"/>
        <v>2.9625000000000002E-4</v>
      </c>
      <c r="K8061" s="42">
        <f t="shared" si="18"/>
        <v>4.6946684543160444</v>
      </c>
      <c r="L8061" s="41">
        <f t="shared" si="19"/>
        <v>2.8153249479712095E-4</v>
      </c>
      <c r="M8061" s="42">
        <f t="shared" si="20"/>
        <v>4.4323924450610592</v>
      </c>
    </row>
    <row r="8062" spans="1:13" x14ac:dyDescent="0.2">
      <c r="A8062" s="84">
        <v>360</v>
      </c>
      <c r="B8062" s="85">
        <v>41385</v>
      </c>
      <c r="C8062" s="105">
        <v>19.03</v>
      </c>
      <c r="D8062" s="195"/>
      <c r="E8062"/>
      <c r="F8062" s="96">
        <v>2.2999999999999998</v>
      </c>
      <c r="G8062" s="91">
        <f t="shared" si="14"/>
        <v>10.665000000000001</v>
      </c>
      <c r="H8062" s="41">
        <f t="shared" si="15"/>
        <v>2.8153249479712095E-4</v>
      </c>
      <c r="I8062" s="42">
        <f t="shared" si="16"/>
        <v>83.980192803195607</v>
      </c>
      <c r="J8062" s="41">
        <f t="shared" si="17"/>
        <v>2.9625000000000002E-4</v>
      </c>
      <c r="K8062" s="42">
        <f t="shared" si="18"/>
        <v>4.6949647043160443</v>
      </c>
      <c r="L8062" s="41">
        <f t="shared" si="19"/>
        <v>2.8153249479712095E-4</v>
      </c>
      <c r="M8062" s="42">
        <f t="shared" si="20"/>
        <v>4.4326739775558561</v>
      </c>
    </row>
    <row r="8063" spans="1:13" x14ac:dyDescent="0.2">
      <c r="A8063" s="84">
        <v>360</v>
      </c>
      <c r="B8063" s="85">
        <v>41386</v>
      </c>
      <c r="C8063" s="105">
        <v>19.03</v>
      </c>
      <c r="D8063" s="195"/>
      <c r="E8063"/>
      <c r="F8063" s="96">
        <v>2.33</v>
      </c>
      <c r="G8063" s="91">
        <f t="shared" si="14"/>
        <v>10.68</v>
      </c>
      <c r="H8063" s="41">
        <f t="shared" si="15"/>
        <v>2.8190908704095463E-4</v>
      </c>
      <c r="I8063" s="42">
        <f t="shared" si="16"/>
        <v>84.003867582678282</v>
      </c>
      <c r="J8063" s="41">
        <f t="shared" si="17"/>
        <v>2.9666666666666665E-4</v>
      </c>
      <c r="K8063" s="42">
        <f t="shared" si="18"/>
        <v>4.6952613709827107</v>
      </c>
      <c r="L8063" s="41">
        <f t="shared" si="19"/>
        <v>2.8190908704095463E-4</v>
      </c>
      <c r="M8063" s="42">
        <f t="shared" si="20"/>
        <v>4.4329558866428975</v>
      </c>
    </row>
    <row r="8064" spans="1:13" x14ac:dyDescent="0.2">
      <c r="A8064" s="84">
        <v>360</v>
      </c>
      <c r="B8064" s="85">
        <v>41387</v>
      </c>
      <c r="C8064" s="105">
        <v>19.09</v>
      </c>
      <c r="D8064" s="195"/>
      <c r="E8064"/>
      <c r="F8064" s="96">
        <v>2.35</v>
      </c>
      <c r="G8064" s="91">
        <f t="shared" si="14"/>
        <v>10.72</v>
      </c>
      <c r="H8064" s="41">
        <f t="shared" si="15"/>
        <v>2.8291308425254513E-4</v>
      </c>
      <c r="I8064" s="42">
        <f t="shared" si="16"/>
        <v>84.027633375945243</v>
      </c>
      <c r="J8064" s="41">
        <f t="shared" si="17"/>
        <v>2.9777777777777778E-4</v>
      </c>
      <c r="K8064" s="42">
        <f t="shared" si="18"/>
        <v>4.6955591487604886</v>
      </c>
      <c r="L8064" s="41">
        <f t="shared" si="19"/>
        <v>2.8291308425254513E-4</v>
      </c>
      <c r="M8064" s="42">
        <f t="shared" si="20"/>
        <v>4.4332387997271496</v>
      </c>
    </row>
    <row r="8065" spans="1:13" x14ac:dyDescent="0.2">
      <c r="A8065" s="84">
        <v>360</v>
      </c>
      <c r="B8065" s="85">
        <v>41388</v>
      </c>
      <c r="C8065" s="105">
        <v>19</v>
      </c>
      <c r="D8065" s="195"/>
      <c r="E8065"/>
      <c r="F8065" s="96">
        <v>2.3199999999999998</v>
      </c>
      <c r="G8065" s="91">
        <f t="shared" si="14"/>
        <v>10.66</v>
      </c>
      <c r="H8065" s="41">
        <f t="shared" si="15"/>
        <v>2.8140695273726202E-4</v>
      </c>
      <c r="I8065" s="42">
        <f t="shared" si="16"/>
        <v>84.051279336199286</v>
      </c>
      <c r="J8065" s="41">
        <f t="shared" si="17"/>
        <v>2.9611111111111114E-4</v>
      </c>
      <c r="K8065" s="42">
        <f t="shared" si="18"/>
        <v>4.6958552598715997</v>
      </c>
      <c r="L8065" s="41">
        <f t="shared" si="19"/>
        <v>2.8140695273726202E-4</v>
      </c>
      <c r="M8065" s="42">
        <f t="shared" si="20"/>
        <v>4.4335202066798871</v>
      </c>
    </row>
    <row r="8066" spans="1:13" x14ac:dyDescent="0.2">
      <c r="A8066" s="84">
        <v>360</v>
      </c>
      <c r="B8066" s="85">
        <v>41389</v>
      </c>
      <c r="C8066" s="105">
        <v>19.02</v>
      </c>
      <c r="D8066" s="195"/>
      <c r="E8066"/>
      <c r="F8066" s="96">
        <v>2.2999999999999998</v>
      </c>
      <c r="G8066" s="91">
        <f t="shared" si="14"/>
        <v>10.66</v>
      </c>
      <c r="H8066" s="41">
        <f t="shared" si="15"/>
        <v>2.8140695273726202E-4</v>
      </c>
      <c r="I8066" s="42">
        <f t="shared" si="16"/>
        <v>84.074931950590951</v>
      </c>
      <c r="J8066" s="41">
        <f t="shared" si="17"/>
        <v>2.9611111111111114E-4</v>
      </c>
      <c r="K8066" s="42">
        <f t="shared" si="18"/>
        <v>4.6961513709827107</v>
      </c>
      <c r="L8066" s="41">
        <f t="shared" si="19"/>
        <v>2.8140695273726202E-4</v>
      </c>
      <c r="M8066" s="42">
        <f t="shared" si="20"/>
        <v>4.4338016136326246</v>
      </c>
    </row>
    <row r="8067" spans="1:13" x14ac:dyDescent="0.2">
      <c r="A8067" s="84">
        <v>360</v>
      </c>
      <c r="B8067" s="85">
        <v>41390</v>
      </c>
      <c r="C8067" s="105">
        <v>19.04</v>
      </c>
      <c r="D8067" s="195"/>
      <c r="E8067"/>
      <c r="F8067" s="96">
        <v>2.2999999999999998</v>
      </c>
      <c r="G8067" s="91">
        <f t="shared" si="14"/>
        <v>10.67</v>
      </c>
      <c r="H8067" s="41">
        <f t="shared" si="15"/>
        <v>2.8165803120061561E-4</v>
      </c>
      <c r="I8067" s="42">
        <f t="shared" si="16"/>
        <v>84.098612330397486</v>
      </c>
      <c r="J8067" s="41">
        <f t="shared" si="17"/>
        <v>2.963888888888889E-4</v>
      </c>
      <c r="K8067" s="42">
        <f t="shared" si="18"/>
        <v>4.6964477598715995</v>
      </c>
      <c r="L8067" s="41">
        <f t="shared" si="19"/>
        <v>2.8165803120061561E-4</v>
      </c>
      <c r="M8067" s="42">
        <f t="shared" si="20"/>
        <v>4.434083271663825</v>
      </c>
    </row>
    <row r="8068" spans="1:13" x14ac:dyDescent="0.2">
      <c r="A8068" s="84">
        <v>360</v>
      </c>
      <c r="B8068" s="85">
        <v>41391</v>
      </c>
      <c r="C8068" s="105">
        <v>19.04</v>
      </c>
      <c r="D8068" s="195"/>
      <c r="E8068"/>
      <c r="F8068" s="96">
        <v>2.2999999999999998</v>
      </c>
      <c r="G8068" s="91">
        <f t="shared" si="14"/>
        <v>10.67</v>
      </c>
      <c r="H8068" s="41">
        <f t="shared" si="15"/>
        <v>2.8165803120061561E-4</v>
      </c>
      <c r="I8068" s="42">
        <f t="shared" si="16"/>
        <v>84.122299379973171</v>
      </c>
      <c r="J8068" s="41">
        <f t="shared" si="17"/>
        <v>2.963888888888889E-4</v>
      </c>
      <c r="K8068" s="42">
        <f t="shared" si="18"/>
        <v>4.6967441487604882</v>
      </c>
      <c r="L8068" s="41">
        <f t="shared" si="19"/>
        <v>2.8165803120061561E-4</v>
      </c>
      <c r="M8068" s="42">
        <f t="shared" si="20"/>
        <v>4.4343649296950254</v>
      </c>
    </row>
    <row r="8069" spans="1:13" x14ac:dyDescent="0.2">
      <c r="A8069" s="84">
        <v>360</v>
      </c>
      <c r="B8069" s="85">
        <v>41392</v>
      </c>
      <c r="C8069" s="105">
        <v>19.04</v>
      </c>
      <c r="D8069" s="195"/>
      <c r="E8069"/>
      <c r="F8069" s="96">
        <v>2.2999999999999998</v>
      </c>
      <c r="G8069" s="91">
        <f t="shared" si="14"/>
        <v>10.67</v>
      </c>
      <c r="H8069" s="41">
        <f t="shared" si="15"/>
        <v>2.8165803120061561E-4</v>
      </c>
      <c r="I8069" s="42">
        <f t="shared" si="16"/>
        <v>84.145993101196609</v>
      </c>
      <c r="J8069" s="41">
        <f t="shared" si="17"/>
        <v>2.963888888888889E-4</v>
      </c>
      <c r="K8069" s="42">
        <f t="shared" si="18"/>
        <v>4.6970405376493769</v>
      </c>
      <c r="L8069" s="41">
        <f t="shared" si="19"/>
        <v>2.8165803120061561E-4</v>
      </c>
      <c r="M8069" s="42">
        <f t="shared" si="20"/>
        <v>4.4346465877262258</v>
      </c>
    </row>
    <row r="8070" spans="1:13" x14ac:dyDescent="0.2">
      <c r="A8070" s="84">
        <v>360</v>
      </c>
      <c r="B8070" s="85">
        <v>41393</v>
      </c>
      <c r="C8070" s="105">
        <v>18.989999999999998</v>
      </c>
      <c r="D8070" s="195"/>
      <c r="E8070"/>
      <c r="F8070" s="96">
        <v>2.33</v>
      </c>
      <c r="G8070" s="91">
        <f t="shared" si="14"/>
        <v>10.66</v>
      </c>
      <c r="H8070" s="41">
        <f t="shared" si="15"/>
        <v>2.8140695273726202E-4</v>
      </c>
      <c r="I8070" s="42">
        <f t="shared" si="16"/>
        <v>84.169672368700262</v>
      </c>
      <c r="J8070" s="41">
        <f t="shared" si="17"/>
        <v>2.9611111111111114E-4</v>
      </c>
      <c r="K8070" s="42">
        <f t="shared" si="18"/>
        <v>4.697336648760488</v>
      </c>
      <c r="L8070" s="41">
        <f t="shared" si="19"/>
        <v>2.8140695273726202E-4</v>
      </c>
      <c r="M8070" s="42">
        <f t="shared" si="20"/>
        <v>4.4349279946789633</v>
      </c>
    </row>
    <row r="8071" spans="1:13" x14ac:dyDescent="0.2">
      <c r="A8071" s="84">
        <v>360</v>
      </c>
      <c r="B8071" s="85">
        <v>41394</v>
      </c>
      <c r="C8071" s="105">
        <v>19.02</v>
      </c>
      <c r="D8071" s="195"/>
      <c r="E8071"/>
      <c r="F8071" s="96">
        <v>2.2999999999999998</v>
      </c>
      <c r="G8071" s="91">
        <f t="shared" si="14"/>
        <v>10.66</v>
      </c>
      <c r="H8071" s="41">
        <f t="shared" si="15"/>
        <v>2.8140695273726202E-4</v>
      </c>
      <c r="I8071" s="42">
        <f t="shared" si="16"/>
        <v>84.193358299714433</v>
      </c>
      <c r="J8071" s="41">
        <f t="shared" si="17"/>
        <v>2.9611111111111114E-4</v>
      </c>
      <c r="K8071" s="42">
        <f t="shared" si="18"/>
        <v>4.697632759871599</v>
      </c>
      <c r="L8071" s="41">
        <f t="shared" si="19"/>
        <v>2.8140695273726202E-4</v>
      </c>
      <c r="M8071" s="42">
        <f t="shared" si="20"/>
        <v>4.4352094016317007</v>
      </c>
    </row>
    <row r="8072" spans="1:13" x14ac:dyDescent="0.2">
      <c r="A8072" s="84">
        <v>360</v>
      </c>
      <c r="B8072" s="85">
        <v>41395</v>
      </c>
      <c r="C8072" s="105">
        <v>19.02</v>
      </c>
      <c r="D8072" s="195"/>
      <c r="E8072"/>
      <c r="F8072" s="96">
        <v>2.2999999999999998</v>
      </c>
      <c r="G8072" s="91">
        <f t="shared" si="14"/>
        <v>10.66</v>
      </c>
      <c r="H8072" s="41">
        <f t="shared" si="15"/>
        <v>2.8140695273726202E-4</v>
      </c>
      <c r="I8072" s="42">
        <f t="shared" si="16"/>
        <v>84.217050896114273</v>
      </c>
      <c r="J8072" s="41">
        <f t="shared" si="17"/>
        <v>2.9611111111111114E-4</v>
      </c>
      <c r="K8072" s="42">
        <f t="shared" si="18"/>
        <v>4.6979288709827101</v>
      </c>
      <c r="L8072" s="41">
        <f t="shared" si="19"/>
        <v>2.8140695273726202E-4</v>
      </c>
      <c r="M8072" s="42">
        <f t="shared" si="20"/>
        <v>4.4354908085844382</v>
      </c>
    </row>
    <row r="8073" spans="1:13" x14ac:dyDescent="0.2">
      <c r="A8073" s="84">
        <v>360</v>
      </c>
      <c r="B8073" s="85">
        <v>41396</v>
      </c>
      <c r="C8073" s="105">
        <v>18.93</v>
      </c>
      <c r="D8073" s="195"/>
      <c r="E8073"/>
      <c r="F8073" s="96">
        <v>2.31</v>
      </c>
      <c r="G8073" s="91">
        <f t="shared" si="14"/>
        <v>10.62</v>
      </c>
      <c r="H8073" s="41">
        <f t="shared" si="15"/>
        <v>2.8040241257154541E-4</v>
      </c>
      <c r="I8073" s="42">
        <f t="shared" si="16"/>
        <v>84.240665560365201</v>
      </c>
      <c r="J8073" s="41">
        <f t="shared" si="17"/>
        <v>2.9499999999999996E-4</v>
      </c>
      <c r="K8073" s="42">
        <f t="shared" si="18"/>
        <v>4.6982238709827104</v>
      </c>
      <c r="L8073" s="41">
        <f t="shared" si="19"/>
        <v>2.8040241257154541E-4</v>
      </c>
      <c r="M8073" s="42">
        <f t="shared" si="20"/>
        <v>4.43577121099701</v>
      </c>
    </row>
    <row r="8074" spans="1:13" x14ac:dyDescent="0.2">
      <c r="A8074" s="84">
        <v>360</v>
      </c>
      <c r="B8074" s="85">
        <v>41397</v>
      </c>
      <c r="C8074" s="105">
        <v>18.95</v>
      </c>
      <c r="D8074" s="195"/>
      <c r="E8074"/>
      <c r="F8074" s="96">
        <v>2.29</v>
      </c>
      <c r="G8074" s="91">
        <f t="shared" si="14"/>
        <v>10.62</v>
      </c>
      <c r="H8074" s="41">
        <f t="shared" si="15"/>
        <v>2.8040241257154541E-4</v>
      </c>
      <c r="I8074" s="42">
        <f t="shared" si="16"/>
        <v>84.264286846224962</v>
      </c>
      <c r="J8074" s="41">
        <f t="shared" si="17"/>
        <v>2.9499999999999996E-4</v>
      </c>
      <c r="K8074" s="42">
        <f t="shared" si="18"/>
        <v>4.6985188709827108</v>
      </c>
      <c r="L8074" s="41">
        <f t="shared" si="19"/>
        <v>2.8040241257154541E-4</v>
      </c>
      <c r="M8074" s="42">
        <f t="shared" si="20"/>
        <v>4.4360516134095818</v>
      </c>
    </row>
    <row r="8075" spans="1:13" x14ac:dyDescent="0.2">
      <c r="A8075" s="84">
        <v>360</v>
      </c>
      <c r="B8075" s="85">
        <v>41398</v>
      </c>
      <c r="C8075" s="105">
        <v>18.95</v>
      </c>
      <c r="D8075" s="195"/>
      <c r="E8075"/>
      <c r="F8075" s="96">
        <v>2.29</v>
      </c>
      <c r="G8075" s="91">
        <f t="shared" si="14"/>
        <v>10.62</v>
      </c>
      <c r="H8075" s="41">
        <f t="shared" si="15"/>
        <v>2.8040241257154541E-4</v>
      </c>
      <c r="I8075" s="42">
        <f t="shared" si="16"/>
        <v>84.287914755550261</v>
      </c>
      <c r="J8075" s="41">
        <f t="shared" si="17"/>
        <v>2.9499999999999996E-4</v>
      </c>
      <c r="K8075" s="42">
        <f t="shared" si="18"/>
        <v>4.6988138709827112</v>
      </c>
      <c r="L8075" s="41">
        <f t="shared" si="19"/>
        <v>2.8040241257154541E-4</v>
      </c>
      <c r="M8075" s="42">
        <f t="shared" si="20"/>
        <v>4.4363320158221535</v>
      </c>
    </row>
    <row r="8076" spans="1:13" x14ac:dyDescent="0.2">
      <c r="A8076" s="84">
        <v>360</v>
      </c>
      <c r="B8076" s="85">
        <v>41399</v>
      </c>
      <c r="C8076" s="105">
        <v>18.95</v>
      </c>
      <c r="D8076" s="195"/>
      <c r="E8076"/>
      <c r="F8076" s="96">
        <v>2.29</v>
      </c>
      <c r="G8076" s="91">
        <f t="shared" si="14"/>
        <v>10.62</v>
      </c>
      <c r="H8076" s="41">
        <f t="shared" si="15"/>
        <v>2.8040241257154541E-4</v>
      </c>
      <c r="I8076" s="42">
        <f t="shared" si="16"/>
        <v>84.311549290198343</v>
      </c>
      <c r="J8076" s="41">
        <f t="shared" si="17"/>
        <v>2.9499999999999996E-4</v>
      </c>
      <c r="K8076" s="42">
        <f t="shared" si="18"/>
        <v>4.6991088709827116</v>
      </c>
      <c r="L8076" s="41">
        <f t="shared" si="19"/>
        <v>2.8040241257154541E-4</v>
      </c>
      <c r="M8076" s="42">
        <f t="shared" si="20"/>
        <v>4.4366124182347253</v>
      </c>
    </row>
    <row r="8077" spans="1:13" x14ac:dyDescent="0.2">
      <c r="A8077" s="84">
        <v>360</v>
      </c>
      <c r="B8077" s="85">
        <v>41400</v>
      </c>
      <c r="C8077" s="105">
        <v>18.920000000000002</v>
      </c>
      <c r="D8077" s="195"/>
      <c r="E8077"/>
      <c r="F8077" s="96">
        <v>2.2599999999999998</v>
      </c>
      <c r="G8077" s="91">
        <f t="shared" si="14"/>
        <v>10.59</v>
      </c>
      <c r="H8077" s="41">
        <f t="shared" si="15"/>
        <v>2.7964876970432151E-4</v>
      </c>
      <c r="I8077" s="42">
        <f t="shared" si="16"/>
        <v>84.33512691122921</v>
      </c>
      <c r="J8077" s="41">
        <f t="shared" si="17"/>
        <v>2.9416666666666664E-4</v>
      </c>
      <c r="K8077" s="42">
        <f t="shared" si="18"/>
        <v>4.6994030376493781</v>
      </c>
      <c r="L8077" s="41">
        <f t="shared" si="19"/>
        <v>2.7964876970432151E-4</v>
      </c>
      <c r="M8077" s="42">
        <f t="shared" si="20"/>
        <v>4.4368920670044298</v>
      </c>
    </row>
    <row r="8078" spans="1:13" x14ac:dyDescent="0.2">
      <c r="A8078" s="84">
        <v>360</v>
      </c>
      <c r="B8078" s="85">
        <v>41401</v>
      </c>
      <c r="C8078" s="105">
        <v>18.88</v>
      </c>
      <c r="D8078" s="195"/>
      <c r="E8078"/>
      <c r="F8078" s="96">
        <v>2.23</v>
      </c>
      <c r="G8078" s="91">
        <f t="shared" si="14"/>
        <v>10.555</v>
      </c>
      <c r="H8078" s="41">
        <f t="shared" si="15"/>
        <v>2.7876926197545338E-4</v>
      </c>
      <c r="I8078" s="42">
        <f t="shared" si="16"/>
        <v>84.358636952316857</v>
      </c>
      <c r="J8078" s="41">
        <f t="shared" si="17"/>
        <v>2.9319444444444445E-4</v>
      </c>
      <c r="K8078" s="42">
        <f t="shared" si="18"/>
        <v>4.6996962320938227</v>
      </c>
      <c r="L8078" s="41">
        <f t="shared" si="19"/>
        <v>2.7876926197545338E-4</v>
      </c>
      <c r="M8078" s="42">
        <f t="shared" si="20"/>
        <v>4.4371708362664055</v>
      </c>
    </row>
    <row r="8079" spans="1:13" x14ac:dyDescent="0.2">
      <c r="A8079" s="84">
        <v>360</v>
      </c>
      <c r="B8079" s="85">
        <v>41402</v>
      </c>
      <c r="C8079" s="105">
        <v>18.86</v>
      </c>
      <c r="D8079" s="195"/>
      <c r="E8079"/>
      <c r="F8079" s="96">
        <v>2.2400000000000002</v>
      </c>
      <c r="G8079" s="91">
        <f t="shared" si="14"/>
        <v>10.55</v>
      </c>
      <c r="H8079" s="41">
        <f t="shared" si="15"/>
        <v>2.7864359534812699E-4</v>
      </c>
      <c r="I8079" s="42">
        <f t="shared" si="16"/>
        <v>84.382142946215922</v>
      </c>
      <c r="J8079" s="41">
        <f t="shared" si="17"/>
        <v>2.9305555555555557E-4</v>
      </c>
      <c r="K8079" s="42">
        <f t="shared" si="18"/>
        <v>4.6999892876493785</v>
      </c>
      <c r="L8079" s="41">
        <f t="shared" si="19"/>
        <v>2.7864359534812699E-4</v>
      </c>
      <c r="M8079" s="42">
        <f t="shared" si="20"/>
        <v>4.4374494798617539</v>
      </c>
    </row>
    <row r="8080" spans="1:13" x14ac:dyDescent="0.2">
      <c r="A8080" s="84">
        <v>360</v>
      </c>
      <c r="B8080" s="85">
        <v>41403</v>
      </c>
      <c r="C8080" s="105">
        <v>18.87</v>
      </c>
      <c r="D8080" s="195"/>
      <c r="E8080"/>
      <c r="F8080" s="96">
        <v>2.27</v>
      </c>
      <c r="G8080" s="91">
        <f t="shared" si="14"/>
        <v>10.57</v>
      </c>
      <c r="H8080" s="41">
        <f t="shared" si="15"/>
        <v>2.7914622785418786E-4</v>
      </c>
      <c r="I8080" s="42">
        <f t="shared" si="16"/>
        <v>84.405697903117613</v>
      </c>
      <c r="J8080" s="41">
        <f t="shared" si="17"/>
        <v>2.9361111111111113E-4</v>
      </c>
      <c r="K8080" s="42">
        <f t="shared" si="18"/>
        <v>4.7002828987604897</v>
      </c>
      <c r="L8080" s="41">
        <f t="shared" si="19"/>
        <v>2.7914622785418786E-4</v>
      </c>
      <c r="M8080" s="42">
        <f t="shared" si="20"/>
        <v>4.4377286260896085</v>
      </c>
    </row>
    <row r="8081" spans="1:13" x14ac:dyDescent="0.2">
      <c r="A8081" s="84">
        <v>360</v>
      </c>
      <c r="B8081" s="85">
        <v>41404</v>
      </c>
      <c r="C8081" s="105">
        <v>18.86</v>
      </c>
      <c r="D8081" s="195"/>
      <c r="E8081"/>
      <c r="F8081" s="96">
        <v>2.27</v>
      </c>
      <c r="G8081" s="91">
        <f t="shared" si="14"/>
        <v>10.565</v>
      </c>
      <c r="H8081" s="41">
        <f t="shared" si="15"/>
        <v>2.790205782279287E-4</v>
      </c>
      <c r="I8081" s="42">
        <f t="shared" si="16"/>
        <v>84.429248829752268</v>
      </c>
      <c r="J8081" s="41">
        <f t="shared" si="17"/>
        <v>2.934722222222222E-4</v>
      </c>
      <c r="K8081" s="42">
        <f t="shared" si="18"/>
        <v>4.700576370982712</v>
      </c>
      <c r="L8081" s="41">
        <f t="shared" si="19"/>
        <v>2.790205782279287E-4</v>
      </c>
      <c r="M8081" s="42">
        <f t="shared" si="20"/>
        <v>4.4380076466678364</v>
      </c>
    </row>
    <row r="8082" spans="1:13" x14ac:dyDescent="0.2">
      <c r="A8082" s="84">
        <v>360</v>
      </c>
      <c r="B8082" s="85">
        <v>41405</v>
      </c>
      <c r="C8082" s="105">
        <v>18.86</v>
      </c>
      <c r="D8082" s="195"/>
      <c r="E8082"/>
      <c r="F8082" s="96">
        <v>2.27</v>
      </c>
      <c r="G8082" s="91">
        <f t="shared" si="14"/>
        <v>10.565</v>
      </c>
      <c r="H8082" s="41">
        <f t="shared" si="15"/>
        <v>2.790205782279287E-4</v>
      </c>
      <c r="I8082" s="42">
        <f t="shared" si="16"/>
        <v>84.452806327580092</v>
      </c>
      <c r="J8082" s="41">
        <f t="shared" si="17"/>
        <v>2.934722222222222E-4</v>
      </c>
      <c r="K8082" s="42">
        <f t="shared" si="18"/>
        <v>4.7008698432049343</v>
      </c>
      <c r="L8082" s="41">
        <f t="shared" si="19"/>
        <v>2.790205782279287E-4</v>
      </c>
      <c r="M8082" s="42">
        <f t="shared" si="20"/>
        <v>4.4382866672460644</v>
      </c>
    </row>
    <row r="8083" spans="1:13" x14ac:dyDescent="0.2">
      <c r="A8083" s="84">
        <v>360</v>
      </c>
      <c r="B8083" s="85">
        <v>41406</v>
      </c>
      <c r="C8083" s="105">
        <v>18.86</v>
      </c>
      <c r="D8083" s="195"/>
      <c r="E8083"/>
      <c r="F8083" s="96">
        <v>2.27</v>
      </c>
      <c r="G8083" s="91">
        <f t="shared" si="14"/>
        <v>10.565</v>
      </c>
      <c r="H8083" s="41">
        <f t="shared" si="15"/>
        <v>2.790205782279287E-4</v>
      </c>
      <c r="I8083" s="42">
        <f t="shared" si="16"/>
        <v>84.476370398434582</v>
      </c>
      <c r="J8083" s="41">
        <f t="shared" si="17"/>
        <v>2.934722222222222E-4</v>
      </c>
      <c r="K8083" s="42">
        <f t="shared" si="18"/>
        <v>4.7011633154271566</v>
      </c>
      <c r="L8083" s="41">
        <f t="shared" si="19"/>
        <v>2.790205782279287E-4</v>
      </c>
      <c r="M8083" s="42">
        <f t="shared" si="20"/>
        <v>4.4385656878242923</v>
      </c>
    </row>
    <row r="8084" spans="1:13" x14ac:dyDescent="0.2">
      <c r="A8084" s="84">
        <v>360</v>
      </c>
      <c r="B8084" s="85">
        <v>41407</v>
      </c>
      <c r="C8084" s="105">
        <v>18.89</v>
      </c>
      <c r="D8084" s="195"/>
      <c r="E8084"/>
      <c r="F8084" s="96">
        <v>2.29</v>
      </c>
      <c r="G8084" s="91">
        <f t="shared" si="14"/>
        <v>10.59</v>
      </c>
      <c r="H8084" s="41">
        <f t="shared" si="15"/>
        <v>2.7964876970432151E-4</v>
      </c>
      <c r="I8084" s="42">
        <f t="shared" si="16"/>
        <v>84.499994111485591</v>
      </c>
      <c r="J8084" s="41">
        <f t="shared" si="17"/>
        <v>2.9416666666666664E-4</v>
      </c>
      <c r="K8084" s="42">
        <f t="shared" si="18"/>
        <v>4.7014574820938231</v>
      </c>
      <c r="L8084" s="41">
        <f t="shared" si="19"/>
        <v>2.7964876970432151E-4</v>
      </c>
      <c r="M8084" s="42">
        <f t="shared" si="20"/>
        <v>4.4388453365939968</v>
      </c>
    </row>
    <row r="8085" spans="1:13" x14ac:dyDescent="0.2">
      <c r="A8085" s="84">
        <v>360</v>
      </c>
      <c r="B8085" s="85">
        <v>41408</v>
      </c>
      <c r="C8085" s="105">
        <v>18.93</v>
      </c>
      <c r="D8085" s="195"/>
      <c r="E8085"/>
      <c r="F8085" s="96">
        <v>2.2799999999999998</v>
      </c>
      <c r="G8085" s="91">
        <f t="shared" si="14"/>
        <v>10.605</v>
      </c>
      <c r="H8085" s="41">
        <f t="shared" si="15"/>
        <v>2.800256166186621E-4</v>
      </c>
      <c r="I8085" s="42">
        <f t="shared" si="16"/>
        <v>84.523656274440938</v>
      </c>
      <c r="J8085" s="41">
        <f t="shared" si="17"/>
        <v>2.9458333333333333E-4</v>
      </c>
      <c r="K8085" s="42">
        <f t="shared" si="18"/>
        <v>4.7017520654271561</v>
      </c>
      <c r="L8085" s="41">
        <f t="shared" si="19"/>
        <v>2.800256166186621E-4</v>
      </c>
      <c r="M8085" s="42">
        <f t="shared" si="20"/>
        <v>4.4391253622106159</v>
      </c>
    </row>
    <row r="8086" spans="1:13" x14ac:dyDescent="0.2">
      <c r="A8086" s="84">
        <v>360</v>
      </c>
      <c r="B8086" s="85">
        <v>41409</v>
      </c>
      <c r="C8086" s="105">
        <v>18.97</v>
      </c>
      <c r="D8086" s="195"/>
      <c r="E8086"/>
      <c r="F8086" s="96">
        <v>2.27</v>
      </c>
      <c r="G8086" s="91">
        <f t="shared" si="14"/>
        <v>10.62</v>
      </c>
      <c r="H8086" s="41">
        <f t="shared" si="15"/>
        <v>2.8040241257154541E-4</v>
      </c>
      <c r="I8086" s="42">
        <f t="shared" si="16"/>
        <v>84.547356911579655</v>
      </c>
      <c r="J8086" s="41">
        <f t="shared" si="17"/>
        <v>2.9499999999999996E-4</v>
      </c>
      <c r="K8086" s="42">
        <f t="shared" si="18"/>
        <v>4.7020470654271564</v>
      </c>
      <c r="L8086" s="41">
        <f t="shared" si="19"/>
        <v>2.8040241257154541E-4</v>
      </c>
      <c r="M8086" s="42">
        <f t="shared" si="20"/>
        <v>4.4394057646231877</v>
      </c>
    </row>
    <row r="8087" spans="1:13" x14ac:dyDescent="0.2">
      <c r="A8087" s="84">
        <v>360</v>
      </c>
      <c r="B8087" s="85">
        <v>41410</v>
      </c>
      <c r="C8087" s="105">
        <v>18.98</v>
      </c>
      <c r="D8087" s="195"/>
      <c r="E8087"/>
      <c r="F8087" s="96">
        <v>2.33</v>
      </c>
      <c r="G8087" s="91">
        <f t="shared" si="14"/>
        <v>10.655000000000001</v>
      </c>
      <c r="H8087" s="41">
        <f t="shared" si="15"/>
        <v>2.8128140502081678E-4</v>
      </c>
      <c r="I8087" s="42">
        <f t="shared" si="16"/>
        <v>84.571138510922538</v>
      </c>
      <c r="J8087" s="41">
        <f t="shared" si="17"/>
        <v>2.9597222222222226E-4</v>
      </c>
      <c r="K8087" s="42">
        <f t="shared" si="18"/>
        <v>4.7023430376493787</v>
      </c>
      <c r="L8087" s="41">
        <f t="shared" si="19"/>
        <v>2.8128140502081678E-4</v>
      </c>
      <c r="M8087" s="42">
        <f t="shared" si="20"/>
        <v>4.4396870460282081</v>
      </c>
    </row>
    <row r="8088" spans="1:13" x14ac:dyDescent="0.2">
      <c r="A8088" s="84">
        <v>360</v>
      </c>
      <c r="B8088" s="85">
        <v>41411</v>
      </c>
      <c r="C8088" s="105">
        <v>18.95</v>
      </c>
      <c r="D8088" s="195"/>
      <c r="E8088"/>
      <c r="F8088" s="96">
        <v>2.34</v>
      </c>
      <c r="G8088" s="91">
        <f t="shared" si="14"/>
        <v>10.645</v>
      </c>
      <c r="H8088" s="41">
        <f t="shared" si="15"/>
        <v>2.8103029261505874E-4</v>
      </c>
      <c r="I8088" s="42">
        <f t="shared" si="16"/>
        <v>84.594905562725046</v>
      </c>
      <c r="J8088" s="41">
        <f t="shared" si="17"/>
        <v>2.9569444444444446E-4</v>
      </c>
      <c r="K8088" s="42">
        <f t="shared" si="18"/>
        <v>4.7026387320938232</v>
      </c>
      <c r="L8088" s="41">
        <f t="shared" si="19"/>
        <v>2.8103029261505874E-4</v>
      </c>
      <c r="M8088" s="42">
        <f t="shared" si="20"/>
        <v>4.4399680763208229</v>
      </c>
    </row>
    <row r="8089" spans="1:13" x14ac:dyDescent="0.2">
      <c r="A8089" s="84">
        <v>360</v>
      </c>
      <c r="B8089" s="85">
        <v>41412</v>
      </c>
      <c r="C8089" s="105">
        <v>18.95</v>
      </c>
      <c r="D8089" s="195"/>
      <c r="E8089"/>
      <c r="F8089" s="96">
        <v>2.34</v>
      </c>
      <c r="G8089" s="91">
        <f t="shared" si="14"/>
        <v>10.645</v>
      </c>
      <c r="H8089" s="41">
        <f t="shared" si="15"/>
        <v>2.8103029261505874E-4</v>
      </c>
      <c r="I8089" s="42">
        <f t="shared" si="16"/>
        <v>84.618679293789086</v>
      </c>
      <c r="J8089" s="41">
        <f t="shared" si="17"/>
        <v>2.9569444444444446E-4</v>
      </c>
      <c r="K8089" s="42">
        <f t="shared" si="18"/>
        <v>4.7029344265382678</v>
      </c>
      <c r="L8089" s="41">
        <f t="shared" si="19"/>
        <v>2.8103029261505874E-4</v>
      </c>
      <c r="M8089" s="42">
        <f t="shared" si="20"/>
        <v>4.4402491066134377</v>
      </c>
    </row>
    <row r="8090" spans="1:13" x14ac:dyDescent="0.2">
      <c r="A8090" s="84">
        <v>360</v>
      </c>
      <c r="B8090" s="85">
        <v>41413</v>
      </c>
      <c r="C8090" s="105">
        <v>18.95</v>
      </c>
      <c r="D8090" s="195"/>
      <c r="E8090"/>
      <c r="F8090" s="96">
        <v>2.34</v>
      </c>
      <c r="G8090" s="91">
        <f t="shared" si="14"/>
        <v>10.645</v>
      </c>
      <c r="H8090" s="41">
        <f t="shared" si="15"/>
        <v>2.8103029261505874E-4</v>
      </c>
      <c r="I8090" s="42">
        <f t="shared" si="16"/>
        <v>84.642459705991726</v>
      </c>
      <c r="J8090" s="41">
        <f t="shared" si="17"/>
        <v>2.9569444444444446E-4</v>
      </c>
      <c r="K8090" s="42">
        <f t="shared" si="18"/>
        <v>4.7032301209827123</v>
      </c>
      <c r="L8090" s="41">
        <f t="shared" si="19"/>
        <v>2.8103029261505874E-4</v>
      </c>
      <c r="M8090" s="42">
        <f t="shared" si="20"/>
        <v>4.4405301369060526</v>
      </c>
    </row>
    <row r="8091" spans="1:13" x14ac:dyDescent="0.2">
      <c r="A8091" s="84">
        <v>360</v>
      </c>
      <c r="B8091" s="85">
        <v>41414</v>
      </c>
      <c r="C8091" s="105">
        <v>18.95</v>
      </c>
      <c r="D8091" s="195"/>
      <c r="E8091"/>
      <c r="F8091" s="96">
        <v>2.35</v>
      </c>
      <c r="G8091" s="91">
        <f t="shared" si="14"/>
        <v>10.65</v>
      </c>
      <c r="H8091" s="41">
        <f t="shared" si="15"/>
        <v>2.8115585164689705E-4</v>
      </c>
      <c r="I8091" s="42">
        <f t="shared" si="16"/>
        <v>84.666257428835848</v>
      </c>
      <c r="J8091" s="41">
        <f t="shared" si="17"/>
        <v>2.9583333333333333E-4</v>
      </c>
      <c r="K8091" s="42">
        <f t="shared" si="18"/>
        <v>4.7035259543160457</v>
      </c>
      <c r="L8091" s="41">
        <f t="shared" si="19"/>
        <v>2.8115585164689705E-4</v>
      </c>
      <c r="M8091" s="42">
        <f t="shared" si="20"/>
        <v>4.440811292757699</v>
      </c>
    </row>
    <row r="8092" spans="1:13" x14ac:dyDescent="0.2">
      <c r="A8092" s="84">
        <v>360</v>
      </c>
      <c r="B8092" s="85">
        <v>41415</v>
      </c>
      <c r="C8092" s="105">
        <v>18.96</v>
      </c>
      <c r="D8092" s="195"/>
      <c r="E8092"/>
      <c r="F8092" s="96">
        <v>2.31</v>
      </c>
      <c r="G8092" s="91">
        <f t="shared" si="14"/>
        <v>10.635</v>
      </c>
      <c r="H8092" s="41">
        <f t="shared" si="15"/>
        <v>2.8077915757629412E-4</v>
      </c>
      <c r="I8092" s="42">
        <f t="shared" si="16"/>
        <v>84.69002994927186</v>
      </c>
      <c r="J8092" s="41">
        <f t="shared" si="17"/>
        <v>2.9541666666666665E-4</v>
      </c>
      <c r="K8092" s="42">
        <f t="shared" si="18"/>
        <v>4.7038213709827126</v>
      </c>
      <c r="L8092" s="41">
        <f t="shared" si="19"/>
        <v>2.8077915757629412E-4</v>
      </c>
      <c r="M8092" s="42">
        <f t="shared" si="20"/>
        <v>4.4410920719152749</v>
      </c>
    </row>
    <row r="8093" spans="1:13" x14ac:dyDescent="0.2">
      <c r="A8093" s="84">
        <v>360</v>
      </c>
      <c r="B8093" s="85">
        <v>41416</v>
      </c>
      <c r="C8093" s="105">
        <v>18.96</v>
      </c>
      <c r="D8093" s="195"/>
      <c r="E8093"/>
      <c r="F8093" s="96">
        <v>2.3199999999999998</v>
      </c>
      <c r="G8093" s="91">
        <f t="shared" si="14"/>
        <v>10.64</v>
      </c>
      <c r="H8093" s="41">
        <f t="shared" si="15"/>
        <v>2.8090472792507981E-4</v>
      </c>
      <c r="I8093" s="42">
        <f t="shared" si="16"/>
        <v>84.713819779092731</v>
      </c>
      <c r="J8093" s="41">
        <f t="shared" si="17"/>
        <v>2.9555555555555558E-4</v>
      </c>
      <c r="K8093" s="42">
        <f t="shared" si="18"/>
        <v>4.7041169265382683</v>
      </c>
      <c r="L8093" s="41">
        <f t="shared" si="19"/>
        <v>2.8090472792507981E-4</v>
      </c>
      <c r="M8093" s="42">
        <f t="shared" si="20"/>
        <v>4.4413729766431995</v>
      </c>
    </row>
    <row r="8094" spans="1:13" x14ac:dyDescent="0.2">
      <c r="A8094" s="84">
        <v>360</v>
      </c>
      <c r="B8094" s="85">
        <v>41417</v>
      </c>
      <c r="C8094" s="105">
        <v>18.989999999999998</v>
      </c>
      <c r="D8094" s="195"/>
      <c r="E8094"/>
      <c r="F8094" s="96">
        <v>2.31</v>
      </c>
      <c r="G8094" s="91">
        <f t="shared" si="14"/>
        <v>10.649999999999999</v>
      </c>
      <c r="H8094" s="41">
        <f t="shared" si="15"/>
        <v>2.8115585164689705E-4</v>
      </c>
      <c r="I8094" s="42">
        <f t="shared" si="16"/>
        <v>84.737637565238984</v>
      </c>
      <c r="J8094" s="41">
        <f t="shared" si="17"/>
        <v>2.9583333333333328E-4</v>
      </c>
      <c r="K8094" s="42">
        <f t="shared" si="18"/>
        <v>4.7044127598716017</v>
      </c>
      <c r="L8094" s="41">
        <f t="shared" si="19"/>
        <v>2.8115585164689705E-4</v>
      </c>
      <c r="M8094" s="42">
        <f t="shared" si="20"/>
        <v>4.4416541324948469</v>
      </c>
    </row>
    <row r="8095" spans="1:13" x14ac:dyDescent="0.2">
      <c r="A8095" s="84">
        <v>360</v>
      </c>
      <c r="B8095" s="85">
        <v>41418</v>
      </c>
      <c r="C8095" s="105">
        <v>18.98</v>
      </c>
      <c r="D8095" s="195"/>
      <c r="E8095"/>
      <c r="F8095" s="96">
        <v>2.33</v>
      </c>
      <c r="G8095" s="91">
        <f t="shared" si="14"/>
        <v>10.655000000000001</v>
      </c>
      <c r="H8095" s="41">
        <f t="shared" si="15"/>
        <v>2.8128140502081678E-4</v>
      </c>
      <c r="I8095" s="42">
        <f t="shared" si="16"/>
        <v>84.761472686991482</v>
      </c>
      <c r="J8095" s="41">
        <f t="shared" si="17"/>
        <v>2.9597222222222226E-4</v>
      </c>
      <c r="K8095" s="42">
        <f t="shared" si="18"/>
        <v>4.7047087320938239</v>
      </c>
      <c r="L8095" s="41">
        <f t="shared" si="19"/>
        <v>2.8128140502081678E-4</v>
      </c>
      <c r="M8095" s="42">
        <f t="shared" si="20"/>
        <v>4.4419354138998681</v>
      </c>
    </row>
    <row r="8096" spans="1:13" x14ac:dyDescent="0.2">
      <c r="A8096" s="84">
        <v>360</v>
      </c>
      <c r="B8096" s="85">
        <v>41419</v>
      </c>
      <c r="C8096" s="105">
        <v>18.98</v>
      </c>
      <c r="D8096" s="195"/>
      <c r="E8096"/>
      <c r="F8096" s="96">
        <v>2.33</v>
      </c>
      <c r="G8096" s="91">
        <f t="shared" si="14"/>
        <v>10.655000000000001</v>
      </c>
      <c r="H8096" s="41">
        <f t="shared" si="15"/>
        <v>2.8128140502081678E-4</v>
      </c>
      <c r="I8096" s="42">
        <f t="shared" si="16"/>
        <v>84.785314513120511</v>
      </c>
      <c r="J8096" s="41">
        <f t="shared" si="17"/>
        <v>2.9597222222222226E-4</v>
      </c>
      <c r="K8096" s="42">
        <f t="shared" si="18"/>
        <v>4.7050047043160461</v>
      </c>
      <c r="L8096" s="41">
        <f t="shared" si="19"/>
        <v>2.8128140502081678E-4</v>
      </c>
      <c r="M8096" s="42">
        <f t="shared" si="20"/>
        <v>4.4422166953048894</v>
      </c>
    </row>
    <row r="8097" spans="1:13" x14ac:dyDescent="0.2">
      <c r="A8097" s="84">
        <v>360</v>
      </c>
      <c r="B8097" s="85">
        <v>41420</v>
      </c>
      <c r="C8097" s="105">
        <v>18.98</v>
      </c>
      <c r="D8097" s="195"/>
      <c r="E8097"/>
      <c r="F8097" s="96">
        <v>2.33</v>
      </c>
      <c r="G8097" s="91">
        <f t="shared" si="14"/>
        <v>10.655000000000001</v>
      </c>
      <c r="H8097" s="41">
        <f t="shared" si="15"/>
        <v>2.8128140502081678E-4</v>
      </c>
      <c r="I8097" s="42">
        <f t="shared" si="16"/>
        <v>84.809163045511895</v>
      </c>
      <c r="J8097" s="41">
        <f t="shared" si="17"/>
        <v>2.9597222222222226E-4</v>
      </c>
      <c r="K8097" s="42">
        <f t="shared" si="18"/>
        <v>4.7053006765382683</v>
      </c>
      <c r="L8097" s="41">
        <f t="shared" si="19"/>
        <v>2.8128140502081678E-4</v>
      </c>
      <c r="M8097" s="42">
        <f t="shared" si="20"/>
        <v>4.4424979767099106</v>
      </c>
    </row>
    <row r="8098" spans="1:13" x14ac:dyDescent="0.2">
      <c r="A8098" s="84">
        <v>360</v>
      </c>
      <c r="B8098" s="85">
        <v>41421</v>
      </c>
      <c r="C8098" s="105">
        <v>18.96</v>
      </c>
      <c r="D8098" s="195"/>
      <c r="E8098"/>
      <c r="F8098" s="96">
        <v>2.3199999999999998</v>
      </c>
      <c r="G8098" s="91">
        <f t="shared" si="14"/>
        <v>10.64</v>
      </c>
      <c r="H8098" s="41">
        <f t="shared" si="15"/>
        <v>2.8090472792507981E-4</v>
      </c>
      <c r="I8098" s="42">
        <f t="shared" si="16"/>
        <v>84.832986340382746</v>
      </c>
      <c r="J8098" s="41">
        <f t="shared" si="17"/>
        <v>2.9555555555555558E-4</v>
      </c>
      <c r="K8098" s="42">
        <f t="shared" si="18"/>
        <v>4.705596232093824</v>
      </c>
      <c r="L8098" s="41">
        <f t="shared" si="19"/>
        <v>2.8090472792507981E-4</v>
      </c>
      <c r="M8098" s="42">
        <f t="shared" si="20"/>
        <v>4.4427788814378353</v>
      </c>
    </row>
    <row r="8099" spans="1:13" x14ac:dyDescent="0.2">
      <c r="A8099" s="84">
        <v>360</v>
      </c>
      <c r="B8099" s="85">
        <v>41422</v>
      </c>
      <c r="C8099" s="105">
        <v>19.010000000000002</v>
      </c>
      <c r="D8099" s="195"/>
      <c r="E8099"/>
      <c r="F8099" s="96">
        <v>2.3199999999999998</v>
      </c>
      <c r="G8099" s="91">
        <f t="shared" si="14"/>
        <v>10.665000000000001</v>
      </c>
      <c r="H8099" s="41">
        <f t="shared" si="15"/>
        <v>2.8153249479712095E-4</v>
      </c>
      <c r="I8099" s="42">
        <f t="shared" si="16"/>
        <v>84.856869582668239</v>
      </c>
      <c r="J8099" s="41">
        <f t="shared" si="17"/>
        <v>2.9625000000000002E-4</v>
      </c>
      <c r="K8099" s="42">
        <f t="shared" si="18"/>
        <v>4.7058924820938239</v>
      </c>
      <c r="L8099" s="41">
        <f t="shared" si="19"/>
        <v>2.8153249479712095E-4</v>
      </c>
      <c r="M8099" s="42">
        <f t="shared" si="20"/>
        <v>4.4430604139326322</v>
      </c>
    </row>
    <row r="8100" spans="1:13" x14ac:dyDescent="0.2">
      <c r="A8100" s="84">
        <v>360</v>
      </c>
      <c r="B8100" s="85">
        <v>41423</v>
      </c>
      <c r="C8100" s="105">
        <v>19.02</v>
      </c>
      <c r="D8100" s="195"/>
      <c r="E8100"/>
      <c r="F8100" s="96">
        <v>2.33</v>
      </c>
      <c r="G8100" s="91">
        <f t="shared" si="14"/>
        <v>10.675000000000001</v>
      </c>
      <c r="H8100" s="41">
        <f t="shared" si="15"/>
        <v>2.8178356194841214E-4</v>
      </c>
      <c r="I8100" s="42">
        <f t="shared" si="16"/>
        <v>84.880780853635031</v>
      </c>
      <c r="J8100" s="41">
        <f t="shared" si="17"/>
        <v>2.9652777777777777E-4</v>
      </c>
      <c r="K8100" s="42">
        <f t="shared" si="18"/>
        <v>4.7061890098716015</v>
      </c>
      <c r="L8100" s="41">
        <f t="shared" si="19"/>
        <v>2.8178356194841214E-4</v>
      </c>
      <c r="M8100" s="42">
        <f t="shared" si="20"/>
        <v>4.4433421974945801</v>
      </c>
    </row>
    <row r="8101" spans="1:13" x14ac:dyDescent="0.2">
      <c r="A8101" s="84">
        <v>360</v>
      </c>
      <c r="B8101" s="85">
        <v>41424</v>
      </c>
      <c r="C8101" s="105">
        <v>19</v>
      </c>
      <c r="D8101" s="195"/>
      <c r="E8101"/>
      <c r="F8101" s="96">
        <v>2.35</v>
      </c>
      <c r="G8101" s="91">
        <f t="shared" si="14"/>
        <v>10.675000000000001</v>
      </c>
      <c r="H8101" s="41">
        <f t="shared" si="15"/>
        <v>2.8178356194841214E-4</v>
      </c>
      <c r="I8101" s="42">
        <f t="shared" si="16"/>
        <v>84.904698862404928</v>
      </c>
      <c r="J8101" s="41">
        <f t="shared" si="17"/>
        <v>2.9652777777777777E-4</v>
      </c>
      <c r="K8101" s="42">
        <f t="shared" si="18"/>
        <v>4.706485537649379</v>
      </c>
      <c r="L8101" s="41">
        <f t="shared" si="19"/>
        <v>2.8178356194841214E-4</v>
      </c>
      <c r="M8101" s="42">
        <f t="shared" si="20"/>
        <v>4.443623981056529</v>
      </c>
    </row>
    <row r="8102" spans="1:13" x14ac:dyDescent="0.2">
      <c r="A8102" s="84">
        <v>360</v>
      </c>
      <c r="B8102" s="85">
        <v>41425</v>
      </c>
      <c r="C8102" s="105">
        <v>18.98</v>
      </c>
      <c r="D8102" s="195"/>
      <c r="E8102"/>
      <c r="F8102" s="96">
        <v>2.34</v>
      </c>
      <c r="G8102" s="91">
        <f t="shared" si="14"/>
        <v>10.66</v>
      </c>
      <c r="H8102" s="41">
        <f t="shared" si="15"/>
        <v>2.8140695273726202E-4</v>
      </c>
      <c r="I8102" s="42">
        <f t="shared" si="16"/>
        <v>84.928591634984869</v>
      </c>
      <c r="J8102" s="41">
        <f t="shared" si="17"/>
        <v>2.9611111111111114E-4</v>
      </c>
      <c r="K8102" s="42">
        <f t="shared" si="18"/>
        <v>4.7067816487604901</v>
      </c>
      <c r="L8102" s="41">
        <f t="shared" si="19"/>
        <v>2.8140695273726202E-4</v>
      </c>
      <c r="M8102" s="42">
        <f t="shared" si="20"/>
        <v>4.4439053880092665</v>
      </c>
    </row>
    <row r="8103" spans="1:13" x14ac:dyDescent="0.2">
      <c r="A8103" s="84">
        <v>360</v>
      </c>
      <c r="B8103" s="85">
        <v>41426</v>
      </c>
      <c r="C8103" s="105">
        <v>18.98</v>
      </c>
      <c r="D8103" s="195"/>
      <c r="E8103"/>
      <c r="F8103" s="96">
        <v>2.34</v>
      </c>
      <c r="G8103" s="91">
        <f t="shared" si="14"/>
        <v>10.66</v>
      </c>
      <c r="H8103" s="41">
        <f t="shared" si="15"/>
        <v>2.8140695273726202E-4</v>
      </c>
      <c r="I8103" s="42">
        <f t="shared" si="16"/>
        <v>84.952491131157132</v>
      </c>
      <c r="J8103" s="41">
        <f t="shared" si="17"/>
        <v>2.9611111111111114E-4</v>
      </c>
      <c r="K8103" s="42">
        <f t="shared" si="18"/>
        <v>4.7070777598716012</v>
      </c>
      <c r="L8103" s="41">
        <f t="shared" si="19"/>
        <v>2.8140695273726202E-4</v>
      </c>
      <c r="M8103" s="42">
        <f t="shared" si="20"/>
        <v>4.444186794962004</v>
      </c>
    </row>
    <row r="8104" spans="1:13" x14ac:dyDescent="0.2">
      <c r="A8104" s="84">
        <v>360</v>
      </c>
      <c r="B8104" s="85">
        <v>41427</v>
      </c>
      <c r="C8104" s="105">
        <v>18.98</v>
      </c>
      <c r="D8104" s="195"/>
      <c r="E8104"/>
      <c r="F8104" s="96">
        <v>2.34</v>
      </c>
      <c r="G8104" s="91">
        <f t="shared" si="14"/>
        <v>10.66</v>
      </c>
      <c r="H8104" s="41">
        <f t="shared" si="15"/>
        <v>2.8140695273726202E-4</v>
      </c>
      <c r="I8104" s="42">
        <f t="shared" si="16"/>
        <v>84.976397352813791</v>
      </c>
      <c r="J8104" s="41">
        <f t="shared" si="17"/>
        <v>2.9611111111111114E-4</v>
      </c>
      <c r="K8104" s="42">
        <f t="shared" si="18"/>
        <v>4.7073738709827122</v>
      </c>
      <c r="L8104" s="41">
        <f t="shared" si="19"/>
        <v>2.8140695273726202E-4</v>
      </c>
      <c r="M8104" s="42">
        <f t="shared" si="20"/>
        <v>4.4444682019147415</v>
      </c>
    </row>
    <row r="8105" spans="1:13" x14ac:dyDescent="0.2">
      <c r="A8105" s="84">
        <v>360</v>
      </c>
      <c r="B8105" s="85">
        <v>41428</v>
      </c>
      <c r="C8105" s="105">
        <v>18.920000000000002</v>
      </c>
      <c r="D8105" s="195"/>
      <c r="E8105"/>
      <c r="F8105" s="96">
        <v>2.35</v>
      </c>
      <c r="G8105" s="91">
        <f t="shared" si="14"/>
        <v>10.635000000000002</v>
      </c>
      <c r="H8105" s="41">
        <f t="shared" si="15"/>
        <v>2.8077915757629412E-4</v>
      </c>
      <c r="I8105" s="42">
        <f t="shared" si="16"/>
        <v>85.000256954076377</v>
      </c>
      <c r="J8105" s="41">
        <f t="shared" si="17"/>
        <v>2.954166666666667E-4</v>
      </c>
      <c r="K8105" s="42">
        <f t="shared" si="18"/>
        <v>4.7076692876493791</v>
      </c>
      <c r="L8105" s="41">
        <f t="shared" si="19"/>
        <v>2.8077915757629412E-4</v>
      </c>
      <c r="M8105" s="42">
        <f t="shared" si="20"/>
        <v>4.4447489810723173</v>
      </c>
    </row>
    <row r="8106" spans="1:13" x14ac:dyDescent="0.2">
      <c r="A8106" s="84">
        <v>360</v>
      </c>
      <c r="B8106" s="85">
        <v>41429</v>
      </c>
      <c r="C8106" s="105">
        <v>18.899999999999999</v>
      </c>
      <c r="D8106" s="195"/>
      <c r="E8106"/>
      <c r="F8106" s="96">
        <v>2.29</v>
      </c>
      <c r="G8106" s="91">
        <f t="shared" si="14"/>
        <v>10.594999999999999</v>
      </c>
      <c r="H8106" s="41">
        <f t="shared" si="15"/>
        <v>2.7977439100568269E-4</v>
      </c>
      <c r="I8106" s="42">
        <f t="shared" si="16"/>
        <v>85.024037849201036</v>
      </c>
      <c r="J8106" s="41">
        <f t="shared" si="17"/>
        <v>2.9430555555555552E-4</v>
      </c>
      <c r="K8106" s="42">
        <f t="shared" si="18"/>
        <v>4.7079635932049344</v>
      </c>
      <c r="L8106" s="41">
        <f t="shared" si="19"/>
        <v>2.7977439100568269E-4</v>
      </c>
      <c r="M8106" s="42">
        <f t="shared" si="20"/>
        <v>4.4450287554633228</v>
      </c>
    </row>
    <row r="8107" spans="1:13" x14ac:dyDescent="0.2">
      <c r="A8107" s="84">
        <v>360</v>
      </c>
      <c r="B8107" s="85">
        <v>41430</v>
      </c>
      <c r="C8107" s="105">
        <v>18.86</v>
      </c>
      <c r="D8107" s="195"/>
      <c r="E8107"/>
      <c r="F8107" s="96">
        <v>2.3199999999999998</v>
      </c>
      <c r="G8107" s="91">
        <f t="shared" si="14"/>
        <v>10.59</v>
      </c>
      <c r="H8107" s="41">
        <f t="shared" si="15"/>
        <v>2.7964876970432151E-4</v>
      </c>
      <c r="I8107" s="42">
        <f t="shared" si="16"/>
        <v>85.047814716780863</v>
      </c>
      <c r="J8107" s="41">
        <f t="shared" si="17"/>
        <v>2.9416666666666664E-4</v>
      </c>
      <c r="K8107" s="42">
        <f t="shared" si="18"/>
        <v>4.7082577598716009</v>
      </c>
      <c r="L8107" s="41">
        <f t="shared" si="19"/>
        <v>2.7964876970432151E-4</v>
      </c>
      <c r="M8107" s="42">
        <f t="shared" si="20"/>
        <v>4.4453084042330273</v>
      </c>
    </row>
    <row r="8108" spans="1:13" x14ac:dyDescent="0.2">
      <c r="A8108" s="84">
        <v>360</v>
      </c>
      <c r="B8108" s="85">
        <v>41431</v>
      </c>
      <c r="C8108" s="105">
        <v>18.84</v>
      </c>
      <c r="D8108" s="195"/>
      <c r="E8108"/>
      <c r="F8108" s="96">
        <v>2.2999999999999998</v>
      </c>
      <c r="G8108" s="91">
        <f t="shared" si="14"/>
        <v>10.57</v>
      </c>
      <c r="H8108" s="41">
        <f t="shared" si="15"/>
        <v>2.7914622785418786E-4</v>
      </c>
      <c r="I8108" s="42">
        <f t="shared" si="16"/>
        <v>85.071555493446297</v>
      </c>
      <c r="J8108" s="41">
        <f t="shared" si="17"/>
        <v>2.9361111111111113E-4</v>
      </c>
      <c r="K8108" s="42">
        <f t="shared" si="18"/>
        <v>4.708551370982712</v>
      </c>
      <c r="L8108" s="41">
        <f t="shared" si="19"/>
        <v>2.7914622785418786E-4</v>
      </c>
      <c r="M8108" s="42">
        <f t="shared" si="20"/>
        <v>4.4455875504608819</v>
      </c>
    </row>
    <row r="8109" spans="1:13" x14ac:dyDescent="0.2">
      <c r="A8109" s="84">
        <v>360</v>
      </c>
      <c r="B8109" s="85">
        <v>41432</v>
      </c>
      <c r="C8109" s="105">
        <v>18.79</v>
      </c>
      <c r="D8109" s="195"/>
      <c r="E8109"/>
      <c r="F8109" s="96">
        <v>2.3199999999999998</v>
      </c>
      <c r="G8109" s="91">
        <f t="shared" si="14"/>
        <v>10.555</v>
      </c>
      <c r="H8109" s="41">
        <f t="shared" si="15"/>
        <v>2.7876926197545338E-4</v>
      </c>
      <c r="I8109" s="42">
        <f t="shared" si="16"/>
        <v>85.095270828186315</v>
      </c>
      <c r="J8109" s="41">
        <f t="shared" si="17"/>
        <v>2.9319444444444445E-4</v>
      </c>
      <c r="K8109" s="42">
        <f t="shared" si="18"/>
        <v>4.7088445654271567</v>
      </c>
      <c r="L8109" s="41">
        <f t="shared" si="19"/>
        <v>2.7876926197545338E-4</v>
      </c>
      <c r="M8109" s="42">
        <f t="shared" si="20"/>
        <v>4.4458663197228576</v>
      </c>
    </row>
    <row r="8110" spans="1:13" x14ac:dyDescent="0.2">
      <c r="A8110" s="84">
        <v>360</v>
      </c>
      <c r="B8110" s="85">
        <v>41433</v>
      </c>
      <c r="C8110" s="105">
        <v>18.79</v>
      </c>
      <c r="D8110" s="195"/>
      <c r="E8110"/>
      <c r="F8110" s="96">
        <v>2.3199999999999998</v>
      </c>
      <c r="G8110" s="91">
        <f t="shared" si="14"/>
        <v>10.555</v>
      </c>
      <c r="H8110" s="41">
        <f t="shared" si="15"/>
        <v>2.7876926197545338E-4</v>
      </c>
      <c r="I8110" s="42">
        <f t="shared" si="16"/>
        <v>85.118992774032691</v>
      </c>
      <c r="J8110" s="41">
        <f t="shared" si="17"/>
        <v>2.9319444444444445E-4</v>
      </c>
      <c r="K8110" s="42">
        <f t="shared" si="18"/>
        <v>4.7091377598716013</v>
      </c>
      <c r="L8110" s="41">
        <f t="shared" si="19"/>
        <v>2.7876926197545338E-4</v>
      </c>
      <c r="M8110" s="42">
        <f t="shared" si="20"/>
        <v>4.4461450889848333</v>
      </c>
    </row>
    <row r="8111" spans="1:13" x14ac:dyDescent="0.2">
      <c r="A8111" s="84">
        <v>360</v>
      </c>
      <c r="B8111" s="85">
        <v>41434</v>
      </c>
      <c r="C8111" s="105">
        <v>18.79</v>
      </c>
      <c r="D8111" s="195"/>
      <c r="E8111"/>
      <c r="F8111" s="96">
        <v>2.3199999999999998</v>
      </c>
      <c r="G8111" s="91">
        <f t="shared" si="14"/>
        <v>10.555</v>
      </c>
      <c r="H8111" s="41">
        <f t="shared" si="15"/>
        <v>2.7876926197545338E-4</v>
      </c>
      <c r="I8111" s="42">
        <f t="shared" si="16"/>
        <v>85.142721332828401</v>
      </c>
      <c r="J8111" s="41">
        <f t="shared" si="17"/>
        <v>2.9319444444444445E-4</v>
      </c>
      <c r="K8111" s="42">
        <f t="shared" si="18"/>
        <v>4.709430954316046</v>
      </c>
      <c r="L8111" s="41">
        <f t="shared" si="19"/>
        <v>2.7876926197545338E-4</v>
      </c>
      <c r="M8111" s="42">
        <f t="shared" si="20"/>
        <v>4.446423858246809</v>
      </c>
    </row>
    <row r="8112" spans="1:13" x14ac:dyDescent="0.2">
      <c r="A8112" s="84">
        <v>360</v>
      </c>
      <c r="B8112" s="85">
        <v>41435</v>
      </c>
      <c r="C8112" s="105">
        <v>18.739999999999998</v>
      </c>
      <c r="D8112" s="195"/>
      <c r="E8112"/>
      <c r="F8112" s="96">
        <v>2.31</v>
      </c>
      <c r="G8112" s="91">
        <f t="shared" si="14"/>
        <v>10.524999999999999</v>
      </c>
      <c r="H8112" s="41">
        <f t="shared" si="15"/>
        <v>2.780151771808459E-4</v>
      </c>
      <c r="I8112" s="42">
        <f t="shared" si="16"/>
        <v>85.166392301585404</v>
      </c>
      <c r="J8112" s="41">
        <f t="shared" si="17"/>
        <v>2.9236111111111108E-4</v>
      </c>
      <c r="K8112" s="42">
        <f t="shared" si="18"/>
        <v>4.7097233154271567</v>
      </c>
      <c r="L8112" s="41">
        <f t="shared" si="19"/>
        <v>2.780151771808459E-4</v>
      </c>
      <c r="M8112" s="42">
        <f t="shared" si="20"/>
        <v>4.44670187342399</v>
      </c>
    </row>
    <row r="8113" spans="1:13" x14ac:dyDescent="0.2">
      <c r="A8113" s="84">
        <v>360</v>
      </c>
      <c r="B8113" s="85">
        <v>41436</v>
      </c>
      <c r="C8113" s="105">
        <v>18.75</v>
      </c>
      <c r="D8113" s="195"/>
      <c r="E8113"/>
      <c r="F8113" s="96">
        <v>2.31</v>
      </c>
      <c r="G8113" s="91">
        <f t="shared" si="14"/>
        <v>10.53</v>
      </c>
      <c r="H8113" s="41">
        <f t="shared" si="15"/>
        <v>2.7814087215349836E-4</v>
      </c>
      <c r="I8113" s="42">
        <f t="shared" si="16"/>
        <v>85.190080556218334</v>
      </c>
      <c r="J8113" s="41">
        <f t="shared" si="17"/>
        <v>2.9250000000000001E-4</v>
      </c>
      <c r="K8113" s="42">
        <f t="shared" si="18"/>
        <v>4.7100158154271563</v>
      </c>
      <c r="L8113" s="41">
        <f t="shared" si="19"/>
        <v>2.7814087215349836E-4</v>
      </c>
      <c r="M8113" s="42">
        <f t="shared" si="20"/>
        <v>4.4469800142961438</v>
      </c>
    </row>
    <row r="8114" spans="1:13" x14ac:dyDescent="0.2">
      <c r="A8114" s="84">
        <v>360</v>
      </c>
      <c r="B8114" s="85">
        <v>41437</v>
      </c>
      <c r="C8114" s="105">
        <v>18.760000000000002</v>
      </c>
      <c r="D8114" s="195"/>
      <c r="E8114"/>
      <c r="F8114" s="96">
        <v>2.2999999999999998</v>
      </c>
      <c r="G8114" s="91">
        <f t="shared" si="14"/>
        <v>10.530000000000001</v>
      </c>
      <c r="H8114" s="41">
        <f t="shared" si="15"/>
        <v>2.7814087215349836E-4</v>
      </c>
      <c r="I8114" s="42">
        <f t="shared" si="16"/>
        <v>85.213775399523072</v>
      </c>
      <c r="J8114" s="41">
        <f t="shared" si="17"/>
        <v>2.9250000000000001E-4</v>
      </c>
      <c r="K8114" s="42">
        <f t="shared" si="18"/>
        <v>4.7103083154271559</v>
      </c>
      <c r="L8114" s="41">
        <f t="shared" si="19"/>
        <v>2.7814087215349836E-4</v>
      </c>
      <c r="M8114" s="42">
        <f t="shared" si="20"/>
        <v>4.4472581551682975</v>
      </c>
    </row>
    <row r="8115" spans="1:13" x14ac:dyDescent="0.2">
      <c r="A8115" s="84">
        <v>360</v>
      </c>
      <c r="B8115" s="85">
        <v>41438</v>
      </c>
      <c r="C8115" s="105">
        <v>18.78</v>
      </c>
      <c r="D8115" s="195"/>
      <c r="E8115"/>
      <c r="F8115" s="96">
        <v>2.31</v>
      </c>
      <c r="G8115" s="91">
        <f t="shared" ref="G8115:G8176" si="21">(C8115+F8115)/2</f>
        <v>10.545</v>
      </c>
      <c r="H8115" s="41">
        <f t="shared" ref="H8115:H8176" si="22">((1+G8115/100)^(1/360))-1</f>
        <v>2.7851792305289003E-4</v>
      </c>
      <c r="I8115" s="42">
        <f t="shared" ref="I8115:I8176" si="23">I8114*(1+H8115)</f>
        <v>85.23750896326284</v>
      </c>
      <c r="J8115" s="41">
        <f t="shared" ref="J8115:J8176" si="24">((C8115+F8115)/2)/36000</f>
        <v>2.9291666666666664E-4</v>
      </c>
      <c r="K8115" s="42">
        <f t="shared" ref="K8115:K8176" si="25">K8114+J8115</f>
        <v>4.7106012320938229</v>
      </c>
      <c r="L8115" s="41">
        <f t="shared" ref="L8115:L8176" si="26">((1+G8115/100)^(1/360))-1</f>
        <v>2.7851792305289003E-4</v>
      </c>
      <c r="M8115" s="42">
        <f t="shared" ref="M8115:M8176" si="27">M8114+L8115</f>
        <v>4.4475366730913501</v>
      </c>
    </row>
    <row r="8116" spans="1:13" x14ac:dyDescent="0.2">
      <c r="A8116" s="84">
        <v>360</v>
      </c>
      <c r="B8116" s="85">
        <v>41439</v>
      </c>
      <c r="C8116" s="105">
        <v>18.75</v>
      </c>
      <c r="D8116" s="195"/>
      <c r="E8116"/>
      <c r="F8116" s="96">
        <v>2.3199999999999998</v>
      </c>
      <c r="G8116" s="91">
        <f t="shared" si="21"/>
        <v>10.535</v>
      </c>
      <c r="H8116" s="41">
        <f t="shared" si="22"/>
        <v>2.782665614560198E-4</v>
      </c>
      <c r="I8116" s="42">
        <f t="shared" si="23"/>
        <v>85.261227711789118</v>
      </c>
      <c r="J8116" s="41">
        <f t="shared" si="24"/>
        <v>2.9263888888888889E-4</v>
      </c>
      <c r="K8116" s="42">
        <f t="shared" si="25"/>
        <v>4.7108938709827122</v>
      </c>
      <c r="L8116" s="41">
        <f t="shared" si="26"/>
        <v>2.782665614560198E-4</v>
      </c>
      <c r="M8116" s="42">
        <f t="shared" si="27"/>
        <v>4.4478149396528064</v>
      </c>
    </row>
    <row r="8117" spans="1:13" x14ac:dyDescent="0.2">
      <c r="A8117" s="84">
        <v>360</v>
      </c>
      <c r="B8117" s="85">
        <v>41440</v>
      </c>
      <c r="C8117" s="105">
        <v>18.75</v>
      </c>
      <c r="D8117" s="195"/>
      <c r="E8117"/>
      <c r="F8117" s="96">
        <v>2.3199999999999998</v>
      </c>
      <c r="G8117" s="91">
        <f t="shared" si="21"/>
        <v>10.535</v>
      </c>
      <c r="H8117" s="41">
        <f t="shared" si="22"/>
        <v>2.782665614560198E-4</v>
      </c>
      <c r="I8117" s="42">
        <f t="shared" si="23"/>
        <v>85.284953060449993</v>
      </c>
      <c r="J8117" s="41">
        <f t="shared" si="24"/>
        <v>2.9263888888888889E-4</v>
      </c>
      <c r="K8117" s="42">
        <f t="shared" si="25"/>
        <v>4.7111865098716015</v>
      </c>
      <c r="L8117" s="41">
        <f t="shared" si="26"/>
        <v>2.782665614560198E-4</v>
      </c>
      <c r="M8117" s="42">
        <f t="shared" si="27"/>
        <v>4.4480932062142626</v>
      </c>
    </row>
    <row r="8118" spans="1:13" x14ac:dyDescent="0.2">
      <c r="A8118" s="84">
        <v>360</v>
      </c>
      <c r="B8118" s="85">
        <v>41441</v>
      </c>
      <c r="C8118" s="105">
        <v>18.75</v>
      </c>
      <c r="D8118" s="195"/>
      <c r="E8118"/>
      <c r="F8118" s="96">
        <v>2.3199999999999998</v>
      </c>
      <c r="G8118" s="91">
        <f t="shared" si="21"/>
        <v>10.535</v>
      </c>
      <c r="H8118" s="41">
        <f t="shared" si="22"/>
        <v>2.782665614560198E-4</v>
      </c>
      <c r="I8118" s="42">
        <f t="shared" si="23"/>
        <v>85.308685011082062</v>
      </c>
      <c r="J8118" s="41">
        <f t="shared" si="24"/>
        <v>2.9263888888888889E-4</v>
      </c>
      <c r="K8118" s="42">
        <f t="shared" si="25"/>
        <v>4.7114791487604908</v>
      </c>
      <c r="L8118" s="41">
        <f t="shared" si="26"/>
        <v>2.782665614560198E-4</v>
      </c>
      <c r="M8118" s="42">
        <f t="shared" si="27"/>
        <v>4.4483714727757189</v>
      </c>
    </row>
    <row r="8119" spans="1:13" x14ac:dyDescent="0.2">
      <c r="A8119" s="84">
        <v>360</v>
      </c>
      <c r="B8119" s="85">
        <v>41442</v>
      </c>
      <c r="C8119" s="105">
        <v>18.760000000000002</v>
      </c>
      <c r="D8119" s="195"/>
      <c r="E8119"/>
      <c r="F8119" s="96">
        <v>2.3199999999999998</v>
      </c>
      <c r="G8119" s="91">
        <f t="shared" si="21"/>
        <v>10.540000000000001</v>
      </c>
      <c r="H8119" s="41">
        <f t="shared" si="22"/>
        <v>2.783922450888543E-4</v>
      </c>
      <c r="I8119" s="42">
        <f t="shared" si="23"/>
        <v>85.332434287427873</v>
      </c>
      <c r="J8119" s="41">
        <f t="shared" si="24"/>
        <v>2.9277777777777782E-4</v>
      </c>
      <c r="K8119" s="42">
        <f t="shared" si="25"/>
        <v>4.7117719265382689</v>
      </c>
      <c r="L8119" s="41">
        <f t="shared" si="26"/>
        <v>2.783922450888543E-4</v>
      </c>
      <c r="M8119" s="42">
        <f t="shared" si="27"/>
        <v>4.4486498650208075</v>
      </c>
    </row>
    <row r="8120" spans="1:13" x14ac:dyDescent="0.2">
      <c r="A8120" s="84">
        <v>360</v>
      </c>
      <c r="B8120" s="85">
        <v>41443</v>
      </c>
      <c r="C8120" s="105">
        <v>18.739999999999998</v>
      </c>
      <c r="D8120" s="195"/>
      <c r="E8120"/>
      <c r="F8120" s="96">
        <v>2.29</v>
      </c>
      <c r="G8120" s="91">
        <f t="shared" si="21"/>
        <v>10.514999999999999</v>
      </c>
      <c r="H8120" s="41">
        <f t="shared" si="22"/>
        <v>2.7776377022337151E-4</v>
      </c>
      <c r="I8120" s="42">
        <f t="shared" si="23"/>
        <v>85.356136546097886</v>
      </c>
      <c r="J8120" s="41">
        <f t="shared" si="24"/>
        <v>2.9208333333333332E-4</v>
      </c>
      <c r="K8120" s="42">
        <f t="shared" si="25"/>
        <v>4.712064009871602</v>
      </c>
      <c r="L8120" s="41">
        <f t="shared" si="26"/>
        <v>2.7776377022337151E-4</v>
      </c>
      <c r="M8120" s="42">
        <f t="shared" si="27"/>
        <v>4.4489276287910311</v>
      </c>
    </row>
    <row r="8121" spans="1:13" x14ac:dyDescent="0.2">
      <c r="A8121" s="84">
        <v>360</v>
      </c>
      <c r="B8121" s="85">
        <v>41444</v>
      </c>
      <c r="C8121" s="105">
        <v>18.760000000000002</v>
      </c>
      <c r="D8121" s="195"/>
      <c r="E8121"/>
      <c r="F8121" s="96">
        <v>2.3199999999999998</v>
      </c>
      <c r="G8121" s="91">
        <f t="shared" si="21"/>
        <v>10.540000000000001</v>
      </c>
      <c r="H8121" s="41">
        <f t="shared" si="22"/>
        <v>2.783922450888543E-4</v>
      </c>
      <c r="I8121" s="42">
        <f t="shared" si="23"/>
        <v>85.379899032583069</v>
      </c>
      <c r="J8121" s="41">
        <f t="shared" si="24"/>
        <v>2.9277777777777782E-4</v>
      </c>
      <c r="K8121" s="42">
        <f t="shared" si="25"/>
        <v>4.7123567876493802</v>
      </c>
      <c r="L8121" s="41">
        <f t="shared" si="26"/>
        <v>2.783922450888543E-4</v>
      </c>
      <c r="M8121" s="42">
        <f t="shared" si="27"/>
        <v>4.4492060210361197</v>
      </c>
    </row>
    <row r="8122" spans="1:13" x14ac:dyDescent="0.2">
      <c r="A8122" s="84">
        <v>360</v>
      </c>
      <c r="B8122" s="85">
        <v>41445</v>
      </c>
      <c r="C8122" s="105">
        <v>18.78</v>
      </c>
      <c r="D8122" s="195"/>
      <c r="E8122"/>
      <c r="F8122" s="96">
        <v>2.31</v>
      </c>
      <c r="G8122" s="91">
        <f t="shared" si="21"/>
        <v>10.545</v>
      </c>
      <c r="H8122" s="41">
        <f t="shared" si="22"/>
        <v>2.7851792305289003E-4</v>
      </c>
      <c r="I8122" s="42">
        <f t="shared" si="23"/>
        <v>85.403678864732086</v>
      </c>
      <c r="J8122" s="41">
        <f t="shared" si="24"/>
        <v>2.9291666666666664E-4</v>
      </c>
      <c r="K8122" s="42">
        <f t="shared" si="25"/>
        <v>4.7126497043160471</v>
      </c>
      <c r="L8122" s="41">
        <f t="shared" si="26"/>
        <v>2.7851792305289003E-4</v>
      </c>
      <c r="M8122" s="42">
        <f t="shared" si="27"/>
        <v>4.4494845389591724</v>
      </c>
    </row>
    <row r="8123" spans="1:13" x14ac:dyDescent="0.2">
      <c r="A8123" s="84">
        <v>360</v>
      </c>
      <c r="B8123" s="85">
        <v>41446</v>
      </c>
      <c r="C8123" s="105">
        <v>18.79</v>
      </c>
      <c r="D8123" s="195"/>
      <c r="E8123"/>
      <c r="F8123" s="96">
        <v>2.3199999999999998</v>
      </c>
      <c r="G8123" s="91">
        <f t="shared" si="21"/>
        <v>10.555</v>
      </c>
      <c r="H8123" s="41">
        <f t="shared" si="22"/>
        <v>2.7876926197545338E-4</v>
      </c>
      <c r="I8123" s="42">
        <f t="shared" si="23"/>
        <v>85.427486785259191</v>
      </c>
      <c r="J8123" s="41">
        <f t="shared" si="24"/>
        <v>2.9319444444444445E-4</v>
      </c>
      <c r="K8123" s="42">
        <f t="shared" si="25"/>
        <v>4.7129428987604918</v>
      </c>
      <c r="L8123" s="41">
        <f t="shared" si="26"/>
        <v>2.7876926197545338E-4</v>
      </c>
      <c r="M8123" s="42">
        <f t="shared" si="27"/>
        <v>4.4497633082211481</v>
      </c>
    </row>
    <row r="8124" spans="1:13" x14ac:dyDescent="0.2">
      <c r="A8124" s="84">
        <v>360</v>
      </c>
      <c r="B8124" s="85">
        <v>41447</v>
      </c>
      <c r="C8124" s="105">
        <v>18.79</v>
      </c>
      <c r="D8124" s="195"/>
      <c r="E8124"/>
      <c r="F8124" s="96">
        <v>2.3199999999999998</v>
      </c>
      <c r="G8124" s="91">
        <f t="shared" si="21"/>
        <v>10.555</v>
      </c>
      <c r="H8124" s="41">
        <f t="shared" si="22"/>
        <v>2.7876926197545338E-4</v>
      </c>
      <c r="I8124" s="42">
        <f t="shared" si="23"/>
        <v>85.451301342702735</v>
      </c>
      <c r="J8124" s="41">
        <f t="shared" si="24"/>
        <v>2.9319444444444445E-4</v>
      </c>
      <c r="K8124" s="42">
        <f t="shared" si="25"/>
        <v>4.7132360932049364</v>
      </c>
      <c r="L8124" s="41">
        <f t="shared" si="26"/>
        <v>2.7876926197545338E-4</v>
      </c>
      <c r="M8124" s="42">
        <f t="shared" si="27"/>
        <v>4.4500420774831237</v>
      </c>
    </row>
    <row r="8125" spans="1:13" x14ac:dyDescent="0.2">
      <c r="A8125" s="84">
        <v>360</v>
      </c>
      <c r="B8125" s="85">
        <v>41448</v>
      </c>
      <c r="C8125" s="105">
        <v>18.79</v>
      </c>
      <c r="D8125" s="195"/>
      <c r="E8125"/>
      <c r="F8125" s="96">
        <v>2.3199999999999998</v>
      </c>
      <c r="G8125" s="91">
        <f t="shared" si="21"/>
        <v>10.555</v>
      </c>
      <c r="H8125" s="41">
        <f t="shared" si="22"/>
        <v>2.7876926197545338E-4</v>
      </c>
      <c r="I8125" s="42">
        <f t="shared" si="23"/>
        <v>85.475122538912885</v>
      </c>
      <c r="J8125" s="41">
        <f t="shared" si="24"/>
        <v>2.9319444444444445E-4</v>
      </c>
      <c r="K8125" s="42">
        <f t="shared" si="25"/>
        <v>4.7135292876493811</v>
      </c>
      <c r="L8125" s="41">
        <f t="shared" si="26"/>
        <v>2.7876926197545338E-4</v>
      </c>
      <c r="M8125" s="42">
        <f t="shared" si="27"/>
        <v>4.4503208467450994</v>
      </c>
    </row>
    <row r="8126" spans="1:13" x14ac:dyDescent="0.2">
      <c r="A8126" s="84">
        <v>360</v>
      </c>
      <c r="B8126" s="85">
        <v>41449</v>
      </c>
      <c r="C8126" s="105">
        <v>18.850000000000001</v>
      </c>
      <c r="D8126" s="195"/>
      <c r="E8126"/>
      <c r="F8126" s="96">
        <v>2.33</v>
      </c>
      <c r="G8126" s="91">
        <f t="shared" si="21"/>
        <v>10.59</v>
      </c>
      <c r="H8126" s="41">
        <f t="shared" si="22"/>
        <v>2.7964876970432151E-4</v>
      </c>
      <c r="I8126" s="42">
        <f t="shared" si="23"/>
        <v>85.499025551771211</v>
      </c>
      <c r="J8126" s="41">
        <f t="shared" si="24"/>
        <v>2.9416666666666664E-4</v>
      </c>
      <c r="K8126" s="42">
        <f t="shared" si="25"/>
        <v>4.7138234543160475</v>
      </c>
      <c r="L8126" s="41">
        <f t="shared" si="26"/>
        <v>2.7964876970432151E-4</v>
      </c>
      <c r="M8126" s="42">
        <f t="shared" si="27"/>
        <v>4.450600495514804</v>
      </c>
    </row>
    <row r="8127" spans="1:13" x14ac:dyDescent="0.2">
      <c r="A8127" s="84">
        <v>360</v>
      </c>
      <c r="B8127" s="85">
        <v>41450</v>
      </c>
      <c r="C8127" s="105">
        <v>18.86</v>
      </c>
      <c r="D8127" s="195"/>
      <c r="E8127"/>
      <c r="F8127" s="96">
        <v>2.3199999999999998</v>
      </c>
      <c r="G8127" s="91">
        <f t="shared" si="21"/>
        <v>10.59</v>
      </c>
      <c r="H8127" s="41">
        <f t="shared" si="22"/>
        <v>2.7964876970432151E-4</v>
      </c>
      <c r="I8127" s="42">
        <f t="shared" si="23"/>
        <v>85.522935249077676</v>
      </c>
      <c r="J8127" s="41">
        <f t="shared" si="24"/>
        <v>2.9416666666666664E-4</v>
      </c>
      <c r="K8127" s="42">
        <f t="shared" si="25"/>
        <v>4.714117620982714</v>
      </c>
      <c r="L8127" s="41">
        <f t="shared" si="26"/>
        <v>2.7964876970432151E-4</v>
      </c>
      <c r="M8127" s="42">
        <f t="shared" si="27"/>
        <v>4.4508801442845085</v>
      </c>
    </row>
    <row r="8128" spans="1:13" x14ac:dyDescent="0.2">
      <c r="A8128" s="84">
        <v>360</v>
      </c>
      <c r="B8128" s="85">
        <v>41451</v>
      </c>
      <c r="C8128" s="105">
        <v>18.84</v>
      </c>
      <c r="D8128" s="195"/>
      <c r="E8128"/>
      <c r="F8128" s="96">
        <v>2.2999999999999998</v>
      </c>
      <c r="G8128" s="91">
        <f t="shared" si="21"/>
        <v>10.57</v>
      </c>
      <c r="H8128" s="41">
        <f t="shared" si="22"/>
        <v>2.7914622785418786E-4</v>
      </c>
      <c r="I8128" s="42">
        <f t="shared" si="23"/>
        <v>85.546808653847478</v>
      </c>
      <c r="J8128" s="41">
        <f t="shared" si="24"/>
        <v>2.9361111111111113E-4</v>
      </c>
      <c r="K8128" s="42">
        <f t="shared" si="25"/>
        <v>4.7144112320938252</v>
      </c>
      <c r="L8128" s="41">
        <f t="shared" si="26"/>
        <v>2.7914622785418786E-4</v>
      </c>
      <c r="M8128" s="42">
        <f t="shared" si="27"/>
        <v>4.4511592905123631</v>
      </c>
    </row>
    <row r="8129" spans="1:13" x14ac:dyDescent="0.2">
      <c r="A8129" s="84">
        <v>360</v>
      </c>
      <c r="B8129" s="85">
        <v>41452</v>
      </c>
      <c r="C8129" s="105">
        <v>18.829999999999998</v>
      </c>
      <c r="D8129" s="195"/>
      <c r="E8129"/>
      <c r="F8129" s="96">
        <v>2.33</v>
      </c>
      <c r="G8129" s="91">
        <f t="shared" si="21"/>
        <v>10.579999999999998</v>
      </c>
      <c r="H8129" s="41">
        <f t="shared" si="22"/>
        <v>2.7939751010919167E-4</v>
      </c>
      <c r="I8129" s="42">
        <f t="shared" si="23"/>
        <v>85.570710219183155</v>
      </c>
      <c r="J8129" s="41">
        <f t="shared" si="24"/>
        <v>2.9388888888888883E-4</v>
      </c>
      <c r="K8129" s="42">
        <f t="shared" si="25"/>
        <v>4.714705120982714</v>
      </c>
      <c r="L8129" s="41">
        <f t="shared" si="26"/>
        <v>2.7939751010919167E-4</v>
      </c>
      <c r="M8129" s="42">
        <f t="shared" si="27"/>
        <v>4.4514386880224723</v>
      </c>
    </row>
    <row r="8130" spans="1:13" x14ac:dyDescent="0.2">
      <c r="A8130" s="84">
        <v>360</v>
      </c>
      <c r="B8130" s="85">
        <v>41453</v>
      </c>
      <c r="C8130" s="105">
        <v>18.77</v>
      </c>
      <c r="D8130" s="195"/>
      <c r="E8130"/>
      <c r="F8130" s="96">
        <v>2.33</v>
      </c>
      <c r="G8130" s="91">
        <f t="shared" si="21"/>
        <v>10.55</v>
      </c>
      <c r="H8130" s="41">
        <f t="shared" si="22"/>
        <v>2.7864359534812699E-4</v>
      </c>
      <c r="I8130" s="42">
        <f t="shared" si="23"/>
        <v>85.594553949535126</v>
      </c>
      <c r="J8130" s="41">
        <f t="shared" si="24"/>
        <v>2.9305555555555557E-4</v>
      </c>
      <c r="K8130" s="42">
        <f t="shared" si="25"/>
        <v>4.7149981765382698</v>
      </c>
      <c r="L8130" s="41">
        <f t="shared" si="26"/>
        <v>2.7864359534812699E-4</v>
      </c>
      <c r="M8130" s="42">
        <f t="shared" si="27"/>
        <v>4.4517173316178207</v>
      </c>
    </row>
    <row r="8131" spans="1:13" x14ac:dyDescent="0.2">
      <c r="A8131" s="84">
        <v>360</v>
      </c>
      <c r="B8131" s="85">
        <v>41454</v>
      </c>
      <c r="C8131" s="105">
        <v>18.77</v>
      </c>
      <c r="D8131" s="195"/>
      <c r="E8131"/>
      <c r="F8131" s="96">
        <v>2.33</v>
      </c>
      <c r="G8131" s="91">
        <f t="shared" si="21"/>
        <v>10.55</v>
      </c>
      <c r="H8131" s="41">
        <f t="shared" si="22"/>
        <v>2.7864359534812699E-4</v>
      </c>
      <c r="I8131" s="42">
        <f t="shared" si="23"/>
        <v>85.618404323789846</v>
      </c>
      <c r="J8131" s="41">
        <f t="shared" si="24"/>
        <v>2.9305555555555557E-4</v>
      </c>
      <c r="K8131" s="42">
        <f t="shared" si="25"/>
        <v>4.7152912320938256</v>
      </c>
      <c r="L8131" s="41">
        <f t="shared" si="26"/>
        <v>2.7864359534812699E-4</v>
      </c>
      <c r="M8131" s="42">
        <f t="shared" si="27"/>
        <v>4.451995975213169</v>
      </c>
    </row>
    <row r="8132" spans="1:13" x14ac:dyDescent="0.2">
      <c r="A8132" s="84">
        <v>360</v>
      </c>
      <c r="B8132" s="85">
        <v>41455</v>
      </c>
      <c r="C8132" s="105">
        <v>18.77</v>
      </c>
      <c r="D8132" s="195"/>
      <c r="E8132"/>
      <c r="F8132" s="96">
        <v>2.33</v>
      </c>
      <c r="G8132" s="91">
        <f t="shared" si="21"/>
        <v>10.55</v>
      </c>
      <c r="H8132" s="41">
        <f t="shared" si="22"/>
        <v>2.7864359534812699E-4</v>
      </c>
      <c r="I8132" s="42">
        <f t="shared" si="23"/>
        <v>85.642261343798594</v>
      </c>
      <c r="J8132" s="41">
        <f t="shared" si="24"/>
        <v>2.9305555555555557E-4</v>
      </c>
      <c r="K8132" s="42">
        <f t="shared" si="25"/>
        <v>4.7155842876493814</v>
      </c>
      <c r="L8132" s="41">
        <f t="shared" si="26"/>
        <v>2.7864359534812699E-4</v>
      </c>
      <c r="M8132" s="42">
        <f t="shared" si="27"/>
        <v>4.4522746188085174</v>
      </c>
    </row>
    <row r="8133" spans="1:13" x14ac:dyDescent="0.2">
      <c r="A8133" s="84">
        <v>360</v>
      </c>
      <c r="B8133" s="85">
        <v>41456</v>
      </c>
      <c r="C8133" s="105">
        <v>18.73</v>
      </c>
      <c r="D8133" s="195"/>
      <c r="E8133"/>
      <c r="F8133" s="96">
        <v>2.34</v>
      </c>
      <c r="G8133" s="91">
        <f t="shared" si="21"/>
        <v>10.535</v>
      </c>
      <c r="H8133" s="41">
        <f t="shared" si="22"/>
        <v>2.782665614560198E-4</v>
      </c>
      <c r="I8133" s="42">
        <f t="shared" si="23"/>
        <v>85.66609272137805</v>
      </c>
      <c r="J8133" s="41">
        <f t="shared" si="24"/>
        <v>2.9263888888888889E-4</v>
      </c>
      <c r="K8133" s="42">
        <f t="shared" si="25"/>
        <v>4.7158769265382707</v>
      </c>
      <c r="L8133" s="41">
        <f t="shared" si="26"/>
        <v>2.782665614560198E-4</v>
      </c>
      <c r="M8133" s="42">
        <f t="shared" si="27"/>
        <v>4.4525528853699736</v>
      </c>
    </row>
    <row r="8134" spans="1:13" x14ac:dyDescent="0.2">
      <c r="A8134" s="84">
        <v>360</v>
      </c>
      <c r="B8134" s="85">
        <v>41457</v>
      </c>
      <c r="C8134" s="105">
        <v>18.75</v>
      </c>
      <c r="D8134" s="195"/>
      <c r="E8134"/>
      <c r="F8134" s="96">
        <v>2.34</v>
      </c>
      <c r="G8134" s="91">
        <f t="shared" si="21"/>
        <v>10.545</v>
      </c>
      <c r="H8134" s="41">
        <f t="shared" si="22"/>
        <v>2.7851792305289003E-4</v>
      </c>
      <c r="I8134" s="42">
        <f t="shared" si="23"/>
        <v>85.689952263598869</v>
      </c>
      <c r="J8134" s="41">
        <f t="shared" si="24"/>
        <v>2.9291666666666664E-4</v>
      </c>
      <c r="K8134" s="42">
        <f t="shared" si="25"/>
        <v>4.7161698432049377</v>
      </c>
      <c r="L8134" s="41">
        <f t="shared" si="26"/>
        <v>2.7851792305289003E-4</v>
      </c>
      <c r="M8134" s="42">
        <f t="shared" si="27"/>
        <v>4.4528314032930263</v>
      </c>
    </row>
    <row r="8135" spans="1:13" x14ac:dyDescent="0.2">
      <c r="A8135" s="84">
        <v>360</v>
      </c>
      <c r="B8135" s="85">
        <v>41458</v>
      </c>
      <c r="C8135" s="105">
        <v>18.760000000000002</v>
      </c>
      <c r="D8135" s="195"/>
      <c r="E8135"/>
      <c r="F8135" s="96">
        <v>2.3199999999999998</v>
      </c>
      <c r="G8135" s="91">
        <f t="shared" si="21"/>
        <v>10.540000000000001</v>
      </c>
      <c r="H8135" s="41">
        <f t="shared" si="22"/>
        <v>2.783922450888543E-4</v>
      </c>
      <c r="I8135" s="42">
        <f t="shared" si="23"/>
        <v>85.713807681791096</v>
      </c>
      <c r="J8135" s="41">
        <f t="shared" si="24"/>
        <v>2.9277777777777782E-4</v>
      </c>
      <c r="K8135" s="42">
        <f t="shared" si="25"/>
        <v>4.7164626209827158</v>
      </c>
      <c r="L8135" s="41">
        <f t="shared" si="26"/>
        <v>2.783922450888543E-4</v>
      </c>
      <c r="M8135" s="42">
        <f t="shared" si="27"/>
        <v>4.4531097955381149</v>
      </c>
    </row>
    <row r="8136" spans="1:13" x14ac:dyDescent="0.2">
      <c r="A8136" s="84">
        <v>360</v>
      </c>
      <c r="B8136" s="85">
        <v>41459</v>
      </c>
      <c r="C8136" s="105">
        <v>18.739999999999998</v>
      </c>
      <c r="D8136" s="195"/>
      <c r="E8136"/>
      <c r="F8136" s="96">
        <v>2.35</v>
      </c>
      <c r="G8136" s="91">
        <f t="shared" si="21"/>
        <v>10.545</v>
      </c>
      <c r="H8136" s="41">
        <f t="shared" si="22"/>
        <v>2.7851792305289003E-4</v>
      </c>
      <c r="I8136" s="42">
        <f t="shared" si="23"/>
        <v>85.737680513483582</v>
      </c>
      <c r="J8136" s="41">
        <f t="shared" si="24"/>
        <v>2.9291666666666664E-4</v>
      </c>
      <c r="K8136" s="42">
        <f t="shared" si="25"/>
        <v>4.7167555376493828</v>
      </c>
      <c r="L8136" s="41">
        <f t="shared" si="26"/>
        <v>2.7851792305289003E-4</v>
      </c>
      <c r="M8136" s="42">
        <f t="shared" si="27"/>
        <v>4.4533883134611676</v>
      </c>
    </row>
    <row r="8137" spans="1:13" x14ac:dyDescent="0.2">
      <c r="A8137" s="84">
        <v>360</v>
      </c>
      <c r="B8137" s="85">
        <v>41460</v>
      </c>
      <c r="C8137" s="105">
        <v>18.72</v>
      </c>
      <c r="D8137" s="195"/>
      <c r="E8137"/>
      <c r="F8137" s="96">
        <v>2.3199999999999998</v>
      </c>
      <c r="G8137" s="91">
        <f t="shared" si="21"/>
        <v>10.52</v>
      </c>
      <c r="H8137" s="41">
        <f t="shared" si="22"/>
        <v>2.7788947653761831E-4</v>
      </c>
      <c r="I8137" s="42">
        <f t="shared" si="23"/>
        <v>85.76150611264103</v>
      </c>
      <c r="J8137" s="41">
        <f t="shared" si="24"/>
        <v>2.922222222222222E-4</v>
      </c>
      <c r="K8137" s="42">
        <f t="shared" si="25"/>
        <v>4.7170477598716047</v>
      </c>
      <c r="L8137" s="41">
        <f t="shared" si="26"/>
        <v>2.7788947653761831E-4</v>
      </c>
      <c r="M8137" s="42">
        <f t="shared" si="27"/>
        <v>4.453666202937705</v>
      </c>
    </row>
    <row r="8138" spans="1:13" x14ac:dyDescent="0.2">
      <c r="A8138" s="84">
        <v>360</v>
      </c>
      <c r="B8138" s="85">
        <v>41461</v>
      </c>
      <c r="C8138" s="105">
        <v>18.72</v>
      </c>
      <c r="D8138" s="195"/>
      <c r="E8138"/>
      <c r="F8138" s="96">
        <v>2.3199999999999998</v>
      </c>
      <c r="G8138" s="91">
        <f t="shared" si="21"/>
        <v>10.52</v>
      </c>
      <c r="H8138" s="41">
        <f t="shared" si="22"/>
        <v>2.7788947653761831E-4</v>
      </c>
      <c r="I8138" s="42">
        <f t="shared" si="23"/>
        <v>85.785338332681746</v>
      </c>
      <c r="J8138" s="41">
        <f t="shared" si="24"/>
        <v>2.922222222222222E-4</v>
      </c>
      <c r="K8138" s="42">
        <f t="shared" si="25"/>
        <v>4.7173399820938267</v>
      </c>
      <c r="L8138" s="41">
        <f t="shared" si="26"/>
        <v>2.7788947653761831E-4</v>
      </c>
      <c r="M8138" s="42">
        <f t="shared" si="27"/>
        <v>4.4539440924142424</v>
      </c>
    </row>
    <row r="8139" spans="1:13" x14ac:dyDescent="0.2">
      <c r="A8139" s="84">
        <v>360</v>
      </c>
      <c r="B8139" s="85">
        <v>41462</v>
      </c>
      <c r="C8139" s="105">
        <v>18.72</v>
      </c>
      <c r="D8139" s="195"/>
      <c r="E8139"/>
      <c r="F8139" s="96">
        <v>2.3199999999999998</v>
      </c>
      <c r="G8139" s="91">
        <f t="shared" si="21"/>
        <v>10.52</v>
      </c>
      <c r="H8139" s="41">
        <f t="shared" si="22"/>
        <v>2.7788947653761831E-4</v>
      </c>
      <c r="I8139" s="42">
        <f t="shared" si="23"/>
        <v>85.809177175445612</v>
      </c>
      <c r="J8139" s="41">
        <f t="shared" si="24"/>
        <v>2.922222222222222E-4</v>
      </c>
      <c r="K8139" s="42">
        <f t="shared" si="25"/>
        <v>4.7176322043160486</v>
      </c>
      <c r="L8139" s="41">
        <f t="shared" si="26"/>
        <v>2.7788947653761831E-4</v>
      </c>
      <c r="M8139" s="42">
        <f t="shared" si="27"/>
        <v>4.4542219818907798</v>
      </c>
    </row>
    <row r="8140" spans="1:13" x14ac:dyDescent="0.2">
      <c r="A8140" s="84">
        <v>360</v>
      </c>
      <c r="B8140" s="85">
        <v>41463</v>
      </c>
      <c r="C8140" s="105">
        <v>18.62</v>
      </c>
      <c r="D8140" s="195"/>
      <c r="E8140"/>
      <c r="F8140" s="96">
        <v>2.34</v>
      </c>
      <c r="G8140" s="91">
        <f t="shared" si="21"/>
        <v>10.48</v>
      </c>
      <c r="H8140" s="41">
        <f t="shared" si="22"/>
        <v>2.7688366718869872E-4</v>
      </c>
      <c r="I8140" s="42">
        <f t="shared" si="23"/>
        <v>85.832936335100399</v>
      </c>
      <c r="J8140" s="41">
        <f t="shared" si="24"/>
        <v>2.9111111111111113E-4</v>
      </c>
      <c r="K8140" s="42">
        <f t="shared" si="25"/>
        <v>4.7179233154271598</v>
      </c>
      <c r="L8140" s="41">
        <f t="shared" si="26"/>
        <v>2.7688366718869872E-4</v>
      </c>
      <c r="M8140" s="42">
        <f t="shared" si="27"/>
        <v>4.4544988655579685</v>
      </c>
    </row>
    <row r="8141" spans="1:13" x14ac:dyDescent="0.2">
      <c r="A8141" s="84">
        <v>360</v>
      </c>
      <c r="B8141" s="85">
        <v>41464</v>
      </c>
      <c r="C8141" s="105">
        <v>18.63</v>
      </c>
      <c r="D8141" s="195"/>
      <c r="E8141"/>
      <c r="F8141" s="96">
        <v>2.35</v>
      </c>
      <c r="G8141" s="91">
        <f t="shared" si="21"/>
        <v>10.49</v>
      </c>
      <c r="H8141" s="41">
        <f t="shared" si="22"/>
        <v>2.771351535670874E-4</v>
      </c>
      <c r="I8141" s="42">
        <f t="shared" si="23"/>
        <v>85.856723659092737</v>
      </c>
      <c r="J8141" s="41">
        <f t="shared" si="24"/>
        <v>2.9138888888888888E-4</v>
      </c>
      <c r="K8141" s="42">
        <f t="shared" si="25"/>
        <v>4.7182147043160487</v>
      </c>
      <c r="L8141" s="41">
        <f t="shared" si="26"/>
        <v>2.771351535670874E-4</v>
      </c>
      <c r="M8141" s="42">
        <f t="shared" si="27"/>
        <v>4.4547760007115356</v>
      </c>
    </row>
    <row r="8142" spans="1:13" x14ac:dyDescent="0.2">
      <c r="A8142" s="84">
        <v>360</v>
      </c>
      <c r="B8142" s="85">
        <v>41465</v>
      </c>
      <c r="C8142" s="105">
        <v>18.63</v>
      </c>
      <c r="D8142" s="195"/>
      <c r="E8142"/>
      <c r="F8142" s="96">
        <v>2.35</v>
      </c>
      <c r="G8142" s="91">
        <f t="shared" si="21"/>
        <v>10.49</v>
      </c>
      <c r="H8142" s="41">
        <f t="shared" si="22"/>
        <v>2.771351535670874E-4</v>
      </c>
      <c r="I8142" s="42">
        <f t="shared" si="23"/>
        <v>85.880517575388765</v>
      </c>
      <c r="J8142" s="41">
        <f t="shared" si="24"/>
        <v>2.9138888888888888E-4</v>
      </c>
      <c r="K8142" s="42">
        <f t="shared" si="25"/>
        <v>4.7185060932049376</v>
      </c>
      <c r="L8142" s="41">
        <f t="shared" si="26"/>
        <v>2.771351535670874E-4</v>
      </c>
      <c r="M8142" s="42">
        <f t="shared" si="27"/>
        <v>4.4550531358651027</v>
      </c>
    </row>
    <row r="8143" spans="1:13" x14ac:dyDescent="0.2">
      <c r="A8143" s="84">
        <v>360</v>
      </c>
      <c r="B8143" s="85">
        <v>41466</v>
      </c>
      <c r="C8143" s="105">
        <v>18.62</v>
      </c>
      <c r="D8143" s="195"/>
      <c r="E8143"/>
      <c r="F8143" s="96">
        <v>2.34</v>
      </c>
      <c r="G8143" s="91">
        <f t="shared" si="21"/>
        <v>10.48</v>
      </c>
      <c r="H8143" s="41">
        <f t="shared" si="22"/>
        <v>2.7688366718869872E-4</v>
      </c>
      <c r="I8143" s="42">
        <f t="shared" si="23"/>
        <v>85.904296488035101</v>
      </c>
      <c r="J8143" s="41">
        <f t="shared" si="24"/>
        <v>2.9111111111111113E-4</v>
      </c>
      <c r="K8143" s="42">
        <f t="shared" si="25"/>
        <v>4.7187972043160489</v>
      </c>
      <c r="L8143" s="41">
        <f t="shared" si="26"/>
        <v>2.7688366718869872E-4</v>
      </c>
      <c r="M8143" s="42">
        <f t="shared" si="27"/>
        <v>4.4553300195322914</v>
      </c>
    </row>
    <row r="8144" spans="1:13" x14ac:dyDescent="0.2">
      <c r="A8144" s="84">
        <v>360</v>
      </c>
      <c r="B8144" s="85">
        <v>41467</v>
      </c>
      <c r="C8144" s="105">
        <v>18.47</v>
      </c>
      <c r="D8144" s="195"/>
      <c r="E8144"/>
      <c r="F8144" s="96">
        <v>2.34</v>
      </c>
      <c r="G8144" s="91">
        <f t="shared" si="21"/>
        <v>10.404999999999999</v>
      </c>
      <c r="H8144" s="41">
        <f t="shared" si="22"/>
        <v>2.7499679547826616E-4</v>
      </c>
      <c r="I8144" s="42">
        <f t="shared" si="23"/>
        <v>85.927919894287129</v>
      </c>
      <c r="J8144" s="41">
        <f t="shared" si="24"/>
        <v>2.8902777777777775E-4</v>
      </c>
      <c r="K8144" s="42">
        <f t="shared" si="25"/>
        <v>4.7190862320938267</v>
      </c>
      <c r="L8144" s="41">
        <f t="shared" si="26"/>
        <v>2.7499679547826616E-4</v>
      </c>
      <c r="M8144" s="42">
        <f t="shared" si="27"/>
        <v>4.4556050163277696</v>
      </c>
    </row>
    <row r="8145" spans="1:13" x14ac:dyDescent="0.2">
      <c r="A8145" s="84">
        <v>360</v>
      </c>
      <c r="B8145" s="85">
        <v>41468</v>
      </c>
      <c r="C8145" s="105">
        <v>18.47</v>
      </c>
      <c r="D8145" s="195"/>
      <c r="E8145"/>
      <c r="F8145" s="96">
        <v>2.34</v>
      </c>
      <c r="G8145" s="91">
        <f t="shared" si="21"/>
        <v>10.404999999999999</v>
      </c>
      <c r="H8145" s="41">
        <f t="shared" si="22"/>
        <v>2.7499679547826616E-4</v>
      </c>
      <c r="I8145" s="42">
        <f t="shared" si="23"/>
        <v>85.951549796900167</v>
      </c>
      <c r="J8145" s="41">
        <f t="shared" si="24"/>
        <v>2.8902777777777775E-4</v>
      </c>
      <c r="K8145" s="42">
        <f t="shared" si="25"/>
        <v>4.7193752598716046</v>
      </c>
      <c r="L8145" s="41">
        <f t="shared" si="26"/>
        <v>2.7499679547826616E-4</v>
      </c>
      <c r="M8145" s="42">
        <f t="shared" si="27"/>
        <v>4.4558800131232479</v>
      </c>
    </row>
    <row r="8146" spans="1:13" x14ac:dyDescent="0.2">
      <c r="A8146" s="84">
        <v>360</v>
      </c>
      <c r="B8146" s="85">
        <v>41469</v>
      </c>
      <c r="C8146" s="105">
        <v>18.47</v>
      </c>
      <c r="D8146" s="195"/>
      <c r="E8146"/>
      <c r="F8146" s="96">
        <v>2.34</v>
      </c>
      <c r="G8146" s="91">
        <f t="shared" si="21"/>
        <v>10.404999999999999</v>
      </c>
      <c r="H8146" s="41">
        <f t="shared" si="22"/>
        <v>2.7499679547826616E-4</v>
      </c>
      <c r="I8146" s="42">
        <f t="shared" si="23"/>
        <v>85.975186197660705</v>
      </c>
      <c r="J8146" s="41">
        <f t="shared" si="24"/>
        <v>2.8902777777777775E-4</v>
      </c>
      <c r="K8146" s="42">
        <f t="shared" si="25"/>
        <v>4.7196642876493824</v>
      </c>
      <c r="L8146" s="41">
        <f t="shared" si="26"/>
        <v>2.7499679547826616E-4</v>
      </c>
      <c r="M8146" s="42">
        <f t="shared" si="27"/>
        <v>4.4561550099187262</v>
      </c>
    </row>
    <row r="8147" spans="1:13" x14ac:dyDescent="0.2">
      <c r="A8147" s="84">
        <v>360</v>
      </c>
      <c r="B8147" s="85">
        <v>41470</v>
      </c>
      <c r="C8147" s="105">
        <v>18.43</v>
      </c>
      <c r="D8147" s="195"/>
      <c r="E8147"/>
      <c r="F8147" s="96">
        <v>2.3199999999999998</v>
      </c>
      <c r="G8147" s="91">
        <f t="shared" si="21"/>
        <v>10.375</v>
      </c>
      <c r="H8147" s="41">
        <f t="shared" si="22"/>
        <v>2.7424168886724942E-4</v>
      </c>
      <c r="I8147" s="42">
        <f t="shared" si="23"/>
        <v>85.99876417792423</v>
      </c>
      <c r="J8147" s="41">
        <f t="shared" si="24"/>
        <v>2.8819444444444444E-4</v>
      </c>
      <c r="K8147" s="42">
        <f t="shared" si="25"/>
        <v>4.7199524820938272</v>
      </c>
      <c r="L8147" s="41">
        <f t="shared" si="26"/>
        <v>2.7424168886724942E-4</v>
      </c>
      <c r="M8147" s="42">
        <f t="shared" si="27"/>
        <v>4.4564292516075934</v>
      </c>
    </row>
    <row r="8148" spans="1:13" x14ac:dyDescent="0.2">
      <c r="A8148" s="84">
        <v>360</v>
      </c>
      <c r="B8148" s="85">
        <v>41471</v>
      </c>
      <c r="C8148" s="105">
        <v>18.43</v>
      </c>
      <c r="D8148" s="195"/>
      <c r="E8148"/>
      <c r="F8148" s="96">
        <v>2.29</v>
      </c>
      <c r="G8148" s="91">
        <f t="shared" si="21"/>
        <v>10.36</v>
      </c>
      <c r="H8148" s="41">
        <f t="shared" si="22"/>
        <v>2.7386405880758247E-4</v>
      </c>
      <c r="I8148" s="42">
        <f t="shared" si="23"/>
        <v>86.022316148534429</v>
      </c>
      <c r="J8148" s="41">
        <f t="shared" si="24"/>
        <v>2.8777777777777775E-4</v>
      </c>
      <c r="K8148" s="42">
        <f t="shared" si="25"/>
        <v>4.7202402598716047</v>
      </c>
      <c r="L8148" s="41">
        <f t="shared" si="26"/>
        <v>2.7386405880758247E-4</v>
      </c>
      <c r="M8148" s="42">
        <f t="shared" si="27"/>
        <v>4.456703115666401</v>
      </c>
    </row>
    <row r="8149" spans="1:13" x14ac:dyDescent="0.2">
      <c r="A8149" s="84">
        <v>360</v>
      </c>
      <c r="B8149" s="85">
        <v>41472</v>
      </c>
      <c r="C8149" s="105">
        <v>18.399999999999999</v>
      </c>
      <c r="D8149" s="195"/>
      <c r="E8149"/>
      <c r="F8149" s="96">
        <v>2.3199999999999998</v>
      </c>
      <c r="G8149" s="91">
        <f t="shared" si="21"/>
        <v>10.36</v>
      </c>
      <c r="H8149" s="41">
        <f t="shared" si="22"/>
        <v>2.7386405880758247E-4</v>
      </c>
      <c r="I8149" s="42">
        <f t="shared" si="23"/>
        <v>86.045874569182899</v>
      </c>
      <c r="J8149" s="41">
        <f t="shared" si="24"/>
        <v>2.8777777777777775E-4</v>
      </c>
      <c r="K8149" s="42">
        <f t="shared" si="25"/>
        <v>4.7205280376493821</v>
      </c>
      <c r="L8149" s="41">
        <f t="shared" si="26"/>
        <v>2.7386405880758247E-4</v>
      </c>
      <c r="M8149" s="42">
        <f t="shared" si="27"/>
        <v>4.4569769797252086</v>
      </c>
    </row>
    <row r="8150" spans="1:13" x14ac:dyDescent="0.2">
      <c r="A8150" s="84">
        <v>360</v>
      </c>
      <c r="B8150" s="85">
        <v>41473</v>
      </c>
      <c r="C8150" s="105">
        <v>18.39</v>
      </c>
      <c r="D8150" s="195"/>
      <c r="E8150"/>
      <c r="F8150" s="96">
        <v>2.33</v>
      </c>
      <c r="G8150" s="91">
        <f t="shared" si="21"/>
        <v>10.36</v>
      </c>
      <c r="H8150" s="41">
        <f t="shared" si="22"/>
        <v>2.7386405880758247E-4</v>
      </c>
      <c r="I8150" s="42">
        <f t="shared" si="23"/>
        <v>86.069439441636064</v>
      </c>
      <c r="J8150" s="41">
        <f t="shared" si="24"/>
        <v>2.8777777777777775E-4</v>
      </c>
      <c r="K8150" s="42">
        <f t="shared" si="25"/>
        <v>4.7208158154271596</v>
      </c>
      <c r="L8150" s="41">
        <f t="shared" si="26"/>
        <v>2.7386405880758247E-4</v>
      </c>
      <c r="M8150" s="42">
        <f t="shared" si="27"/>
        <v>4.4572508437840161</v>
      </c>
    </row>
    <row r="8151" spans="1:13" x14ac:dyDescent="0.2">
      <c r="A8151" s="84">
        <v>360</v>
      </c>
      <c r="B8151" s="85">
        <v>41474</v>
      </c>
      <c r="C8151" s="105">
        <v>18.32</v>
      </c>
      <c r="D8151" s="195"/>
      <c r="E8151"/>
      <c r="F8151" s="96">
        <v>2.3199999999999998</v>
      </c>
      <c r="G8151" s="91">
        <f t="shared" si="21"/>
        <v>10.32</v>
      </c>
      <c r="H8151" s="41">
        <f t="shared" si="22"/>
        <v>2.7285679502564442E-4</v>
      </c>
      <c r="I8151" s="42">
        <f t="shared" si="23"/>
        <v>86.092924073031767</v>
      </c>
      <c r="J8151" s="41">
        <f t="shared" si="24"/>
        <v>2.8666666666666668E-4</v>
      </c>
      <c r="K8151" s="42">
        <f t="shared" si="25"/>
        <v>4.7211024820938263</v>
      </c>
      <c r="L8151" s="41">
        <f t="shared" si="26"/>
        <v>2.7285679502564442E-4</v>
      </c>
      <c r="M8151" s="42">
        <f t="shared" si="27"/>
        <v>4.457523700579042</v>
      </c>
    </row>
    <row r="8152" spans="1:13" x14ac:dyDescent="0.2">
      <c r="A8152" s="84">
        <v>360</v>
      </c>
      <c r="B8152" s="85">
        <v>41475</v>
      </c>
      <c r="C8152" s="105">
        <v>18.32</v>
      </c>
      <c r="D8152" s="195"/>
      <c r="E8152"/>
      <c r="F8152" s="96">
        <v>2.3199999999999998</v>
      </c>
      <c r="G8152" s="91">
        <f t="shared" si="21"/>
        <v>10.32</v>
      </c>
      <c r="H8152" s="41">
        <f t="shared" si="22"/>
        <v>2.7285679502564442E-4</v>
      </c>
      <c r="I8152" s="42">
        <f t="shared" si="23"/>
        <v>86.116415112368728</v>
      </c>
      <c r="J8152" s="41">
        <f t="shared" si="24"/>
        <v>2.8666666666666668E-4</v>
      </c>
      <c r="K8152" s="42">
        <f t="shared" si="25"/>
        <v>4.7213891487604931</v>
      </c>
      <c r="L8152" s="41">
        <f t="shared" si="26"/>
        <v>2.7285679502564442E-4</v>
      </c>
      <c r="M8152" s="42">
        <f t="shared" si="27"/>
        <v>4.4577965573740679</v>
      </c>
    </row>
    <row r="8153" spans="1:13" x14ac:dyDescent="0.2">
      <c r="A8153" s="84">
        <v>360</v>
      </c>
      <c r="B8153" s="85">
        <v>41476</v>
      </c>
      <c r="C8153" s="105">
        <v>18.32</v>
      </c>
      <c r="D8153" s="195"/>
      <c r="E8153"/>
      <c r="F8153" s="96">
        <v>2.3199999999999998</v>
      </c>
      <c r="G8153" s="91">
        <f t="shared" si="21"/>
        <v>10.32</v>
      </c>
      <c r="H8153" s="41">
        <f t="shared" si="22"/>
        <v>2.7285679502564442E-4</v>
      </c>
      <c r="I8153" s="42">
        <f t="shared" si="23"/>
        <v>86.139912561395391</v>
      </c>
      <c r="J8153" s="41">
        <f t="shared" si="24"/>
        <v>2.8666666666666668E-4</v>
      </c>
      <c r="K8153" s="42">
        <f t="shared" si="25"/>
        <v>4.7216758154271599</v>
      </c>
      <c r="L8153" s="41">
        <f t="shared" si="26"/>
        <v>2.7285679502564442E-4</v>
      </c>
      <c r="M8153" s="42">
        <f t="shared" si="27"/>
        <v>4.4580694141690937</v>
      </c>
    </row>
    <row r="8154" spans="1:13" x14ac:dyDescent="0.2">
      <c r="A8154" s="84">
        <v>360</v>
      </c>
      <c r="B8154" s="85">
        <v>41477</v>
      </c>
      <c r="C8154" s="105">
        <v>18.29</v>
      </c>
      <c r="D8154" s="195"/>
      <c r="E8154"/>
      <c r="F8154" s="96">
        <v>2.33</v>
      </c>
      <c r="G8154" s="91">
        <f t="shared" si="21"/>
        <v>10.309999999999999</v>
      </c>
      <c r="H8154" s="41">
        <f t="shared" si="22"/>
        <v>2.7260492217373589E-4</v>
      </c>
      <c r="I8154" s="42">
        <f t="shared" si="23"/>
        <v>86.16339472555525</v>
      </c>
      <c r="J8154" s="41">
        <f t="shared" si="24"/>
        <v>2.8638888888888887E-4</v>
      </c>
      <c r="K8154" s="42">
        <f t="shared" si="25"/>
        <v>4.721962204316049</v>
      </c>
      <c r="L8154" s="41">
        <f t="shared" si="26"/>
        <v>2.7260492217373589E-4</v>
      </c>
      <c r="M8154" s="42">
        <f t="shared" si="27"/>
        <v>4.4583420190912673</v>
      </c>
    </row>
    <row r="8155" spans="1:13" x14ac:dyDescent="0.2">
      <c r="A8155" s="84">
        <v>360</v>
      </c>
      <c r="B8155" s="85">
        <v>41478</v>
      </c>
      <c r="C8155" s="105">
        <v>18.34</v>
      </c>
      <c r="D8155" s="195"/>
      <c r="E8155"/>
      <c r="F8155" s="96">
        <v>2.33</v>
      </c>
      <c r="G8155" s="91">
        <f t="shared" si="21"/>
        <v>10.335000000000001</v>
      </c>
      <c r="H8155" s="41">
        <f t="shared" si="22"/>
        <v>2.7323456161720827E-4</v>
      </c>
      <c r="I8155" s="42">
        <f t="shared" si="23"/>
        <v>86.186937542940541</v>
      </c>
      <c r="J8155" s="41">
        <f t="shared" si="24"/>
        <v>2.8708333333333336E-4</v>
      </c>
      <c r="K8155" s="42">
        <f t="shared" si="25"/>
        <v>4.7222492876493822</v>
      </c>
      <c r="L8155" s="41">
        <f t="shared" si="26"/>
        <v>2.7323456161720827E-4</v>
      </c>
      <c r="M8155" s="42">
        <f t="shared" si="27"/>
        <v>4.4586152536528845</v>
      </c>
    </row>
    <row r="8156" spans="1:13" x14ac:dyDescent="0.2">
      <c r="A8156" s="84">
        <v>360</v>
      </c>
      <c r="B8156" s="85">
        <v>41479</v>
      </c>
      <c r="C8156" s="105">
        <v>18.37</v>
      </c>
      <c r="D8156" s="195"/>
      <c r="E8156"/>
      <c r="F8156" s="96">
        <v>2.34</v>
      </c>
      <c r="G8156" s="91">
        <f t="shared" si="21"/>
        <v>10.355</v>
      </c>
      <c r="H8156" s="41">
        <f t="shared" si="22"/>
        <v>2.7373817074671791E-4</v>
      </c>
      <c r="I8156" s="42">
        <f t="shared" si="23"/>
        <v>86.210530197565802</v>
      </c>
      <c r="J8156" s="41">
        <f t="shared" si="24"/>
        <v>2.8763888888888893E-4</v>
      </c>
      <c r="K8156" s="42">
        <f t="shared" si="25"/>
        <v>4.7225369265382708</v>
      </c>
      <c r="L8156" s="41">
        <f t="shared" si="26"/>
        <v>2.7373817074671791E-4</v>
      </c>
      <c r="M8156" s="42">
        <f t="shared" si="27"/>
        <v>4.4588889918236312</v>
      </c>
    </row>
    <row r="8157" spans="1:13" x14ac:dyDescent="0.2">
      <c r="A8157" s="84">
        <v>360</v>
      </c>
      <c r="B8157" s="85">
        <v>41480</v>
      </c>
      <c r="C8157" s="105">
        <v>18.32</v>
      </c>
      <c r="D8157" s="195"/>
      <c r="E8157"/>
      <c r="F8157" s="96">
        <v>2.33</v>
      </c>
      <c r="G8157" s="91">
        <f t="shared" si="21"/>
        <v>10.324999999999999</v>
      </c>
      <c r="H8157" s="41">
        <f t="shared" si="22"/>
        <v>2.7298272291376158E-4</v>
      </c>
      <c r="I8157" s="42">
        <f t="shared" si="23"/>
        <v>86.234064182842971</v>
      </c>
      <c r="J8157" s="41">
        <f t="shared" si="24"/>
        <v>2.8680555555555555E-4</v>
      </c>
      <c r="K8157" s="42">
        <f t="shared" si="25"/>
        <v>4.7228237320938264</v>
      </c>
      <c r="L8157" s="41">
        <f t="shared" si="26"/>
        <v>2.7298272291376158E-4</v>
      </c>
      <c r="M8157" s="42">
        <f t="shared" si="27"/>
        <v>4.4591619745465447</v>
      </c>
    </row>
    <row r="8158" spans="1:13" x14ac:dyDescent="0.2">
      <c r="A8158" s="84">
        <v>360</v>
      </c>
      <c r="B8158" s="85">
        <v>41481</v>
      </c>
      <c r="C8158" s="105">
        <v>18.29</v>
      </c>
      <c r="D8158" s="195"/>
      <c r="E8158"/>
      <c r="F8158" s="96">
        <v>2.31</v>
      </c>
      <c r="G8158" s="91">
        <f t="shared" si="21"/>
        <v>10.299999999999999</v>
      </c>
      <c r="H8158" s="41">
        <f t="shared" si="22"/>
        <v>2.7235302655115312E-4</v>
      </c>
      <c r="I8158" s="42">
        <f t="shared" si="23"/>
        <v>86.257550291214969</v>
      </c>
      <c r="J8158" s="41">
        <f t="shared" si="24"/>
        <v>2.8611111111111106E-4</v>
      </c>
      <c r="K8158" s="42">
        <f t="shared" si="25"/>
        <v>4.7231098432049379</v>
      </c>
      <c r="L8158" s="41">
        <f t="shared" si="26"/>
        <v>2.7235302655115312E-4</v>
      </c>
      <c r="M8158" s="42">
        <f t="shared" si="27"/>
        <v>4.4594343275730957</v>
      </c>
    </row>
    <row r="8159" spans="1:13" x14ac:dyDescent="0.2">
      <c r="A8159" s="84">
        <v>360</v>
      </c>
      <c r="B8159" s="85">
        <v>41482</v>
      </c>
      <c r="C8159" s="105">
        <v>18.29</v>
      </c>
      <c r="D8159" s="195"/>
      <c r="E8159"/>
      <c r="F8159" s="96">
        <v>2.31</v>
      </c>
      <c r="G8159" s="91">
        <f t="shared" si="21"/>
        <v>10.299999999999999</v>
      </c>
      <c r="H8159" s="41">
        <f t="shared" si="22"/>
        <v>2.7235302655115312E-4</v>
      </c>
      <c r="I8159" s="42">
        <f t="shared" si="23"/>
        <v>86.281042796099669</v>
      </c>
      <c r="J8159" s="41">
        <f t="shared" si="24"/>
        <v>2.8611111111111106E-4</v>
      </c>
      <c r="K8159" s="42">
        <f t="shared" si="25"/>
        <v>4.7233959543160493</v>
      </c>
      <c r="L8159" s="41">
        <f t="shared" si="26"/>
        <v>2.7235302655115312E-4</v>
      </c>
      <c r="M8159" s="42">
        <f t="shared" si="27"/>
        <v>4.4597066805996466</v>
      </c>
    </row>
    <row r="8160" spans="1:13" x14ac:dyDescent="0.2">
      <c r="A8160" s="84">
        <v>360</v>
      </c>
      <c r="B8160" s="85">
        <v>41483</v>
      </c>
      <c r="C8160" s="105">
        <v>18.29</v>
      </c>
      <c r="D8160" s="195"/>
      <c r="E8160"/>
      <c r="F8160" s="96">
        <v>2.31</v>
      </c>
      <c r="G8160" s="91">
        <f t="shared" si="21"/>
        <v>10.299999999999999</v>
      </c>
      <c r="H8160" s="41">
        <f t="shared" si="22"/>
        <v>2.7235302655115312E-4</v>
      </c>
      <c r="I8160" s="42">
        <f t="shared" si="23"/>
        <v>86.304541699239181</v>
      </c>
      <c r="J8160" s="41">
        <f t="shared" si="24"/>
        <v>2.8611111111111106E-4</v>
      </c>
      <c r="K8160" s="42">
        <f t="shared" si="25"/>
        <v>4.7236820654271607</v>
      </c>
      <c r="L8160" s="41">
        <f t="shared" si="26"/>
        <v>2.7235302655115312E-4</v>
      </c>
      <c r="M8160" s="42">
        <f t="shared" si="27"/>
        <v>4.4599790336261975</v>
      </c>
    </row>
    <row r="8161" spans="1:13" x14ac:dyDescent="0.2">
      <c r="A8161" s="84">
        <v>360</v>
      </c>
      <c r="B8161" s="85">
        <v>41484</v>
      </c>
      <c r="C8161" s="105">
        <v>18.29</v>
      </c>
      <c r="D8161" s="195"/>
      <c r="E8161"/>
      <c r="F8161" s="96">
        <v>2.31</v>
      </c>
      <c r="G8161" s="91">
        <f t="shared" si="21"/>
        <v>10.299999999999999</v>
      </c>
      <c r="H8161" s="41">
        <f t="shared" si="22"/>
        <v>2.7235302655115312E-4</v>
      </c>
      <c r="I8161" s="42">
        <f t="shared" si="23"/>
        <v>86.328047002376081</v>
      </c>
      <c r="J8161" s="41">
        <f t="shared" si="24"/>
        <v>2.8611111111111106E-4</v>
      </c>
      <c r="K8161" s="42">
        <f t="shared" si="25"/>
        <v>4.7239681765382722</v>
      </c>
      <c r="L8161" s="41">
        <f t="shared" si="26"/>
        <v>2.7235302655115312E-4</v>
      </c>
      <c r="M8161" s="42">
        <f t="shared" si="27"/>
        <v>4.4602513866527485</v>
      </c>
    </row>
    <row r="8162" spans="1:13" x14ac:dyDescent="0.2">
      <c r="A8162" s="84">
        <v>360</v>
      </c>
      <c r="B8162" s="85">
        <v>41485</v>
      </c>
      <c r="C8162" s="105">
        <v>18.27</v>
      </c>
      <c r="D8162" s="195"/>
      <c r="E8162"/>
      <c r="F8162" s="96">
        <v>2.33</v>
      </c>
      <c r="G8162" s="91">
        <f t="shared" si="21"/>
        <v>10.3</v>
      </c>
      <c r="H8162" s="41">
        <f t="shared" si="22"/>
        <v>2.7235302655115312E-4</v>
      </c>
      <c r="I8162" s="42">
        <f t="shared" si="23"/>
        <v>86.351558707253432</v>
      </c>
      <c r="J8162" s="41">
        <f t="shared" si="24"/>
        <v>2.8611111111111111E-4</v>
      </c>
      <c r="K8162" s="42">
        <f t="shared" si="25"/>
        <v>4.7242542876493836</v>
      </c>
      <c r="L8162" s="41">
        <f t="shared" si="26"/>
        <v>2.7235302655115312E-4</v>
      </c>
      <c r="M8162" s="42">
        <f t="shared" si="27"/>
        <v>4.4605237396792994</v>
      </c>
    </row>
    <row r="8163" spans="1:13" x14ac:dyDescent="0.2">
      <c r="A8163" s="84">
        <v>360</v>
      </c>
      <c r="B8163" s="85">
        <v>41486</v>
      </c>
      <c r="C8163" s="105">
        <v>18.309999999999999</v>
      </c>
      <c r="D8163" s="195"/>
      <c r="E8163"/>
      <c r="F8163" s="96">
        <v>2.31</v>
      </c>
      <c r="G8163" s="91">
        <f t="shared" si="21"/>
        <v>10.309999999999999</v>
      </c>
      <c r="H8163" s="41">
        <f t="shared" si="22"/>
        <v>2.7260492217373589E-4</v>
      </c>
      <c r="I8163" s="42">
        <f t="shared" si="23"/>
        <v>86.375098567194399</v>
      </c>
      <c r="J8163" s="41">
        <f t="shared" si="24"/>
        <v>2.8638888888888887E-4</v>
      </c>
      <c r="K8163" s="42">
        <f t="shared" si="25"/>
        <v>4.7245406765382727</v>
      </c>
      <c r="L8163" s="41">
        <f t="shared" si="26"/>
        <v>2.7260492217373589E-4</v>
      </c>
      <c r="M8163" s="42">
        <f t="shared" si="27"/>
        <v>4.4607963446014729</v>
      </c>
    </row>
    <row r="8164" spans="1:13" x14ac:dyDescent="0.2">
      <c r="A8164" s="84">
        <v>360</v>
      </c>
      <c r="B8164" s="85">
        <v>41487</v>
      </c>
      <c r="C8164" s="105">
        <v>18.29</v>
      </c>
      <c r="D8164" s="195"/>
      <c r="E8164"/>
      <c r="F8164" s="96">
        <v>2.34</v>
      </c>
      <c r="G8164" s="91">
        <f t="shared" si="21"/>
        <v>10.315</v>
      </c>
      <c r="H8164" s="41">
        <f t="shared" si="22"/>
        <v>2.727308614458579E-4</v>
      </c>
      <c r="I8164" s="42">
        <f t="shared" si="23"/>
        <v>86.398655722234096</v>
      </c>
      <c r="J8164" s="41">
        <f t="shared" si="24"/>
        <v>2.8652777777777775E-4</v>
      </c>
      <c r="K8164" s="42">
        <f t="shared" si="25"/>
        <v>4.7248272043160506</v>
      </c>
      <c r="L8164" s="41">
        <f t="shared" si="26"/>
        <v>2.727308614458579E-4</v>
      </c>
      <c r="M8164" s="42">
        <f t="shared" si="27"/>
        <v>4.4610690754629188</v>
      </c>
    </row>
    <row r="8165" spans="1:13" x14ac:dyDescent="0.2">
      <c r="A8165" s="84">
        <v>360</v>
      </c>
      <c r="B8165" s="85">
        <v>41488</v>
      </c>
      <c r="C8165" s="105">
        <v>18.23</v>
      </c>
      <c r="D8165" s="195"/>
      <c r="E8165"/>
      <c r="F8165" s="96">
        <v>2.29</v>
      </c>
      <c r="G8165" s="91">
        <f t="shared" si="21"/>
        <v>10.26</v>
      </c>
      <c r="H8165" s="41">
        <f t="shared" si="22"/>
        <v>2.7134521627014685E-4</v>
      </c>
      <c r="I8165" s="42">
        <f t="shared" si="23"/>
        <v>86.422099584156499</v>
      </c>
      <c r="J8165" s="41">
        <f t="shared" si="24"/>
        <v>2.8499999999999999E-4</v>
      </c>
      <c r="K8165" s="42">
        <f t="shared" si="25"/>
        <v>4.7251122043160505</v>
      </c>
      <c r="L8165" s="41">
        <f t="shared" si="26"/>
        <v>2.7134521627014685E-4</v>
      </c>
      <c r="M8165" s="42">
        <f t="shared" si="27"/>
        <v>4.4613404206791891</v>
      </c>
    </row>
    <row r="8166" spans="1:13" x14ac:dyDescent="0.2">
      <c r="A8166" s="84">
        <v>360</v>
      </c>
      <c r="B8166" s="85">
        <v>41489</v>
      </c>
      <c r="C8166" s="105">
        <v>18.23</v>
      </c>
      <c r="D8166" s="195"/>
      <c r="E8166"/>
      <c r="F8166" s="96">
        <v>2.29</v>
      </c>
      <c r="G8166" s="91">
        <f t="shared" si="21"/>
        <v>10.26</v>
      </c>
      <c r="H8166" s="41">
        <f t="shared" si="22"/>
        <v>2.7134521627014685E-4</v>
      </c>
      <c r="I8166" s="42">
        <f t="shared" si="23"/>
        <v>86.445549807458676</v>
      </c>
      <c r="J8166" s="41">
        <f t="shared" si="24"/>
        <v>2.8499999999999999E-4</v>
      </c>
      <c r="K8166" s="42">
        <f t="shared" si="25"/>
        <v>4.7253972043160504</v>
      </c>
      <c r="L8166" s="41">
        <f t="shared" si="26"/>
        <v>2.7134521627014685E-4</v>
      </c>
      <c r="M8166" s="42">
        <f t="shared" si="27"/>
        <v>4.4616117658954595</v>
      </c>
    </row>
    <row r="8167" spans="1:13" x14ac:dyDescent="0.2">
      <c r="A8167" s="84">
        <v>360</v>
      </c>
      <c r="B8167" s="85">
        <v>41490</v>
      </c>
      <c r="C8167" s="105">
        <v>18.23</v>
      </c>
      <c r="D8167" s="195"/>
      <c r="E8167"/>
      <c r="F8167" s="96">
        <v>2.29</v>
      </c>
      <c r="G8167" s="91">
        <f t="shared" si="21"/>
        <v>10.26</v>
      </c>
      <c r="H8167" s="41">
        <f t="shared" si="22"/>
        <v>2.7134521627014685E-4</v>
      </c>
      <c r="I8167" s="42">
        <f t="shared" si="23"/>
        <v>86.469006393866778</v>
      </c>
      <c r="J8167" s="41">
        <f t="shared" si="24"/>
        <v>2.8499999999999999E-4</v>
      </c>
      <c r="K8167" s="42">
        <f t="shared" si="25"/>
        <v>4.7256822043160502</v>
      </c>
      <c r="L8167" s="41">
        <f t="shared" si="26"/>
        <v>2.7134521627014685E-4</v>
      </c>
      <c r="M8167" s="42">
        <f t="shared" si="27"/>
        <v>4.4618831111117299</v>
      </c>
    </row>
    <row r="8168" spans="1:13" x14ac:dyDescent="0.2">
      <c r="A8168" s="84">
        <v>360</v>
      </c>
      <c r="B8168" s="85">
        <v>41491</v>
      </c>
      <c r="C8168" s="105">
        <v>18.22</v>
      </c>
      <c r="D8168" s="195"/>
      <c r="E8168"/>
      <c r="F8168" s="96">
        <v>2.33</v>
      </c>
      <c r="G8168" s="91">
        <f t="shared" si="21"/>
        <v>10.274999999999999</v>
      </c>
      <c r="H8168" s="41">
        <f t="shared" si="22"/>
        <v>2.7172318784529637E-4</v>
      </c>
      <c r="I8168" s="42">
        <f t="shared" si="23"/>
        <v>86.492502027933938</v>
      </c>
      <c r="J8168" s="41">
        <f t="shared" si="24"/>
        <v>2.8541666666666662E-4</v>
      </c>
      <c r="K8168" s="42">
        <f t="shared" si="25"/>
        <v>4.7259676209827166</v>
      </c>
      <c r="L8168" s="41">
        <f t="shared" si="26"/>
        <v>2.7172318784529637E-4</v>
      </c>
      <c r="M8168" s="42">
        <f t="shared" si="27"/>
        <v>4.4621548342995752</v>
      </c>
    </row>
    <row r="8169" spans="1:13" x14ac:dyDescent="0.2">
      <c r="A8169" s="84">
        <v>360</v>
      </c>
      <c r="B8169" s="85">
        <v>41492</v>
      </c>
      <c r="C8169" s="105">
        <v>18.2</v>
      </c>
      <c r="D8169" s="195"/>
      <c r="E8169"/>
      <c r="F8169" s="96">
        <v>2.2999999999999998</v>
      </c>
      <c r="G8169" s="91">
        <f t="shared" si="21"/>
        <v>10.25</v>
      </c>
      <c r="H8169" s="41">
        <f t="shared" si="22"/>
        <v>2.7109320673157633E-4</v>
      </c>
      <c r="I8169" s="42">
        <f t="shared" si="23"/>
        <v>86.515949557666929</v>
      </c>
      <c r="J8169" s="41">
        <f t="shared" si="24"/>
        <v>2.8472222222222223E-4</v>
      </c>
      <c r="K8169" s="42">
        <f t="shared" si="25"/>
        <v>4.7262523432049388</v>
      </c>
      <c r="L8169" s="41">
        <f t="shared" si="26"/>
        <v>2.7109320673157633E-4</v>
      </c>
      <c r="M8169" s="42">
        <f t="shared" si="27"/>
        <v>4.462425927506307</v>
      </c>
    </row>
    <row r="8170" spans="1:13" x14ac:dyDescent="0.2">
      <c r="A8170" s="84">
        <v>360</v>
      </c>
      <c r="B8170" s="85">
        <v>41493</v>
      </c>
      <c r="C8170" s="105">
        <v>18.18</v>
      </c>
      <c r="D8170" s="195"/>
      <c r="E8170"/>
      <c r="F8170" s="96">
        <v>2.2999999999999998</v>
      </c>
      <c r="G8170" s="91">
        <f t="shared" si="21"/>
        <v>10.24</v>
      </c>
      <c r="H8170" s="41">
        <f t="shared" si="22"/>
        <v>2.7084117439768463E-4</v>
      </c>
      <c r="I8170" s="42">
        <f t="shared" si="23"/>
        <v>86.539381639049253</v>
      </c>
      <c r="J8170" s="41">
        <f t="shared" si="24"/>
        <v>2.8444444444444443E-4</v>
      </c>
      <c r="K8170" s="42">
        <f t="shared" si="25"/>
        <v>4.7265367876493833</v>
      </c>
      <c r="L8170" s="41">
        <f t="shared" si="26"/>
        <v>2.7084117439768463E-4</v>
      </c>
      <c r="M8170" s="42">
        <f t="shared" si="27"/>
        <v>4.4626967686807042</v>
      </c>
    </row>
    <row r="8171" spans="1:13" x14ac:dyDescent="0.2">
      <c r="A8171" s="84">
        <v>360</v>
      </c>
      <c r="B8171" s="85">
        <v>41494</v>
      </c>
      <c r="C8171" s="105">
        <v>18.2</v>
      </c>
      <c r="D8171" s="195"/>
      <c r="E8171"/>
      <c r="F8171" s="96">
        <v>2.3199999999999998</v>
      </c>
      <c r="G8171" s="91">
        <f t="shared" si="21"/>
        <v>10.26</v>
      </c>
      <c r="H8171" s="41">
        <f t="shared" si="22"/>
        <v>2.7134521627014685E-4</v>
      </c>
      <c r="I8171" s="42">
        <f t="shared" si="23"/>
        <v>86.562863686275989</v>
      </c>
      <c r="J8171" s="41">
        <f t="shared" si="24"/>
        <v>2.8499999999999999E-4</v>
      </c>
      <c r="K8171" s="42">
        <f t="shared" si="25"/>
        <v>4.7268217876493832</v>
      </c>
      <c r="L8171" s="41">
        <f t="shared" si="26"/>
        <v>2.7134521627014685E-4</v>
      </c>
      <c r="M8171" s="42">
        <f t="shared" si="27"/>
        <v>4.4629681138969746</v>
      </c>
    </row>
    <row r="8172" spans="1:13" x14ac:dyDescent="0.2">
      <c r="A8172" s="84">
        <v>360</v>
      </c>
      <c r="B8172" s="85">
        <v>41495</v>
      </c>
      <c r="C8172" s="105">
        <v>18.14</v>
      </c>
      <c r="D8172" s="195"/>
      <c r="E8172"/>
      <c r="F8172" s="96">
        <v>2.31</v>
      </c>
      <c r="G8172" s="91">
        <f t="shared" si="21"/>
        <v>10.225</v>
      </c>
      <c r="H8172" s="41">
        <f t="shared" si="22"/>
        <v>2.7046308314604417E-4</v>
      </c>
      <c r="I8172" s="42">
        <f t="shared" si="23"/>
        <v>86.586275745274534</v>
      </c>
      <c r="J8172" s="41">
        <f t="shared" si="24"/>
        <v>2.8402777777777779E-4</v>
      </c>
      <c r="K8172" s="42">
        <f t="shared" si="25"/>
        <v>4.7271058154271612</v>
      </c>
      <c r="L8172" s="41">
        <f>((1+G8172/100)^(1/360))-1</f>
        <v>2.7046308314604417E-4</v>
      </c>
      <c r="M8172" s="42">
        <f t="shared" si="27"/>
        <v>4.4632385769801211</v>
      </c>
    </row>
    <row r="8173" spans="1:13" x14ac:dyDescent="0.2">
      <c r="A8173" s="84">
        <v>360</v>
      </c>
      <c r="B8173" s="85">
        <v>41496</v>
      </c>
      <c r="C8173" s="105">
        <v>18.14</v>
      </c>
      <c r="D8173" s="195"/>
      <c r="E8173"/>
      <c r="F8173" s="96">
        <v>2.31</v>
      </c>
      <c r="G8173" s="91">
        <f t="shared" si="21"/>
        <v>10.225</v>
      </c>
      <c r="H8173" s="41">
        <f t="shared" si="22"/>
        <v>2.7046308314604417E-4</v>
      </c>
      <c r="I8173" s="42">
        <f t="shared" si="23"/>
        <v>86.609694136370734</v>
      </c>
      <c r="J8173" s="41">
        <f t="shared" si="24"/>
        <v>2.8402777777777779E-4</v>
      </c>
      <c r="K8173" s="42">
        <f t="shared" si="25"/>
        <v>4.7273898432049393</v>
      </c>
      <c r="L8173" s="41">
        <f t="shared" si="26"/>
        <v>2.7046308314604417E-4</v>
      </c>
      <c r="M8173" s="42">
        <f t="shared" si="27"/>
        <v>4.4635090400632667</v>
      </c>
    </row>
    <row r="8174" spans="1:13" x14ac:dyDescent="0.2">
      <c r="A8174" s="84">
        <v>360</v>
      </c>
      <c r="B8174" s="85">
        <v>41497</v>
      </c>
      <c r="C8174" s="105">
        <v>18.14</v>
      </c>
      <c r="D8174" s="195"/>
      <c r="E8174"/>
      <c r="F8174" s="96">
        <v>2.31</v>
      </c>
      <c r="G8174" s="91">
        <f t="shared" si="21"/>
        <v>10.225</v>
      </c>
      <c r="H8174" s="41">
        <f t="shared" si="22"/>
        <v>2.7046308314604417E-4</v>
      </c>
      <c r="I8174" s="42">
        <f t="shared" si="23"/>
        <v>86.633118861277197</v>
      </c>
      <c r="J8174" s="41">
        <f t="shared" si="24"/>
        <v>2.8402777777777779E-4</v>
      </c>
      <c r="K8174" s="42">
        <f t="shared" si="25"/>
        <v>4.7276738709827173</v>
      </c>
      <c r="L8174" s="41">
        <f t="shared" si="26"/>
        <v>2.7046308314604417E-4</v>
      </c>
      <c r="M8174" s="42">
        <f t="shared" si="27"/>
        <v>4.4637795031464123</v>
      </c>
    </row>
    <row r="8175" spans="1:13" x14ac:dyDescent="0.2">
      <c r="A8175" s="84">
        <v>360</v>
      </c>
      <c r="B8175" s="85">
        <v>41498</v>
      </c>
      <c r="C8175" s="105">
        <v>18.12</v>
      </c>
      <c r="D8175" s="195"/>
      <c r="E8175"/>
      <c r="F8175" s="96">
        <v>2.34</v>
      </c>
      <c r="G8175" s="91">
        <f t="shared" si="21"/>
        <v>10.23</v>
      </c>
      <c r="H8175" s="41">
        <f t="shared" si="22"/>
        <v>2.7058911926403084E-4</v>
      </c>
      <c r="I8175" s="42">
        <f t="shared" si="23"/>
        <v>86.656560840608961</v>
      </c>
      <c r="J8175" s="41">
        <f t="shared" si="24"/>
        <v>2.8416666666666667E-4</v>
      </c>
      <c r="K8175" s="42">
        <f t="shared" si="25"/>
        <v>4.7279580376493842</v>
      </c>
      <c r="L8175" s="41">
        <f t="shared" si="26"/>
        <v>2.7058911926403084E-4</v>
      </c>
      <c r="M8175" s="42">
        <f t="shared" si="27"/>
        <v>4.4640500922656763</v>
      </c>
    </row>
    <row r="8176" spans="1:13" x14ac:dyDescent="0.2">
      <c r="A8176" s="84">
        <v>360</v>
      </c>
      <c r="B8176" s="85">
        <v>41499</v>
      </c>
      <c r="C8176" s="105">
        <v>18.12</v>
      </c>
      <c r="D8176" s="195">
        <f>B8176-B8175</f>
        <v>1</v>
      </c>
      <c r="E8176"/>
      <c r="F8176" s="96">
        <v>2.31</v>
      </c>
      <c r="G8176" s="91">
        <f t="shared" si="21"/>
        <v>10.215</v>
      </c>
      <c r="H8176" s="41">
        <f t="shared" si="22"/>
        <v>2.7021099380508673E-4</v>
      </c>
      <c r="I8176" s="42">
        <f t="shared" si="23"/>
        <v>86.679976396033439</v>
      </c>
      <c r="J8176" s="41">
        <f t="shared" si="24"/>
        <v>2.8374999999999999E-4</v>
      </c>
      <c r="K8176" s="42">
        <f t="shared" si="25"/>
        <v>4.7282417876493845</v>
      </c>
      <c r="L8176" s="41">
        <f t="shared" si="26"/>
        <v>2.7021099380508673E-4</v>
      </c>
      <c r="M8176" s="42">
        <f t="shared" si="27"/>
        <v>4.4643203032594814</v>
      </c>
    </row>
    <row r="8177" spans="1:13" x14ac:dyDescent="0.2">
      <c r="A8177" s="84">
        <v>360</v>
      </c>
      <c r="B8177" s="85">
        <v>41500</v>
      </c>
      <c r="C8177" s="105">
        <v>18.14</v>
      </c>
      <c r="D8177" s="195">
        <f t="shared" ref="D8177:D8240" si="28">B8177-B8176</f>
        <v>1</v>
      </c>
      <c r="E8177"/>
      <c r="F8177" s="96">
        <v>2.3199999999999998</v>
      </c>
      <c r="G8177" s="91">
        <f t="shared" ref="G8177:G8240" si="29">(C8177+F8177)/2</f>
        <v>10.23</v>
      </c>
      <c r="H8177" s="41">
        <f t="shared" ref="H8177:H8240" si="30">((1+G8177/100)^(1/360))-1</f>
        <v>2.7058911926403084E-4</v>
      </c>
      <c r="I8177" s="42">
        <f t="shared" ref="I8177:I8240" si="31">I8176*(1+H8177)</f>
        <v>86.703431054504264</v>
      </c>
      <c r="J8177" s="41">
        <f t="shared" ref="J8177:J8240" si="32">((C8177+F8177)/2)/36000</f>
        <v>2.8416666666666667E-4</v>
      </c>
      <c r="K8177" s="42">
        <f t="shared" ref="K8177:K8240" si="33">K8176+J8177</f>
        <v>4.7285259543160514</v>
      </c>
      <c r="L8177" s="41">
        <f t="shared" ref="L8177:L8240" si="34">((1+G8177/100)^(1/360))-1</f>
        <v>2.7058911926403084E-4</v>
      </c>
      <c r="M8177" s="42">
        <f t="shared" ref="M8177:M8240" si="35">M8176+L8177</f>
        <v>4.4645908923787454</v>
      </c>
    </row>
    <row r="8178" spans="1:13" x14ac:dyDescent="0.2">
      <c r="A8178" s="84">
        <v>360</v>
      </c>
      <c r="B8178" s="85">
        <v>41501</v>
      </c>
      <c r="C8178" s="105">
        <v>18.12</v>
      </c>
      <c r="D8178" s="195">
        <f t="shared" si="28"/>
        <v>1</v>
      </c>
      <c r="E8178"/>
      <c r="F8178" s="96">
        <v>2.3199999999999998</v>
      </c>
      <c r="G8178" s="91">
        <f t="shared" si="29"/>
        <v>10.220000000000001</v>
      </c>
      <c r="H8178" s="41">
        <f t="shared" si="30"/>
        <v>2.7033704132639613E-4</v>
      </c>
      <c r="I8178" s="42">
        <f t="shared" si="31"/>
        <v>86.726870203528392</v>
      </c>
      <c r="J8178" s="41">
        <f t="shared" si="32"/>
        <v>2.8388888888888892E-4</v>
      </c>
      <c r="K8178" s="42">
        <f t="shared" si="33"/>
        <v>4.7288098432049406</v>
      </c>
      <c r="L8178" s="41">
        <f t="shared" si="34"/>
        <v>2.7033704132639613E-4</v>
      </c>
      <c r="M8178" s="42">
        <f t="shared" si="35"/>
        <v>4.4648612294200714</v>
      </c>
    </row>
    <row r="8179" spans="1:13" x14ac:dyDescent="0.2">
      <c r="A8179" s="84">
        <v>360</v>
      </c>
      <c r="B8179" s="85">
        <v>41502</v>
      </c>
      <c r="C8179" s="105">
        <v>18.12</v>
      </c>
      <c r="D8179" s="195">
        <f t="shared" si="28"/>
        <v>1</v>
      </c>
      <c r="E8179"/>
      <c r="F8179" s="96">
        <v>2.33</v>
      </c>
      <c r="G8179" s="91">
        <f t="shared" si="29"/>
        <v>10.225000000000001</v>
      </c>
      <c r="H8179" s="41">
        <f t="shared" si="30"/>
        <v>2.7046308314604417E-4</v>
      </c>
      <c r="I8179" s="42">
        <f t="shared" si="31"/>
        <v>86.750326620235242</v>
      </c>
      <c r="J8179" s="41">
        <f t="shared" si="32"/>
        <v>2.8402777777777779E-4</v>
      </c>
      <c r="K8179" s="42">
        <f t="shared" si="33"/>
        <v>4.7290938709827186</v>
      </c>
      <c r="L8179" s="41">
        <f t="shared" si="34"/>
        <v>2.7046308314604417E-4</v>
      </c>
      <c r="M8179" s="42">
        <f t="shared" si="35"/>
        <v>4.465131692503217</v>
      </c>
    </row>
    <row r="8180" spans="1:13" x14ac:dyDescent="0.2">
      <c r="A8180" s="84">
        <v>360</v>
      </c>
      <c r="B8180" s="85">
        <v>41503</v>
      </c>
      <c r="C8180" s="105">
        <v>18.12</v>
      </c>
      <c r="D8180" s="195">
        <f t="shared" si="28"/>
        <v>1</v>
      </c>
      <c r="E8180"/>
      <c r="F8180" s="96">
        <v>2.33</v>
      </c>
      <c r="G8180" s="91">
        <f t="shared" si="29"/>
        <v>10.225000000000001</v>
      </c>
      <c r="H8180" s="41">
        <f t="shared" si="30"/>
        <v>2.7046308314604417E-4</v>
      </c>
      <c r="I8180" s="42">
        <f t="shared" si="31"/>
        <v>86.773789381036877</v>
      </c>
      <c r="J8180" s="41">
        <f t="shared" si="32"/>
        <v>2.8402777777777779E-4</v>
      </c>
      <c r="K8180" s="42">
        <f t="shared" si="33"/>
        <v>4.7293778987604966</v>
      </c>
      <c r="L8180" s="41">
        <f t="shared" si="34"/>
        <v>2.7046308314604417E-4</v>
      </c>
      <c r="M8180" s="42">
        <f t="shared" si="35"/>
        <v>4.4654021555863626</v>
      </c>
    </row>
    <row r="8181" spans="1:13" x14ac:dyDescent="0.2">
      <c r="A8181" s="84">
        <v>360</v>
      </c>
      <c r="B8181" s="85">
        <v>41504</v>
      </c>
      <c r="C8181" s="105">
        <v>18.12</v>
      </c>
      <c r="D8181" s="195">
        <f t="shared" si="28"/>
        <v>1</v>
      </c>
      <c r="E8181"/>
      <c r="F8181" s="96">
        <v>2.33</v>
      </c>
      <c r="G8181" s="91">
        <f t="shared" si="29"/>
        <v>10.225000000000001</v>
      </c>
      <c r="H8181" s="41">
        <f t="shared" si="30"/>
        <v>2.7046308314604417E-4</v>
      </c>
      <c r="I8181" s="42">
        <f t="shared" si="31"/>
        <v>86.797258487649131</v>
      </c>
      <c r="J8181" s="41">
        <f t="shared" si="32"/>
        <v>2.8402777777777779E-4</v>
      </c>
      <c r="K8181" s="42">
        <f t="shared" si="33"/>
        <v>4.7296619265382747</v>
      </c>
      <c r="L8181" s="41">
        <f t="shared" si="34"/>
        <v>2.7046308314604417E-4</v>
      </c>
      <c r="M8181" s="42">
        <f t="shared" si="35"/>
        <v>4.4656726186695082</v>
      </c>
    </row>
    <row r="8182" spans="1:13" x14ac:dyDescent="0.2">
      <c r="A8182" s="84">
        <v>360</v>
      </c>
      <c r="B8182" s="85">
        <v>41505</v>
      </c>
      <c r="C8182" s="105">
        <v>18.16</v>
      </c>
      <c r="D8182" s="195">
        <f t="shared" si="28"/>
        <v>1</v>
      </c>
      <c r="E8182"/>
      <c r="F8182" s="96">
        <v>2.33</v>
      </c>
      <c r="G8182" s="91">
        <f t="shared" si="29"/>
        <v>10.245000000000001</v>
      </c>
      <c r="H8182" s="41">
        <f t="shared" si="30"/>
        <v>2.7096719341423992E-4</v>
      </c>
      <c r="I8182" s="42">
        <f t="shared" si="31"/>
        <v>86.820777697177576</v>
      </c>
      <c r="J8182" s="41">
        <f t="shared" si="32"/>
        <v>2.8458333333333336E-4</v>
      </c>
      <c r="K8182" s="42">
        <f t="shared" si="33"/>
        <v>4.729946509871608</v>
      </c>
      <c r="L8182" s="41">
        <f t="shared" si="34"/>
        <v>2.7096719341423992E-4</v>
      </c>
      <c r="M8182" s="42">
        <f t="shared" si="35"/>
        <v>4.4659435858629219</v>
      </c>
    </row>
    <row r="8183" spans="1:13" x14ac:dyDescent="0.2">
      <c r="A8183" s="84">
        <v>360</v>
      </c>
      <c r="B8183" s="85">
        <v>41506</v>
      </c>
      <c r="C8183" s="105">
        <v>18.190000000000001</v>
      </c>
      <c r="D8183" s="195">
        <f t="shared" si="28"/>
        <v>1</v>
      </c>
      <c r="E8183"/>
      <c r="F8183" s="96">
        <v>2.3199999999999998</v>
      </c>
      <c r="G8183" s="91">
        <f t="shared" si="29"/>
        <v>10.255000000000001</v>
      </c>
      <c r="H8183" s="41">
        <f t="shared" si="30"/>
        <v>2.7121921435013796E-4</v>
      </c>
      <c r="I8183" s="42">
        <f t="shared" si="31"/>
        <v>86.844325160293877</v>
      </c>
      <c r="J8183" s="41">
        <f t="shared" si="32"/>
        <v>2.8486111111111111E-4</v>
      </c>
      <c r="K8183" s="42">
        <f t="shared" si="33"/>
        <v>4.7302313709827191</v>
      </c>
      <c r="L8183" s="41">
        <f t="shared" si="34"/>
        <v>2.7121921435013796E-4</v>
      </c>
      <c r="M8183" s="42">
        <f t="shared" si="35"/>
        <v>4.4662148050772723</v>
      </c>
    </row>
    <row r="8184" spans="1:13" x14ac:dyDescent="0.2">
      <c r="A8184" s="84">
        <v>360</v>
      </c>
      <c r="B8184" s="85">
        <v>41507</v>
      </c>
      <c r="C8184" s="105">
        <v>18.18</v>
      </c>
      <c r="D8184" s="195">
        <f t="shared" si="28"/>
        <v>1</v>
      </c>
      <c r="E8184"/>
      <c r="F8184" s="96">
        <v>2.33</v>
      </c>
      <c r="G8184" s="91">
        <f t="shared" si="29"/>
        <v>10.254999999999999</v>
      </c>
      <c r="H8184" s="41">
        <f t="shared" si="30"/>
        <v>2.7121921435013796E-4</v>
      </c>
      <c r="I8184" s="42">
        <f t="shared" si="31"/>
        <v>86.867879009934626</v>
      </c>
      <c r="J8184" s="41">
        <f t="shared" si="32"/>
        <v>2.8486111111111106E-4</v>
      </c>
      <c r="K8184" s="42">
        <f t="shared" si="33"/>
        <v>4.7305162320938301</v>
      </c>
      <c r="L8184" s="41">
        <f t="shared" si="34"/>
        <v>2.7121921435013796E-4</v>
      </c>
      <c r="M8184" s="42">
        <f t="shared" si="35"/>
        <v>4.4664860242916227</v>
      </c>
    </row>
    <row r="8185" spans="1:13" x14ac:dyDescent="0.2">
      <c r="A8185" s="84">
        <v>360</v>
      </c>
      <c r="B8185" s="85">
        <v>41508</v>
      </c>
      <c r="C8185" s="105">
        <v>18.170000000000002</v>
      </c>
      <c r="D8185" s="195">
        <f t="shared" si="28"/>
        <v>1</v>
      </c>
      <c r="E8185"/>
      <c r="F8185" s="96">
        <v>2.3199999999999998</v>
      </c>
      <c r="G8185" s="91">
        <f t="shared" si="29"/>
        <v>10.245000000000001</v>
      </c>
      <c r="H8185" s="41">
        <f t="shared" si="30"/>
        <v>2.7096719341423992E-4</v>
      </c>
      <c r="I8185" s="42">
        <f t="shared" si="31"/>
        <v>86.891417355307794</v>
      </c>
      <c r="J8185" s="41">
        <f t="shared" si="32"/>
        <v>2.8458333333333336E-4</v>
      </c>
      <c r="K8185" s="42">
        <f t="shared" si="33"/>
        <v>4.7308008154271635</v>
      </c>
      <c r="L8185" s="41">
        <f t="shared" si="34"/>
        <v>2.7096719341423992E-4</v>
      </c>
      <c r="M8185" s="42">
        <f t="shared" si="35"/>
        <v>4.4667569914850365</v>
      </c>
    </row>
    <row r="8186" spans="1:13" x14ac:dyDescent="0.2">
      <c r="A8186" s="84">
        <v>360</v>
      </c>
      <c r="B8186" s="85">
        <v>41509</v>
      </c>
      <c r="C8186" s="105">
        <v>18.03</v>
      </c>
      <c r="D8186" s="195">
        <f t="shared" si="28"/>
        <v>1</v>
      </c>
      <c r="E8186"/>
      <c r="F8186" s="96">
        <v>2.33</v>
      </c>
      <c r="G8186" s="91">
        <f t="shared" si="29"/>
        <v>10.18</v>
      </c>
      <c r="H8186" s="41">
        <f t="shared" si="30"/>
        <v>2.6932850145566789E-4</v>
      </c>
      <c r="I8186" s="42">
        <f t="shared" si="31"/>
        <v>86.914819690533463</v>
      </c>
      <c r="J8186" s="41">
        <f t="shared" si="32"/>
        <v>2.8277777777777779E-4</v>
      </c>
      <c r="K8186" s="42">
        <f t="shared" si="33"/>
        <v>4.7310835932049411</v>
      </c>
      <c r="L8186" s="41">
        <f t="shared" si="34"/>
        <v>2.6932850145566789E-4</v>
      </c>
      <c r="M8186" s="42">
        <f t="shared" si="35"/>
        <v>4.4670263199864921</v>
      </c>
    </row>
    <row r="8187" spans="1:13" x14ac:dyDescent="0.2">
      <c r="A8187" s="84">
        <v>360</v>
      </c>
      <c r="B8187" s="85">
        <v>41510</v>
      </c>
      <c r="C8187" s="105">
        <v>18.03</v>
      </c>
      <c r="D8187" s="195">
        <f t="shared" si="28"/>
        <v>1</v>
      </c>
      <c r="E8187"/>
      <c r="F8187" s="96">
        <v>2.33</v>
      </c>
      <c r="G8187" s="91">
        <f t="shared" si="29"/>
        <v>10.18</v>
      </c>
      <c r="H8187" s="41">
        <f t="shared" si="30"/>
        <v>2.6932850145566789E-4</v>
      </c>
      <c r="I8187" s="42">
        <f t="shared" si="31"/>
        <v>86.938228328675009</v>
      </c>
      <c r="J8187" s="41">
        <f t="shared" si="32"/>
        <v>2.8277777777777779E-4</v>
      </c>
      <c r="K8187" s="42">
        <f t="shared" si="33"/>
        <v>4.7313663709827187</v>
      </c>
      <c r="L8187" s="41">
        <f t="shared" si="34"/>
        <v>2.6932850145566789E-4</v>
      </c>
      <c r="M8187" s="42">
        <f t="shared" si="35"/>
        <v>4.4672956484879478</v>
      </c>
    </row>
    <row r="8188" spans="1:13" x14ac:dyDescent="0.2">
      <c r="A8188" s="84">
        <v>360</v>
      </c>
      <c r="B8188" s="85">
        <v>41511</v>
      </c>
      <c r="C8188" s="105">
        <v>18.03</v>
      </c>
      <c r="D8188" s="195">
        <f t="shared" si="28"/>
        <v>1</v>
      </c>
      <c r="E8188"/>
      <c r="F8188" s="96">
        <v>2.33</v>
      </c>
      <c r="G8188" s="91">
        <f t="shared" si="29"/>
        <v>10.18</v>
      </c>
      <c r="H8188" s="41">
        <f t="shared" si="30"/>
        <v>2.6932850145566789E-4</v>
      </c>
      <c r="I8188" s="42">
        <f t="shared" si="31"/>
        <v>86.961643271429978</v>
      </c>
      <c r="J8188" s="41">
        <f t="shared" si="32"/>
        <v>2.8277777777777779E-4</v>
      </c>
      <c r="K8188" s="42">
        <f t="shared" si="33"/>
        <v>4.7316491487604964</v>
      </c>
      <c r="L8188" s="41">
        <f t="shared" si="34"/>
        <v>2.6932850145566789E-4</v>
      </c>
      <c r="M8188" s="42">
        <f t="shared" si="35"/>
        <v>4.4675649769894035</v>
      </c>
    </row>
    <row r="8189" spans="1:13" x14ac:dyDescent="0.2">
      <c r="A8189" s="84">
        <v>360</v>
      </c>
      <c r="B8189" s="85">
        <v>41512</v>
      </c>
      <c r="C8189" s="105">
        <v>18.09</v>
      </c>
      <c r="D8189" s="195">
        <f t="shared" si="28"/>
        <v>1</v>
      </c>
      <c r="E8189"/>
      <c r="F8189" s="96">
        <v>2.35</v>
      </c>
      <c r="G8189" s="91">
        <f t="shared" si="29"/>
        <v>10.220000000000001</v>
      </c>
      <c r="H8189" s="41">
        <f t="shared" si="30"/>
        <v>2.7033704132639613E-4</v>
      </c>
      <c r="I8189" s="42">
        <f t="shared" si="31"/>
        <v>86.985152224780862</v>
      </c>
      <c r="J8189" s="41">
        <f t="shared" si="32"/>
        <v>2.8388888888888892E-4</v>
      </c>
      <c r="K8189" s="42">
        <f t="shared" si="33"/>
        <v>4.7319330376493856</v>
      </c>
      <c r="L8189" s="41">
        <f t="shared" si="34"/>
        <v>2.7033704132639613E-4</v>
      </c>
      <c r="M8189" s="42">
        <f t="shared" si="35"/>
        <v>4.4678353140307294</v>
      </c>
    </row>
    <row r="8190" spans="1:13" x14ac:dyDescent="0.2">
      <c r="A8190" s="84">
        <v>360</v>
      </c>
      <c r="B8190" s="85">
        <v>41513</v>
      </c>
      <c r="C8190" s="105">
        <v>18.11</v>
      </c>
      <c r="D8190" s="195">
        <f t="shared" si="28"/>
        <v>1</v>
      </c>
      <c r="E8190"/>
      <c r="F8190" s="96">
        <v>2.34</v>
      </c>
      <c r="G8190" s="91">
        <f t="shared" si="29"/>
        <v>10.225</v>
      </c>
      <c r="H8190" s="41">
        <f t="shared" si="30"/>
        <v>2.7046308314604417E-4</v>
      </c>
      <c r="I8190" s="42">
        <f t="shared" si="31"/>
        <v>87.008678497239501</v>
      </c>
      <c r="J8190" s="41">
        <f t="shared" si="32"/>
        <v>2.8402777777777779E-4</v>
      </c>
      <c r="K8190" s="42">
        <f t="shared" si="33"/>
        <v>4.7322170654271636</v>
      </c>
      <c r="L8190" s="41">
        <f t="shared" si="34"/>
        <v>2.7046308314604417E-4</v>
      </c>
      <c r="M8190" s="42">
        <f t="shared" si="35"/>
        <v>4.468105777113875</v>
      </c>
    </row>
    <row r="8191" spans="1:13" x14ac:dyDescent="0.2">
      <c r="A8191" s="84">
        <v>360</v>
      </c>
      <c r="B8191" s="85">
        <v>41514</v>
      </c>
      <c r="C8191" s="105">
        <v>18.05</v>
      </c>
      <c r="D8191" s="195">
        <f t="shared" si="28"/>
        <v>1</v>
      </c>
      <c r="E8191"/>
      <c r="F8191" s="96">
        <v>2.33</v>
      </c>
      <c r="G8191" s="91">
        <f t="shared" si="29"/>
        <v>10.190000000000001</v>
      </c>
      <c r="H8191" s="41">
        <f t="shared" si="30"/>
        <v>2.6958067064986047E-4</v>
      </c>
      <c r="I8191" s="42">
        <f t="shared" si="31"/>
        <v>87.032134355141139</v>
      </c>
      <c r="J8191" s="41">
        <f t="shared" si="32"/>
        <v>2.830555555555556E-4</v>
      </c>
      <c r="K8191" s="42">
        <f t="shared" si="33"/>
        <v>4.7325001209827189</v>
      </c>
      <c r="L8191" s="41">
        <f t="shared" si="34"/>
        <v>2.6958067064986047E-4</v>
      </c>
      <c r="M8191" s="42">
        <f t="shared" si="35"/>
        <v>4.4683753577845247</v>
      </c>
    </row>
    <row r="8192" spans="1:13" x14ac:dyDescent="0.2">
      <c r="A8192" s="84">
        <v>360</v>
      </c>
      <c r="B8192" s="85">
        <v>41515</v>
      </c>
      <c r="C8192" s="105">
        <v>17.86</v>
      </c>
      <c r="D8192" s="195">
        <f t="shared" si="28"/>
        <v>1</v>
      </c>
      <c r="E8192"/>
      <c r="F8192" s="96">
        <v>2.27</v>
      </c>
      <c r="G8192" s="91">
        <f t="shared" si="29"/>
        <v>10.065</v>
      </c>
      <c r="H8192" s="41">
        <f t="shared" si="30"/>
        <v>2.6642691417322339E-4</v>
      </c>
      <c r="I8192" s="42">
        <f t="shared" si="31"/>
        <v>87.055322058131281</v>
      </c>
      <c r="J8192" s="41">
        <f t="shared" si="32"/>
        <v>2.7958333333333334E-4</v>
      </c>
      <c r="K8192" s="42">
        <f t="shared" si="33"/>
        <v>4.7327797043160524</v>
      </c>
      <c r="L8192" s="41">
        <f t="shared" si="34"/>
        <v>2.6642691417322339E-4</v>
      </c>
      <c r="M8192" s="42">
        <f t="shared" si="35"/>
        <v>4.4686417846986979</v>
      </c>
    </row>
    <row r="8193" spans="1:13" x14ac:dyDescent="0.2">
      <c r="A8193" s="84">
        <v>360</v>
      </c>
      <c r="B8193" s="85">
        <v>41516</v>
      </c>
      <c r="C8193" s="105">
        <v>17.86</v>
      </c>
      <c r="D8193" s="195">
        <f t="shared" si="28"/>
        <v>1</v>
      </c>
      <c r="E8193"/>
      <c r="F8193" s="96">
        <v>2.27</v>
      </c>
      <c r="G8193" s="91">
        <f t="shared" si="29"/>
        <v>10.065</v>
      </c>
      <c r="H8193" s="41">
        <f t="shared" si="30"/>
        <v>2.6642691417322339E-4</v>
      </c>
      <c r="I8193" s="42">
        <f t="shared" si="31"/>
        <v>87.078515938949579</v>
      </c>
      <c r="J8193" s="41">
        <f t="shared" si="32"/>
        <v>2.7958333333333334E-4</v>
      </c>
      <c r="K8193" s="42">
        <f t="shared" si="33"/>
        <v>4.733059287649386</v>
      </c>
      <c r="L8193" s="41">
        <f t="shared" si="34"/>
        <v>2.6642691417322339E-4</v>
      </c>
      <c r="M8193" s="42">
        <f t="shared" si="35"/>
        <v>4.4689082116128711</v>
      </c>
    </row>
    <row r="8194" spans="1:13" x14ac:dyDescent="0.2">
      <c r="A8194" s="84">
        <v>360</v>
      </c>
      <c r="B8194" s="85">
        <v>41517</v>
      </c>
      <c r="C8194" s="105">
        <v>17.86</v>
      </c>
      <c r="D8194" s="195">
        <f t="shared" si="28"/>
        <v>1</v>
      </c>
      <c r="E8194"/>
      <c r="F8194" s="96">
        <v>2.27</v>
      </c>
      <c r="G8194" s="91">
        <f t="shared" si="29"/>
        <v>10.065</v>
      </c>
      <c r="H8194" s="41">
        <f t="shared" si="30"/>
        <v>2.6642691417322339E-4</v>
      </c>
      <c r="I8194" s="42">
        <f t="shared" si="31"/>
        <v>87.101715999241975</v>
      </c>
      <c r="J8194" s="41">
        <f t="shared" si="32"/>
        <v>2.7958333333333334E-4</v>
      </c>
      <c r="K8194" s="42">
        <f t="shared" si="33"/>
        <v>4.7333388709827195</v>
      </c>
      <c r="L8194" s="41">
        <f t="shared" si="34"/>
        <v>2.6642691417322339E-4</v>
      </c>
      <c r="M8194" s="42">
        <f t="shared" si="35"/>
        <v>4.4691746385270443</v>
      </c>
    </row>
    <row r="8195" spans="1:13" x14ac:dyDescent="0.2">
      <c r="A8195" s="84">
        <v>360</v>
      </c>
      <c r="B8195" s="85">
        <v>41518</v>
      </c>
      <c r="C8195" s="105">
        <v>17.86</v>
      </c>
      <c r="D8195" s="195">
        <f t="shared" si="28"/>
        <v>1</v>
      </c>
      <c r="E8195"/>
      <c r="F8195" s="96">
        <v>2.27</v>
      </c>
      <c r="G8195" s="91">
        <f t="shared" si="29"/>
        <v>10.065</v>
      </c>
      <c r="H8195" s="41">
        <f t="shared" si="30"/>
        <v>2.6642691417322339E-4</v>
      </c>
      <c r="I8195" s="42">
        <f t="shared" si="31"/>
        <v>87.12492224065484</v>
      </c>
      <c r="J8195" s="41">
        <f t="shared" si="32"/>
        <v>2.7958333333333334E-4</v>
      </c>
      <c r="K8195" s="42">
        <f t="shared" si="33"/>
        <v>4.7336184543160531</v>
      </c>
      <c r="L8195" s="41">
        <f t="shared" si="34"/>
        <v>2.6642691417322339E-4</v>
      </c>
      <c r="M8195" s="42">
        <f t="shared" si="35"/>
        <v>4.4694410654412176</v>
      </c>
    </row>
    <row r="8196" spans="1:13" x14ac:dyDescent="0.2">
      <c r="A8196" s="84">
        <v>360</v>
      </c>
      <c r="B8196" s="85">
        <v>41519</v>
      </c>
      <c r="C8196" s="105">
        <v>17.989999999999998</v>
      </c>
      <c r="D8196" s="195">
        <f t="shared" si="28"/>
        <v>1</v>
      </c>
      <c r="E8196"/>
      <c r="F8196" s="96">
        <v>2.31</v>
      </c>
      <c r="G8196" s="91">
        <f t="shared" si="29"/>
        <v>10.149999999999999</v>
      </c>
      <c r="H8196" s="41">
        <f t="shared" si="30"/>
        <v>2.6857185691020469E-4</v>
      </c>
      <c r="I8196" s="42">
        <f t="shared" si="31"/>
        <v>87.148321542804169</v>
      </c>
      <c r="J8196" s="41">
        <f t="shared" si="32"/>
        <v>2.8194444444444442E-4</v>
      </c>
      <c r="K8196" s="42">
        <f t="shared" si="33"/>
        <v>4.7339003987604977</v>
      </c>
      <c r="L8196" s="41">
        <f t="shared" si="34"/>
        <v>2.6857185691020469E-4</v>
      </c>
      <c r="M8196" s="42">
        <f t="shared" si="35"/>
        <v>4.469709637298128</v>
      </c>
    </row>
    <row r="8197" spans="1:13" x14ac:dyDescent="0.2">
      <c r="A8197" s="84">
        <v>360</v>
      </c>
      <c r="B8197" s="85">
        <v>41520</v>
      </c>
      <c r="C8197" s="105">
        <v>17.850000000000001</v>
      </c>
      <c r="D8197" s="195">
        <f t="shared" si="28"/>
        <v>1</v>
      </c>
      <c r="E8197"/>
      <c r="F8197" s="96">
        <v>2.3199999999999998</v>
      </c>
      <c r="G8197" s="91">
        <f t="shared" si="29"/>
        <v>10.085000000000001</v>
      </c>
      <c r="H8197" s="41">
        <f t="shared" si="30"/>
        <v>2.6693175515646317E-4</v>
      </c>
      <c r="I8197" s="42">
        <f t="shared" si="31"/>
        <v>87.171584197232534</v>
      </c>
      <c r="J8197" s="41">
        <f t="shared" si="32"/>
        <v>2.8013888888888891E-4</v>
      </c>
      <c r="K8197" s="42">
        <f t="shared" si="33"/>
        <v>4.7341805376493866</v>
      </c>
      <c r="L8197" s="41">
        <f t="shared" si="34"/>
        <v>2.6693175515646317E-4</v>
      </c>
      <c r="M8197" s="42">
        <f t="shared" si="35"/>
        <v>4.4699765690532844</v>
      </c>
    </row>
    <row r="8198" spans="1:13" x14ac:dyDescent="0.2">
      <c r="A8198" s="84">
        <v>360</v>
      </c>
      <c r="B8198" s="85">
        <v>41521</v>
      </c>
      <c r="C8198" s="105">
        <v>17.829999999999998</v>
      </c>
      <c r="D8198" s="195">
        <f t="shared" si="28"/>
        <v>1</v>
      </c>
      <c r="E8198"/>
      <c r="F8198" s="96">
        <v>2.3199999999999998</v>
      </c>
      <c r="G8198" s="91">
        <f t="shared" si="29"/>
        <v>10.074999999999999</v>
      </c>
      <c r="H8198" s="41">
        <f t="shared" si="30"/>
        <v>2.6667934609880817E-4</v>
      </c>
      <c r="I8198" s="42">
        <f t="shared" si="31"/>
        <v>87.194831058304644</v>
      </c>
      <c r="J8198" s="41">
        <f t="shared" si="32"/>
        <v>2.798611111111111E-4</v>
      </c>
      <c r="K8198" s="42">
        <f t="shared" si="33"/>
        <v>4.7344603987604978</v>
      </c>
      <c r="L8198" s="41">
        <f t="shared" si="34"/>
        <v>2.6667934609880817E-4</v>
      </c>
      <c r="M8198" s="42">
        <f t="shared" si="35"/>
        <v>4.4702432483993828</v>
      </c>
    </row>
    <row r="8199" spans="1:13" x14ac:dyDescent="0.2">
      <c r="A8199" s="84">
        <v>360</v>
      </c>
      <c r="B8199" s="85">
        <v>41522</v>
      </c>
      <c r="C8199" s="105">
        <v>17.8</v>
      </c>
      <c r="D8199" s="195">
        <f t="shared" si="28"/>
        <v>1</v>
      </c>
      <c r="E8199"/>
      <c r="F8199" s="96">
        <v>2.33</v>
      </c>
      <c r="G8199" s="91">
        <f t="shared" si="29"/>
        <v>10.065000000000001</v>
      </c>
      <c r="H8199" s="41">
        <f t="shared" si="30"/>
        <v>2.6642691417322339E-4</v>
      </c>
      <c r="I8199" s="42">
        <f t="shared" si="31"/>
        <v>87.218062108075358</v>
      </c>
      <c r="J8199" s="41">
        <f t="shared" si="32"/>
        <v>2.7958333333333334E-4</v>
      </c>
      <c r="K8199" s="42">
        <f t="shared" si="33"/>
        <v>4.7347399820938314</v>
      </c>
      <c r="L8199" s="41">
        <f t="shared" si="34"/>
        <v>2.6642691417322339E-4</v>
      </c>
      <c r="M8199" s="42">
        <f t="shared" si="35"/>
        <v>4.470509675313556</v>
      </c>
    </row>
    <row r="8200" spans="1:13" x14ac:dyDescent="0.2">
      <c r="A8200" s="84">
        <v>360</v>
      </c>
      <c r="B8200" s="85">
        <v>41523</v>
      </c>
      <c r="C8200" s="105">
        <v>17.760000000000002</v>
      </c>
      <c r="D8200" s="195">
        <f t="shared" si="28"/>
        <v>1</v>
      </c>
      <c r="E8200"/>
      <c r="F8200" s="96">
        <v>2.3199999999999998</v>
      </c>
      <c r="G8200" s="91">
        <f t="shared" si="29"/>
        <v>10.040000000000001</v>
      </c>
      <c r="H8200" s="41">
        <f t="shared" si="30"/>
        <v>2.6579573428442416E-4</v>
      </c>
      <c r="I8200" s="42">
        <f t="shared" si="31"/>
        <v>87.241244296936244</v>
      </c>
      <c r="J8200" s="41">
        <f t="shared" si="32"/>
        <v>2.788888888888889E-4</v>
      </c>
      <c r="K8200" s="42">
        <f t="shared" si="33"/>
        <v>4.7350188709827199</v>
      </c>
      <c r="L8200" s="41">
        <f t="shared" si="34"/>
        <v>2.6579573428442416E-4</v>
      </c>
      <c r="M8200" s="42">
        <f t="shared" si="35"/>
        <v>4.4707754710478405</v>
      </c>
    </row>
    <row r="8201" spans="1:13" x14ac:dyDescent="0.2">
      <c r="A8201" s="84">
        <v>360</v>
      </c>
      <c r="B8201" s="85">
        <v>41524</v>
      </c>
      <c r="C8201" s="105">
        <v>17.760000000000002</v>
      </c>
      <c r="D8201" s="195">
        <f t="shared" si="28"/>
        <v>1</v>
      </c>
      <c r="E8201"/>
      <c r="F8201" s="96">
        <v>2.3199999999999998</v>
      </c>
      <c r="G8201" s="91">
        <f t="shared" si="29"/>
        <v>10.040000000000001</v>
      </c>
      <c r="H8201" s="41">
        <f t="shared" si="30"/>
        <v>2.6579573428442416E-4</v>
      </c>
      <c r="I8201" s="42">
        <f t="shared" si="31"/>
        <v>87.264432647524032</v>
      </c>
      <c r="J8201" s="41">
        <f t="shared" si="32"/>
        <v>2.788888888888889E-4</v>
      </c>
      <c r="K8201" s="42">
        <f t="shared" si="33"/>
        <v>4.7352977598716084</v>
      </c>
      <c r="L8201" s="41">
        <f t="shared" si="34"/>
        <v>2.6579573428442416E-4</v>
      </c>
      <c r="M8201" s="42">
        <f t="shared" si="35"/>
        <v>4.4710412667821249</v>
      </c>
    </row>
    <row r="8202" spans="1:13" x14ac:dyDescent="0.2">
      <c r="A8202" s="84">
        <v>360</v>
      </c>
      <c r="B8202" s="85">
        <v>41525</v>
      </c>
      <c r="C8202" s="105">
        <v>17.760000000000002</v>
      </c>
      <c r="D8202" s="195">
        <f t="shared" si="28"/>
        <v>1</v>
      </c>
      <c r="E8202"/>
      <c r="F8202" s="96">
        <v>2.3199999999999998</v>
      </c>
      <c r="G8202" s="91">
        <f t="shared" si="29"/>
        <v>10.040000000000001</v>
      </c>
      <c r="H8202" s="41">
        <f t="shared" si="30"/>
        <v>2.6579573428442416E-4</v>
      </c>
      <c r="I8202" s="42">
        <f t="shared" si="31"/>
        <v>87.287627161476493</v>
      </c>
      <c r="J8202" s="41">
        <f t="shared" si="32"/>
        <v>2.788888888888889E-4</v>
      </c>
      <c r="K8202" s="42">
        <f t="shared" si="33"/>
        <v>4.7355766487604969</v>
      </c>
      <c r="L8202" s="41">
        <f t="shared" si="34"/>
        <v>2.6579573428442416E-4</v>
      </c>
      <c r="M8202" s="42">
        <f t="shared" si="35"/>
        <v>4.4713070625164093</v>
      </c>
    </row>
    <row r="8203" spans="1:13" x14ac:dyDescent="0.2">
      <c r="A8203" s="84">
        <v>360</v>
      </c>
      <c r="B8203" s="85">
        <v>41526</v>
      </c>
      <c r="C8203" s="105">
        <v>17.79</v>
      </c>
      <c r="D8203" s="195">
        <f t="shared" si="28"/>
        <v>1</v>
      </c>
      <c r="E8203"/>
      <c r="F8203" s="96">
        <v>2.34</v>
      </c>
      <c r="G8203" s="91">
        <f t="shared" si="29"/>
        <v>10.065</v>
      </c>
      <c r="H8203" s="41">
        <f t="shared" si="30"/>
        <v>2.6642691417322339E-4</v>
      </c>
      <c r="I8203" s="42">
        <f t="shared" si="31"/>
        <v>87.310882934626633</v>
      </c>
      <c r="J8203" s="41">
        <f t="shared" si="32"/>
        <v>2.7958333333333334E-4</v>
      </c>
      <c r="K8203" s="42">
        <f t="shared" si="33"/>
        <v>4.7358562320938304</v>
      </c>
      <c r="L8203" s="41">
        <f t="shared" si="34"/>
        <v>2.6642691417322339E-4</v>
      </c>
      <c r="M8203" s="42">
        <f t="shared" si="35"/>
        <v>4.4715734894305825</v>
      </c>
    </row>
    <row r="8204" spans="1:13" x14ac:dyDescent="0.2">
      <c r="A8204" s="84">
        <v>360</v>
      </c>
      <c r="B8204" s="85">
        <v>41527</v>
      </c>
      <c r="C8204" s="105">
        <v>17.8</v>
      </c>
      <c r="D8204" s="195">
        <f t="shared" si="28"/>
        <v>1</v>
      </c>
      <c r="E8204"/>
      <c r="F8204" s="96">
        <v>2.35</v>
      </c>
      <c r="G8204" s="91">
        <f t="shared" si="29"/>
        <v>10.075000000000001</v>
      </c>
      <c r="H8204" s="41">
        <f t="shared" si="30"/>
        <v>2.6667934609880817E-4</v>
      </c>
      <c r="I8204" s="42">
        <f t="shared" si="31"/>
        <v>87.334166943794955</v>
      </c>
      <c r="J8204" s="41">
        <f t="shared" si="32"/>
        <v>2.7986111111111115E-4</v>
      </c>
      <c r="K8204" s="42">
        <f t="shared" si="33"/>
        <v>4.7361360932049417</v>
      </c>
      <c r="L8204" s="41">
        <f t="shared" si="34"/>
        <v>2.6667934609880817E-4</v>
      </c>
      <c r="M8204" s="42">
        <f t="shared" si="35"/>
        <v>4.4718401687766818</v>
      </c>
    </row>
    <row r="8205" spans="1:13" x14ac:dyDescent="0.2">
      <c r="A8205" s="84">
        <v>360</v>
      </c>
      <c r="B8205" s="85">
        <v>41528</v>
      </c>
      <c r="C8205" s="105">
        <v>17.72</v>
      </c>
      <c r="D8205" s="195">
        <f t="shared" si="28"/>
        <v>1</v>
      </c>
      <c r="E8205"/>
      <c r="F8205" s="96">
        <v>2.34</v>
      </c>
      <c r="G8205" s="91">
        <f t="shared" si="29"/>
        <v>10.029999999999999</v>
      </c>
      <c r="H8205" s="41">
        <f t="shared" si="30"/>
        <v>2.6554322228822258E-4</v>
      </c>
      <c r="I8205" s="42">
        <f t="shared" si="31"/>
        <v>87.357357939901064</v>
      </c>
      <c r="J8205" s="41">
        <f t="shared" si="32"/>
        <v>2.7861111111111109E-4</v>
      </c>
      <c r="K8205" s="42">
        <f t="shared" si="33"/>
        <v>4.7364147043160525</v>
      </c>
      <c r="L8205" s="41">
        <f t="shared" si="34"/>
        <v>2.6554322228822258E-4</v>
      </c>
      <c r="M8205" s="42">
        <f t="shared" si="35"/>
        <v>4.47210571199897</v>
      </c>
    </row>
    <row r="8206" spans="1:13" x14ac:dyDescent="0.2">
      <c r="A8206" s="84">
        <v>360</v>
      </c>
      <c r="B8206" s="85">
        <v>41529</v>
      </c>
      <c r="C8206" s="105">
        <v>17.7</v>
      </c>
      <c r="D8206" s="195">
        <f t="shared" si="28"/>
        <v>1</v>
      </c>
      <c r="E8206"/>
      <c r="F8206" s="96">
        <v>2.37</v>
      </c>
      <c r="G8206" s="91">
        <f t="shared" si="29"/>
        <v>10.035</v>
      </c>
      <c r="H8206" s="41">
        <f t="shared" si="30"/>
        <v>2.6566948114692401E-4</v>
      </c>
      <c r="I8206" s="42">
        <f t="shared" si="31"/>
        <v>87.380566123859325</v>
      </c>
      <c r="J8206" s="41">
        <f t="shared" si="32"/>
        <v>2.7875000000000003E-4</v>
      </c>
      <c r="K8206" s="42">
        <f t="shared" si="33"/>
        <v>4.7366934543160522</v>
      </c>
      <c r="L8206" s="41">
        <f t="shared" si="34"/>
        <v>2.6566948114692401E-4</v>
      </c>
      <c r="M8206" s="42">
        <f t="shared" si="35"/>
        <v>4.4723713814801167</v>
      </c>
    </row>
    <row r="8207" spans="1:13" x14ac:dyDescent="0.2">
      <c r="A8207" s="84">
        <v>360</v>
      </c>
      <c r="B8207" s="85">
        <v>41530</v>
      </c>
      <c r="C8207" s="105">
        <v>17.11</v>
      </c>
      <c r="D8207" s="195">
        <f t="shared" si="28"/>
        <v>1</v>
      </c>
      <c r="E8207"/>
      <c r="F8207" s="96">
        <v>2.35</v>
      </c>
      <c r="G8207" s="91">
        <f t="shared" si="29"/>
        <v>9.73</v>
      </c>
      <c r="H8207" s="41">
        <f t="shared" si="30"/>
        <v>2.5795720139010214E-4</v>
      </c>
      <c r="I8207" s="42">
        <f t="shared" si="31"/>
        <v>87.403106570152516</v>
      </c>
      <c r="J8207" s="41">
        <f t="shared" si="32"/>
        <v>2.7027777777777781E-4</v>
      </c>
      <c r="K8207" s="42">
        <f t="shared" si="33"/>
        <v>4.7369637320938303</v>
      </c>
      <c r="L8207" s="41">
        <f t="shared" si="34"/>
        <v>2.5795720139010214E-4</v>
      </c>
      <c r="M8207" s="42">
        <f t="shared" si="35"/>
        <v>4.4726293386815072</v>
      </c>
    </row>
    <row r="8208" spans="1:13" x14ac:dyDescent="0.2">
      <c r="A8208" s="84">
        <v>360</v>
      </c>
      <c r="B8208" s="85">
        <v>41531</v>
      </c>
      <c r="C8208" s="105">
        <v>17.11</v>
      </c>
      <c r="D8208" s="195">
        <f t="shared" si="28"/>
        <v>1</v>
      </c>
      <c r="E8208"/>
      <c r="F8208" s="96">
        <v>2.35</v>
      </c>
      <c r="G8208" s="91">
        <f t="shared" si="29"/>
        <v>9.73</v>
      </c>
      <c r="H8208" s="41">
        <f t="shared" si="30"/>
        <v>2.5795720139010214E-4</v>
      </c>
      <c r="I8208" s="42">
        <f t="shared" si="31"/>
        <v>87.42565283091615</v>
      </c>
      <c r="J8208" s="41">
        <f t="shared" si="32"/>
        <v>2.7027777777777781E-4</v>
      </c>
      <c r="K8208" s="42">
        <f t="shared" si="33"/>
        <v>4.7372340098716084</v>
      </c>
      <c r="L8208" s="41">
        <f t="shared" si="34"/>
        <v>2.5795720139010214E-4</v>
      </c>
      <c r="M8208" s="42">
        <f t="shared" si="35"/>
        <v>4.4728872958828969</v>
      </c>
    </row>
    <row r="8209" spans="1:13" x14ac:dyDescent="0.2">
      <c r="A8209" s="84">
        <v>360</v>
      </c>
      <c r="B8209" s="85">
        <v>41532</v>
      </c>
      <c r="C8209" s="105">
        <v>17.11</v>
      </c>
      <c r="D8209" s="195">
        <f t="shared" si="28"/>
        <v>1</v>
      </c>
      <c r="E8209"/>
      <c r="F8209" s="96">
        <v>2.35</v>
      </c>
      <c r="G8209" s="91">
        <f t="shared" si="29"/>
        <v>9.73</v>
      </c>
      <c r="H8209" s="41">
        <f t="shared" si="30"/>
        <v>2.5795720139010214E-4</v>
      </c>
      <c r="I8209" s="42">
        <f t="shared" si="31"/>
        <v>87.448204907650108</v>
      </c>
      <c r="J8209" s="41">
        <f t="shared" si="32"/>
        <v>2.7027777777777781E-4</v>
      </c>
      <c r="K8209" s="42">
        <f t="shared" si="33"/>
        <v>4.7375042876493865</v>
      </c>
      <c r="L8209" s="41">
        <f t="shared" si="34"/>
        <v>2.5795720139010214E-4</v>
      </c>
      <c r="M8209" s="42">
        <f t="shared" si="35"/>
        <v>4.4731452530842866</v>
      </c>
    </row>
    <row r="8210" spans="1:13" x14ac:dyDescent="0.2">
      <c r="A8210" s="84">
        <v>360</v>
      </c>
      <c r="B8210" s="85">
        <v>41533</v>
      </c>
      <c r="C8210" s="105">
        <v>16.649999999999999</v>
      </c>
      <c r="D8210" s="195">
        <f t="shared" si="28"/>
        <v>1</v>
      </c>
      <c r="E8210"/>
      <c r="F8210" s="96">
        <v>2.36</v>
      </c>
      <c r="G8210" s="91">
        <f t="shared" si="29"/>
        <v>9.504999999999999</v>
      </c>
      <c r="H8210" s="41">
        <f t="shared" si="30"/>
        <v>2.5225410051188391E-4</v>
      </c>
      <c r="I8210" s="42">
        <f t="shared" si="31"/>
        <v>87.470264075920468</v>
      </c>
      <c r="J8210" s="41">
        <f t="shared" si="32"/>
        <v>2.6402777777777774E-4</v>
      </c>
      <c r="K8210" s="42">
        <f t="shared" si="33"/>
        <v>4.7377683154271644</v>
      </c>
      <c r="L8210" s="41">
        <f t="shared" si="34"/>
        <v>2.5225410051188391E-4</v>
      </c>
      <c r="M8210" s="42">
        <f t="shared" si="35"/>
        <v>4.4733975071847984</v>
      </c>
    </row>
    <row r="8211" spans="1:13" x14ac:dyDescent="0.2">
      <c r="A8211" s="84">
        <v>360</v>
      </c>
      <c r="B8211" s="85">
        <v>41534</v>
      </c>
      <c r="C8211" s="105">
        <v>17.63</v>
      </c>
      <c r="D8211" s="195">
        <f t="shared" si="28"/>
        <v>1</v>
      </c>
      <c r="E8211"/>
      <c r="F8211" s="96">
        <v>2.37</v>
      </c>
      <c r="G8211" s="91">
        <f t="shared" si="29"/>
        <v>10</v>
      </c>
      <c r="H8211" s="41">
        <f t="shared" si="30"/>
        <v>2.647855489630313E-4</v>
      </c>
      <c r="I8211" s="42">
        <f t="shared" si="31"/>
        <v>87.493424937811753</v>
      </c>
      <c r="J8211" s="41">
        <f t="shared" si="32"/>
        <v>2.7777777777777778E-4</v>
      </c>
      <c r="K8211" s="42">
        <f t="shared" si="33"/>
        <v>4.7380460932049422</v>
      </c>
      <c r="L8211" s="41">
        <f t="shared" si="34"/>
        <v>2.647855489630313E-4</v>
      </c>
      <c r="M8211" s="42">
        <f t="shared" si="35"/>
        <v>4.4736622927337617</v>
      </c>
    </row>
    <row r="8212" spans="1:13" x14ac:dyDescent="0.2">
      <c r="A8212" s="84">
        <v>360</v>
      </c>
      <c r="B8212" s="85">
        <v>41535</v>
      </c>
      <c r="C8212" s="105">
        <v>17.64</v>
      </c>
      <c r="D8212" s="195">
        <f t="shared" si="28"/>
        <v>1</v>
      </c>
      <c r="E8212"/>
      <c r="F8212" s="96">
        <v>2.37</v>
      </c>
      <c r="G8212" s="91">
        <f t="shared" si="29"/>
        <v>10.005000000000001</v>
      </c>
      <c r="H8212" s="41">
        <f t="shared" si="30"/>
        <v>2.6491184215937658E-4</v>
      </c>
      <c r="I8212" s="42">
        <f t="shared" si="31"/>
        <v>87.516602982188857</v>
      </c>
      <c r="J8212" s="41">
        <f t="shared" si="32"/>
        <v>2.7791666666666671E-4</v>
      </c>
      <c r="K8212" s="42">
        <f t="shared" si="33"/>
        <v>4.7383240098716088</v>
      </c>
      <c r="L8212" s="41">
        <f t="shared" si="34"/>
        <v>2.6491184215937658E-4</v>
      </c>
      <c r="M8212" s="42">
        <f t="shared" si="35"/>
        <v>4.4739272045759213</v>
      </c>
    </row>
    <row r="8213" spans="1:13" x14ac:dyDescent="0.2">
      <c r="A8213" s="84">
        <v>360</v>
      </c>
      <c r="B8213" s="85">
        <v>41536</v>
      </c>
      <c r="C8213" s="105">
        <v>17.61</v>
      </c>
      <c r="D8213" s="195">
        <f t="shared" si="28"/>
        <v>1</v>
      </c>
      <c r="E8213"/>
      <c r="F8213" s="96">
        <v>2.35</v>
      </c>
      <c r="G8213" s="91">
        <f t="shared" si="29"/>
        <v>9.98</v>
      </c>
      <c r="H8213" s="41">
        <f t="shared" si="30"/>
        <v>2.6428031892411497E-4</v>
      </c>
      <c r="I8213" s="42">
        <f t="shared" si="31"/>
        <v>87.53973189793615</v>
      </c>
      <c r="J8213" s="41">
        <f t="shared" si="32"/>
        <v>2.7722222222222221E-4</v>
      </c>
      <c r="K8213" s="42">
        <f t="shared" si="33"/>
        <v>4.7386012320938313</v>
      </c>
      <c r="L8213" s="41">
        <f t="shared" si="34"/>
        <v>2.6428031892411497E-4</v>
      </c>
      <c r="M8213" s="42">
        <f t="shared" si="35"/>
        <v>4.4741914848948454</v>
      </c>
    </row>
    <row r="8214" spans="1:13" x14ac:dyDescent="0.2">
      <c r="A8214" s="84">
        <v>360</v>
      </c>
      <c r="B8214" s="85">
        <v>41537</v>
      </c>
      <c r="C8214" s="105">
        <v>17.55</v>
      </c>
      <c r="D8214" s="195">
        <f t="shared" si="28"/>
        <v>1</v>
      </c>
      <c r="E8214"/>
      <c r="F8214" s="96">
        <v>2.36</v>
      </c>
      <c r="G8214" s="91">
        <f t="shared" si="29"/>
        <v>9.9550000000000001</v>
      </c>
      <c r="H8214" s="41">
        <f t="shared" si="30"/>
        <v>2.6364865251715663E-4</v>
      </c>
      <c r="I8214" s="42">
        <f t="shared" si="31"/>
        <v>87.562811630292757</v>
      </c>
      <c r="J8214" s="41">
        <f t="shared" si="32"/>
        <v>2.7652777777777777E-4</v>
      </c>
      <c r="K8214" s="42">
        <f t="shared" si="33"/>
        <v>4.7388777598716088</v>
      </c>
      <c r="L8214" s="41">
        <f t="shared" si="34"/>
        <v>2.6364865251715663E-4</v>
      </c>
      <c r="M8214" s="42">
        <f t="shared" si="35"/>
        <v>4.4744551335473624</v>
      </c>
    </row>
    <row r="8215" spans="1:13" x14ac:dyDescent="0.2">
      <c r="A8215" s="84">
        <v>360</v>
      </c>
      <c r="B8215" s="85">
        <v>41538</v>
      </c>
      <c r="C8215" s="105">
        <v>17.55</v>
      </c>
      <c r="D8215" s="195">
        <f t="shared" si="28"/>
        <v>1</v>
      </c>
      <c r="E8215"/>
      <c r="F8215" s="96">
        <v>2.36</v>
      </c>
      <c r="G8215" s="91">
        <f t="shared" si="29"/>
        <v>9.9550000000000001</v>
      </c>
      <c r="H8215" s="41">
        <f t="shared" si="30"/>
        <v>2.6364865251715663E-4</v>
      </c>
      <c r="I8215" s="42">
        <f t="shared" si="31"/>
        <v>87.585897447589701</v>
      </c>
      <c r="J8215" s="41">
        <f t="shared" si="32"/>
        <v>2.7652777777777777E-4</v>
      </c>
      <c r="K8215" s="42">
        <f t="shared" si="33"/>
        <v>4.7391542876493862</v>
      </c>
      <c r="L8215" s="41">
        <f t="shared" si="34"/>
        <v>2.6364865251715663E-4</v>
      </c>
      <c r="M8215" s="42">
        <f t="shared" si="35"/>
        <v>4.4747187821998793</v>
      </c>
    </row>
    <row r="8216" spans="1:13" x14ac:dyDescent="0.2">
      <c r="A8216" s="84">
        <v>360</v>
      </c>
      <c r="B8216" s="85">
        <v>41539</v>
      </c>
      <c r="C8216" s="105">
        <v>17.55</v>
      </c>
      <c r="D8216" s="195">
        <f t="shared" si="28"/>
        <v>1</v>
      </c>
      <c r="E8216"/>
      <c r="F8216" s="96">
        <v>2.36</v>
      </c>
      <c r="G8216" s="91">
        <f t="shared" si="29"/>
        <v>9.9550000000000001</v>
      </c>
      <c r="H8216" s="41">
        <f t="shared" si="30"/>
        <v>2.6364865251715663E-4</v>
      </c>
      <c r="I8216" s="42">
        <f t="shared" si="31"/>
        <v>87.608989351431262</v>
      </c>
      <c r="J8216" s="41">
        <f t="shared" si="32"/>
        <v>2.7652777777777777E-4</v>
      </c>
      <c r="K8216" s="42">
        <f t="shared" si="33"/>
        <v>4.7394308154271636</v>
      </c>
      <c r="L8216" s="41">
        <f t="shared" si="34"/>
        <v>2.6364865251715663E-4</v>
      </c>
      <c r="M8216" s="42">
        <f t="shared" si="35"/>
        <v>4.4749824308523962</v>
      </c>
    </row>
    <row r="8217" spans="1:13" x14ac:dyDescent="0.2">
      <c r="A8217" s="84">
        <v>360</v>
      </c>
      <c r="B8217" s="85">
        <v>41540</v>
      </c>
      <c r="C8217" s="105">
        <v>17.55</v>
      </c>
      <c r="D8217" s="195">
        <f t="shared" si="28"/>
        <v>1</v>
      </c>
      <c r="E8217"/>
      <c r="F8217" s="96">
        <v>2.35</v>
      </c>
      <c r="G8217" s="91">
        <f t="shared" si="29"/>
        <v>9.9500000000000011</v>
      </c>
      <c r="H8217" s="41">
        <f t="shared" si="30"/>
        <v>2.635223020492905E-4</v>
      </c>
      <c r="I8217" s="42">
        <f t="shared" si="31"/>
        <v>87.632076273985362</v>
      </c>
      <c r="J8217" s="41">
        <f t="shared" si="32"/>
        <v>2.763888888888889E-4</v>
      </c>
      <c r="K8217" s="42">
        <f t="shared" si="33"/>
        <v>4.7397072043160522</v>
      </c>
      <c r="L8217" s="41">
        <f t="shared" si="34"/>
        <v>2.635223020492905E-4</v>
      </c>
      <c r="M8217" s="42">
        <f t="shared" si="35"/>
        <v>4.4752459531544453</v>
      </c>
    </row>
    <row r="8218" spans="1:13" x14ac:dyDescent="0.2">
      <c r="A8218" s="84">
        <v>360</v>
      </c>
      <c r="B8218" s="85">
        <v>41541</v>
      </c>
      <c r="C8218" s="105">
        <v>17.559999999999999</v>
      </c>
      <c r="D8218" s="195">
        <f t="shared" si="28"/>
        <v>1</v>
      </c>
      <c r="E8218"/>
      <c r="F8218" s="96">
        <v>2.35</v>
      </c>
      <c r="G8218" s="91">
        <f t="shared" si="29"/>
        <v>9.9550000000000001</v>
      </c>
      <c r="H8218" s="41">
        <f t="shared" si="30"/>
        <v>2.6364865251715663E-4</v>
      </c>
      <c r="I8218" s="42">
        <f t="shared" si="31"/>
        <v>87.65518035281228</v>
      </c>
      <c r="J8218" s="41">
        <f t="shared" si="32"/>
        <v>2.7652777777777777E-4</v>
      </c>
      <c r="K8218" s="42">
        <f t="shared" si="33"/>
        <v>4.7399837320938296</v>
      </c>
      <c r="L8218" s="41">
        <f t="shared" si="34"/>
        <v>2.6364865251715663E-4</v>
      </c>
      <c r="M8218" s="42">
        <f t="shared" si="35"/>
        <v>4.4755096018069622</v>
      </c>
    </row>
    <row r="8219" spans="1:13" x14ac:dyDescent="0.2">
      <c r="A8219" s="84">
        <v>360</v>
      </c>
      <c r="B8219" s="85">
        <v>41542</v>
      </c>
      <c r="C8219" s="105">
        <v>17.559999999999999</v>
      </c>
      <c r="D8219" s="195">
        <f t="shared" si="28"/>
        <v>1</v>
      </c>
      <c r="E8219"/>
      <c r="F8219" s="96">
        <v>2.35</v>
      </c>
      <c r="G8219" s="91">
        <f t="shared" si="29"/>
        <v>9.9550000000000001</v>
      </c>
      <c r="H8219" s="41">
        <f t="shared" si="30"/>
        <v>2.6364865251715663E-4</v>
      </c>
      <c r="I8219" s="42">
        <f t="shared" si="31"/>
        <v>87.678290522998452</v>
      </c>
      <c r="J8219" s="41">
        <f t="shared" si="32"/>
        <v>2.7652777777777777E-4</v>
      </c>
      <c r="K8219" s="42">
        <f t="shared" si="33"/>
        <v>4.740260259871607</v>
      </c>
      <c r="L8219" s="41">
        <f t="shared" si="34"/>
        <v>2.6364865251715663E-4</v>
      </c>
      <c r="M8219" s="42">
        <f t="shared" si="35"/>
        <v>4.4757732504594792</v>
      </c>
    </row>
    <row r="8220" spans="1:13" x14ac:dyDescent="0.2">
      <c r="A8220" s="84">
        <v>360</v>
      </c>
      <c r="B8220" s="85">
        <v>41543</v>
      </c>
      <c r="C8220" s="105">
        <v>17.55</v>
      </c>
      <c r="D8220" s="195">
        <f t="shared" si="28"/>
        <v>1</v>
      </c>
      <c r="E8220"/>
      <c r="F8220" s="96">
        <v>2.38</v>
      </c>
      <c r="G8220" s="91">
        <f t="shared" si="29"/>
        <v>9.9649999999999999</v>
      </c>
      <c r="H8220" s="41">
        <f t="shared" si="30"/>
        <v>2.6390133626463808E-4</v>
      </c>
      <c r="I8220" s="42">
        <f t="shared" si="31"/>
        <v>87.701428941028865</v>
      </c>
      <c r="J8220" s="41">
        <f t="shared" si="32"/>
        <v>2.7680555555555553E-4</v>
      </c>
      <c r="K8220" s="42">
        <f t="shared" si="33"/>
        <v>4.740537065427163</v>
      </c>
      <c r="L8220" s="41">
        <f t="shared" si="34"/>
        <v>2.6390133626463808E-4</v>
      </c>
      <c r="M8220" s="42">
        <f t="shared" si="35"/>
        <v>4.4760371517957438</v>
      </c>
    </row>
    <row r="8221" spans="1:13" x14ac:dyDescent="0.2">
      <c r="A8221" s="84">
        <v>360</v>
      </c>
      <c r="B8221" s="85">
        <v>41544</v>
      </c>
      <c r="C8221" s="105">
        <v>17.55</v>
      </c>
      <c r="D8221" s="195">
        <f t="shared" si="28"/>
        <v>1</v>
      </c>
      <c r="E8221"/>
      <c r="F8221" s="96">
        <v>2.35</v>
      </c>
      <c r="G8221" s="91">
        <f t="shared" si="29"/>
        <v>9.9500000000000011</v>
      </c>
      <c r="H8221" s="41">
        <f t="shared" si="30"/>
        <v>2.635223020492905E-4</v>
      </c>
      <c r="I8221" s="42">
        <f t="shared" si="31"/>
        <v>87.724540223476424</v>
      </c>
      <c r="J8221" s="41">
        <f t="shared" si="32"/>
        <v>2.763888888888889E-4</v>
      </c>
      <c r="K8221" s="42">
        <f t="shared" si="33"/>
        <v>4.7408134543160516</v>
      </c>
      <c r="L8221" s="41">
        <f t="shared" si="34"/>
        <v>2.635223020492905E-4</v>
      </c>
      <c r="M8221" s="42">
        <f t="shared" si="35"/>
        <v>4.4763006740977929</v>
      </c>
    </row>
    <row r="8222" spans="1:13" x14ac:dyDescent="0.2">
      <c r="A8222" s="84">
        <v>360</v>
      </c>
      <c r="B8222" s="85">
        <v>41545</v>
      </c>
      <c r="C8222" s="105">
        <v>17.55</v>
      </c>
      <c r="D8222" s="195">
        <f t="shared" si="28"/>
        <v>1</v>
      </c>
      <c r="E8222"/>
      <c r="F8222" s="96">
        <v>2.35</v>
      </c>
      <c r="G8222" s="91">
        <f t="shared" si="29"/>
        <v>9.9500000000000011</v>
      </c>
      <c r="H8222" s="41">
        <f t="shared" si="30"/>
        <v>2.635223020492905E-4</v>
      </c>
      <c r="I8222" s="42">
        <f t="shared" si="31"/>
        <v>87.747657596262329</v>
      </c>
      <c r="J8222" s="41">
        <f t="shared" si="32"/>
        <v>2.763888888888889E-4</v>
      </c>
      <c r="K8222" s="42">
        <f t="shared" si="33"/>
        <v>4.7410898432049402</v>
      </c>
      <c r="L8222" s="41">
        <f t="shared" si="34"/>
        <v>2.635223020492905E-4</v>
      </c>
      <c r="M8222" s="42">
        <f t="shared" si="35"/>
        <v>4.4765641963998419</v>
      </c>
    </row>
    <row r="8223" spans="1:13" x14ac:dyDescent="0.2">
      <c r="A8223" s="84">
        <v>360</v>
      </c>
      <c r="B8223" s="85">
        <v>41546</v>
      </c>
      <c r="C8223" s="105">
        <v>17.55</v>
      </c>
      <c r="D8223" s="195">
        <f t="shared" si="28"/>
        <v>1</v>
      </c>
      <c r="E8223"/>
      <c r="F8223" s="96">
        <v>2.35</v>
      </c>
      <c r="G8223" s="91">
        <f t="shared" si="29"/>
        <v>9.9500000000000011</v>
      </c>
      <c r="H8223" s="41">
        <f t="shared" si="30"/>
        <v>2.635223020492905E-4</v>
      </c>
      <c r="I8223" s="42">
        <f t="shared" si="31"/>
        <v>87.770781060991524</v>
      </c>
      <c r="J8223" s="41">
        <f t="shared" si="32"/>
        <v>2.763888888888889E-4</v>
      </c>
      <c r="K8223" s="42">
        <f t="shared" si="33"/>
        <v>4.7413662320938288</v>
      </c>
      <c r="L8223" s="41">
        <f t="shared" si="34"/>
        <v>2.635223020492905E-4</v>
      </c>
      <c r="M8223" s="42">
        <f t="shared" si="35"/>
        <v>4.476827718701891</v>
      </c>
    </row>
    <row r="8224" spans="1:13" x14ac:dyDescent="0.2">
      <c r="A8224" s="84">
        <v>360</v>
      </c>
      <c r="B8224" s="85">
        <v>41547</v>
      </c>
      <c r="C8224" s="105">
        <v>17.53</v>
      </c>
      <c r="D8224" s="195">
        <f t="shared" si="28"/>
        <v>1</v>
      </c>
      <c r="E8224"/>
      <c r="F8224" s="96">
        <v>2.37</v>
      </c>
      <c r="G8224" s="91">
        <f t="shared" si="29"/>
        <v>9.9500000000000011</v>
      </c>
      <c r="H8224" s="41">
        <f t="shared" si="30"/>
        <v>2.635223020492905E-4</v>
      </c>
      <c r="I8224" s="42">
        <f t="shared" si="31"/>
        <v>87.793910619269383</v>
      </c>
      <c r="J8224" s="41">
        <f t="shared" si="32"/>
        <v>2.763888888888889E-4</v>
      </c>
      <c r="K8224" s="42">
        <f t="shared" si="33"/>
        <v>4.7416426209827174</v>
      </c>
      <c r="L8224" s="41">
        <f t="shared" si="34"/>
        <v>2.635223020492905E-4</v>
      </c>
      <c r="M8224" s="42">
        <f t="shared" si="35"/>
        <v>4.4770912410039401</v>
      </c>
    </row>
    <row r="8225" spans="1:13" x14ac:dyDescent="0.2">
      <c r="A8225" s="84">
        <v>360</v>
      </c>
      <c r="B8225" s="85">
        <v>41548</v>
      </c>
      <c r="C8225" s="105">
        <v>17.53</v>
      </c>
      <c r="D8225" s="195">
        <f t="shared" si="28"/>
        <v>1</v>
      </c>
      <c r="E8225"/>
      <c r="F8225" s="96">
        <v>2.36</v>
      </c>
      <c r="G8225" s="91">
        <f t="shared" si="29"/>
        <v>9.9450000000000003</v>
      </c>
      <c r="H8225" s="41">
        <f t="shared" si="30"/>
        <v>2.6339594585156334E-4</v>
      </c>
      <c r="I8225" s="42">
        <f t="shared" si="31"/>
        <v>87.817035179396953</v>
      </c>
      <c r="J8225" s="41">
        <f t="shared" si="32"/>
        <v>2.7625000000000002E-4</v>
      </c>
      <c r="K8225" s="42">
        <f t="shared" si="33"/>
        <v>4.7419188709827171</v>
      </c>
      <c r="L8225" s="41">
        <f t="shared" si="34"/>
        <v>2.6339594585156334E-4</v>
      </c>
      <c r="M8225" s="42">
        <f t="shared" si="35"/>
        <v>4.4773546369497916</v>
      </c>
    </row>
    <row r="8226" spans="1:13" x14ac:dyDescent="0.2">
      <c r="A8226" s="84">
        <v>360</v>
      </c>
      <c r="B8226" s="85">
        <v>41549</v>
      </c>
      <c r="C8226" s="105">
        <v>17.47</v>
      </c>
      <c r="D8226" s="195">
        <f t="shared" si="28"/>
        <v>1</v>
      </c>
      <c r="E8226"/>
      <c r="F8226" s="96">
        <v>2.31</v>
      </c>
      <c r="G8226" s="91">
        <f t="shared" si="29"/>
        <v>9.8899999999999988</v>
      </c>
      <c r="H8226" s="41">
        <f t="shared" si="30"/>
        <v>2.6200564934919512E-4</v>
      </c>
      <c r="I8226" s="42">
        <f t="shared" si="31"/>
        <v>87.840043738723054</v>
      </c>
      <c r="J8226" s="41">
        <f t="shared" si="32"/>
        <v>2.7472222222222221E-4</v>
      </c>
      <c r="K8226" s="42">
        <f t="shared" si="33"/>
        <v>4.7421935932049397</v>
      </c>
      <c r="L8226" s="41">
        <f t="shared" si="34"/>
        <v>2.6200564934919512E-4</v>
      </c>
      <c r="M8226" s="42">
        <f t="shared" si="35"/>
        <v>4.4776166425991413</v>
      </c>
    </row>
    <row r="8227" spans="1:13" x14ac:dyDescent="0.2">
      <c r="A8227" s="84">
        <v>360</v>
      </c>
      <c r="B8227" s="85">
        <v>41550</v>
      </c>
      <c r="C8227" s="105">
        <v>17.45</v>
      </c>
      <c r="D8227" s="195">
        <f t="shared" si="28"/>
        <v>1</v>
      </c>
      <c r="E8227"/>
      <c r="F8227" s="96">
        <v>2.3199999999999998</v>
      </c>
      <c r="G8227" s="91">
        <f t="shared" si="29"/>
        <v>9.8849999999999998</v>
      </c>
      <c r="H8227" s="41">
        <f t="shared" si="30"/>
        <v>2.6187922435116917E-4</v>
      </c>
      <c r="I8227" s="42">
        <f t="shared" si="31"/>
        <v>87.863047221244329</v>
      </c>
      <c r="J8227" s="41">
        <f t="shared" si="32"/>
        <v>2.7458333333333333E-4</v>
      </c>
      <c r="K8227" s="42">
        <f t="shared" si="33"/>
        <v>4.7424681765382735</v>
      </c>
      <c r="L8227" s="41">
        <f t="shared" si="34"/>
        <v>2.6187922435116917E-4</v>
      </c>
      <c r="M8227" s="42">
        <f t="shared" si="35"/>
        <v>4.4778785218234924</v>
      </c>
    </row>
    <row r="8228" spans="1:13" x14ac:dyDescent="0.2">
      <c r="A8228" s="84">
        <v>360</v>
      </c>
      <c r="B8228" s="85">
        <v>41551</v>
      </c>
      <c r="C8228" s="105">
        <v>17.41</v>
      </c>
      <c r="D8228" s="195">
        <f t="shared" si="28"/>
        <v>1</v>
      </c>
      <c r="E8228"/>
      <c r="F8228" s="96">
        <v>2.33</v>
      </c>
      <c r="G8228" s="91">
        <f t="shared" si="29"/>
        <v>9.870000000000001</v>
      </c>
      <c r="H8228" s="41">
        <f t="shared" si="30"/>
        <v>2.6149991493418234E-4</v>
      </c>
      <c r="I8228" s="42">
        <f t="shared" si="31"/>
        <v>87.886023400618541</v>
      </c>
      <c r="J8228" s="41">
        <f t="shared" si="32"/>
        <v>2.741666666666667E-4</v>
      </c>
      <c r="K8228" s="42">
        <f t="shared" si="33"/>
        <v>4.7427423432049398</v>
      </c>
      <c r="L8228" s="41">
        <f t="shared" si="34"/>
        <v>2.6149991493418234E-4</v>
      </c>
      <c r="M8228" s="42">
        <f t="shared" si="35"/>
        <v>4.4781400217384268</v>
      </c>
    </row>
    <row r="8229" spans="1:13" x14ac:dyDescent="0.2">
      <c r="A8229" s="84">
        <v>360</v>
      </c>
      <c r="B8229" s="85">
        <v>41552</v>
      </c>
      <c r="C8229" s="105">
        <v>17.41</v>
      </c>
      <c r="D8229" s="195">
        <f t="shared" si="28"/>
        <v>1</v>
      </c>
      <c r="E8229"/>
      <c r="F8229" s="96">
        <v>2.33</v>
      </c>
      <c r="G8229" s="91">
        <f t="shared" si="29"/>
        <v>9.870000000000001</v>
      </c>
      <c r="H8229" s="41">
        <f t="shared" si="30"/>
        <v>2.6149991493418234E-4</v>
      </c>
      <c r="I8229" s="42">
        <f t="shared" si="31"/>
        <v>87.909005588261707</v>
      </c>
      <c r="J8229" s="41">
        <f t="shared" si="32"/>
        <v>2.741666666666667E-4</v>
      </c>
      <c r="K8229" s="42">
        <f t="shared" si="33"/>
        <v>4.7430165098716062</v>
      </c>
      <c r="L8229" s="41">
        <f t="shared" si="34"/>
        <v>2.6149991493418234E-4</v>
      </c>
      <c r="M8229" s="42">
        <f t="shared" si="35"/>
        <v>4.4784015216533613</v>
      </c>
    </row>
    <row r="8230" spans="1:13" x14ac:dyDescent="0.2">
      <c r="A8230" s="84">
        <v>360</v>
      </c>
      <c r="B8230" s="85">
        <v>41553</v>
      </c>
      <c r="C8230" s="105">
        <v>17.41</v>
      </c>
      <c r="D8230" s="195">
        <f t="shared" si="28"/>
        <v>1</v>
      </c>
      <c r="E8230"/>
      <c r="F8230" s="96">
        <v>2.33</v>
      </c>
      <c r="G8230" s="91">
        <f t="shared" si="29"/>
        <v>9.870000000000001</v>
      </c>
      <c r="H8230" s="41">
        <f t="shared" si="30"/>
        <v>2.6149991493418234E-4</v>
      </c>
      <c r="I8230" s="42">
        <f t="shared" si="31"/>
        <v>87.931993785744979</v>
      </c>
      <c r="J8230" s="41">
        <f t="shared" si="32"/>
        <v>2.741666666666667E-4</v>
      </c>
      <c r="K8230" s="42">
        <f t="shared" si="33"/>
        <v>4.7432906765382725</v>
      </c>
      <c r="L8230" s="41">
        <f t="shared" si="34"/>
        <v>2.6149991493418234E-4</v>
      </c>
      <c r="M8230" s="42">
        <f t="shared" si="35"/>
        <v>4.4786630215682957</v>
      </c>
    </row>
    <row r="8231" spans="1:13" x14ac:dyDescent="0.2">
      <c r="A8231" s="84">
        <v>360</v>
      </c>
      <c r="B8231" s="85">
        <v>41554</v>
      </c>
      <c r="C8231" s="105">
        <v>16.46</v>
      </c>
      <c r="D8231" s="195">
        <f t="shared" si="28"/>
        <v>1</v>
      </c>
      <c r="E8231"/>
      <c r="F8231" s="96">
        <v>2.34</v>
      </c>
      <c r="G8231" s="91">
        <f t="shared" si="29"/>
        <v>9.4</v>
      </c>
      <c r="H8231" s="41">
        <f t="shared" si="30"/>
        <v>2.4958865317681322E-4</v>
      </c>
      <c r="I8231" s="42">
        <f t="shared" si="31"/>
        <v>87.953940613645116</v>
      </c>
      <c r="J8231" s="41">
        <f t="shared" si="32"/>
        <v>2.611111111111111E-4</v>
      </c>
      <c r="K8231" s="42">
        <f t="shared" si="33"/>
        <v>4.743551787649384</v>
      </c>
      <c r="L8231" s="41">
        <f t="shared" si="34"/>
        <v>2.4958865317681322E-4</v>
      </c>
      <c r="M8231" s="42">
        <f t="shared" si="35"/>
        <v>4.4789126102214727</v>
      </c>
    </row>
    <row r="8232" spans="1:13" x14ac:dyDescent="0.2">
      <c r="A8232" s="84">
        <v>360</v>
      </c>
      <c r="B8232" s="85">
        <v>41555</v>
      </c>
      <c r="C8232" s="105">
        <v>16.46</v>
      </c>
      <c r="D8232" s="195">
        <f t="shared" si="28"/>
        <v>1</v>
      </c>
      <c r="E8232"/>
      <c r="F8232" s="96">
        <v>2.34</v>
      </c>
      <c r="G8232" s="91">
        <f t="shared" si="29"/>
        <v>9.4</v>
      </c>
      <c r="H8232" s="41">
        <f t="shared" si="30"/>
        <v>2.4958865317681322E-4</v>
      </c>
      <c r="I8232" s="42">
        <f t="shared" si="31"/>
        <v>87.975892919224464</v>
      </c>
      <c r="J8232" s="41">
        <f t="shared" si="32"/>
        <v>2.611111111111111E-4</v>
      </c>
      <c r="K8232" s="42">
        <f t="shared" si="33"/>
        <v>4.7438128987604955</v>
      </c>
      <c r="L8232" s="41">
        <f t="shared" si="34"/>
        <v>2.4958865317681322E-4</v>
      </c>
      <c r="M8232" s="42">
        <f t="shared" si="35"/>
        <v>4.4791621988746497</v>
      </c>
    </row>
    <row r="8233" spans="1:13" x14ac:dyDescent="0.2">
      <c r="A8233" s="84">
        <v>360</v>
      </c>
      <c r="B8233" s="85">
        <v>41556</v>
      </c>
      <c r="C8233" s="105">
        <v>16.47</v>
      </c>
      <c r="D8233" s="195">
        <f t="shared" si="28"/>
        <v>1</v>
      </c>
      <c r="E8233"/>
      <c r="F8233" s="96">
        <v>2.3199999999999998</v>
      </c>
      <c r="G8233" s="91">
        <f t="shared" si="29"/>
        <v>9.3949999999999996</v>
      </c>
      <c r="H8233" s="41">
        <f t="shared" si="30"/>
        <v>2.4946166348760457E-4</v>
      </c>
      <c r="I8233" s="42">
        <f t="shared" si="31"/>
        <v>87.997839531818897</v>
      </c>
      <c r="J8233" s="41">
        <f t="shared" si="32"/>
        <v>2.6097222222222223E-4</v>
      </c>
      <c r="K8233" s="42">
        <f t="shared" si="33"/>
        <v>4.7440738709827182</v>
      </c>
      <c r="L8233" s="41">
        <f t="shared" si="34"/>
        <v>2.4946166348760457E-4</v>
      </c>
      <c r="M8233" s="42">
        <f t="shared" si="35"/>
        <v>4.4794116605381369</v>
      </c>
    </row>
    <row r="8234" spans="1:13" x14ac:dyDescent="0.2">
      <c r="A8234" s="84">
        <v>360</v>
      </c>
      <c r="B8234" s="85">
        <v>41557</v>
      </c>
      <c r="C8234" s="105">
        <v>16.510000000000002</v>
      </c>
      <c r="D8234" s="195">
        <f t="shared" si="28"/>
        <v>1</v>
      </c>
      <c r="E8234"/>
      <c r="F8234" s="96">
        <v>2.29</v>
      </c>
      <c r="G8234" s="91">
        <f t="shared" si="29"/>
        <v>9.4</v>
      </c>
      <c r="H8234" s="41">
        <f t="shared" si="30"/>
        <v>2.4958865317681322E-4</v>
      </c>
      <c r="I8234" s="42">
        <f t="shared" si="31"/>
        <v>88.019802794070117</v>
      </c>
      <c r="J8234" s="41">
        <f t="shared" si="32"/>
        <v>2.611111111111111E-4</v>
      </c>
      <c r="K8234" s="42">
        <f t="shared" si="33"/>
        <v>4.7443349820938296</v>
      </c>
      <c r="L8234" s="41">
        <f t="shared" si="34"/>
        <v>2.4958865317681322E-4</v>
      </c>
      <c r="M8234" s="42">
        <f t="shared" si="35"/>
        <v>4.4796612491913139</v>
      </c>
    </row>
    <row r="8235" spans="1:13" x14ac:dyDescent="0.2">
      <c r="A8235" s="84">
        <v>360</v>
      </c>
      <c r="B8235" s="85">
        <v>41558</v>
      </c>
      <c r="C8235" s="105">
        <v>16.46</v>
      </c>
      <c r="D8235" s="195">
        <f t="shared" si="28"/>
        <v>1</v>
      </c>
      <c r="E8235"/>
      <c r="F8235" s="96">
        <v>2.31</v>
      </c>
      <c r="G8235" s="91">
        <f t="shared" si="29"/>
        <v>9.3849999999999998</v>
      </c>
      <c r="H8235" s="41">
        <f t="shared" si="30"/>
        <v>2.4920766674418893E-4</v>
      </c>
      <c r="I8235" s="42">
        <f t="shared" si="31"/>
        <v>88.041738003751703</v>
      </c>
      <c r="J8235" s="41">
        <f t="shared" si="32"/>
        <v>2.6069444444444442E-4</v>
      </c>
      <c r="K8235" s="42">
        <f t="shared" si="33"/>
        <v>4.7445956765382737</v>
      </c>
      <c r="L8235" s="41">
        <f t="shared" si="34"/>
        <v>2.4920766674418893E-4</v>
      </c>
      <c r="M8235" s="42">
        <f t="shared" si="35"/>
        <v>4.4799104568580583</v>
      </c>
    </row>
    <row r="8236" spans="1:13" x14ac:dyDescent="0.2">
      <c r="A8236" s="84">
        <v>360</v>
      </c>
      <c r="B8236" s="85">
        <v>41559</v>
      </c>
      <c r="C8236" s="105">
        <v>16.46</v>
      </c>
      <c r="D8236" s="195">
        <f t="shared" si="28"/>
        <v>1</v>
      </c>
      <c r="E8236"/>
      <c r="F8236" s="96">
        <v>2.31</v>
      </c>
      <c r="G8236" s="91">
        <f t="shared" si="29"/>
        <v>9.3849999999999998</v>
      </c>
      <c r="H8236" s="41">
        <f t="shared" si="30"/>
        <v>2.4920766674418893E-4</v>
      </c>
      <c r="I8236" s="42">
        <f t="shared" si="31"/>
        <v>88.063678679855727</v>
      </c>
      <c r="J8236" s="41">
        <f t="shared" si="32"/>
        <v>2.6069444444444442E-4</v>
      </c>
      <c r="K8236" s="42">
        <f t="shared" si="33"/>
        <v>4.7448563709827178</v>
      </c>
      <c r="L8236" s="41">
        <f t="shared" si="34"/>
        <v>2.4920766674418893E-4</v>
      </c>
      <c r="M8236" s="42">
        <f t="shared" si="35"/>
        <v>4.4801596645248027</v>
      </c>
    </row>
    <row r="8237" spans="1:13" x14ac:dyDescent="0.2">
      <c r="A8237" s="84">
        <v>360</v>
      </c>
      <c r="B8237" s="85">
        <v>41560</v>
      </c>
      <c r="C8237" s="105">
        <v>16.46</v>
      </c>
      <c r="D8237" s="195">
        <f t="shared" si="28"/>
        <v>1</v>
      </c>
      <c r="E8237"/>
      <c r="F8237" s="96">
        <v>2.31</v>
      </c>
      <c r="G8237" s="91">
        <f t="shared" si="29"/>
        <v>9.3849999999999998</v>
      </c>
      <c r="H8237" s="41">
        <f t="shared" si="30"/>
        <v>2.4920766674418893E-4</v>
      </c>
      <c r="I8237" s="42">
        <f t="shared" si="31"/>
        <v>88.085624823744439</v>
      </c>
      <c r="J8237" s="41">
        <f t="shared" si="32"/>
        <v>2.6069444444444442E-4</v>
      </c>
      <c r="K8237" s="42">
        <f t="shared" si="33"/>
        <v>4.7451170654271619</v>
      </c>
      <c r="L8237" s="41">
        <f t="shared" si="34"/>
        <v>2.4920766674418893E-4</v>
      </c>
      <c r="M8237" s="42">
        <f t="shared" si="35"/>
        <v>4.4804088721915472</v>
      </c>
    </row>
    <row r="8238" spans="1:13" x14ac:dyDescent="0.2">
      <c r="A8238" s="84">
        <v>360</v>
      </c>
      <c r="B8238" s="85">
        <v>41561</v>
      </c>
      <c r="C8238" s="105">
        <v>16.489999999999998</v>
      </c>
      <c r="D8238" s="195">
        <f t="shared" si="28"/>
        <v>1</v>
      </c>
      <c r="E8238"/>
      <c r="F8238" s="96">
        <v>2.34</v>
      </c>
      <c r="G8238" s="91">
        <f t="shared" si="29"/>
        <v>9.4149999999999991</v>
      </c>
      <c r="H8238" s="41">
        <f t="shared" si="30"/>
        <v>2.499695875202157E-4</v>
      </c>
      <c r="I8238" s="42">
        <f t="shared" si="31"/>
        <v>88.107643551048085</v>
      </c>
      <c r="J8238" s="41">
        <f t="shared" si="32"/>
        <v>2.6152777777777773E-4</v>
      </c>
      <c r="K8238" s="42">
        <f t="shared" si="33"/>
        <v>4.7453785932049399</v>
      </c>
      <c r="L8238" s="41">
        <f t="shared" si="34"/>
        <v>2.499695875202157E-4</v>
      </c>
      <c r="M8238" s="42">
        <f t="shared" si="35"/>
        <v>4.4806588417790678</v>
      </c>
    </row>
    <row r="8239" spans="1:13" x14ac:dyDescent="0.2">
      <c r="A8239" s="84">
        <v>360</v>
      </c>
      <c r="B8239" s="85">
        <v>41562</v>
      </c>
      <c r="C8239" s="105">
        <v>16.48</v>
      </c>
      <c r="D8239" s="195">
        <f t="shared" si="28"/>
        <v>1</v>
      </c>
      <c r="E8239"/>
      <c r="F8239" s="96">
        <v>2.34</v>
      </c>
      <c r="G8239" s="91">
        <f t="shared" si="29"/>
        <v>9.41</v>
      </c>
      <c r="H8239" s="41">
        <f t="shared" si="30"/>
        <v>2.4984261519245266E-4</v>
      </c>
      <c r="I8239" s="42">
        <f t="shared" si="31"/>
        <v>88.129656595131323</v>
      </c>
      <c r="J8239" s="41">
        <f t="shared" si="32"/>
        <v>2.6138888888888891E-4</v>
      </c>
      <c r="K8239" s="42">
        <f t="shared" si="33"/>
        <v>4.7456399820938291</v>
      </c>
      <c r="L8239" s="41">
        <f t="shared" si="34"/>
        <v>2.4984261519245266E-4</v>
      </c>
      <c r="M8239" s="42">
        <f t="shared" si="35"/>
        <v>4.4809086843942598</v>
      </c>
    </row>
    <row r="8240" spans="1:13" x14ac:dyDescent="0.2">
      <c r="A8240" s="84">
        <v>360</v>
      </c>
      <c r="B8240" s="85">
        <v>41563</v>
      </c>
      <c r="C8240" s="105">
        <v>16.420000000000002</v>
      </c>
      <c r="D8240" s="195">
        <f t="shared" si="28"/>
        <v>1</v>
      </c>
      <c r="E8240"/>
      <c r="F8240" s="96">
        <v>2.35</v>
      </c>
      <c r="G8240" s="91">
        <f t="shared" si="29"/>
        <v>9.3850000000000016</v>
      </c>
      <c r="H8240" s="41">
        <f t="shared" si="30"/>
        <v>2.4920766674418893E-4</v>
      </c>
      <c r="I8240" s="42">
        <f t="shared" si="31"/>
        <v>88.151619181222358</v>
      </c>
      <c r="J8240" s="41">
        <f t="shared" si="32"/>
        <v>2.6069444444444447E-4</v>
      </c>
      <c r="K8240" s="42">
        <f t="shared" si="33"/>
        <v>4.7459006765382732</v>
      </c>
      <c r="L8240" s="41">
        <f t="shared" si="34"/>
        <v>2.4920766674418893E-4</v>
      </c>
      <c r="M8240" s="42">
        <f t="shared" si="35"/>
        <v>4.4811578920610042</v>
      </c>
    </row>
    <row r="8241" spans="1:13" x14ac:dyDescent="0.2">
      <c r="A8241" s="84">
        <v>360</v>
      </c>
      <c r="B8241" s="85">
        <v>41564</v>
      </c>
      <c r="C8241" s="105">
        <v>16.399999999999999</v>
      </c>
      <c r="D8241" s="195">
        <f t="shared" ref="D8241:D8304" si="36">B8241-B8240</f>
        <v>1</v>
      </c>
      <c r="E8241"/>
      <c r="F8241" s="96">
        <v>2.33</v>
      </c>
      <c r="G8241" s="91">
        <f t="shared" ref="G8241:G8304" si="37">(C8241+F8241)/2</f>
        <v>9.3649999999999984</v>
      </c>
      <c r="H8241" s="41">
        <f t="shared" ref="H8241:H8304" si="38">((1+G8241/100)^(1/360))-1</f>
        <v>2.486996037822653E-4</v>
      </c>
      <c r="I8241" s="42">
        <f t="shared" ref="I8241:I8304" si="39">I8240*(1+H8241)</f>
        <v>88.17354245398549</v>
      </c>
      <c r="J8241" s="41">
        <f t="shared" ref="J8241:J8304" si="40">((C8241+F8241)/2)/36000</f>
        <v>2.6013888888888885E-4</v>
      </c>
      <c r="K8241" s="42">
        <f t="shared" ref="K8241:K8304" si="41">K8240+J8241</f>
        <v>4.7461608154271619</v>
      </c>
      <c r="L8241" s="41">
        <f t="shared" ref="L8241:L8304" si="42">((1+G8241/100)^(1/360))-1</f>
        <v>2.486996037822653E-4</v>
      </c>
      <c r="M8241" s="42">
        <f t="shared" ref="M8241:M8304" si="43">M8240+L8241</f>
        <v>4.4814065916647863</v>
      </c>
    </row>
    <row r="8242" spans="1:13" x14ac:dyDescent="0.2">
      <c r="A8242" s="84">
        <v>360</v>
      </c>
      <c r="B8242" s="85">
        <v>41565</v>
      </c>
      <c r="C8242" s="105">
        <v>16.37</v>
      </c>
      <c r="D8242" s="195">
        <f t="shared" si="36"/>
        <v>1</v>
      </c>
      <c r="E8242"/>
      <c r="F8242" s="96">
        <v>2.36</v>
      </c>
      <c r="G8242" s="91">
        <f t="shared" si="37"/>
        <v>9.3650000000000002</v>
      </c>
      <c r="H8242" s="41">
        <f t="shared" si="38"/>
        <v>2.486996037822653E-4</v>
      </c>
      <c r="I8242" s="42">
        <f t="shared" si="39"/>
        <v>88.195471179057876</v>
      </c>
      <c r="J8242" s="41">
        <f t="shared" si="40"/>
        <v>2.6013888888888891E-4</v>
      </c>
      <c r="K8242" s="42">
        <f t="shared" si="41"/>
        <v>4.7464209543160507</v>
      </c>
      <c r="L8242" s="41">
        <f t="shared" si="42"/>
        <v>2.486996037822653E-4</v>
      </c>
      <c r="M8242" s="42">
        <f t="shared" si="43"/>
        <v>4.4816552912685683</v>
      </c>
    </row>
    <row r="8243" spans="1:13" x14ac:dyDescent="0.2">
      <c r="A8243" s="84">
        <v>360</v>
      </c>
      <c r="B8243" s="85">
        <v>41566</v>
      </c>
      <c r="C8243" s="105">
        <v>16.37</v>
      </c>
      <c r="D8243" s="195">
        <f t="shared" si="36"/>
        <v>1</v>
      </c>
      <c r="E8243"/>
      <c r="F8243" s="96">
        <v>2.36</v>
      </c>
      <c r="G8243" s="91">
        <f t="shared" si="37"/>
        <v>9.3650000000000002</v>
      </c>
      <c r="H8243" s="41">
        <f t="shared" si="38"/>
        <v>2.486996037822653E-4</v>
      </c>
      <c r="I8243" s="42">
        <f t="shared" si="39"/>
        <v>88.217405357795499</v>
      </c>
      <c r="J8243" s="41">
        <f t="shared" si="40"/>
        <v>2.6013888888888891E-4</v>
      </c>
      <c r="K8243" s="42">
        <f t="shared" si="41"/>
        <v>4.7466810932049395</v>
      </c>
      <c r="L8243" s="41">
        <f t="shared" si="42"/>
        <v>2.486996037822653E-4</v>
      </c>
      <c r="M8243" s="42">
        <f t="shared" si="43"/>
        <v>4.4819039908723504</v>
      </c>
    </row>
    <row r="8244" spans="1:13" x14ac:dyDescent="0.2">
      <c r="A8244" s="84">
        <v>360</v>
      </c>
      <c r="B8244" s="85">
        <v>41567</v>
      </c>
      <c r="C8244" s="105">
        <v>16.37</v>
      </c>
      <c r="D8244" s="195">
        <f t="shared" si="36"/>
        <v>1</v>
      </c>
      <c r="E8244"/>
      <c r="F8244" s="96">
        <v>2.36</v>
      </c>
      <c r="G8244" s="91">
        <f t="shared" si="37"/>
        <v>9.3650000000000002</v>
      </c>
      <c r="H8244" s="41">
        <f t="shared" si="38"/>
        <v>2.486996037822653E-4</v>
      </c>
      <c r="I8244" s="42">
        <f t="shared" si="39"/>
        <v>88.239344991554688</v>
      </c>
      <c r="J8244" s="41">
        <f t="shared" si="40"/>
        <v>2.6013888888888891E-4</v>
      </c>
      <c r="K8244" s="42">
        <f t="shared" si="41"/>
        <v>4.7469412320938282</v>
      </c>
      <c r="L8244" s="41">
        <f t="shared" si="42"/>
        <v>2.486996037822653E-4</v>
      </c>
      <c r="M8244" s="42">
        <f t="shared" si="43"/>
        <v>4.4821526904761324</v>
      </c>
    </row>
    <row r="8245" spans="1:13" x14ac:dyDescent="0.2">
      <c r="A8245" s="84">
        <v>360</v>
      </c>
      <c r="B8245" s="85">
        <v>41568</v>
      </c>
      <c r="C8245" s="105">
        <v>16.34</v>
      </c>
      <c r="D8245" s="195">
        <f t="shared" si="36"/>
        <v>1</v>
      </c>
      <c r="E8245"/>
      <c r="F8245" s="96">
        <v>2.37</v>
      </c>
      <c r="G8245" s="91">
        <f t="shared" si="37"/>
        <v>9.3550000000000004</v>
      </c>
      <c r="H8245" s="41">
        <f t="shared" si="38"/>
        <v>2.4844553755509757E-4</v>
      </c>
      <c r="I8245" s="42">
        <f t="shared" si="39"/>
        <v>88.261267663054625</v>
      </c>
      <c r="J8245" s="41">
        <f t="shared" si="40"/>
        <v>2.598611111111111E-4</v>
      </c>
      <c r="K8245" s="42">
        <f t="shared" si="41"/>
        <v>4.7472010932049393</v>
      </c>
      <c r="L8245" s="41">
        <f t="shared" si="42"/>
        <v>2.4844553755509757E-4</v>
      </c>
      <c r="M8245" s="42">
        <f t="shared" si="43"/>
        <v>4.4824011360136877</v>
      </c>
    </row>
    <row r="8246" spans="1:13" x14ac:dyDescent="0.2">
      <c r="A8246" s="84">
        <v>360</v>
      </c>
      <c r="B8246" s="85">
        <v>41569</v>
      </c>
      <c r="C8246" s="105">
        <v>16.36</v>
      </c>
      <c r="D8246" s="195">
        <f t="shared" si="36"/>
        <v>1</v>
      </c>
      <c r="E8246"/>
      <c r="F8246" s="96">
        <v>2.33</v>
      </c>
      <c r="G8246" s="91">
        <f t="shared" si="37"/>
        <v>9.3449999999999989</v>
      </c>
      <c r="H8246" s="41">
        <f t="shared" si="38"/>
        <v>2.481914481584635E-4</v>
      </c>
      <c r="I8246" s="42">
        <f t="shared" si="39"/>
        <v>88.283173354892213</v>
      </c>
      <c r="J8246" s="41">
        <f t="shared" si="40"/>
        <v>2.5958333333333329E-4</v>
      </c>
      <c r="K8246" s="42">
        <f t="shared" si="41"/>
        <v>4.7474606765382728</v>
      </c>
      <c r="L8246" s="41">
        <f t="shared" si="42"/>
        <v>2.481914481584635E-4</v>
      </c>
      <c r="M8246" s="42">
        <f t="shared" si="43"/>
        <v>4.4826493274618464</v>
      </c>
    </row>
    <row r="8247" spans="1:13" x14ac:dyDescent="0.2">
      <c r="A8247" s="84">
        <v>360</v>
      </c>
      <c r="B8247" s="85">
        <v>41570</v>
      </c>
      <c r="C8247" s="105">
        <v>16.38</v>
      </c>
      <c r="D8247" s="195">
        <f t="shared" si="36"/>
        <v>1</v>
      </c>
      <c r="E8247"/>
      <c r="F8247" s="96">
        <v>2.38</v>
      </c>
      <c r="G8247" s="91">
        <f t="shared" si="37"/>
        <v>9.379999999999999</v>
      </c>
      <c r="H8247" s="41">
        <f t="shared" si="38"/>
        <v>2.4908065968887172E-4</v>
      </c>
      <c r="I8247" s="42">
        <f t="shared" si="39"/>
        <v>88.305162985950872</v>
      </c>
      <c r="J8247" s="41">
        <f t="shared" si="40"/>
        <v>2.6055555555555554E-4</v>
      </c>
      <c r="K8247" s="42">
        <f t="shared" si="41"/>
        <v>4.747721232093828</v>
      </c>
      <c r="L8247" s="41">
        <f t="shared" si="42"/>
        <v>2.4908065968887172E-4</v>
      </c>
      <c r="M8247" s="42">
        <f t="shared" si="43"/>
        <v>4.4828984081215353</v>
      </c>
    </row>
    <row r="8248" spans="1:13" x14ac:dyDescent="0.2">
      <c r="A8248" s="84">
        <v>360</v>
      </c>
      <c r="B8248" s="85">
        <v>41571</v>
      </c>
      <c r="C8248" s="105">
        <v>16.38</v>
      </c>
      <c r="D8248" s="195">
        <f t="shared" si="36"/>
        <v>1</v>
      </c>
      <c r="E8248"/>
      <c r="F8248" s="96">
        <v>2.36</v>
      </c>
      <c r="G8248" s="91">
        <f t="shared" si="37"/>
        <v>9.3699999999999992</v>
      </c>
      <c r="H8248" s="41">
        <f t="shared" si="38"/>
        <v>2.4882662820835399E-4</v>
      </c>
      <c r="I8248" s="42">
        <f t="shared" si="39"/>
        <v>88.327135661910049</v>
      </c>
      <c r="J8248" s="41">
        <f t="shared" si="40"/>
        <v>2.6027777777777773E-4</v>
      </c>
      <c r="K8248" s="42">
        <f t="shared" si="41"/>
        <v>4.7479815098716056</v>
      </c>
      <c r="L8248" s="41">
        <f t="shared" si="42"/>
        <v>2.4882662820835399E-4</v>
      </c>
      <c r="M8248" s="42">
        <f t="shared" si="43"/>
        <v>4.4831472347497439</v>
      </c>
    </row>
    <row r="8249" spans="1:13" x14ac:dyDescent="0.2">
      <c r="A8249" s="84">
        <v>360</v>
      </c>
      <c r="B8249" s="85">
        <v>41572</v>
      </c>
      <c r="C8249" s="105">
        <v>16.41</v>
      </c>
      <c r="D8249" s="195">
        <f t="shared" si="36"/>
        <v>1</v>
      </c>
      <c r="E8249"/>
      <c r="F8249" s="96">
        <v>2.37</v>
      </c>
      <c r="G8249" s="91">
        <f t="shared" si="37"/>
        <v>9.39</v>
      </c>
      <c r="H8249" s="41">
        <f t="shared" si="38"/>
        <v>2.4933466801013715E-4</v>
      </c>
      <c r="I8249" s="42">
        <f t="shared" si="39"/>
        <v>88.349158678956599</v>
      </c>
      <c r="J8249" s="41">
        <f t="shared" si="40"/>
        <v>2.6083333333333335E-4</v>
      </c>
      <c r="K8249" s="42">
        <f t="shared" si="41"/>
        <v>4.7482423432049385</v>
      </c>
      <c r="L8249" s="41">
        <f t="shared" si="42"/>
        <v>2.4933466801013715E-4</v>
      </c>
      <c r="M8249" s="42">
        <f t="shared" si="43"/>
        <v>4.4833965694177538</v>
      </c>
    </row>
    <row r="8250" spans="1:13" x14ac:dyDescent="0.2">
      <c r="A8250" s="84">
        <v>360</v>
      </c>
      <c r="B8250" s="85">
        <v>41573</v>
      </c>
      <c r="C8250" s="105">
        <v>16.41</v>
      </c>
      <c r="D8250" s="195">
        <f t="shared" si="36"/>
        <v>1</v>
      </c>
      <c r="E8250"/>
      <c r="F8250" s="96">
        <v>2.37</v>
      </c>
      <c r="G8250" s="91">
        <f t="shared" si="37"/>
        <v>9.39</v>
      </c>
      <c r="H8250" s="41">
        <f t="shared" si="38"/>
        <v>2.4933466801013715E-4</v>
      </c>
      <c r="I8250" s="42">
        <f t="shared" si="39"/>
        <v>88.371187187104795</v>
      </c>
      <c r="J8250" s="41">
        <f t="shared" si="40"/>
        <v>2.6083333333333335E-4</v>
      </c>
      <c r="K8250" s="42">
        <f t="shared" si="41"/>
        <v>4.7485031765382715</v>
      </c>
      <c r="L8250" s="41">
        <f t="shared" si="42"/>
        <v>2.4933466801013715E-4</v>
      </c>
      <c r="M8250" s="42">
        <f t="shared" si="43"/>
        <v>4.4836459040857637</v>
      </c>
    </row>
    <row r="8251" spans="1:13" x14ac:dyDescent="0.2">
      <c r="A8251" s="84">
        <v>360</v>
      </c>
      <c r="B8251" s="85">
        <v>41574</v>
      </c>
      <c r="C8251" s="105">
        <v>16.41</v>
      </c>
      <c r="D8251" s="195">
        <f t="shared" si="36"/>
        <v>1</v>
      </c>
      <c r="E8251"/>
      <c r="F8251" s="96">
        <v>2.37</v>
      </c>
      <c r="G8251" s="91">
        <f t="shared" si="37"/>
        <v>9.39</v>
      </c>
      <c r="H8251" s="41">
        <f t="shared" si="38"/>
        <v>2.4933466801013715E-4</v>
      </c>
      <c r="I8251" s="42">
        <f t="shared" si="39"/>
        <v>88.393221187723753</v>
      </c>
      <c r="J8251" s="41">
        <f t="shared" si="40"/>
        <v>2.6083333333333335E-4</v>
      </c>
      <c r="K8251" s="42">
        <f t="shared" si="41"/>
        <v>4.7487640098716044</v>
      </c>
      <c r="L8251" s="41">
        <f t="shared" si="42"/>
        <v>2.4933466801013715E-4</v>
      </c>
      <c r="M8251" s="42">
        <f t="shared" si="43"/>
        <v>4.4838952387537736</v>
      </c>
    </row>
    <row r="8252" spans="1:13" x14ac:dyDescent="0.2">
      <c r="A8252" s="84">
        <v>360</v>
      </c>
      <c r="B8252" s="85">
        <v>41575</v>
      </c>
      <c r="C8252" s="105">
        <v>16.43</v>
      </c>
      <c r="D8252" s="195">
        <f t="shared" si="36"/>
        <v>1</v>
      </c>
      <c r="E8252"/>
      <c r="F8252" s="96">
        <v>2.39</v>
      </c>
      <c r="G8252" s="91">
        <f t="shared" si="37"/>
        <v>9.41</v>
      </c>
      <c r="H8252" s="41">
        <f t="shared" si="38"/>
        <v>2.4984261519245266E-4</v>
      </c>
      <c r="I8252" s="42">
        <f t="shared" si="39"/>
        <v>88.415305581270573</v>
      </c>
      <c r="J8252" s="41">
        <f t="shared" si="40"/>
        <v>2.6138888888888891E-4</v>
      </c>
      <c r="K8252" s="42">
        <f t="shared" si="41"/>
        <v>4.7490253987604936</v>
      </c>
      <c r="L8252" s="41">
        <f t="shared" si="42"/>
        <v>2.4984261519245266E-4</v>
      </c>
      <c r="M8252" s="42">
        <f t="shared" si="43"/>
        <v>4.4841450813689665</v>
      </c>
    </row>
    <row r="8253" spans="1:13" x14ac:dyDescent="0.2">
      <c r="A8253" s="84">
        <v>360</v>
      </c>
      <c r="B8253" s="85">
        <v>41576</v>
      </c>
      <c r="C8253" s="105">
        <v>16.43</v>
      </c>
      <c r="D8253" s="195">
        <f t="shared" si="36"/>
        <v>1</v>
      </c>
      <c r="E8253"/>
      <c r="F8253" s="96">
        <v>2.35</v>
      </c>
      <c r="G8253" s="91">
        <f t="shared" si="37"/>
        <v>9.39</v>
      </c>
      <c r="H8253" s="41">
        <f t="shared" si="38"/>
        <v>2.4933466801013715E-4</v>
      </c>
      <c r="I8253" s="42">
        <f t="shared" si="39"/>
        <v>88.437350582134698</v>
      </c>
      <c r="J8253" s="41">
        <f t="shared" si="40"/>
        <v>2.6083333333333335E-4</v>
      </c>
      <c r="K8253" s="42">
        <f t="shared" si="41"/>
        <v>4.7492862320938265</v>
      </c>
      <c r="L8253" s="41">
        <f t="shared" si="42"/>
        <v>2.4933466801013715E-4</v>
      </c>
      <c r="M8253" s="42">
        <f t="shared" si="43"/>
        <v>4.4843944160369764</v>
      </c>
    </row>
    <row r="8254" spans="1:13" x14ac:dyDescent="0.2">
      <c r="A8254" s="84">
        <v>360</v>
      </c>
      <c r="B8254" s="85">
        <v>41577</v>
      </c>
      <c r="C8254" s="105">
        <v>16.84</v>
      </c>
      <c r="D8254" s="195">
        <f t="shared" si="36"/>
        <v>1</v>
      </c>
      <c r="E8254"/>
      <c r="F8254" s="96">
        <v>2.36</v>
      </c>
      <c r="G8254" s="91">
        <f t="shared" si="37"/>
        <v>9.6</v>
      </c>
      <c r="H8254" s="41">
        <f t="shared" si="38"/>
        <v>2.5466350048342079E-4</v>
      </c>
      <c r="I8254" s="42">
        <f t="shared" si="39"/>
        <v>88.459872347407426</v>
      </c>
      <c r="J8254" s="41">
        <f t="shared" si="40"/>
        <v>2.6666666666666668E-4</v>
      </c>
      <c r="K8254" s="42">
        <f t="shared" si="41"/>
        <v>4.7495528987604931</v>
      </c>
      <c r="L8254" s="41">
        <f t="shared" si="42"/>
        <v>2.5466350048342079E-4</v>
      </c>
      <c r="M8254" s="42">
        <f t="shared" si="43"/>
        <v>4.4846490795374603</v>
      </c>
    </row>
    <row r="8255" spans="1:13" x14ac:dyDescent="0.2">
      <c r="A8255" s="84">
        <v>360</v>
      </c>
      <c r="B8255" s="85">
        <v>41578</v>
      </c>
      <c r="C8255" s="105">
        <v>16.809999999999999</v>
      </c>
      <c r="D8255" s="195">
        <f t="shared" si="36"/>
        <v>1</v>
      </c>
      <c r="E8255"/>
      <c r="F8255" s="96">
        <v>2.35</v>
      </c>
      <c r="G8255" s="91">
        <f t="shared" si="37"/>
        <v>9.58</v>
      </c>
      <c r="H8255" s="41">
        <f t="shared" si="38"/>
        <v>2.541564315026168E-4</v>
      </c>
      <c r="I8255" s="42">
        <f t="shared" si="39"/>
        <v>88.482354992894415</v>
      </c>
      <c r="J8255" s="41">
        <f t="shared" si="40"/>
        <v>2.6611111111111112E-4</v>
      </c>
      <c r="K8255" s="42">
        <f t="shared" si="41"/>
        <v>4.7498190098716044</v>
      </c>
      <c r="L8255" s="41">
        <f t="shared" si="42"/>
        <v>2.541564315026168E-4</v>
      </c>
      <c r="M8255" s="42">
        <f t="shared" si="43"/>
        <v>4.4849032359689627</v>
      </c>
    </row>
    <row r="8256" spans="1:13" x14ac:dyDescent="0.2">
      <c r="A8256" s="84">
        <v>360</v>
      </c>
      <c r="B8256" s="85">
        <v>41579</v>
      </c>
      <c r="C8256" s="105">
        <v>16.809999999999999</v>
      </c>
      <c r="D8256" s="195">
        <f t="shared" si="36"/>
        <v>1</v>
      </c>
      <c r="E8256"/>
      <c r="F8256" s="96">
        <v>2.35</v>
      </c>
      <c r="G8256" s="91">
        <f t="shared" si="37"/>
        <v>9.58</v>
      </c>
      <c r="H8256" s="41">
        <f t="shared" si="38"/>
        <v>2.541564315026168E-4</v>
      </c>
      <c r="I8256" s="42">
        <f t="shared" si="39"/>
        <v>88.504843352490354</v>
      </c>
      <c r="J8256" s="41">
        <f t="shared" si="40"/>
        <v>2.6611111111111112E-4</v>
      </c>
      <c r="K8256" s="42">
        <f t="shared" si="41"/>
        <v>4.7500851209827157</v>
      </c>
      <c r="L8256" s="41">
        <f t="shared" si="42"/>
        <v>2.541564315026168E-4</v>
      </c>
      <c r="M8256" s="42">
        <f t="shared" si="43"/>
        <v>4.4851573924004651</v>
      </c>
    </row>
    <row r="8257" spans="1:13" x14ac:dyDescent="0.2">
      <c r="A8257" s="84">
        <v>360</v>
      </c>
      <c r="B8257" s="85">
        <v>41580</v>
      </c>
      <c r="C8257" s="105">
        <v>16.809999999999999</v>
      </c>
      <c r="D8257" s="195">
        <f t="shared" si="36"/>
        <v>1</v>
      </c>
      <c r="E8257"/>
      <c r="F8257" s="96">
        <v>2.35</v>
      </c>
      <c r="G8257" s="91">
        <f t="shared" si="37"/>
        <v>9.58</v>
      </c>
      <c r="H8257" s="41">
        <f t="shared" si="38"/>
        <v>2.541564315026168E-4</v>
      </c>
      <c r="I8257" s="42">
        <f t="shared" si="39"/>
        <v>88.527337427647524</v>
      </c>
      <c r="J8257" s="41">
        <f t="shared" si="40"/>
        <v>2.6611111111111112E-4</v>
      </c>
      <c r="K8257" s="42">
        <f t="shared" si="41"/>
        <v>4.750351232093827</v>
      </c>
      <c r="L8257" s="41">
        <f t="shared" si="42"/>
        <v>2.541564315026168E-4</v>
      </c>
      <c r="M8257" s="42">
        <f t="shared" si="43"/>
        <v>4.4854115488319675</v>
      </c>
    </row>
    <row r="8258" spans="1:13" x14ac:dyDescent="0.2">
      <c r="A8258" s="84">
        <v>360</v>
      </c>
      <c r="B8258" s="85">
        <v>41581</v>
      </c>
      <c r="C8258" s="105">
        <v>16.809999999999999</v>
      </c>
      <c r="D8258" s="195">
        <f t="shared" si="36"/>
        <v>1</v>
      </c>
      <c r="E8258"/>
      <c r="F8258" s="96">
        <v>2.35</v>
      </c>
      <c r="G8258" s="91">
        <f t="shared" si="37"/>
        <v>9.58</v>
      </c>
      <c r="H8258" s="41">
        <f t="shared" si="38"/>
        <v>2.541564315026168E-4</v>
      </c>
      <c r="I8258" s="42">
        <f t="shared" si="39"/>
        <v>88.549837219818556</v>
      </c>
      <c r="J8258" s="41">
        <f t="shared" si="40"/>
        <v>2.6611111111111112E-4</v>
      </c>
      <c r="K8258" s="42">
        <f t="shared" si="41"/>
        <v>4.7506173432049383</v>
      </c>
      <c r="L8258" s="41">
        <f t="shared" si="42"/>
        <v>2.541564315026168E-4</v>
      </c>
      <c r="M8258" s="42">
        <f t="shared" si="43"/>
        <v>4.4856657052634699</v>
      </c>
    </row>
    <row r="8259" spans="1:13" x14ac:dyDescent="0.2">
      <c r="A8259" s="84">
        <v>360</v>
      </c>
      <c r="B8259" s="85">
        <v>41582</v>
      </c>
      <c r="C8259" s="105">
        <v>16.78</v>
      </c>
      <c r="D8259" s="195">
        <f t="shared" si="36"/>
        <v>1</v>
      </c>
      <c r="E8259"/>
      <c r="F8259" s="96">
        <v>2.38</v>
      </c>
      <c r="G8259" s="91">
        <f t="shared" si="37"/>
        <v>9.58</v>
      </c>
      <c r="H8259" s="41">
        <f t="shared" si="38"/>
        <v>2.541564315026168E-4</v>
      </c>
      <c r="I8259" s="42">
        <f t="shared" si="39"/>
        <v>88.572342730456484</v>
      </c>
      <c r="J8259" s="41">
        <f t="shared" si="40"/>
        <v>2.6611111111111112E-4</v>
      </c>
      <c r="K8259" s="42">
        <f t="shared" si="41"/>
        <v>4.7508834543160496</v>
      </c>
      <c r="L8259" s="41">
        <f t="shared" si="42"/>
        <v>2.541564315026168E-4</v>
      </c>
      <c r="M8259" s="42">
        <f t="shared" si="43"/>
        <v>4.4859198616949723</v>
      </c>
    </row>
    <row r="8260" spans="1:13" x14ac:dyDescent="0.2">
      <c r="A8260" s="84">
        <v>360</v>
      </c>
      <c r="B8260" s="85">
        <v>41583</v>
      </c>
      <c r="C8260" s="105">
        <v>16.77</v>
      </c>
      <c r="D8260" s="195">
        <f t="shared" si="36"/>
        <v>1</v>
      </c>
      <c r="E8260"/>
      <c r="F8260" s="96">
        <v>2.35</v>
      </c>
      <c r="G8260" s="91">
        <f t="shared" si="37"/>
        <v>9.56</v>
      </c>
      <c r="H8260" s="41">
        <f t="shared" si="38"/>
        <v>2.5364927022297756E-4</v>
      </c>
      <c r="I8260" s="42">
        <f t="shared" si="39"/>
        <v>88.594809040552008</v>
      </c>
      <c r="J8260" s="41">
        <f t="shared" si="40"/>
        <v>2.6555555555555555E-4</v>
      </c>
      <c r="K8260" s="42">
        <f t="shared" si="41"/>
        <v>4.7511490098716056</v>
      </c>
      <c r="L8260" s="41">
        <f t="shared" si="42"/>
        <v>2.5364927022297756E-4</v>
      </c>
      <c r="M8260" s="42">
        <f t="shared" si="43"/>
        <v>4.4861735109651955</v>
      </c>
    </row>
    <row r="8261" spans="1:13" x14ac:dyDescent="0.2">
      <c r="A8261" s="84">
        <v>360</v>
      </c>
      <c r="B8261" s="85">
        <v>41584</v>
      </c>
      <c r="C8261" s="105">
        <v>16.38</v>
      </c>
      <c r="D8261" s="195">
        <f t="shared" si="36"/>
        <v>1</v>
      </c>
      <c r="E8261"/>
      <c r="F8261" s="96">
        <v>2.34</v>
      </c>
      <c r="G8261" s="91">
        <f t="shared" si="37"/>
        <v>9.36</v>
      </c>
      <c r="H8261" s="41">
        <f t="shared" si="38"/>
        <v>2.4857257356458717E-4</v>
      </c>
      <c r="I8261" s="42">
        <f t="shared" si="39"/>
        <v>88.61683128023968</v>
      </c>
      <c r="J8261" s="41">
        <f t="shared" si="40"/>
        <v>2.5999999999999998E-4</v>
      </c>
      <c r="K8261" s="42">
        <f t="shared" si="41"/>
        <v>4.7514090098716055</v>
      </c>
      <c r="L8261" s="41">
        <f t="shared" si="42"/>
        <v>2.4857257356458717E-4</v>
      </c>
      <c r="M8261" s="42">
        <f t="shared" si="43"/>
        <v>4.48642208353876</v>
      </c>
    </row>
    <row r="8262" spans="1:13" x14ac:dyDescent="0.2">
      <c r="A8262" s="84">
        <v>360</v>
      </c>
      <c r="B8262" s="85">
        <v>41585</v>
      </c>
      <c r="C8262" s="105">
        <v>16.34</v>
      </c>
      <c r="D8262" s="195">
        <f t="shared" si="36"/>
        <v>1</v>
      </c>
      <c r="E8262"/>
      <c r="F8262" s="96">
        <v>2.35</v>
      </c>
      <c r="G8262" s="91">
        <f t="shared" si="37"/>
        <v>9.3450000000000006</v>
      </c>
      <c r="H8262" s="41">
        <f t="shared" si="38"/>
        <v>2.481914481584635E-4</v>
      </c>
      <c r="I8262" s="42">
        <f t="shared" si="39"/>
        <v>88.638825219926332</v>
      </c>
      <c r="J8262" s="41">
        <f t="shared" si="40"/>
        <v>2.5958333333333335E-4</v>
      </c>
      <c r="K8262" s="42">
        <f t="shared" si="41"/>
        <v>4.751668593204939</v>
      </c>
      <c r="L8262" s="41">
        <f t="shared" si="42"/>
        <v>2.481914481584635E-4</v>
      </c>
      <c r="M8262" s="42">
        <f t="shared" si="43"/>
        <v>4.4866702749869187</v>
      </c>
    </row>
    <row r="8263" spans="1:13" x14ac:dyDescent="0.2">
      <c r="A8263" s="84">
        <v>360</v>
      </c>
      <c r="B8263" s="85">
        <v>41586</v>
      </c>
      <c r="C8263" s="105">
        <v>16.350000000000001</v>
      </c>
      <c r="D8263" s="195">
        <f t="shared" si="36"/>
        <v>1</v>
      </c>
      <c r="E8263"/>
      <c r="F8263" s="96">
        <v>2.35</v>
      </c>
      <c r="G8263" s="91">
        <f t="shared" si="37"/>
        <v>9.3500000000000014</v>
      </c>
      <c r="H8263" s="41">
        <f t="shared" si="38"/>
        <v>2.4831849575335241E-4</v>
      </c>
      <c r="I8263" s="42">
        <f t="shared" si="39"/>
        <v>88.660835879670287</v>
      </c>
      <c r="J8263" s="41">
        <f t="shared" si="40"/>
        <v>2.5972222222222228E-4</v>
      </c>
      <c r="K8263" s="42">
        <f t="shared" si="41"/>
        <v>4.7519283154271612</v>
      </c>
      <c r="L8263" s="41">
        <f t="shared" si="42"/>
        <v>2.4831849575335241E-4</v>
      </c>
      <c r="M8263" s="42">
        <f t="shared" si="43"/>
        <v>4.4869185934826721</v>
      </c>
    </row>
    <row r="8264" spans="1:13" x14ac:dyDescent="0.2">
      <c r="A8264" s="84">
        <v>360</v>
      </c>
      <c r="B8264" s="85">
        <v>41587</v>
      </c>
      <c r="C8264" s="105">
        <v>16.350000000000001</v>
      </c>
      <c r="D8264" s="195">
        <f t="shared" si="36"/>
        <v>1</v>
      </c>
      <c r="E8264"/>
      <c r="F8264" s="96">
        <v>2.35</v>
      </c>
      <c r="G8264" s="91">
        <f t="shared" si="37"/>
        <v>9.3500000000000014</v>
      </c>
      <c r="H8264" s="41">
        <f t="shared" si="38"/>
        <v>2.4831849575335241E-4</v>
      </c>
      <c r="I8264" s="42">
        <f t="shared" si="39"/>
        <v>88.682852005068156</v>
      </c>
      <c r="J8264" s="41">
        <f t="shared" si="40"/>
        <v>2.5972222222222228E-4</v>
      </c>
      <c r="K8264" s="42">
        <f t="shared" si="41"/>
        <v>4.7521880376493835</v>
      </c>
      <c r="L8264" s="41">
        <f t="shared" si="42"/>
        <v>2.4831849575335241E-4</v>
      </c>
      <c r="M8264" s="42">
        <f t="shared" si="43"/>
        <v>4.4871669119784254</v>
      </c>
    </row>
    <row r="8265" spans="1:13" x14ac:dyDescent="0.2">
      <c r="A8265" s="84">
        <v>360</v>
      </c>
      <c r="B8265" s="85">
        <v>41588</v>
      </c>
      <c r="C8265" s="105">
        <v>16.350000000000001</v>
      </c>
      <c r="D8265" s="195">
        <f t="shared" si="36"/>
        <v>1</v>
      </c>
      <c r="E8265"/>
      <c r="F8265" s="96">
        <v>2.35</v>
      </c>
      <c r="G8265" s="91">
        <f t="shared" si="37"/>
        <v>9.3500000000000014</v>
      </c>
      <c r="H8265" s="41">
        <f t="shared" si="38"/>
        <v>2.4831849575335241E-4</v>
      </c>
      <c r="I8265" s="42">
        <f t="shared" si="39"/>
        <v>88.704873597477174</v>
      </c>
      <c r="J8265" s="41">
        <f t="shared" si="40"/>
        <v>2.5972222222222228E-4</v>
      </c>
      <c r="K8265" s="42">
        <f t="shared" si="41"/>
        <v>4.7524477598716057</v>
      </c>
      <c r="L8265" s="41">
        <f t="shared" si="42"/>
        <v>2.4831849575335241E-4</v>
      </c>
      <c r="M8265" s="42">
        <f t="shared" si="43"/>
        <v>4.4874152304741788</v>
      </c>
    </row>
    <row r="8266" spans="1:13" x14ac:dyDescent="0.2">
      <c r="A8266" s="84">
        <v>360</v>
      </c>
      <c r="B8266" s="85">
        <v>41589</v>
      </c>
      <c r="C8266" s="105">
        <v>16.34</v>
      </c>
      <c r="D8266" s="195">
        <f t="shared" si="36"/>
        <v>1</v>
      </c>
      <c r="E8266"/>
      <c r="F8266" s="96">
        <v>2.36</v>
      </c>
      <c r="G8266" s="91">
        <f t="shared" si="37"/>
        <v>9.35</v>
      </c>
      <c r="H8266" s="41">
        <f t="shared" si="38"/>
        <v>2.4831849575335241E-4</v>
      </c>
      <c r="I8266" s="42">
        <f t="shared" si="39"/>
        <v>88.726900658254891</v>
      </c>
      <c r="J8266" s="41">
        <f t="shared" si="40"/>
        <v>2.5972222222222222E-4</v>
      </c>
      <c r="K8266" s="42">
        <f t="shared" si="41"/>
        <v>4.752707482093828</v>
      </c>
      <c r="L8266" s="41">
        <f t="shared" si="42"/>
        <v>2.4831849575335241E-4</v>
      </c>
      <c r="M8266" s="42">
        <f t="shared" si="43"/>
        <v>4.4876635489699321</v>
      </c>
    </row>
    <row r="8267" spans="1:13" x14ac:dyDescent="0.2">
      <c r="A8267" s="84">
        <v>360</v>
      </c>
      <c r="B8267" s="85">
        <v>41590</v>
      </c>
      <c r="C8267" s="105">
        <v>16.37</v>
      </c>
      <c r="D8267" s="195">
        <f t="shared" si="36"/>
        <v>1</v>
      </c>
      <c r="E8267"/>
      <c r="F8267" s="96">
        <v>2.35</v>
      </c>
      <c r="G8267" s="91">
        <f t="shared" si="37"/>
        <v>9.3600000000000012</v>
      </c>
      <c r="H8267" s="41">
        <f t="shared" si="38"/>
        <v>2.4857257356458717E-4</v>
      </c>
      <c r="I8267" s="42">
        <f t="shared" si="39"/>
        <v>88.748955732295926</v>
      </c>
      <c r="J8267" s="41">
        <f t="shared" si="40"/>
        <v>2.6000000000000003E-4</v>
      </c>
      <c r="K8267" s="42">
        <f t="shared" si="41"/>
        <v>4.7529674820938279</v>
      </c>
      <c r="L8267" s="41">
        <f t="shared" si="42"/>
        <v>2.4857257356458717E-4</v>
      </c>
      <c r="M8267" s="42">
        <f t="shared" si="43"/>
        <v>4.4879121215434967</v>
      </c>
    </row>
    <row r="8268" spans="1:13" x14ac:dyDescent="0.2">
      <c r="A8268" s="84">
        <v>360</v>
      </c>
      <c r="B8268" s="85">
        <v>41591</v>
      </c>
      <c r="C8268" s="105">
        <v>16.39</v>
      </c>
      <c r="D8268" s="195">
        <f t="shared" si="36"/>
        <v>1</v>
      </c>
      <c r="E8268"/>
      <c r="F8268" s="96">
        <v>2.29</v>
      </c>
      <c r="G8268" s="91">
        <f t="shared" si="37"/>
        <v>9.34</v>
      </c>
      <c r="H8268" s="41">
        <f t="shared" si="38"/>
        <v>2.4806439476998676E-4</v>
      </c>
      <c r="I8268" s="42">
        <f t="shared" si="39"/>
        <v>88.770971188286126</v>
      </c>
      <c r="J8268" s="41">
        <f t="shared" si="40"/>
        <v>2.5944444444444441E-4</v>
      </c>
      <c r="K8268" s="42">
        <f t="shared" si="41"/>
        <v>4.7532269265382725</v>
      </c>
      <c r="L8268" s="41">
        <f t="shared" si="42"/>
        <v>2.4806439476998676E-4</v>
      </c>
      <c r="M8268" s="42">
        <f t="shared" si="43"/>
        <v>4.4881601859382663</v>
      </c>
    </row>
    <row r="8269" spans="1:13" x14ac:dyDescent="0.2">
      <c r="A8269" s="84">
        <v>360</v>
      </c>
      <c r="B8269" s="85">
        <v>41592</v>
      </c>
      <c r="C8269" s="105">
        <v>16.329999999999998</v>
      </c>
      <c r="D8269" s="195">
        <f t="shared" si="36"/>
        <v>1</v>
      </c>
      <c r="E8269"/>
      <c r="F8269" s="96">
        <v>2.33</v>
      </c>
      <c r="G8269" s="91">
        <f t="shared" si="37"/>
        <v>9.3299999999999983</v>
      </c>
      <c r="H8269" s="41">
        <f t="shared" si="38"/>
        <v>2.4781027061093752E-4</v>
      </c>
      <c r="I8269" s="42">
        <f t="shared" si="39"/>
        <v>88.792969546678691</v>
      </c>
      <c r="J8269" s="41">
        <f t="shared" si="40"/>
        <v>2.5916666666666661E-4</v>
      </c>
      <c r="K8269" s="42">
        <f t="shared" si="41"/>
        <v>4.7534860932049394</v>
      </c>
      <c r="L8269" s="41">
        <f t="shared" si="42"/>
        <v>2.4781027061093752E-4</v>
      </c>
      <c r="M8269" s="42">
        <f t="shared" si="43"/>
        <v>4.4884079962088776</v>
      </c>
    </row>
    <row r="8270" spans="1:13" x14ac:dyDescent="0.2">
      <c r="A8270" s="84">
        <v>360</v>
      </c>
      <c r="B8270" s="85">
        <v>41593</v>
      </c>
      <c r="C8270" s="105">
        <v>16.329999999999998</v>
      </c>
      <c r="D8270" s="195">
        <f t="shared" si="36"/>
        <v>1</v>
      </c>
      <c r="E8270"/>
      <c r="F8270" s="96">
        <v>2.3199999999999998</v>
      </c>
      <c r="G8270" s="91">
        <f t="shared" si="37"/>
        <v>9.3249999999999993</v>
      </c>
      <c r="H8270" s="41">
        <f t="shared" si="38"/>
        <v>2.4768319983903275E-4</v>
      </c>
      <c r="I8270" s="42">
        <f t="shared" si="39"/>
        <v>88.814962073499217</v>
      </c>
      <c r="J8270" s="41">
        <f t="shared" si="40"/>
        <v>2.5902777777777778E-4</v>
      </c>
      <c r="K8270" s="42">
        <f t="shared" si="41"/>
        <v>4.7537451209827175</v>
      </c>
      <c r="L8270" s="41">
        <f t="shared" si="42"/>
        <v>2.4768319983903275E-4</v>
      </c>
      <c r="M8270" s="42">
        <f t="shared" si="43"/>
        <v>4.4886556794087165</v>
      </c>
    </row>
    <row r="8271" spans="1:13" x14ac:dyDescent="0.2">
      <c r="A8271" s="84">
        <v>360</v>
      </c>
      <c r="B8271" s="85">
        <v>41594</v>
      </c>
      <c r="C8271" s="105">
        <v>16.329999999999998</v>
      </c>
      <c r="D8271" s="195">
        <f t="shared" si="36"/>
        <v>1</v>
      </c>
      <c r="E8271"/>
      <c r="F8271" s="96">
        <v>2.3199999999999998</v>
      </c>
      <c r="G8271" s="91">
        <f t="shared" si="37"/>
        <v>9.3249999999999993</v>
      </c>
      <c r="H8271" s="41">
        <f t="shared" si="38"/>
        <v>2.4768319983903275E-4</v>
      </c>
      <c r="I8271" s="42">
        <f t="shared" si="39"/>
        <v>88.836960047499161</v>
      </c>
      <c r="J8271" s="41">
        <f t="shared" si="40"/>
        <v>2.5902777777777778E-4</v>
      </c>
      <c r="K8271" s="42">
        <f t="shared" si="41"/>
        <v>4.7540041487604956</v>
      </c>
      <c r="L8271" s="41">
        <f t="shared" si="42"/>
        <v>2.4768319983903275E-4</v>
      </c>
      <c r="M8271" s="42">
        <f t="shared" si="43"/>
        <v>4.4889033626085553</v>
      </c>
    </row>
    <row r="8272" spans="1:13" x14ac:dyDescent="0.2">
      <c r="A8272" s="84">
        <v>360</v>
      </c>
      <c r="B8272" s="85">
        <v>41595</v>
      </c>
      <c r="C8272" s="105">
        <v>16.329999999999998</v>
      </c>
      <c r="D8272" s="195">
        <f t="shared" si="36"/>
        <v>1</v>
      </c>
      <c r="E8272"/>
      <c r="F8272" s="96">
        <v>2.3199999999999998</v>
      </c>
      <c r="G8272" s="91">
        <f t="shared" si="37"/>
        <v>9.3249999999999993</v>
      </c>
      <c r="H8272" s="41">
        <f t="shared" si="38"/>
        <v>2.4768319983903275E-4</v>
      </c>
      <c r="I8272" s="42">
        <f t="shared" si="39"/>
        <v>88.858963470027703</v>
      </c>
      <c r="J8272" s="41">
        <f t="shared" si="40"/>
        <v>2.5902777777777778E-4</v>
      </c>
      <c r="K8272" s="42">
        <f t="shared" si="41"/>
        <v>4.7542631765382737</v>
      </c>
      <c r="L8272" s="41">
        <f t="shared" si="42"/>
        <v>2.4768319983903275E-4</v>
      </c>
      <c r="M8272" s="42">
        <f t="shared" si="43"/>
        <v>4.4891510458083941</v>
      </c>
    </row>
    <row r="8273" spans="1:13" x14ac:dyDescent="0.2">
      <c r="A8273" s="84">
        <v>360</v>
      </c>
      <c r="B8273" s="85">
        <v>41596</v>
      </c>
      <c r="C8273" s="105">
        <v>16.3</v>
      </c>
      <c r="D8273" s="195">
        <f t="shared" si="36"/>
        <v>1</v>
      </c>
      <c r="E8273"/>
      <c r="F8273" s="96">
        <v>2.34</v>
      </c>
      <c r="G8273" s="91">
        <f t="shared" si="37"/>
        <v>9.32</v>
      </c>
      <c r="H8273" s="41">
        <f t="shared" si="38"/>
        <v>2.4755612327154175E-4</v>
      </c>
      <c r="I8273" s="42">
        <f t="shared" si="39"/>
        <v>88.880961050542268</v>
      </c>
      <c r="J8273" s="41">
        <f t="shared" si="40"/>
        <v>2.5888888888888891E-4</v>
      </c>
      <c r="K8273" s="42">
        <f t="shared" si="41"/>
        <v>4.7545220654271629</v>
      </c>
      <c r="L8273" s="41">
        <f t="shared" si="42"/>
        <v>2.4755612327154175E-4</v>
      </c>
      <c r="M8273" s="42">
        <f t="shared" si="43"/>
        <v>4.4893986019316658</v>
      </c>
    </row>
    <row r="8274" spans="1:13" x14ac:dyDescent="0.2">
      <c r="A8274" s="84">
        <v>360</v>
      </c>
      <c r="B8274" s="85">
        <v>41597</v>
      </c>
      <c r="C8274" s="105">
        <v>16.28</v>
      </c>
      <c r="D8274" s="195">
        <f t="shared" si="36"/>
        <v>1</v>
      </c>
      <c r="E8274"/>
      <c r="F8274" s="96">
        <v>2.3199999999999998</v>
      </c>
      <c r="G8274" s="91">
        <f t="shared" si="37"/>
        <v>9.3000000000000007</v>
      </c>
      <c r="H8274" s="41">
        <f t="shared" si="38"/>
        <v>2.4704775903483522E-4</v>
      </c>
      <c r="I8274" s="42">
        <f t="shared" si="39"/>
        <v>88.902918892790666</v>
      </c>
      <c r="J8274" s="41">
        <f t="shared" si="40"/>
        <v>2.5833333333333334E-4</v>
      </c>
      <c r="K8274" s="42">
        <f t="shared" si="41"/>
        <v>4.754780398760496</v>
      </c>
      <c r="L8274" s="41">
        <f t="shared" si="42"/>
        <v>2.4704775903483522E-4</v>
      </c>
      <c r="M8274" s="42">
        <f t="shared" si="43"/>
        <v>4.4896456496907007</v>
      </c>
    </row>
    <row r="8275" spans="1:13" x14ac:dyDescent="0.2">
      <c r="A8275" s="84">
        <v>360</v>
      </c>
      <c r="B8275" s="85">
        <v>41598</v>
      </c>
      <c r="C8275" s="105">
        <v>16.239999999999998</v>
      </c>
      <c r="D8275" s="195">
        <f t="shared" si="36"/>
        <v>1</v>
      </c>
      <c r="E8275"/>
      <c r="F8275" s="96">
        <v>2.2999999999999998</v>
      </c>
      <c r="G8275" s="91">
        <f t="shared" si="37"/>
        <v>9.27</v>
      </c>
      <c r="H8275" s="41">
        <f t="shared" si="38"/>
        <v>2.4628503872192731E-4</v>
      </c>
      <c r="I8275" s="42">
        <f t="shared" si="39"/>
        <v>88.924814351612667</v>
      </c>
      <c r="J8275" s="41">
        <f t="shared" si="40"/>
        <v>2.5749999999999997E-4</v>
      </c>
      <c r="K8275" s="42">
        <f t="shared" si="41"/>
        <v>4.755037898760496</v>
      </c>
      <c r="L8275" s="41">
        <f t="shared" si="42"/>
        <v>2.4628503872192731E-4</v>
      </c>
      <c r="M8275" s="42">
        <f t="shared" si="43"/>
        <v>4.4898919347294228</v>
      </c>
    </row>
    <row r="8276" spans="1:13" x14ac:dyDescent="0.2">
      <c r="A8276" s="84">
        <v>360</v>
      </c>
      <c r="B8276" s="85">
        <v>41599</v>
      </c>
      <c r="C8276" s="105">
        <v>16.23</v>
      </c>
      <c r="D8276" s="195">
        <f t="shared" si="36"/>
        <v>1</v>
      </c>
      <c r="E8276"/>
      <c r="F8276" s="96">
        <v>2.31</v>
      </c>
      <c r="G8276" s="91">
        <f t="shared" si="37"/>
        <v>9.27</v>
      </c>
      <c r="H8276" s="41">
        <f t="shared" si="38"/>
        <v>2.4628503872192731E-4</v>
      </c>
      <c r="I8276" s="42">
        <f t="shared" si="39"/>
        <v>88.9467152029586</v>
      </c>
      <c r="J8276" s="41">
        <f t="shared" si="40"/>
        <v>2.5749999999999997E-4</v>
      </c>
      <c r="K8276" s="42">
        <f t="shared" si="41"/>
        <v>4.755295398760496</v>
      </c>
      <c r="L8276" s="41">
        <f t="shared" si="42"/>
        <v>2.4628503872192731E-4</v>
      </c>
      <c r="M8276" s="42">
        <f t="shared" si="43"/>
        <v>4.490138219768145</v>
      </c>
    </row>
    <row r="8277" spans="1:13" x14ac:dyDescent="0.2">
      <c r="A8277" s="84">
        <v>360</v>
      </c>
      <c r="B8277" s="85">
        <v>41600</v>
      </c>
      <c r="C8277" s="105">
        <v>16.170000000000002</v>
      </c>
      <c r="D8277" s="195">
        <f t="shared" si="36"/>
        <v>1</v>
      </c>
      <c r="E8277"/>
      <c r="F8277" s="96">
        <v>2.3199999999999998</v>
      </c>
      <c r="G8277" s="91">
        <f t="shared" si="37"/>
        <v>9.245000000000001</v>
      </c>
      <c r="H8277" s="41">
        <f t="shared" si="38"/>
        <v>2.4564927892689603E-4</v>
      </c>
      <c r="I8277" s="42">
        <f t="shared" si="39"/>
        <v>88.96856489941112</v>
      </c>
      <c r="J8277" s="41">
        <f t="shared" si="40"/>
        <v>2.5680555555555558E-4</v>
      </c>
      <c r="K8277" s="42">
        <f t="shared" si="41"/>
        <v>4.7555522043160519</v>
      </c>
      <c r="L8277" s="41">
        <f t="shared" si="42"/>
        <v>2.4564927892689603E-4</v>
      </c>
      <c r="M8277" s="42">
        <f t="shared" si="43"/>
        <v>4.4903838690470721</v>
      </c>
    </row>
    <row r="8278" spans="1:13" x14ac:dyDescent="0.2">
      <c r="A8278" s="84">
        <v>360</v>
      </c>
      <c r="B8278" s="85">
        <v>41601</v>
      </c>
      <c r="C8278" s="105">
        <v>16.170000000000002</v>
      </c>
      <c r="D8278" s="195">
        <f t="shared" si="36"/>
        <v>1</v>
      </c>
      <c r="E8278"/>
      <c r="F8278" s="96">
        <v>2.3199999999999998</v>
      </c>
      <c r="G8278" s="91">
        <f t="shared" si="37"/>
        <v>9.245000000000001</v>
      </c>
      <c r="H8278" s="41">
        <f t="shared" si="38"/>
        <v>2.4564927892689603E-4</v>
      </c>
      <c r="I8278" s="42">
        <f t="shared" si="39"/>
        <v>88.990419963225818</v>
      </c>
      <c r="J8278" s="41">
        <f t="shared" si="40"/>
        <v>2.5680555555555558E-4</v>
      </c>
      <c r="K8278" s="42">
        <f t="shared" si="41"/>
        <v>4.7558090098716077</v>
      </c>
      <c r="L8278" s="41">
        <f t="shared" si="42"/>
        <v>2.4564927892689603E-4</v>
      </c>
      <c r="M8278" s="42">
        <f t="shared" si="43"/>
        <v>4.4906295183259992</v>
      </c>
    </row>
    <row r="8279" spans="1:13" x14ac:dyDescent="0.2">
      <c r="A8279" s="84">
        <v>360</v>
      </c>
      <c r="B8279" s="85">
        <v>41602</v>
      </c>
      <c r="C8279" s="105">
        <v>16.170000000000002</v>
      </c>
      <c r="D8279" s="195">
        <f t="shared" si="36"/>
        <v>1</v>
      </c>
      <c r="E8279"/>
      <c r="F8279" s="96">
        <v>2.3199999999999998</v>
      </c>
      <c r="G8279" s="91">
        <f t="shared" si="37"/>
        <v>9.245000000000001</v>
      </c>
      <c r="H8279" s="41">
        <f t="shared" si="38"/>
        <v>2.4564927892689603E-4</v>
      </c>
      <c r="I8279" s="42">
        <f t="shared" si="39"/>
        <v>89.012280395721191</v>
      </c>
      <c r="J8279" s="41">
        <f t="shared" si="40"/>
        <v>2.5680555555555558E-4</v>
      </c>
      <c r="K8279" s="42">
        <f t="shared" si="41"/>
        <v>4.7560658154271636</v>
      </c>
      <c r="L8279" s="41">
        <f t="shared" si="42"/>
        <v>2.4564927892689603E-4</v>
      </c>
      <c r="M8279" s="42">
        <f t="shared" si="43"/>
        <v>4.4908751676049263</v>
      </c>
    </row>
    <row r="8280" spans="1:13" x14ac:dyDescent="0.2">
      <c r="A8280" s="84">
        <v>360</v>
      </c>
      <c r="B8280" s="85">
        <v>41603</v>
      </c>
      <c r="C8280" s="105">
        <v>16.16</v>
      </c>
      <c r="D8280" s="195">
        <f t="shared" si="36"/>
        <v>1</v>
      </c>
      <c r="E8280"/>
      <c r="F8280" s="96">
        <v>2.34</v>
      </c>
      <c r="G8280" s="91">
        <f t="shared" si="37"/>
        <v>9.25</v>
      </c>
      <c r="H8280" s="41">
        <f t="shared" si="38"/>
        <v>2.4577644249190733E-4</v>
      </c>
      <c r="I8280" s="42">
        <f t="shared" si="39"/>
        <v>89.034157517334947</v>
      </c>
      <c r="J8280" s="41">
        <f t="shared" si="40"/>
        <v>2.5694444444444446E-4</v>
      </c>
      <c r="K8280" s="42">
        <f t="shared" si="41"/>
        <v>4.7563227598716082</v>
      </c>
      <c r="L8280" s="41">
        <f t="shared" si="42"/>
        <v>2.4577644249190733E-4</v>
      </c>
      <c r="M8280" s="42">
        <f t="shared" si="43"/>
        <v>4.4911209440474185</v>
      </c>
    </row>
    <row r="8281" spans="1:13" x14ac:dyDescent="0.2">
      <c r="A8281" s="84">
        <v>360</v>
      </c>
      <c r="B8281" s="85">
        <v>41604</v>
      </c>
      <c r="C8281" s="105">
        <v>16.239999999999998</v>
      </c>
      <c r="D8281" s="195">
        <f t="shared" si="36"/>
        <v>1</v>
      </c>
      <c r="E8281"/>
      <c r="F8281" s="96">
        <v>2.31</v>
      </c>
      <c r="G8281" s="91">
        <f t="shared" si="37"/>
        <v>9.2749999999999986</v>
      </c>
      <c r="H8281" s="41">
        <f t="shared" si="38"/>
        <v>2.4641217327459053E-4</v>
      </c>
      <c r="I8281" s="42">
        <f t="shared" si="39"/>
        <v>89.056096617584473</v>
      </c>
      <c r="J8281" s="41">
        <f t="shared" si="40"/>
        <v>2.5763888888888885E-4</v>
      </c>
      <c r="K8281" s="42">
        <f t="shared" si="41"/>
        <v>4.7565803987604971</v>
      </c>
      <c r="L8281" s="41">
        <f t="shared" si="42"/>
        <v>2.4641217327459053E-4</v>
      </c>
      <c r="M8281" s="42">
        <f t="shared" si="43"/>
        <v>4.4913673562206933</v>
      </c>
    </row>
    <row r="8282" spans="1:13" x14ac:dyDescent="0.2">
      <c r="A8282" s="84">
        <v>360</v>
      </c>
      <c r="B8282" s="85">
        <v>41605</v>
      </c>
      <c r="C8282" s="105">
        <v>16.3</v>
      </c>
      <c r="D8282" s="195">
        <f t="shared" si="36"/>
        <v>1</v>
      </c>
      <c r="E8282"/>
      <c r="F8282" s="96">
        <v>2.34</v>
      </c>
      <c r="G8282" s="91">
        <f t="shared" si="37"/>
        <v>9.32</v>
      </c>
      <c r="H8282" s="41">
        <f t="shared" si="38"/>
        <v>2.4755612327154175E-4</v>
      </c>
      <c r="I8282" s="42">
        <f t="shared" si="39"/>
        <v>89.078142999616816</v>
      </c>
      <c r="J8282" s="41">
        <f t="shared" si="40"/>
        <v>2.5888888888888891E-4</v>
      </c>
      <c r="K8282" s="42">
        <f t="shared" si="41"/>
        <v>4.7568392876493863</v>
      </c>
      <c r="L8282" s="41">
        <f t="shared" si="42"/>
        <v>2.4755612327154175E-4</v>
      </c>
      <c r="M8282" s="42">
        <f t="shared" si="43"/>
        <v>4.491614912343965</v>
      </c>
    </row>
    <row r="8283" spans="1:13" x14ac:dyDescent="0.2">
      <c r="A8283" s="84">
        <v>360</v>
      </c>
      <c r="B8283" s="85">
        <v>41606</v>
      </c>
      <c r="C8283" s="105">
        <v>16.21</v>
      </c>
      <c r="D8283" s="195">
        <f t="shared" si="36"/>
        <v>1</v>
      </c>
      <c r="E8283"/>
      <c r="F8283" s="96">
        <v>2.33</v>
      </c>
      <c r="G8283" s="91">
        <f t="shared" si="37"/>
        <v>9.27</v>
      </c>
      <c r="H8283" s="41">
        <f t="shared" si="38"/>
        <v>2.4628503872192731E-4</v>
      </c>
      <c r="I8283" s="42">
        <f t="shared" si="39"/>
        <v>89.10008161351476</v>
      </c>
      <c r="J8283" s="41">
        <f t="shared" si="40"/>
        <v>2.5749999999999997E-4</v>
      </c>
      <c r="K8283" s="42">
        <f t="shared" si="41"/>
        <v>4.7570967876493864</v>
      </c>
      <c r="L8283" s="41">
        <f t="shared" si="42"/>
        <v>2.4628503872192731E-4</v>
      </c>
      <c r="M8283" s="42">
        <f t="shared" si="43"/>
        <v>4.4918611973826872</v>
      </c>
    </row>
    <row r="8284" spans="1:13" x14ac:dyDescent="0.2">
      <c r="A8284" s="84">
        <v>360</v>
      </c>
      <c r="B8284" s="85">
        <v>41607</v>
      </c>
      <c r="C8284" s="105">
        <v>16.190000000000001</v>
      </c>
      <c r="D8284" s="195">
        <f t="shared" si="36"/>
        <v>1</v>
      </c>
      <c r="E8284"/>
      <c r="F8284" s="96">
        <v>2.31</v>
      </c>
      <c r="G8284" s="91">
        <f t="shared" si="37"/>
        <v>9.25</v>
      </c>
      <c r="H8284" s="41">
        <f t="shared" si="38"/>
        <v>2.4577644249190733E-4</v>
      </c>
      <c r="I8284" s="42">
        <f t="shared" si="39"/>
        <v>89.121980314599469</v>
      </c>
      <c r="J8284" s="41">
        <f t="shared" si="40"/>
        <v>2.5694444444444446E-4</v>
      </c>
      <c r="K8284" s="42">
        <f t="shared" si="41"/>
        <v>4.7573537320938311</v>
      </c>
      <c r="L8284" s="41">
        <f t="shared" si="42"/>
        <v>2.4577644249190733E-4</v>
      </c>
      <c r="M8284" s="42">
        <f t="shared" si="43"/>
        <v>4.4921069738251793</v>
      </c>
    </row>
    <row r="8285" spans="1:13" x14ac:dyDescent="0.2">
      <c r="A8285" s="84">
        <v>360</v>
      </c>
      <c r="B8285" s="85">
        <v>41608</v>
      </c>
      <c r="C8285" s="105">
        <v>16.190000000000001</v>
      </c>
      <c r="D8285" s="195">
        <f t="shared" si="36"/>
        <v>1</v>
      </c>
      <c r="E8285"/>
      <c r="F8285" s="96">
        <v>2.31</v>
      </c>
      <c r="G8285" s="91">
        <f t="shared" si="37"/>
        <v>9.25</v>
      </c>
      <c r="H8285" s="41">
        <f t="shared" si="38"/>
        <v>2.4577644249190733E-4</v>
      </c>
      <c r="I8285" s="42">
        <f t="shared" si="39"/>
        <v>89.14388439786903</v>
      </c>
      <c r="J8285" s="41">
        <f t="shared" si="40"/>
        <v>2.5694444444444446E-4</v>
      </c>
      <c r="K8285" s="42">
        <f t="shared" si="41"/>
        <v>4.7576106765382757</v>
      </c>
      <c r="L8285" s="41">
        <f t="shared" si="42"/>
        <v>2.4577644249190733E-4</v>
      </c>
      <c r="M8285" s="42">
        <f t="shared" si="43"/>
        <v>4.4923527502676714</v>
      </c>
    </row>
    <row r="8286" spans="1:13" x14ac:dyDescent="0.2">
      <c r="A8286" s="84">
        <v>360</v>
      </c>
      <c r="B8286" s="85">
        <v>41609</v>
      </c>
      <c r="C8286" s="105">
        <v>16.190000000000001</v>
      </c>
      <c r="D8286" s="195">
        <f t="shared" si="36"/>
        <v>1</v>
      </c>
      <c r="E8286"/>
      <c r="F8286" s="96">
        <v>2.31</v>
      </c>
      <c r="G8286" s="91">
        <f t="shared" si="37"/>
        <v>9.25</v>
      </c>
      <c r="H8286" s="41">
        <f t="shared" si="38"/>
        <v>2.4577644249190733E-4</v>
      </c>
      <c r="I8286" s="42">
        <f t="shared" si="39"/>
        <v>89.165793864646247</v>
      </c>
      <c r="J8286" s="41">
        <f t="shared" si="40"/>
        <v>2.5694444444444446E-4</v>
      </c>
      <c r="K8286" s="42">
        <f t="shared" si="41"/>
        <v>4.7578676209827204</v>
      </c>
      <c r="L8286" s="41">
        <f t="shared" si="42"/>
        <v>2.4577644249190733E-4</v>
      </c>
      <c r="M8286" s="42">
        <f t="shared" si="43"/>
        <v>4.4925985267101636</v>
      </c>
    </row>
    <row r="8287" spans="1:13" x14ac:dyDescent="0.2">
      <c r="A8287" s="84">
        <v>360</v>
      </c>
      <c r="B8287" s="85">
        <v>41610</v>
      </c>
      <c r="C8287" s="105">
        <v>16.14</v>
      </c>
      <c r="D8287" s="195">
        <f t="shared" si="36"/>
        <v>1</v>
      </c>
      <c r="E8287"/>
      <c r="F8287" s="96">
        <v>2.31</v>
      </c>
      <c r="G8287" s="91">
        <f t="shared" si="37"/>
        <v>9.2249999999999996</v>
      </c>
      <c r="H8287" s="41">
        <f t="shared" si="38"/>
        <v>2.4514056662083838E-4</v>
      </c>
      <c r="I8287" s="42">
        <f t="shared" si="39"/>
        <v>89.187652017877426</v>
      </c>
      <c r="J8287" s="41">
        <f t="shared" si="40"/>
        <v>2.5624999999999997E-4</v>
      </c>
      <c r="K8287" s="42">
        <f t="shared" si="41"/>
        <v>4.75812387098272</v>
      </c>
      <c r="L8287" s="41">
        <f t="shared" si="42"/>
        <v>2.4514056662083838E-4</v>
      </c>
      <c r="M8287" s="42">
        <f t="shared" si="43"/>
        <v>4.4928436672767846</v>
      </c>
    </row>
    <row r="8288" spans="1:13" x14ac:dyDescent="0.2">
      <c r="A8288" s="84">
        <v>360</v>
      </c>
      <c r="B8288" s="85">
        <v>41611</v>
      </c>
      <c r="C8288" s="105">
        <v>16.149999999999999</v>
      </c>
      <c r="D8288" s="195">
        <f t="shared" si="36"/>
        <v>1</v>
      </c>
      <c r="E8288"/>
      <c r="F8288" s="96">
        <v>2.2999999999999998</v>
      </c>
      <c r="G8288" s="91">
        <f t="shared" si="37"/>
        <v>9.2249999999999996</v>
      </c>
      <c r="H8288" s="41">
        <f t="shared" si="38"/>
        <v>2.4514056662083838E-4</v>
      </c>
      <c r="I8288" s="42">
        <f t="shared" si="39"/>
        <v>89.209515529428671</v>
      </c>
      <c r="J8288" s="41">
        <f t="shared" si="40"/>
        <v>2.5624999999999997E-4</v>
      </c>
      <c r="K8288" s="42">
        <f t="shared" si="41"/>
        <v>4.7583801209827197</v>
      </c>
      <c r="L8288" s="41">
        <f t="shared" si="42"/>
        <v>2.4514056662083838E-4</v>
      </c>
      <c r="M8288" s="42">
        <f t="shared" si="43"/>
        <v>4.4930888078434057</v>
      </c>
    </row>
    <row r="8289" spans="1:13" x14ac:dyDescent="0.2">
      <c r="A8289" s="84">
        <v>360</v>
      </c>
      <c r="B8289" s="85">
        <v>41612</v>
      </c>
      <c r="C8289" s="105">
        <v>16.12</v>
      </c>
      <c r="D8289" s="195">
        <f t="shared" si="36"/>
        <v>1</v>
      </c>
      <c r="E8289"/>
      <c r="F8289" s="96">
        <v>2.31</v>
      </c>
      <c r="G8289" s="91">
        <f t="shared" si="37"/>
        <v>9.2149999999999999</v>
      </c>
      <c r="H8289" s="41">
        <f t="shared" si="38"/>
        <v>2.4488617563256376E-4</v>
      </c>
      <c r="I8289" s="42">
        <f t="shared" si="39"/>
        <v>89.231361706516708</v>
      </c>
      <c r="J8289" s="41">
        <f t="shared" si="40"/>
        <v>2.5597222222222221E-4</v>
      </c>
      <c r="K8289" s="42">
        <f t="shared" si="41"/>
        <v>4.7586360932049416</v>
      </c>
      <c r="L8289" s="41">
        <f t="shared" si="42"/>
        <v>2.4488617563256376E-4</v>
      </c>
      <c r="M8289" s="42">
        <f t="shared" si="43"/>
        <v>4.4933336940190385</v>
      </c>
    </row>
    <row r="8290" spans="1:13" x14ac:dyDescent="0.2">
      <c r="A8290" s="84">
        <v>360</v>
      </c>
      <c r="B8290" s="85">
        <v>41613</v>
      </c>
      <c r="C8290" s="105">
        <v>16.12</v>
      </c>
      <c r="D8290" s="195">
        <f t="shared" si="36"/>
        <v>1</v>
      </c>
      <c r="E8290"/>
      <c r="F8290" s="96">
        <v>2.2999999999999998</v>
      </c>
      <c r="G8290" s="91">
        <f t="shared" si="37"/>
        <v>9.2100000000000009</v>
      </c>
      <c r="H8290" s="41">
        <f t="shared" si="38"/>
        <v>2.4475897142806069E-4</v>
      </c>
      <c r="I8290" s="42">
        <f t="shared" si="39"/>
        <v>89.253201882827113</v>
      </c>
      <c r="J8290" s="41">
        <f t="shared" si="40"/>
        <v>2.5583333333333334E-4</v>
      </c>
      <c r="K8290" s="42">
        <f t="shared" si="41"/>
        <v>4.7588919265382748</v>
      </c>
      <c r="L8290" s="41">
        <f t="shared" si="42"/>
        <v>2.4475897142806069E-4</v>
      </c>
      <c r="M8290" s="42">
        <f t="shared" si="43"/>
        <v>4.4935784529904668</v>
      </c>
    </row>
    <row r="8291" spans="1:13" x14ac:dyDescent="0.2">
      <c r="A8291" s="84">
        <v>360</v>
      </c>
      <c r="B8291" s="85">
        <v>41614</v>
      </c>
      <c r="C8291" s="105">
        <v>15.98</v>
      </c>
      <c r="D8291" s="195">
        <f t="shared" si="36"/>
        <v>1</v>
      </c>
      <c r="E8291"/>
      <c r="F8291" s="96">
        <v>2.2999999999999998</v>
      </c>
      <c r="G8291" s="91">
        <f t="shared" si="37"/>
        <v>9.14</v>
      </c>
      <c r="H8291" s="41">
        <f t="shared" si="38"/>
        <v>2.4297750250257266E-4</v>
      </c>
      <c r="I8291" s="42">
        <f t="shared" si="39"/>
        <v>89.27488840291096</v>
      </c>
      <c r="J8291" s="41">
        <f t="shared" si="40"/>
        <v>2.5388888888888889E-4</v>
      </c>
      <c r="K8291" s="42">
        <f t="shared" si="41"/>
        <v>4.7591458154271633</v>
      </c>
      <c r="L8291" s="41">
        <f t="shared" si="42"/>
        <v>2.4297750250257266E-4</v>
      </c>
      <c r="M8291" s="42">
        <f t="shared" si="43"/>
        <v>4.4938214304929698</v>
      </c>
    </row>
    <row r="8292" spans="1:13" x14ac:dyDescent="0.2">
      <c r="A8292" s="84">
        <v>360</v>
      </c>
      <c r="B8292" s="85">
        <v>41615</v>
      </c>
      <c r="C8292" s="105">
        <v>15.98</v>
      </c>
      <c r="D8292" s="195">
        <f t="shared" si="36"/>
        <v>1</v>
      </c>
      <c r="E8292"/>
      <c r="F8292" s="96">
        <v>2.2999999999999998</v>
      </c>
      <c r="G8292" s="91">
        <f t="shared" si="37"/>
        <v>9.14</v>
      </c>
      <c r="H8292" s="41">
        <f t="shared" si="38"/>
        <v>2.4297750250257266E-4</v>
      </c>
      <c r="I8292" s="42">
        <f t="shared" si="39"/>
        <v>89.296580192331291</v>
      </c>
      <c r="J8292" s="41">
        <f t="shared" si="40"/>
        <v>2.5388888888888889E-4</v>
      </c>
      <c r="K8292" s="42">
        <f t="shared" si="41"/>
        <v>4.7593997043160519</v>
      </c>
      <c r="L8292" s="41">
        <f t="shared" si="42"/>
        <v>2.4297750250257266E-4</v>
      </c>
      <c r="M8292" s="42">
        <f t="shared" si="43"/>
        <v>4.4940644079954719</v>
      </c>
    </row>
    <row r="8293" spans="1:13" x14ac:dyDescent="0.2">
      <c r="A8293" s="84">
        <v>360</v>
      </c>
      <c r="B8293" s="85">
        <v>41616</v>
      </c>
      <c r="C8293" s="105">
        <v>15.98</v>
      </c>
      <c r="D8293" s="195">
        <f t="shared" si="36"/>
        <v>1</v>
      </c>
      <c r="E8293"/>
      <c r="F8293" s="96">
        <v>2.2999999999999998</v>
      </c>
      <c r="G8293" s="91">
        <f t="shared" si="37"/>
        <v>9.14</v>
      </c>
      <c r="H8293" s="41">
        <f t="shared" si="38"/>
        <v>2.4297750250257266E-4</v>
      </c>
      <c r="I8293" s="42">
        <f t="shared" si="39"/>
        <v>89.318277252368446</v>
      </c>
      <c r="J8293" s="41">
        <f t="shared" si="40"/>
        <v>2.5388888888888889E-4</v>
      </c>
      <c r="K8293" s="42">
        <f t="shared" si="41"/>
        <v>4.7596535932049404</v>
      </c>
      <c r="L8293" s="41">
        <f t="shared" si="42"/>
        <v>2.4297750250257266E-4</v>
      </c>
      <c r="M8293" s="42">
        <f t="shared" si="43"/>
        <v>4.494307385497974</v>
      </c>
    </row>
    <row r="8294" spans="1:13" x14ac:dyDescent="0.2">
      <c r="A8294" s="84">
        <v>360</v>
      </c>
      <c r="B8294" s="85">
        <v>41617</v>
      </c>
      <c r="C8294" s="105">
        <v>15.92</v>
      </c>
      <c r="D8294" s="195">
        <f t="shared" si="36"/>
        <v>1</v>
      </c>
      <c r="E8294"/>
      <c r="F8294" s="96">
        <v>2.2999999999999998</v>
      </c>
      <c r="G8294" s="91">
        <f t="shared" si="37"/>
        <v>9.11</v>
      </c>
      <c r="H8294" s="41">
        <f t="shared" si="38"/>
        <v>2.422136669915087E-4</v>
      </c>
      <c r="I8294" s="42">
        <f t="shared" si="39"/>
        <v>89.339911359831106</v>
      </c>
      <c r="J8294" s="41">
        <f t="shared" si="40"/>
        <v>2.5305555555555552E-4</v>
      </c>
      <c r="K8294" s="42">
        <f t="shared" si="41"/>
        <v>4.759906648760496</v>
      </c>
      <c r="L8294" s="41">
        <f t="shared" si="42"/>
        <v>2.422136669915087E-4</v>
      </c>
      <c r="M8294" s="42">
        <f t="shared" si="43"/>
        <v>4.4945495991649658</v>
      </c>
    </row>
    <row r="8295" spans="1:13" x14ac:dyDescent="0.2">
      <c r="A8295" s="84">
        <v>360</v>
      </c>
      <c r="B8295" s="85">
        <v>41618</v>
      </c>
      <c r="C8295" s="105">
        <v>15.9</v>
      </c>
      <c r="D8295" s="195">
        <f t="shared" si="36"/>
        <v>1</v>
      </c>
      <c r="E8295"/>
      <c r="F8295" s="96">
        <v>2.2999999999999998</v>
      </c>
      <c r="G8295" s="91">
        <f t="shared" si="37"/>
        <v>9.1</v>
      </c>
      <c r="H8295" s="41">
        <f t="shared" si="38"/>
        <v>2.4195900861267994E-4</v>
      </c>
      <c r="I8295" s="42">
        <f t="shared" si="39"/>
        <v>89.36152795621328</v>
      </c>
      <c r="J8295" s="41">
        <f t="shared" si="40"/>
        <v>2.5277777777777777E-4</v>
      </c>
      <c r="K8295" s="42">
        <f t="shared" si="41"/>
        <v>4.7601594265382738</v>
      </c>
      <c r="L8295" s="41">
        <f t="shared" si="42"/>
        <v>2.4195900861267994E-4</v>
      </c>
      <c r="M8295" s="42">
        <f t="shared" si="43"/>
        <v>4.4947915581735787</v>
      </c>
    </row>
    <row r="8296" spans="1:13" x14ac:dyDescent="0.2">
      <c r="A8296" s="84">
        <v>360</v>
      </c>
      <c r="B8296" s="85">
        <v>41619</v>
      </c>
      <c r="C8296" s="105">
        <v>15.87</v>
      </c>
      <c r="D8296" s="195">
        <f t="shared" si="36"/>
        <v>1</v>
      </c>
      <c r="E8296"/>
      <c r="F8296" s="96">
        <v>2.31</v>
      </c>
      <c r="G8296" s="91">
        <f t="shared" si="37"/>
        <v>9.09</v>
      </c>
      <c r="H8296" s="41">
        <f t="shared" si="38"/>
        <v>2.4170432695580502E-4</v>
      </c>
      <c r="I8296" s="42">
        <f t="shared" si="39"/>
        <v>89.383127024183679</v>
      </c>
      <c r="J8296" s="41">
        <f t="shared" si="40"/>
        <v>2.5250000000000001E-4</v>
      </c>
      <c r="K8296" s="42">
        <f t="shared" si="41"/>
        <v>4.7604119265382741</v>
      </c>
      <c r="L8296" s="41">
        <f t="shared" si="42"/>
        <v>2.4170432695580502E-4</v>
      </c>
      <c r="M8296" s="42">
        <f t="shared" si="43"/>
        <v>4.4950332625005345</v>
      </c>
    </row>
    <row r="8297" spans="1:13" x14ac:dyDescent="0.2">
      <c r="A8297" s="84">
        <v>360</v>
      </c>
      <c r="B8297" s="85">
        <v>41620</v>
      </c>
      <c r="C8297" s="105">
        <v>15.87</v>
      </c>
      <c r="D8297" s="195">
        <f t="shared" si="36"/>
        <v>1</v>
      </c>
      <c r="E8297"/>
      <c r="F8297" s="96">
        <v>2.29</v>
      </c>
      <c r="G8297" s="91">
        <f t="shared" si="37"/>
        <v>9.08</v>
      </c>
      <c r="H8297" s="41">
        <f t="shared" si="38"/>
        <v>2.4144962201688713E-4</v>
      </c>
      <c r="I8297" s="42">
        <f t="shared" si="39"/>
        <v>89.404708546418362</v>
      </c>
      <c r="J8297" s="41">
        <f t="shared" si="40"/>
        <v>2.522222222222222E-4</v>
      </c>
      <c r="K8297" s="42">
        <f t="shared" si="41"/>
        <v>4.7606641487604966</v>
      </c>
      <c r="L8297" s="41">
        <f t="shared" si="42"/>
        <v>2.4144962201688713E-4</v>
      </c>
      <c r="M8297" s="42">
        <f t="shared" si="43"/>
        <v>4.4952747121225514</v>
      </c>
    </row>
    <row r="8298" spans="1:13" x14ac:dyDescent="0.2">
      <c r="A8298" s="84">
        <v>360</v>
      </c>
      <c r="B8298" s="85">
        <v>41621</v>
      </c>
      <c r="C8298" s="105">
        <v>15.8</v>
      </c>
      <c r="D8298" s="195">
        <f t="shared" si="36"/>
        <v>1</v>
      </c>
      <c r="E8298"/>
      <c r="F8298" s="96">
        <v>2.2799999999999998</v>
      </c>
      <c r="G8298" s="91">
        <f t="shared" si="37"/>
        <v>9.0400000000000009</v>
      </c>
      <c r="H8298" s="41">
        <f t="shared" si="38"/>
        <v>2.4043056935330043E-4</v>
      </c>
      <c r="I8298" s="42">
        <f t="shared" si="39"/>
        <v>89.426204171397046</v>
      </c>
      <c r="J8298" s="41">
        <f t="shared" si="40"/>
        <v>2.5111111111111113E-4</v>
      </c>
      <c r="K8298" s="42">
        <f t="shared" si="41"/>
        <v>4.7609152598716076</v>
      </c>
      <c r="L8298" s="41">
        <f t="shared" si="42"/>
        <v>2.4043056935330043E-4</v>
      </c>
      <c r="M8298" s="42">
        <f t="shared" si="43"/>
        <v>4.4955151426919047</v>
      </c>
    </row>
    <row r="8299" spans="1:13" x14ac:dyDescent="0.2">
      <c r="A8299" s="84">
        <v>360</v>
      </c>
      <c r="B8299" s="85">
        <v>41622</v>
      </c>
      <c r="C8299" s="105">
        <v>15.8</v>
      </c>
      <c r="D8299" s="195">
        <f t="shared" si="36"/>
        <v>1</v>
      </c>
      <c r="E8299"/>
      <c r="F8299" s="96">
        <v>2.2799999999999998</v>
      </c>
      <c r="G8299" s="91">
        <f t="shared" si="37"/>
        <v>9.0400000000000009</v>
      </c>
      <c r="H8299" s="41">
        <f t="shared" si="38"/>
        <v>2.4043056935330043E-4</v>
      </c>
      <c r="I8299" s="42">
        <f t="shared" si="39"/>
        <v>89.447704964581078</v>
      </c>
      <c r="J8299" s="41">
        <f t="shared" si="40"/>
        <v>2.5111111111111113E-4</v>
      </c>
      <c r="K8299" s="42">
        <f t="shared" si="41"/>
        <v>4.7611663709827186</v>
      </c>
      <c r="L8299" s="41">
        <f t="shared" si="42"/>
        <v>2.4043056935330043E-4</v>
      </c>
      <c r="M8299" s="42">
        <f t="shared" si="43"/>
        <v>4.495755573261258</v>
      </c>
    </row>
    <row r="8300" spans="1:13" x14ac:dyDescent="0.2">
      <c r="A8300" s="84">
        <v>360</v>
      </c>
      <c r="B8300" s="85">
        <v>41623</v>
      </c>
      <c r="C8300" s="105">
        <v>15.8</v>
      </c>
      <c r="D8300" s="195">
        <f t="shared" si="36"/>
        <v>1</v>
      </c>
      <c r="E8300"/>
      <c r="F8300" s="96">
        <v>2.2799999999999998</v>
      </c>
      <c r="G8300" s="91">
        <f t="shared" si="37"/>
        <v>9.0400000000000009</v>
      </c>
      <c r="H8300" s="41">
        <f t="shared" si="38"/>
        <v>2.4043056935330043E-4</v>
      </c>
      <c r="I8300" s="42">
        <f t="shared" si="39"/>
        <v>89.469210927213055</v>
      </c>
      <c r="J8300" s="41">
        <f t="shared" si="40"/>
        <v>2.5111111111111113E-4</v>
      </c>
      <c r="K8300" s="42">
        <f t="shared" si="41"/>
        <v>4.7614174820938295</v>
      </c>
      <c r="L8300" s="41">
        <f t="shared" si="42"/>
        <v>2.4043056935330043E-4</v>
      </c>
      <c r="M8300" s="42">
        <f t="shared" si="43"/>
        <v>4.4959960038306113</v>
      </c>
    </row>
    <row r="8301" spans="1:13" x14ac:dyDescent="0.2">
      <c r="A8301" s="84">
        <v>360</v>
      </c>
      <c r="B8301" s="85">
        <v>41624</v>
      </c>
      <c r="C8301" s="105">
        <v>15.75</v>
      </c>
      <c r="D8301" s="195">
        <f t="shared" si="36"/>
        <v>1</v>
      </c>
      <c r="E8301"/>
      <c r="F8301" s="96">
        <v>2.2599999999999998</v>
      </c>
      <c r="G8301" s="91">
        <f t="shared" si="37"/>
        <v>9.004999999999999</v>
      </c>
      <c r="H8301" s="41">
        <f t="shared" si="38"/>
        <v>2.3953859242298314E-4</v>
      </c>
      <c r="I8301" s="42">
        <f t="shared" si="39"/>
        <v>89.490642256063751</v>
      </c>
      <c r="J8301" s="41">
        <f t="shared" si="40"/>
        <v>2.5013888888888888E-4</v>
      </c>
      <c r="K8301" s="42">
        <f t="shared" si="41"/>
        <v>4.7616676209827187</v>
      </c>
      <c r="L8301" s="41">
        <f t="shared" si="42"/>
        <v>2.3953859242298314E-4</v>
      </c>
      <c r="M8301" s="42">
        <f t="shared" si="43"/>
        <v>4.496235542423034</v>
      </c>
    </row>
    <row r="8302" spans="1:13" x14ac:dyDescent="0.2">
      <c r="A8302" s="84">
        <v>360</v>
      </c>
      <c r="B8302" s="85">
        <v>41625</v>
      </c>
      <c r="C8302" s="105">
        <v>15.69</v>
      </c>
      <c r="D8302" s="195">
        <f t="shared" si="36"/>
        <v>1</v>
      </c>
      <c r="E8302"/>
      <c r="F8302" s="96">
        <v>2.2599999999999998</v>
      </c>
      <c r="G8302" s="91">
        <f t="shared" si="37"/>
        <v>8.9749999999999996</v>
      </c>
      <c r="H8302" s="41">
        <f t="shared" si="38"/>
        <v>2.3877381341996795E-4</v>
      </c>
      <c r="I8302" s="42">
        <f t="shared" si="39"/>
        <v>89.512010277980636</v>
      </c>
      <c r="J8302" s="41">
        <f t="shared" si="40"/>
        <v>2.4930555555555556E-4</v>
      </c>
      <c r="K8302" s="42">
        <f t="shared" si="41"/>
        <v>4.7619169265382739</v>
      </c>
      <c r="L8302" s="41">
        <f t="shared" si="42"/>
        <v>2.3877381341996795E-4</v>
      </c>
      <c r="M8302" s="42">
        <f t="shared" si="43"/>
        <v>4.496474316236454</v>
      </c>
    </row>
    <row r="8303" spans="1:13" x14ac:dyDescent="0.2">
      <c r="A8303" s="84">
        <v>360</v>
      </c>
      <c r="B8303" s="85">
        <v>41626</v>
      </c>
      <c r="C8303" s="105">
        <v>15.7</v>
      </c>
      <c r="D8303" s="195">
        <f t="shared" si="36"/>
        <v>1</v>
      </c>
      <c r="E8303"/>
      <c r="F8303" s="96">
        <v>2.27</v>
      </c>
      <c r="G8303" s="91">
        <f t="shared" si="37"/>
        <v>8.9849999999999994</v>
      </c>
      <c r="H8303" s="41">
        <f t="shared" si="38"/>
        <v>2.3902876308001808E-4</v>
      </c>
      <c r="I8303" s="42">
        <f t="shared" si="39"/>
        <v>89.533406223078188</v>
      </c>
      <c r="J8303" s="41">
        <f t="shared" si="40"/>
        <v>2.4958333333333332E-4</v>
      </c>
      <c r="K8303" s="42">
        <f t="shared" si="41"/>
        <v>4.7621665098716068</v>
      </c>
      <c r="L8303" s="41">
        <f t="shared" si="42"/>
        <v>2.3902876308001808E-4</v>
      </c>
      <c r="M8303" s="42">
        <f t="shared" si="43"/>
        <v>4.4967133449995345</v>
      </c>
    </row>
    <row r="8304" spans="1:13" x14ac:dyDescent="0.2">
      <c r="A8304" s="84">
        <v>360</v>
      </c>
      <c r="B8304" s="85">
        <v>41627</v>
      </c>
      <c r="C8304" s="105">
        <v>15.69</v>
      </c>
      <c r="D8304" s="195">
        <f t="shared" si="36"/>
        <v>1</v>
      </c>
      <c r="E8304"/>
      <c r="F8304" s="96">
        <v>2.25</v>
      </c>
      <c r="G8304" s="91">
        <f t="shared" si="37"/>
        <v>8.9699999999999989</v>
      </c>
      <c r="H8304" s="41">
        <f t="shared" si="38"/>
        <v>2.3864632984094136E-4</v>
      </c>
      <c r="I8304" s="42">
        <f t="shared" si="39"/>
        <v>89.554773041871485</v>
      </c>
      <c r="J8304" s="41">
        <f t="shared" si="40"/>
        <v>2.4916666666666663E-4</v>
      </c>
      <c r="K8304" s="42">
        <f t="shared" si="41"/>
        <v>4.7624156765382732</v>
      </c>
      <c r="L8304" s="41">
        <f t="shared" si="42"/>
        <v>2.3864632984094136E-4</v>
      </c>
      <c r="M8304" s="42">
        <f t="shared" si="43"/>
        <v>4.4969519913293752</v>
      </c>
    </row>
    <row r="8305" spans="1:13" x14ac:dyDescent="0.2">
      <c r="A8305" s="84">
        <v>360</v>
      </c>
      <c r="B8305" s="85">
        <v>41628</v>
      </c>
      <c r="C8305" s="105">
        <v>15.66</v>
      </c>
      <c r="D8305" s="195">
        <f t="shared" ref="D8305:D8368" si="44">B8305-B8304</f>
        <v>1</v>
      </c>
      <c r="E8305"/>
      <c r="F8305" s="96">
        <v>2.23</v>
      </c>
      <c r="G8305" s="91">
        <f t="shared" ref="G8305:G8358" si="45">(C8305+F8305)/2</f>
        <v>8.9450000000000003</v>
      </c>
      <c r="H8305" s="41">
        <f t="shared" ref="H8305:H8358" si="46">((1+G8305/100)^(1/360))-1</f>
        <v>2.38008824434921E-4</v>
      </c>
      <c r="I8305" s="42">
        <f t="shared" ref="I8305:I8358" si="47">I8304*(1+H8305)</f>
        <v>89.576087868125711</v>
      </c>
      <c r="J8305" s="41">
        <f t="shared" ref="J8305:J8358" si="48">((C8305+F8305)/2)/36000</f>
        <v>2.4847222222222225E-4</v>
      </c>
      <c r="K8305" s="42">
        <f t="shared" ref="K8305:K8358" si="49">K8304+J8305</f>
        <v>4.7626641487604955</v>
      </c>
      <c r="L8305" s="41">
        <f t="shared" ref="L8305:L8358" si="50">((1+G8305/100)^(1/360))-1</f>
        <v>2.38008824434921E-4</v>
      </c>
      <c r="M8305" s="42">
        <f t="shared" ref="M8305:M8358" si="51">M8304+L8305</f>
        <v>4.4971900001538101</v>
      </c>
    </row>
    <row r="8306" spans="1:13" x14ac:dyDescent="0.2">
      <c r="A8306" s="84">
        <v>360</v>
      </c>
      <c r="B8306" s="85">
        <v>41629</v>
      </c>
      <c r="C8306" s="105">
        <v>15.66</v>
      </c>
      <c r="D8306" s="195">
        <f t="shared" si="44"/>
        <v>1</v>
      </c>
      <c r="E8306"/>
      <c r="F8306" s="96">
        <v>2.23</v>
      </c>
      <c r="G8306" s="91">
        <f t="shared" si="45"/>
        <v>8.9450000000000003</v>
      </c>
      <c r="H8306" s="41">
        <f t="shared" si="46"/>
        <v>2.38008824434921E-4</v>
      </c>
      <c r="I8306" s="42">
        <f t="shared" si="47"/>
        <v>89.597407767496676</v>
      </c>
      <c r="J8306" s="41">
        <f t="shared" si="48"/>
        <v>2.4847222222222225E-4</v>
      </c>
      <c r="K8306" s="42">
        <f t="shared" si="49"/>
        <v>4.7629126209827177</v>
      </c>
      <c r="L8306" s="41">
        <f t="shared" si="50"/>
        <v>2.38008824434921E-4</v>
      </c>
      <c r="M8306" s="42">
        <f t="shared" si="51"/>
        <v>4.497428008978245</v>
      </c>
    </row>
    <row r="8307" spans="1:13" x14ac:dyDescent="0.2">
      <c r="A8307" s="84">
        <v>360</v>
      </c>
      <c r="B8307" s="85">
        <v>41630</v>
      </c>
      <c r="C8307" s="105">
        <v>15.66</v>
      </c>
      <c r="D8307" s="195">
        <f t="shared" si="44"/>
        <v>1</v>
      </c>
      <c r="E8307"/>
      <c r="F8307" s="96">
        <v>2.23</v>
      </c>
      <c r="G8307" s="91">
        <f t="shared" si="45"/>
        <v>8.9450000000000003</v>
      </c>
      <c r="H8307" s="41">
        <f t="shared" si="46"/>
        <v>2.38008824434921E-4</v>
      </c>
      <c r="I8307" s="42">
        <f t="shared" si="47"/>
        <v>89.618732741191835</v>
      </c>
      <c r="J8307" s="41">
        <f t="shared" si="48"/>
        <v>2.4847222222222225E-4</v>
      </c>
      <c r="K8307" s="42">
        <f t="shared" si="49"/>
        <v>4.76316109320494</v>
      </c>
      <c r="L8307" s="41">
        <f t="shared" si="50"/>
        <v>2.38008824434921E-4</v>
      </c>
      <c r="M8307" s="42">
        <f t="shared" si="51"/>
        <v>4.4976660178026799</v>
      </c>
    </row>
    <row r="8308" spans="1:13" x14ac:dyDescent="0.2">
      <c r="A8308" s="84">
        <v>360</v>
      </c>
      <c r="B8308" s="85">
        <v>41631</v>
      </c>
      <c r="C8308" s="105">
        <v>15.72</v>
      </c>
      <c r="D8308" s="195">
        <f t="shared" si="44"/>
        <v>1</v>
      </c>
      <c r="E8308"/>
      <c r="F8308" s="96">
        <v>2.2400000000000002</v>
      </c>
      <c r="G8308" s="91">
        <f t="shared" si="45"/>
        <v>8.98</v>
      </c>
      <c r="H8308" s="41">
        <f t="shared" si="46"/>
        <v>2.3890129116610481E-4</v>
      </c>
      <c r="I8308" s="42">
        <f t="shared" si="47"/>
        <v>89.640142772156381</v>
      </c>
      <c r="J8308" s="41">
        <f t="shared" si="48"/>
        <v>2.4944444444444444E-4</v>
      </c>
      <c r="K8308" s="42">
        <f t="shared" si="49"/>
        <v>4.763410537649384</v>
      </c>
      <c r="L8308" s="41">
        <f t="shared" si="50"/>
        <v>2.3890129116610481E-4</v>
      </c>
      <c r="M8308" s="42">
        <f t="shared" si="51"/>
        <v>4.4979049190938465</v>
      </c>
    </row>
    <row r="8309" spans="1:13" x14ac:dyDescent="0.2">
      <c r="A8309" s="84">
        <v>360</v>
      </c>
      <c r="B8309" s="85">
        <v>41632</v>
      </c>
      <c r="C8309" s="105">
        <v>15.8</v>
      </c>
      <c r="D8309" s="195">
        <f t="shared" si="44"/>
        <v>1</v>
      </c>
      <c r="E8309"/>
      <c r="F8309" s="96">
        <v>2.23</v>
      </c>
      <c r="G8309" s="91">
        <f t="shared" si="45"/>
        <v>9.0150000000000006</v>
      </c>
      <c r="H8309" s="41">
        <f t="shared" si="46"/>
        <v>2.3979347211477986E-4</v>
      </c>
      <c r="I8309" s="42">
        <f t="shared" si="47"/>
        <v>89.66163789323258</v>
      </c>
      <c r="J8309" s="41">
        <f t="shared" si="48"/>
        <v>2.5041666666666669E-4</v>
      </c>
      <c r="K8309" s="42">
        <f t="shared" si="49"/>
        <v>4.7636609543160509</v>
      </c>
      <c r="L8309" s="41">
        <f t="shared" si="50"/>
        <v>2.3979347211477986E-4</v>
      </c>
      <c r="M8309" s="42">
        <f t="shared" si="51"/>
        <v>4.4981447125659617</v>
      </c>
    </row>
    <row r="8310" spans="1:13" x14ac:dyDescent="0.2">
      <c r="A8310" s="84">
        <v>360</v>
      </c>
      <c r="B8310" s="85">
        <v>41633</v>
      </c>
      <c r="C8310" s="105">
        <v>15.8</v>
      </c>
      <c r="D8310" s="195">
        <f t="shared" si="44"/>
        <v>1</v>
      </c>
      <c r="E8310"/>
      <c r="F8310" s="96">
        <v>2.23</v>
      </c>
      <c r="G8310" s="91">
        <f t="shared" si="45"/>
        <v>9.0150000000000006</v>
      </c>
      <c r="H8310" s="41">
        <f t="shared" si="46"/>
        <v>2.3979347211477986E-4</v>
      </c>
      <c r="I8310" s="42">
        <f t="shared" si="47"/>
        <v>89.683138168698491</v>
      </c>
      <c r="J8310" s="41">
        <f t="shared" si="48"/>
        <v>2.5041666666666669E-4</v>
      </c>
      <c r="K8310" s="42">
        <f t="shared" si="49"/>
        <v>4.7639113709827177</v>
      </c>
      <c r="L8310" s="41">
        <f t="shared" si="50"/>
        <v>2.3979347211477986E-4</v>
      </c>
      <c r="M8310" s="42">
        <f t="shared" si="51"/>
        <v>4.4983845060380769</v>
      </c>
    </row>
    <row r="8311" spans="1:13" x14ac:dyDescent="0.2">
      <c r="A8311" s="84">
        <v>360</v>
      </c>
      <c r="B8311" s="85">
        <v>41634</v>
      </c>
      <c r="C8311" s="105">
        <v>15.87</v>
      </c>
      <c r="D8311" s="195">
        <f t="shared" si="44"/>
        <v>1</v>
      </c>
      <c r="E8311"/>
      <c r="F8311" s="96">
        <v>2.25</v>
      </c>
      <c r="G8311" s="91">
        <f t="shared" si="45"/>
        <v>9.0599999999999987</v>
      </c>
      <c r="H8311" s="41">
        <f t="shared" si="46"/>
        <v>2.4094014227515892E-4</v>
      </c>
      <c r="I8311" s="42">
        <f t="shared" si="47"/>
        <v>89.704746436768545</v>
      </c>
      <c r="J8311" s="41">
        <f t="shared" si="48"/>
        <v>2.5166666666666664E-4</v>
      </c>
      <c r="K8311" s="42">
        <f t="shared" si="49"/>
        <v>4.764163037649384</v>
      </c>
      <c r="L8311" s="41">
        <f t="shared" si="50"/>
        <v>2.4094014227515892E-4</v>
      </c>
      <c r="M8311" s="42">
        <f t="shared" si="51"/>
        <v>4.4986254461803519</v>
      </c>
    </row>
    <row r="8312" spans="1:13" x14ac:dyDescent="0.2">
      <c r="A8312" s="84">
        <v>360</v>
      </c>
      <c r="B8312" s="85">
        <v>41635</v>
      </c>
      <c r="C8312" s="105">
        <v>15.94</v>
      </c>
      <c r="D8312" s="195">
        <f t="shared" si="44"/>
        <v>1</v>
      </c>
      <c r="E8312"/>
      <c r="F8312" s="96">
        <v>2.2400000000000002</v>
      </c>
      <c r="G8312" s="91">
        <f t="shared" si="45"/>
        <v>9.09</v>
      </c>
      <c r="H8312" s="41">
        <f t="shared" si="46"/>
        <v>2.4170432695580502E-4</v>
      </c>
      <c r="I8312" s="42">
        <f t="shared" si="47"/>
        <v>89.726428462130784</v>
      </c>
      <c r="J8312" s="41">
        <f t="shared" si="48"/>
        <v>2.5250000000000001E-4</v>
      </c>
      <c r="K8312" s="42">
        <f t="shared" si="49"/>
        <v>4.7644155376493842</v>
      </c>
      <c r="L8312" s="41">
        <f t="shared" si="50"/>
        <v>2.4170432695580502E-4</v>
      </c>
      <c r="M8312" s="42">
        <f t="shared" si="51"/>
        <v>4.4988671505073077</v>
      </c>
    </row>
    <row r="8313" spans="1:13" x14ac:dyDescent="0.2">
      <c r="A8313" s="84">
        <v>360</v>
      </c>
      <c r="B8313" s="85">
        <v>41636</v>
      </c>
      <c r="C8313" s="105">
        <v>15.94</v>
      </c>
      <c r="D8313" s="195">
        <f t="shared" si="44"/>
        <v>1</v>
      </c>
      <c r="E8313"/>
      <c r="F8313" s="96">
        <v>2.2400000000000002</v>
      </c>
      <c r="G8313" s="91">
        <f t="shared" si="45"/>
        <v>9.09</v>
      </c>
      <c r="H8313" s="41">
        <f t="shared" si="46"/>
        <v>2.4170432695580502E-4</v>
      </c>
      <c r="I8313" s="42">
        <f t="shared" si="47"/>
        <v>89.748115728132376</v>
      </c>
      <c r="J8313" s="41">
        <f t="shared" si="48"/>
        <v>2.5250000000000001E-4</v>
      </c>
      <c r="K8313" s="42">
        <f t="shared" si="49"/>
        <v>4.7646680376493844</v>
      </c>
      <c r="L8313" s="41">
        <f t="shared" si="50"/>
        <v>2.4170432695580502E-4</v>
      </c>
      <c r="M8313" s="42">
        <f t="shared" si="51"/>
        <v>4.4991088548342635</v>
      </c>
    </row>
    <row r="8314" spans="1:13" x14ac:dyDescent="0.2">
      <c r="A8314" s="84">
        <v>360</v>
      </c>
      <c r="B8314" s="85">
        <v>41637</v>
      </c>
      <c r="C8314" s="105">
        <v>15.94</v>
      </c>
      <c r="D8314" s="195">
        <f t="shared" si="44"/>
        <v>1</v>
      </c>
      <c r="E8314"/>
      <c r="F8314" s="96">
        <v>2.2400000000000002</v>
      </c>
      <c r="G8314" s="91">
        <f t="shared" si="45"/>
        <v>9.09</v>
      </c>
      <c r="H8314" s="41">
        <f t="shared" si="46"/>
        <v>2.4170432695580502E-4</v>
      </c>
      <c r="I8314" s="42">
        <f t="shared" si="47"/>
        <v>89.769808236039992</v>
      </c>
      <c r="J8314" s="41">
        <f t="shared" si="48"/>
        <v>2.5250000000000001E-4</v>
      </c>
      <c r="K8314" s="42">
        <f t="shared" si="49"/>
        <v>4.7649205376493846</v>
      </c>
      <c r="L8314" s="41">
        <f t="shared" si="50"/>
        <v>2.4170432695580502E-4</v>
      </c>
      <c r="M8314" s="42">
        <f t="shared" si="51"/>
        <v>4.4993505591612193</v>
      </c>
    </row>
    <row r="8315" spans="1:13" x14ac:dyDescent="0.2">
      <c r="A8315" s="84">
        <v>360</v>
      </c>
      <c r="B8315" s="85">
        <v>41638</v>
      </c>
      <c r="C8315" s="105">
        <v>16.02</v>
      </c>
      <c r="D8315" s="195">
        <f t="shared" si="44"/>
        <v>1</v>
      </c>
      <c r="E8315"/>
      <c r="F8315" s="96">
        <v>2.23</v>
      </c>
      <c r="G8315" s="91">
        <f t="shared" si="45"/>
        <v>9.125</v>
      </c>
      <c r="H8315" s="41">
        <f t="shared" si="46"/>
        <v>2.4259561092265791E-4</v>
      </c>
      <c r="I8315" s="42">
        <f t="shared" si="47"/>
        <v>89.791585997511419</v>
      </c>
      <c r="J8315" s="41">
        <f t="shared" si="48"/>
        <v>2.5347222222222221E-4</v>
      </c>
      <c r="K8315" s="42">
        <f t="shared" si="49"/>
        <v>4.7651740098716067</v>
      </c>
      <c r="L8315" s="41">
        <f t="shared" si="50"/>
        <v>2.4259561092265791E-4</v>
      </c>
      <c r="M8315" s="42">
        <f t="shared" si="51"/>
        <v>4.4995931547721417</v>
      </c>
    </row>
    <row r="8316" spans="1:13" x14ac:dyDescent="0.2">
      <c r="A8316" s="84">
        <v>360</v>
      </c>
      <c r="B8316" s="85">
        <v>41639</v>
      </c>
      <c r="C8316" s="105">
        <v>16.02</v>
      </c>
      <c r="D8316" s="195">
        <f t="shared" si="44"/>
        <v>1</v>
      </c>
      <c r="E8316"/>
      <c r="F8316" s="96">
        <v>2.23</v>
      </c>
      <c r="G8316" s="91">
        <f t="shared" si="45"/>
        <v>9.125</v>
      </c>
      <c r="H8316" s="41">
        <f t="shared" si="46"/>
        <v>2.4259561092265791E-4</v>
      </c>
      <c r="I8316" s="42">
        <f t="shared" si="47"/>
        <v>89.813369042172198</v>
      </c>
      <c r="J8316" s="41">
        <f t="shared" si="48"/>
        <v>2.5347222222222221E-4</v>
      </c>
      <c r="K8316" s="42">
        <f t="shared" si="49"/>
        <v>4.7654274820938287</v>
      </c>
      <c r="L8316" s="41">
        <f t="shared" si="50"/>
        <v>2.4259561092265791E-4</v>
      </c>
      <c r="M8316" s="42">
        <f t="shared" si="51"/>
        <v>4.4998357503830642</v>
      </c>
    </row>
    <row r="8317" spans="1:13" x14ac:dyDescent="0.2">
      <c r="A8317" s="84">
        <v>360</v>
      </c>
      <c r="B8317" s="85">
        <v>41640</v>
      </c>
      <c r="C8317" s="105">
        <v>16.02</v>
      </c>
      <c r="D8317" s="195">
        <f t="shared" si="44"/>
        <v>1</v>
      </c>
      <c r="E8317"/>
      <c r="F8317" s="96">
        <v>2.23</v>
      </c>
      <c r="G8317" s="91">
        <f t="shared" si="45"/>
        <v>9.125</v>
      </c>
      <c r="H8317" s="41">
        <f t="shared" si="46"/>
        <v>2.4259561092265791E-4</v>
      </c>
      <c r="I8317" s="42">
        <f t="shared" si="47"/>
        <v>89.835157371304007</v>
      </c>
      <c r="J8317" s="41">
        <f t="shared" si="48"/>
        <v>2.5347222222222221E-4</v>
      </c>
      <c r="K8317" s="42">
        <f t="shared" si="49"/>
        <v>4.7656809543160508</v>
      </c>
      <c r="L8317" s="41">
        <f t="shared" si="50"/>
        <v>2.4259561092265791E-4</v>
      </c>
      <c r="M8317" s="42">
        <f t="shared" si="51"/>
        <v>4.5000783459939866</v>
      </c>
    </row>
    <row r="8318" spans="1:13" x14ac:dyDescent="0.2">
      <c r="A8318" s="84">
        <v>360</v>
      </c>
      <c r="B8318" s="85">
        <v>41641</v>
      </c>
      <c r="C8318" s="105">
        <v>16.13</v>
      </c>
      <c r="D8318" s="195">
        <f t="shared" si="44"/>
        <v>1</v>
      </c>
      <c r="E8318"/>
      <c r="F8318" s="96">
        <v>2.25</v>
      </c>
      <c r="G8318" s="91">
        <f t="shared" si="45"/>
        <v>9.19</v>
      </c>
      <c r="H8318" s="41">
        <f t="shared" si="46"/>
        <v>2.4425009652606633E-4</v>
      </c>
      <c r="I8318" s="42">
        <f t="shared" si="47"/>
        <v>89.857099617163385</v>
      </c>
      <c r="J8318" s="41">
        <f t="shared" si="48"/>
        <v>2.5527777777777777E-4</v>
      </c>
      <c r="K8318" s="42">
        <f t="shared" si="49"/>
        <v>4.7659362320938286</v>
      </c>
      <c r="L8318" s="41">
        <f t="shared" si="50"/>
        <v>2.4425009652606633E-4</v>
      </c>
      <c r="M8318" s="42">
        <f t="shared" si="51"/>
        <v>4.5003225960905127</v>
      </c>
    </row>
    <row r="8319" spans="1:13" x14ac:dyDescent="0.2">
      <c r="A8319" s="84">
        <v>360</v>
      </c>
      <c r="B8319" s="85">
        <v>41642</v>
      </c>
      <c r="C8319" s="105">
        <v>16.13</v>
      </c>
      <c r="D8319" s="195">
        <f t="shared" si="44"/>
        <v>1</v>
      </c>
      <c r="E8319"/>
      <c r="F8319" s="96">
        <v>2.2400000000000002</v>
      </c>
      <c r="G8319" s="91">
        <f t="shared" si="45"/>
        <v>9.1849999999999987</v>
      </c>
      <c r="H8319" s="41">
        <f t="shared" si="46"/>
        <v>2.4412286327701871E-4</v>
      </c>
      <c r="I8319" s="42">
        <f t="shared" si="47"/>
        <v>89.879035789607698</v>
      </c>
      <c r="J8319" s="41">
        <f t="shared" si="48"/>
        <v>2.5513888888888884E-4</v>
      </c>
      <c r="K8319" s="42">
        <f t="shared" si="49"/>
        <v>4.7661913709827175</v>
      </c>
      <c r="L8319" s="41">
        <f t="shared" si="50"/>
        <v>2.4412286327701871E-4</v>
      </c>
      <c r="M8319" s="42">
        <f t="shared" si="51"/>
        <v>4.5005667189537899</v>
      </c>
    </row>
    <row r="8320" spans="1:13" x14ac:dyDescent="0.2">
      <c r="A8320" s="84">
        <v>360</v>
      </c>
      <c r="B8320" s="85">
        <v>41643</v>
      </c>
      <c r="C8320" s="105">
        <v>16.13</v>
      </c>
      <c r="D8320" s="195">
        <f t="shared" si="44"/>
        <v>1</v>
      </c>
      <c r="E8320"/>
      <c r="F8320" s="96">
        <v>2.2400000000000002</v>
      </c>
      <c r="G8320" s="91">
        <f t="shared" si="45"/>
        <v>9.1849999999999987</v>
      </c>
      <c r="H8320" s="41">
        <f t="shared" si="46"/>
        <v>2.4412286327701871E-4</v>
      </c>
      <c r="I8320" s="42">
        <f t="shared" si="47"/>
        <v>89.900977317173229</v>
      </c>
      <c r="J8320" s="41">
        <f t="shared" si="48"/>
        <v>2.5513888888888884E-4</v>
      </c>
      <c r="K8320" s="42">
        <f t="shared" si="49"/>
        <v>4.7664465098716065</v>
      </c>
      <c r="L8320" s="41">
        <f t="shared" si="50"/>
        <v>2.4412286327701871E-4</v>
      </c>
      <c r="M8320" s="42">
        <f t="shared" si="51"/>
        <v>4.5008108418170671</v>
      </c>
    </row>
    <row r="8321" spans="1:13" x14ac:dyDescent="0.2">
      <c r="A8321" s="84">
        <v>360</v>
      </c>
      <c r="B8321" s="85">
        <v>41644</v>
      </c>
      <c r="C8321" s="105">
        <v>16.13</v>
      </c>
      <c r="D8321" s="195">
        <f t="shared" si="44"/>
        <v>1</v>
      </c>
      <c r="E8321"/>
      <c r="F8321" s="96">
        <v>2.2400000000000002</v>
      </c>
      <c r="G8321" s="91">
        <f t="shared" si="45"/>
        <v>9.1849999999999987</v>
      </c>
      <c r="H8321" s="41">
        <f t="shared" si="46"/>
        <v>2.4412286327701871E-4</v>
      </c>
      <c r="I8321" s="42">
        <f t="shared" si="47"/>
        <v>89.922924201167305</v>
      </c>
      <c r="J8321" s="41">
        <f t="shared" si="48"/>
        <v>2.5513888888888884E-4</v>
      </c>
      <c r="K8321" s="42">
        <f t="shared" si="49"/>
        <v>4.7667016487604954</v>
      </c>
      <c r="L8321" s="41">
        <f t="shared" si="50"/>
        <v>2.4412286327701871E-4</v>
      </c>
      <c r="M8321" s="42">
        <f t="shared" si="51"/>
        <v>4.5010549646803444</v>
      </c>
    </row>
    <row r="8322" spans="1:13" x14ac:dyDescent="0.2">
      <c r="A8322" s="84">
        <v>360</v>
      </c>
      <c r="B8322" s="85">
        <v>41645</v>
      </c>
      <c r="C8322" s="105">
        <v>16.100000000000001</v>
      </c>
      <c r="D8322" s="195">
        <f t="shared" si="44"/>
        <v>1</v>
      </c>
      <c r="E8322"/>
      <c r="F8322" s="96">
        <v>2.27</v>
      </c>
      <c r="G8322" s="91">
        <f t="shared" si="45"/>
        <v>9.1850000000000005</v>
      </c>
      <c r="H8322" s="41">
        <f t="shared" si="46"/>
        <v>2.4412286327701871E-4</v>
      </c>
      <c r="I8322" s="42">
        <f t="shared" si="47"/>
        <v>89.944876442897538</v>
      </c>
      <c r="J8322" s="41">
        <f t="shared" si="48"/>
        <v>2.551388888888889E-4</v>
      </c>
      <c r="K8322" s="42">
        <f t="shared" si="49"/>
        <v>4.7669567876493844</v>
      </c>
      <c r="L8322" s="41">
        <f t="shared" si="50"/>
        <v>2.4412286327701871E-4</v>
      </c>
      <c r="M8322" s="42">
        <f t="shared" si="51"/>
        <v>4.5012990875436216</v>
      </c>
    </row>
    <row r="8323" spans="1:13" x14ac:dyDescent="0.2">
      <c r="A8323" s="84">
        <v>360</v>
      </c>
      <c r="B8323" s="85">
        <v>41646</v>
      </c>
      <c r="C8323" s="105">
        <v>16.03</v>
      </c>
      <c r="D8323" s="195">
        <f t="shared" si="44"/>
        <v>1</v>
      </c>
      <c r="E8323"/>
      <c r="F8323" s="96">
        <v>2.25</v>
      </c>
      <c r="G8323" s="91">
        <f t="shared" si="45"/>
        <v>9.14</v>
      </c>
      <c r="H8323" s="41">
        <f t="shared" si="46"/>
        <v>2.4297750250257266E-4</v>
      </c>
      <c r="I8323" s="42">
        <f t="shared" si="47"/>
        <v>89.966731024338529</v>
      </c>
      <c r="J8323" s="41">
        <f t="shared" si="48"/>
        <v>2.5388888888888889E-4</v>
      </c>
      <c r="K8323" s="42">
        <f t="shared" si="49"/>
        <v>4.7672106765382729</v>
      </c>
      <c r="L8323" s="41">
        <f t="shared" si="50"/>
        <v>2.4297750250257266E-4</v>
      </c>
      <c r="M8323" s="42">
        <f t="shared" si="51"/>
        <v>4.5015420650461238</v>
      </c>
    </row>
    <row r="8324" spans="1:13" x14ac:dyDescent="0.2">
      <c r="A8324" s="84">
        <v>360</v>
      </c>
      <c r="B8324" s="85">
        <v>41647</v>
      </c>
      <c r="C8324" s="105">
        <v>16.09</v>
      </c>
      <c r="D8324" s="195">
        <f t="shared" si="44"/>
        <v>1</v>
      </c>
      <c r="E8324"/>
      <c r="F8324" s="96">
        <v>2.27</v>
      </c>
      <c r="G8324" s="91">
        <f t="shared" si="45"/>
        <v>9.18</v>
      </c>
      <c r="H8324" s="41">
        <f t="shared" si="46"/>
        <v>2.4399562421772991E-4</v>
      </c>
      <c r="I8324" s="42">
        <f t="shared" si="47"/>
        <v>89.988682513033638</v>
      </c>
      <c r="J8324" s="41">
        <f t="shared" si="48"/>
        <v>2.5500000000000002E-4</v>
      </c>
      <c r="K8324" s="42">
        <f t="shared" si="49"/>
        <v>4.767465676538273</v>
      </c>
      <c r="L8324" s="41">
        <f t="shared" si="50"/>
        <v>2.4399562421772991E-4</v>
      </c>
      <c r="M8324" s="42">
        <f t="shared" si="51"/>
        <v>4.5017860606703417</v>
      </c>
    </row>
    <row r="8325" spans="1:13" x14ac:dyDescent="0.2">
      <c r="A8325" s="84">
        <v>360</v>
      </c>
      <c r="B8325" s="85">
        <v>41648</v>
      </c>
      <c r="C8325" s="105">
        <v>16.09</v>
      </c>
      <c r="D8325" s="195">
        <f t="shared" si="44"/>
        <v>1</v>
      </c>
      <c r="E8325"/>
      <c r="F8325" s="96">
        <v>2.2200000000000002</v>
      </c>
      <c r="G8325" s="91">
        <f t="shared" si="45"/>
        <v>9.1549999999999994</v>
      </c>
      <c r="H8325" s="41">
        <f t="shared" si="46"/>
        <v>2.4335934174524176E-4</v>
      </c>
      <c r="I8325" s="42">
        <f t="shared" si="47"/>
        <v>90.010582099574535</v>
      </c>
      <c r="J8325" s="41">
        <f t="shared" si="48"/>
        <v>2.5430555555555552E-4</v>
      </c>
      <c r="K8325" s="42">
        <f t="shared" si="49"/>
        <v>4.767719982093829</v>
      </c>
      <c r="L8325" s="41">
        <f t="shared" si="50"/>
        <v>2.4335934174524176E-4</v>
      </c>
      <c r="M8325" s="42">
        <f t="shared" si="51"/>
        <v>4.5020294200120867</v>
      </c>
    </row>
    <row r="8326" spans="1:13" x14ac:dyDescent="0.2">
      <c r="A8326" s="84">
        <v>360</v>
      </c>
      <c r="B8326" s="85">
        <v>41649</v>
      </c>
      <c r="C8326" s="105">
        <v>16.03</v>
      </c>
      <c r="D8326" s="195">
        <f t="shared" si="44"/>
        <v>1</v>
      </c>
      <c r="E8326"/>
      <c r="F8326" s="96">
        <v>2.27</v>
      </c>
      <c r="G8326" s="91">
        <f t="shared" si="45"/>
        <v>9.15</v>
      </c>
      <c r="H8326" s="41">
        <f t="shared" si="46"/>
        <v>2.4323206781207141E-4</v>
      </c>
      <c r="I8326" s="42">
        <f t="shared" si="47"/>
        <v>90.032475559583588</v>
      </c>
      <c r="J8326" s="41">
        <f t="shared" si="48"/>
        <v>2.541666666666667E-4</v>
      </c>
      <c r="K8326" s="42">
        <f t="shared" si="49"/>
        <v>4.7679741487604961</v>
      </c>
      <c r="L8326" s="41">
        <f t="shared" si="50"/>
        <v>2.4323206781207141E-4</v>
      </c>
      <c r="M8326" s="42">
        <f t="shared" si="51"/>
        <v>4.502272652079899</v>
      </c>
    </row>
    <row r="8327" spans="1:13" x14ac:dyDescent="0.2">
      <c r="A8327" s="84">
        <v>360</v>
      </c>
      <c r="B8327" s="85">
        <v>41650</v>
      </c>
      <c r="C8327" s="105">
        <v>16.03</v>
      </c>
      <c r="D8327" s="195">
        <f t="shared" si="44"/>
        <v>1</v>
      </c>
      <c r="E8327"/>
      <c r="F8327" s="96">
        <v>2.27</v>
      </c>
      <c r="G8327" s="91">
        <f t="shared" si="45"/>
        <v>9.15</v>
      </c>
      <c r="H8327" s="41">
        <f t="shared" si="46"/>
        <v>2.4323206781207141E-4</v>
      </c>
      <c r="I8327" s="42">
        <f t="shared" si="47"/>
        <v>90.054374344784179</v>
      </c>
      <c r="J8327" s="41">
        <f t="shared" si="48"/>
        <v>2.541666666666667E-4</v>
      </c>
      <c r="K8327" s="42">
        <f t="shared" si="49"/>
        <v>4.7682283154271632</v>
      </c>
      <c r="L8327" s="41">
        <f t="shared" si="50"/>
        <v>2.4323206781207141E-4</v>
      </c>
      <c r="M8327" s="42">
        <f t="shared" si="51"/>
        <v>4.5025158841477113</v>
      </c>
    </row>
    <row r="8328" spans="1:13" x14ac:dyDescent="0.2">
      <c r="A8328" s="84">
        <v>360</v>
      </c>
      <c r="B8328" s="85">
        <v>41651</v>
      </c>
      <c r="C8328" s="105">
        <v>16.03</v>
      </c>
      <c r="D8328" s="195">
        <f t="shared" si="44"/>
        <v>1</v>
      </c>
      <c r="E8328"/>
      <c r="F8328" s="96">
        <v>2.27</v>
      </c>
      <c r="G8328" s="91">
        <f t="shared" si="45"/>
        <v>9.15</v>
      </c>
      <c r="H8328" s="41">
        <f t="shared" si="46"/>
        <v>2.4323206781207141E-4</v>
      </c>
      <c r="I8328" s="42">
        <f t="shared" si="47"/>
        <v>90.076278456471584</v>
      </c>
      <c r="J8328" s="41">
        <f t="shared" si="48"/>
        <v>2.541666666666667E-4</v>
      </c>
      <c r="K8328" s="42">
        <f t="shared" si="49"/>
        <v>4.7684824820938303</v>
      </c>
      <c r="L8328" s="41">
        <f t="shared" si="50"/>
        <v>2.4323206781207141E-4</v>
      </c>
      <c r="M8328" s="42">
        <f t="shared" si="51"/>
        <v>4.5027591162155236</v>
      </c>
    </row>
    <row r="8329" spans="1:13" x14ac:dyDescent="0.2">
      <c r="A8329" s="84">
        <v>360</v>
      </c>
      <c r="B8329" s="85">
        <v>41652</v>
      </c>
      <c r="C8329" s="105">
        <v>15.99</v>
      </c>
      <c r="D8329" s="195">
        <f t="shared" si="44"/>
        <v>1</v>
      </c>
      <c r="E8329"/>
      <c r="F8329" s="96">
        <v>2.2799999999999998</v>
      </c>
      <c r="G8329" s="91">
        <f t="shared" si="45"/>
        <v>9.1349999999999998</v>
      </c>
      <c r="H8329" s="41">
        <f t="shared" si="46"/>
        <v>2.4285021112513405E-4</v>
      </c>
      <c r="I8329" s="42">
        <f t="shared" si="47"/>
        <v>90.098153499712112</v>
      </c>
      <c r="J8329" s="41">
        <f t="shared" si="48"/>
        <v>2.5375000000000002E-4</v>
      </c>
      <c r="K8329" s="42">
        <f t="shared" si="49"/>
        <v>4.76873623209383</v>
      </c>
      <c r="L8329" s="41">
        <f t="shared" si="50"/>
        <v>2.4285021112513405E-4</v>
      </c>
      <c r="M8329" s="42">
        <f t="shared" si="51"/>
        <v>4.5030019664266483</v>
      </c>
    </row>
    <row r="8330" spans="1:13" x14ac:dyDescent="0.2">
      <c r="A8330" s="84">
        <v>360</v>
      </c>
      <c r="B8330" s="85">
        <v>41653</v>
      </c>
      <c r="C8330" s="105">
        <v>15.97</v>
      </c>
      <c r="D8330" s="195">
        <f t="shared" si="44"/>
        <v>1</v>
      </c>
      <c r="E8330"/>
      <c r="F8330" s="96">
        <v>2.2400000000000002</v>
      </c>
      <c r="G8330" s="91">
        <f t="shared" si="45"/>
        <v>9.1050000000000004</v>
      </c>
      <c r="H8330" s="41">
        <f t="shared" si="46"/>
        <v>2.4208634071154478E-4</v>
      </c>
      <c r="I8330" s="42">
        <f t="shared" si="47"/>
        <v>90.119965031997722</v>
      </c>
      <c r="J8330" s="41">
        <f t="shared" si="48"/>
        <v>2.529166666666667E-4</v>
      </c>
      <c r="K8330" s="42">
        <f t="shared" si="49"/>
        <v>4.7689891487604967</v>
      </c>
      <c r="L8330" s="41">
        <f t="shared" si="50"/>
        <v>2.4208634071154478E-4</v>
      </c>
      <c r="M8330" s="42">
        <f t="shared" si="51"/>
        <v>4.5032440527673598</v>
      </c>
    </row>
    <row r="8331" spans="1:13" x14ac:dyDescent="0.2">
      <c r="A8331" s="84">
        <v>360</v>
      </c>
      <c r="B8331" s="85">
        <v>41654</v>
      </c>
      <c r="C8331" s="105">
        <v>15.96</v>
      </c>
      <c r="D8331" s="195">
        <f t="shared" si="44"/>
        <v>1</v>
      </c>
      <c r="E8331"/>
      <c r="F8331" s="96">
        <v>2.2400000000000002</v>
      </c>
      <c r="G8331" s="91">
        <f t="shared" si="45"/>
        <v>9.1000000000000014</v>
      </c>
      <c r="H8331" s="41">
        <f t="shared" si="46"/>
        <v>2.4195900861267994E-4</v>
      </c>
      <c r="I8331" s="42">
        <f t="shared" si="47"/>
        <v>90.141770369393072</v>
      </c>
      <c r="J8331" s="41">
        <f t="shared" si="48"/>
        <v>2.5277777777777782E-4</v>
      </c>
      <c r="K8331" s="42">
        <f t="shared" si="49"/>
        <v>4.7692419265382746</v>
      </c>
      <c r="L8331" s="41">
        <f t="shared" si="50"/>
        <v>2.4195900861267994E-4</v>
      </c>
      <c r="M8331" s="42">
        <f t="shared" si="51"/>
        <v>4.5034860117759727</v>
      </c>
    </row>
    <row r="8332" spans="1:13" x14ac:dyDescent="0.2">
      <c r="A8332" s="84">
        <v>360</v>
      </c>
      <c r="B8332" s="85">
        <v>41655</v>
      </c>
      <c r="C8332" s="105">
        <v>15.94</v>
      </c>
      <c r="D8332" s="195">
        <f t="shared" si="44"/>
        <v>1</v>
      </c>
      <c r="E8332"/>
      <c r="F8332" s="96">
        <v>2.25</v>
      </c>
      <c r="G8332" s="91">
        <f t="shared" si="45"/>
        <v>9.0949999999999989</v>
      </c>
      <c r="H8332" s="41">
        <f t="shared" si="46"/>
        <v>2.4183167069424805E-4</v>
      </c>
      <c r="I8332" s="42">
        <f t="shared" si="47"/>
        <v>90.163569504320833</v>
      </c>
      <c r="J8332" s="41">
        <f t="shared" si="48"/>
        <v>2.5263888888888883E-4</v>
      </c>
      <c r="K8332" s="42">
        <f t="shared" si="49"/>
        <v>4.7694945654271637</v>
      </c>
      <c r="L8332" s="41">
        <f t="shared" si="50"/>
        <v>2.4183167069424805E-4</v>
      </c>
      <c r="M8332" s="42">
        <f t="shared" si="51"/>
        <v>4.5037278434466668</v>
      </c>
    </row>
    <row r="8333" spans="1:13" x14ac:dyDescent="0.2">
      <c r="A8333" s="84">
        <v>360</v>
      </c>
      <c r="B8333" s="85">
        <v>41656</v>
      </c>
      <c r="C8333" s="105">
        <v>15.87</v>
      </c>
      <c r="D8333" s="195">
        <f t="shared" si="44"/>
        <v>1</v>
      </c>
      <c r="E8333"/>
      <c r="F8333" s="96">
        <v>2.2400000000000002</v>
      </c>
      <c r="G8333" s="91">
        <f t="shared" si="45"/>
        <v>9.0549999999999997</v>
      </c>
      <c r="H8333" s="41">
        <f t="shared" si="46"/>
        <v>2.4081275778176092E-4</v>
      </c>
      <c r="I8333" s="42">
        <f t="shared" si="47"/>
        <v>90.185282042144621</v>
      </c>
      <c r="J8333" s="41">
        <f t="shared" si="48"/>
        <v>2.5152777777777776E-4</v>
      </c>
      <c r="K8333" s="42">
        <f t="shared" si="49"/>
        <v>4.7697460932049411</v>
      </c>
      <c r="L8333" s="41">
        <f t="shared" si="50"/>
        <v>2.4081275778176092E-4</v>
      </c>
      <c r="M8333" s="42">
        <f t="shared" si="51"/>
        <v>4.5039686562044485</v>
      </c>
    </row>
    <row r="8334" spans="1:13" x14ac:dyDescent="0.2">
      <c r="A8334" s="84">
        <v>360</v>
      </c>
      <c r="B8334" s="85">
        <v>41657</v>
      </c>
      <c r="C8334" s="105">
        <v>15.87</v>
      </c>
      <c r="D8334" s="195">
        <f t="shared" si="44"/>
        <v>1</v>
      </c>
      <c r="E8334"/>
      <c r="F8334" s="96">
        <v>2.2400000000000002</v>
      </c>
      <c r="G8334" s="91">
        <f t="shared" si="45"/>
        <v>9.0549999999999997</v>
      </c>
      <c r="H8334" s="41">
        <f t="shared" si="46"/>
        <v>2.4081275778176092E-4</v>
      </c>
      <c r="I8334" s="42">
        <f t="shared" si="47"/>
        <v>90.206999808624516</v>
      </c>
      <c r="J8334" s="41">
        <f t="shared" si="48"/>
        <v>2.5152777777777776E-4</v>
      </c>
      <c r="K8334" s="42">
        <f t="shared" si="49"/>
        <v>4.7699976209827186</v>
      </c>
      <c r="L8334" s="41">
        <f t="shared" si="50"/>
        <v>2.4081275778176092E-4</v>
      </c>
      <c r="M8334" s="42">
        <f t="shared" si="51"/>
        <v>4.5042094689622303</v>
      </c>
    </row>
    <row r="8335" spans="1:13" x14ac:dyDescent="0.2">
      <c r="A8335" s="84">
        <v>360</v>
      </c>
      <c r="B8335" s="85">
        <v>41658</v>
      </c>
      <c r="C8335" s="105">
        <v>15.87</v>
      </c>
      <c r="D8335" s="195">
        <f t="shared" si="44"/>
        <v>1</v>
      </c>
      <c r="E8335"/>
      <c r="F8335" s="96">
        <v>2.2400000000000002</v>
      </c>
      <c r="G8335" s="91">
        <f t="shared" si="45"/>
        <v>9.0549999999999997</v>
      </c>
      <c r="H8335" s="41">
        <f t="shared" si="46"/>
        <v>2.4081275778176092E-4</v>
      </c>
      <c r="I8335" s="42">
        <f t="shared" si="47"/>
        <v>90.228722805019643</v>
      </c>
      <c r="J8335" s="41">
        <f t="shared" si="48"/>
        <v>2.5152777777777776E-4</v>
      </c>
      <c r="K8335" s="42">
        <f t="shared" si="49"/>
        <v>4.7702491487604961</v>
      </c>
      <c r="L8335" s="41">
        <f t="shared" si="50"/>
        <v>2.4081275778176092E-4</v>
      </c>
      <c r="M8335" s="42">
        <f t="shared" si="51"/>
        <v>4.5044502817200121</v>
      </c>
    </row>
    <row r="8336" spans="1:13" x14ac:dyDescent="0.2">
      <c r="A8336" s="84">
        <v>360</v>
      </c>
      <c r="B8336" s="85">
        <v>41659</v>
      </c>
      <c r="C8336" s="105">
        <v>15.85</v>
      </c>
      <c r="D8336" s="195">
        <f t="shared" si="44"/>
        <v>1</v>
      </c>
      <c r="E8336"/>
      <c r="F8336" s="96">
        <v>2.2400000000000002</v>
      </c>
      <c r="G8336" s="91">
        <f t="shared" si="45"/>
        <v>9.0449999999999999</v>
      </c>
      <c r="H8336" s="41">
        <f t="shared" si="46"/>
        <v>2.4055797132138679E-4</v>
      </c>
      <c r="I8336" s="42">
        <f t="shared" si="47"/>
        <v>90.250428043532537</v>
      </c>
      <c r="J8336" s="41">
        <f t="shared" si="48"/>
        <v>2.5125000000000001E-4</v>
      </c>
      <c r="K8336" s="42">
        <f t="shared" si="49"/>
        <v>4.7705003987604959</v>
      </c>
      <c r="L8336" s="41">
        <f t="shared" si="50"/>
        <v>2.4055797132138679E-4</v>
      </c>
      <c r="M8336" s="42">
        <f t="shared" si="51"/>
        <v>4.5046908396913334</v>
      </c>
    </row>
    <row r="8337" spans="1:13" x14ac:dyDescent="0.2">
      <c r="A8337" s="84">
        <v>360</v>
      </c>
      <c r="B8337" s="85">
        <v>41660</v>
      </c>
      <c r="C8337" s="105">
        <v>15.88</v>
      </c>
      <c r="D8337" s="195">
        <f t="shared" si="44"/>
        <v>1</v>
      </c>
      <c r="E8337"/>
      <c r="F8337" s="96">
        <v>2.23</v>
      </c>
      <c r="G8337" s="91">
        <f t="shared" si="45"/>
        <v>9.0549999999999997</v>
      </c>
      <c r="H8337" s="41">
        <f t="shared" si="46"/>
        <v>2.4081275778176092E-4</v>
      </c>
      <c r="I8337" s="42">
        <f t="shared" si="47"/>
        <v>90.272161498000685</v>
      </c>
      <c r="J8337" s="41">
        <f t="shared" si="48"/>
        <v>2.5152777777777776E-4</v>
      </c>
      <c r="K8337" s="42">
        <f t="shared" si="49"/>
        <v>4.7707519265382734</v>
      </c>
      <c r="L8337" s="41">
        <f t="shared" si="50"/>
        <v>2.4081275778176092E-4</v>
      </c>
      <c r="M8337" s="42">
        <f t="shared" si="51"/>
        <v>4.5049316524491152</v>
      </c>
    </row>
    <row r="8338" spans="1:13" x14ac:dyDescent="0.2">
      <c r="A8338" s="84">
        <v>360</v>
      </c>
      <c r="B8338" s="85">
        <v>41661</v>
      </c>
      <c r="C8338" s="105">
        <v>15.87</v>
      </c>
      <c r="D8338" s="195">
        <f t="shared" si="44"/>
        <v>1</v>
      </c>
      <c r="E8338"/>
      <c r="F8338" s="96">
        <v>2.25</v>
      </c>
      <c r="G8338" s="91">
        <f t="shared" si="45"/>
        <v>9.0599999999999987</v>
      </c>
      <c r="H8338" s="41">
        <f t="shared" si="46"/>
        <v>2.4094014227515892E-4</v>
      </c>
      <c r="I8338" s="42">
        <f t="shared" si="47"/>
        <v>90.293911685435504</v>
      </c>
      <c r="J8338" s="41">
        <f t="shared" si="48"/>
        <v>2.5166666666666664E-4</v>
      </c>
      <c r="K8338" s="42">
        <f t="shared" si="49"/>
        <v>4.7710035932049397</v>
      </c>
      <c r="L8338" s="41">
        <f t="shared" si="50"/>
        <v>2.4094014227515892E-4</v>
      </c>
      <c r="M8338" s="42">
        <f t="shared" si="51"/>
        <v>4.5051725925913901</v>
      </c>
    </row>
    <row r="8339" spans="1:13" x14ac:dyDescent="0.2">
      <c r="A8339" s="84">
        <v>360</v>
      </c>
      <c r="B8339" s="85">
        <v>41662</v>
      </c>
      <c r="C8339" s="105">
        <v>15.89</v>
      </c>
      <c r="D8339" s="195">
        <f t="shared" si="44"/>
        <v>1</v>
      </c>
      <c r="E8339"/>
      <c r="F8339" s="96">
        <v>2.27</v>
      </c>
      <c r="G8339" s="91">
        <f t="shared" si="45"/>
        <v>9.08</v>
      </c>
      <c r="H8339" s="41">
        <f t="shared" si="46"/>
        <v>2.4144962201688713E-4</v>
      </c>
      <c r="I8339" s="42">
        <f t="shared" si="47"/>
        <v>90.315713116282382</v>
      </c>
      <c r="J8339" s="41">
        <f t="shared" si="48"/>
        <v>2.522222222222222E-4</v>
      </c>
      <c r="K8339" s="42">
        <f t="shared" si="49"/>
        <v>4.7712558154271623</v>
      </c>
      <c r="L8339" s="41">
        <f t="shared" si="50"/>
        <v>2.4144962201688713E-4</v>
      </c>
      <c r="M8339" s="42">
        <f t="shared" si="51"/>
        <v>4.505414042213407</v>
      </c>
    </row>
    <row r="8340" spans="1:13" x14ac:dyDescent="0.2">
      <c r="A8340" s="84">
        <v>360</v>
      </c>
      <c r="B8340" s="85">
        <v>41663</v>
      </c>
      <c r="C8340" s="105">
        <v>15.86</v>
      </c>
      <c r="D8340" s="195">
        <f t="shared" si="44"/>
        <v>1</v>
      </c>
      <c r="E8340"/>
      <c r="F8340" s="96">
        <v>2.2599999999999998</v>
      </c>
      <c r="G8340" s="91">
        <f t="shared" si="45"/>
        <v>9.0599999999999987</v>
      </c>
      <c r="H8340" s="41">
        <f t="shared" si="46"/>
        <v>2.4094014227515892E-4</v>
      </c>
      <c r="I8340" s="42">
        <f t="shared" si="47"/>
        <v>90.337473797050308</v>
      </c>
      <c r="J8340" s="41">
        <f t="shared" si="48"/>
        <v>2.5166666666666664E-4</v>
      </c>
      <c r="K8340" s="42">
        <f t="shared" si="49"/>
        <v>4.7715074820938286</v>
      </c>
      <c r="L8340" s="41">
        <f t="shared" si="50"/>
        <v>2.4094014227515892E-4</v>
      </c>
      <c r="M8340" s="42">
        <f t="shared" si="51"/>
        <v>4.505654982355682</v>
      </c>
    </row>
    <row r="8341" spans="1:13" x14ac:dyDescent="0.2">
      <c r="A8341" s="84">
        <v>360</v>
      </c>
      <c r="B8341" s="85">
        <v>41664</v>
      </c>
      <c r="C8341" s="105">
        <v>15.86</v>
      </c>
      <c r="D8341" s="195">
        <f t="shared" si="44"/>
        <v>1</v>
      </c>
      <c r="E8341"/>
      <c r="F8341" s="96">
        <v>2.2599999999999998</v>
      </c>
      <c r="G8341" s="91">
        <f t="shared" si="45"/>
        <v>9.0599999999999987</v>
      </c>
      <c r="H8341" s="41">
        <f t="shared" si="46"/>
        <v>2.4094014227515892E-4</v>
      </c>
      <c r="I8341" s="42">
        <f t="shared" si="47"/>
        <v>90.359239720839753</v>
      </c>
      <c r="J8341" s="41">
        <f t="shared" si="48"/>
        <v>2.5166666666666664E-4</v>
      </c>
      <c r="K8341" s="42">
        <f t="shared" si="49"/>
        <v>4.7717591487604949</v>
      </c>
      <c r="L8341" s="41">
        <f t="shared" si="50"/>
        <v>2.4094014227515892E-4</v>
      </c>
      <c r="M8341" s="42">
        <f t="shared" si="51"/>
        <v>4.5058959224979569</v>
      </c>
    </row>
    <row r="8342" spans="1:13" x14ac:dyDescent="0.2">
      <c r="A8342" s="84">
        <v>360</v>
      </c>
      <c r="B8342" s="85">
        <v>41665</v>
      </c>
      <c r="C8342" s="105">
        <v>15.86</v>
      </c>
      <c r="D8342" s="195">
        <f t="shared" si="44"/>
        <v>1</v>
      </c>
      <c r="E8342"/>
      <c r="F8342" s="96">
        <v>2.2599999999999998</v>
      </c>
      <c r="G8342" s="91">
        <f t="shared" si="45"/>
        <v>9.0599999999999987</v>
      </c>
      <c r="H8342" s="41">
        <f t="shared" si="46"/>
        <v>2.4094014227515892E-4</v>
      </c>
      <c r="I8342" s="42">
        <f t="shared" si="47"/>
        <v>90.381010888913963</v>
      </c>
      <c r="J8342" s="41">
        <f t="shared" si="48"/>
        <v>2.5166666666666664E-4</v>
      </c>
      <c r="K8342" s="42">
        <f t="shared" si="49"/>
        <v>4.7720108154271612</v>
      </c>
      <c r="L8342" s="41">
        <f t="shared" si="50"/>
        <v>2.4094014227515892E-4</v>
      </c>
      <c r="M8342" s="42">
        <f t="shared" si="51"/>
        <v>4.5061368626402318</v>
      </c>
    </row>
    <row r="8343" spans="1:13" x14ac:dyDescent="0.2">
      <c r="A8343" s="84">
        <v>360</v>
      </c>
      <c r="B8343" s="85">
        <v>41666</v>
      </c>
      <c r="C8343" s="105">
        <v>15.95</v>
      </c>
      <c r="D8343" s="195">
        <f t="shared" si="44"/>
        <v>1</v>
      </c>
      <c r="E8343"/>
      <c r="F8343" s="96">
        <v>2.27</v>
      </c>
      <c r="G8343" s="91">
        <f t="shared" si="45"/>
        <v>9.11</v>
      </c>
      <c r="H8343" s="41">
        <f t="shared" si="46"/>
        <v>2.422136669915087E-4</v>
      </c>
      <c r="I8343" s="42">
        <f t="shared" si="47"/>
        <v>90.402902404987771</v>
      </c>
      <c r="J8343" s="41">
        <f t="shared" si="48"/>
        <v>2.5305555555555552E-4</v>
      </c>
      <c r="K8343" s="42">
        <f t="shared" si="49"/>
        <v>4.7722638709827168</v>
      </c>
      <c r="L8343" s="41">
        <f t="shared" si="50"/>
        <v>2.422136669915087E-4</v>
      </c>
      <c r="M8343" s="42">
        <f t="shared" si="51"/>
        <v>4.5063790763072236</v>
      </c>
    </row>
    <row r="8344" spans="1:13" x14ac:dyDescent="0.2">
      <c r="A8344" s="84">
        <v>360</v>
      </c>
      <c r="B8344" s="85">
        <v>41667</v>
      </c>
      <c r="C8344" s="105">
        <v>15.96</v>
      </c>
      <c r="D8344" s="195">
        <f t="shared" si="44"/>
        <v>1</v>
      </c>
      <c r="E8344"/>
      <c r="F8344" s="96">
        <v>2.2799999999999998</v>
      </c>
      <c r="G8344" s="91">
        <f t="shared" si="45"/>
        <v>9.120000000000001</v>
      </c>
      <c r="H8344" s="41">
        <f t="shared" si="46"/>
        <v>2.4246830209651016E-4</v>
      </c>
      <c r="I8344" s="42">
        <f t="shared" si="47"/>
        <v>90.424822243238509</v>
      </c>
      <c r="J8344" s="41">
        <f t="shared" si="48"/>
        <v>2.5333333333333338E-4</v>
      </c>
      <c r="K8344" s="42">
        <f t="shared" si="49"/>
        <v>4.77251720431605</v>
      </c>
      <c r="L8344" s="41">
        <f t="shared" si="50"/>
        <v>2.4246830209651016E-4</v>
      </c>
      <c r="M8344" s="42">
        <f t="shared" si="51"/>
        <v>4.5066215446093203</v>
      </c>
    </row>
    <row r="8345" spans="1:13" x14ac:dyDescent="0.2">
      <c r="A8345" s="84">
        <v>360</v>
      </c>
      <c r="B8345" s="85">
        <v>41668</v>
      </c>
      <c r="C8345" s="105">
        <v>15.99</v>
      </c>
      <c r="D8345" s="195">
        <f t="shared" si="44"/>
        <v>1</v>
      </c>
      <c r="E8345"/>
      <c r="F8345" s="96">
        <v>2.27</v>
      </c>
      <c r="G8345" s="91">
        <f t="shared" si="45"/>
        <v>9.1300000000000008</v>
      </c>
      <c r="H8345" s="41">
        <f t="shared" si="46"/>
        <v>2.4272291393212519E-4</v>
      </c>
      <c r="I8345" s="42">
        <f t="shared" si="47"/>
        <v>90.446770419585178</v>
      </c>
      <c r="J8345" s="41">
        <f t="shared" si="48"/>
        <v>2.5361111111111114E-4</v>
      </c>
      <c r="K8345" s="42">
        <f t="shared" si="49"/>
        <v>4.7727708154271609</v>
      </c>
      <c r="L8345" s="41">
        <f t="shared" si="50"/>
        <v>2.4272291393212519E-4</v>
      </c>
      <c r="M8345" s="42">
        <f t="shared" si="51"/>
        <v>4.5068642675232526</v>
      </c>
    </row>
    <row r="8346" spans="1:13" x14ac:dyDescent="0.2">
      <c r="A8346" s="84">
        <v>360</v>
      </c>
      <c r="B8346" s="85">
        <v>41669</v>
      </c>
      <c r="C8346" s="105">
        <v>16.100000000000001</v>
      </c>
      <c r="D8346" s="195">
        <f t="shared" si="44"/>
        <v>1</v>
      </c>
      <c r="E8346"/>
      <c r="F8346" s="96">
        <v>2.2599999999999998</v>
      </c>
      <c r="G8346" s="91">
        <f t="shared" si="45"/>
        <v>9.18</v>
      </c>
      <c r="H8346" s="41">
        <f t="shared" si="46"/>
        <v>2.4399562421772991E-4</v>
      </c>
      <c r="I8346" s="42">
        <f t="shared" si="47"/>
        <v>90.468839035792186</v>
      </c>
      <c r="J8346" s="41">
        <f t="shared" si="48"/>
        <v>2.5500000000000002E-4</v>
      </c>
      <c r="K8346" s="42">
        <f t="shared" si="49"/>
        <v>4.773025815427161</v>
      </c>
      <c r="L8346" s="41">
        <f t="shared" si="50"/>
        <v>2.4399562421772991E-4</v>
      </c>
      <c r="M8346" s="42">
        <f t="shared" si="51"/>
        <v>4.5071082631474706</v>
      </c>
    </row>
    <row r="8347" spans="1:13" x14ac:dyDescent="0.2">
      <c r="A8347" s="84">
        <v>360</v>
      </c>
      <c r="B8347" s="85">
        <v>41670</v>
      </c>
      <c r="C8347" s="105">
        <v>15.98</v>
      </c>
      <c r="D8347" s="195">
        <f t="shared" si="44"/>
        <v>1</v>
      </c>
      <c r="E8347"/>
      <c r="F8347" s="96">
        <v>2.2400000000000002</v>
      </c>
      <c r="G8347" s="91">
        <f t="shared" si="45"/>
        <v>9.11</v>
      </c>
      <c r="H8347" s="41">
        <f t="shared" si="46"/>
        <v>2.422136669915087E-4</v>
      </c>
      <c r="I8347" s="42">
        <f t="shared" si="47"/>
        <v>90.490751825043503</v>
      </c>
      <c r="J8347" s="41">
        <f t="shared" si="48"/>
        <v>2.5305555555555552E-4</v>
      </c>
      <c r="K8347" s="42">
        <f t="shared" si="49"/>
        <v>4.7732788709827165</v>
      </c>
      <c r="L8347" s="41">
        <f t="shared" si="50"/>
        <v>2.422136669915087E-4</v>
      </c>
      <c r="M8347" s="42">
        <f t="shared" si="51"/>
        <v>4.5073504768144623</v>
      </c>
    </row>
    <row r="8348" spans="1:13" x14ac:dyDescent="0.2">
      <c r="A8348" s="84">
        <v>360</v>
      </c>
      <c r="B8348" s="85">
        <v>41671</v>
      </c>
      <c r="C8348" s="105">
        <v>15.98</v>
      </c>
      <c r="D8348" s="195">
        <f t="shared" si="44"/>
        <v>1</v>
      </c>
      <c r="E8348"/>
      <c r="F8348" s="96">
        <v>2.2400000000000002</v>
      </c>
      <c r="G8348" s="91">
        <f t="shared" si="45"/>
        <v>9.11</v>
      </c>
      <c r="H8348" s="41">
        <f t="shared" si="46"/>
        <v>2.422136669915087E-4</v>
      </c>
      <c r="I8348" s="42">
        <f t="shared" si="47"/>
        <v>90.512669921871861</v>
      </c>
      <c r="J8348" s="41">
        <f t="shared" si="48"/>
        <v>2.5305555555555552E-4</v>
      </c>
      <c r="K8348" s="42">
        <f t="shared" si="49"/>
        <v>4.7735319265382721</v>
      </c>
      <c r="L8348" s="41">
        <f t="shared" si="50"/>
        <v>2.422136669915087E-4</v>
      </c>
      <c r="M8348" s="42">
        <f t="shared" si="51"/>
        <v>4.5075926904814541</v>
      </c>
    </row>
    <row r="8349" spans="1:13" x14ac:dyDescent="0.2">
      <c r="A8349" s="84">
        <v>360</v>
      </c>
      <c r="B8349" s="85">
        <v>41672</v>
      </c>
      <c r="C8349" s="105">
        <v>15.98</v>
      </c>
      <c r="D8349" s="195">
        <f t="shared" si="44"/>
        <v>1</v>
      </c>
      <c r="E8349"/>
      <c r="F8349" s="96">
        <v>2.2400000000000002</v>
      </c>
      <c r="G8349" s="91">
        <f t="shared" si="45"/>
        <v>9.11</v>
      </c>
      <c r="H8349" s="41">
        <f t="shared" si="46"/>
        <v>2.422136669915087E-4</v>
      </c>
      <c r="I8349" s="42">
        <f t="shared" si="47"/>
        <v>90.534593327562831</v>
      </c>
      <c r="J8349" s="41">
        <f t="shared" si="48"/>
        <v>2.5305555555555552E-4</v>
      </c>
      <c r="K8349" s="42">
        <f t="shared" si="49"/>
        <v>4.7737849820938276</v>
      </c>
      <c r="L8349" s="41">
        <f t="shared" si="50"/>
        <v>2.422136669915087E-4</v>
      </c>
      <c r="M8349" s="42">
        <f t="shared" si="51"/>
        <v>4.5078349041484458</v>
      </c>
    </row>
    <row r="8350" spans="1:13" x14ac:dyDescent="0.2">
      <c r="A8350" s="84">
        <v>360</v>
      </c>
      <c r="B8350" s="85">
        <v>41673</v>
      </c>
      <c r="C8350" s="105">
        <v>15.93</v>
      </c>
      <c r="D8350" s="195">
        <f t="shared" si="44"/>
        <v>1</v>
      </c>
      <c r="E8350"/>
      <c r="F8350" s="96">
        <v>2.2599999999999998</v>
      </c>
      <c r="G8350" s="91">
        <f t="shared" si="45"/>
        <v>9.0949999999999989</v>
      </c>
      <c r="H8350" s="41">
        <f t="shared" si="46"/>
        <v>2.4183167069424805E-4</v>
      </c>
      <c r="I8350" s="42">
        <f t="shared" si="47"/>
        <v>90.556487459522856</v>
      </c>
      <c r="J8350" s="41">
        <f t="shared" si="48"/>
        <v>2.5263888888888883E-4</v>
      </c>
      <c r="K8350" s="42">
        <f t="shared" si="49"/>
        <v>4.7740376209827167</v>
      </c>
      <c r="L8350" s="41">
        <f t="shared" si="50"/>
        <v>2.4183167069424805E-4</v>
      </c>
      <c r="M8350" s="42">
        <f t="shared" si="51"/>
        <v>4.5080767358191398</v>
      </c>
    </row>
    <row r="8351" spans="1:13" x14ac:dyDescent="0.2">
      <c r="A8351" s="84">
        <v>360</v>
      </c>
      <c r="B8351" s="85">
        <v>41674</v>
      </c>
      <c r="C8351" s="105">
        <v>15.88</v>
      </c>
      <c r="D8351" s="195">
        <f t="shared" si="44"/>
        <v>1</v>
      </c>
      <c r="E8351"/>
      <c r="F8351" s="96">
        <v>2.2400000000000002</v>
      </c>
      <c r="G8351" s="91">
        <f t="shared" si="45"/>
        <v>9.06</v>
      </c>
      <c r="H8351" s="41">
        <f t="shared" si="46"/>
        <v>2.4094014227515892E-4</v>
      </c>
      <c r="I8351" s="42">
        <f t="shared" si="47"/>
        <v>90.578306152495287</v>
      </c>
      <c r="J8351" s="41">
        <f t="shared" si="48"/>
        <v>2.5166666666666669E-4</v>
      </c>
      <c r="K8351" s="42">
        <f t="shared" si="49"/>
        <v>4.774289287649383</v>
      </c>
      <c r="L8351" s="41">
        <f t="shared" si="50"/>
        <v>2.4094014227515892E-4</v>
      </c>
      <c r="M8351" s="42">
        <f t="shared" si="51"/>
        <v>4.5083176759614147</v>
      </c>
    </row>
    <row r="8352" spans="1:13" x14ac:dyDescent="0.2">
      <c r="A8352" s="84">
        <v>360</v>
      </c>
      <c r="B8352" s="85">
        <v>41675</v>
      </c>
      <c r="C8352" s="105">
        <v>15.88</v>
      </c>
      <c r="D8352" s="195">
        <f t="shared" si="44"/>
        <v>1</v>
      </c>
      <c r="E8352"/>
      <c r="F8352" s="96">
        <v>2.2599999999999998</v>
      </c>
      <c r="G8352" s="91">
        <f t="shared" si="45"/>
        <v>9.07</v>
      </c>
      <c r="H8352" s="41">
        <f t="shared" si="46"/>
        <v>2.411948937914854E-4</v>
      </c>
      <c r="I8352" s="42">
        <f t="shared" si="47"/>
        <v>90.600153177427558</v>
      </c>
      <c r="J8352" s="41">
        <f t="shared" si="48"/>
        <v>2.5194444444444445E-4</v>
      </c>
      <c r="K8352" s="42">
        <f t="shared" si="49"/>
        <v>4.7745412320938279</v>
      </c>
      <c r="L8352" s="41">
        <f t="shared" si="50"/>
        <v>2.411948937914854E-4</v>
      </c>
      <c r="M8352" s="42">
        <f t="shared" si="51"/>
        <v>4.5085588708552065</v>
      </c>
    </row>
    <row r="8353" spans="1:13" x14ac:dyDescent="0.2">
      <c r="A8353" s="84">
        <v>360</v>
      </c>
      <c r="B8353" s="85">
        <v>41676</v>
      </c>
      <c r="C8353" s="105">
        <v>15.84</v>
      </c>
      <c r="D8353" s="195">
        <f t="shared" si="44"/>
        <v>1</v>
      </c>
      <c r="E8353"/>
      <c r="F8353" s="96">
        <v>2.25</v>
      </c>
      <c r="G8353" s="91">
        <f t="shared" si="45"/>
        <v>9.0449999999999999</v>
      </c>
      <c r="H8353" s="41">
        <f t="shared" si="46"/>
        <v>2.4055797132138679E-4</v>
      </c>
      <c r="I8353" s="42">
        <f t="shared" si="47"/>
        <v>90.621947766477334</v>
      </c>
      <c r="J8353" s="41">
        <f t="shared" si="48"/>
        <v>2.5125000000000001E-4</v>
      </c>
      <c r="K8353" s="42">
        <f t="shared" si="49"/>
        <v>4.7747924820938277</v>
      </c>
      <c r="L8353" s="41">
        <f t="shared" si="50"/>
        <v>2.4055797132138679E-4</v>
      </c>
      <c r="M8353" s="42">
        <f t="shared" si="51"/>
        <v>4.5087994288265278</v>
      </c>
    </row>
    <row r="8354" spans="1:13" x14ac:dyDescent="0.2">
      <c r="A8354" s="84">
        <v>360</v>
      </c>
      <c r="B8354" s="85">
        <v>41677</v>
      </c>
      <c r="C8354" s="105">
        <v>15.81</v>
      </c>
      <c r="D8354" s="195">
        <f t="shared" si="44"/>
        <v>1</v>
      </c>
      <c r="E8354"/>
      <c r="F8354" s="96">
        <v>2.27</v>
      </c>
      <c r="G8354" s="91">
        <f t="shared" si="45"/>
        <v>9.0400000000000009</v>
      </c>
      <c r="H8354" s="41">
        <f t="shared" si="46"/>
        <v>2.4043056935330043E-4</v>
      </c>
      <c r="I8354" s="42">
        <f t="shared" si="47"/>
        <v>90.643736052974731</v>
      </c>
      <c r="J8354" s="41">
        <f t="shared" si="48"/>
        <v>2.5111111111111113E-4</v>
      </c>
      <c r="K8354" s="42">
        <f t="shared" si="49"/>
        <v>4.7750435932049387</v>
      </c>
      <c r="L8354" s="41">
        <f t="shared" si="50"/>
        <v>2.4043056935330043E-4</v>
      </c>
      <c r="M8354" s="42">
        <f t="shared" si="51"/>
        <v>4.5090398593958811</v>
      </c>
    </row>
    <row r="8355" spans="1:13" x14ac:dyDescent="0.2">
      <c r="A8355" s="84">
        <v>360</v>
      </c>
      <c r="B8355" s="85">
        <v>41678</v>
      </c>
      <c r="C8355" s="105">
        <v>15.81</v>
      </c>
      <c r="D8355" s="195">
        <f t="shared" si="44"/>
        <v>1</v>
      </c>
      <c r="E8355"/>
      <c r="F8355" s="96">
        <v>2.27</v>
      </c>
      <c r="G8355" s="91">
        <f t="shared" si="45"/>
        <v>9.0400000000000009</v>
      </c>
      <c r="H8355" s="41">
        <f t="shared" si="46"/>
        <v>2.4043056935330043E-4</v>
      </c>
      <c r="I8355" s="42">
        <f t="shared" si="47"/>
        <v>90.665529578042253</v>
      </c>
      <c r="J8355" s="41">
        <f t="shared" si="48"/>
        <v>2.5111111111111113E-4</v>
      </c>
      <c r="K8355" s="42">
        <f t="shared" si="49"/>
        <v>4.7752947043160496</v>
      </c>
      <c r="L8355" s="41">
        <f t="shared" si="50"/>
        <v>2.4043056935330043E-4</v>
      </c>
      <c r="M8355" s="42">
        <f t="shared" si="51"/>
        <v>4.5092802899652344</v>
      </c>
    </row>
    <row r="8356" spans="1:13" x14ac:dyDescent="0.2">
      <c r="A8356" s="84">
        <v>360</v>
      </c>
      <c r="B8356" s="85">
        <v>41679</v>
      </c>
      <c r="C8356" s="105">
        <v>15.81</v>
      </c>
      <c r="D8356" s="195">
        <f t="shared" si="44"/>
        <v>1</v>
      </c>
      <c r="E8356"/>
      <c r="F8356" s="96">
        <v>2.27</v>
      </c>
      <c r="G8356" s="91">
        <f t="shared" si="45"/>
        <v>9.0400000000000009</v>
      </c>
      <c r="H8356" s="41">
        <f t="shared" si="46"/>
        <v>2.4043056935330043E-4</v>
      </c>
      <c r="I8356" s="42">
        <f t="shared" si="47"/>
        <v>90.687328342939423</v>
      </c>
      <c r="J8356" s="41">
        <f t="shared" si="48"/>
        <v>2.5111111111111113E-4</v>
      </c>
      <c r="K8356" s="42">
        <f t="shared" si="49"/>
        <v>4.7755458154271606</v>
      </c>
      <c r="L8356" s="41">
        <f t="shared" si="50"/>
        <v>2.4043056935330043E-4</v>
      </c>
      <c r="M8356" s="42">
        <f t="shared" si="51"/>
        <v>4.5095207205345877</v>
      </c>
    </row>
    <row r="8357" spans="1:13" x14ac:dyDescent="0.2">
      <c r="A8357" s="84">
        <v>360</v>
      </c>
      <c r="B8357" s="85">
        <v>41680</v>
      </c>
      <c r="C8357" s="105">
        <v>15.81</v>
      </c>
      <c r="D8357" s="195">
        <f t="shared" si="44"/>
        <v>1</v>
      </c>
      <c r="E8357"/>
      <c r="F8357" s="96">
        <v>2.2599999999999998</v>
      </c>
      <c r="G8357" s="91">
        <f t="shared" si="45"/>
        <v>9.0350000000000001</v>
      </c>
      <c r="H8357" s="41">
        <f t="shared" si="46"/>
        <v>2.4030316155965181E-4</v>
      </c>
      <c r="I8357" s="42">
        <f t="shared" si="47"/>
        <v>90.709120794653629</v>
      </c>
      <c r="J8357" s="41">
        <f t="shared" si="48"/>
        <v>2.509722222222222E-4</v>
      </c>
      <c r="K8357" s="42">
        <f t="shared" si="49"/>
        <v>4.7757967876493828</v>
      </c>
      <c r="L8357" s="41">
        <f t="shared" si="50"/>
        <v>2.4030316155965181E-4</v>
      </c>
      <c r="M8357" s="42">
        <f t="shared" si="51"/>
        <v>4.5097610236961474</v>
      </c>
    </row>
    <row r="8358" spans="1:13" x14ac:dyDescent="0.2">
      <c r="A8358" s="84">
        <v>360</v>
      </c>
      <c r="B8358" s="85">
        <v>41681</v>
      </c>
      <c r="C8358" s="105">
        <v>15.82</v>
      </c>
      <c r="D8358" s="195">
        <f t="shared" si="44"/>
        <v>1</v>
      </c>
      <c r="E8358"/>
      <c r="F8358" s="96">
        <v>2.2799999999999998</v>
      </c>
      <c r="G8358" s="91">
        <f t="shared" si="45"/>
        <v>9.0500000000000007</v>
      </c>
      <c r="H8358" s="41">
        <f t="shared" si="46"/>
        <v>2.4068536746391089E-4</v>
      </c>
      <c r="I8358" s="42">
        <f t="shared" si="47"/>
        <v>90.730953152724425</v>
      </c>
      <c r="J8358" s="41">
        <f t="shared" si="48"/>
        <v>2.5138888888888889E-4</v>
      </c>
      <c r="K8358" s="42">
        <f t="shared" si="49"/>
        <v>4.7760481765382714</v>
      </c>
      <c r="L8358" s="41">
        <f t="shared" si="50"/>
        <v>2.4068536746391089E-4</v>
      </c>
      <c r="M8358" s="42">
        <f t="shared" si="51"/>
        <v>4.5100017090636113</v>
      </c>
    </row>
    <row r="8359" spans="1:13" x14ac:dyDescent="0.2">
      <c r="A8359" s="84">
        <v>360</v>
      </c>
      <c r="B8359" s="85">
        <v>41682</v>
      </c>
      <c r="C8359" s="105">
        <v>15.83</v>
      </c>
      <c r="D8359" s="195">
        <f t="shared" si="44"/>
        <v>1</v>
      </c>
      <c r="E8359"/>
      <c r="F8359" s="96">
        <v>2.2999999999999998</v>
      </c>
      <c r="G8359" s="91">
        <f>(C8359+F8359)/2</f>
        <v>9.0649999999999995</v>
      </c>
      <c r="H8359" s="41">
        <f>((1+G8359/100)^(1/360))-1</f>
        <v>2.4106752094499306E-4</v>
      </c>
      <c r="I8359" s="42">
        <f>I8358*(1+H8359)</f>
        <v>90.752825438673923</v>
      </c>
      <c r="J8359" s="41">
        <f>((C8359+F8359)/2)/36000</f>
        <v>2.5180555555555552E-4</v>
      </c>
      <c r="K8359" s="42">
        <f>K8358+J8359</f>
        <v>4.7762999820938266</v>
      </c>
      <c r="L8359" s="41">
        <f>((1+G8359/100)^(1/360))-1</f>
        <v>2.4106752094499306E-4</v>
      </c>
      <c r="M8359" s="42">
        <f>M8358+L8359</f>
        <v>4.5102427765845565</v>
      </c>
    </row>
    <row r="8360" spans="1:13" x14ac:dyDescent="0.2">
      <c r="A8360" s="84">
        <v>360</v>
      </c>
      <c r="B8360" s="85">
        <v>41683</v>
      </c>
      <c r="C8360" s="105">
        <v>15.79</v>
      </c>
      <c r="D8360" s="195">
        <f t="shared" si="44"/>
        <v>1</v>
      </c>
      <c r="E8360"/>
      <c r="F8360" s="96">
        <v>2.27</v>
      </c>
      <c r="G8360" s="91">
        <f>(C8360+F8360)/2</f>
        <v>9.0299999999999994</v>
      </c>
      <c r="H8360" s="41">
        <f>((1+G8360/100)^(1/360))-1</f>
        <v>2.4017574793933072E-4</v>
      </c>
      <c r="I8360" s="42">
        <f>I8359*(1+H8360)</f>
        <v>90.774622066401264</v>
      </c>
      <c r="J8360" s="41">
        <f>((C8360+F8360)/2)/36000</f>
        <v>2.5083333333333332E-4</v>
      </c>
      <c r="K8360" s="42">
        <f>K8359+J8360</f>
        <v>4.7765508154271599</v>
      </c>
      <c r="L8360" s="41">
        <f>((1+G8360/100)^(1/360))-1</f>
        <v>2.4017574793933072E-4</v>
      </c>
      <c r="M8360" s="42">
        <f>M8359+L8360</f>
        <v>4.5104829523324961</v>
      </c>
    </row>
    <row r="8361" spans="1:13" x14ac:dyDescent="0.2">
      <c r="A8361" s="84">
        <v>360</v>
      </c>
      <c r="B8361" s="85">
        <v>41684</v>
      </c>
      <c r="C8361" s="105">
        <v>15.8</v>
      </c>
      <c r="D8361" s="195">
        <f t="shared" si="44"/>
        <v>1</v>
      </c>
      <c r="E8361"/>
      <c r="F8361" s="96">
        <v>2.2599999999999998</v>
      </c>
      <c r="G8361" s="91">
        <f>(C8361+F8361)/2</f>
        <v>9.0300000000000011</v>
      </c>
      <c r="H8361" s="41">
        <f>((1+G8361/100)^(1/360))-1</f>
        <v>2.4017574793933072E-4</v>
      </c>
      <c r="I8361" s="42">
        <f>I8360*(1+H8361)</f>
        <v>90.796423929149967</v>
      </c>
      <c r="J8361" s="41">
        <f>((C8361+F8361)/2)/36000</f>
        <v>2.5083333333333338E-4</v>
      </c>
      <c r="K8361" s="42">
        <f>K8360+J8361</f>
        <v>4.7768016487604932</v>
      </c>
      <c r="L8361" s="41">
        <f>((1+G8361/100)^(1/360))-1</f>
        <v>2.4017574793933072E-4</v>
      </c>
      <c r="M8361" s="42">
        <f>M8360+L8361</f>
        <v>4.5107231280804356</v>
      </c>
    </row>
    <row r="8362" spans="1:13" x14ac:dyDescent="0.2">
      <c r="A8362" s="84">
        <v>360</v>
      </c>
      <c r="B8362" s="85">
        <v>41685</v>
      </c>
      <c r="C8362" s="105">
        <v>15.8</v>
      </c>
      <c r="D8362" s="195">
        <f t="shared" si="44"/>
        <v>1</v>
      </c>
      <c r="E8362"/>
      <c r="F8362" s="96">
        <v>2.2599999999999998</v>
      </c>
      <c r="G8362" s="91">
        <f>(C8362+F8362)/2</f>
        <v>9.0300000000000011</v>
      </c>
      <c r="H8362" s="41">
        <f>((1+G8362/100)^(1/360))-1</f>
        <v>2.4017574793933072E-4</v>
      </c>
      <c r="I8362" s="42">
        <f>I8361*(1+H8362)</f>
        <v>90.818231028177365</v>
      </c>
      <c r="J8362" s="41">
        <f>((C8362+F8362)/2)/36000</f>
        <v>2.5083333333333338E-4</v>
      </c>
      <c r="K8362" s="42">
        <f>K8361+J8362</f>
        <v>4.7770524820938265</v>
      </c>
      <c r="L8362" s="41">
        <f>((1+G8362/100)^(1/360))-1</f>
        <v>2.4017574793933072E-4</v>
      </c>
      <c r="M8362" s="42">
        <f>M8361+L8362</f>
        <v>4.5109633038283752</v>
      </c>
    </row>
    <row r="8363" spans="1:13" x14ac:dyDescent="0.2">
      <c r="A8363" s="84">
        <v>360</v>
      </c>
      <c r="B8363" s="85">
        <v>41686</v>
      </c>
      <c r="C8363" s="105">
        <v>15.8</v>
      </c>
      <c r="D8363" s="195">
        <f t="shared" si="44"/>
        <v>1</v>
      </c>
      <c r="E8363"/>
      <c r="F8363" s="96">
        <v>2.2599999999999998</v>
      </c>
      <c r="G8363" s="91">
        <f>(C8363+F8363)/2</f>
        <v>9.0300000000000011</v>
      </c>
      <c r="H8363" s="41">
        <f>((1+G8363/100)^(1/360))-1</f>
        <v>2.4017574793933072E-4</v>
      </c>
      <c r="I8363" s="42">
        <f>I8362*(1+H8363)</f>
        <v>90.840043364741078</v>
      </c>
      <c r="J8363" s="41">
        <f>((C8363+F8363)/2)/36000</f>
        <v>2.5083333333333338E-4</v>
      </c>
      <c r="K8363" s="42">
        <f>K8362+J8363</f>
        <v>4.7773033154271598</v>
      </c>
      <c r="L8363" s="41">
        <f>((1+G8363/100)^(1/360))-1</f>
        <v>2.4017574793933072E-4</v>
      </c>
      <c r="M8363" s="42">
        <f>M8362+L8363</f>
        <v>4.5112034795763147</v>
      </c>
    </row>
    <row r="8364" spans="1:13" x14ac:dyDescent="0.2">
      <c r="A8364" s="84">
        <v>360</v>
      </c>
      <c r="B8364" s="85">
        <v>41687</v>
      </c>
      <c r="C8364" s="105">
        <v>15.83</v>
      </c>
      <c r="D8364" s="195">
        <f t="shared" si="44"/>
        <v>1</v>
      </c>
      <c r="E8364"/>
      <c r="F8364" s="96">
        <v>2.25</v>
      </c>
      <c r="G8364" s="91">
        <f t="shared" ref="G8364:G8427" si="52">(C8364+F8364)/2</f>
        <v>9.0399999999999991</v>
      </c>
      <c r="H8364" s="41">
        <f t="shared" ref="H8364:H8427" si="53">((1+G8364/100)^(1/360))-1</f>
        <v>2.4043056935330043E-4</v>
      </c>
      <c r="I8364" s="42">
        <f t="shared" ref="I8364:I8427" si="54">I8363*(1+H8364)</f>
        <v>90.861884088087336</v>
      </c>
      <c r="J8364" s="41">
        <f t="shared" ref="J8364:J8427" si="55">((C8364+F8364)/2)/36000</f>
        <v>2.5111111111111108E-4</v>
      </c>
      <c r="K8364" s="42">
        <f t="shared" ref="K8364:K8427" si="56">K8363+J8364</f>
        <v>4.7775544265382708</v>
      </c>
      <c r="L8364" s="41">
        <f t="shared" ref="L8364:L8427" si="57">((1+G8364/100)^(1/360))-1</f>
        <v>2.4043056935330043E-4</v>
      </c>
      <c r="M8364" s="42">
        <f t="shared" ref="M8364:M8427" si="58">M8363+L8364</f>
        <v>4.511443910145668</v>
      </c>
    </row>
    <row r="8365" spans="1:13" x14ac:dyDescent="0.2">
      <c r="A8365" s="84">
        <v>360</v>
      </c>
      <c r="B8365" s="85">
        <v>41688</v>
      </c>
      <c r="C8365" s="105">
        <v>15.79</v>
      </c>
      <c r="D8365" s="195">
        <f t="shared" si="44"/>
        <v>1</v>
      </c>
      <c r="E8365"/>
      <c r="F8365" s="96">
        <v>2.2599999999999998</v>
      </c>
      <c r="G8365" s="91">
        <f t="shared" si="52"/>
        <v>9.0249999999999986</v>
      </c>
      <c r="H8365" s="41">
        <f t="shared" si="53"/>
        <v>2.400483284921151E-4</v>
      </c>
      <c r="I8365" s="42">
        <f t="shared" si="54"/>
        <v>90.883695331486322</v>
      </c>
      <c r="J8365" s="41">
        <f t="shared" si="55"/>
        <v>2.5069444444444439E-4</v>
      </c>
      <c r="K8365" s="42">
        <f t="shared" si="56"/>
        <v>4.7778051209827153</v>
      </c>
      <c r="L8365" s="41">
        <f t="shared" si="57"/>
        <v>2.400483284921151E-4</v>
      </c>
      <c r="M8365" s="42">
        <f t="shared" si="58"/>
        <v>4.5116839584741601</v>
      </c>
    </row>
    <row r="8366" spans="1:13" x14ac:dyDescent="0.2">
      <c r="A8366" s="84">
        <v>360</v>
      </c>
      <c r="B8366" s="85">
        <v>41689</v>
      </c>
      <c r="C8366" s="105">
        <v>15.74</v>
      </c>
      <c r="D8366" s="195">
        <f t="shared" si="44"/>
        <v>1</v>
      </c>
      <c r="E8366"/>
      <c r="F8366" s="96">
        <v>2.2799999999999998</v>
      </c>
      <c r="G8366" s="91">
        <f t="shared" si="52"/>
        <v>9.01</v>
      </c>
      <c r="H8366" s="41">
        <f t="shared" si="53"/>
        <v>2.3966603518332796E-4</v>
      </c>
      <c r="I8366" s="42">
        <f t="shared" si="54"/>
        <v>90.905477066409233</v>
      </c>
      <c r="J8366" s="41">
        <f t="shared" si="55"/>
        <v>2.5027777777777776E-4</v>
      </c>
      <c r="K8366" s="42">
        <f t="shared" si="56"/>
        <v>4.7780553987604932</v>
      </c>
      <c r="L8366" s="41">
        <f t="shared" si="57"/>
        <v>2.3966603518332796E-4</v>
      </c>
      <c r="M8366" s="42">
        <f t="shared" si="58"/>
        <v>4.5119236245093433</v>
      </c>
    </row>
    <row r="8367" spans="1:13" x14ac:dyDescent="0.2">
      <c r="A8367" s="84">
        <v>360</v>
      </c>
      <c r="B8367" s="85">
        <v>41690</v>
      </c>
      <c r="C8367" s="105">
        <v>15.76</v>
      </c>
      <c r="D8367" s="195">
        <f t="shared" si="44"/>
        <v>1</v>
      </c>
      <c r="E8367"/>
      <c r="F8367" s="96">
        <v>2.23</v>
      </c>
      <c r="G8367" s="91">
        <f t="shared" si="52"/>
        <v>8.9949999999999992</v>
      </c>
      <c r="H8367" s="41">
        <f t="shared" si="53"/>
        <v>2.392836894129502E-4</v>
      </c>
      <c r="I8367" s="42">
        <f t="shared" si="54"/>
        <v>90.927229264349535</v>
      </c>
      <c r="J8367" s="41">
        <f t="shared" si="55"/>
        <v>2.4986111111111107E-4</v>
      </c>
      <c r="K8367" s="42">
        <f t="shared" si="56"/>
        <v>4.7783052598716047</v>
      </c>
      <c r="L8367" s="41">
        <f t="shared" si="57"/>
        <v>2.392836894129502E-4</v>
      </c>
      <c r="M8367" s="42">
        <f t="shared" si="58"/>
        <v>4.5121629081987562</v>
      </c>
    </row>
    <row r="8368" spans="1:13" x14ac:dyDescent="0.2">
      <c r="A8368" s="84">
        <v>360</v>
      </c>
      <c r="B8368" s="85">
        <v>41691</v>
      </c>
      <c r="C8368" s="105">
        <v>15.73</v>
      </c>
      <c r="D8368" s="195">
        <f t="shared" si="44"/>
        <v>1</v>
      </c>
      <c r="E8368"/>
      <c r="F8368" s="96">
        <v>2.25</v>
      </c>
      <c r="G8368" s="91">
        <f t="shared" si="52"/>
        <v>8.99</v>
      </c>
      <c r="H8368" s="41">
        <f t="shared" si="53"/>
        <v>2.391562291619298E-4</v>
      </c>
      <c r="I8368" s="42">
        <f t="shared" si="54"/>
        <v>90.948975077628532</v>
      </c>
      <c r="J8368" s="41">
        <f t="shared" si="55"/>
        <v>2.4972222222222225E-4</v>
      </c>
      <c r="K8368" s="42">
        <f t="shared" si="56"/>
        <v>4.7785549820938273</v>
      </c>
      <c r="L8368" s="41">
        <f t="shared" si="57"/>
        <v>2.391562291619298E-4</v>
      </c>
      <c r="M8368" s="42">
        <f t="shared" si="58"/>
        <v>4.5124020644279179</v>
      </c>
    </row>
    <row r="8369" spans="1:13" x14ac:dyDescent="0.2">
      <c r="A8369" s="84">
        <v>360</v>
      </c>
      <c r="B8369" s="85">
        <v>41692</v>
      </c>
      <c r="C8369" s="105">
        <v>15.73</v>
      </c>
      <c r="D8369" s="195">
        <f t="shared" ref="D8369:D8432" si="59">B8369-B8368</f>
        <v>1</v>
      </c>
      <c r="E8369"/>
      <c r="F8369" s="96">
        <v>2.25</v>
      </c>
      <c r="G8369" s="91">
        <f t="shared" si="52"/>
        <v>8.99</v>
      </c>
      <c r="H8369" s="41">
        <f t="shared" si="53"/>
        <v>2.391562291619298E-4</v>
      </c>
      <c r="I8369" s="42">
        <f t="shared" si="54"/>
        <v>90.970726091554241</v>
      </c>
      <c r="J8369" s="41">
        <f t="shared" si="55"/>
        <v>2.4972222222222225E-4</v>
      </c>
      <c r="K8369" s="42">
        <f t="shared" si="56"/>
        <v>4.77880470431605</v>
      </c>
      <c r="L8369" s="41">
        <f t="shared" si="57"/>
        <v>2.391562291619298E-4</v>
      </c>
      <c r="M8369" s="42">
        <f t="shared" si="58"/>
        <v>4.5126412206570796</v>
      </c>
    </row>
    <row r="8370" spans="1:13" x14ac:dyDescent="0.2">
      <c r="A8370" s="84">
        <v>360</v>
      </c>
      <c r="B8370" s="85">
        <v>41693</v>
      </c>
      <c r="C8370" s="105">
        <v>15.73</v>
      </c>
      <c r="D8370" s="195">
        <f t="shared" si="59"/>
        <v>1</v>
      </c>
      <c r="E8370"/>
      <c r="F8370" s="96">
        <v>2.25</v>
      </c>
      <c r="G8370" s="91">
        <f t="shared" si="52"/>
        <v>8.99</v>
      </c>
      <c r="H8370" s="41">
        <f t="shared" si="53"/>
        <v>2.391562291619298E-4</v>
      </c>
      <c r="I8370" s="42">
        <f t="shared" si="54"/>
        <v>90.992482307370423</v>
      </c>
      <c r="J8370" s="41">
        <f t="shared" si="55"/>
        <v>2.4972222222222225E-4</v>
      </c>
      <c r="K8370" s="42">
        <f t="shared" si="56"/>
        <v>4.7790544265382726</v>
      </c>
      <c r="L8370" s="41">
        <f t="shared" si="57"/>
        <v>2.391562291619298E-4</v>
      </c>
      <c r="M8370" s="42">
        <f t="shared" si="58"/>
        <v>4.5128803768862413</v>
      </c>
    </row>
    <row r="8371" spans="1:13" x14ac:dyDescent="0.2">
      <c r="A8371" s="84">
        <v>360</v>
      </c>
      <c r="B8371" s="85">
        <v>41694</v>
      </c>
      <c r="C8371" s="105">
        <v>15.7</v>
      </c>
      <c r="D8371" s="195">
        <f t="shared" si="59"/>
        <v>1</v>
      </c>
      <c r="E8371"/>
      <c r="F8371" s="96">
        <v>2.2599999999999998</v>
      </c>
      <c r="G8371" s="91">
        <f t="shared" si="52"/>
        <v>8.98</v>
      </c>
      <c r="H8371" s="41">
        <f t="shared" si="53"/>
        <v>2.3890129116610481E-4</v>
      </c>
      <c r="I8371" s="42">
        <f t="shared" si="54"/>
        <v>91.01422052888006</v>
      </c>
      <c r="J8371" s="41">
        <f t="shared" si="55"/>
        <v>2.4944444444444444E-4</v>
      </c>
      <c r="K8371" s="42">
        <f t="shared" si="56"/>
        <v>4.7793038709827167</v>
      </c>
      <c r="L8371" s="41">
        <f t="shared" si="57"/>
        <v>2.3890129116610481E-4</v>
      </c>
      <c r="M8371" s="42">
        <f t="shared" si="58"/>
        <v>4.5131192781774079</v>
      </c>
    </row>
    <row r="8372" spans="1:13" x14ac:dyDescent="0.2">
      <c r="A8372" s="84">
        <v>360</v>
      </c>
      <c r="B8372" s="85">
        <v>41695</v>
      </c>
      <c r="C8372" s="105">
        <v>15.74</v>
      </c>
      <c r="D8372" s="195">
        <f t="shared" si="59"/>
        <v>1</v>
      </c>
      <c r="E8372"/>
      <c r="F8372" s="96">
        <v>2.2999999999999998</v>
      </c>
      <c r="G8372" s="91">
        <f t="shared" si="52"/>
        <v>9.02</v>
      </c>
      <c r="H8372" s="41">
        <f t="shared" si="53"/>
        <v>2.3992090321733883E-4</v>
      </c>
      <c r="I8372" s="42">
        <f t="shared" si="54"/>
        <v>91.036056742874976</v>
      </c>
      <c r="J8372" s="41">
        <f t="shared" si="55"/>
        <v>2.5055555555555557E-4</v>
      </c>
      <c r="K8372" s="42">
        <f t="shared" si="56"/>
        <v>4.7795544265382723</v>
      </c>
      <c r="L8372" s="41">
        <f t="shared" si="57"/>
        <v>2.3992090321733883E-4</v>
      </c>
      <c r="M8372" s="42">
        <f t="shared" si="58"/>
        <v>4.5133591990806252</v>
      </c>
    </row>
    <row r="8373" spans="1:13" x14ac:dyDescent="0.2">
      <c r="A8373" s="84">
        <v>360</v>
      </c>
      <c r="B8373" s="85">
        <v>41696</v>
      </c>
      <c r="C8373" s="105">
        <v>15.77</v>
      </c>
      <c r="D8373" s="195">
        <f t="shared" si="59"/>
        <v>1</v>
      </c>
      <c r="E8373"/>
      <c r="F8373" s="96">
        <v>2.31</v>
      </c>
      <c r="G8373" s="91">
        <f t="shared" si="52"/>
        <v>9.0399999999999991</v>
      </c>
      <c r="H8373" s="41">
        <f t="shared" si="53"/>
        <v>2.4043056935330043E-4</v>
      </c>
      <c r="I8373" s="42">
        <f t="shared" si="54"/>
        <v>91.057944593829347</v>
      </c>
      <c r="J8373" s="41">
        <f t="shared" si="55"/>
        <v>2.5111111111111108E-4</v>
      </c>
      <c r="K8373" s="42">
        <f t="shared" si="56"/>
        <v>4.7798055376493833</v>
      </c>
      <c r="L8373" s="41">
        <f t="shared" si="57"/>
        <v>2.4043056935330043E-4</v>
      </c>
      <c r="M8373" s="42">
        <f t="shared" si="58"/>
        <v>4.5135996296499785</v>
      </c>
    </row>
    <row r="8374" spans="1:13" x14ac:dyDescent="0.2">
      <c r="A8374" s="84">
        <v>360</v>
      </c>
      <c r="B8374" s="85">
        <v>41697</v>
      </c>
      <c r="C8374" s="105">
        <v>15.78</v>
      </c>
      <c r="D8374" s="195">
        <f t="shared" si="59"/>
        <v>1</v>
      </c>
      <c r="E8374"/>
      <c r="F8374" s="96">
        <v>2.29</v>
      </c>
      <c r="G8374" s="91">
        <f t="shared" si="52"/>
        <v>9.0350000000000001</v>
      </c>
      <c r="H8374" s="41">
        <f t="shared" si="53"/>
        <v>2.4030316155965181E-4</v>
      </c>
      <c r="I8374" s="42">
        <f t="shared" si="54"/>
        <v>91.079826105800365</v>
      </c>
      <c r="J8374" s="41">
        <f t="shared" si="55"/>
        <v>2.509722222222222E-4</v>
      </c>
      <c r="K8374" s="42">
        <f t="shared" si="56"/>
        <v>4.7800565098716055</v>
      </c>
      <c r="L8374" s="41">
        <f t="shared" si="57"/>
        <v>2.4030316155965181E-4</v>
      </c>
      <c r="M8374" s="42">
        <f t="shared" si="58"/>
        <v>4.5138399328115382</v>
      </c>
    </row>
    <row r="8375" spans="1:13" x14ac:dyDescent="0.2">
      <c r="A8375" s="84">
        <v>360</v>
      </c>
      <c r="B8375" s="85">
        <v>41698</v>
      </c>
      <c r="C8375" s="105">
        <v>15.73</v>
      </c>
      <c r="D8375" s="195">
        <f t="shared" si="59"/>
        <v>1</v>
      </c>
      <c r="E8375"/>
      <c r="F8375" s="96">
        <v>2.2599999999999998</v>
      </c>
      <c r="G8375" s="91">
        <f t="shared" si="52"/>
        <v>8.995000000000001</v>
      </c>
      <c r="H8375" s="41">
        <f t="shared" si="53"/>
        <v>2.392836894129502E-4</v>
      </c>
      <c r="I8375" s="42">
        <f t="shared" si="54"/>
        <v>91.101620022622043</v>
      </c>
      <c r="J8375" s="41">
        <f t="shared" si="55"/>
        <v>2.4986111111111113E-4</v>
      </c>
      <c r="K8375" s="42">
        <f t="shared" si="56"/>
        <v>4.7803063709827169</v>
      </c>
      <c r="L8375" s="41">
        <f t="shared" si="57"/>
        <v>2.392836894129502E-4</v>
      </c>
      <c r="M8375" s="42">
        <f t="shared" si="58"/>
        <v>4.5140792165009511</v>
      </c>
    </row>
    <row r="8376" spans="1:13" x14ac:dyDescent="0.2">
      <c r="A8376" s="84">
        <v>360</v>
      </c>
      <c r="B8376" s="85">
        <v>41699</v>
      </c>
      <c r="C8376" s="105">
        <v>15.73</v>
      </c>
      <c r="D8376" s="195">
        <f t="shared" si="59"/>
        <v>1</v>
      </c>
      <c r="E8376"/>
      <c r="F8376" s="96">
        <v>2.2599999999999998</v>
      </c>
      <c r="G8376" s="91">
        <f t="shared" si="52"/>
        <v>8.995000000000001</v>
      </c>
      <c r="H8376" s="41">
        <f t="shared" si="53"/>
        <v>2.392836894129502E-4</v>
      </c>
      <c r="I8376" s="42">
        <f t="shared" si="54"/>
        <v>91.123419154372556</v>
      </c>
      <c r="J8376" s="41">
        <f t="shared" si="55"/>
        <v>2.4986111111111113E-4</v>
      </c>
      <c r="K8376" s="42">
        <f t="shared" si="56"/>
        <v>4.7805562320938284</v>
      </c>
      <c r="L8376" s="41">
        <f t="shared" si="57"/>
        <v>2.392836894129502E-4</v>
      </c>
      <c r="M8376" s="42">
        <f t="shared" si="58"/>
        <v>4.5143185001903641</v>
      </c>
    </row>
    <row r="8377" spans="1:13" x14ac:dyDescent="0.2">
      <c r="A8377" s="84">
        <v>360</v>
      </c>
      <c r="B8377" s="85">
        <v>41700</v>
      </c>
      <c r="C8377" s="105">
        <v>15.73</v>
      </c>
      <c r="D8377" s="195">
        <f t="shared" si="59"/>
        <v>1</v>
      </c>
      <c r="E8377"/>
      <c r="F8377" s="96">
        <v>2.2599999999999998</v>
      </c>
      <c r="G8377" s="91">
        <f t="shared" si="52"/>
        <v>8.995000000000001</v>
      </c>
      <c r="H8377" s="41">
        <f t="shared" si="53"/>
        <v>2.392836894129502E-4</v>
      </c>
      <c r="I8377" s="42">
        <f t="shared" si="54"/>
        <v>91.145223502299743</v>
      </c>
      <c r="J8377" s="41">
        <f t="shared" si="55"/>
        <v>2.4986111111111113E-4</v>
      </c>
      <c r="K8377" s="42">
        <f t="shared" si="56"/>
        <v>4.7808060932049399</v>
      </c>
      <c r="L8377" s="41">
        <f t="shared" si="57"/>
        <v>2.392836894129502E-4</v>
      </c>
      <c r="M8377" s="42">
        <f t="shared" si="58"/>
        <v>4.514557783879777</v>
      </c>
    </row>
    <row r="8378" spans="1:13" x14ac:dyDescent="0.2">
      <c r="A8378" s="84">
        <v>360</v>
      </c>
      <c r="B8378" s="85">
        <v>41701</v>
      </c>
      <c r="C8378" s="105">
        <v>15.73</v>
      </c>
      <c r="D8378" s="195">
        <f t="shared" si="59"/>
        <v>1</v>
      </c>
      <c r="E8378"/>
      <c r="F8378" s="96">
        <v>2.2799999999999998</v>
      </c>
      <c r="G8378" s="91">
        <f t="shared" si="52"/>
        <v>9.0050000000000008</v>
      </c>
      <c r="H8378" s="41">
        <f t="shared" si="53"/>
        <v>2.3953859242298314E-4</v>
      </c>
      <c r="I8378" s="42">
        <f t="shared" si="54"/>
        <v>91.167056300843555</v>
      </c>
      <c r="J8378" s="41">
        <f t="shared" si="55"/>
        <v>2.5013888888888894E-4</v>
      </c>
      <c r="K8378" s="42">
        <f t="shared" si="56"/>
        <v>4.781056232093829</v>
      </c>
      <c r="L8378" s="41">
        <f t="shared" si="57"/>
        <v>2.3953859242298314E-4</v>
      </c>
      <c r="M8378" s="42">
        <f t="shared" si="58"/>
        <v>4.5147973224721998</v>
      </c>
    </row>
    <row r="8379" spans="1:13" x14ac:dyDescent="0.2">
      <c r="A8379" s="84">
        <v>360</v>
      </c>
      <c r="B8379" s="85">
        <v>41702</v>
      </c>
      <c r="C8379" s="105">
        <v>15.71</v>
      </c>
      <c r="D8379" s="195">
        <f t="shared" si="59"/>
        <v>1</v>
      </c>
      <c r="E8379"/>
      <c r="F8379" s="96">
        <v>2.2799999999999998</v>
      </c>
      <c r="G8379" s="91">
        <f t="shared" si="52"/>
        <v>8.995000000000001</v>
      </c>
      <c r="H8379" s="41">
        <f t="shared" si="53"/>
        <v>2.392836894129502E-4</v>
      </c>
      <c r="I8379" s="42">
        <f t="shared" si="54"/>
        <v>91.188871090428137</v>
      </c>
      <c r="J8379" s="41">
        <f t="shared" si="55"/>
        <v>2.4986111111111113E-4</v>
      </c>
      <c r="K8379" s="42">
        <f t="shared" si="56"/>
        <v>4.7813060932049405</v>
      </c>
      <c r="L8379" s="41">
        <f t="shared" si="57"/>
        <v>2.392836894129502E-4</v>
      </c>
      <c r="M8379" s="42">
        <f t="shared" si="58"/>
        <v>4.5150366061616127</v>
      </c>
    </row>
    <row r="8380" spans="1:13" x14ac:dyDescent="0.2">
      <c r="A8380" s="84">
        <v>360</v>
      </c>
      <c r="B8380" s="85">
        <v>41703</v>
      </c>
      <c r="C8380" s="105">
        <v>15.68</v>
      </c>
      <c r="D8380" s="195">
        <f t="shared" si="59"/>
        <v>1</v>
      </c>
      <c r="E8380"/>
      <c r="F8380" s="96">
        <v>2.31</v>
      </c>
      <c r="G8380" s="91">
        <f t="shared" si="52"/>
        <v>8.9949999999999992</v>
      </c>
      <c r="H8380" s="41">
        <f t="shared" si="53"/>
        <v>2.392836894129502E-4</v>
      </c>
      <c r="I8380" s="42">
        <f t="shared" si="54"/>
        <v>91.210691099936057</v>
      </c>
      <c r="J8380" s="41">
        <f t="shared" si="55"/>
        <v>2.4986111111111107E-4</v>
      </c>
      <c r="K8380" s="42">
        <f t="shared" si="56"/>
        <v>4.781555954316052</v>
      </c>
      <c r="L8380" s="41">
        <f t="shared" si="57"/>
        <v>2.392836894129502E-4</v>
      </c>
      <c r="M8380" s="42">
        <f t="shared" si="58"/>
        <v>4.5152758898510257</v>
      </c>
    </row>
    <row r="8381" spans="1:13" x14ac:dyDescent="0.2">
      <c r="A8381" s="84">
        <v>360</v>
      </c>
      <c r="B8381" s="85">
        <v>41704</v>
      </c>
      <c r="C8381" s="105">
        <v>15.67</v>
      </c>
      <c r="D8381" s="195">
        <f t="shared" si="59"/>
        <v>1</v>
      </c>
      <c r="E8381"/>
      <c r="F8381" s="96">
        <v>2.31</v>
      </c>
      <c r="G8381" s="91">
        <f t="shared" si="52"/>
        <v>8.99</v>
      </c>
      <c r="H8381" s="41">
        <f t="shared" si="53"/>
        <v>2.391562291619298E-4</v>
      </c>
      <c r="I8381" s="42">
        <f t="shared" si="54"/>
        <v>91.232504704878764</v>
      </c>
      <c r="J8381" s="41">
        <f t="shared" si="55"/>
        <v>2.4972222222222225E-4</v>
      </c>
      <c r="K8381" s="42">
        <f t="shared" si="56"/>
        <v>4.7818056765382746</v>
      </c>
      <c r="L8381" s="41">
        <f t="shared" si="57"/>
        <v>2.391562291619298E-4</v>
      </c>
      <c r="M8381" s="42">
        <f t="shared" si="58"/>
        <v>4.5155150460801874</v>
      </c>
    </row>
    <row r="8382" spans="1:13" x14ac:dyDescent="0.2">
      <c r="A8382" s="84">
        <v>360</v>
      </c>
      <c r="B8382" s="85">
        <v>41705</v>
      </c>
      <c r="C8382" s="105">
        <v>15.67</v>
      </c>
      <c r="D8382" s="195">
        <f t="shared" si="59"/>
        <v>1</v>
      </c>
      <c r="E8382"/>
      <c r="F8382" s="96">
        <v>2.31</v>
      </c>
      <c r="G8382" s="91">
        <f t="shared" si="52"/>
        <v>8.99</v>
      </c>
      <c r="H8382" s="41">
        <f t="shared" si="53"/>
        <v>2.391562291619298E-4</v>
      </c>
      <c r="I8382" s="42">
        <f t="shared" si="54"/>
        <v>91.254323526680977</v>
      </c>
      <c r="J8382" s="41">
        <f t="shared" si="55"/>
        <v>2.4972222222222225E-4</v>
      </c>
      <c r="K8382" s="42">
        <f t="shared" si="56"/>
        <v>4.7820553987604972</v>
      </c>
      <c r="L8382" s="41">
        <f t="shared" si="57"/>
        <v>2.391562291619298E-4</v>
      </c>
      <c r="M8382" s="42">
        <f t="shared" si="58"/>
        <v>4.5157542023093491</v>
      </c>
    </row>
    <row r="8383" spans="1:13" x14ac:dyDescent="0.2">
      <c r="A8383" s="84">
        <v>360</v>
      </c>
      <c r="B8383" s="85">
        <v>41706</v>
      </c>
      <c r="C8383" s="105">
        <v>15.67</v>
      </c>
      <c r="D8383" s="195">
        <f t="shared" si="59"/>
        <v>1</v>
      </c>
      <c r="E8383"/>
      <c r="F8383" s="96">
        <v>2.31</v>
      </c>
      <c r="G8383" s="91">
        <f t="shared" si="52"/>
        <v>8.99</v>
      </c>
      <c r="H8383" s="41">
        <f t="shared" si="53"/>
        <v>2.391562291619298E-4</v>
      </c>
      <c r="I8383" s="42">
        <f t="shared" si="54"/>
        <v>91.276147566590339</v>
      </c>
      <c r="J8383" s="41">
        <f t="shared" si="55"/>
        <v>2.4972222222222225E-4</v>
      </c>
      <c r="K8383" s="42">
        <f t="shared" si="56"/>
        <v>4.7823051209827199</v>
      </c>
      <c r="L8383" s="41">
        <f t="shared" si="57"/>
        <v>2.391562291619298E-4</v>
      </c>
      <c r="M8383" s="42">
        <f t="shared" si="58"/>
        <v>4.5159933585385108</v>
      </c>
    </row>
    <row r="8384" spans="1:13" x14ac:dyDescent="0.2">
      <c r="A8384" s="84">
        <v>360</v>
      </c>
      <c r="B8384" s="85">
        <v>41707</v>
      </c>
      <c r="C8384" s="105">
        <v>15.67</v>
      </c>
      <c r="D8384" s="195">
        <f t="shared" si="59"/>
        <v>1</v>
      </c>
      <c r="E8384"/>
      <c r="F8384" s="96">
        <v>2.31</v>
      </c>
      <c r="G8384" s="91">
        <f t="shared" si="52"/>
        <v>8.99</v>
      </c>
      <c r="H8384" s="41">
        <f t="shared" si="53"/>
        <v>2.391562291619298E-4</v>
      </c>
      <c r="I8384" s="42">
        <f t="shared" si="54"/>
        <v>91.297976825854789</v>
      </c>
      <c r="J8384" s="41">
        <f t="shared" si="55"/>
        <v>2.4972222222222225E-4</v>
      </c>
      <c r="K8384" s="42">
        <f t="shared" si="56"/>
        <v>4.7825548432049425</v>
      </c>
      <c r="L8384" s="41">
        <f t="shared" si="57"/>
        <v>2.391562291619298E-4</v>
      </c>
      <c r="M8384" s="42">
        <f t="shared" si="58"/>
        <v>4.5162325147676725</v>
      </c>
    </row>
    <row r="8385" spans="1:13" x14ac:dyDescent="0.2">
      <c r="A8385" s="84">
        <v>360</v>
      </c>
      <c r="B8385" s="85">
        <v>41708</v>
      </c>
      <c r="C8385" s="105">
        <v>15.61</v>
      </c>
      <c r="D8385" s="195">
        <f t="shared" si="59"/>
        <v>1</v>
      </c>
      <c r="E8385"/>
      <c r="F8385" s="96">
        <v>2.3199999999999998</v>
      </c>
      <c r="G8385" s="91">
        <f t="shared" si="52"/>
        <v>8.9649999999999999</v>
      </c>
      <c r="H8385" s="41">
        <f t="shared" si="53"/>
        <v>2.3851884042858096E-4</v>
      </c>
      <c r="I8385" s="42">
        <f t="shared" si="54"/>
        <v>91.319753113420774</v>
      </c>
      <c r="J8385" s="41">
        <f t="shared" si="55"/>
        <v>2.4902777777777776E-4</v>
      </c>
      <c r="K8385" s="42">
        <f t="shared" si="56"/>
        <v>4.7828038709827201</v>
      </c>
      <c r="L8385" s="41">
        <f t="shared" si="57"/>
        <v>2.3851884042858096E-4</v>
      </c>
      <c r="M8385" s="42">
        <f t="shared" si="58"/>
        <v>4.5164710336081013</v>
      </c>
    </row>
    <row r="8386" spans="1:13" x14ac:dyDescent="0.2">
      <c r="A8386" s="84">
        <v>360</v>
      </c>
      <c r="B8386" s="85">
        <v>41709</v>
      </c>
      <c r="C8386" s="105">
        <v>15.63</v>
      </c>
      <c r="D8386" s="195">
        <f t="shared" si="59"/>
        <v>1</v>
      </c>
      <c r="E8386"/>
      <c r="F8386" s="96">
        <v>2.3199999999999998</v>
      </c>
      <c r="G8386" s="91">
        <f t="shared" si="52"/>
        <v>8.9749999999999996</v>
      </c>
      <c r="H8386" s="41">
        <f t="shared" si="53"/>
        <v>2.3877381341996795E-4</v>
      </c>
      <c r="I8386" s="42">
        <f t="shared" si="54"/>
        <v>91.34155787911223</v>
      </c>
      <c r="J8386" s="41">
        <f t="shared" si="55"/>
        <v>2.4930555555555556E-4</v>
      </c>
      <c r="K8386" s="42">
        <f t="shared" si="56"/>
        <v>4.7830531765382753</v>
      </c>
      <c r="L8386" s="41">
        <f t="shared" si="57"/>
        <v>2.3877381341996795E-4</v>
      </c>
      <c r="M8386" s="42">
        <f t="shared" si="58"/>
        <v>4.5167098074215213</v>
      </c>
    </row>
    <row r="8387" spans="1:13" x14ac:dyDescent="0.2">
      <c r="A8387" s="84">
        <v>360</v>
      </c>
      <c r="B8387" s="85">
        <v>41710</v>
      </c>
      <c r="C8387" s="105">
        <v>15.63</v>
      </c>
      <c r="D8387" s="195">
        <f t="shared" si="59"/>
        <v>1</v>
      </c>
      <c r="E8387"/>
      <c r="F8387" s="96">
        <v>2.31</v>
      </c>
      <c r="G8387" s="91">
        <f t="shared" si="52"/>
        <v>8.9700000000000006</v>
      </c>
      <c r="H8387" s="41">
        <f t="shared" si="53"/>
        <v>2.3864632984094136E-4</v>
      </c>
      <c r="I8387" s="42">
        <f t="shared" si="54"/>
        <v>91.363356206662033</v>
      </c>
      <c r="J8387" s="41">
        <f t="shared" si="55"/>
        <v>2.4916666666666669E-4</v>
      </c>
      <c r="K8387" s="42">
        <f t="shared" si="56"/>
        <v>4.7833023432049417</v>
      </c>
      <c r="L8387" s="41">
        <f t="shared" si="57"/>
        <v>2.3864632984094136E-4</v>
      </c>
      <c r="M8387" s="42">
        <f t="shared" si="58"/>
        <v>4.516948453751362</v>
      </c>
    </row>
    <row r="8388" spans="1:13" x14ac:dyDescent="0.2">
      <c r="A8388" s="84">
        <v>360</v>
      </c>
      <c r="B8388" s="85">
        <v>41711</v>
      </c>
      <c r="C8388" s="105">
        <v>15.64</v>
      </c>
      <c r="D8388" s="195">
        <f t="shared" si="59"/>
        <v>1</v>
      </c>
      <c r="E8388"/>
      <c r="F8388" s="96">
        <v>2.2999999999999998</v>
      </c>
      <c r="G8388" s="91">
        <f t="shared" si="52"/>
        <v>8.9700000000000006</v>
      </c>
      <c r="H8388" s="41">
        <f t="shared" si="53"/>
        <v>2.3864632984094136E-4</v>
      </c>
      <c r="I8388" s="42">
        <f t="shared" si="54"/>
        <v>91.385159736302697</v>
      </c>
      <c r="J8388" s="41">
        <f t="shared" si="55"/>
        <v>2.4916666666666669E-4</v>
      </c>
      <c r="K8388" s="42">
        <f t="shared" si="56"/>
        <v>4.7835515098716082</v>
      </c>
      <c r="L8388" s="41">
        <f t="shared" si="57"/>
        <v>2.3864632984094136E-4</v>
      </c>
      <c r="M8388" s="42">
        <f t="shared" si="58"/>
        <v>4.5171871000812027</v>
      </c>
    </row>
    <row r="8389" spans="1:13" x14ac:dyDescent="0.2">
      <c r="A8389" s="84">
        <v>360</v>
      </c>
      <c r="B8389" s="85">
        <v>41712</v>
      </c>
      <c r="C8389" s="105">
        <v>15.65</v>
      </c>
      <c r="D8389" s="195">
        <f t="shared" si="59"/>
        <v>1</v>
      </c>
      <c r="E8389"/>
      <c r="F8389" s="96">
        <v>2.27</v>
      </c>
      <c r="G8389" s="91">
        <f t="shared" si="52"/>
        <v>8.9600000000000009</v>
      </c>
      <c r="H8389" s="41">
        <f t="shared" si="53"/>
        <v>2.3839134518244265E-4</v>
      </c>
      <c r="I8389" s="42">
        <f t="shared" si="54"/>
        <v>91.406945167461942</v>
      </c>
      <c r="J8389" s="41">
        <f t="shared" si="55"/>
        <v>2.4888888888888893E-4</v>
      </c>
      <c r="K8389" s="42">
        <f t="shared" si="56"/>
        <v>4.7838003987604969</v>
      </c>
      <c r="L8389" s="41">
        <f t="shared" si="57"/>
        <v>2.3839134518244265E-4</v>
      </c>
      <c r="M8389" s="42">
        <f t="shared" si="58"/>
        <v>4.5174254914263852</v>
      </c>
    </row>
    <row r="8390" spans="1:13" x14ac:dyDescent="0.2">
      <c r="A8390" s="84">
        <v>360</v>
      </c>
      <c r="B8390" s="85">
        <v>41713</v>
      </c>
      <c r="C8390" s="105">
        <v>15.65</v>
      </c>
      <c r="D8390" s="195">
        <f t="shared" si="59"/>
        <v>1</v>
      </c>
      <c r="E8390"/>
      <c r="F8390" s="96">
        <v>2.27</v>
      </c>
      <c r="G8390" s="91">
        <f t="shared" si="52"/>
        <v>8.9600000000000009</v>
      </c>
      <c r="H8390" s="41">
        <f t="shared" si="53"/>
        <v>2.3839134518244265E-4</v>
      </c>
      <c r="I8390" s="42">
        <f t="shared" si="54"/>
        <v>91.428735792079436</v>
      </c>
      <c r="J8390" s="41">
        <f t="shared" si="55"/>
        <v>2.4888888888888893E-4</v>
      </c>
      <c r="K8390" s="42">
        <f t="shared" si="56"/>
        <v>4.7840492876493856</v>
      </c>
      <c r="L8390" s="41">
        <f t="shared" si="57"/>
        <v>2.3839134518244265E-4</v>
      </c>
      <c r="M8390" s="42">
        <f t="shared" si="58"/>
        <v>4.5176638827715676</v>
      </c>
    </row>
    <row r="8391" spans="1:13" x14ac:dyDescent="0.2">
      <c r="A8391" s="84">
        <v>360</v>
      </c>
      <c r="B8391" s="85">
        <v>41714</v>
      </c>
      <c r="C8391" s="105">
        <v>15.65</v>
      </c>
      <c r="D8391" s="195">
        <f t="shared" si="59"/>
        <v>1</v>
      </c>
      <c r="E8391"/>
      <c r="F8391" s="96">
        <v>2.27</v>
      </c>
      <c r="G8391" s="91">
        <f t="shared" si="52"/>
        <v>8.9600000000000009</v>
      </c>
      <c r="H8391" s="41">
        <f t="shared" si="53"/>
        <v>2.3839134518244265E-4</v>
      </c>
      <c r="I8391" s="42">
        <f t="shared" si="54"/>
        <v>91.450531611393245</v>
      </c>
      <c r="J8391" s="41">
        <f t="shared" si="55"/>
        <v>2.4888888888888893E-4</v>
      </c>
      <c r="K8391" s="42">
        <f t="shared" si="56"/>
        <v>4.7842981765382744</v>
      </c>
      <c r="L8391" s="41">
        <f t="shared" si="57"/>
        <v>2.3839134518244265E-4</v>
      </c>
      <c r="M8391" s="42">
        <f t="shared" si="58"/>
        <v>4.51790227411675</v>
      </c>
    </row>
    <row r="8392" spans="1:13" x14ac:dyDescent="0.2">
      <c r="A8392" s="84">
        <v>360</v>
      </c>
      <c r="B8392" s="85">
        <v>41715</v>
      </c>
      <c r="C8392" s="105">
        <v>15.64</v>
      </c>
      <c r="D8392" s="195">
        <f t="shared" si="59"/>
        <v>1</v>
      </c>
      <c r="E8392"/>
      <c r="F8392" s="96">
        <v>2.2799999999999998</v>
      </c>
      <c r="G8392" s="91">
        <f t="shared" si="52"/>
        <v>8.9600000000000009</v>
      </c>
      <c r="H8392" s="41">
        <f t="shared" si="53"/>
        <v>2.3839134518244265E-4</v>
      </c>
      <c r="I8392" s="42">
        <f t="shared" si="54"/>
        <v>91.47233262664173</v>
      </c>
      <c r="J8392" s="41">
        <f t="shared" si="55"/>
        <v>2.4888888888888893E-4</v>
      </c>
      <c r="K8392" s="42">
        <f t="shared" si="56"/>
        <v>4.7845470654271631</v>
      </c>
      <c r="L8392" s="41">
        <f t="shared" si="57"/>
        <v>2.3839134518244265E-4</v>
      </c>
      <c r="M8392" s="42">
        <f t="shared" si="58"/>
        <v>4.5181406654619325</v>
      </c>
    </row>
    <row r="8393" spans="1:13" x14ac:dyDescent="0.2">
      <c r="A8393" s="84">
        <v>360</v>
      </c>
      <c r="B8393" s="85">
        <v>41716</v>
      </c>
      <c r="C8393" s="105">
        <v>15.65</v>
      </c>
      <c r="D8393" s="195">
        <f t="shared" si="59"/>
        <v>1</v>
      </c>
      <c r="E8393"/>
      <c r="F8393" s="96">
        <v>2.27</v>
      </c>
      <c r="G8393" s="91">
        <f t="shared" si="52"/>
        <v>8.9600000000000009</v>
      </c>
      <c r="H8393" s="41">
        <f t="shared" si="53"/>
        <v>2.3839134518244265E-4</v>
      </c>
      <c r="I8393" s="42">
        <f t="shared" si="54"/>
        <v>91.494138839063567</v>
      </c>
      <c r="J8393" s="41">
        <f t="shared" si="55"/>
        <v>2.4888888888888893E-4</v>
      </c>
      <c r="K8393" s="42">
        <f t="shared" si="56"/>
        <v>4.7847959543160519</v>
      </c>
      <c r="L8393" s="41">
        <f t="shared" si="57"/>
        <v>2.3839134518244265E-4</v>
      </c>
      <c r="M8393" s="42">
        <f t="shared" si="58"/>
        <v>4.5183790568071149</v>
      </c>
    </row>
    <row r="8394" spans="1:13" x14ac:dyDescent="0.2">
      <c r="A8394" s="84">
        <v>360</v>
      </c>
      <c r="B8394" s="85">
        <v>41717</v>
      </c>
      <c r="C8394" s="105">
        <v>15.62</v>
      </c>
      <c r="D8394" s="195">
        <f t="shared" si="59"/>
        <v>1</v>
      </c>
      <c r="E8394"/>
      <c r="F8394" s="96">
        <v>2.25</v>
      </c>
      <c r="G8394" s="91">
        <f t="shared" si="52"/>
        <v>8.9349999999999987</v>
      </c>
      <c r="H8394" s="41">
        <f t="shared" si="53"/>
        <v>2.3775378142398829E-4</v>
      </c>
      <c r="I8394" s="42">
        <f t="shared" si="54"/>
        <v>91.515891916550686</v>
      </c>
      <c r="J8394" s="41">
        <f t="shared" si="55"/>
        <v>2.4819444444444438E-4</v>
      </c>
      <c r="K8394" s="42">
        <f t="shared" si="56"/>
        <v>4.7850441487604964</v>
      </c>
      <c r="L8394" s="41">
        <f t="shared" si="57"/>
        <v>2.3775378142398829E-4</v>
      </c>
      <c r="M8394" s="42">
        <f t="shared" si="58"/>
        <v>4.5186168105885391</v>
      </c>
    </row>
    <row r="8395" spans="1:13" x14ac:dyDescent="0.2">
      <c r="A8395" s="84">
        <v>360</v>
      </c>
      <c r="B8395" s="85">
        <v>41718</v>
      </c>
      <c r="C8395" s="105">
        <v>15.62</v>
      </c>
      <c r="D8395" s="195">
        <f t="shared" si="59"/>
        <v>1</v>
      </c>
      <c r="E8395"/>
      <c r="F8395" s="96">
        <v>2.2400000000000002</v>
      </c>
      <c r="G8395" s="91">
        <f t="shared" si="52"/>
        <v>8.93</v>
      </c>
      <c r="H8395" s="41">
        <f t="shared" si="53"/>
        <v>2.3762625116319214E-4</v>
      </c>
      <c r="I8395" s="42">
        <f t="shared" si="54"/>
        <v>91.537638494868673</v>
      </c>
      <c r="J8395" s="41">
        <f t="shared" si="55"/>
        <v>2.4805555555555556E-4</v>
      </c>
      <c r="K8395" s="42">
        <f t="shared" si="56"/>
        <v>4.7852922043160522</v>
      </c>
      <c r="L8395" s="41">
        <f t="shared" si="57"/>
        <v>2.3762625116319214E-4</v>
      </c>
      <c r="M8395" s="42">
        <f t="shared" si="58"/>
        <v>4.5188544368397023</v>
      </c>
    </row>
    <row r="8396" spans="1:13" x14ac:dyDescent="0.2">
      <c r="A8396" s="84">
        <v>360</v>
      </c>
      <c r="B8396" s="85">
        <v>41719</v>
      </c>
      <c r="C8396" s="105">
        <v>15.55</v>
      </c>
      <c r="D8396" s="195">
        <f t="shared" si="59"/>
        <v>1</v>
      </c>
      <c r="E8396"/>
      <c r="F8396" s="96">
        <v>2.2200000000000002</v>
      </c>
      <c r="G8396" s="91">
        <f t="shared" si="52"/>
        <v>8.8849999999999998</v>
      </c>
      <c r="H8396" s="41">
        <f t="shared" si="53"/>
        <v>2.3647821605710106E-4</v>
      </c>
      <c r="I8396" s="42">
        <f t="shared" si="54"/>
        <v>91.559285152322019</v>
      </c>
      <c r="J8396" s="41">
        <f t="shared" si="55"/>
        <v>2.4680555555555556E-4</v>
      </c>
      <c r="K8396" s="42">
        <f t="shared" si="56"/>
        <v>4.7855390098716075</v>
      </c>
      <c r="L8396" s="41">
        <f t="shared" si="57"/>
        <v>2.3647821605710106E-4</v>
      </c>
      <c r="M8396" s="42">
        <f t="shared" si="58"/>
        <v>4.5190909150557594</v>
      </c>
    </row>
    <row r="8397" spans="1:13" x14ac:dyDescent="0.2">
      <c r="A8397" s="84">
        <v>360</v>
      </c>
      <c r="B8397" s="85">
        <v>41720</v>
      </c>
      <c r="C8397" s="105">
        <v>15.55</v>
      </c>
      <c r="D8397" s="195">
        <f t="shared" si="59"/>
        <v>1</v>
      </c>
      <c r="E8397"/>
      <c r="F8397" s="96">
        <v>2.2200000000000002</v>
      </c>
      <c r="G8397" s="91">
        <f t="shared" si="52"/>
        <v>8.8849999999999998</v>
      </c>
      <c r="H8397" s="41">
        <f t="shared" si="53"/>
        <v>2.3647821605710106E-4</v>
      </c>
      <c r="I8397" s="42">
        <f t="shared" si="54"/>
        <v>91.580936928738311</v>
      </c>
      <c r="J8397" s="41">
        <f t="shared" si="55"/>
        <v>2.4680555555555556E-4</v>
      </c>
      <c r="K8397" s="42">
        <f t="shared" si="56"/>
        <v>4.7857858154271629</v>
      </c>
      <c r="L8397" s="41">
        <f t="shared" si="57"/>
        <v>2.3647821605710106E-4</v>
      </c>
      <c r="M8397" s="42">
        <f t="shared" si="58"/>
        <v>4.5193273932718165</v>
      </c>
    </row>
    <row r="8398" spans="1:13" x14ac:dyDescent="0.2">
      <c r="A8398" s="84">
        <v>360</v>
      </c>
      <c r="B8398" s="85">
        <v>41721</v>
      </c>
      <c r="C8398" s="105">
        <v>15.55</v>
      </c>
      <c r="D8398" s="195">
        <f t="shared" si="59"/>
        <v>1</v>
      </c>
      <c r="E8398"/>
      <c r="F8398" s="96">
        <v>2.2200000000000002</v>
      </c>
      <c r="G8398" s="91">
        <f t="shared" si="52"/>
        <v>8.8849999999999998</v>
      </c>
      <c r="H8398" s="41">
        <f t="shared" si="53"/>
        <v>2.3647821605710106E-4</v>
      </c>
      <c r="I8398" s="42">
        <f t="shared" si="54"/>
        <v>91.602593825328057</v>
      </c>
      <c r="J8398" s="41">
        <f t="shared" si="55"/>
        <v>2.4680555555555556E-4</v>
      </c>
      <c r="K8398" s="42">
        <f t="shared" si="56"/>
        <v>4.7860326209827182</v>
      </c>
      <c r="L8398" s="41">
        <f t="shared" si="57"/>
        <v>2.3647821605710106E-4</v>
      </c>
      <c r="M8398" s="42">
        <f t="shared" si="58"/>
        <v>4.5195638714878736</v>
      </c>
    </row>
    <row r="8399" spans="1:13" x14ac:dyDescent="0.2">
      <c r="A8399" s="84">
        <v>360</v>
      </c>
      <c r="B8399" s="85">
        <v>41722</v>
      </c>
      <c r="C8399" s="105">
        <v>15.51</v>
      </c>
      <c r="D8399" s="195">
        <f t="shared" si="59"/>
        <v>1</v>
      </c>
      <c r="E8399"/>
      <c r="F8399" s="96">
        <v>2.2799999999999998</v>
      </c>
      <c r="G8399" s="91">
        <f t="shared" si="52"/>
        <v>8.8949999999999996</v>
      </c>
      <c r="H8399" s="41">
        <f t="shared" si="53"/>
        <v>2.3673337585305987E-4</v>
      </c>
      <c r="I8399" s="42">
        <f t="shared" si="54"/>
        <v>91.624279216601224</v>
      </c>
      <c r="J8399" s="41">
        <f t="shared" si="55"/>
        <v>2.4708333333333331E-4</v>
      </c>
      <c r="K8399" s="42">
        <f t="shared" si="56"/>
        <v>4.7862797043160512</v>
      </c>
      <c r="L8399" s="41">
        <f t="shared" si="57"/>
        <v>2.3673337585305987E-4</v>
      </c>
      <c r="M8399" s="42">
        <f t="shared" si="58"/>
        <v>4.5198006048637271</v>
      </c>
    </row>
    <row r="8400" spans="1:13" x14ac:dyDescent="0.2">
      <c r="A8400" s="84">
        <v>360</v>
      </c>
      <c r="B8400" s="85">
        <v>41723</v>
      </c>
      <c r="C8400" s="105">
        <v>15.52</v>
      </c>
      <c r="D8400" s="195">
        <f t="shared" si="59"/>
        <v>1</v>
      </c>
      <c r="E8400"/>
      <c r="F8400" s="96">
        <v>2.2200000000000002</v>
      </c>
      <c r="G8400" s="91">
        <f t="shared" si="52"/>
        <v>8.8699999999999992</v>
      </c>
      <c r="H8400" s="41">
        <f t="shared" si="53"/>
        <v>2.3609543254354826E-4</v>
      </c>
      <c r="I8400" s="42">
        <f t="shared" si="54"/>
        <v>91.645911290434356</v>
      </c>
      <c r="J8400" s="41">
        <f t="shared" si="55"/>
        <v>2.4638888888888887E-4</v>
      </c>
      <c r="K8400" s="42">
        <f t="shared" si="56"/>
        <v>4.78652609320494</v>
      </c>
      <c r="L8400" s="41">
        <f t="shared" si="57"/>
        <v>2.3609543254354826E-4</v>
      </c>
      <c r="M8400" s="42">
        <f t="shared" si="58"/>
        <v>4.5200367002962709</v>
      </c>
    </row>
    <row r="8401" spans="1:13" x14ac:dyDescent="0.2">
      <c r="A8401" s="84">
        <v>360</v>
      </c>
      <c r="B8401" s="85">
        <v>41724</v>
      </c>
      <c r="C8401" s="105">
        <v>15.55</v>
      </c>
      <c r="D8401" s="195">
        <f t="shared" si="59"/>
        <v>1</v>
      </c>
      <c r="E8401"/>
      <c r="F8401" s="96">
        <v>2.27</v>
      </c>
      <c r="G8401" s="91">
        <f t="shared" si="52"/>
        <v>8.91</v>
      </c>
      <c r="H8401" s="41">
        <f t="shared" si="53"/>
        <v>2.3711607173804161E-4</v>
      </c>
      <c r="I8401" s="42">
        <f t="shared" si="54"/>
        <v>91.667642008910391</v>
      </c>
      <c r="J8401" s="41">
        <f t="shared" si="55"/>
        <v>2.475E-4</v>
      </c>
      <c r="K8401" s="42">
        <f t="shared" si="56"/>
        <v>4.7867735932049404</v>
      </c>
      <c r="L8401" s="41">
        <f t="shared" si="57"/>
        <v>2.3711607173804161E-4</v>
      </c>
      <c r="M8401" s="42">
        <f t="shared" si="58"/>
        <v>4.5202738163680092</v>
      </c>
    </row>
    <row r="8402" spans="1:13" x14ac:dyDescent="0.2">
      <c r="A8402" s="84">
        <v>360</v>
      </c>
      <c r="B8402" s="85">
        <v>41725</v>
      </c>
      <c r="C8402" s="105">
        <v>15.54</v>
      </c>
      <c r="D8402" s="195">
        <f t="shared" si="59"/>
        <v>1</v>
      </c>
      <c r="E8402"/>
      <c r="F8402" s="96">
        <v>2.2599999999999998</v>
      </c>
      <c r="G8402" s="91">
        <f t="shared" si="52"/>
        <v>8.8999999999999986</v>
      </c>
      <c r="H8402" s="41">
        <f t="shared" si="53"/>
        <v>2.3686094698871507E-4</v>
      </c>
      <c r="I8402" s="42">
        <f t="shared" si="54"/>
        <v>91.689354493404849</v>
      </c>
      <c r="J8402" s="41">
        <f t="shared" si="55"/>
        <v>2.4722222222222219E-4</v>
      </c>
      <c r="K8402" s="42">
        <f t="shared" si="56"/>
        <v>4.7870208154271623</v>
      </c>
      <c r="L8402" s="41">
        <f t="shared" si="57"/>
        <v>2.3686094698871507E-4</v>
      </c>
      <c r="M8402" s="42">
        <f t="shared" si="58"/>
        <v>4.5205106773149977</v>
      </c>
    </row>
    <row r="8403" spans="1:13" x14ac:dyDescent="0.2">
      <c r="A8403" s="84">
        <v>360</v>
      </c>
      <c r="B8403" s="85">
        <v>41726</v>
      </c>
      <c r="C8403" s="105">
        <v>15.5</v>
      </c>
      <c r="D8403" s="195">
        <f t="shared" si="59"/>
        <v>1</v>
      </c>
      <c r="E8403"/>
      <c r="F8403" s="96">
        <v>2.2599999999999998</v>
      </c>
      <c r="G8403" s="91">
        <f t="shared" si="52"/>
        <v>8.879999999999999</v>
      </c>
      <c r="H8403" s="41">
        <f t="shared" si="53"/>
        <v>2.3635062739568724E-4</v>
      </c>
      <c r="I8403" s="42">
        <f t="shared" si="54"/>
        <v>91.711025329864867</v>
      </c>
      <c r="J8403" s="41">
        <f t="shared" si="55"/>
        <v>2.4666666666666663E-4</v>
      </c>
      <c r="K8403" s="42">
        <f t="shared" si="56"/>
        <v>4.7872674820938288</v>
      </c>
      <c r="L8403" s="41">
        <f t="shared" si="57"/>
        <v>2.3635062739568724E-4</v>
      </c>
      <c r="M8403" s="42">
        <f t="shared" si="58"/>
        <v>4.5207470279423934</v>
      </c>
    </row>
    <row r="8404" spans="1:13" x14ac:dyDescent="0.2">
      <c r="A8404" s="84">
        <v>360</v>
      </c>
      <c r="B8404" s="85">
        <v>41727</v>
      </c>
      <c r="C8404" s="105">
        <v>15.5</v>
      </c>
      <c r="D8404" s="195">
        <f t="shared" si="59"/>
        <v>1</v>
      </c>
      <c r="E8404"/>
      <c r="F8404" s="96">
        <v>2.2599999999999998</v>
      </c>
      <c r="G8404" s="91">
        <f t="shared" si="52"/>
        <v>8.879999999999999</v>
      </c>
      <c r="H8404" s="41">
        <f t="shared" si="53"/>
        <v>2.3635062739568724E-4</v>
      </c>
      <c r="I8404" s="42">
        <f t="shared" si="54"/>
        <v>91.732701288240676</v>
      </c>
      <c r="J8404" s="41">
        <f t="shared" si="55"/>
        <v>2.4666666666666663E-4</v>
      </c>
      <c r="K8404" s="42">
        <f t="shared" si="56"/>
        <v>4.7875141487604953</v>
      </c>
      <c r="L8404" s="41">
        <f t="shared" si="57"/>
        <v>2.3635062739568724E-4</v>
      </c>
      <c r="M8404" s="42">
        <f t="shared" si="58"/>
        <v>4.520983378569789</v>
      </c>
    </row>
    <row r="8405" spans="1:13" x14ac:dyDescent="0.2">
      <c r="A8405" s="84">
        <v>360</v>
      </c>
      <c r="B8405" s="85">
        <v>41728</v>
      </c>
      <c r="C8405" s="105">
        <v>15.5</v>
      </c>
      <c r="D8405" s="195">
        <f t="shared" si="59"/>
        <v>1</v>
      </c>
      <c r="E8405"/>
      <c r="F8405" s="96">
        <v>2.2599999999999998</v>
      </c>
      <c r="G8405" s="91">
        <f t="shared" si="52"/>
        <v>8.879999999999999</v>
      </c>
      <c r="H8405" s="41">
        <f t="shared" si="53"/>
        <v>2.3635062739568724E-4</v>
      </c>
      <c r="I8405" s="42">
        <f t="shared" si="54"/>
        <v>91.754382369742856</v>
      </c>
      <c r="J8405" s="41">
        <f t="shared" si="55"/>
        <v>2.4666666666666663E-4</v>
      </c>
      <c r="K8405" s="42">
        <f t="shared" si="56"/>
        <v>4.7877608154271618</v>
      </c>
      <c r="L8405" s="41">
        <f t="shared" si="57"/>
        <v>2.3635062739568724E-4</v>
      </c>
      <c r="M8405" s="42">
        <f t="shared" si="58"/>
        <v>4.5212197291971847</v>
      </c>
    </row>
    <row r="8406" spans="1:13" x14ac:dyDescent="0.2">
      <c r="A8406" s="84">
        <v>360</v>
      </c>
      <c r="B8406" s="85">
        <v>41729</v>
      </c>
      <c r="C8406" s="105">
        <v>15.49</v>
      </c>
      <c r="D8406" s="195">
        <f t="shared" si="59"/>
        <v>1</v>
      </c>
      <c r="E8406"/>
      <c r="F8406" s="96">
        <v>2.27</v>
      </c>
      <c r="G8406" s="91">
        <f t="shared" si="52"/>
        <v>8.8800000000000008</v>
      </c>
      <c r="H8406" s="41">
        <f t="shared" si="53"/>
        <v>2.3635062739568724E-4</v>
      </c>
      <c r="I8406" s="42">
        <f t="shared" si="54"/>
        <v>91.776068575582244</v>
      </c>
      <c r="J8406" s="41">
        <f t="shared" si="55"/>
        <v>2.4666666666666668E-4</v>
      </c>
      <c r="K8406" s="42">
        <f t="shared" si="56"/>
        <v>4.7880074820938283</v>
      </c>
      <c r="L8406" s="41">
        <f t="shared" si="57"/>
        <v>2.3635062739568724E-4</v>
      </c>
      <c r="M8406" s="42">
        <f t="shared" si="58"/>
        <v>4.5214560798245804</v>
      </c>
    </row>
    <row r="8407" spans="1:13" x14ac:dyDescent="0.2">
      <c r="A8407" s="84">
        <v>360</v>
      </c>
      <c r="B8407" s="85">
        <v>41730</v>
      </c>
      <c r="C8407" s="105">
        <v>15.54</v>
      </c>
      <c r="D8407" s="195">
        <f t="shared" si="59"/>
        <v>1</v>
      </c>
      <c r="E8407"/>
      <c r="F8407" s="96">
        <v>2.27</v>
      </c>
      <c r="G8407" s="91">
        <f t="shared" si="52"/>
        <v>8.9049999999999994</v>
      </c>
      <c r="H8407" s="41">
        <f t="shared" si="53"/>
        <v>2.3698851228348694E-4</v>
      </c>
      <c r="I8407" s="42">
        <f t="shared" si="54"/>
        <v>91.797818449537203</v>
      </c>
      <c r="J8407" s="41">
        <f t="shared" si="55"/>
        <v>2.4736111111111107E-4</v>
      </c>
      <c r="K8407" s="42">
        <f t="shared" si="56"/>
        <v>4.788254843204939</v>
      </c>
      <c r="L8407" s="41">
        <f t="shared" si="57"/>
        <v>2.3698851228348694E-4</v>
      </c>
      <c r="M8407" s="42">
        <f t="shared" si="58"/>
        <v>4.5216930683368641</v>
      </c>
    </row>
    <row r="8408" spans="1:13" x14ac:dyDescent="0.2">
      <c r="A8408" s="84">
        <v>360</v>
      </c>
      <c r="B8408" s="85">
        <v>41731</v>
      </c>
      <c r="C8408" s="105">
        <v>15.58</v>
      </c>
      <c r="D8408" s="195">
        <f t="shared" si="59"/>
        <v>1</v>
      </c>
      <c r="E8408"/>
      <c r="F8408" s="96">
        <v>2.2599999999999998</v>
      </c>
      <c r="G8408" s="91">
        <f t="shared" si="52"/>
        <v>8.92</v>
      </c>
      <c r="H8408" s="41">
        <f t="shared" si="53"/>
        <v>2.3737117312805367E-4</v>
      </c>
      <c r="I8408" s="42">
        <f t="shared" si="54"/>
        <v>91.819608605393171</v>
      </c>
      <c r="J8408" s="41">
        <f t="shared" si="55"/>
        <v>2.4777777777777775E-4</v>
      </c>
      <c r="K8408" s="42">
        <f t="shared" si="56"/>
        <v>4.7885026209827171</v>
      </c>
      <c r="L8408" s="41">
        <f t="shared" si="57"/>
        <v>2.3737117312805367E-4</v>
      </c>
      <c r="M8408" s="42">
        <f t="shared" si="58"/>
        <v>4.5219304395099922</v>
      </c>
    </row>
    <row r="8409" spans="1:13" x14ac:dyDescent="0.2">
      <c r="A8409" s="84">
        <v>360</v>
      </c>
      <c r="B8409" s="85">
        <v>41732</v>
      </c>
      <c r="C8409" s="105">
        <v>15.54</v>
      </c>
      <c r="D8409" s="195">
        <f t="shared" si="59"/>
        <v>1</v>
      </c>
      <c r="E8409"/>
      <c r="F8409" s="96">
        <v>2.23</v>
      </c>
      <c r="G8409" s="91">
        <f t="shared" si="52"/>
        <v>8.8849999999999998</v>
      </c>
      <c r="H8409" s="41">
        <f t="shared" si="53"/>
        <v>2.3647821605710106E-4</v>
      </c>
      <c r="I8409" s="42">
        <f t="shared" si="54"/>
        <v>91.841321942635233</v>
      </c>
      <c r="J8409" s="41">
        <f t="shared" si="55"/>
        <v>2.4680555555555556E-4</v>
      </c>
      <c r="K8409" s="42">
        <f t="shared" si="56"/>
        <v>4.7887494265382724</v>
      </c>
      <c r="L8409" s="41">
        <f t="shared" si="57"/>
        <v>2.3647821605710106E-4</v>
      </c>
      <c r="M8409" s="42">
        <f t="shared" si="58"/>
        <v>4.5221669177260493</v>
      </c>
    </row>
    <row r="8410" spans="1:13" x14ac:dyDescent="0.2">
      <c r="A8410" s="84">
        <v>360</v>
      </c>
      <c r="B8410" s="85">
        <v>41733</v>
      </c>
      <c r="C8410" s="105">
        <v>15.5</v>
      </c>
      <c r="D8410" s="195">
        <f t="shared" si="59"/>
        <v>1</v>
      </c>
      <c r="E8410"/>
      <c r="F8410" s="96">
        <v>2.2400000000000002</v>
      </c>
      <c r="G8410" s="91">
        <f t="shared" si="52"/>
        <v>8.870000000000001</v>
      </c>
      <c r="H8410" s="41">
        <f t="shared" si="53"/>
        <v>2.3609543254354826E-4</v>
      </c>
      <c r="I8410" s="42">
        <f t="shared" si="54"/>
        <v>91.863005259264654</v>
      </c>
      <c r="J8410" s="41">
        <f t="shared" si="55"/>
        <v>2.4638888888888893E-4</v>
      </c>
      <c r="K8410" s="42">
        <f t="shared" si="56"/>
        <v>4.7889958154271612</v>
      </c>
      <c r="L8410" s="41">
        <f t="shared" si="57"/>
        <v>2.3609543254354826E-4</v>
      </c>
      <c r="M8410" s="42">
        <f t="shared" si="58"/>
        <v>4.5224030131585931</v>
      </c>
    </row>
    <row r="8411" spans="1:13" x14ac:dyDescent="0.2">
      <c r="A8411" s="84">
        <v>360</v>
      </c>
      <c r="B8411" s="85">
        <v>41734</v>
      </c>
      <c r="C8411" s="105">
        <v>15.5</v>
      </c>
      <c r="D8411" s="195">
        <f t="shared" si="59"/>
        <v>1</v>
      </c>
      <c r="E8411"/>
      <c r="F8411" s="96">
        <v>2.2400000000000002</v>
      </c>
      <c r="G8411" s="91">
        <f t="shared" si="52"/>
        <v>8.870000000000001</v>
      </c>
      <c r="H8411" s="41">
        <f t="shared" si="53"/>
        <v>2.3609543254354826E-4</v>
      </c>
      <c r="I8411" s="42">
        <f t="shared" si="54"/>
        <v>91.88469369522609</v>
      </c>
      <c r="J8411" s="41">
        <f t="shared" si="55"/>
        <v>2.4638888888888893E-4</v>
      </c>
      <c r="K8411" s="42">
        <f t="shared" si="56"/>
        <v>4.7892422043160501</v>
      </c>
      <c r="L8411" s="41">
        <f t="shared" si="57"/>
        <v>2.3609543254354826E-4</v>
      </c>
      <c r="M8411" s="42">
        <f t="shared" si="58"/>
        <v>4.5226391085911368</v>
      </c>
    </row>
    <row r="8412" spans="1:13" x14ac:dyDescent="0.2">
      <c r="A8412" s="84">
        <v>360</v>
      </c>
      <c r="B8412" s="85">
        <v>41735</v>
      </c>
      <c r="C8412" s="105">
        <v>15.5</v>
      </c>
      <c r="D8412" s="195">
        <f t="shared" si="59"/>
        <v>1</v>
      </c>
      <c r="E8412"/>
      <c r="F8412" s="96">
        <v>2.2400000000000002</v>
      </c>
      <c r="G8412" s="91">
        <f t="shared" si="52"/>
        <v>8.870000000000001</v>
      </c>
      <c r="H8412" s="41">
        <f t="shared" si="53"/>
        <v>2.3609543254354826E-4</v>
      </c>
      <c r="I8412" s="42">
        <f t="shared" si="54"/>
        <v>91.906387251728191</v>
      </c>
      <c r="J8412" s="41">
        <f t="shared" si="55"/>
        <v>2.4638888888888893E-4</v>
      </c>
      <c r="K8412" s="42">
        <f t="shared" si="56"/>
        <v>4.7894885932049389</v>
      </c>
      <c r="L8412" s="41">
        <f t="shared" si="57"/>
        <v>2.3609543254354826E-4</v>
      </c>
      <c r="M8412" s="42">
        <f t="shared" si="58"/>
        <v>4.5228752040236806</v>
      </c>
    </row>
    <row r="8413" spans="1:13" x14ac:dyDescent="0.2">
      <c r="A8413" s="84">
        <v>360</v>
      </c>
      <c r="B8413" s="85">
        <v>41736</v>
      </c>
      <c r="C8413" s="105">
        <v>15.56</v>
      </c>
      <c r="D8413" s="195">
        <f t="shared" si="59"/>
        <v>1</v>
      </c>
      <c r="E8413"/>
      <c r="F8413" s="96">
        <v>2.27</v>
      </c>
      <c r="G8413" s="91">
        <f t="shared" si="52"/>
        <v>8.9150000000000009</v>
      </c>
      <c r="H8413" s="41">
        <f t="shared" si="53"/>
        <v>2.3724362535260113E-4</v>
      </c>
      <c r="I8413" s="42">
        <f t="shared" si="54"/>
        <v>91.928191456232852</v>
      </c>
      <c r="J8413" s="41">
        <f t="shared" si="55"/>
        <v>2.4763888888888893E-4</v>
      </c>
      <c r="K8413" s="42">
        <f t="shared" si="56"/>
        <v>4.7897362320938281</v>
      </c>
      <c r="L8413" s="41">
        <f t="shared" si="57"/>
        <v>2.3724362535260113E-4</v>
      </c>
      <c r="M8413" s="42">
        <f t="shared" si="58"/>
        <v>4.5231124476490336</v>
      </c>
    </row>
    <row r="8414" spans="1:13" x14ac:dyDescent="0.2">
      <c r="A8414" s="84">
        <v>360</v>
      </c>
      <c r="B8414" s="85">
        <v>41737</v>
      </c>
      <c r="C8414" s="105">
        <v>15.52</v>
      </c>
      <c r="D8414" s="195">
        <f t="shared" si="59"/>
        <v>1</v>
      </c>
      <c r="E8414"/>
      <c r="F8414" s="96">
        <v>2.2400000000000002</v>
      </c>
      <c r="G8414" s="91">
        <f t="shared" si="52"/>
        <v>8.879999999999999</v>
      </c>
      <c r="H8414" s="41">
        <f t="shared" si="53"/>
        <v>2.3635062739568724E-4</v>
      </c>
      <c r="I8414" s="42">
        <f t="shared" si="54"/>
        <v>91.949918741958882</v>
      </c>
      <c r="J8414" s="41">
        <f t="shared" si="55"/>
        <v>2.4666666666666663E-4</v>
      </c>
      <c r="K8414" s="42">
        <f t="shared" si="56"/>
        <v>4.7899828987604947</v>
      </c>
      <c r="L8414" s="41">
        <f t="shared" si="57"/>
        <v>2.3635062739568724E-4</v>
      </c>
      <c r="M8414" s="42">
        <f t="shared" si="58"/>
        <v>4.5233487982764293</v>
      </c>
    </row>
    <row r="8415" spans="1:13" x14ac:dyDescent="0.2">
      <c r="A8415" s="84">
        <v>360</v>
      </c>
      <c r="B8415" s="85">
        <v>41738</v>
      </c>
      <c r="C8415" s="105">
        <v>15.51</v>
      </c>
      <c r="D8415" s="195">
        <f t="shared" si="59"/>
        <v>1</v>
      </c>
      <c r="E8415"/>
      <c r="F8415" s="96">
        <v>2.29</v>
      </c>
      <c r="G8415" s="91">
        <f t="shared" si="52"/>
        <v>8.9</v>
      </c>
      <c r="H8415" s="41">
        <f t="shared" si="53"/>
        <v>2.3686094698871507E-4</v>
      </c>
      <c r="I8415" s="42">
        <f t="shared" si="54"/>
        <v>91.97169808678764</v>
      </c>
      <c r="J8415" s="41">
        <f t="shared" si="55"/>
        <v>2.4722222222222224E-4</v>
      </c>
      <c r="K8415" s="42">
        <f t="shared" si="56"/>
        <v>4.7902301209827165</v>
      </c>
      <c r="L8415" s="41">
        <f t="shared" si="57"/>
        <v>2.3686094698871507E-4</v>
      </c>
      <c r="M8415" s="42">
        <f t="shared" si="58"/>
        <v>4.5235856592234178</v>
      </c>
    </row>
    <row r="8416" spans="1:13" x14ac:dyDescent="0.2">
      <c r="A8416" s="84">
        <v>360</v>
      </c>
      <c r="B8416" s="85">
        <v>41739</v>
      </c>
      <c r="C8416" s="105">
        <v>15.54</v>
      </c>
      <c r="D8416" s="195">
        <f t="shared" si="59"/>
        <v>1</v>
      </c>
      <c r="E8416"/>
      <c r="F8416" s="96">
        <v>2.31</v>
      </c>
      <c r="G8416" s="91">
        <f t="shared" si="52"/>
        <v>8.9249999999999989</v>
      </c>
      <c r="H8416" s="41">
        <f t="shared" si="53"/>
        <v>2.3749871506462128E-4</v>
      </c>
      <c r="I8416" s="42">
        <f t="shared" si="54"/>
        <v>91.993541246905565</v>
      </c>
      <c r="J8416" s="41">
        <f t="shared" si="55"/>
        <v>2.4791666666666663E-4</v>
      </c>
      <c r="K8416" s="42">
        <f t="shared" si="56"/>
        <v>4.7904780376493834</v>
      </c>
      <c r="L8416" s="41">
        <f t="shared" si="57"/>
        <v>2.3749871506462128E-4</v>
      </c>
      <c r="M8416" s="42">
        <f t="shared" si="58"/>
        <v>4.523823157938482</v>
      </c>
    </row>
    <row r="8417" spans="1:13" x14ac:dyDescent="0.2">
      <c r="A8417" s="84">
        <v>360</v>
      </c>
      <c r="B8417" s="85">
        <v>41740</v>
      </c>
      <c r="C8417" s="105">
        <v>15.53</v>
      </c>
      <c r="D8417" s="195">
        <f t="shared" si="59"/>
        <v>1</v>
      </c>
      <c r="E8417"/>
      <c r="F8417" s="96">
        <v>2.2799999999999998</v>
      </c>
      <c r="G8417" s="91">
        <f t="shared" si="52"/>
        <v>8.9049999999999994</v>
      </c>
      <c r="H8417" s="41">
        <f t="shared" si="53"/>
        <v>2.3698851228348694E-4</v>
      </c>
      <c r="I8417" s="42">
        <f t="shared" si="54"/>
        <v>92.015342659385354</v>
      </c>
      <c r="J8417" s="41">
        <f t="shared" si="55"/>
        <v>2.4736111111111107E-4</v>
      </c>
      <c r="K8417" s="42">
        <f t="shared" si="56"/>
        <v>4.7907253987604941</v>
      </c>
      <c r="L8417" s="41">
        <f t="shared" si="57"/>
        <v>2.3698851228348694E-4</v>
      </c>
      <c r="M8417" s="42">
        <f t="shared" si="58"/>
        <v>4.5240601464507657</v>
      </c>
    </row>
    <row r="8418" spans="1:13" x14ac:dyDescent="0.2">
      <c r="A8418" s="84">
        <v>360</v>
      </c>
      <c r="B8418" s="85">
        <v>41741</v>
      </c>
      <c r="C8418" s="105">
        <v>15.53</v>
      </c>
      <c r="D8418" s="195">
        <f t="shared" si="59"/>
        <v>1</v>
      </c>
      <c r="E8418"/>
      <c r="F8418" s="96">
        <v>2.2799999999999998</v>
      </c>
      <c r="G8418" s="91">
        <f t="shared" si="52"/>
        <v>8.9049999999999994</v>
      </c>
      <c r="H8418" s="41">
        <f t="shared" si="53"/>
        <v>2.3698851228348694E-4</v>
      </c>
      <c r="I8418" s="42">
        <f t="shared" si="54"/>
        <v>92.037149238549461</v>
      </c>
      <c r="J8418" s="41">
        <f t="shared" si="55"/>
        <v>2.4736111111111107E-4</v>
      </c>
      <c r="K8418" s="42">
        <f t="shared" si="56"/>
        <v>4.7909727598716048</v>
      </c>
      <c r="L8418" s="41">
        <f t="shared" si="57"/>
        <v>2.3698851228348694E-4</v>
      </c>
      <c r="M8418" s="42">
        <f t="shared" si="58"/>
        <v>4.5242971349630494</v>
      </c>
    </row>
    <row r="8419" spans="1:13" x14ac:dyDescent="0.2">
      <c r="A8419" s="84">
        <v>360</v>
      </c>
      <c r="B8419" s="85">
        <v>41742</v>
      </c>
      <c r="C8419" s="105">
        <v>15.53</v>
      </c>
      <c r="D8419" s="195">
        <f t="shared" si="59"/>
        <v>1</v>
      </c>
      <c r="E8419"/>
      <c r="F8419" s="96">
        <v>2.2799999999999998</v>
      </c>
      <c r="G8419" s="91">
        <f t="shared" si="52"/>
        <v>8.9049999999999994</v>
      </c>
      <c r="H8419" s="41">
        <f t="shared" si="53"/>
        <v>2.3698851228348694E-4</v>
      </c>
      <c r="I8419" s="42">
        <f t="shared" si="54"/>
        <v>92.058960985622321</v>
      </c>
      <c r="J8419" s="41">
        <f t="shared" si="55"/>
        <v>2.4736111111111107E-4</v>
      </c>
      <c r="K8419" s="42">
        <f t="shared" si="56"/>
        <v>4.7912201209827154</v>
      </c>
      <c r="L8419" s="41">
        <f t="shared" si="57"/>
        <v>2.3698851228348694E-4</v>
      </c>
      <c r="M8419" s="42">
        <f t="shared" si="58"/>
        <v>4.5245341234753331</v>
      </c>
    </row>
    <row r="8420" spans="1:13" x14ac:dyDescent="0.2">
      <c r="A8420" s="84">
        <v>360</v>
      </c>
      <c r="B8420" s="85">
        <v>41743</v>
      </c>
      <c r="C8420" s="105">
        <v>15.44</v>
      </c>
      <c r="D8420" s="195">
        <f t="shared" si="59"/>
        <v>1</v>
      </c>
      <c r="E8420"/>
      <c r="F8420" s="96">
        <v>2.3199999999999998</v>
      </c>
      <c r="G8420" s="91">
        <f t="shared" si="52"/>
        <v>8.879999999999999</v>
      </c>
      <c r="H8420" s="41">
        <f t="shared" si="53"/>
        <v>2.3635062739568724E-4</v>
      </c>
      <c r="I8420" s="42">
        <f t="shared" si="54"/>
        <v>92.080719178808664</v>
      </c>
      <c r="J8420" s="41">
        <f t="shared" si="55"/>
        <v>2.4666666666666663E-4</v>
      </c>
      <c r="K8420" s="42">
        <f t="shared" si="56"/>
        <v>4.7914667876493819</v>
      </c>
      <c r="L8420" s="41">
        <f t="shared" si="57"/>
        <v>2.3635062739568724E-4</v>
      </c>
      <c r="M8420" s="42">
        <f t="shared" si="58"/>
        <v>4.5247704741027288</v>
      </c>
    </row>
    <row r="8421" spans="1:13" x14ac:dyDescent="0.2">
      <c r="A8421" s="84">
        <v>360</v>
      </c>
      <c r="B8421" s="85">
        <v>41744</v>
      </c>
      <c r="C8421" s="105">
        <v>15.46</v>
      </c>
      <c r="D8421" s="195">
        <f t="shared" si="59"/>
        <v>1</v>
      </c>
      <c r="E8421"/>
      <c r="F8421" s="96">
        <v>2.2799999999999998</v>
      </c>
      <c r="G8421" s="91">
        <f t="shared" si="52"/>
        <v>8.870000000000001</v>
      </c>
      <c r="H8421" s="41">
        <f t="shared" si="53"/>
        <v>2.3609543254354826E-4</v>
      </c>
      <c r="I8421" s="42">
        <f t="shared" si="54"/>
        <v>92.1024590160321</v>
      </c>
      <c r="J8421" s="41">
        <f t="shared" si="55"/>
        <v>2.4638888888888893E-4</v>
      </c>
      <c r="K8421" s="42">
        <f t="shared" si="56"/>
        <v>4.7917131765382708</v>
      </c>
      <c r="L8421" s="41">
        <f t="shared" si="57"/>
        <v>2.3609543254354826E-4</v>
      </c>
      <c r="M8421" s="42">
        <f t="shared" si="58"/>
        <v>4.5250065695352726</v>
      </c>
    </row>
    <row r="8422" spans="1:13" x14ac:dyDescent="0.2">
      <c r="A8422" s="84">
        <v>360</v>
      </c>
      <c r="B8422" s="85">
        <v>41745</v>
      </c>
      <c r="C8422" s="105">
        <v>15.48</v>
      </c>
      <c r="D8422" s="195">
        <f t="shared" si="59"/>
        <v>1</v>
      </c>
      <c r="E8422"/>
      <c r="F8422" s="96">
        <v>2.2999999999999998</v>
      </c>
      <c r="G8422" s="91">
        <f t="shared" si="52"/>
        <v>8.89</v>
      </c>
      <c r="H8422" s="41">
        <f t="shared" si="53"/>
        <v>2.3660579887607724E-4</v>
      </c>
      <c r="I8422" s="42">
        <f t="shared" si="54"/>
        <v>92.124250991926033</v>
      </c>
      <c r="J8422" s="41">
        <f t="shared" si="55"/>
        <v>2.4694444444444444E-4</v>
      </c>
      <c r="K8422" s="42">
        <f t="shared" si="56"/>
        <v>4.791960120982715</v>
      </c>
      <c r="L8422" s="41">
        <f t="shared" si="57"/>
        <v>2.3660579887607724E-4</v>
      </c>
      <c r="M8422" s="42">
        <f t="shared" si="58"/>
        <v>4.5252431753341487</v>
      </c>
    </row>
    <row r="8423" spans="1:13" x14ac:dyDescent="0.2">
      <c r="A8423" s="84">
        <v>360</v>
      </c>
      <c r="B8423" s="85">
        <v>41746</v>
      </c>
      <c r="C8423" s="105">
        <v>15.48</v>
      </c>
      <c r="D8423" s="195">
        <f t="shared" si="59"/>
        <v>1</v>
      </c>
      <c r="E8423"/>
      <c r="F8423" s="96">
        <v>2.2999999999999998</v>
      </c>
      <c r="G8423" s="91">
        <f t="shared" si="52"/>
        <v>8.89</v>
      </c>
      <c r="H8423" s="41">
        <f t="shared" si="53"/>
        <v>2.3660579887607724E-4</v>
      </c>
      <c r="I8423" s="42">
        <f t="shared" si="54"/>
        <v>92.146048123927841</v>
      </c>
      <c r="J8423" s="41">
        <f t="shared" si="55"/>
        <v>2.4694444444444444E-4</v>
      </c>
      <c r="K8423" s="42">
        <f t="shared" si="56"/>
        <v>4.7922070654271591</v>
      </c>
      <c r="L8423" s="41">
        <f t="shared" si="57"/>
        <v>2.3660579887607724E-4</v>
      </c>
      <c r="M8423" s="42">
        <f t="shared" si="58"/>
        <v>4.5254797811330247</v>
      </c>
    </row>
    <row r="8424" spans="1:13" x14ac:dyDescent="0.2">
      <c r="A8424" s="84">
        <v>360</v>
      </c>
      <c r="B8424" s="85">
        <v>41747</v>
      </c>
      <c r="C8424" s="105">
        <v>15.48</v>
      </c>
      <c r="D8424" s="195">
        <f t="shared" si="59"/>
        <v>1</v>
      </c>
      <c r="E8424"/>
      <c r="F8424" s="96">
        <v>2.2999999999999998</v>
      </c>
      <c r="G8424" s="91">
        <f t="shared" si="52"/>
        <v>8.89</v>
      </c>
      <c r="H8424" s="41">
        <f t="shared" si="53"/>
        <v>2.3660579887607724E-4</v>
      </c>
      <c r="I8424" s="42">
        <f t="shared" si="54"/>
        <v>92.167850413257483</v>
      </c>
      <c r="J8424" s="41">
        <f t="shared" si="55"/>
        <v>2.4694444444444444E-4</v>
      </c>
      <c r="K8424" s="42">
        <f t="shared" si="56"/>
        <v>4.7924540098716033</v>
      </c>
      <c r="L8424" s="41">
        <f t="shared" si="57"/>
        <v>2.3660579887607724E-4</v>
      </c>
      <c r="M8424" s="42">
        <f t="shared" si="58"/>
        <v>4.5257163869319008</v>
      </c>
    </row>
    <row r="8425" spans="1:13" x14ac:dyDescent="0.2">
      <c r="A8425" s="84">
        <v>360</v>
      </c>
      <c r="B8425" s="85">
        <v>41748</v>
      </c>
      <c r="C8425" s="105">
        <v>15.48</v>
      </c>
      <c r="D8425" s="195">
        <f t="shared" si="59"/>
        <v>1</v>
      </c>
      <c r="E8425"/>
      <c r="F8425" s="96">
        <v>2.2999999999999998</v>
      </c>
      <c r="G8425" s="91">
        <f t="shared" si="52"/>
        <v>8.89</v>
      </c>
      <c r="H8425" s="41">
        <f t="shared" si="53"/>
        <v>2.3660579887607724E-4</v>
      </c>
      <c r="I8425" s="42">
        <f t="shared" si="54"/>
        <v>92.189657861135203</v>
      </c>
      <c r="J8425" s="41">
        <f t="shared" si="55"/>
        <v>2.4694444444444444E-4</v>
      </c>
      <c r="K8425" s="42">
        <f t="shared" si="56"/>
        <v>4.7927009543160475</v>
      </c>
      <c r="L8425" s="41">
        <f t="shared" si="57"/>
        <v>2.3660579887607724E-4</v>
      </c>
      <c r="M8425" s="42">
        <f t="shared" si="58"/>
        <v>4.5259529927307769</v>
      </c>
    </row>
    <row r="8426" spans="1:13" x14ac:dyDescent="0.2">
      <c r="A8426" s="84">
        <v>360</v>
      </c>
      <c r="B8426" s="85">
        <v>41749</v>
      </c>
      <c r="C8426" s="105">
        <v>15.48</v>
      </c>
      <c r="D8426" s="195">
        <f t="shared" si="59"/>
        <v>1</v>
      </c>
      <c r="E8426"/>
      <c r="F8426" s="96">
        <v>2.2999999999999998</v>
      </c>
      <c r="G8426" s="91">
        <f t="shared" si="52"/>
        <v>8.89</v>
      </c>
      <c r="H8426" s="41">
        <f t="shared" si="53"/>
        <v>2.3660579887607724E-4</v>
      </c>
      <c r="I8426" s="42">
        <f t="shared" si="54"/>
        <v>92.211470468781542</v>
      </c>
      <c r="J8426" s="41">
        <f t="shared" si="55"/>
        <v>2.4694444444444444E-4</v>
      </c>
      <c r="K8426" s="42">
        <f t="shared" si="56"/>
        <v>4.7929478987604917</v>
      </c>
      <c r="L8426" s="41">
        <f t="shared" si="57"/>
        <v>2.3660579887607724E-4</v>
      </c>
      <c r="M8426" s="42">
        <f t="shared" si="58"/>
        <v>4.526189598529653</v>
      </c>
    </row>
    <row r="8427" spans="1:13" x14ac:dyDescent="0.2">
      <c r="A8427" s="84">
        <v>360</v>
      </c>
      <c r="B8427" s="85">
        <v>41750</v>
      </c>
      <c r="C8427" s="105">
        <v>15.46</v>
      </c>
      <c r="D8427" s="195">
        <f t="shared" si="59"/>
        <v>1</v>
      </c>
      <c r="E8427"/>
      <c r="F8427" s="96">
        <v>2.34</v>
      </c>
      <c r="G8427" s="91">
        <f t="shared" si="52"/>
        <v>8.9</v>
      </c>
      <c r="H8427" s="41">
        <f t="shared" si="53"/>
        <v>2.3686094698871507E-4</v>
      </c>
      <c r="I8427" s="42">
        <f t="shared" si="54"/>
        <v>92.233311764999996</v>
      </c>
      <c r="J8427" s="41">
        <f t="shared" si="55"/>
        <v>2.4722222222222224E-4</v>
      </c>
      <c r="K8427" s="42">
        <f t="shared" si="56"/>
        <v>4.7931951209827135</v>
      </c>
      <c r="L8427" s="41">
        <f t="shared" si="57"/>
        <v>2.3686094698871507E-4</v>
      </c>
      <c r="M8427" s="42">
        <f t="shared" si="58"/>
        <v>4.5264264594766415</v>
      </c>
    </row>
    <row r="8428" spans="1:13" x14ac:dyDescent="0.2">
      <c r="A8428" s="84">
        <v>360</v>
      </c>
      <c r="B8428" s="85">
        <v>41751</v>
      </c>
      <c r="C8428" s="105">
        <v>15.47</v>
      </c>
      <c r="D8428" s="195">
        <f t="shared" si="59"/>
        <v>1</v>
      </c>
      <c r="E8428"/>
      <c r="F8428" s="96">
        <v>2.29</v>
      </c>
      <c r="G8428" s="91">
        <f t="shared" ref="G8428:G8491" si="60">(C8428+F8428)/2</f>
        <v>8.8800000000000008</v>
      </c>
      <c r="H8428" s="41">
        <f t="shared" ref="H8428:H8461" si="61">((1+G8428/100)^(1/360))-1</f>
        <v>2.3635062739568724E-4</v>
      </c>
      <c r="I8428" s="42">
        <f t="shared" ref="I8428:I8461" si="62">I8427*(1+H8428)</f>
        <v>92.255111166102438</v>
      </c>
      <c r="J8428" s="41">
        <f t="shared" ref="J8428:J8461" si="63">((C8428+F8428)/2)/36000</f>
        <v>2.4666666666666668E-4</v>
      </c>
      <c r="K8428" s="42">
        <f t="shared" ref="K8428:K8461" si="64">K8427+J8428</f>
        <v>4.79344178764938</v>
      </c>
      <c r="L8428" s="41">
        <f t="shared" ref="L8428:L8461" si="65">((1+G8428/100)^(1/360))-1</f>
        <v>2.3635062739568724E-4</v>
      </c>
      <c r="M8428" s="42">
        <f t="shared" ref="M8428:M8461" si="66">M8427+L8428</f>
        <v>4.5266628101040371</v>
      </c>
    </row>
    <row r="8429" spans="1:13" x14ac:dyDescent="0.2">
      <c r="A8429" s="84">
        <v>360</v>
      </c>
      <c r="B8429" s="85">
        <v>41752</v>
      </c>
      <c r="C8429" s="105">
        <v>15.52</v>
      </c>
      <c r="D8429" s="195">
        <f t="shared" si="59"/>
        <v>1</v>
      </c>
      <c r="E8429"/>
      <c r="F8429" s="96">
        <v>2.31</v>
      </c>
      <c r="G8429" s="91">
        <f t="shared" si="60"/>
        <v>8.9149999999999991</v>
      </c>
      <c r="H8429" s="41">
        <f t="shared" si="61"/>
        <v>2.3724362535260113E-4</v>
      </c>
      <c r="I8429" s="42">
        <f t="shared" si="62"/>
        <v>92.276998103132797</v>
      </c>
      <c r="J8429" s="41">
        <f t="shared" si="63"/>
        <v>2.4763888888888888E-4</v>
      </c>
      <c r="K8429" s="42">
        <f t="shared" si="64"/>
        <v>4.7936894265382692</v>
      </c>
      <c r="L8429" s="41">
        <f t="shared" si="65"/>
        <v>2.3724362535260113E-4</v>
      </c>
      <c r="M8429" s="42">
        <f t="shared" si="66"/>
        <v>4.5269000537293902</v>
      </c>
    </row>
    <row r="8430" spans="1:13" x14ac:dyDescent="0.2">
      <c r="A8430" s="84">
        <v>360</v>
      </c>
      <c r="B8430" s="85">
        <v>41753</v>
      </c>
      <c r="C8430" s="105">
        <v>15.59</v>
      </c>
      <c r="D8430" s="195">
        <f t="shared" si="59"/>
        <v>1</v>
      </c>
      <c r="E8430"/>
      <c r="F8430" s="96">
        <v>2.34</v>
      </c>
      <c r="G8430" s="91">
        <f t="shared" si="60"/>
        <v>8.9649999999999999</v>
      </c>
      <c r="H8430" s="41">
        <f t="shared" si="61"/>
        <v>2.3851884042858096E-4</v>
      </c>
      <c r="I8430" s="42">
        <f t="shared" si="62"/>
        <v>92.299007905718582</v>
      </c>
      <c r="J8430" s="41">
        <f t="shared" si="63"/>
        <v>2.4902777777777776E-4</v>
      </c>
      <c r="K8430" s="42">
        <f t="shared" si="64"/>
        <v>4.7939384543160468</v>
      </c>
      <c r="L8430" s="41">
        <f t="shared" si="65"/>
        <v>2.3851884042858096E-4</v>
      </c>
      <c r="M8430" s="42">
        <f t="shared" si="66"/>
        <v>4.527138572569819</v>
      </c>
    </row>
    <row r="8431" spans="1:13" x14ac:dyDescent="0.2">
      <c r="A8431" s="84">
        <v>360</v>
      </c>
      <c r="B8431" s="85">
        <v>41754</v>
      </c>
      <c r="C8431" s="105">
        <v>15.61</v>
      </c>
      <c r="D8431" s="195">
        <f t="shared" si="59"/>
        <v>1</v>
      </c>
      <c r="E8431"/>
      <c r="F8431" s="96">
        <v>2.34</v>
      </c>
      <c r="G8431" s="91">
        <f t="shared" si="60"/>
        <v>8.9749999999999996</v>
      </c>
      <c r="H8431" s="41">
        <f t="shared" si="61"/>
        <v>2.3877381341996795E-4</v>
      </c>
      <c r="I8431" s="42">
        <f t="shared" si="62"/>
        <v>92.321046491811117</v>
      </c>
      <c r="J8431" s="41">
        <f t="shared" si="63"/>
        <v>2.4930555555555556E-4</v>
      </c>
      <c r="K8431" s="42">
        <f t="shared" si="64"/>
        <v>4.7941877598716021</v>
      </c>
      <c r="L8431" s="41">
        <f t="shared" si="65"/>
        <v>2.3877381341996795E-4</v>
      </c>
      <c r="M8431" s="42">
        <f t="shared" si="66"/>
        <v>4.527377346383239</v>
      </c>
    </row>
    <row r="8432" spans="1:13" x14ac:dyDescent="0.2">
      <c r="A8432" s="84">
        <v>360</v>
      </c>
      <c r="B8432" s="85">
        <v>41755</v>
      </c>
      <c r="C8432" s="105">
        <v>15.61</v>
      </c>
      <c r="D8432" s="195">
        <f t="shared" si="59"/>
        <v>1</v>
      </c>
      <c r="E8432"/>
      <c r="F8432" s="96">
        <v>2.34</v>
      </c>
      <c r="G8432" s="91">
        <f t="shared" si="60"/>
        <v>8.9749999999999996</v>
      </c>
      <c r="H8432" s="41">
        <f t="shared" si="61"/>
        <v>2.3877381341996795E-4</v>
      </c>
      <c r="I8432" s="42">
        <f t="shared" si="62"/>
        <v>92.34309034014089</v>
      </c>
      <c r="J8432" s="41">
        <f t="shared" si="63"/>
        <v>2.4930555555555556E-4</v>
      </c>
      <c r="K8432" s="42">
        <f t="shared" si="64"/>
        <v>4.7944370654271573</v>
      </c>
      <c r="L8432" s="41">
        <f t="shared" si="65"/>
        <v>2.3877381341996795E-4</v>
      </c>
      <c r="M8432" s="42">
        <f t="shared" si="66"/>
        <v>4.5276161201966589</v>
      </c>
    </row>
    <row r="8433" spans="1:13" x14ac:dyDescent="0.2">
      <c r="A8433" s="84">
        <v>360</v>
      </c>
      <c r="B8433" s="85">
        <v>41756</v>
      </c>
      <c r="C8433" s="105">
        <v>15.61</v>
      </c>
      <c r="D8433" s="195">
        <f t="shared" ref="D8433:D8496" si="67">B8433-B8432</f>
        <v>1</v>
      </c>
      <c r="E8433"/>
      <c r="F8433" s="96">
        <v>2.34</v>
      </c>
      <c r="G8433" s="91">
        <f t="shared" si="60"/>
        <v>8.9749999999999996</v>
      </c>
      <c r="H8433" s="41">
        <f t="shared" si="61"/>
        <v>2.3877381341996795E-4</v>
      </c>
      <c r="I8433" s="42">
        <f t="shared" si="62"/>
        <v>92.365139451964396</v>
      </c>
      <c r="J8433" s="41">
        <f t="shared" si="63"/>
        <v>2.4930555555555556E-4</v>
      </c>
      <c r="K8433" s="42">
        <f t="shared" si="64"/>
        <v>4.7946863709827126</v>
      </c>
      <c r="L8433" s="41">
        <f t="shared" si="65"/>
        <v>2.3877381341996795E-4</v>
      </c>
      <c r="M8433" s="42">
        <f t="shared" si="66"/>
        <v>4.5278548940100789</v>
      </c>
    </row>
    <row r="8434" spans="1:13" x14ac:dyDescent="0.2">
      <c r="A8434" s="84">
        <v>360</v>
      </c>
      <c r="B8434" s="85">
        <v>41757</v>
      </c>
      <c r="C8434" s="105">
        <v>15.64</v>
      </c>
      <c r="D8434" s="195">
        <f t="shared" si="67"/>
        <v>1</v>
      </c>
      <c r="E8434"/>
      <c r="F8434" s="96">
        <v>2.3199999999999998</v>
      </c>
      <c r="G8434" s="91">
        <f t="shared" si="60"/>
        <v>8.98</v>
      </c>
      <c r="H8434" s="41">
        <f t="shared" si="61"/>
        <v>2.3890129116610481E-4</v>
      </c>
      <c r="I8434" s="42">
        <f t="shared" si="62"/>
        <v>92.387205603038211</v>
      </c>
      <c r="J8434" s="41">
        <f t="shared" si="63"/>
        <v>2.4944444444444444E-4</v>
      </c>
      <c r="K8434" s="42">
        <f t="shared" si="64"/>
        <v>4.7949358154271566</v>
      </c>
      <c r="L8434" s="41">
        <f t="shared" si="65"/>
        <v>2.3890129116610481E-4</v>
      </c>
      <c r="M8434" s="42">
        <f t="shared" si="66"/>
        <v>4.5280937953012454</v>
      </c>
    </row>
    <row r="8435" spans="1:13" x14ac:dyDescent="0.2">
      <c r="A8435" s="84">
        <v>360</v>
      </c>
      <c r="B8435" s="85">
        <v>41758</v>
      </c>
      <c r="C8435" s="105">
        <v>15.58</v>
      </c>
      <c r="D8435" s="195">
        <f t="shared" si="67"/>
        <v>1</v>
      </c>
      <c r="E8435"/>
      <c r="F8435" s="96">
        <v>2.37</v>
      </c>
      <c r="G8435" s="91">
        <f t="shared" si="60"/>
        <v>8.9749999999999996</v>
      </c>
      <c r="H8435" s="41">
        <f t="shared" si="61"/>
        <v>2.3877381341996795E-4</v>
      </c>
      <c r="I8435" s="42">
        <f t="shared" si="62"/>
        <v>92.409265248431268</v>
      </c>
      <c r="J8435" s="41">
        <f t="shared" si="63"/>
        <v>2.4930555555555556E-4</v>
      </c>
      <c r="K8435" s="42">
        <f t="shared" si="64"/>
        <v>4.7951851209827119</v>
      </c>
      <c r="L8435" s="41">
        <f t="shared" si="65"/>
        <v>2.3877381341996795E-4</v>
      </c>
      <c r="M8435" s="42">
        <f t="shared" si="66"/>
        <v>4.5283325691146654</v>
      </c>
    </row>
    <row r="8436" spans="1:13" x14ac:dyDescent="0.2">
      <c r="A8436" s="84">
        <v>360</v>
      </c>
      <c r="B8436" s="85">
        <v>41759</v>
      </c>
      <c r="C8436" s="105">
        <v>15.61</v>
      </c>
      <c r="D8436" s="195">
        <f t="shared" si="67"/>
        <v>1</v>
      </c>
      <c r="E8436"/>
      <c r="F8436" s="96">
        <v>2.35</v>
      </c>
      <c r="G8436" s="91">
        <f t="shared" si="60"/>
        <v>8.98</v>
      </c>
      <c r="H8436" s="41">
        <f t="shared" si="61"/>
        <v>2.3890129116610481E-4</v>
      </c>
      <c r="I8436" s="42">
        <f t="shared" si="62"/>
        <v>92.431341941214825</v>
      </c>
      <c r="J8436" s="41">
        <f t="shared" si="63"/>
        <v>2.4944444444444444E-4</v>
      </c>
      <c r="K8436" s="42">
        <f t="shared" si="64"/>
        <v>4.795434565427156</v>
      </c>
      <c r="L8436" s="41">
        <f t="shared" si="65"/>
        <v>2.3890129116610481E-4</v>
      </c>
      <c r="M8436" s="42">
        <f t="shared" si="66"/>
        <v>4.5285714704058311</v>
      </c>
    </row>
    <row r="8437" spans="1:13" x14ac:dyDescent="0.2">
      <c r="A8437" s="84">
        <v>360</v>
      </c>
      <c r="B8437" s="85">
        <v>41760</v>
      </c>
      <c r="C8437" s="105">
        <v>15.61</v>
      </c>
      <c r="D8437" s="195">
        <f t="shared" si="67"/>
        <v>1</v>
      </c>
      <c r="E8437"/>
      <c r="F8437" s="96">
        <v>2.35</v>
      </c>
      <c r="G8437" s="91">
        <f t="shared" si="60"/>
        <v>8.98</v>
      </c>
      <c r="H8437" s="41">
        <f t="shared" si="61"/>
        <v>2.3890129116610481E-4</v>
      </c>
      <c r="I8437" s="42">
        <f t="shared" si="62"/>
        <v>92.453423908148793</v>
      </c>
      <c r="J8437" s="41">
        <f t="shared" si="63"/>
        <v>2.4944444444444444E-4</v>
      </c>
      <c r="K8437" s="42">
        <f t="shared" si="64"/>
        <v>4.7956840098716</v>
      </c>
      <c r="L8437" s="41">
        <f t="shared" si="65"/>
        <v>2.3890129116610481E-4</v>
      </c>
      <c r="M8437" s="42">
        <f t="shared" si="66"/>
        <v>4.5288103716969967</v>
      </c>
    </row>
    <row r="8438" spans="1:13" x14ac:dyDescent="0.2">
      <c r="A8438" s="84">
        <v>360</v>
      </c>
      <c r="B8438" s="85">
        <v>41761</v>
      </c>
      <c r="C8438" s="105">
        <v>15.61</v>
      </c>
      <c r="D8438" s="195">
        <f t="shared" si="67"/>
        <v>1</v>
      </c>
      <c r="E8438"/>
      <c r="F8438" s="96">
        <v>2.36</v>
      </c>
      <c r="G8438" s="91">
        <f t="shared" si="60"/>
        <v>8.9849999999999994</v>
      </c>
      <c r="H8438" s="41">
        <f t="shared" si="61"/>
        <v>2.3902876308001808E-4</v>
      </c>
      <c r="I8438" s="42">
        <f t="shared" si="62"/>
        <v>92.475522935708071</v>
      </c>
      <c r="J8438" s="41">
        <f t="shared" si="63"/>
        <v>2.4958333333333332E-4</v>
      </c>
      <c r="K8438" s="42">
        <f t="shared" si="64"/>
        <v>4.795933593204933</v>
      </c>
      <c r="L8438" s="41">
        <f t="shared" si="65"/>
        <v>2.3902876308001808E-4</v>
      </c>
      <c r="M8438" s="42">
        <f t="shared" si="66"/>
        <v>4.5290494004600763</v>
      </c>
    </row>
    <row r="8439" spans="1:13" x14ac:dyDescent="0.2">
      <c r="A8439" s="84">
        <v>360</v>
      </c>
      <c r="B8439" s="85">
        <v>41762</v>
      </c>
      <c r="C8439" s="105">
        <v>15.61</v>
      </c>
      <c r="D8439" s="195">
        <f t="shared" si="67"/>
        <v>1</v>
      </c>
      <c r="E8439"/>
      <c r="F8439" s="96">
        <v>2.36</v>
      </c>
      <c r="G8439" s="91">
        <f t="shared" si="60"/>
        <v>8.9849999999999994</v>
      </c>
      <c r="H8439" s="41">
        <f t="shared" si="61"/>
        <v>2.3902876308001808E-4</v>
      </c>
      <c r="I8439" s="42">
        <f t="shared" si="62"/>
        <v>92.49762724557057</v>
      </c>
      <c r="J8439" s="41">
        <f t="shared" si="63"/>
        <v>2.4958333333333332E-4</v>
      </c>
      <c r="K8439" s="42">
        <f t="shared" si="64"/>
        <v>4.7961831765382659</v>
      </c>
      <c r="L8439" s="41">
        <f t="shared" si="65"/>
        <v>2.3902876308001808E-4</v>
      </c>
      <c r="M8439" s="42">
        <f t="shared" si="66"/>
        <v>4.5292884292231559</v>
      </c>
    </row>
    <row r="8440" spans="1:13" x14ac:dyDescent="0.2">
      <c r="A8440" s="84">
        <v>360</v>
      </c>
      <c r="B8440" s="85">
        <v>41763</v>
      </c>
      <c r="C8440" s="105">
        <v>15.61</v>
      </c>
      <c r="D8440" s="195">
        <f t="shared" si="67"/>
        <v>1</v>
      </c>
      <c r="E8440"/>
      <c r="F8440" s="96">
        <v>2.36</v>
      </c>
      <c r="G8440" s="91">
        <f t="shared" si="60"/>
        <v>8.9849999999999994</v>
      </c>
      <c r="H8440" s="41">
        <f t="shared" si="61"/>
        <v>2.3902876308001808E-4</v>
      </c>
      <c r="I8440" s="42">
        <f t="shared" si="62"/>
        <v>92.519736838998909</v>
      </c>
      <c r="J8440" s="41">
        <f t="shared" si="63"/>
        <v>2.4958333333333332E-4</v>
      </c>
      <c r="K8440" s="42">
        <f t="shared" si="64"/>
        <v>4.7964327598715988</v>
      </c>
      <c r="L8440" s="41">
        <f t="shared" si="65"/>
        <v>2.3902876308001808E-4</v>
      </c>
      <c r="M8440" s="42">
        <f t="shared" si="66"/>
        <v>4.5295274579862355</v>
      </c>
    </row>
    <row r="8441" spans="1:13" x14ac:dyDescent="0.2">
      <c r="A8441" s="84">
        <v>360</v>
      </c>
      <c r="B8441" s="85">
        <v>41764</v>
      </c>
      <c r="C8441" s="105">
        <v>15.59</v>
      </c>
      <c r="D8441" s="195">
        <f t="shared" si="67"/>
        <v>1</v>
      </c>
      <c r="E8441"/>
      <c r="F8441" s="96">
        <v>2.39</v>
      </c>
      <c r="G8441" s="91">
        <f t="shared" si="60"/>
        <v>8.99</v>
      </c>
      <c r="H8441" s="41">
        <f t="shared" si="61"/>
        <v>2.391562291619298E-4</v>
      </c>
      <c r="I8441" s="42">
        <f t="shared" si="62"/>
        <v>92.541863510384374</v>
      </c>
      <c r="J8441" s="41">
        <f t="shared" si="63"/>
        <v>2.4972222222222225E-4</v>
      </c>
      <c r="K8441" s="42">
        <f t="shared" si="64"/>
        <v>4.7966824820938214</v>
      </c>
      <c r="L8441" s="41">
        <f t="shared" si="65"/>
        <v>2.391562291619298E-4</v>
      </c>
      <c r="M8441" s="42">
        <f t="shared" si="66"/>
        <v>4.5297666142153972</v>
      </c>
    </row>
    <row r="8442" spans="1:13" x14ac:dyDescent="0.2">
      <c r="A8442" s="84">
        <v>360</v>
      </c>
      <c r="B8442" s="85">
        <v>41765</v>
      </c>
      <c r="C8442" s="105">
        <v>15.58</v>
      </c>
      <c r="D8442" s="195">
        <f t="shared" si="67"/>
        <v>1</v>
      </c>
      <c r="E8442"/>
      <c r="F8442" s="96">
        <v>2.33</v>
      </c>
      <c r="G8442" s="91">
        <f t="shared" si="60"/>
        <v>8.9550000000000001</v>
      </c>
      <c r="H8442" s="41">
        <f t="shared" si="61"/>
        <v>2.382638441018603E-4</v>
      </c>
      <c r="I8442" s="42">
        <f t="shared" si="62"/>
        <v>92.563912890524705</v>
      </c>
      <c r="J8442" s="41">
        <f t="shared" si="63"/>
        <v>2.4875E-4</v>
      </c>
      <c r="K8442" s="42">
        <f t="shared" si="64"/>
        <v>4.7969312320938213</v>
      </c>
      <c r="L8442" s="41">
        <f t="shared" si="65"/>
        <v>2.382638441018603E-4</v>
      </c>
      <c r="M8442" s="42">
        <f t="shared" si="66"/>
        <v>4.5300048780594988</v>
      </c>
    </row>
    <row r="8443" spans="1:13" x14ac:dyDescent="0.2">
      <c r="A8443" s="84">
        <v>360</v>
      </c>
      <c r="B8443" s="85">
        <v>41766</v>
      </c>
      <c r="C8443" s="105">
        <v>15.58</v>
      </c>
      <c r="D8443" s="195">
        <f t="shared" si="67"/>
        <v>1</v>
      </c>
      <c r="E8443"/>
      <c r="F8443" s="96">
        <v>2.35</v>
      </c>
      <c r="G8443" s="91">
        <f t="shared" si="60"/>
        <v>8.9649999999999999</v>
      </c>
      <c r="H8443" s="41">
        <f t="shared" si="61"/>
        <v>2.3851884042858096E-4</v>
      </c>
      <c r="I8443" s="42">
        <f t="shared" si="62"/>
        <v>92.585991127692878</v>
      </c>
      <c r="J8443" s="41">
        <f t="shared" si="63"/>
        <v>2.4902777777777776E-4</v>
      </c>
      <c r="K8443" s="42">
        <f t="shared" si="64"/>
        <v>4.7971802598715989</v>
      </c>
      <c r="L8443" s="41">
        <f t="shared" si="65"/>
        <v>2.3851884042858096E-4</v>
      </c>
      <c r="M8443" s="42">
        <f t="shared" si="66"/>
        <v>4.5302433968999276</v>
      </c>
    </row>
    <row r="8444" spans="1:13" x14ac:dyDescent="0.2">
      <c r="A8444" s="84">
        <v>360</v>
      </c>
      <c r="B8444" s="85">
        <v>41767</v>
      </c>
      <c r="C8444" s="105">
        <v>15.59</v>
      </c>
      <c r="D8444" s="195">
        <f t="shared" si="67"/>
        <v>1</v>
      </c>
      <c r="E8444"/>
      <c r="F8444" s="96">
        <v>2.31</v>
      </c>
      <c r="G8444" s="91">
        <f t="shared" si="60"/>
        <v>8.9499999999999993</v>
      </c>
      <c r="H8444" s="41">
        <f t="shared" si="61"/>
        <v>2.3813633718616778E-4</v>
      </c>
      <c r="I8444" s="42">
        <f t="shared" si="62"/>
        <v>92.608039216494774</v>
      </c>
      <c r="J8444" s="41">
        <f t="shared" si="63"/>
        <v>2.4861111111111107E-4</v>
      </c>
      <c r="K8444" s="42">
        <f t="shared" si="64"/>
        <v>4.79742887098271</v>
      </c>
      <c r="L8444" s="41">
        <f t="shared" si="65"/>
        <v>2.3813633718616778E-4</v>
      </c>
      <c r="M8444" s="42">
        <f t="shared" si="66"/>
        <v>4.530481533237114</v>
      </c>
    </row>
    <row r="8445" spans="1:13" x14ac:dyDescent="0.2">
      <c r="A8445" s="84">
        <v>360</v>
      </c>
      <c r="B8445" s="85">
        <v>41768</v>
      </c>
      <c r="C8445" s="105">
        <v>15.57</v>
      </c>
      <c r="D8445" s="195">
        <f t="shared" si="67"/>
        <v>1</v>
      </c>
      <c r="E8445"/>
      <c r="F8445" s="96">
        <v>2.34</v>
      </c>
      <c r="G8445" s="91">
        <f t="shared" si="60"/>
        <v>8.9550000000000001</v>
      </c>
      <c r="H8445" s="41">
        <f t="shared" si="61"/>
        <v>2.382638441018603E-4</v>
      </c>
      <c r="I8445" s="42">
        <f t="shared" si="62"/>
        <v>92.630104363913233</v>
      </c>
      <c r="J8445" s="41">
        <f t="shared" si="63"/>
        <v>2.4875E-4</v>
      </c>
      <c r="K8445" s="42">
        <f t="shared" si="64"/>
        <v>4.7976776209827099</v>
      </c>
      <c r="L8445" s="41">
        <f t="shared" si="65"/>
        <v>2.382638441018603E-4</v>
      </c>
      <c r="M8445" s="42">
        <f t="shared" si="66"/>
        <v>4.5307197970812156</v>
      </c>
    </row>
    <row r="8446" spans="1:13" x14ac:dyDescent="0.2">
      <c r="A8446" s="84">
        <v>360</v>
      </c>
      <c r="B8446" s="85">
        <v>41769</v>
      </c>
      <c r="C8446" s="105">
        <v>15.57</v>
      </c>
      <c r="D8446" s="195">
        <f t="shared" si="67"/>
        <v>1</v>
      </c>
      <c r="E8446"/>
      <c r="F8446" s="96">
        <v>2.34</v>
      </c>
      <c r="G8446" s="91">
        <f t="shared" si="60"/>
        <v>8.9550000000000001</v>
      </c>
      <c r="H8446" s="41">
        <f t="shared" si="61"/>
        <v>2.382638441018603E-4</v>
      </c>
      <c r="I8446" s="42">
        <f t="shared" si="62"/>
        <v>92.65217476865854</v>
      </c>
      <c r="J8446" s="41">
        <f t="shared" si="63"/>
        <v>2.4875E-4</v>
      </c>
      <c r="K8446" s="42">
        <f t="shared" si="64"/>
        <v>4.7979263709827098</v>
      </c>
      <c r="L8446" s="41">
        <f t="shared" si="65"/>
        <v>2.382638441018603E-4</v>
      </c>
      <c r="M8446" s="42">
        <f t="shared" si="66"/>
        <v>4.5309580609253173</v>
      </c>
    </row>
    <row r="8447" spans="1:13" x14ac:dyDescent="0.2">
      <c r="A8447" s="84">
        <v>360</v>
      </c>
      <c r="B8447" s="85">
        <v>41770</v>
      </c>
      <c r="C8447" s="105">
        <v>15.57</v>
      </c>
      <c r="D8447" s="195">
        <f t="shared" si="67"/>
        <v>1</v>
      </c>
      <c r="E8447"/>
      <c r="F8447" s="96">
        <v>2.34</v>
      </c>
      <c r="G8447" s="91">
        <f t="shared" si="60"/>
        <v>8.9550000000000001</v>
      </c>
      <c r="H8447" s="41">
        <f t="shared" si="61"/>
        <v>2.382638441018603E-4</v>
      </c>
      <c r="I8447" s="42">
        <f t="shared" si="62"/>
        <v>92.674250431983324</v>
      </c>
      <c r="J8447" s="41">
        <f t="shared" si="63"/>
        <v>2.4875E-4</v>
      </c>
      <c r="K8447" s="42">
        <f t="shared" si="64"/>
        <v>4.7981751209827097</v>
      </c>
      <c r="L8447" s="41">
        <f t="shared" si="65"/>
        <v>2.382638441018603E-4</v>
      </c>
      <c r="M8447" s="42">
        <f t="shared" si="66"/>
        <v>4.5311963247694189</v>
      </c>
    </row>
    <row r="8448" spans="1:13" x14ac:dyDescent="0.2">
      <c r="A8448" s="84">
        <v>360</v>
      </c>
      <c r="B8448" s="85">
        <v>41771</v>
      </c>
      <c r="C8448" s="105">
        <v>15.57</v>
      </c>
      <c r="D8448" s="195">
        <f t="shared" si="67"/>
        <v>1</v>
      </c>
      <c r="E8448"/>
      <c r="F8448" s="96">
        <v>2.35</v>
      </c>
      <c r="G8448" s="91">
        <f t="shared" si="60"/>
        <v>8.9600000000000009</v>
      </c>
      <c r="H8448" s="41">
        <f t="shared" si="61"/>
        <v>2.3839134518244265E-4</v>
      </c>
      <c r="I8448" s="42">
        <f t="shared" si="62"/>
        <v>92.696343171207573</v>
      </c>
      <c r="J8448" s="41">
        <f t="shared" si="63"/>
        <v>2.4888888888888893E-4</v>
      </c>
      <c r="K8448" s="42">
        <f t="shared" si="64"/>
        <v>4.7984240098715985</v>
      </c>
      <c r="L8448" s="41">
        <f t="shared" si="65"/>
        <v>2.3839134518244265E-4</v>
      </c>
      <c r="M8448" s="42">
        <f t="shared" si="66"/>
        <v>4.5314347161146014</v>
      </c>
    </row>
    <row r="8449" spans="1:13" x14ac:dyDescent="0.2">
      <c r="A8449" s="84">
        <v>360</v>
      </c>
      <c r="B8449" s="85">
        <v>41772</v>
      </c>
      <c r="C8449" s="105">
        <v>15.62</v>
      </c>
      <c r="D8449" s="195">
        <f t="shared" si="67"/>
        <v>1</v>
      </c>
      <c r="E8449"/>
      <c r="F8449" s="96">
        <v>2.3199999999999998</v>
      </c>
      <c r="G8449" s="91">
        <f t="shared" si="60"/>
        <v>8.9699999999999989</v>
      </c>
      <c r="H8449" s="41">
        <f t="shared" si="61"/>
        <v>2.3864632984094136E-4</v>
      </c>
      <c r="I8449" s="42">
        <f t="shared" si="62"/>
        <v>92.718464813295057</v>
      </c>
      <c r="J8449" s="41">
        <f t="shared" si="63"/>
        <v>2.4916666666666663E-4</v>
      </c>
      <c r="K8449" s="42">
        <f t="shared" si="64"/>
        <v>4.7986731765382649</v>
      </c>
      <c r="L8449" s="41">
        <f t="shared" si="65"/>
        <v>2.3864632984094136E-4</v>
      </c>
      <c r="M8449" s="42">
        <f t="shared" si="66"/>
        <v>4.5316733624444421</v>
      </c>
    </row>
    <row r="8450" spans="1:13" x14ac:dyDescent="0.2">
      <c r="A8450" s="84">
        <v>360</v>
      </c>
      <c r="B8450" s="85">
        <v>41773</v>
      </c>
      <c r="C8450" s="105">
        <v>15.63</v>
      </c>
      <c r="D8450" s="195">
        <f t="shared" si="67"/>
        <v>1</v>
      </c>
      <c r="E8450"/>
      <c r="F8450" s="96">
        <v>2.33</v>
      </c>
      <c r="G8450" s="91">
        <f t="shared" si="60"/>
        <v>8.98</v>
      </c>
      <c r="H8450" s="41">
        <f t="shared" si="61"/>
        <v>2.3890129116610481E-4</v>
      </c>
      <c r="I8450" s="42">
        <f t="shared" si="62"/>
        <v>92.740615374253892</v>
      </c>
      <c r="J8450" s="41">
        <f t="shared" si="63"/>
        <v>2.4944444444444444E-4</v>
      </c>
      <c r="K8450" s="42">
        <f t="shared" si="64"/>
        <v>4.7989226209827089</v>
      </c>
      <c r="L8450" s="41">
        <f t="shared" si="65"/>
        <v>2.3890129116610481E-4</v>
      </c>
      <c r="M8450" s="42">
        <f t="shared" si="66"/>
        <v>4.5319122637356077</v>
      </c>
    </row>
    <row r="8451" spans="1:13" x14ac:dyDescent="0.2">
      <c r="A8451" s="84">
        <v>360</v>
      </c>
      <c r="B8451" s="85">
        <v>41774</v>
      </c>
      <c r="C8451" s="105">
        <v>15.63</v>
      </c>
      <c r="D8451" s="195">
        <f t="shared" si="67"/>
        <v>1</v>
      </c>
      <c r="E8451"/>
      <c r="F8451" s="96">
        <v>2.33</v>
      </c>
      <c r="G8451" s="91">
        <f t="shared" si="60"/>
        <v>8.98</v>
      </c>
      <c r="H8451" s="41">
        <f t="shared" si="61"/>
        <v>2.3890129116610481E-4</v>
      </c>
      <c r="I8451" s="42">
        <f t="shared" si="62"/>
        <v>92.762771227010347</v>
      </c>
      <c r="J8451" s="41">
        <f t="shared" si="63"/>
        <v>2.4944444444444444E-4</v>
      </c>
      <c r="K8451" s="42">
        <f t="shared" si="64"/>
        <v>4.799172065427153</v>
      </c>
      <c r="L8451" s="41">
        <f t="shared" si="65"/>
        <v>2.3890129116610481E-4</v>
      </c>
      <c r="M8451" s="42">
        <f t="shared" si="66"/>
        <v>4.5321511650267734</v>
      </c>
    </row>
    <row r="8452" spans="1:13" x14ac:dyDescent="0.2">
      <c r="A8452" s="84">
        <v>360</v>
      </c>
      <c r="B8452" s="85">
        <v>41775</v>
      </c>
      <c r="C8452" s="105">
        <v>15.64</v>
      </c>
      <c r="D8452" s="195">
        <f t="shared" si="67"/>
        <v>1</v>
      </c>
      <c r="E8452"/>
      <c r="F8452" s="96">
        <v>2.3199999999999998</v>
      </c>
      <c r="G8452" s="91">
        <f t="shared" si="60"/>
        <v>8.98</v>
      </c>
      <c r="H8452" s="41">
        <f t="shared" si="61"/>
        <v>2.3890129116610481E-4</v>
      </c>
      <c r="I8452" s="42">
        <f t="shared" si="62"/>
        <v>92.784932372828621</v>
      </c>
      <c r="J8452" s="41">
        <f t="shared" si="63"/>
        <v>2.4944444444444444E-4</v>
      </c>
      <c r="K8452" s="42">
        <f t="shared" si="64"/>
        <v>4.7994215098715971</v>
      </c>
      <c r="L8452" s="41">
        <f t="shared" si="65"/>
        <v>2.3890129116610481E-4</v>
      </c>
      <c r="M8452" s="42">
        <f t="shared" si="66"/>
        <v>4.5323900663179391</v>
      </c>
    </row>
    <row r="8453" spans="1:13" x14ac:dyDescent="0.2">
      <c r="A8453" s="84">
        <v>360</v>
      </c>
      <c r="B8453" s="85">
        <v>41776</v>
      </c>
      <c r="C8453" s="105">
        <v>15.64</v>
      </c>
      <c r="D8453" s="195">
        <f t="shared" si="67"/>
        <v>1</v>
      </c>
      <c r="E8453"/>
      <c r="F8453" s="96">
        <v>2.3199999999999998</v>
      </c>
      <c r="G8453" s="91">
        <f t="shared" si="60"/>
        <v>8.98</v>
      </c>
      <c r="H8453" s="41">
        <f t="shared" si="61"/>
        <v>2.3890129116610481E-4</v>
      </c>
      <c r="I8453" s="42">
        <f t="shared" si="62"/>
        <v>92.807098812973251</v>
      </c>
      <c r="J8453" s="41">
        <f t="shared" si="63"/>
        <v>2.4944444444444444E-4</v>
      </c>
      <c r="K8453" s="42">
        <f t="shared" si="64"/>
        <v>4.7996709543160412</v>
      </c>
      <c r="L8453" s="41">
        <f t="shared" si="65"/>
        <v>2.3890129116610481E-4</v>
      </c>
      <c r="M8453" s="42">
        <f t="shared" si="66"/>
        <v>4.5326289676091047</v>
      </c>
    </row>
    <row r="8454" spans="1:13" x14ac:dyDescent="0.2">
      <c r="A8454" s="84">
        <v>360</v>
      </c>
      <c r="B8454" s="85">
        <v>41777</v>
      </c>
      <c r="C8454" s="105">
        <v>15.64</v>
      </c>
      <c r="D8454" s="195">
        <f t="shared" si="67"/>
        <v>1</v>
      </c>
      <c r="E8454"/>
      <c r="F8454" s="96">
        <v>2.3199999999999998</v>
      </c>
      <c r="G8454" s="91">
        <f t="shared" si="60"/>
        <v>8.98</v>
      </c>
      <c r="H8454" s="41">
        <f t="shared" si="61"/>
        <v>2.3890129116610481E-4</v>
      </c>
      <c r="I8454" s="42">
        <f t="shared" si="62"/>
        <v>92.829270548709047</v>
      </c>
      <c r="J8454" s="41">
        <f t="shared" si="63"/>
        <v>2.4944444444444444E-4</v>
      </c>
      <c r="K8454" s="42">
        <f t="shared" si="64"/>
        <v>4.7999203987604853</v>
      </c>
      <c r="L8454" s="41">
        <f t="shared" si="65"/>
        <v>2.3890129116610481E-4</v>
      </c>
      <c r="M8454" s="42">
        <f t="shared" si="66"/>
        <v>4.5328678689002704</v>
      </c>
    </row>
    <row r="8455" spans="1:13" x14ac:dyDescent="0.2">
      <c r="A8455" s="84">
        <v>360</v>
      </c>
      <c r="B8455" s="85">
        <v>41778</v>
      </c>
      <c r="C8455" s="105">
        <v>15.61</v>
      </c>
      <c r="D8455" s="195">
        <f t="shared" si="67"/>
        <v>1</v>
      </c>
      <c r="E8455"/>
      <c r="F8455" s="96">
        <v>2.34</v>
      </c>
      <c r="G8455" s="91">
        <f t="shared" si="60"/>
        <v>8.9749999999999996</v>
      </c>
      <c r="H8455" s="41">
        <f t="shared" si="61"/>
        <v>2.3877381341996795E-4</v>
      </c>
      <c r="I8455" s="42">
        <f t="shared" si="62"/>
        <v>92.851435747634952</v>
      </c>
      <c r="J8455" s="41">
        <f t="shared" si="63"/>
        <v>2.4930555555555556E-4</v>
      </c>
      <c r="K8455" s="42">
        <f t="shared" si="64"/>
        <v>4.8001697043160405</v>
      </c>
      <c r="L8455" s="41">
        <f t="shared" si="65"/>
        <v>2.3877381341996795E-4</v>
      </c>
      <c r="M8455" s="42">
        <f t="shared" si="66"/>
        <v>4.5331066427136903</v>
      </c>
    </row>
    <row r="8456" spans="1:13" x14ac:dyDescent="0.2">
      <c r="A8456" s="84">
        <v>360</v>
      </c>
      <c r="B8456" s="85">
        <v>41779</v>
      </c>
      <c r="C8456" s="105">
        <v>15.56</v>
      </c>
      <c r="D8456" s="195">
        <f t="shared" si="67"/>
        <v>1</v>
      </c>
      <c r="E8456"/>
      <c r="F8456" s="96">
        <v>2.33</v>
      </c>
      <c r="G8456" s="91">
        <f t="shared" si="60"/>
        <v>8.9450000000000003</v>
      </c>
      <c r="H8456" s="41">
        <f t="shared" si="61"/>
        <v>2.38008824434921E-4</v>
      </c>
      <c r="I8456" s="42">
        <f t="shared" si="62"/>
        <v>92.87353520870434</v>
      </c>
      <c r="J8456" s="41">
        <f t="shared" si="63"/>
        <v>2.4847222222222225E-4</v>
      </c>
      <c r="K8456" s="42">
        <f t="shared" si="64"/>
        <v>4.8004181765382627</v>
      </c>
      <c r="L8456" s="41">
        <f t="shared" si="65"/>
        <v>2.38008824434921E-4</v>
      </c>
      <c r="M8456" s="42">
        <f t="shared" si="66"/>
        <v>4.5333446515381253</v>
      </c>
    </row>
    <row r="8457" spans="1:13" x14ac:dyDescent="0.2">
      <c r="A8457" s="84">
        <v>360</v>
      </c>
      <c r="B8457" s="85">
        <v>41780</v>
      </c>
      <c r="C8457" s="105">
        <v>15.56</v>
      </c>
      <c r="D8457" s="195">
        <f t="shared" si="67"/>
        <v>1</v>
      </c>
      <c r="E8457"/>
      <c r="F8457" s="96">
        <v>2.33</v>
      </c>
      <c r="G8457" s="91">
        <f t="shared" si="60"/>
        <v>8.9450000000000003</v>
      </c>
      <c r="H8457" s="41">
        <f t="shared" si="61"/>
        <v>2.38008824434921E-4</v>
      </c>
      <c r="I8457" s="42">
        <f t="shared" si="62"/>
        <v>92.895639929640481</v>
      </c>
      <c r="J8457" s="41">
        <f t="shared" si="63"/>
        <v>2.4847222222222225E-4</v>
      </c>
      <c r="K8457" s="42">
        <f t="shared" si="64"/>
        <v>4.800666648760485</v>
      </c>
      <c r="L8457" s="41">
        <f t="shared" si="65"/>
        <v>2.38008824434921E-4</v>
      </c>
      <c r="M8457" s="42">
        <f t="shared" si="66"/>
        <v>4.5335826603625602</v>
      </c>
    </row>
    <row r="8458" spans="1:13" x14ac:dyDescent="0.2">
      <c r="A8458" s="84">
        <v>360</v>
      </c>
      <c r="B8458" s="85">
        <v>41781</v>
      </c>
      <c r="C8458" s="105">
        <v>15.62</v>
      </c>
      <c r="D8458" s="195">
        <f t="shared" si="67"/>
        <v>1</v>
      </c>
      <c r="E8458"/>
      <c r="F8458" s="96">
        <v>2.3199999999999998</v>
      </c>
      <c r="G8458" s="91">
        <f t="shared" si="60"/>
        <v>8.9699999999999989</v>
      </c>
      <c r="H8458" s="41">
        <f t="shared" si="61"/>
        <v>2.3864632984094136E-4</v>
      </c>
      <c r="I8458" s="42">
        <f t="shared" si="62"/>
        <v>92.917809133167921</v>
      </c>
      <c r="J8458" s="41">
        <f t="shared" si="63"/>
        <v>2.4916666666666663E-4</v>
      </c>
      <c r="K8458" s="42">
        <f t="shared" si="64"/>
        <v>4.8009158154271514</v>
      </c>
      <c r="L8458" s="41">
        <f t="shared" si="65"/>
        <v>2.3864632984094136E-4</v>
      </c>
      <c r="M8458" s="42">
        <f t="shared" si="66"/>
        <v>4.5338213066924009</v>
      </c>
    </row>
    <row r="8459" spans="1:13" x14ac:dyDescent="0.2">
      <c r="A8459" s="84">
        <v>360</v>
      </c>
      <c r="B8459" s="85">
        <v>41782</v>
      </c>
      <c r="C8459" s="105">
        <v>15.59</v>
      </c>
      <c r="D8459" s="195">
        <f t="shared" si="67"/>
        <v>1</v>
      </c>
      <c r="E8459"/>
      <c r="F8459" s="96">
        <v>2.34</v>
      </c>
      <c r="G8459" s="91">
        <f t="shared" si="60"/>
        <v>8.9649999999999999</v>
      </c>
      <c r="H8459" s="41">
        <f t="shared" si="61"/>
        <v>2.3851884042858096E-4</v>
      </c>
      <c r="I8459" s="42">
        <f t="shared" si="62"/>
        <v>92.939971781257526</v>
      </c>
      <c r="J8459" s="41">
        <f t="shared" si="63"/>
        <v>2.4902777777777776E-4</v>
      </c>
      <c r="K8459" s="42">
        <f t="shared" si="64"/>
        <v>4.801164843204929</v>
      </c>
      <c r="L8459" s="41">
        <f t="shared" si="65"/>
        <v>2.3851884042858096E-4</v>
      </c>
      <c r="M8459" s="42">
        <f t="shared" si="66"/>
        <v>4.5340598255328297</v>
      </c>
    </row>
    <row r="8460" spans="1:13" x14ac:dyDescent="0.2">
      <c r="A8460" s="84">
        <v>360</v>
      </c>
      <c r="B8460" s="85">
        <v>41783</v>
      </c>
      <c r="C8460" s="105">
        <v>15.59</v>
      </c>
      <c r="D8460" s="195">
        <f t="shared" si="67"/>
        <v>1</v>
      </c>
      <c r="E8460"/>
      <c r="F8460" s="96">
        <v>2.34</v>
      </c>
      <c r="G8460" s="91">
        <f t="shared" si="60"/>
        <v>8.9649999999999999</v>
      </c>
      <c r="H8460" s="41">
        <f t="shared" si="61"/>
        <v>2.3851884042858096E-4</v>
      </c>
      <c r="I8460" s="42">
        <f t="shared" si="62"/>
        <v>92.962139715556262</v>
      </c>
      <c r="J8460" s="41">
        <f t="shared" si="63"/>
        <v>2.4902777777777776E-4</v>
      </c>
      <c r="K8460" s="42">
        <f t="shared" si="64"/>
        <v>4.8014138709827066</v>
      </c>
      <c r="L8460" s="41">
        <f t="shared" si="65"/>
        <v>2.3851884042858096E-4</v>
      </c>
      <c r="M8460" s="42">
        <f t="shared" si="66"/>
        <v>4.5342983443732585</v>
      </c>
    </row>
    <row r="8461" spans="1:13" x14ac:dyDescent="0.2">
      <c r="A8461" s="84">
        <v>360</v>
      </c>
      <c r="B8461" s="85">
        <v>41784</v>
      </c>
      <c r="C8461" s="105">
        <v>15.59</v>
      </c>
      <c r="D8461" s="195">
        <f t="shared" si="67"/>
        <v>1</v>
      </c>
      <c r="E8461"/>
      <c r="F8461" s="96">
        <v>2.34</v>
      </c>
      <c r="G8461" s="91">
        <f t="shared" si="60"/>
        <v>8.9649999999999999</v>
      </c>
      <c r="H8461" s="41">
        <f t="shared" si="61"/>
        <v>2.3851884042858096E-4</v>
      </c>
      <c r="I8461" s="42">
        <f t="shared" si="62"/>
        <v>92.984312937324972</v>
      </c>
      <c r="J8461" s="41">
        <f t="shared" si="63"/>
        <v>2.4902777777777776E-4</v>
      </c>
      <c r="K8461" s="42">
        <f t="shared" si="64"/>
        <v>4.8016628987604841</v>
      </c>
      <c r="L8461" s="41">
        <f t="shared" si="65"/>
        <v>2.3851884042858096E-4</v>
      </c>
      <c r="M8461" s="42">
        <f t="shared" si="66"/>
        <v>4.5345368632136873</v>
      </c>
    </row>
    <row r="8462" spans="1:13" x14ac:dyDescent="0.2">
      <c r="A8462" s="84">
        <v>360</v>
      </c>
      <c r="B8462" s="85">
        <v>41785</v>
      </c>
      <c r="C8462" s="105">
        <v>15.63</v>
      </c>
      <c r="D8462" s="195">
        <f t="shared" si="67"/>
        <v>1</v>
      </c>
      <c r="E8462"/>
      <c r="F8462" s="96">
        <v>2.34</v>
      </c>
      <c r="G8462" s="91">
        <f t="shared" si="60"/>
        <v>8.9849999999999994</v>
      </c>
      <c r="H8462" s="41">
        <f t="shared" ref="H8462:H8525" si="68">((1+G8462/100)^(1/360))-1</f>
        <v>2.3902876308001808E-4</v>
      </c>
      <c r="I8462" s="42">
        <f t="shared" ref="I8462:I8525" si="69">I8461*(1+H8462)</f>
        <v>93.006538862632226</v>
      </c>
      <c r="J8462" s="41">
        <f t="shared" ref="J8462:J8525" si="70">((C8462+F8462)/2)/36000</f>
        <v>2.4958333333333332E-4</v>
      </c>
      <c r="K8462" s="42">
        <f t="shared" ref="K8462:K8525" si="71">K8461+J8462</f>
        <v>4.801912482093817</v>
      </c>
      <c r="L8462" s="41">
        <f t="shared" ref="L8462:L8525" si="72">((1+G8462/100)^(1/360))-1</f>
        <v>2.3902876308001808E-4</v>
      </c>
      <c r="M8462" s="42">
        <f t="shared" ref="M8462:M8525" si="73">M8461+L8462</f>
        <v>4.5347758919767678</v>
      </c>
    </row>
    <row r="8463" spans="1:13" x14ac:dyDescent="0.2">
      <c r="A8463" s="84">
        <v>360</v>
      </c>
      <c r="B8463" s="85">
        <v>41786</v>
      </c>
      <c r="C8463" s="105">
        <v>15.67</v>
      </c>
      <c r="D8463" s="195">
        <f t="shared" si="67"/>
        <v>1</v>
      </c>
      <c r="E8463"/>
      <c r="F8463" s="96">
        <v>2.34</v>
      </c>
      <c r="G8463" s="91">
        <f t="shared" si="60"/>
        <v>9.004999999999999</v>
      </c>
      <c r="H8463" s="41">
        <f t="shared" si="68"/>
        <v>2.3953859242298314E-4</v>
      </c>
      <c r="I8463" s="42">
        <f t="shared" si="69"/>
        <v>93.028817518037513</v>
      </c>
      <c r="J8463" s="41">
        <f t="shared" si="70"/>
        <v>2.5013888888888888E-4</v>
      </c>
      <c r="K8463" s="42">
        <f t="shared" si="71"/>
        <v>4.8021626209827062</v>
      </c>
      <c r="L8463" s="41">
        <f t="shared" si="72"/>
        <v>2.3953859242298314E-4</v>
      </c>
      <c r="M8463" s="42">
        <f t="shared" si="73"/>
        <v>4.5350154305691905</v>
      </c>
    </row>
    <row r="8464" spans="1:13" x14ac:dyDescent="0.2">
      <c r="A8464" s="84">
        <v>360</v>
      </c>
      <c r="B8464" s="85">
        <v>41787</v>
      </c>
      <c r="C8464" s="105">
        <v>15.68</v>
      </c>
      <c r="D8464" s="195">
        <f t="shared" si="67"/>
        <v>1</v>
      </c>
      <c r="E8464"/>
      <c r="F8464" s="96">
        <v>2.33</v>
      </c>
      <c r="G8464" s="91">
        <f t="shared" si="60"/>
        <v>9.004999999999999</v>
      </c>
      <c r="H8464" s="41">
        <f t="shared" si="68"/>
        <v>2.3953859242298314E-4</v>
      </c>
      <c r="I8464" s="42">
        <f t="shared" si="69"/>
        <v>93.051101510040553</v>
      </c>
      <c r="J8464" s="41">
        <f t="shared" si="70"/>
        <v>2.5013888888888888E-4</v>
      </c>
      <c r="K8464" s="42">
        <f t="shared" si="71"/>
        <v>4.8024127598715953</v>
      </c>
      <c r="L8464" s="41">
        <f t="shared" si="72"/>
        <v>2.3953859242298314E-4</v>
      </c>
      <c r="M8464" s="42">
        <f t="shared" si="73"/>
        <v>4.5352549691616133</v>
      </c>
    </row>
    <row r="8465" spans="1:13" x14ac:dyDescent="0.2">
      <c r="A8465" s="84">
        <v>360</v>
      </c>
      <c r="B8465" s="85">
        <v>41788</v>
      </c>
      <c r="C8465" s="105">
        <v>15.69</v>
      </c>
      <c r="D8465" s="195">
        <f t="shared" si="67"/>
        <v>1</v>
      </c>
      <c r="E8465"/>
      <c r="F8465" s="96">
        <v>2.39</v>
      </c>
      <c r="G8465" s="91">
        <f t="shared" si="60"/>
        <v>9.0399999999999991</v>
      </c>
      <c r="H8465" s="41">
        <f t="shared" si="68"/>
        <v>2.4043056935330043E-4</v>
      </c>
      <c r="I8465" s="42">
        <f t="shared" si="69"/>
        <v>93.073473839355557</v>
      </c>
      <c r="J8465" s="41">
        <f t="shared" si="70"/>
        <v>2.5111111111111108E-4</v>
      </c>
      <c r="K8465" s="42">
        <f t="shared" si="71"/>
        <v>4.8026638709827063</v>
      </c>
      <c r="L8465" s="41">
        <f t="shared" si="72"/>
        <v>2.4043056935330043E-4</v>
      </c>
      <c r="M8465" s="42">
        <f t="shared" si="73"/>
        <v>4.5354953997309666</v>
      </c>
    </row>
    <row r="8466" spans="1:13" x14ac:dyDescent="0.2">
      <c r="A8466" s="84">
        <v>360</v>
      </c>
      <c r="B8466" s="85">
        <v>41789</v>
      </c>
      <c r="C8466" s="105">
        <v>15.68</v>
      </c>
      <c r="D8466" s="195">
        <f t="shared" si="67"/>
        <v>1</v>
      </c>
      <c r="E8466"/>
      <c r="F8466" s="96">
        <v>2.37</v>
      </c>
      <c r="G8466" s="91">
        <f t="shared" si="60"/>
        <v>9.0250000000000004</v>
      </c>
      <c r="H8466" s="41">
        <f t="shared" si="68"/>
        <v>2.400483284921151E-4</v>
      </c>
      <c r="I8466" s="42">
        <f t="shared" si="69"/>
        <v>93.095815971177643</v>
      </c>
      <c r="J8466" s="41">
        <f t="shared" si="70"/>
        <v>2.5069444444444445E-4</v>
      </c>
      <c r="K8466" s="42">
        <f t="shared" si="71"/>
        <v>4.8029145654271508</v>
      </c>
      <c r="L8466" s="41">
        <f t="shared" si="72"/>
        <v>2.400483284921151E-4</v>
      </c>
      <c r="M8466" s="42">
        <f t="shared" si="73"/>
        <v>4.5357354480594587</v>
      </c>
    </row>
    <row r="8467" spans="1:13" x14ac:dyDescent="0.2">
      <c r="A8467" s="84">
        <v>360</v>
      </c>
      <c r="B8467" s="85">
        <v>41790</v>
      </c>
      <c r="C8467" s="105">
        <v>15.68</v>
      </c>
      <c r="D8467" s="195">
        <f t="shared" si="67"/>
        <v>1</v>
      </c>
      <c r="E8467"/>
      <c r="F8467" s="96">
        <v>2.37</v>
      </c>
      <c r="G8467" s="91">
        <f t="shared" si="60"/>
        <v>9.0250000000000004</v>
      </c>
      <c r="H8467" s="41">
        <f t="shared" si="68"/>
        <v>2.400483284921151E-4</v>
      </c>
      <c r="I8467" s="42">
        <f t="shared" si="69"/>
        <v>93.118163466191135</v>
      </c>
      <c r="J8467" s="41">
        <f t="shared" si="70"/>
        <v>2.5069444444444445E-4</v>
      </c>
      <c r="K8467" s="42">
        <f t="shared" si="71"/>
        <v>4.8031652598715953</v>
      </c>
      <c r="L8467" s="41">
        <f t="shared" si="72"/>
        <v>2.400483284921151E-4</v>
      </c>
      <c r="M8467" s="42">
        <f t="shared" si="73"/>
        <v>4.5359754963879508</v>
      </c>
    </row>
    <row r="8468" spans="1:13" x14ac:dyDescent="0.2">
      <c r="A8468" s="84">
        <v>360</v>
      </c>
      <c r="B8468" s="85">
        <v>41791</v>
      </c>
      <c r="C8468" s="105">
        <v>15.68</v>
      </c>
      <c r="D8468" s="195">
        <f t="shared" si="67"/>
        <v>1</v>
      </c>
      <c r="E8468"/>
      <c r="F8468" s="96">
        <v>2.37</v>
      </c>
      <c r="G8468" s="91">
        <f t="shared" si="60"/>
        <v>9.0250000000000004</v>
      </c>
      <c r="H8468" s="41">
        <f t="shared" si="68"/>
        <v>2.400483284921151E-4</v>
      </c>
      <c r="I8468" s="42">
        <f t="shared" si="69"/>
        <v>93.14051632568345</v>
      </c>
      <c r="J8468" s="41">
        <f t="shared" si="70"/>
        <v>2.5069444444444445E-4</v>
      </c>
      <c r="K8468" s="42">
        <f t="shared" si="71"/>
        <v>4.8034159543160397</v>
      </c>
      <c r="L8468" s="41">
        <f t="shared" si="72"/>
        <v>2.400483284921151E-4</v>
      </c>
      <c r="M8468" s="42">
        <f t="shared" si="73"/>
        <v>4.5362155447164429</v>
      </c>
    </row>
    <row r="8469" spans="1:13" x14ac:dyDescent="0.2">
      <c r="A8469" s="84">
        <v>360</v>
      </c>
      <c r="B8469" s="85">
        <v>41792</v>
      </c>
      <c r="C8469" s="105">
        <v>15.74</v>
      </c>
      <c r="D8469" s="195">
        <f t="shared" si="67"/>
        <v>1</v>
      </c>
      <c r="E8469"/>
      <c r="F8469" s="96">
        <v>2.38</v>
      </c>
      <c r="G8469" s="91">
        <f t="shared" si="60"/>
        <v>9.06</v>
      </c>
      <c r="H8469" s="41">
        <f t="shared" si="68"/>
        <v>2.4094014227515892E-4</v>
      </c>
      <c r="I8469" s="42">
        <f t="shared" si="69"/>
        <v>93.162957614938549</v>
      </c>
      <c r="J8469" s="41">
        <f t="shared" si="70"/>
        <v>2.5166666666666669E-4</v>
      </c>
      <c r="K8469" s="42">
        <f t="shared" si="71"/>
        <v>4.8036676209827061</v>
      </c>
      <c r="L8469" s="41">
        <f t="shared" si="72"/>
        <v>2.4094014227515892E-4</v>
      </c>
      <c r="M8469" s="42">
        <f t="shared" si="73"/>
        <v>4.5364564848587179</v>
      </c>
    </row>
    <row r="8470" spans="1:13" x14ac:dyDescent="0.2">
      <c r="A8470" s="84">
        <v>360</v>
      </c>
      <c r="B8470" s="85">
        <v>41793</v>
      </c>
      <c r="C8470" s="105">
        <v>15.73</v>
      </c>
      <c r="D8470" s="195">
        <f t="shared" si="67"/>
        <v>1</v>
      </c>
      <c r="E8470"/>
      <c r="F8470" s="96">
        <v>2.37</v>
      </c>
      <c r="G8470" s="91">
        <f t="shared" si="60"/>
        <v>9.0500000000000007</v>
      </c>
      <c r="H8470" s="41">
        <f t="shared" si="68"/>
        <v>2.4068536746391089E-4</v>
      </c>
      <c r="I8470" s="42">
        <f t="shared" si="69"/>
        <v>93.185380575626127</v>
      </c>
      <c r="J8470" s="41">
        <f t="shared" si="70"/>
        <v>2.5138888888888889E-4</v>
      </c>
      <c r="K8470" s="42">
        <f t="shared" si="71"/>
        <v>4.8039190098715947</v>
      </c>
      <c r="L8470" s="41">
        <f t="shared" si="72"/>
        <v>2.4068536746391089E-4</v>
      </c>
      <c r="M8470" s="42">
        <f t="shared" si="73"/>
        <v>4.5366971702261818</v>
      </c>
    </row>
    <row r="8471" spans="1:13" x14ac:dyDescent="0.2">
      <c r="A8471" s="84">
        <v>360</v>
      </c>
      <c r="B8471" s="85">
        <v>41794</v>
      </c>
      <c r="C8471" s="105">
        <v>15.77</v>
      </c>
      <c r="D8471" s="195">
        <f t="shared" si="67"/>
        <v>1</v>
      </c>
      <c r="E8471"/>
      <c r="F8471" s="96">
        <v>2.37</v>
      </c>
      <c r="G8471" s="91">
        <f t="shared" si="60"/>
        <v>9.07</v>
      </c>
      <c r="H8471" s="41">
        <f t="shared" si="68"/>
        <v>2.411948937914854E-4</v>
      </c>
      <c r="I8471" s="42">
        <f t="shared" si="69"/>
        <v>93.207856413596986</v>
      </c>
      <c r="J8471" s="41">
        <f t="shared" si="70"/>
        <v>2.5194444444444445E-4</v>
      </c>
      <c r="K8471" s="42">
        <f t="shared" si="71"/>
        <v>4.8041709543160396</v>
      </c>
      <c r="L8471" s="41">
        <f t="shared" si="72"/>
        <v>2.411948937914854E-4</v>
      </c>
      <c r="M8471" s="42">
        <f t="shared" si="73"/>
        <v>4.5369383651199735</v>
      </c>
    </row>
    <row r="8472" spans="1:13" x14ac:dyDescent="0.2">
      <c r="A8472" s="84">
        <v>360</v>
      </c>
      <c r="B8472" s="85">
        <v>41795</v>
      </c>
      <c r="C8472" s="105">
        <v>15.85</v>
      </c>
      <c r="D8472" s="195">
        <f t="shared" si="67"/>
        <v>1</v>
      </c>
      <c r="E8472"/>
      <c r="F8472" s="96">
        <v>2.37</v>
      </c>
      <c r="G8472" s="91">
        <f t="shared" si="60"/>
        <v>9.11</v>
      </c>
      <c r="H8472" s="41">
        <f t="shared" si="68"/>
        <v>2.422136669915087E-4</v>
      </c>
      <c r="I8472" s="42">
        <f t="shared" si="69"/>
        <v>93.230432630291347</v>
      </c>
      <c r="J8472" s="41">
        <f t="shared" si="70"/>
        <v>2.5305555555555552E-4</v>
      </c>
      <c r="K8472" s="42">
        <f t="shared" si="71"/>
        <v>4.8044240098715951</v>
      </c>
      <c r="L8472" s="41">
        <f t="shared" si="72"/>
        <v>2.422136669915087E-4</v>
      </c>
      <c r="M8472" s="42">
        <f t="shared" si="73"/>
        <v>4.5371805787869652</v>
      </c>
    </row>
    <row r="8473" spans="1:13" x14ac:dyDescent="0.2">
      <c r="A8473" s="84">
        <v>360</v>
      </c>
      <c r="B8473" s="85">
        <v>41796</v>
      </c>
      <c r="C8473" s="105">
        <v>15.85</v>
      </c>
      <c r="D8473" s="195">
        <f t="shared" si="67"/>
        <v>1</v>
      </c>
      <c r="E8473"/>
      <c r="F8473" s="96">
        <v>2.39</v>
      </c>
      <c r="G8473" s="91">
        <f t="shared" si="60"/>
        <v>9.1199999999999992</v>
      </c>
      <c r="H8473" s="41">
        <f t="shared" si="68"/>
        <v>2.4246830209651016E-4</v>
      </c>
      <c r="I8473" s="42">
        <f t="shared" si="69"/>
        <v>93.253038054994931</v>
      </c>
      <c r="J8473" s="41">
        <f t="shared" si="70"/>
        <v>2.5333333333333333E-4</v>
      </c>
      <c r="K8473" s="42">
        <f t="shared" si="71"/>
        <v>4.8046773432049283</v>
      </c>
      <c r="L8473" s="41">
        <f t="shared" si="72"/>
        <v>2.4246830209651016E-4</v>
      </c>
      <c r="M8473" s="42">
        <f t="shared" si="73"/>
        <v>4.537423047089062</v>
      </c>
    </row>
    <row r="8474" spans="1:13" x14ac:dyDescent="0.2">
      <c r="A8474" s="84">
        <v>360</v>
      </c>
      <c r="B8474" s="85">
        <v>41797</v>
      </c>
      <c r="C8474" s="105">
        <v>15.85</v>
      </c>
      <c r="D8474" s="195">
        <f t="shared" si="67"/>
        <v>1</v>
      </c>
      <c r="E8474"/>
      <c r="F8474" s="96">
        <v>2.39</v>
      </c>
      <c r="G8474" s="91">
        <f t="shared" si="60"/>
        <v>9.1199999999999992</v>
      </c>
      <c r="H8474" s="41">
        <f t="shared" si="68"/>
        <v>2.4246830209651016E-4</v>
      </c>
      <c r="I8474" s="42">
        <f t="shared" si="69"/>
        <v>93.275648960797469</v>
      </c>
      <c r="J8474" s="41">
        <f t="shared" si="70"/>
        <v>2.5333333333333333E-4</v>
      </c>
      <c r="K8474" s="42">
        <f t="shared" si="71"/>
        <v>4.8049306765382616</v>
      </c>
      <c r="L8474" s="41">
        <f t="shared" si="72"/>
        <v>2.4246830209651016E-4</v>
      </c>
      <c r="M8474" s="42">
        <f t="shared" si="73"/>
        <v>4.5376655153911587</v>
      </c>
    </row>
    <row r="8475" spans="1:13" x14ac:dyDescent="0.2">
      <c r="A8475" s="84">
        <v>360</v>
      </c>
      <c r="B8475" s="85">
        <v>41798</v>
      </c>
      <c r="C8475" s="105">
        <v>15.85</v>
      </c>
      <c r="D8475" s="195">
        <f t="shared" si="67"/>
        <v>1</v>
      </c>
      <c r="E8475"/>
      <c r="F8475" s="96">
        <v>2.39</v>
      </c>
      <c r="G8475" s="91">
        <f t="shared" si="60"/>
        <v>9.1199999999999992</v>
      </c>
      <c r="H8475" s="41">
        <f t="shared" si="68"/>
        <v>2.4246830209651016E-4</v>
      </c>
      <c r="I8475" s="42">
        <f t="shared" si="69"/>
        <v>93.298265349027943</v>
      </c>
      <c r="J8475" s="41">
        <f t="shared" si="70"/>
        <v>2.5333333333333333E-4</v>
      </c>
      <c r="K8475" s="42">
        <f t="shared" si="71"/>
        <v>4.8051840098715948</v>
      </c>
      <c r="L8475" s="41">
        <f t="shared" si="72"/>
        <v>2.4246830209651016E-4</v>
      </c>
      <c r="M8475" s="42">
        <f t="shared" si="73"/>
        <v>4.5379079836932554</v>
      </c>
    </row>
    <row r="8476" spans="1:13" x14ac:dyDescent="0.2">
      <c r="A8476" s="84">
        <v>360</v>
      </c>
      <c r="B8476" s="85">
        <v>41799</v>
      </c>
      <c r="C8476" s="105">
        <v>15.86</v>
      </c>
      <c r="D8476" s="195">
        <f t="shared" si="67"/>
        <v>1</v>
      </c>
      <c r="E8476"/>
      <c r="F8476" s="96">
        <v>2.41</v>
      </c>
      <c r="G8476" s="91">
        <f t="shared" si="60"/>
        <v>9.1349999999999998</v>
      </c>
      <c r="H8476" s="41">
        <f t="shared" si="68"/>
        <v>2.4285021112513405E-4</v>
      </c>
      <c r="I8476" s="42">
        <f t="shared" si="69"/>
        <v>93.320922852465557</v>
      </c>
      <c r="J8476" s="41">
        <f t="shared" si="70"/>
        <v>2.5375000000000002E-4</v>
      </c>
      <c r="K8476" s="42">
        <f t="shared" si="71"/>
        <v>4.8054377598715945</v>
      </c>
      <c r="L8476" s="41">
        <f t="shared" si="72"/>
        <v>2.4285021112513405E-4</v>
      </c>
      <c r="M8476" s="42">
        <f t="shared" si="73"/>
        <v>4.5381508339043801</v>
      </c>
    </row>
    <row r="8477" spans="1:13" x14ac:dyDescent="0.2">
      <c r="A8477" s="84">
        <v>360</v>
      </c>
      <c r="B8477" s="85">
        <v>41800</v>
      </c>
      <c r="C8477" s="105">
        <v>15.92</v>
      </c>
      <c r="D8477" s="195">
        <f t="shared" si="67"/>
        <v>1</v>
      </c>
      <c r="E8477"/>
      <c r="F8477" s="96">
        <v>2.41</v>
      </c>
      <c r="G8477" s="91">
        <f t="shared" si="60"/>
        <v>9.1649999999999991</v>
      </c>
      <c r="H8477" s="41">
        <f t="shared" si="68"/>
        <v>2.4361387217153307E-4</v>
      </c>
      <c r="I8477" s="42">
        <f t="shared" si="69"/>
        <v>93.343657123836266</v>
      </c>
      <c r="J8477" s="41">
        <f t="shared" si="70"/>
        <v>2.5458333333333333E-4</v>
      </c>
      <c r="K8477" s="42">
        <f t="shared" si="71"/>
        <v>4.8056923432049281</v>
      </c>
      <c r="L8477" s="41">
        <f t="shared" si="72"/>
        <v>2.4361387217153307E-4</v>
      </c>
      <c r="M8477" s="42">
        <f t="shared" si="73"/>
        <v>4.5383944477765521</v>
      </c>
    </row>
    <row r="8478" spans="1:13" x14ac:dyDescent="0.2">
      <c r="A8478" s="84">
        <v>360</v>
      </c>
      <c r="B8478" s="85">
        <v>41801</v>
      </c>
      <c r="C8478" s="105">
        <v>15.85</v>
      </c>
      <c r="D8478" s="195">
        <f t="shared" si="67"/>
        <v>1</v>
      </c>
      <c r="E8478"/>
      <c r="F8478" s="96">
        <v>2.4</v>
      </c>
      <c r="G8478" s="91">
        <f t="shared" si="60"/>
        <v>9.125</v>
      </c>
      <c r="H8478" s="41">
        <f t="shared" si="68"/>
        <v>2.4259561092265791E-4</v>
      </c>
      <c r="I8478" s="42">
        <f t="shared" si="69"/>
        <v>93.366301885361977</v>
      </c>
      <c r="J8478" s="41">
        <f t="shared" si="70"/>
        <v>2.5347222222222221E-4</v>
      </c>
      <c r="K8478" s="42">
        <f t="shared" si="71"/>
        <v>4.8059458154271502</v>
      </c>
      <c r="L8478" s="41">
        <f t="shared" si="72"/>
        <v>2.4259561092265791E-4</v>
      </c>
      <c r="M8478" s="42">
        <f t="shared" si="73"/>
        <v>4.5386370433874745</v>
      </c>
    </row>
    <row r="8479" spans="1:13" x14ac:dyDescent="0.2">
      <c r="A8479" s="84">
        <v>360</v>
      </c>
      <c r="B8479" s="85">
        <v>41802</v>
      </c>
      <c r="C8479" s="105">
        <v>15.86</v>
      </c>
      <c r="D8479" s="195">
        <f t="shared" si="67"/>
        <v>1</v>
      </c>
      <c r="E8479"/>
      <c r="F8479" s="96">
        <v>2.4</v>
      </c>
      <c r="G8479" s="91">
        <f t="shared" si="60"/>
        <v>9.129999999999999</v>
      </c>
      <c r="H8479" s="41">
        <f t="shared" si="68"/>
        <v>2.4272291393212519E-4</v>
      </c>
      <c r="I8479" s="42">
        <f t="shared" si="69"/>
        <v>93.388964026218659</v>
      </c>
      <c r="J8479" s="41">
        <f t="shared" si="70"/>
        <v>2.5361111111111108E-4</v>
      </c>
      <c r="K8479" s="42">
        <f t="shared" si="71"/>
        <v>4.806199426538261</v>
      </c>
      <c r="L8479" s="41">
        <f t="shared" si="72"/>
        <v>2.4272291393212519E-4</v>
      </c>
      <c r="M8479" s="42">
        <f t="shared" si="73"/>
        <v>4.5388797663014069</v>
      </c>
    </row>
    <row r="8480" spans="1:13" x14ac:dyDescent="0.2">
      <c r="A8480" s="84">
        <v>360</v>
      </c>
      <c r="B8480" s="85">
        <v>41803</v>
      </c>
      <c r="C8480" s="105">
        <v>15.85</v>
      </c>
      <c r="D8480" s="195">
        <f t="shared" si="67"/>
        <v>1</v>
      </c>
      <c r="E8480"/>
      <c r="F8480" s="96">
        <v>2.4</v>
      </c>
      <c r="G8480" s="91">
        <f t="shared" si="60"/>
        <v>9.125</v>
      </c>
      <c r="H8480" s="41">
        <f t="shared" si="68"/>
        <v>2.4259561092265791E-4</v>
      </c>
      <c r="I8480" s="42">
        <f t="shared" si="69"/>
        <v>93.411619779000034</v>
      </c>
      <c r="J8480" s="41">
        <f t="shared" si="70"/>
        <v>2.5347222222222221E-4</v>
      </c>
      <c r="K8480" s="42">
        <f t="shared" si="71"/>
        <v>4.8064528987604831</v>
      </c>
      <c r="L8480" s="41">
        <f t="shared" si="72"/>
        <v>2.4259561092265791E-4</v>
      </c>
      <c r="M8480" s="42">
        <f t="shared" si="73"/>
        <v>4.5391223619123293</v>
      </c>
    </row>
    <row r="8481" spans="1:13" x14ac:dyDescent="0.2">
      <c r="A8481" s="84">
        <v>360</v>
      </c>
      <c r="B8481" s="85">
        <v>41804</v>
      </c>
      <c r="C8481" s="105">
        <v>15.85</v>
      </c>
      <c r="D8481" s="195">
        <f t="shared" si="67"/>
        <v>1</v>
      </c>
      <c r="E8481"/>
      <c r="F8481" s="96">
        <v>2.4</v>
      </c>
      <c r="G8481" s="91">
        <f t="shared" si="60"/>
        <v>9.125</v>
      </c>
      <c r="H8481" s="41">
        <f t="shared" si="68"/>
        <v>2.4259561092265791E-4</v>
      </c>
      <c r="I8481" s="42">
        <f t="shared" si="69"/>
        <v>93.4342810279676</v>
      </c>
      <c r="J8481" s="41">
        <f t="shared" si="70"/>
        <v>2.5347222222222221E-4</v>
      </c>
      <c r="K8481" s="42">
        <f t="shared" si="71"/>
        <v>4.8067063709827051</v>
      </c>
      <c r="L8481" s="41">
        <f t="shared" si="72"/>
        <v>2.4259561092265791E-4</v>
      </c>
      <c r="M8481" s="42">
        <f t="shared" si="73"/>
        <v>4.5393649575232518</v>
      </c>
    </row>
    <row r="8482" spans="1:13" x14ac:dyDescent="0.2">
      <c r="A8482" s="84">
        <v>360</v>
      </c>
      <c r="B8482" s="85">
        <v>41805</v>
      </c>
      <c r="C8482" s="105">
        <v>15.85</v>
      </c>
      <c r="D8482" s="195">
        <f t="shared" si="67"/>
        <v>1</v>
      </c>
      <c r="E8482"/>
      <c r="F8482" s="96">
        <v>2.4</v>
      </c>
      <c r="G8482" s="91">
        <f t="shared" si="60"/>
        <v>9.125</v>
      </c>
      <c r="H8482" s="41">
        <f t="shared" si="68"/>
        <v>2.4259561092265791E-4</v>
      </c>
      <c r="I8482" s="42">
        <f t="shared" si="69"/>
        <v>93.456947774454704</v>
      </c>
      <c r="J8482" s="41">
        <f t="shared" si="70"/>
        <v>2.5347222222222221E-4</v>
      </c>
      <c r="K8482" s="42">
        <f t="shared" si="71"/>
        <v>4.8069598432049272</v>
      </c>
      <c r="L8482" s="41">
        <f t="shared" si="72"/>
        <v>2.4259561092265791E-4</v>
      </c>
      <c r="M8482" s="42">
        <f t="shared" si="73"/>
        <v>4.5396075531341742</v>
      </c>
    </row>
    <row r="8483" spans="1:13" x14ac:dyDescent="0.2">
      <c r="A8483" s="84">
        <v>360</v>
      </c>
      <c r="B8483" s="85">
        <v>41806</v>
      </c>
      <c r="C8483" s="105">
        <v>15.89</v>
      </c>
      <c r="D8483" s="195">
        <f t="shared" si="67"/>
        <v>1</v>
      </c>
      <c r="E8483"/>
      <c r="F8483" s="96">
        <v>2.41</v>
      </c>
      <c r="G8483" s="91">
        <f t="shared" si="60"/>
        <v>9.15</v>
      </c>
      <c r="H8483" s="41">
        <f t="shared" si="68"/>
        <v>2.4323206781207141E-4</v>
      </c>
      <c r="I8483" s="42">
        <f t="shared" si="69"/>
        <v>93.479679501113296</v>
      </c>
      <c r="J8483" s="41">
        <f t="shared" si="70"/>
        <v>2.541666666666667E-4</v>
      </c>
      <c r="K8483" s="42">
        <f t="shared" si="71"/>
        <v>4.8072140098715943</v>
      </c>
      <c r="L8483" s="41">
        <f t="shared" si="72"/>
        <v>2.4323206781207141E-4</v>
      </c>
      <c r="M8483" s="42">
        <f t="shared" si="73"/>
        <v>4.5398507852019865</v>
      </c>
    </row>
    <row r="8484" spans="1:13" x14ac:dyDescent="0.2">
      <c r="A8484" s="84">
        <v>360</v>
      </c>
      <c r="B8484" s="85">
        <v>41807</v>
      </c>
      <c r="C8484" s="105">
        <v>15.9</v>
      </c>
      <c r="D8484" s="195">
        <f t="shared" si="67"/>
        <v>1</v>
      </c>
      <c r="E8484"/>
      <c r="F8484" s="96">
        <v>2.41</v>
      </c>
      <c r="G8484" s="91">
        <f t="shared" si="60"/>
        <v>9.1550000000000011</v>
      </c>
      <c r="H8484" s="41">
        <f t="shared" si="68"/>
        <v>2.4335934174524176E-4</v>
      </c>
      <c r="I8484" s="42">
        <f t="shared" si="69"/>
        <v>93.502428654383237</v>
      </c>
      <c r="J8484" s="41">
        <f t="shared" si="70"/>
        <v>2.5430555555555558E-4</v>
      </c>
      <c r="K8484" s="42">
        <f t="shared" si="71"/>
        <v>4.8074683154271503</v>
      </c>
      <c r="L8484" s="41">
        <f t="shared" si="72"/>
        <v>2.4335934174524176E-4</v>
      </c>
      <c r="M8484" s="42">
        <f t="shared" si="73"/>
        <v>4.5400941445437315</v>
      </c>
    </row>
    <row r="8485" spans="1:13" x14ac:dyDescent="0.2">
      <c r="A8485" s="84">
        <v>360</v>
      </c>
      <c r="B8485" s="85">
        <v>41808</v>
      </c>
      <c r="C8485" s="105">
        <v>15.87</v>
      </c>
      <c r="D8485" s="195">
        <f t="shared" si="67"/>
        <v>1</v>
      </c>
      <c r="E8485"/>
      <c r="F8485" s="96">
        <v>2.4300000000000002</v>
      </c>
      <c r="G8485" s="91">
        <f t="shared" si="60"/>
        <v>9.15</v>
      </c>
      <c r="H8485" s="41">
        <f t="shared" si="68"/>
        <v>2.4323206781207141E-4</v>
      </c>
      <c r="I8485" s="42">
        <f t="shared" si="69"/>
        <v>93.52517144345029</v>
      </c>
      <c r="J8485" s="41">
        <f t="shared" si="70"/>
        <v>2.541666666666667E-4</v>
      </c>
      <c r="K8485" s="42">
        <f t="shared" si="71"/>
        <v>4.8077224820938174</v>
      </c>
      <c r="L8485" s="41">
        <f t="shared" si="72"/>
        <v>2.4323206781207141E-4</v>
      </c>
      <c r="M8485" s="42">
        <f t="shared" si="73"/>
        <v>4.5403373766115438</v>
      </c>
    </row>
    <row r="8486" spans="1:13" x14ac:dyDescent="0.2">
      <c r="A8486" s="84">
        <v>360</v>
      </c>
      <c r="B8486" s="85">
        <v>41809</v>
      </c>
      <c r="C8486" s="105">
        <v>16.350000000000001</v>
      </c>
      <c r="D8486" s="195">
        <f t="shared" si="67"/>
        <v>1</v>
      </c>
      <c r="E8486"/>
      <c r="F8486" s="96">
        <v>2.39</v>
      </c>
      <c r="G8486" s="91">
        <f t="shared" si="60"/>
        <v>9.370000000000001</v>
      </c>
      <c r="H8486" s="41">
        <f t="shared" si="68"/>
        <v>2.4882662820835399E-4</v>
      </c>
      <c r="I8486" s="42">
        <f t="shared" si="69"/>
        <v>93.548442996513174</v>
      </c>
      <c r="J8486" s="41">
        <f t="shared" si="70"/>
        <v>2.6027777777777779E-4</v>
      </c>
      <c r="K8486" s="42">
        <f t="shared" si="71"/>
        <v>4.807982759871595</v>
      </c>
      <c r="L8486" s="41">
        <f t="shared" si="72"/>
        <v>2.4882662820835399E-4</v>
      </c>
      <c r="M8486" s="42">
        <f t="shared" si="73"/>
        <v>4.5405862032397524</v>
      </c>
    </row>
    <row r="8487" spans="1:13" x14ac:dyDescent="0.2">
      <c r="A8487" s="84">
        <v>360</v>
      </c>
      <c r="B8487" s="85">
        <v>41810</v>
      </c>
      <c r="C8487" s="105">
        <v>16.29</v>
      </c>
      <c r="D8487" s="195">
        <f t="shared" si="67"/>
        <v>1</v>
      </c>
      <c r="E8487"/>
      <c r="F8487" s="96">
        <v>2.4300000000000002</v>
      </c>
      <c r="G8487" s="91">
        <f t="shared" si="60"/>
        <v>9.36</v>
      </c>
      <c r="H8487" s="41">
        <f t="shared" si="68"/>
        <v>2.4857257356458717E-4</v>
      </c>
      <c r="I8487" s="42">
        <f t="shared" si="69"/>
        <v>93.571696573741775</v>
      </c>
      <c r="J8487" s="41">
        <f t="shared" si="70"/>
        <v>2.5999999999999998E-4</v>
      </c>
      <c r="K8487" s="42">
        <f t="shared" si="71"/>
        <v>4.8082427598715949</v>
      </c>
      <c r="L8487" s="41">
        <f t="shared" si="72"/>
        <v>2.4857257356458717E-4</v>
      </c>
      <c r="M8487" s="42">
        <f t="shared" si="73"/>
        <v>4.540834775813317</v>
      </c>
    </row>
    <row r="8488" spans="1:13" x14ac:dyDescent="0.2">
      <c r="A8488" s="84">
        <v>360</v>
      </c>
      <c r="B8488" s="85">
        <v>41811</v>
      </c>
      <c r="C8488" s="105">
        <v>16.29</v>
      </c>
      <c r="D8488" s="195">
        <f t="shared" si="67"/>
        <v>1</v>
      </c>
      <c r="E8488"/>
      <c r="F8488" s="96">
        <v>2.4300000000000002</v>
      </c>
      <c r="G8488" s="91">
        <f t="shared" si="60"/>
        <v>9.36</v>
      </c>
      <c r="H8488" s="41">
        <f t="shared" si="68"/>
        <v>2.4857257356458717E-4</v>
      </c>
      <c r="I8488" s="42">
        <f t="shared" si="69"/>
        <v>93.59495593117191</v>
      </c>
      <c r="J8488" s="41">
        <f t="shared" si="70"/>
        <v>2.5999999999999998E-4</v>
      </c>
      <c r="K8488" s="42">
        <f t="shared" si="71"/>
        <v>4.8085027598715948</v>
      </c>
      <c r="L8488" s="41">
        <f t="shared" si="72"/>
        <v>2.4857257356458717E-4</v>
      </c>
      <c r="M8488" s="42">
        <f t="shared" si="73"/>
        <v>4.5410833483868815</v>
      </c>
    </row>
    <row r="8489" spans="1:13" x14ac:dyDescent="0.2">
      <c r="A8489" s="84">
        <v>360</v>
      </c>
      <c r="B8489" s="85">
        <v>41812</v>
      </c>
      <c r="C8489" s="105">
        <v>16.29</v>
      </c>
      <c r="D8489" s="195">
        <f t="shared" si="67"/>
        <v>1</v>
      </c>
      <c r="E8489"/>
      <c r="F8489" s="96">
        <v>2.4300000000000002</v>
      </c>
      <c r="G8489" s="91">
        <f t="shared" si="60"/>
        <v>9.36</v>
      </c>
      <c r="H8489" s="41">
        <f t="shared" si="68"/>
        <v>2.4857257356458717E-4</v>
      </c>
      <c r="I8489" s="42">
        <f t="shared" si="69"/>
        <v>93.618221070240381</v>
      </c>
      <c r="J8489" s="41">
        <f t="shared" si="70"/>
        <v>2.5999999999999998E-4</v>
      </c>
      <c r="K8489" s="42">
        <f t="shared" si="71"/>
        <v>4.8087627598715947</v>
      </c>
      <c r="L8489" s="41">
        <f t="shared" si="72"/>
        <v>2.4857257356458717E-4</v>
      </c>
      <c r="M8489" s="42">
        <f t="shared" si="73"/>
        <v>4.5413319209604461</v>
      </c>
    </row>
    <row r="8490" spans="1:13" x14ac:dyDescent="0.2">
      <c r="A8490" s="84">
        <v>360</v>
      </c>
      <c r="B8490" s="85">
        <v>41813</v>
      </c>
      <c r="C8490" s="105">
        <v>16.3</v>
      </c>
      <c r="D8490" s="195">
        <f t="shared" si="67"/>
        <v>1</v>
      </c>
      <c r="E8490"/>
      <c r="F8490" s="96">
        <v>2.42</v>
      </c>
      <c r="G8490" s="91">
        <f t="shared" si="60"/>
        <v>9.36</v>
      </c>
      <c r="H8490" s="41">
        <f t="shared" si="68"/>
        <v>2.4857257356458717E-4</v>
      </c>
      <c r="I8490" s="42">
        <f t="shared" si="69"/>
        <v>93.641491992384346</v>
      </c>
      <c r="J8490" s="41">
        <f t="shared" si="70"/>
        <v>2.5999999999999998E-4</v>
      </c>
      <c r="K8490" s="42">
        <f t="shared" si="71"/>
        <v>4.8090227598715947</v>
      </c>
      <c r="L8490" s="41">
        <f t="shared" si="72"/>
        <v>2.4857257356458717E-4</v>
      </c>
      <c r="M8490" s="42">
        <f t="shared" si="73"/>
        <v>4.5415804935340107</v>
      </c>
    </row>
    <row r="8491" spans="1:13" x14ac:dyDescent="0.2">
      <c r="A8491" s="84">
        <v>360</v>
      </c>
      <c r="B8491" s="85">
        <v>41814</v>
      </c>
      <c r="C8491" s="105">
        <v>16.350000000000001</v>
      </c>
      <c r="D8491" s="195">
        <f t="shared" si="67"/>
        <v>1</v>
      </c>
      <c r="E8491"/>
      <c r="F8491" s="96">
        <v>2.42</v>
      </c>
      <c r="G8491" s="91">
        <f t="shared" si="60"/>
        <v>9.3850000000000016</v>
      </c>
      <c r="H8491" s="41">
        <f t="shared" si="68"/>
        <v>2.4920766674418893E-4</v>
      </c>
      <c r="I8491" s="42">
        <f t="shared" si="69"/>
        <v>93.664828170114205</v>
      </c>
      <c r="J8491" s="41">
        <f t="shared" si="70"/>
        <v>2.6069444444444447E-4</v>
      </c>
      <c r="K8491" s="42">
        <f t="shared" si="71"/>
        <v>4.8092834543160388</v>
      </c>
      <c r="L8491" s="41">
        <f t="shared" si="72"/>
        <v>2.4920766674418893E-4</v>
      </c>
      <c r="M8491" s="42">
        <f t="shared" si="73"/>
        <v>4.5418297012007551</v>
      </c>
    </row>
    <row r="8492" spans="1:13" x14ac:dyDescent="0.2">
      <c r="A8492" s="84">
        <v>360</v>
      </c>
      <c r="B8492" s="85">
        <v>41815</v>
      </c>
      <c r="C8492" s="105">
        <v>16.36</v>
      </c>
      <c r="D8492" s="195">
        <f t="shared" si="67"/>
        <v>1</v>
      </c>
      <c r="E8492"/>
      <c r="F8492" s="96">
        <v>2.41</v>
      </c>
      <c r="G8492" s="91">
        <f t="shared" ref="G8492:G8555" si="74">(C8492+F8492)/2</f>
        <v>9.3849999999999998</v>
      </c>
      <c r="H8492" s="41">
        <f t="shared" si="68"/>
        <v>2.4920766674418893E-4</v>
      </c>
      <c r="I8492" s="42">
        <f t="shared" si="69"/>
        <v>93.688170163398482</v>
      </c>
      <c r="J8492" s="41">
        <f t="shared" si="70"/>
        <v>2.6069444444444442E-4</v>
      </c>
      <c r="K8492" s="42">
        <f t="shared" si="71"/>
        <v>4.8095441487604829</v>
      </c>
      <c r="L8492" s="41">
        <f t="shared" si="72"/>
        <v>2.4920766674418893E-4</v>
      </c>
      <c r="M8492" s="42">
        <f t="shared" si="73"/>
        <v>4.5420789088674995</v>
      </c>
    </row>
    <row r="8493" spans="1:13" x14ac:dyDescent="0.2">
      <c r="A8493" s="84">
        <v>360</v>
      </c>
      <c r="B8493" s="85">
        <v>41816</v>
      </c>
      <c r="C8493" s="105">
        <v>16.43</v>
      </c>
      <c r="D8493" s="195">
        <f t="shared" si="67"/>
        <v>1</v>
      </c>
      <c r="E8493"/>
      <c r="F8493" s="96">
        <v>2.4</v>
      </c>
      <c r="G8493" s="91">
        <f t="shared" si="74"/>
        <v>9.4149999999999991</v>
      </c>
      <c r="H8493" s="41">
        <f t="shared" si="68"/>
        <v>2.499695875202157E-4</v>
      </c>
      <c r="I8493" s="42">
        <f t="shared" si="69"/>
        <v>93.711589356649753</v>
      </c>
      <c r="J8493" s="41">
        <f t="shared" si="70"/>
        <v>2.6152777777777773E-4</v>
      </c>
      <c r="K8493" s="42">
        <f t="shared" si="71"/>
        <v>4.8098056765382609</v>
      </c>
      <c r="L8493" s="41">
        <f t="shared" si="72"/>
        <v>2.499695875202157E-4</v>
      </c>
      <c r="M8493" s="42">
        <f t="shared" si="73"/>
        <v>4.5423288784550202</v>
      </c>
    </row>
    <row r="8494" spans="1:13" x14ac:dyDescent="0.2">
      <c r="A8494" s="84">
        <v>360</v>
      </c>
      <c r="B8494" s="85">
        <v>41817</v>
      </c>
      <c r="C8494" s="105">
        <v>16.39</v>
      </c>
      <c r="D8494" s="195">
        <f t="shared" si="67"/>
        <v>1</v>
      </c>
      <c r="E8494"/>
      <c r="F8494" s="96">
        <v>2.41</v>
      </c>
      <c r="G8494" s="91">
        <f t="shared" si="74"/>
        <v>9.4</v>
      </c>
      <c r="H8494" s="41">
        <f t="shared" si="68"/>
        <v>2.4958865317681322E-4</v>
      </c>
      <c r="I8494" s="42">
        <f t="shared" si="69"/>
        <v>93.734978706024336</v>
      </c>
      <c r="J8494" s="41">
        <f t="shared" si="70"/>
        <v>2.611111111111111E-4</v>
      </c>
      <c r="K8494" s="42">
        <f t="shared" si="71"/>
        <v>4.8100667876493723</v>
      </c>
      <c r="L8494" s="41">
        <f t="shared" si="72"/>
        <v>2.4958865317681322E-4</v>
      </c>
      <c r="M8494" s="42">
        <f t="shared" si="73"/>
        <v>4.5425784671081972</v>
      </c>
    </row>
    <row r="8495" spans="1:13" x14ac:dyDescent="0.2">
      <c r="A8495" s="84">
        <v>360</v>
      </c>
      <c r="B8495" s="85">
        <v>41818</v>
      </c>
      <c r="C8495" s="105">
        <v>16.39</v>
      </c>
      <c r="D8495" s="195">
        <f t="shared" si="67"/>
        <v>1</v>
      </c>
      <c r="E8495"/>
      <c r="F8495" s="96">
        <v>2.41</v>
      </c>
      <c r="G8495" s="91">
        <f t="shared" si="74"/>
        <v>9.4</v>
      </c>
      <c r="H8495" s="41">
        <f t="shared" si="68"/>
        <v>2.4958865317681322E-4</v>
      </c>
      <c r="I8495" s="42">
        <f t="shared" si="69"/>
        <v>93.758373893115134</v>
      </c>
      <c r="J8495" s="41">
        <f t="shared" si="70"/>
        <v>2.611111111111111E-4</v>
      </c>
      <c r="K8495" s="42">
        <f t="shared" si="71"/>
        <v>4.8103278987604838</v>
      </c>
      <c r="L8495" s="41">
        <f t="shared" si="72"/>
        <v>2.4958865317681322E-4</v>
      </c>
      <c r="M8495" s="42">
        <f t="shared" si="73"/>
        <v>4.5428280557613743</v>
      </c>
    </row>
    <row r="8496" spans="1:13" x14ac:dyDescent="0.2">
      <c r="A8496" s="84">
        <v>360</v>
      </c>
      <c r="B8496" s="85">
        <v>41819</v>
      </c>
      <c r="C8496" s="105">
        <v>16.39</v>
      </c>
      <c r="D8496" s="195">
        <f t="shared" si="67"/>
        <v>1</v>
      </c>
      <c r="E8496"/>
      <c r="F8496" s="96">
        <v>2.41</v>
      </c>
      <c r="G8496" s="91">
        <f t="shared" si="74"/>
        <v>9.4</v>
      </c>
      <c r="H8496" s="41">
        <f t="shared" si="68"/>
        <v>2.4958865317681322E-4</v>
      </c>
      <c r="I8496" s="42">
        <f t="shared" si="69"/>
        <v>93.78177491937916</v>
      </c>
      <c r="J8496" s="41">
        <f t="shared" si="70"/>
        <v>2.611111111111111E-4</v>
      </c>
      <c r="K8496" s="42">
        <f t="shared" si="71"/>
        <v>4.8105890098715953</v>
      </c>
      <c r="L8496" s="41">
        <f t="shared" si="72"/>
        <v>2.4958865317681322E-4</v>
      </c>
      <c r="M8496" s="42">
        <f t="shared" si="73"/>
        <v>4.5430776444145513</v>
      </c>
    </row>
    <row r="8497" spans="1:13" x14ac:dyDescent="0.2">
      <c r="A8497" s="84">
        <v>360</v>
      </c>
      <c r="B8497" s="85">
        <v>41820</v>
      </c>
      <c r="C8497" s="105">
        <v>16.46</v>
      </c>
      <c r="D8497" s="195">
        <f t="shared" ref="D8497:D8560" si="75">B8497-B8496</f>
        <v>1</v>
      </c>
      <c r="E8497"/>
      <c r="F8497" s="96">
        <v>2.4300000000000002</v>
      </c>
      <c r="G8497" s="91">
        <f t="shared" si="74"/>
        <v>9.4450000000000003</v>
      </c>
      <c r="H8497" s="41">
        <f t="shared" si="68"/>
        <v>2.5073129999753085E-4</v>
      </c>
      <c r="I8497" s="42">
        <f t="shared" si="69"/>
        <v>93.805288945720775</v>
      </c>
      <c r="J8497" s="41">
        <f t="shared" si="70"/>
        <v>2.6236111111111111E-4</v>
      </c>
      <c r="K8497" s="42">
        <f t="shared" si="71"/>
        <v>4.8108513709827063</v>
      </c>
      <c r="L8497" s="41">
        <f t="shared" si="72"/>
        <v>2.5073129999753085E-4</v>
      </c>
      <c r="M8497" s="42">
        <f t="shared" si="73"/>
        <v>4.5433283757145491</v>
      </c>
    </row>
    <row r="8498" spans="1:13" x14ac:dyDescent="0.2">
      <c r="A8498" s="84">
        <v>360</v>
      </c>
      <c r="B8498" s="85">
        <v>41821</v>
      </c>
      <c r="C8498" s="105">
        <v>16.239999999999998</v>
      </c>
      <c r="D8498" s="195">
        <f t="shared" si="75"/>
        <v>1</v>
      </c>
      <c r="E8498"/>
      <c r="F8498" s="96">
        <v>2.42</v>
      </c>
      <c r="G8498" s="91">
        <f t="shared" si="74"/>
        <v>9.3299999999999983</v>
      </c>
      <c r="H8498" s="41">
        <f t="shared" si="68"/>
        <v>2.4781027061093752E-4</v>
      </c>
      <c r="I8498" s="42">
        <f t="shared" si="69"/>
        <v>93.828534859759145</v>
      </c>
      <c r="J8498" s="41">
        <f t="shared" si="70"/>
        <v>2.5916666666666661E-4</v>
      </c>
      <c r="K8498" s="42">
        <f t="shared" si="71"/>
        <v>4.8111105376493732</v>
      </c>
      <c r="L8498" s="41">
        <f t="shared" si="72"/>
        <v>2.4781027061093752E-4</v>
      </c>
      <c r="M8498" s="42">
        <f t="shared" si="73"/>
        <v>4.5435761859851596</v>
      </c>
    </row>
    <row r="8499" spans="1:13" x14ac:dyDescent="0.2">
      <c r="A8499" s="84">
        <v>360</v>
      </c>
      <c r="B8499" s="85">
        <v>41822</v>
      </c>
      <c r="C8499" s="105">
        <v>16.170000000000002</v>
      </c>
      <c r="D8499" s="195">
        <f t="shared" si="75"/>
        <v>1</v>
      </c>
      <c r="E8499"/>
      <c r="F8499" s="96">
        <v>2.41</v>
      </c>
      <c r="G8499" s="91">
        <f t="shared" si="74"/>
        <v>9.2900000000000009</v>
      </c>
      <c r="H8499" s="41">
        <f t="shared" si="68"/>
        <v>2.4679354212908677E-4</v>
      </c>
      <c r="I8499" s="42">
        <f t="shared" si="69"/>
        <v>93.851691136229974</v>
      </c>
      <c r="J8499" s="41">
        <f t="shared" si="70"/>
        <v>2.5805555555555559E-4</v>
      </c>
      <c r="K8499" s="42">
        <f t="shared" si="71"/>
        <v>4.8113685932049286</v>
      </c>
      <c r="L8499" s="41">
        <f t="shared" si="72"/>
        <v>2.4679354212908677E-4</v>
      </c>
      <c r="M8499" s="42">
        <f t="shared" si="73"/>
        <v>4.5438229795272882</v>
      </c>
    </row>
    <row r="8500" spans="1:13" x14ac:dyDescent="0.2">
      <c r="A8500" s="84">
        <v>360</v>
      </c>
      <c r="B8500" s="85">
        <v>41823</v>
      </c>
      <c r="C8500" s="105">
        <v>16.14</v>
      </c>
      <c r="D8500" s="195">
        <f t="shared" si="75"/>
        <v>1</v>
      </c>
      <c r="E8500"/>
      <c r="F8500" s="96">
        <v>2.4</v>
      </c>
      <c r="G8500" s="91">
        <f t="shared" si="74"/>
        <v>9.27</v>
      </c>
      <c r="H8500" s="41">
        <f t="shared" si="68"/>
        <v>2.4628503872192731E-4</v>
      </c>
      <c r="I8500" s="42">
        <f t="shared" si="69"/>
        <v>93.874805403615582</v>
      </c>
      <c r="J8500" s="41">
        <f t="shared" si="70"/>
        <v>2.5749999999999997E-4</v>
      </c>
      <c r="K8500" s="42">
        <f t="shared" si="71"/>
        <v>4.8116260932049286</v>
      </c>
      <c r="L8500" s="41">
        <f t="shared" si="72"/>
        <v>2.4628503872192731E-4</v>
      </c>
      <c r="M8500" s="42">
        <f t="shared" si="73"/>
        <v>4.5440692645660103</v>
      </c>
    </row>
    <row r="8501" spans="1:13" x14ac:dyDescent="0.2">
      <c r="A8501" s="84">
        <v>360</v>
      </c>
      <c r="B8501" s="85">
        <v>41824</v>
      </c>
      <c r="C8501" s="105">
        <v>16.12</v>
      </c>
      <c r="D8501" s="195">
        <f t="shared" si="75"/>
        <v>1</v>
      </c>
      <c r="E8501"/>
      <c r="F8501" s="96">
        <v>2.4300000000000002</v>
      </c>
      <c r="G8501" s="91">
        <f t="shared" si="74"/>
        <v>9.2750000000000004</v>
      </c>
      <c r="H8501" s="41">
        <f t="shared" si="68"/>
        <v>2.4641217327459053E-4</v>
      </c>
      <c r="I8501" s="42">
        <f t="shared" si="69"/>
        <v>93.897937298430818</v>
      </c>
      <c r="J8501" s="41">
        <f t="shared" si="70"/>
        <v>2.576388888888889E-4</v>
      </c>
      <c r="K8501" s="42">
        <f t="shared" si="71"/>
        <v>4.8118837320938175</v>
      </c>
      <c r="L8501" s="41">
        <f t="shared" si="72"/>
        <v>2.4641217327459053E-4</v>
      </c>
      <c r="M8501" s="42">
        <f t="shared" si="73"/>
        <v>4.5443156767392852</v>
      </c>
    </row>
    <row r="8502" spans="1:13" x14ac:dyDescent="0.2">
      <c r="A8502" s="84">
        <v>360</v>
      </c>
      <c r="B8502" s="85">
        <v>41825</v>
      </c>
      <c r="C8502" s="105">
        <v>16.12</v>
      </c>
      <c r="D8502" s="195">
        <f t="shared" si="75"/>
        <v>1</v>
      </c>
      <c r="E8502"/>
      <c r="F8502" s="96">
        <v>2.4300000000000002</v>
      </c>
      <c r="G8502" s="91">
        <f t="shared" si="74"/>
        <v>9.2750000000000004</v>
      </c>
      <c r="H8502" s="41">
        <f t="shared" si="68"/>
        <v>2.4641217327459053E-4</v>
      </c>
      <c r="I8502" s="42">
        <f t="shared" si="69"/>
        <v>93.921074893226532</v>
      </c>
      <c r="J8502" s="41">
        <f t="shared" si="70"/>
        <v>2.576388888888889E-4</v>
      </c>
      <c r="K8502" s="42">
        <f t="shared" si="71"/>
        <v>4.8121413709827063</v>
      </c>
      <c r="L8502" s="41">
        <f t="shared" si="72"/>
        <v>2.4641217327459053E-4</v>
      </c>
      <c r="M8502" s="42">
        <f t="shared" si="73"/>
        <v>4.54456208891256</v>
      </c>
    </row>
    <row r="8503" spans="1:13" x14ac:dyDescent="0.2">
      <c r="A8503" s="84">
        <v>360</v>
      </c>
      <c r="B8503" s="85">
        <v>41826</v>
      </c>
      <c r="C8503" s="105">
        <v>16.12</v>
      </c>
      <c r="D8503" s="195">
        <f t="shared" si="75"/>
        <v>1</v>
      </c>
      <c r="E8503"/>
      <c r="F8503" s="96">
        <v>2.4300000000000002</v>
      </c>
      <c r="G8503" s="91">
        <f t="shared" si="74"/>
        <v>9.2750000000000004</v>
      </c>
      <c r="H8503" s="41">
        <f t="shared" si="68"/>
        <v>2.4641217327459053E-4</v>
      </c>
      <c r="I8503" s="42">
        <f t="shared" si="69"/>
        <v>93.944218189407252</v>
      </c>
      <c r="J8503" s="41">
        <f t="shared" si="70"/>
        <v>2.576388888888889E-4</v>
      </c>
      <c r="K8503" s="42">
        <f t="shared" si="71"/>
        <v>4.8123990098715952</v>
      </c>
      <c r="L8503" s="41">
        <f t="shared" si="72"/>
        <v>2.4641217327459053E-4</v>
      </c>
      <c r="M8503" s="42">
        <f t="shared" si="73"/>
        <v>4.5448085010858348</v>
      </c>
    </row>
    <row r="8504" spans="1:13" x14ac:dyDescent="0.2">
      <c r="A8504" s="84">
        <v>360</v>
      </c>
      <c r="B8504" s="85">
        <v>41827</v>
      </c>
      <c r="C8504" s="105">
        <v>15.85</v>
      </c>
      <c r="D8504" s="195">
        <f t="shared" si="75"/>
        <v>1</v>
      </c>
      <c r="E8504"/>
      <c r="F8504" s="96">
        <v>2.4300000000000002</v>
      </c>
      <c r="G8504" s="91">
        <f t="shared" si="74"/>
        <v>9.14</v>
      </c>
      <c r="H8504" s="41">
        <f t="shared" si="68"/>
        <v>2.4297750250257266E-4</v>
      </c>
      <c r="I8504" s="42">
        <f t="shared" si="69"/>
        <v>93.967044520917469</v>
      </c>
      <c r="J8504" s="41">
        <f t="shared" si="70"/>
        <v>2.5388888888888889E-4</v>
      </c>
      <c r="K8504" s="42">
        <f t="shared" si="71"/>
        <v>4.8126528987604837</v>
      </c>
      <c r="L8504" s="41">
        <f t="shared" si="72"/>
        <v>2.4297750250257266E-4</v>
      </c>
      <c r="M8504" s="42">
        <f t="shared" si="73"/>
        <v>4.5450514785883378</v>
      </c>
    </row>
    <row r="8505" spans="1:13" x14ac:dyDescent="0.2">
      <c r="A8505" s="84">
        <v>360</v>
      </c>
      <c r="B8505" s="85">
        <v>41828</v>
      </c>
      <c r="C8505" s="105">
        <v>15.85</v>
      </c>
      <c r="D8505" s="195">
        <f t="shared" si="75"/>
        <v>1</v>
      </c>
      <c r="E8505"/>
      <c r="F8505" s="96">
        <v>2.4</v>
      </c>
      <c r="G8505" s="91">
        <f t="shared" si="74"/>
        <v>9.125</v>
      </c>
      <c r="H8505" s="41">
        <f t="shared" si="68"/>
        <v>2.4259561092265791E-4</v>
      </c>
      <c r="I8505" s="42">
        <f t="shared" si="69"/>
        <v>93.989840513489611</v>
      </c>
      <c r="J8505" s="41">
        <f t="shared" si="70"/>
        <v>2.5347222222222221E-4</v>
      </c>
      <c r="K8505" s="42">
        <f t="shared" si="71"/>
        <v>4.8129063709827058</v>
      </c>
      <c r="L8505" s="41">
        <f t="shared" si="72"/>
        <v>2.4259561092265791E-4</v>
      </c>
      <c r="M8505" s="42">
        <f t="shared" si="73"/>
        <v>4.5452940741992602</v>
      </c>
    </row>
    <row r="8506" spans="1:13" x14ac:dyDescent="0.2">
      <c r="A8506" s="84">
        <v>360</v>
      </c>
      <c r="B8506" s="85">
        <v>41829</v>
      </c>
      <c r="C8506" s="105">
        <v>15.87</v>
      </c>
      <c r="D8506" s="195">
        <f t="shared" si="75"/>
        <v>1</v>
      </c>
      <c r="E8506"/>
      <c r="F8506" s="96">
        <v>2.4300000000000002</v>
      </c>
      <c r="G8506" s="91">
        <f t="shared" si="74"/>
        <v>9.15</v>
      </c>
      <c r="H8506" s="41">
        <f t="shared" si="68"/>
        <v>2.4323206781207141E-4</v>
      </c>
      <c r="I8506" s="42">
        <f t="shared" si="69"/>
        <v>94.012701856751036</v>
      </c>
      <c r="J8506" s="41">
        <f t="shared" si="70"/>
        <v>2.541666666666667E-4</v>
      </c>
      <c r="K8506" s="42">
        <f t="shared" si="71"/>
        <v>4.8131605376493729</v>
      </c>
      <c r="L8506" s="41">
        <f t="shared" si="72"/>
        <v>2.4323206781207141E-4</v>
      </c>
      <c r="M8506" s="42">
        <f t="shared" si="73"/>
        <v>4.5455373062670725</v>
      </c>
    </row>
    <row r="8507" spans="1:13" x14ac:dyDescent="0.2">
      <c r="A8507" s="84">
        <v>360</v>
      </c>
      <c r="B8507" s="85">
        <v>41830</v>
      </c>
      <c r="C8507" s="105">
        <v>15.92</v>
      </c>
      <c r="D8507" s="195">
        <f t="shared" si="75"/>
        <v>1</v>
      </c>
      <c r="E8507"/>
      <c r="F8507" s="96">
        <v>2.41</v>
      </c>
      <c r="G8507" s="91">
        <f t="shared" si="74"/>
        <v>9.1649999999999991</v>
      </c>
      <c r="H8507" s="41">
        <f t="shared" si="68"/>
        <v>2.4361387217153307E-4</v>
      </c>
      <c r="I8507" s="42">
        <f t="shared" si="69"/>
        <v>94.035604655083674</v>
      </c>
      <c r="J8507" s="41">
        <f t="shared" si="70"/>
        <v>2.5458333333333333E-4</v>
      </c>
      <c r="K8507" s="42">
        <f t="shared" si="71"/>
        <v>4.8134151209827065</v>
      </c>
      <c r="L8507" s="41">
        <f t="shared" si="72"/>
        <v>2.4361387217153307E-4</v>
      </c>
      <c r="M8507" s="42">
        <f t="shared" si="73"/>
        <v>4.5457809201392436</v>
      </c>
    </row>
    <row r="8508" spans="1:13" x14ac:dyDescent="0.2">
      <c r="A8508" s="84">
        <v>360</v>
      </c>
      <c r="B8508" s="85">
        <v>41831</v>
      </c>
      <c r="C8508" s="105">
        <v>15.81</v>
      </c>
      <c r="D8508" s="195">
        <f t="shared" si="75"/>
        <v>1</v>
      </c>
      <c r="E8508"/>
      <c r="F8508" s="96">
        <v>2.39</v>
      </c>
      <c r="G8508" s="91">
        <f t="shared" si="74"/>
        <v>9.1</v>
      </c>
      <c r="H8508" s="41">
        <f t="shared" si="68"/>
        <v>2.4195900861267994E-4</v>
      </c>
      <c r="I8508" s="42">
        <f t="shared" si="69"/>
        <v>94.058357416760316</v>
      </c>
      <c r="J8508" s="41">
        <f t="shared" si="70"/>
        <v>2.5277777777777777E-4</v>
      </c>
      <c r="K8508" s="42">
        <f t="shared" si="71"/>
        <v>4.8136678987604844</v>
      </c>
      <c r="L8508" s="41">
        <f t="shared" si="72"/>
        <v>2.4195900861267994E-4</v>
      </c>
      <c r="M8508" s="42">
        <f t="shared" si="73"/>
        <v>4.5460228791478565</v>
      </c>
    </row>
    <row r="8509" spans="1:13" x14ac:dyDescent="0.2">
      <c r="A8509" s="84">
        <v>360</v>
      </c>
      <c r="B8509" s="85">
        <v>41832</v>
      </c>
      <c r="C8509" s="105">
        <v>15.81</v>
      </c>
      <c r="D8509" s="195">
        <f t="shared" si="75"/>
        <v>1</v>
      </c>
      <c r="E8509"/>
      <c r="F8509" s="96">
        <v>2.39</v>
      </c>
      <c r="G8509" s="91">
        <f t="shared" si="74"/>
        <v>9.1</v>
      </c>
      <c r="H8509" s="41">
        <f t="shared" si="68"/>
        <v>2.4195900861267994E-4</v>
      </c>
      <c r="I8509" s="42">
        <f t="shared" si="69"/>
        <v>94.081115683672607</v>
      </c>
      <c r="J8509" s="41">
        <f t="shared" si="70"/>
        <v>2.5277777777777777E-4</v>
      </c>
      <c r="K8509" s="42">
        <f t="shared" si="71"/>
        <v>4.8139206765382623</v>
      </c>
      <c r="L8509" s="41">
        <f t="shared" si="72"/>
        <v>2.4195900861267994E-4</v>
      </c>
      <c r="M8509" s="42">
        <f t="shared" si="73"/>
        <v>4.5462648381564694</v>
      </c>
    </row>
    <row r="8510" spans="1:13" x14ac:dyDescent="0.2">
      <c r="A8510" s="84">
        <v>360</v>
      </c>
      <c r="B8510" s="85">
        <v>41833</v>
      </c>
      <c r="C8510" s="105">
        <v>15.81</v>
      </c>
      <c r="D8510" s="195">
        <f t="shared" si="75"/>
        <v>1</v>
      </c>
      <c r="E8510"/>
      <c r="F8510" s="96">
        <v>2.39</v>
      </c>
      <c r="G8510" s="91">
        <f t="shared" si="74"/>
        <v>9.1</v>
      </c>
      <c r="H8510" s="41">
        <f t="shared" si="68"/>
        <v>2.4195900861267994E-4</v>
      </c>
      <c r="I8510" s="42">
        <f t="shared" si="69"/>
        <v>94.103879457152601</v>
      </c>
      <c r="J8510" s="41">
        <f t="shared" si="70"/>
        <v>2.5277777777777777E-4</v>
      </c>
      <c r="K8510" s="42">
        <f t="shared" si="71"/>
        <v>4.8141734543160402</v>
      </c>
      <c r="L8510" s="41">
        <f t="shared" si="72"/>
        <v>2.4195900861267994E-4</v>
      </c>
      <c r="M8510" s="42">
        <f t="shared" si="73"/>
        <v>4.5465067971650823</v>
      </c>
    </row>
    <row r="8511" spans="1:13" x14ac:dyDescent="0.2">
      <c r="A8511" s="84">
        <v>360</v>
      </c>
      <c r="B8511" s="85">
        <v>41834</v>
      </c>
      <c r="C8511" s="105">
        <v>15.81</v>
      </c>
      <c r="D8511" s="195">
        <f t="shared" si="75"/>
        <v>1</v>
      </c>
      <c r="E8511"/>
      <c r="F8511" s="96">
        <v>2.39</v>
      </c>
      <c r="G8511" s="91">
        <f t="shared" si="74"/>
        <v>9.1</v>
      </c>
      <c r="H8511" s="41">
        <f t="shared" si="68"/>
        <v>2.4195900861267994E-4</v>
      </c>
      <c r="I8511" s="42">
        <f t="shared" si="69"/>
        <v>94.126648738532666</v>
      </c>
      <c r="J8511" s="41">
        <f t="shared" si="70"/>
        <v>2.5277777777777777E-4</v>
      </c>
      <c r="K8511" s="42">
        <f t="shared" si="71"/>
        <v>4.814426232093818</v>
      </c>
      <c r="L8511" s="41">
        <f t="shared" si="72"/>
        <v>2.4195900861267994E-4</v>
      </c>
      <c r="M8511" s="42">
        <f t="shared" si="73"/>
        <v>4.5467487561736952</v>
      </c>
    </row>
    <row r="8512" spans="1:13" x14ac:dyDescent="0.2">
      <c r="A8512" s="84">
        <v>360</v>
      </c>
      <c r="B8512" s="85">
        <v>41835</v>
      </c>
      <c r="C8512" s="105">
        <v>15.82</v>
      </c>
      <c r="D8512" s="195">
        <f t="shared" si="75"/>
        <v>1</v>
      </c>
      <c r="E8512"/>
      <c r="F8512" s="96">
        <v>2.37</v>
      </c>
      <c r="G8512" s="91">
        <f t="shared" si="74"/>
        <v>9.0950000000000006</v>
      </c>
      <c r="H8512" s="41">
        <f t="shared" si="68"/>
        <v>2.4183167069424805E-4</v>
      </c>
      <c r="I8512" s="42">
        <f t="shared" si="69"/>
        <v>94.149411543253962</v>
      </c>
      <c r="J8512" s="41">
        <f t="shared" si="70"/>
        <v>2.5263888888888889E-4</v>
      </c>
      <c r="K8512" s="42">
        <f t="shared" si="71"/>
        <v>4.8146788709827071</v>
      </c>
      <c r="L8512" s="41">
        <f t="shared" si="72"/>
        <v>2.4183167069424805E-4</v>
      </c>
      <c r="M8512" s="42">
        <f t="shared" si="73"/>
        <v>4.5469905878443893</v>
      </c>
    </row>
    <row r="8513" spans="1:13" x14ac:dyDescent="0.2">
      <c r="A8513" s="84">
        <v>360</v>
      </c>
      <c r="B8513" s="85">
        <v>41836</v>
      </c>
      <c r="C8513" s="105">
        <v>15.76</v>
      </c>
      <c r="D8513" s="195">
        <f t="shared" si="75"/>
        <v>1</v>
      </c>
      <c r="E8513"/>
      <c r="F8513" s="96">
        <v>2.36</v>
      </c>
      <c r="G8513" s="91">
        <f t="shared" si="74"/>
        <v>9.06</v>
      </c>
      <c r="H8513" s="41">
        <f t="shared" si="68"/>
        <v>2.4094014227515892E-4</v>
      </c>
      <c r="I8513" s="42">
        <f t="shared" si="69"/>
        <v>94.172095915866322</v>
      </c>
      <c r="J8513" s="41">
        <f t="shared" si="70"/>
        <v>2.5166666666666669E-4</v>
      </c>
      <c r="K8513" s="42">
        <f t="shared" si="71"/>
        <v>4.8149305376493734</v>
      </c>
      <c r="L8513" s="41">
        <f t="shared" si="72"/>
        <v>2.4094014227515892E-4</v>
      </c>
      <c r="M8513" s="42">
        <f t="shared" si="73"/>
        <v>4.5472315279866642</v>
      </c>
    </row>
    <row r="8514" spans="1:13" x14ac:dyDescent="0.2">
      <c r="A8514" s="84">
        <v>360</v>
      </c>
      <c r="B8514" s="85">
        <v>41837</v>
      </c>
      <c r="C8514" s="105">
        <v>15.71</v>
      </c>
      <c r="D8514" s="195">
        <f t="shared" si="75"/>
        <v>1</v>
      </c>
      <c r="E8514"/>
      <c r="F8514" s="96">
        <v>2.35</v>
      </c>
      <c r="G8514" s="91">
        <f t="shared" si="74"/>
        <v>9.0300000000000011</v>
      </c>
      <c r="H8514" s="41">
        <f t="shared" si="68"/>
        <v>2.4017574793933072E-4</v>
      </c>
      <c r="I8514" s="42">
        <f t="shared" si="69"/>
        <v>94.194713769437925</v>
      </c>
      <c r="J8514" s="41">
        <f t="shared" si="70"/>
        <v>2.5083333333333338E-4</v>
      </c>
      <c r="K8514" s="42">
        <f t="shared" si="71"/>
        <v>4.8151813709827067</v>
      </c>
      <c r="L8514" s="41">
        <f t="shared" si="72"/>
        <v>2.4017574793933072E-4</v>
      </c>
      <c r="M8514" s="42">
        <f t="shared" si="73"/>
        <v>4.5474717037346037</v>
      </c>
    </row>
    <row r="8515" spans="1:13" x14ac:dyDescent="0.2">
      <c r="A8515" s="84">
        <v>360</v>
      </c>
      <c r="B8515" s="85">
        <v>41838</v>
      </c>
      <c r="C8515" s="105">
        <v>15.66</v>
      </c>
      <c r="D8515" s="195">
        <f t="shared" si="75"/>
        <v>1</v>
      </c>
      <c r="E8515"/>
      <c r="F8515" s="96">
        <v>2.36</v>
      </c>
      <c r="G8515" s="91">
        <f t="shared" si="74"/>
        <v>9.01</v>
      </c>
      <c r="H8515" s="41">
        <f t="shared" si="68"/>
        <v>2.3966603518332796E-4</v>
      </c>
      <c r="I8515" s="42">
        <f t="shared" si="69"/>
        <v>94.217289043022276</v>
      </c>
      <c r="J8515" s="41">
        <f t="shared" si="70"/>
        <v>2.5027777777777776E-4</v>
      </c>
      <c r="K8515" s="42">
        <f t="shared" si="71"/>
        <v>4.8154316487604847</v>
      </c>
      <c r="L8515" s="41">
        <f t="shared" si="72"/>
        <v>2.3966603518332796E-4</v>
      </c>
      <c r="M8515" s="42">
        <f t="shared" si="73"/>
        <v>4.5477113697697868</v>
      </c>
    </row>
    <row r="8516" spans="1:13" x14ac:dyDescent="0.2">
      <c r="A8516" s="84">
        <v>360</v>
      </c>
      <c r="B8516" s="85">
        <v>41839</v>
      </c>
      <c r="C8516" s="105">
        <v>15.66</v>
      </c>
      <c r="D8516" s="195">
        <f t="shared" si="75"/>
        <v>1</v>
      </c>
      <c r="E8516"/>
      <c r="F8516" s="96">
        <v>2.36</v>
      </c>
      <c r="G8516" s="91">
        <f t="shared" si="74"/>
        <v>9.01</v>
      </c>
      <c r="H8516" s="41">
        <f t="shared" si="68"/>
        <v>2.3966603518332796E-4</v>
      </c>
      <c r="I8516" s="42">
        <f t="shared" si="69"/>
        <v>94.239869727132941</v>
      </c>
      <c r="J8516" s="41">
        <f t="shared" si="70"/>
        <v>2.5027777777777776E-4</v>
      </c>
      <c r="K8516" s="42">
        <f t="shared" si="71"/>
        <v>4.8156819265382627</v>
      </c>
      <c r="L8516" s="41">
        <f t="shared" si="72"/>
        <v>2.3966603518332796E-4</v>
      </c>
      <c r="M8516" s="42">
        <f t="shared" si="73"/>
        <v>4.54795103580497</v>
      </c>
    </row>
    <row r="8517" spans="1:13" x14ac:dyDescent="0.2">
      <c r="A8517" s="84">
        <v>360</v>
      </c>
      <c r="B8517" s="85">
        <v>41840</v>
      </c>
      <c r="C8517" s="105">
        <v>15.66</v>
      </c>
      <c r="D8517" s="195">
        <f t="shared" si="75"/>
        <v>1</v>
      </c>
      <c r="E8517"/>
      <c r="F8517" s="96">
        <v>2.36</v>
      </c>
      <c r="G8517" s="91">
        <f t="shared" si="74"/>
        <v>9.01</v>
      </c>
      <c r="H8517" s="41">
        <f t="shared" si="68"/>
        <v>2.3966603518332796E-4</v>
      </c>
      <c r="I8517" s="42">
        <f t="shared" si="69"/>
        <v>94.262455823066631</v>
      </c>
      <c r="J8517" s="41">
        <f t="shared" si="70"/>
        <v>2.5027777777777776E-4</v>
      </c>
      <c r="K8517" s="42">
        <f t="shared" si="71"/>
        <v>4.8159322043160406</v>
      </c>
      <c r="L8517" s="41">
        <f t="shared" si="72"/>
        <v>2.3966603518332796E-4</v>
      </c>
      <c r="M8517" s="42">
        <f t="shared" si="73"/>
        <v>4.5481907018401531</v>
      </c>
    </row>
    <row r="8518" spans="1:13" x14ac:dyDescent="0.2">
      <c r="A8518" s="84">
        <v>360</v>
      </c>
      <c r="B8518" s="85">
        <v>41841</v>
      </c>
      <c r="C8518" s="105">
        <v>15.69</v>
      </c>
      <c r="D8518" s="195">
        <f t="shared" si="75"/>
        <v>1</v>
      </c>
      <c r="E8518"/>
      <c r="F8518" s="96">
        <v>2.37</v>
      </c>
      <c r="G8518" s="91">
        <f t="shared" si="74"/>
        <v>9.0299999999999994</v>
      </c>
      <c r="H8518" s="41">
        <f t="shared" si="68"/>
        <v>2.4017574793933072E-4</v>
      </c>
      <c r="I8518" s="42">
        <f t="shared" si="69"/>
        <v>94.285095378896528</v>
      </c>
      <c r="J8518" s="41">
        <f t="shared" si="70"/>
        <v>2.5083333333333332E-4</v>
      </c>
      <c r="K8518" s="42">
        <f t="shared" si="71"/>
        <v>4.8161830376493739</v>
      </c>
      <c r="L8518" s="41">
        <f t="shared" si="72"/>
        <v>2.4017574793933072E-4</v>
      </c>
      <c r="M8518" s="42">
        <f t="shared" si="73"/>
        <v>4.5484308775880926</v>
      </c>
    </row>
    <row r="8519" spans="1:13" x14ac:dyDescent="0.2">
      <c r="A8519" s="84">
        <v>360</v>
      </c>
      <c r="B8519" s="85">
        <v>41842</v>
      </c>
      <c r="C8519" s="105">
        <v>15.72</v>
      </c>
      <c r="D8519" s="195">
        <f t="shared" si="75"/>
        <v>1</v>
      </c>
      <c r="E8519"/>
      <c r="F8519" s="96">
        <v>2.37</v>
      </c>
      <c r="G8519" s="91">
        <f t="shared" si="74"/>
        <v>9.0449999999999999</v>
      </c>
      <c r="H8519" s="41">
        <f t="shared" si="68"/>
        <v>2.4055797132138679E-4</v>
      </c>
      <c r="I8519" s="42">
        <f t="shared" si="69"/>
        <v>94.307776410166724</v>
      </c>
      <c r="J8519" s="41">
        <f t="shared" si="70"/>
        <v>2.5125000000000001E-4</v>
      </c>
      <c r="K8519" s="42">
        <f t="shared" si="71"/>
        <v>4.8164342876493738</v>
      </c>
      <c r="L8519" s="41">
        <f t="shared" si="72"/>
        <v>2.4055797132138679E-4</v>
      </c>
      <c r="M8519" s="42">
        <f t="shared" si="73"/>
        <v>4.548671435559414</v>
      </c>
    </row>
    <row r="8520" spans="1:13" x14ac:dyDescent="0.2">
      <c r="A8520" s="84">
        <v>360</v>
      </c>
      <c r="B8520" s="85">
        <v>41843</v>
      </c>
      <c r="C8520" s="105">
        <v>15.74</v>
      </c>
      <c r="D8520" s="195">
        <f t="shared" si="75"/>
        <v>1</v>
      </c>
      <c r="E8520"/>
      <c r="F8520" s="96">
        <v>2.39</v>
      </c>
      <c r="G8520" s="91">
        <f t="shared" si="74"/>
        <v>9.0649999999999995</v>
      </c>
      <c r="H8520" s="41">
        <f t="shared" si="68"/>
        <v>2.4106752094499306E-4</v>
      </c>
      <c r="I8520" s="42">
        <f t="shared" si="69"/>
        <v>94.330510952031759</v>
      </c>
      <c r="J8520" s="41">
        <f t="shared" si="70"/>
        <v>2.5180555555555552E-4</v>
      </c>
      <c r="K8520" s="42">
        <f t="shared" si="71"/>
        <v>4.8166860932049289</v>
      </c>
      <c r="L8520" s="41">
        <f t="shared" si="72"/>
        <v>2.4106752094499306E-4</v>
      </c>
      <c r="M8520" s="42">
        <f t="shared" si="73"/>
        <v>4.5489125030803592</v>
      </c>
    </row>
    <row r="8521" spans="1:13" x14ac:dyDescent="0.2">
      <c r="A8521" s="84">
        <v>360</v>
      </c>
      <c r="B8521" s="85">
        <v>41844</v>
      </c>
      <c r="C8521" s="105">
        <v>15.72</v>
      </c>
      <c r="D8521" s="195">
        <f t="shared" si="75"/>
        <v>1</v>
      </c>
      <c r="E8521"/>
      <c r="F8521" s="96">
        <v>2.39</v>
      </c>
      <c r="G8521" s="91">
        <f t="shared" si="74"/>
        <v>9.0549999999999997</v>
      </c>
      <c r="H8521" s="41">
        <f t="shared" si="68"/>
        <v>2.4081275778176092E-4</v>
      </c>
      <c r="I8521" s="42">
        <f t="shared" si="69"/>
        <v>94.353226942517082</v>
      </c>
      <c r="J8521" s="41">
        <f t="shared" si="70"/>
        <v>2.5152777777777776E-4</v>
      </c>
      <c r="K8521" s="42">
        <f t="shared" si="71"/>
        <v>4.8169376209827064</v>
      </c>
      <c r="L8521" s="41">
        <f t="shared" si="72"/>
        <v>2.4081275778176092E-4</v>
      </c>
      <c r="M8521" s="42">
        <f t="shared" si="73"/>
        <v>4.549153315838141</v>
      </c>
    </row>
    <row r="8522" spans="1:13" x14ac:dyDescent="0.2">
      <c r="A8522" s="84">
        <v>360</v>
      </c>
      <c r="B8522" s="85">
        <v>41845</v>
      </c>
      <c r="C8522" s="105">
        <v>16.2</v>
      </c>
      <c r="D8522" s="195">
        <f t="shared" si="75"/>
        <v>1</v>
      </c>
      <c r="E8522"/>
      <c r="F8522" s="96">
        <v>2.35</v>
      </c>
      <c r="G8522" s="91">
        <f t="shared" si="74"/>
        <v>9.2750000000000004</v>
      </c>
      <c r="H8522" s="41">
        <f t="shared" si="68"/>
        <v>2.4641217327459053E-4</v>
      </c>
      <c r="I8522" s="42">
        <f t="shared" si="69"/>
        <v>94.376476726223459</v>
      </c>
      <c r="J8522" s="41">
        <f t="shared" si="70"/>
        <v>2.576388888888889E-4</v>
      </c>
      <c r="K8522" s="42">
        <f t="shared" si="71"/>
        <v>4.8171952598715952</v>
      </c>
      <c r="L8522" s="41">
        <f t="shared" si="72"/>
        <v>2.4641217327459053E-4</v>
      </c>
      <c r="M8522" s="42">
        <f t="shared" si="73"/>
        <v>4.5493997280114158</v>
      </c>
    </row>
    <row r="8523" spans="1:13" x14ac:dyDescent="0.2">
      <c r="A8523" s="84">
        <v>360</v>
      </c>
      <c r="B8523" s="85">
        <v>41846</v>
      </c>
      <c r="C8523" s="105">
        <v>16.2</v>
      </c>
      <c r="D8523" s="195">
        <f t="shared" si="75"/>
        <v>1</v>
      </c>
      <c r="E8523"/>
      <c r="F8523" s="96">
        <v>2.35</v>
      </c>
      <c r="G8523" s="91">
        <f t="shared" si="74"/>
        <v>9.2750000000000004</v>
      </c>
      <c r="H8523" s="41">
        <f t="shared" si="68"/>
        <v>2.4641217327459053E-4</v>
      </c>
      <c r="I8523" s="42">
        <f t="shared" si="69"/>
        <v>94.399732238959572</v>
      </c>
      <c r="J8523" s="41">
        <f t="shared" si="70"/>
        <v>2.576388888888889E-4</v>
      </c>
      <c r="K8523" s="42">
        <f t="shared" si="71"/>
        <v>4.8174528987604841</v>
      </c>
      <c r="L8523" s="41">
        <f t="shared" si="72"/>
        <v>2.4641217327459053E-4</v>
      </c>
      <c r="M8523" s="42">
        <f t="shared" si="73"/>
        <v>4.5496461401846906</v>
      </c>
    </row>
    <row r="8524" spans="1:13" x14ac:dyDescent="0.2">
      <c r="A8524" s="84">
        <v>360</v>
      </c>
      <c r="B8524" s="85">
        <v>41847</v>
      </c>
      <c r="C8524" s="105">
        <v>16.2</v>
      </c>
      <c r="D8524" s="195">
        <f t="shared" si="75"/>
        <v>1</v>
      </c>
      <c r="E8524"/>
      <c r="F8524" s="96">
        <v>2.35</v>
      </c>
      <c r="G8524" s="91">
        <f t="shared" si="74"/>
        <v>9.2750000000000004</v>
      </c>
      <c r="H8524" s="41">
        <f t="shared" si="68"/>
        <v>2.4641217327459053E-4</v>
      </c>
      <c r="I8524" s="42">
        <f t="shared" si="69"/>
        <v>94.422993482137116</v>
      </c>
      <c r="J8524" s="41">
        <f t="shared" si="70"/>
        <v>2.576388888888889E-4</v>
      </c>
      <c r="K8524" s="42">
        <f t="shared" si="71"/>
        <v>4.817710537649373</v>
      </c>
      <c r="L8524" s="41">
        <f t="shared" si="72"/>
        <v>2.4641217327459053E-4</v>
      </c>
      <c r="M8524" s="42">
        <f t="shared" si="73"/>
        <v>4.5498925523579654</v>
      </c>
    </row>
    <row r="8525" spans="1:13" x14ac:dyDescent="0.2">
      <c r="A8525" s="84">
        <v>360</v>
      </c>
      <c r="B8525" s="85">
        <v>41848</v>
      </c>
      <c r="C8525" s="105">
        <v>16.2</v>
      </c>
      <c r="D8525" s="195">
        <f t="shared" si="75"/>
        <v>1</v>
      </c>
      <c r="E8525"/>
      <c r="F8525" s="96">
        <v>2.35</v>
      </c>
      <c r="G8525" s="91">
        <f t="shared" si="74"/>
        <v>9.2750000000000004</v>
      </c>
      <c r="H8525" s="41">
        <f t="shared" si="68"/>
        <v>2.4641217327459053E-4</v>
      </c>
      <c r="I8525" s="42">
        <f t="shared" si="69"/>
        <v>94.446260457168137</v>
      </c>
      <c r="J8525" s="41">
        <f t="shared" si="70"/>
        <v>2.576388888888889E-4</v>
      </c>
      <c r="K8525" s="42">
        <f t="shared" si="71"/>
        <v>4.8179681765382618</v>
      </c>
      <c r="L8525" s="41">
        <f t="shared" si="72"/>
        <v>2.4641217327459053E-4</v>
      </c>
      <c r="M8525" s="42">
        <f t="shared" si="73"/>
        <v>4.5501389645312402</v>
      </c>
    </row>
    <row r="8526" spans="1:13" x14ac:dyDescent="0.2">
      <c r="A8526" s="84">
        <v>360</v>
      </c>
      <c r="B8526" s="85">
        <v>41849</v>
      </c>
      <c r="C8526" s="105">
        <v>16.2</v>
      </c>
      <c r="D8526" s="195">
        <f t="shared" si="75"/>
        <v>1</v>
      </c>
      <c r="E8526"/>
      <c r="F8526" s="96">
        <v>2.35</v>
      </c>
      <c r="G8526" s="91">
        <f t="shared" si="74"/>
        <v>9.2750000000000004</v>
      </c>
      <c r="H8526" s="41">
        <f t="shared" ref="H8526:H8580" si="76">((1+G8526/100)^(1/360))-1</f>
        <v>2.4641217327459053E-4</v>
      </c>
      <c r="I8526" s="42">
        <f t="shared" ref="I8526:I8580" si="77">I8525*(1+H8526)</f>
        <v>94.469533165465052</v>
      </c>
      <c r="J8526" s="41">
        <f t="shared" ref="J8526:J8580" si="78">((C8526+F8526)/2)/36000</f>
        <v>2.576388888888889E-4</v>
      </c>
      <c r="K8526" s="42">
        <f t="shared" ref="K8526:K8580" si="79">K8525+J8526</f>
        <v>4.8182258154271507</v>
      </c>
      <c r="L8526" s="41">
        <f t="shared" ref="L8526:L8580" si="80">((1+G8526/100)^(1/360))-1</f>
        <v>2.4641217327459053E-4</v>
      </c>
      <c r="M8526" s="42">
        <f t="shared" ref="M8526:M8580" si="81">M8525+L8526</f>
        <v>4.550385376704515</v>
      </c>
    </row>
    <row r="8527" spans="1:13" x14ac:dyDescent="0.2">
      <c r="A8527" s="84">
        <v>360</v>
      </c>
      <c r="B8527" s="85">
        <v>41850</v>
      </c>
      <c r="C8527" s="105">
        <v>15.71</v>
      </c>
      <c r="D8527" s="195">
        <f t="shared" si="75"/>
        <v>1</v>
      </c>
      <c r="E8527"/>
      <c r="F8527" s="96">
        <v>2.35</v>
      </c>
      <c r="G8527" s="91">
        <f t="shared" si="74"/>
        <v>9.0300000000000011</v>
      </c>
      <c r="H8527" s="41">
        <f t="shared" si="76"/>
        <v>2.4017574793933072E-4</v>
      </c>
      <c r="I8527" s="42">
        <f t="shared" si="77"/>
        <v>94.492222456250545</v>
      </c>
      <c r="J8527" s="41">
        <f t="shared" si="78"/>
        <v>2.5083333333333338E-4</v>
      </c>
      <c r="K8527" s="42">
        <f t="shared" si="79"/>
        <v>4.818476648760484</v>
      </c>
      <c r="L8527" s="41">
        <f t="shared" si="80"/>
        <v>2.4017574793933072E-4</v>
      </c>
      <c r="M8527" s="42">
        <f t="shared" si="81"/>
        <v>4.5506255524524546</v>
      </c>
    </row>
    <row r="8528" spans="1:13" x14ac:dyDescent="0.2">
      <c r="A8528" s="84">
        <v>360</v>
      </c>
      <c r="B8528" s="85">
        <v>41851</v>
      </c>
      <c r="C8528" s="105">
        <v>16.32</v>
      </c>
      <c r="D8528" s="195">
        <f t="shared" si="75"/>
        <v>1</v>
      </c>
      <c r="E8528"/>
      <c r="F8528" s="96">
        <v>2.34</v>
      </c>
      <c r="G8528" s="91">
        <f t="shared" si="74"/>
        <v>9.33</v>
      </c>
      <c r="H8528" s="41">
        <f t="shared" si="76"/>
        <v>2.4781027061093752E-4</v>
      </c>
      <c r="I8528" s="42">
        <f t="shared" si="77"/>
        <v>94.515638599468062</v>
      </c>
      <c r="J8528" s="41">
        <f t="shared" si="78"/>
        <v>2.5916666666666666E-4</v>
      </c>
      <c r="K8528" s="42">
        <f t="shared" si="79"/>
        <v>4.8187358154271509</v>
      </c>
      <c r="L8528" s="41">
        <f t="shared" si="80"/>
        <v>2.4781027061093752E-4</v>
      </c>
      <c r="M8528" s="42">
        <f t="shared" si="81"/>
        <v>4.5508733627230651</v>
      </c>
    </row>
    <row r="8529" spans="1:13" x14ac:dyDescent="0.2">
      <c r="A8529" s="84">
        <v>360</v>
      </c>
      <c r="B8529" s="85">
        <v>41852</v>
      </c>
      <c r="C8529" s="105">
        <v>15.84</v>
      </c>
      <c r="D8529" s="195">
        <f t="shared" si="75"/>
        <v>1</v>
      </c>
      <c r="E8529"/>
      <c r="F8529" s="96">
        <v>2.34</v>
      </c>
      <c r="G8529" s="91">
        <f t="shared" si="74"/>
        <v>9.09</v>
      </c>
      <c r="H8529" s="41">
        <f t="shared" si="76"/>
        <v>2.4170432695580502E-4</v>
      </c>
      <c r="I8529" s="42">
        <f t="shared" si="77"/>
        <v>94.53848343828254</v>
      </c>
      <c r="J8529" s="41">
        <f t="shared" si="78"/>
        <v>2.5250000000000001E-4</v>
      </c>
      <c r="K8529" s="42">
        <f t="shared" si="79"/>
        <v>4.8189883154271511</v>
      </c>
      <c r="L8529" s="41">
        <f t="shared" si="80"/>
        <v>2.4170432695580502E-4</v>
      </c>
      <c r="M8529" s="42">
        <f t="shared" si="81"/>
        <v>4.5511150670500209</v>
      </c>
    </row>
    <row r="8530" spans="1:13" x14ac:dyDescent="0.2">
      <c r="A8530" s="84">
        <v>360</v>
      </c>
      <c r="B8530" s="85">
        <v>41853</v>
      </c>
      <c r="C8530" s="105">
        <v>15.84</v>
      </c>
      <c r="D8530" s="195">
        <f t="shared" si="75"/>
        <v>1</v>
      </c>
      <c r="E8530"/>
      <c r="F8530" s="96">
        <v>2.34</v>
      </c>
      <c r="G8530" s="91">
        <f t="shared" si="74"/>
        <v>9.09</v>
      </c>
      <c r="H8530" s="41">
        <f t="shared" si="76"/>
        <v>2.4170432695580502E-4</v>
      </c>
      <c r="I8530" s="42">
        <f t="shared" si="77"/>
        <v>94.561333798793413</v>
      </c>
      <c r="J8530" s="41">
        <f t="shared" si="78"/>
        <v>2.5250000000000001E-4</v>
      </c>
      <c r="K8530" s="42">
        <f t="shared" si="79"/>
        <v>4.8192408154271513</v>
      </c>
      <c r="L8530" s="41">
        <f t="shared" si="80"/>
        <v>2.4170432695580502E-4</v>
      </c>
      <c r="M8530" s="42">
        <f t="shared" si="81"/>
        <v>4.5513567713769767</v>
      </c>
    </row>
    <row r="8531" spans="1:13" x14ac:dyDescent="0.2">
      <c r="A8531" s="84">
        <v>360</v>
      </c>
      <c r="B8531" s="85">
        <v>41854</v>
      </c>
      <c r="C8531" s="105">
        <v>15.84</v>
      </c>
      <c r="D8531" s="195">
        <f t="shared" si="75"/>
        <v>1</v>
      </c>
      <c r="E8531"/>
      <c r="F8531" s="96">
        <v>2.34</v>
      </c>
      <c r="G8531" s="91">
        <f t="shared" si="74"/>
        <v>9.09</v>
      </c>
      <c r="H8531" s="41">
        <f t="shared" si="76"/>
        <v>2.4170432695580502E-4</v>
      </c>
      <c r="I8531" s="42">
        <f t="shared" si="77"/>
        <v>94.584189682335293</v>
      </c>
      <c r="J8531" s="41">
        <f t="shared" si="78"/>
        <v>2.5250000000000001E-4</v>
      </c>
      <c r="K8531" s="42">
        <f t="shared" si="79"/>
        <v>4.8194933154271515</v>
      </c>
      <c r="L8531" s="41">
        <f t="shared" si="80"/>
        <v>2.4170432695580502E-4</v>
      </c>
      <c r="M8531" s="42">
        <f t="shared" si="81"/>
        <v>4.5515984757039325</v>
      </c>
    </row>
    <row r="8532" spans="1:13" x14ac:dyDescent="0.2">
      <c r="A8532" s="84">
        <v>360</v>
      </c>
      <c r="B8532" s="85">
        <v>41855</v>
      </c>
      <c r="C8532" s="105">
        <v>15.81</v>
      </c>
      <c r="D8532" s="195">
        <f t="shared" si="75"/>
        <v>1</v>
      </c>
      <c r="E8532"/>
      <c r="F8532" s="96">
        <v>2.35</v>
      </c>
      <c r="G8532" s="91">
        <f t="shared" si="74"/>
        <v>9.08</v>
      </c>
      <c r="H8532" s="41">
        <f t="shared" si="76"/>
        <v>2.4144962201688713E-4</v>
      </c>
      <c r="I8532" s="42">
        <f t="shared" si="77"/>
        <v>94.607026999182864</v>
      </c>
      <c r="J8532" s="41">
        <f t="shared" si="78"/>
        <v>2.522222222222222E-4</v>
      </c>
      <c r="K8532" s="42">
        <f t="shared" si="79"/>
        <v>4.8197455376493741</v>
      </c>
      <c r="L8532" s="41">
        <f t="shared" si="80"/>
        <v>2.4144962201688713E-4</v>
      </c>
      <c r="M8532" s="42">
        <f t="shared" si="81"/>
        <v>4.5518399253259494</v>
      </c>
    </row>
    <row r="8533" spans="1:13" x14ac:dyDescent="0.2">
      <c r="A8533" s="84">
        <v>360</v>
      </c>
      <c r="B8533" s="85">
        <v>41856</v>
      </c>
      <c r="C8533" s="105">
        <v>15.81</v>
      </c>
      <c r="D8533" s="195">
        <f t="shared" si="75"/>
        <v>1</v>
      </c>
      <c r="E8533"/>
      <c r="F8533" s="96">
        <v>2.35</v>
      </c>
      <c r="G8533" s="91">
        <f t="shared" si="74"/>
        <v>9.08</v>
      </c>
      <c r="H8533" s="41">
        <f t="shared" si="76"/>
        <v>2.4144962201688713E-4</v>
      </c>
      <c r="I8533" s="42">
        <f t="shared" si="77"/>
        <v>94.629869830091963</v>
      </c>
      <c r="J8533" s="41">
        <f t="shared" si="78"/>
        <v>2.522222222222222E-4</v>
      </c>
      <c r="K8533" s="42">
        <f t="shared" si="79"/>
        <v>4.8199977598715966</v>
      </c>
      <c r="L8533" s="41">
        <f t="shared" si="80"/>
        <v>2.4144962201688713E-4</v>
      </c>
      <c r="M8533" s="42">
        <f t="shared" si="81"/>
        <v>4.5520813749479663</v>
      </c>
    </row>
    <row r="8534" spans="1:13" x14ac:dyDescent="0.2">
      <c r="A8534" s="84">
        <v>360</v>
      </c>
      <c r="B8534" s="85">
        <v>41857</v>
      </c>
      <c r="C8534" s="105">
        <v>15.81</v>
      </c>
      <c r="D8534" s="195">
        <f t="shared" si="75"/>
        <v>1</v>
      </c>
      <c r="E8534"/>
      <c r="F8534" s="96">
        <v>2.33</v>
      </c>
      <c r="G8534" s="91">
        <f t="shared" si="74"/>
        <v>9.07</v>
      </c>
      <c r="H8534" s="41">
        <f t="shared" si="76"/>
        <v>2.411948937914854E-4</v>
      </c>
      <c r="I8534" s="42">
        <f t="shared" si="77"/>
        <v>94.652694071495134</v>
      </c>
      <c r="J8534" s="41">
        <f t="shared" si="78"/>
        <v>2.5194444444444445E-4</v>
      </c>
      <c r="K8534" s="42">
        <f t="shared" si="79"/>
        <v>4.8202497043160415</v>
      </c>
      <c r="L8534" s="41">
        <f t="shared" si="80"/>
        <v>2.411948937914854E-4</v>
      </c>
      <c r="M8534" s="42">
        <f t="shared" si="81"/>
        <v>4.552322569841758</v>
      </c>
    </row>
    <row r="8535" spans="1:13" x14ac:dyDescent="0.2">
      <c r="A8535" s="84">
        <v>360</v>
      </c>
      <c r="B8535" s="85">
        <v>41858</v>
      </c>
      <c r="C8535" s="105">
        <v>15.78</v>
      </c>
      <c r="D8535" s="195">
        <f t="shared" si="75"/>
        <v>1</v>
      </c>
      <c r="E8535"/>
      <c r="F8535" s="96">
        <v>2.33</v>
      </c>
      <c r="G8535" s="91">
        <f t="shared" si="74"/>
        <v>9.0549999999999997</v>
      </c>
      <c r="H8535" s="41">
        <f t="shared" si="76"/>
        <v>2.4081275778176092E-4</v>
      </c>
      <c r="I8535" s="42">
        <f t="shared" si="77"/>
        <v>94.675487647785957</v>
      </c>
      <c r="J8535" s="41">
        <f t="shared" si="78"/>
        <v>2.5152777777777776E-4</v>
      </c>
      <c r="K8535" s="42">
        <f t="shared" si="79"/>
        <v>4.820501232093819</v>
      </c>
      <c r="L8535" s="41">
        <f t="shared" si="80"/>
        <v>2.4081275778176092E-4</v>
      </c>
      <c r="M8535" s="42">
        <f t="shared" si="81"/>
        <v>4.5525633825995397</v>
      </c>
    </row>
    <row r="8536" spans="1:13" x14ac:dyDescent="0.2">
      <c r="A8536" s="84">
        <v>360</v>
      </c>
      <c r="B8536" s="85">
        <v>41859</v>
      </c>
      <c r="C8536" s="105">
        <v>15.81</v>
      </c>
      <c r="D8536" s="195">
        <f t="shared" si="75"/>
        <v>1</v>
      </c>
      <c r="E8536"/>
      <c r="F8536" s="96">
        <v>2.33</v>
      </c>
      <c r="G8536" s="91">
        <f t="shared" si="74"/>
        <v>9.07</v>
      </c>
      <c r="H8536" s="41">
        <f t="shared" si="76"/>
        <v>2.411948937914854E-4</v>
      </c>
      <c r="I8536" s="42">
        <f t="shared" si="77"/>
        <v>94.698322891973817</v>
      </c>
      <c r="J8536" s="41">
        <f t="shared" si="78"/>
        <v>2.5194444444444445E-4</v>
      </c>
      <c r="K8536" s="42">
        <f t="shared" si="79"/>
        <v>4.8207531765382639</v>
      </c>
      <c r="L8536" s="41">
        <f t="shared" si="80"/>
        <v>2.411948937914854E-4</v>
      </c>
      <c r="M8536" s="42">
        <f t="shared" si="81"/>
        <v>4.5528045774933315</v>
      </c>
    </row>
    <row r="8537" spans="1:13" x14ac:dyDescent="0.2">
      <c r="A8537" s="84">
        <v>360</v>
      </c>
      <c r="B8537" s="85">
        <v>41860</v>
      </c>
      <c r="C8537" s="105">
        <v>15.81</v>
      </c>
      <c r="D8537" s="195">
        <f t="shared" si="75"/>
        <v>1</v>
      </c>
      <c r="E8537"/>
      <c r="F8537" s="96">
        <v>2.33</v>
      </c>
      <c r="G8537" s="91">
        <f t="shared" si="74"/>
        <v>9.07</v>
      </c>
      <c r="H8537" s="41">
        <f t="shared" si="76"/>
        <v>2.411948937914854E-4</v>
      </c>
      <c r="I8537" s="42">
        <f t="shared" si="77"/>
        <v>94.721163643905982</v>
      </c>
      <c r="J8537" s="41">
        <f t="shared" si="78"/>
        <v>2.5194444444444445E-4</v>
      </c>
      <c r="K8537" s="42">
        <f t="shared" si="79"/>
        <v>4.8210051209827087</v>
      </c>
      <c r="L8537" s="41">
        <f t="shared" si="80"/>
        <v>2.411948937914854E-4</v>
      </c>
      <c r="M8537" s="42">
        <f t="shared" si="81"/>
        <v>4.5530457723871232</v>
      </c>
    </row>
    <row r="8538" spans="1:13" x14ac:dyDescent="0.2">
      <c r="A8538" s="84">
        <v>360</v>
      </c>
      <c r="B8538" s="85">
        <v>41861</v>
      </c>
      <c r="C8538" s="105">
        <v>15.81</v>
      </c>
      <c r="D8538" s="195">
        <f t="shared" si="75"/>
        <v>1</v>
      </c>
      <c r="E8538"/>
      <c r="F8538" s="96">
        <v>2.33</v>
      </c>
      <c r="G8538" s="91">
        <f t="shared" si="74"/>
        <v>9.07</v>
      </c>
      <c r="H8538" s="41">
        <f t="shared" si="76"/>
        <v>2.411948937914854E-4</v>
      </c>
      <c r="I8538" s="42">
        <f t="shared" si="77"/>
        <v>94.744009904910882</v>
      </c>
      <c r="J8538" s="41">
        <f t="shared" si="78"/>
        <v>2.5194444444444445E-4</v>
      </c>
      <c r="K8538" s="42">
        <f t="shared" si="79"/>
        <v>4.8212570654271536</v>
      </c>
      <c r="L8538" s="41">
        <f t="shared" si="80"/>
        <v>2.411948937914854E-4</v>
      </c>
      <c r="M8538" s="42">
        <f t="shared" si="81"/>
        <v>4.5532869672809149</v>
      </c>
    </row>
    <row r="8539" spans="1:13" x14ac:dyDescent="0.2">
      <c r="A8539" s="84">
        <v>360</v>
      </c>
      <c r="B8539" s="85">
        <v>41862</v>
      </c>
      <c r="C8539" s="105">
        <v>15.84</v>
      </c>
      <c r="D8539" s="195">
        <f t="shared" si="75"/>
        <v>1</v>
      </c>
      <c r="E8539"/>
      <c r="F8539" s="96">
        <v>2.33</v>
      </c>
      <c r="G8539" s="91">
        <f t="shared" si="74"/>
        <v>9.0850000000000009</v>
      </c>
      <c r="H8539" s="41">
        <f t="shared" si="76"/>
        <v>2.4157697739690676E-4</v>
      </c>
      <c r="I8539" s="42">
        <f t="shared" si="77"/>
        <v>94.766897876450173</v>
      </c>
      <c r="J8539" s="41">
        <f t="shared" si="78"/>
        <v>2.5236111111111113E-4</v>
      </c>
      <c r="K8539" s="42">
        <f t="shared" si="79"/>
        <v>4.821509426538265</v>
      </c>
      <c r="L8539" s="41">
        <f t="shared" si="80"/>
        <v>2.4157697739690676E-4</v>
      </c>
      <c r="M8539" s="42">
        <f t="shared" si="81"/>
        <v>4.5535285442583113</v>
      </c>
    </row>
    <row r="8540" spans="1:13" x14ac:dyDescent="0.2">
      <c r="A8540" s="84">
        <v>360</v>
      </c>
      <c r="B8540" s="85">
        <v>41863</v>
      </c>
      <c r="C8540" s="105">
        <v>15.77</v>
      </c>
      <c r="D8540" s="195">
        <f t="shared" si="75"/>
        <v>1</v>
      </c>
      <c r="E8540"/>
      <c r="F8540" s="96">
        <v>2.33</v>
      </c>
      <c r="G8540" s="91">
        <f t="shared" si="74"/>
        <v>9.0500000000000007</v>
      </c>
      <c r="H8540" s="41">
        <f t="shared" si="76"/>
        <v>2.4068536746391089E-4</v>
      </c>
      <c r="I8540" s="42">
        <f t="shared" si="77"/>
        <v>94.789706882088979</v>
      </c>
      <c r="J8540" s="41">
        <f t="shared" si="78"/>
        <v>2.5138888888888889E-4</v>
      </c>
      <c r="K8540" s="42">
        <f t="shared" si="79"/>
        <v>4.8217608154271536</v>
      </c>
      <c r="L8540" s="41">
        <f t="shared" si="80"/>
        <v>2.4068536746391089E-4</v>
      </c>
      <c r="M8540" s="42">
        <f t="shared" si="81"/>
        <v>4.5537692296257752</v>
      </c>
    </row>
    <row r="8541" spans="1:13" x14ac:dyDescent="0.2">
      <c r="A8541" s="84">
        <v>360</v>
      </c>
      <c r="B8541" s="85">
        <v>41864</v>
      </c>
      <c r="C8541" s="105">
        <v>15.78</v>
      </c>
      <c r="D8541" s="195">
        <f t="shared" si="75"/>
        <v>1</v>
      </c>
      <c r="E8541"/>
      <c r="F8541" s="96">
        <v>2.33</v>
      </c>
      <c r="G8541" s="91">
        <f t="shared" si="74"/>
        <v>9.0549999999999997</v>
      </c>
      <c r="H8541" s="41">
        <f t="shared" si="76"/>
        <v>2.4081275778176092E-4</v>
      </c>
      <c r="I8541" s="42">
        <f t="shared" si="77"/>
        <v>94.812533452812573</v>
      </c>
      <c r="J8541" s="41">
        <f t="shared" si="78"/>
        <v>2.5152777777777776E-4</v>
      </c>
      <c r="K8541" s="42">
        <f t="shared" si="79"/>
        <v>4.8220123432049311</v>
      </c>
      <c r="L8541" s="41">
        <f t="shared" si="80"/>
        <v>2.4081275778176092E-4</v>
      </c>
      <c r="M8541" s="42">
        <f t="shared" si="81"/>
        <v>4.554010042383557</v>
      </c>
    </row>
    <row r="8542" spans="1:13" x14ac:dyDescent="0.2">
      <c r="A8542" s="84">
        <v>360</v>
      </c>
      <c r="B8542" s="85">
        <v>41865</v>
      </c>
      <c r="C8542" s="105">
        <v>15.8</v>
      </c>
      <c r="D8542" s="195">
        <f t="shared" si="75"/>
        <v>1</v>
      </c>
      <c r="E8542"/>
      <c r="F8542" s="96">
        <v>2.33</v>
      </c>
      <c r="G8542" s="91">
        <f t="shared" si="74"/>
        <v>9.0650000000000013</v>
      </c>
      <c r="H8542" s="41">
        <f t="shared" si="76"/>
        <v>2.4106752094499306E-4</v>
      </c>
      <c r="I8542" s="42">
        <f t="shared" si="77"/>
        <v>94.835389675206557</v>
      </c>
      <c r="J8542" s="41">
        <f t="shared" si="78"/>
        <v>2.5180555555555557E-4</v>
      </c>
      <c r="K8542" s="42">
        <f t="shared" si="79"/>
        <v>4.8222641487604863</v>
      </c>
      <c r="L8542" s="41">
        <f t="shared" si="80"/>
        <v>2.4106752094499306E-4</v>
      </c>
      <c r="M8542" s="42">
        <f t="shared" si="81"/>
        <v>4.5542511099045022</v>
      </c>
    </row>
    <row r="8543" spans="1:13" x14ac:dyDescent="0.2">
      <c r="A8543" s="84">
        <v>360</v>
      </c>
      <c r="B8543" s="85">
        <v>41866</v>
      </c>
      <c r="C8543" s="105">
        <v>15.76</v>
      </c>
      <c r="D8543" s="195">
        <f t="shared" si="75"/>
        <v>1</v>
      </c>
      <c r="E8543"/>
      <c r="F8543" s="96">
        <v>2.31</v>
      </c>
      <c r="G8543" s="91">
        <f t="shared" si="74"/>
        <v>9.0350000000000001</v>
      </c>
      <c r="H8543" s="41">
        <f t="shared" si="76"/>
        <v>2.4030316155965181E-4</v>
      </c>
      <c r="I8543" s="42">
        <f t="shared" si="77"/>
        <v>94.858178919173255</v>
      </c>
      <c r="J8543" s="41">
        <f t="shared" si="78"/>
        <v>2.509722222222222E-4</v>
      </c>
      <c r="K8543" s="42">
        <f t="shared" si="79"/>
        <v>4.8225151209827084</v>
      </c>
      <c r="L8543" s="41">
        <f t="shared" si="80"/>
        <v>2.4030316155965181E-4</v>
      </c>
      <c r="M8543" s="42">
        <f t="shared" si="81"/>
        <v>4.5544914130660619</v>
      </c>
    </row>
    <row r="8544" spans="1:13" x14ac:dyDescent="0.2">
      <c r="A8544" s="84">
        <v>360</v>
      </c>
      <c r="B8544" s="85">
        <v>41867</v>
      </c>
      <c r="C8544" s="105">
        <v>15.76</v>
      </c>
      <c r="D8544" s="195">
        <f t="shared" si="75"/>
        <v>1</v>
      </c>
      <c r="E8544"/>
      <c r="F8544" s="96">
        <v>2.31</v>
      </c>
      <c r="G8544" s="91">
        <f t="shared" si="74"/>
        <v>9.0350000000000001</v>
      </c>
      <c r="H8544" s="41">
        <f t="shared" si="76"/>
        <v>2.4030316155965181E-4</v>
      </c>
      <c r="I8544" s="42">
        <f t="shared" si="77"/>
        <v>94.880973639467328</v>
      </c>
      <c r="J8544" s="41">
        <f t="shared" si="78"/>
        <v>2.509722222222222E-4</v>
      </c>
      <c r="K8544" s="42">
        <f t="shared" si="79"/>
        <v>4.8227660932049305</v>
      </c>
      <c r="L8544" s="41">
        <f t="shared" si="80"/>
        <v>2.4030316155965181E-4</v>
      </c>
      <c r="M8544" s="42">
        <f t="shared" si="81"/>
        <v>4.5547317162276215</v>
      </c>
    </row>
    <row r="8545" spans="1:13" x14ac:dyDescent="0.2">
      <c r="A8545" s="84">
        <v>360</v>
      </c>
      <c r="B8545" s="85">
        <v>41868</v>
      </c>
      <c r="C8545" s="105">
        <v>15.76</v>
      </c>
      <c r="D8545" s="195">
        <f t="shared" si="75"/>
        <v>1</v>
      </c>
      <c r="E8545"/>
      <c r="F8545" s="96">
        <v>2.31</v>
      </c>
      <c r="G8545" s="91">
        <f t="shared" si="74"/>
        <v>9.0350000000000001</v>
      </c>
      <c r="H8545" s="41">
        <f t="shared" si="76"/>
        <v>2.4030316155965181E-4</v>
      </c>
      <c r="I8545" s="42">
        <f t="shared" si="77"/>
        <v>94.903773837404756</v>
      </c>
      <c r="J8545" s="41">
        <f t="shared" si="78"/>
        <v>2.509722222222222E-4</v>
      </c>
      <c r="K8545" s="42">
        <f t="shared" si="79"/>
        <v>4.8230170654271527</v>
      </c>
      <c r="L8545" s="41">
        <f t="shared" si="80"/>
        <v>2.4030316155965181E-4</v>
      </c>
      <c r="M8545" s="42">
        <f t="shared" si="81"/>
        <v>4.5549720193891812</v>
      </c>
    </row>
    <row r="8546" spans="1:13" x14ac:dyDescent="0.2">
      <c r="A8546" s="84">
        <v>360</v>
      </c>
      <c r="B8546" s="85">
        <v>41869</v>
      </c>
      <c r="C8546" s="105">
        <v>15.8</v>
      </c>
      <c r="D8546" s="195">
        <f t="shared" si="75"/>
        <v>1</v>
      </c>
      <c r="E8546"/>
      <c r="F8546" s="96">
        <v>2.34</v>
      </c>
      <c r="G8546" s="91">
        <f t="shared" si="74"/>
        <v>9.07</v>
      </c>
      <c r="H8546" s="41">
        <f t="shared" si="76"/>
        <v>2.411948937914854E-4</v>
      </c>
      <c r="I8546" s="42">
        <f t="shared" si="77"/>
        <v>94.926664143055874</v>
      </c>
      <c r="J8546" s="41">
        <f t="shared" si="78"/>
        <v>2.5194444444444445E-4</v>
      </c>
      <c r="K8546" s="42">
        <f t="shared" si="79"/>
        <v>4.8232690098715976</v>
      </c>
      <c r="L8546" s="41">
        <f t="shared" si="80"/>
        <v>2.411948937914854E-4</v>
      </c>
      <c r="M8546" s="42">
        <f t="shared" si="81"/>
        <v>4.5552132142829729</v>
      </c>
    </row>
    <row r="8547" spans="1:13" x14ac:dyDescent="0.2">
      <c r="A8547" s="84">
        <v>360</v>
      </c>
      <c r="B8547" s="85">
        <v>41870</v>
      </c>
      <c r="C8547" s="105">
        <v>15.71</v>
      </c>
      <c r="D8547" s="195">
        <f t="shared" si="75"/>
        <v>1</v>
      </c>
      <c r="E8547"/>
      <c r="F8547" s="96">
        <v>2.33</v>
      </c>
      <c r="G8547" s="91">
        <f t="shared" si="74"/>
        <v>9.02</v>
      </c>
      <c r="H8547" s="41">
        <f t="shared" si="76"/>
        <v>2.3992090321733883E-4</v>
      </c>
      <c r="I8547" s="42">
        <f t="shared" si="77"/>
        <v>94.949439034056482</v>
      </c>
      <c r="J8547" s="41">
        <f t="shared" si="78"/>
        <v>2.5055555555555557E-4</v>
      </c>
      <c r="K8547" s="42">
        <f t="shared" si="79"/>
        <v>4.8235195654271532</v>
      </c>
      <c r="L8547" s="41">
        <f t="shared" si="80"/>
        <v>2.3992090321733883E-4</v>
      </c>
      <c r="M8547" s="42">
        <f t="shared" si="81"/>
        <v>4.5554531351861902</v>
      </c>
    </row>
    <row r="8548" spans="1:13" x14ac:dyDescent="0.2">
      <c r="A8548" s="84">
        <v>360</v>
      </c>
      <c r="B8548" s="85">
        <v>41871</v>
      </c>
      <c r="C8548" s="105">
        <v>15.7</v>
      </c>
      <c r="D8548" s="195">
        <f t="shared" si="75"/>
        <v>1</v>
      </c>
      <c r="E8548"/>
      <c r="F8548" s="96">
        <v>2.3199999999999998</v>
      </c>
      <c r="G8548" s="91">
        <f t="shared" si="74"/>
        <v>9.01</v>
      </c>
      <c r="H8548" s="41">
        <f t="shared" si="76"/>
        <v>2.3966603518332796E-4</v>
      </c>
      <c r="I8548" s="42">
        <f t="shared" si="77"/>
        <v>94.972195189652652</v>
      </c>
      <c r="J8548" s="41">
        <f t="shared" si="78"/>
        <v>2.5027777777777776E-4</v>
      </c>
      <c r="K8548" s="42">
        <f t="shared" si="79"/>
        <v>4.8237698432049312</v>
      </c>
      <c r="L8548" s="41">
        <f t="shared" si="80"/>
        <v>2.3966603518332796E-4</v>
      </c>
      <c r="M8548" s="42">
        <f t="shared" si="81"/>
        <v>4.5556928012213733</v>
      </c>
    </row>
    <row r="8549" spans="1:13" x14ac:dyDescent="0.2">
      <c r="A8549" s="84">
        <v>360</v>
      </c>
      <c r="B8549" s="85">
        <v>41872</v>
      </c>
      <c r="C8549" s="105">
        <v>16.18</v>
      </c>
      <c r="D8549" s="195">
        <f t="shared" si="75"/>
        <v>1</v>
      </c>
      <c r="E8549"/>
      <c r="F8549" s="96">
        <v>2.3199999999999998</v>
      </c>
      <c r="G8549" s="91">
        <f t="shared" si="74"/>
        <v>9.25</v>
      </c>
      <c r="H8549" s="41">
        <f t="shared" si="76"/>
        <v>2.4577644249190733E-4</v>
      </c>
      <c r="I8549" s="42">
        <f t="shared" si="77"/>
        <v>94.995537117922012</v>
      </c>
      <c r="J8549" s="41">
        <f t="shared" si="78"/>
        <v>2.5694444444444446E-4</v>
      </c>
      <c r="K8549" s="42">
        <f t="shared" si="79"/>
        <v>4.8240267876493759</v>
      </c>
      <c r="L8549" s="41">
        <f t="shared" si="80"/>
        <v>2.4577644249190733E-4</v>
      </c>
      <c r="M8549" s="42">
        <f t="shared" si="81"/>
        <v>4.5559385776638655</v>
      </c>
    </row>
    <row r="8550" spans="1:13" x14ac:dyDescent="0.2">
      <c r="A8550" s="84">
        <v>360</v>
      </c>
      <c r="B8550" s="85">
        <v>41873</v>
      </c>
      <c r="C8550" s="105">
        <v>16.16</v>
      </c>
      <c r="D8550" s="195">
        <f t="shared" si="75"/>
        <v>1</v>
      </c>
      <c r="E8550"/>
      <c r="F8550" s="96">
        <v>2.33</v>
      </c>
      <c r="G8550" s="91">
        <f t="shared" si="74"/>
        <v>9.245000000000001</v>
      </c>
      <c r="H8550" s="41">
        <f t="shared" si="76"/>
        <v>2.4564927892689603E-4</v>
      </c>
      <c r="I8550" s="42">
        <f t="shared" si="77"/>
        <v>95.018872703116301</v>
      </c>
      <c r="J8550" s="41">
        <f t="shared" si="78"/>
        <v>2.5680555555555558E-4</v>
      </c>
      <c r="K8550" s="42">
        <f t="shared" si="79"/>
        <v>4.8242835932049317</v>
      </c>
      <c r="L8550" s="41">
        <f t="shared" si="80"/>
        <v>2.4564927892689603E-4</v>
      </c>
      <c r="M8550" s="42">
        <f t="shared" si="81"/>
        <v>4.5561842269427926</v>
      </c>
    </row>
    <row r="8551" spans="1:13" x14ac:dyDescent="0.2">
      <c r="A8551" s="84">
        <v>360</v>
      </c>
      <c r="B8551" s="85">
        <v>41874</v>
      </c>
      <c r="C8551" s="105">
        <v>16.16</v>
      </c>
      <c r="D8551" s="195">
        <f t="shared" si="75"/>
        <v>1</v>
      </c>
      <c r="E8551"/>
      <c r="F8551" s="96">
        <v>2.33</v>
      </c>
      <c r="G8551" s="91">
        <f t="shared" si="74"/>
        <v>9.245000000000001</v>
      </c>
      <c r="H8551" s="41">
        <f t="shared" si="76"/>
        <v>2.4564927892689603E-4</v>
      </c>
      <c r="I8551" s="42">
        <f t="shared" si="77"/>
        <v>95.042214020680262</v>
      </c>
      <c r="J8551" s="41">
        <f t="shared" si="78"/>
        <v>2.5680555555555558E-4</v>
      </c>
      <c r="K8551" s="42">
        <f t="shared" si="79"/>
        <v>4.8245403987604876</v>
      </c>
      <c r="L8551" s="41">
        <f t="shared" si="80"/>
        <v>2.4564927892689603E-4</v>
      </c>
      <c r="M8551" s="42">
        <f t="shared" si="81"/>
        <v>4.5564298762217197</v>
      </c>
    </row>
    <row r="8552" spans="1:13" x14ac:dyDescent="0.2">
      <c r="A8552" s="84">
        <v>360</v>
      </c>
      <c r="B8552" s="85">
        <v>41875</v>
      </c>
      <c r="C8552" s="105">
        <v>16.16</v>
      </c>
      <c r="D8552" s="195">
        <f t="shared" si="75"/>
        <v>1</v>
      </c>
      <c r="E8552"/>
      <c r="F8552" s="96">
        <v>2.33</v>
      </c>
      <c r="G8552" s="91">
        <f t="shared" si="74"/>
        <v>9.245000000000001</v>
      </c>
      <c r="H8552" s="41">
        <f t="shared" si="76"/>
        <v>2.4564927892689603E-4</v>
      </c>
      <c r="I8552" s="42">
        <f t="shared" si="77"/>
        <v>95.065561072022064</v>
      </c>
      <c r="J8552" s="41">
        <f t="shared" si="78"/>
        <v>2.5680555555555558E-4</v>
      </c>
      <c r="K8552" s="42">
        <f t="shared" si="79"/>
        <v>4.8247972043160434</v>
      </c>
      <c r="L8552" s="41">
        <f t="shared" si="80"/>
        <v>2.4564927892689603E-4</v>
      </c>
      <c r="M8552" s="42">
        <f t="shared" si="81"/>
        <v>4.5566755255006468</v>
      </c>
    </row>
    <row r="8553" spans="1:13" x14ac:dyDescent="0.2">
      <c r="A8553" s="84">
        <v>360</v>
      </c>
      <c r="B8553" s="85">
        <v>41876</v>
      </c>
      <c r="C8553" s="105">
        <v>16.32</v>
      </c>
      <c r="D8553" s="195">
        <f t="shared" si="75"/>
        <v>1</v>
      </c>
      <c r="E8553"/>
      <c r="F8553" s="96">
        <v>2.33</v>
      </c>
      <c r="G8553" s="91">
        <f t="shared" si="74"/>
        <v>9.3249999999999993</v>
      </c>
      <c r="H8553" s="41">
        <f t="shared" si="76"/>
        <v>2.4768319983903275E-4</v>
      </c>
      <c r="I8553" s="42">
        <f t="shared" si="77"/>
        <v>95.089107214382878</v>
      </c>
      <c r="J8553" s="41">
        <f t="shared" si="78"/>
        <v>2.5902777777777778E-4</v>
      </c>
      <c r="K8553" s="42">
        <f t="shared" si="79"/>
        <v>4.8250562320938215</v>
      </c>
      <c r="L8553" s="41">
        <f t="shared" si="80"/>
        <v>2.4768319983903275E-4</v>
      </c>
      <c r="M8553" s="42">
        <f t="shared" si="81"/>
        <v>4.5569232087004856</v>
      </c>
    </row>
    <row r="8554" spans="1:13" x14ac:dyDescent="0.2">
      <c r="A8554" s="84">
        <v>360</v>
      </c>
      <c r="B8554" s="85">
        <v>41877</v>
      </c>
      <c r="C8554" s="105">
        <v>15.89</v>
      </c>
      <c r="D8554" s="195">
        <f t="shared" si="75"/>
        <v>1</v>
      </c>
      <c r="E8554"/>
      <c r="F8554" s="96">
        <v>2.34</v>
      </c>
      <c r="G8554" s="91">
        <f t="shared" si="74"/>
        <v>9.1150000000000002</v>
      </c>
      <c r="H8554" s="41">
        <f t="shared" si="76"/>
        <v>2.4234098745279375E-4</v>
      </c>
      <c r="I8554" s="42">
        <f t="shared" si="77"/>
        <v>95.112151202521218</v>
      </c>
      <c r="J8554" s="41">
        <f t="shared" si="78"/>
        <v>2.5319444444444445E-4</v>
      </c>
      <c r="K8554" s="42">
        <f t="shared" si="79"/>
        <v>4.8253094265382659</v>
      </c>
      <c r="L8554" s="41">
        <f t="shared" si="80"/>
        <v>2.4234098745279375E-4</v>
      </c>
      <c r="M8554" s="42">
        <f t="shared" si="81"/>
        <v>4.5571655496879382</v>
      </c>
    </row>
    <row r="8555" spans="1:13" x14ac:dyDescent="0.2">
      <c r="A8555" s="84">
        <v>360</v>
      </c>
      <c r="B8555" s="85">
        <v>41878</v>
      </c>
      <c r="C8555" s="105">
        <v>15.89</v>
      </c>
      <c r="D8555" s="195">
        <f t="shared" si="75"/>
        <v>1</v>
      </c>
      <c r="E8555"/>
      <c r="F8555" s="96">
        <v>2.36</v>
      </c>
      <c r="G8555" s="91">
        <f t="shared" si="74"/>
        <v>9.125</v>
      </c>
      <c r="H8555" s="41">
        <f t="shared" si="76"/>
        <v>2.4259561092265791E-4</v>
      </c>
      <c r="I8555" s="42">
        <f t="shared" si="77"/>
        <v>95.135224992948366</v>
      </c>
      <c r="J8555" s="41">
        <f t="shared" si="78"/>
        <v>2.5347222222222221E-4</v>
      </c>
      <c r="K8555" s="42">
        <f t="shared" si="79"/>
        <v>4.8255628987604879</v>
      </c>
      <c r="L8555" s="41">
        <f t="shared" si="80"/>
        <v>2.4259561092265791E-4</v>
      </c>
      <c r="M8555" s="42">
        <f t="shared" si="81"/>
        <v>4.5574081452988606</v>
      </c>
    </row>
    <row r="8556" spans="1:13" x14ac:dyDescent="0.2">
      <c r="A8556" s="84">
        <v>360</v>
      </c>
      <c r="B8556" s="85">
        <v>41879</v>
      </c>
      <c r="C8556" s="105">
        <v>15.89</v>
      </c>
      <c r="D8556" s="195">
        <f t="shared" si="75"/>
        <v>1</v>
      </c>
      <c r="E8556"/>
      <c r="F8556" s="96">
        <v>2.35</v>
      </c>
      <c r="G8556" s="91">
        <f t="shared" ref="G8556:G8580" si="82">(C8556+F8556)/2</f>
        <v>9.120000000000001</v>
      </c>
      <c r="H8556" s="41">
        <f t="shared" si="76"/>
        <v>2.4246830209651016E-4</v>
      </c>
      <c r="I8556" s="42">
        <f t="shared" si="77"/>
        <v>95.158292269421977</v>
      </c>
      <c r="J8556" s="41">
        <f t="shared" si="78"/>
        <v>2.5333333333333338E-4</v>
      </c>
      <c r="K8556" s="42">
        <f t="shared" si="79"/>
        <v>4.8258162320938212</v>
      </c>
      <c r="L8556" s="41">
        <f t="shared" si="80"/>
        <v>2.4246830209651016E-4</v>
      </c>
      <c r="M8556" s="42">
        <f t="shared" si="81"/>
        <v>4.5576506136009574</v>
      </c>
    </row>
    <row r="8557" spans="1:13" x14ac:dyDescent="0.2">
      <c r="A8557" s="84">
        <v>360</v>
      </c>
      <c r="B8557" s="85">
        <v>41880</v>
      </c>
      <c r="C8557" s="105">
        <v>15.88</v>
      </c>
      <c r="D8557" s="195">
        <f t="shared" si="75"/>
        <v>1</v>
      </c>
      <c r="E8557"/>
      <c r="F8557" s="96">
        <v>2.33</v>
      </c>
      <c r="G8557" s="91">
        <f t="shared" si="82"/>
        <v>9.1050000000000004</v>
      </c>
      <c r="H8557" s="41">
        <f t="shared" si="76"/>
        <v>2.4208634071154478E-4</v>
      </c>
      <c r="I8557" s="42">
        <f t="shared" si="77"/>
        <v>95.181328792185838</v>
      </c>
      <c r="J8557" s="41">
        <f t="shared" si="78"/>
        <v>2.529166666666667E-4</v>
      </c>
      <c r="K8557" s="42">
        <f t="shared" si="79"/>
        <v>4.8260691487604879</v>
      </c>
      <c r="L8557" s="41">
        <f t="shared" si="80"/>
        <v>2.4208634071154478E-4</v>
      </c>
      <c r="M8557" s="42">
        <f t="shared" si="81"/>
        <v>4.5578926999416689</v>
      </c>
    </row>
    <row r="8558" spans="1:13" x14ac:dyDescent="0.2">
      <c r="A8558" s="84">
        <v>360</v>
      </c>
      <c r="B8558" s="85">
        <v>41881</v>
      </c>
      <c r="C8558" s="105">
        <v>15.88</v>
      </c>
      <c r="D8558" s="195">
        <f t="shared" si="75"/>
        <v>1</v>
      </c>
      <c r="E8558"/>
      <c r="F8558" s="96">
        <v>2.33</v>
      </c>
      <c r="G8558" s="91">
        <f t="shared" si="82"/>
        <v>9.1050000000000004</v>
      </c>
      <c r="H8558" s="41">
        <f t="shared" si="76"/>
        <v>2.4208634071154478E-4</v>
      </c>
      <c r="I8558" s="42">
        <f t="shared" si="77"/>
        <v>95.204370891777202</v>
      </c>
      <c r="J8558" s="41">
        <f t="shared" si="78"/>
        <v>2.529166666666667E-4</v>
      </c>
      <c r="K8558" s="42">
        <f t="shared" si="79"/>
        <v>4.8263220654271546</v>
      </c>
      <c r="L8558" s="41">
        <f t="shared" si="80"/>
        <v>2.4208634071154478E-4</v>
      </c>
      <c r="M8558" s="42">
        <f t="shared" si="81"/>
        <v>4.5581347862823804</v>
      </c>
    </row>
    <row r="8559" spans="1:13" x14ac:dyDescent="0.2">
      <c r="A8559" s="84">
        <v>360</v>
      </c>
      <c r="B8559" s="85">
        <v>41882</v>
      </c>
      <c r="C8559" s="105">
        <v>15.88</v>
      </c>
      <c r="D8559" s="195">
        <f t="shared" si="75"/>
        <v>1</v>
      </c>
      <c r="E8559"/>
      <c r="F8559" s="96">
        <v>2.33</v>
      </c>
      <c r="G8559" s="91">
        <f t="shared" si="82"/>
        <v>9.1050000000000004</v>
      </c>
      <c r="H8559" s="41">
        <f t="shared" si="76"/>
        <v>2.4208634071154478E-4</v>
      </c>
      <c r="I8559" s="42">
        <f t="shared" si="77"/>
        <v>95.227418569546131</v>
      </c>
      <c r="J8559" s="41">
        <f t="shared" si="78"/>
        <v>2.529166666666667E-4</v>
      </c>
      <c r="K8559" s="42">
        <f t="shared" si="79"/>
        <v>4.8265749820938213</v>
      </c>
      <c r="L8559" s="41">
        <f t="shared" si="80"/>
        <v>2.4208634071154478E-4</v>
      </c>
      <c r="M8559" s="42">
        <f t="shared" si="81"/>
        <v>4.558376872623092</v>
      </c>
    </row>
    <row r="8560" spans="1:13" x14ac:dyDescent="0.2">
      <c r="A8560" s="84">
        <v>360</v>
      </c>
      <c r="B8560" s="85">
        <v>41883</v>
      </c>
      <c r="C8560" s="105">
        <v>15.81</v>
      </c>
      <c r="D8560" s="195">
        <f t="shared" si="75"/>
        <v>1</v>
      </c>
      <c r="E8560"/>
      <c r="F8560" s="96">
        <v>2.3199999999999998</v>
      </c>
      <c r="G8560" s="91">
        <f t="shared" si="82"/>
        <v>9.0649999999999995</v>
      </c>
      <c r="H8560" s="41">
        <f t="shared" si="76"/>
        <v>2.4106752094499306E-4</v>
      </c>
      <c r="I8560" s="42">
        <f t="shared" si="77"/>
        <v>95.250374807266681</v>
      </c>
      <c r="J8560" s="41">
        <f t="shared" si="78"/>
        <v>2.5180555555555552E-4</v>
      </c>
      <c r="K8560" s="42">
        <f t="shared" si="79"/>
        <v>4.8268267876493764</v>
      </c>
      <c r="L8560" s="41">
        <f t="shared" si="80"/>
        <v>2.4106752094499306E-4</v>
      </c>
      <c r="M8560" s="42">
        <f t="shared" si="81"/>
        <v>4.5586179401440372</v>
      </c>
    </row>
    <row r="8561" spans="1:13" x14ac:dyDescent="0.2">
      <c r="A8561" s="84">
        <v>360</v>
      </c>
      <c r="B8561" s="85">
        <v>41884</v>
      </c>
      <c r="C8561" s="105">
        <v>15.71</v>
      </c>
      <c r="D8561" s="195">
        <f t="shared" ref="D8561:D8624" si="83">B8561-B8560</f>
        <v>1</v>
      </c>
      <c r="E8561"/>
      <c r="F8561" s="96">
        <v>2.31</v>
      </c>
      <c r="G8561" s="91">
        <f t="shared" si="82"/>
        <v>9.01</v>
      </c>
      <c r="H8561" s="41">
        <f t="shared" si="76"/>
        <v>2.3966603518332796E-4</v>
      </c>
      <c r="I8561" s="42">
        <f t="shared" si="77"/>
        <v>95.273203086946467</v>
      </c>
      <c r="J8561" s="41">
        <f t="shared" si="78"/>
        <v>2.5027777777777776E-4</v>
      </c>
      <c r="K8561" s="42">
        <f t="shared" si="79"/>
        <v>4.8270770654271544</v>
      </c>
      <c r="L8561" s="41">
        <f t="shared" si="80"/>
        <v>2.3966603518332796E-4</v>
      </c>
      <c r="M8561" s="42">
        <f t="shared" si="81"/>
        <v>4.5588576061792203</v>
      </c>
    </row>
    <row r="8562" spans="1:13" x14ac:dyDescent="0.2">
      <c r="A8562" s="84">
        <v>360</v>
      </c>
      <c r="B8562" s="85">
        <v>41885</v>
      </c>
      <c r="C8562" s="105">
        <v>15.72</v>
      </c>
      <c r="D8562" s="195">
        <f t="shared" si="83"/>
        <v>1</v>
      </c>
      <c r="E8562"/>
      <c r="F8562" s="96">
        <v>2.31</v>
      </c>
      <c r="G8562" s="91">
        <f t="shared" si="82"/>
        <v>9.0150000000000006</v>
      </c>
      <c r="H8562" s="41">
        <f t="shared" si="76"/>
        <v>2.3979347211477986E-4</v>
      </c>
      <c r="I8562" s="42">
        <f t="shared" si="77"/>
        <v>95.296048979114175</v>
      </c>
      <c r="J8562" s="41">
        <f t="shared" si="78"/>
        <v>2.5041666666666669E-4</v>
      </c>
      <c r="K8562" s="42">
        <f t="shared" si="79"/>
        <v>4.8273274820938212</v>
      </c>
      <c r="L8562" s="41">
        <f t="shared" si="80"/>
        <v>2.3979347211477986E-4</v>
      </c>
      <c r="M8562" s="42">
        <f t="shared" si="81"/>
        <v>4.5590973996513355</v>
      </c>
    </row>
    <row r="8563" spans="1:13" x14ac:dyDescent="0.2">
      <c r="A8563" s="84">
        <v>360</v>
      </c>
      <c r="B8563" s="85">
        <v>41886</v>
      </c>
      <c r="C8563" s="105">
        <v>15.76</v>
      </c>
      <c r="D8563" s="195">
        <f t="shared" si="83"/>
        <v>1</v>
      </c>
      <c r="E8563"/>
      <c r="F8563" s="96">
        <v>2.34</v>
      </c>
      <c r="G8563" s="91">
        <f t="shared" si="82"/>
        <v>9.0500000000000007</v>
      </c>
      <c r="H8563" s="41">
        <f t="shared" si="76"/>
        <v>2.4068536746391089E-4</v>
      </c>
      <c r="I8563" s="42">
        <f t="shared" si="77"/>
        <v>95.318985343680566</v>
      </c>
      <c r="J8563" s="41">
        <f t="shared" si="78"/>
        <v>2.5138888888888889E-4</v>
      </c>
      <c r="K8563" s="42">
        <f t="shared" si="79"/>
        <v>4.8275788709827099</v>
      </c>
      <c r="L8563" s="41">
        <f t="shared" si="80"/>
        <v>2.4068536746391089E-4</v>
      </c>
      <c r="M8563" s="42">
        <f t="shared" si="81"/>
        <v>4.5593380850187994</v>
      </c>
    </row>
    <row r="8564" spans="1:13" x14ac:dyDescent="0.2">
      <c r="A8564" s="84">
        <v>360</v>
      </c>
      <c r="B8564" s="85">
        <v>41887</v>
      </c>
      <c r="C8564" s="105">
        <v>15.77</v>
      </c>
      <c r="D8564" s="195">
        <f t="shared" si="83"/>
        <v>1</v>
      </c>
      <c r="E8564"/>
      <c r="F8564" s="96">
        <v>2.35</v>
      </c>
      <c r="G8564" s="91">
        <f t="shared" si="82"/>
        <v>9.06</v>
      </c>
      <c r="H8564" s="41">
        <f t="shared" si="76"/>
        <v>2.4094014227515892E-4</v>
      </c>
      <c r="I8564" s="42">
        <f t="shared" si="77"/>
        <v>95.341951513570791</v>
      </c>
      <c r="J8564" s="41">
        <f t="shared" si="78"/>
        <v>2.5166666666666669E-4</v>
      </c>
      <c r="K8564" s="42">
        <f t="shared" si="79"/>
        <v>4.8278305376493762</v>
      </c>
      <c r="L8564" s="41">
        <f t="shared" si="80"/>
        <v>2.4094014227515892E-4</v>
      </c>
      <c r="M8564" s="42">
        <f t="shared" si="81"/>
        <v>4.5595790251610744</v>
      </c>
    </row>
    <row r="8565" spans="1:13" x14ac:dyDescent="0.2">
      <c r="A8565" s="84">
        <v>360</v>
      </c>
      <c r="B8565" s="85">
        <v>41888</v>
      </c>
      <c r="C8565" s="105">
        <v>15.77</v>
      </c>
      <c r="D8565" s="195">
        <f t="shared" si="83"/>
        <v>1</v>
      </c>
      <c r="E8565"/>
      <c r="F8565" s="96">
        <v>2.35</v>
      </c>
      <c r="G8565" s="91">
        <f t="shared" si="82"/>
        <v>9.06</v>
      </c>
      <c r="H8565" s="41">
        <f t="shared" si="76"/>
        <v>2.4094014227515892E-4</v>
      </c>
      <c r="I8565" s="42">
        <f t="shared" si="77"/>
        <v>95.364923216933263</v>
      </c>
      <c r="J8565" s="41">
        <f t="shared" si="78"/>
        <v>2.5166666666666669E-4</v>
      </c>
      <c r="K8565" s="42">
        <f t="shared" si="79"/>
        <v>4.8280822043160425</v>
      </c>
      <c r="L8565" s="41">
        <f t="shared" si="80"/>
        <v>2.4094014227515892E-4</v>
      </c>
      <c r="M8565" s="42">
        <f t="shared" si="81"/>
        <v>4.5598199653033493</v>
      </c>
    </row>
    <row r="8566" spans="1:13" x14ac:dyDescent="0.2">
      <c r="A8566" s="84">
        <v>360</v>
      </c>
      <c r="B8566" s="85">
        <v>41889</v>
      </c>
      <c r="C8566" s="105">
        <v>15.77</v>
      </c>
      <c r="D8566" s="195">
        <f t="shared" si="83"/>
        <v>1</v>
      </c>
      <c r="E8566"/>
      <c r="F8566" s="96">
        <v>2.35</v>
      </c>
      <c r="G8566" s="91">
        <f t="shared" si="82"/>
        <v>9.06</v>
      </c>
      <c r="H8566" s="41">
        <f t="shared" si="76"/>
        <v>2.4094014227515892E-4</v>
      </c>
      <c r="I8566" s="42">
        <f t="shared" si="77"/>
        <v>95.387900455101217</v>
      </c>
      <c r="J8566" s="41">
        <f t="shared" si="78"/>
        <v>2.5166666666666669E-4</v>
      </c>
      <c r="K8566" s="42">
        <f t="shared" si="79"/>
        <v>4.8283338709827088</v>
      </c>
      <c r="L8566" s="41">
        <f t="shared" si="80"/>
        <v>2.4094014227515892E-4</v>
      </c>
      <c r="M8566" s="42">
        <f t="shared" si="81"/>
        <v>4.5600609054456243</v>
      </c>
    </row>
    <row r="8567" spans="1:13" x14ac:dyDescent="0.2">
      <c r="A8567" s="84">
        <v>360</v>
      </c>
      <c r="B8567" s="85">
        <v>41890</v>
      </c>
      <c r="C8567" s="105">
        <v>15.78</v>
      </c>
      <c r="D8567" s="195">
        <f t="shared" si="83"/>
        <v>1</v>
      </c>
      <c r="E8567"/>
      <c r="F8567" s="96">
        <v>2.36</v>
      </c>
      <c r="G8567" s="91">
        <f t="shared" si="82"/>
        <v>9.07</v>
      </c>
      <c r="H8567" s="41">
        <f t="shared" si="76"/>
        <v>2.411948937914854E-4</v>
      </c>
      <c r="I8567" s="42">
        <f t="shared" si="77"/>
        <v>95.410907529620474</v>
      </c>
      <c r="J8567" s="41">
        <f t="shared" si="78"/>
        <v>2.5194444444444445E-4</v>
      </c>
      <c r="K8567" s="42">
        <f t="shared" si="79"/>
        <v>4.8285858154271537</v>
      </c>
      <c r="L8567" s="41">
        <f t="shared" si="80"/>
        <v>2.411948937914854E-4</v>
      </c>
      <c r="M8567" s="42">
        <f t="shared" si="81"/>
        <v>4.560302100339416</v>
      </c>
    </row>
    <row r="8568" spans="1:13" x14ac:dyDescent="0.2">
      <c r="A8568" s="84">
        <v>360</v>
      </c>
      <c r="B8568" s="85">
        <v>41891</v>
      </c>
      <c r="C8568" s="105">
        <v>15.76</v>
      </c>
      <c r="D8568" s="195">
        <f t="shared" si="83"/>
        <v>1</v>
      </c>
      <c r="E8568"/>
      <c r="F8568" s="96">
        <v>2.35</v>
      </c>
      <c r="G8568" s="91">
        <f t="shared" si="82"/>
        <v>9.0549999999999997</v>
      </c>
      <c r="H8568" s="41">
        <f t="shared" si="76"/>
        <v>2.4081275778176092E-4</v>
      </c>
      <c r="I8568" s="42">
        <f t="shared" si="77"/>
        <v>95.433883693385141</v>
      </c>
      <c r="J8568" s="41">
        <f t="shared" si="78"/>
        <v>2.5152777777777776E-4</v>
      </c>
      <c r="K8568" s="42">
        <f t="shared" si="79"/>
        <v>4.8288373432049312</v>
      </c>
      <c r="L8568" s="41">
        <f t="shared" si="80"/>
        <v>2.4081275778176092E-4</v>
      </c>
      <c r="M8568" s="42">
        <f t="shared" si="81"/>
        <v>4.5605429130971977</v>
      </c>
    </row>
    <row r="8569" spans="1:13" x14ac:dyDescent="0.2">
      <c r="A8569" s="84">
        <v>360</v>
      </c>
      <c r="B8569" s="85">
        <v>41892</v>
      </c>
      <c r="C8569" s="105">
        <v>15.74</v>
      </c>
      <c r="D8569" s="195">
        <f t="shared" si="83"/>
        <v>1</v>
      </c>
      <c r="E8569"/>
      <c r="F8569" s="96">
        <v>2.33</v>
      </c>
      <c r="G8569" s="91">
        <f t="shared" si="82"/>
        <v>9.0350000000000001</v>
      </c>
      <c r="H8569" s="41">
        <f t="shared" si="76"/>
        <v>2.4030316155965181E-4</v>
      </c>
      <c r="I8569" s="42">
        <f t="shared" si="77"/>
        <v>95.456816757356577</v>
      </c>
      <c r="J8569" s="41">
        <f t="shared" si="78"/>
        <v>2.509722222222222E-4</v>
      </c>
      <c r="K8569" s="42">
        <f t="shared" si="79"/>
        <v>4.8290883154271533</v>
      </c>
      <c r="L8569" s="41">
        <f t="shared" si="80"/>
        <v>2.4030316155965181E-4</v>
      </c>
      <c r="M8569" s="42">
        <f t="shared" si="81"/>
        <v>4.5607832162587574</v>
      </c>
    </row>
    <row r="8570" spans="1:13" x14ac:dyDescent="0.2">
      <c r="A8570" s="84">
        <v>360</v>
      </c>
      <c r="B8570" s="85">
        <v>41893</v>
      </c>
      <c r="C8570" s="105">
        <v>15.71</v>
      </c>
      <c r="D8570" s="195">
        <f t="shared" si="83"/>
        <v>1</v>
      </c>
      <c r="E8570"/>
      <c r="F8570" s="96">
        <v>2.33</v>
      </c>
      <c r="G8570" s="91">
        <f t="shared" si="82"/>
        <v>9.02</v>
      </c>
      <c r="H8570" s="41">
        <f t="shared" si="76"/>
        <v>2.3992090321733883E-4</v>
      </c>
      <c r="I8570" s="42">
        <f t="shared" si="77"/>
        <v>95.479718843051259</v>
      </c>
      <c r="J8570" s="41">
        <f t="shared" si="78"/>
        <v>2.5055555555555557E-4</v>
      </c>
      <c r="K8570" s="42">
        <f t="shared" si="79"/>
        <v>4.829338870982709</v>
      </c>
      <c r="L8570" s="41">
        <f t="shared" si="80"/>
        <v>2.3992090321733883E-4</v>
      </c>
      <c r="M8570" s="42">
        <f t="shared" si="81"/>
        <v>4.5610231371619747</v>
      </c>
    </row>
    <row r="8571" spans="1:13" x14ac:dyDescent="0.2">
      <c r="A8571" s="84">
        <v>360</v>
      </c>
      <c r="B8571" s="85">
        <v>41894</v>
      </c>
      <c r="C8571" s="105">
        <v>15.71</v>
      </c>
      <c r="D8571" s="195">
        <f t="shared" si="83"/>
        <v>1</v>
      </c>
      <c r="E8571"/>
      <c r="F8571" s="96">
        <v>2.31</v>
      </c>
      <c r="G8571" s="91">
        <f t="shared" si="82"/>
        <v>9.01</v>
      </c>
      <c r="H8571" s="41">
        <f t="shared" si="76"/>
        <v>2.3966603518332796E-4</v>
      </c>
      <c r="I8571" s="42">
        <f t="shared" si="77"/>
        <v>95.502602088706794</v>
      </c>
      <c r="J8571" s="41">
        <f t="shared" si="78"/>
        <v>2.5027777777777776E-4</v>
      </c>
      <c r="K8571" s="42">
        <f t="shared" si="79"/>
        <v>4.8295891487604869</v>
      </c>
      <c r="L8571" s="41">
        <f t="shared" si="80"/>
        <v>2.3966603518332796E-4</v>
      </c>
      <c r="M8571" s="42">
        <f t="shared" si="81"/>
        <v>4.5612628031971578</v>
      </c>
    </row>
    <row r="8572" spans="1:13" x14ac:dyDescent="0.2">
      <c r="A8572" s="84">
        <v>360</v>
      </c>
      <c r="B8572" s="85">
        <v>41895</v>
      </c>
      <c r="C8572" s="105">
        <v>15.71</v>
      </c>
      <c r="D8572" s="195">
        <f t="shared" si="83"/>
        <v>1</v>
      </c>
      <c r="E8572"/>
      <c r="F8572" s="96">
        <v>2.31</v>
      </c>
      <c r="G8572" s="91">
        <f t="shared" si="82"/>
        <v>9.01</v>
      </c>
      <c r="H8572" s="41">
        <f t="shared" si="76"/>
        <v>2.3966603518332796E-4</v>
      </c>
      <c r="I8572" s="42">
        <f t="shared" si="77"/>
        <v>95.525490818699083</v>
      </c>
      <c r="J8572" s="41">
        <f t="shared" si="78"/>
        <v>2.5027777777777776E-4</v>
      </c>
      <c r="K8572" s="42">
        <f t="shared" si="79"/>
        <v>4.8298394265382649</v>
      </c>
      <c r="L8572" s="41">
        <f t="shared" si="80"/>
        <v>2.3966603518332796E-4</v>
      </c>
      <c r="M8572" s="42">
        <f t="shared" si="81"/>
        <v>4.5615024692323409</v>
      </c>
    </row>
    <row r="8573" spans="1:13" x14ac:dyDescent="0.2">
      <c r="A8573" s="84">
        <v>360</v>
      </c>
      <c r="B8573" s="85">
        <v>41896</v>
      </c>
      <c r="C8573" s="105">
        <v>15.71</v>
      </c>
      <c r="D8573" s="195">
        <f t="shared" si="83"/>
        <v>1</v>
      </c>
      <c r="E8573"/>
      <c r="F8573" s="96">
        <v>2.31</v>
      </c>
      <c r="G8573" s="91">
        <f t="shared" si="82"/>
        <v>9.01</v>
      </c>
      <c r="H8573" s="41">
        <f t="shared" si="76"/>
        <v>2.3966603518332796E-4</v>
      </c>
      <c r="I8573" s="42">
        <f t="shared" si="77"/>
        <v>95.548385034342544</v>
      </c>
      <c r="J8573" s="41">
        <f t="shared" si="78"/>
        <v>2.5027777777777776E-4</v>
      </c>
      <c r="K8573" s="42">
        <f t="shared" si="79"/>
        <v>4.8300897043160429</v>
      </c>
      <c r="L8573" s="41">
        <f t="shared" si="80"/>
        <v>2.3966603518332796E-4</v>
      </c>
      <c r="M8573" s="42">
        <f t="shared" si="81"/>
        <v>4.561742135267524</v>
      </c>
    </row>
    <row r="8574" spans="1:13" x14ac:dyDescent="0.2">
      <c r="A8574" s="84">
        <v>360</v>
      </c>
      <c r="B8574" s="85">
        <v>41897</v>
      </c>
      <c r="C8574" s="105">
        <v>15.73</v>
      </c>
      <c r="D8574" s="195">
        <f t="shared" si="83"/>
        <v>1</v>
      </c>
      <c r="E8574"/>
      <c r="F8574" s="96">
        <v>2.33</v>
      </c>
      <c r="G8574" s="91">
        <f t="shared" si="82"/>
        <v>9.0300000000000011</v>
      </c>
      <c r="H8574" s="41">
        <f t="shared" si="76"/>
        <v>2.4017574793933072E-4</v>
      </c>
      <c r="I8574" s="42">
        <f t="shared" si="77"/>
        <v>95.571333439182567</v>
      </c>
      <c r="J8574" s="41">
        <f t="shared" si="78"/>
        <v>2.5083333333333338E-4</v>
      </c>
      <c r="K8574" s="42">
        <f t="shared" si="79"/>
        <v>4.8303405376493762</v>
      </c>
      <c r="L8574" s="41">
        <f t="shared" si="80"/>
        <v>2.4017574793933072E-4</v>
      </c>
      <c r="M8574" s="42">
        <f t="shared" si="81"/>
        <v>4.5619823110154636</v>
      </c>
    </row>
    <row r="8575" spans="1:13" x14ac:dyDescent="0.2">
      <c r="A8575" s="84">
        <v>360</v>
      </c>
      <c r="B8575" s="85">
        <v>41898</v>
      </c>
      <c r="C8575" s="105">
        <v>15.73</v>
      </c>
      <c r="D8575" s="195">
        <f t="shared" si="83"/>
        <v>1</v>
      </c>
      <c r="E8575"/>
      <c r="F8575" s="96">
        <v>2.33</v>
      </c>
      <c r="G8575" s="91">
        <f t="shared" si="82"/>
        <v>9.0300000000000011</v>
      </c>
      <c r="H8575" s="41">
        <f t="shared" si="76"/>
        <v>2.4017574793933072E-4</v>
      </c>
      <c r="I8575" s="42">
        <f t="shared" si="77"/>
        <v>95.594287355672876</v>
      </c>
      <c r="J8575" s="41">
        <f t="shared" si="78"/>
        <v>2.5083333333333338E-4</v>
      </c>
      <c r="K8575" s="42">
        <f t="shared" si="79"/>
        <v>4.8305913709827095</v>
      </c>
      <c r="L8575" s="41">
        <f t="shared" si="80"/>
        <v>2.4017574793933072E-4</v>
      </c>
      <c r="M8575" s="42">
        <f t="shared" si="81"/>
        <v>4.5622224867634031</v>
      </c>
    </row>
    <row r="8576" spans="1:13" x14ac:dyDescent="0.2">
      <c r="A8576" s="84">
        <v>360</v>
      </c>
      <c r="B8576" s="85">
        <v>41899</v>
      </c>
      <c r="C8576" s="105">
        <v>15.68</v>
      </c>
      <c r="D8576" s="195">
        <f t="shared" si="83"/>
        <v>1</v>
      </c>
      <c r="E8576"/>
      <c r="F8576" s="96">
        <v>2.3199999999999998</v>
      </c>
      <c r="G8576" s="91">
        <f t="shared" si="82"/>
        <v>9</v>
      </c>
      <c r="H8576" s="41">
        <f t="shared" si="76"/>
        <v>2.3941114383307927E-4</v>
      </c>
      <c r="I8576" s="42">
        <f t="shared" si="77"/>
        <v>95.617173693352612</v>
      </c>
      <c r="J8576" s="41">
        <f t="shared" si="78"/>
        <v>2.5000000000000001E-4</v>
      </c>
      <c r="K8576" s="42">
        <f t="shared" si="79"/>
        <v>4.8308413709827098</v>
      </c>
      <c r="L8576" s="41">
        <f t="shared" si="80"/>
        <v>2.3941114383307927E-4</v>
      </c>
      <c r="M8576" s="42">
        <f t="shared" si="81"/>
        <v>4.5624618979072364</v>
      </c>
    </row>
    <row r="8577" spans="1:13" x14ac:dyDescent="0.2">
      <c r="A8577" s="84">
        <v>360</v>
      </c>
      <c r="B8577" s="85">
        <v>41900</v>
      </c>
      <c r="C8577" s="105">
        <v>15.65</v>
      </c>
      <c r="D8577" s="195">
        <f t="shared" si="83"/>
        <v>1</v>
      </c>
      <c r="E8577"/>
      <c r="F8577" s="96">
        <v>2.33</v>
      </c>
      <c r="G8577" s="91">
        <f t="shared" si="82"/>
        <v>8.99</v>
      </c>
      <c r="H8577" s="41">
        <f t="shared" si="76"/>
        <v>2.391562291619298E-4</v>
      </c>
      <c r="I8577" s="42">
        <f t="shared" si="77"/>
        <v>95.64004113605624</v>
      </c>
      <c r="J8577" s="41">
        <f t="shared" si="78"/>
        <v>2.4972222222222225E-4</v>
      </c>
      <c r="K8577" s="42">
        <f t="shared" si="79"/>
        <v>4.8310910932049325</v>
      </c>
      <c r="L8577" s="41">
        <f t="shared" si="80"/>
        <v>2.391562291619298E-4</v>
      </c>
      <c r="M8577" s="42">
        <f t="shared" si="81"/>
        <v>4.5627010541363981</v>
      </c>
    </row>
    <row r="8578" spans="1:13" x14ac:dyDescent="0.2">
      <c r="A8578" s="84">
        <v>360</v>
      </c>
      <c r="B8578" s="85">
        <v>41901</v>
      </c>
      <c r="C8578" s="105">
        <v>15.62</v>
      </c>
      <c r="D8578" s="195">
        <f t="shared" si="83"/>
        <v>1</v>
      </c>
      <c r="E8578"/>
      <c r="F8578" s="96">
        <v>2.33</v>
      </c>
      <c r="G8578" s="91">
        <f t="shared" si="82"/>
        <v>8.9749999999999996</v>
      </c>
      <c r="H8578" s="41">
        <f t="shared" si="76"/>
        <v>2.3877381341996795E-4</v>
      </c>
      <c r="I8578" s="42">
        <f t="shared" si="77"/>
        <v>95.662877473393934</v>
      </c>
      <c r="J8578" s="41">
        <f t="shared" si="78"/>
        <v>2.4930555555555556E-4</v>
      </c>
      <c r="K8578" s="42">
        <f t="shared" si="79"/>
        <v>4.8313403987604877</v>
      </c>
      <c r="L8578" s="41">
        <f t="shared" si="80"/>
        <v>2.3877381341996795E-4</v>
      </c>
      <c r="M8578" s="42">
        <f t="shared" si="81"/>
        <v>4.5629398279498181</v>
      </c>
    </row>
    <row r="8579" spans="1:13" x14ac:dyDescent="0.2">
      <c r="A8579" s="84">
        <v>360</v>
      </c>
      <c r="B8579" s="85">
        <v>41902</v>
      </c>
      <c r="C8579" s="105">
        <v>15.62</v>
      </c>
      <c r="D8579" s="195">
        <f t="shared" si="83"/>
        <v>1</v>
      </c>
      <c r="E8579"/>
      <c r="F8579" s="96">
        <v>2.33</v>
      </c>
      <c r="G8579" s="91">
        <f t="shared" si="82"/>
        <v>8.9749999999999996</v>
      </c>
      <c r="H8579" s="41">
        <f t="shared" si="76"/>
        <v>2.3877381341996795E-4</v>
      </c>
      <c r="I8579" s="42">
        <f t="shared" si="77"/>
        <v>95.685719263450977</v>
      </c>
      <c r="J8579" s="41">
        <f t="shared" si="78"/>
        <v>2.4930555555555556E-4</v>
      </c>
      <c r="K8579" s="42">
        <f t="shared" si="79"/>
        <v>4.831589704316043</v>
      </c>
      <c r="L8579" s="41">
        <f t="shared" si="80"/>
        <v>2.3877381341996795E-4</v>
      </c>
      <c r="M8579" s="42">
        <f t="shared" si="81"/>
        <v>4.5631786017632381</v>
      </c>
    </row>
    <row r="8580" spans="1:13" x14ac:dyDescent="0.2">
      <c r="A8580" s="84">
        <v>360</v>
      </c>
      <c r="B8580" s="85">
        <v>41903</v>
      </c>
      <c r="C8580" s="105">
        <v>15.62</v>
      </c>
      <c r="D8580" s="195">
        <f t="shared" si="83"/>
        <v>1</v>
      </c>
      <c r="E8580"/>
      <c r="F8580" s="96">
        <v>2.33</v>
      </c>
      <c r="G8580" s="91">
        <f t="shared" si="82"/>
        <v>8.9749999999999996</v>
      </c>
      <c r="H8580" s="41">
        <f t="shared" si="76"/>
        <v>2.3877381341996795E-4</v>
      </c>
      <c r="I8580" s="42">
        <f t="shared" si="77"/>
        <v>95.708566507529341</v>
      </c>
      <c r="J8580" s="41">
        <f t="shared" si="78"/>
        <v>2.4930555555555556E-4</v>
      </c>
      <c r="K8580" s="42">
        <f t="shared" si="79"/>
        <v>4.8318390098715982</v>
      </c>
      <c r="L8580" s="41">
        <f t="shared" si="80"/>
        <v>2.3877381341996795E-4</v>
      </c>
      <c r="M8580" s="42">
        <f t="shared" si="81"/>
        <v>4.5634173755766581</v>
      </c>
    </row>
    <row r="8581" spans="1:13" customFormat="1" x14ac:dyDescent="0.2">
      <c r="A8581" s="84">
        <v>360</v>
      </c>
      <c r="B8581" s="85">
        <v>41904</v>
      </c>
      <c r="C8581" s="105">
        <v>15.61</v>
      </c>
      <c r="D8581" s="195">
        <f t="shared" si="83"/>
        <v>1</v>
      </c>
      <c r="F8581" s="96">
        <v>2.34</v>
      </c>
      <c r="G8581" s="91">
        <f t="shared" ref="G8581:G8587" si="84">(C8581+F8581)/2</f>
        <v>8.9749999999999996</v>
      </c>
      <c r="H8581" s="41">
        <f t="shared" ref="H8581:H8587" si="85">((1+G8581/100)^(1/360))-1</f>
        <v>2.3877381341996795E-4</v>
      </c>
      <c r="I8581" s="42">
        <f t="shared" ref="I8581:I8587" si="86">I8580*(1+H8581)</f>
        <v>95.731419206931307</v>
      </c>
      <c r="J8581" s="41">
        <f t="shared" ref="J8581:J8587" si="87">((C8581+F8581)/2)/36000</f>
        <v>2.4930555555555556E-4</v>
      </c>
      <c r="K8581" s="42">
        <f t="shared" ref="K8581:K8587" si="88">K8580+J8581</f>
        <v>4.8320883154271534</v>
      </c>
      <c r="L8581" s="41">
        <f t="shared" ref="L8581:L8587" si="89">((1+G8581/100)^(1/360))-1</f>
        <v>2.3877381341996795E-4</v>
      </c>
      <c r="M8581" s="42">
        <f t="shared" ref="M8581:M8587" si="90">M8580+L8581</f>
        <v>4.563656149390078</v>
      </c>
    </row>
    <row r="8582" spans="1:13" customFormat="1" x14ac:dyDescent="0.2">
      <c r="A8582" s="84">
        <v>360</v>
      </c>
      <c r="B8582" s="85">
        <v>41905</v>
      </c>
      <c r="C8582" s="105">
        <v>15.66</v>
      </c>
      <c r="D8582" s="195">
        <f t="shared" si="83"/>
        <v>1</v>
      </c>
      <c r="F8582" s="96">
        <v>2.34</v>
      </c>
      <c r="G8582" s="91">
        <f t="shared" si="84"/>
        <v>9</v>
      </c>
      <c r="H8582" s="41">
        <f t="shared" si="85"/>
        <v>2.3941114383307927E-4</v>
      </c>
      <c r="I8582" s="42">
        <f t="shared" si="86"/>
        <v>95.754338375504403</v>
      </c>
      <c r="J8582" s="41">
        <f t="shared" si="87"/>
        <v>2.5000000000000001E-4</v>
      </c>
      <c r="K8582" s="42">
        <f t="shared" si="88"/>
        <v>4.8323383154271538</v>
      </c>
      <c r="L8582" s="41">
        <f t="shared" si="89"/>
        <v>2.3941114383307927E-4</v>
      </c>
      <c r="M8582" s="42">
        <f t="shared" si="90"/>
        <v>4.5638955605339113</v>
      </c>
    </row>
    <row r="8583" spans="1:13" customFormat="1" x14ac:dyDescent="0.2">
      <c r="A8583" s="84">
        <v>360</v>
      </c>
      <c r="B8583" s="85">
        <v>41906</v>
      </c>
      <c r="C8583" s="105">
        <v>15.62</v>
      </c>
      <c r="D8583" s="195">
        <f t="shared" si="83"/>
        <v>1</v>
      </c>
      <c r="F8583" s="96">
        <v>2.3199999999999998</v>
      </c>
      <c r="G8583" s="91">
        <f t="shared" si="84"/>
        <v>8.9699999999999989</v>
      </c>
      <c r="H8583" s="41">
        <f t="shared" si="85"/>
        <v>2.3864632984094136E-4</v>
      </c>
      <c r="I8583" s="42">
        <f t="shared" si="86"/>
        <v>95.777189796924063</v>
      </c>
      <c r="J8583" s="41">
        <f t="shared" si="87"/>
        <v>2.4916666666666663E-4</v>
      </c>
      <c r="K8583" s="42">
        <f t="shared" si="88"/>
        <v>4.8325874820938202</v>
      </c>
      <c r="L8583" s="41">
        <f t="shared" si="89"/>
        <v>2.3864632984094136E-4</v>
      </c>
      <c r="M8583" s="42">
        <f t="shared" si="90"/>
        <v>4.564134206863752</v>
      </c>
    </row>
    <row r="8584" spans="1:13" customFormat="1" x14ac:dyDescent="0.2">
      <c r="A8584" s="84">
        <v>360</v>
      </c>
      <c r="B8584" s="85">
        <v>41907</v>
      </c>
      <c r="C8584" s="105">
        <v>15.63</v>
      </c>
      <c r="D8584" s="195">
        <f t="shared" si="83"/>
        <v>1</v>
      </c>
      <c r="F8584" s="96">
        <v>2.34</v>
      </c>
      <c r="G8584" s="91">
        <f t="shared" si="84"/>
        <v>8.9849999999999994</v>
      </c>
      <c r="H8584" s="41">
        <f t="shared" si="85"/>
        <v>2.3902876308001808E-4</v>
      </c>
      <c r="I8584" s="42">
        <f t="shared" si="86"/>
        <v>95.800083300132499</v>
      </c>
      <c r="J8584" s="41">
        <f t="shared" si="87"/>
        <v>2.4958333333333332E-4</v>
      </c>
      <c r="K8584" s="42">
        <f t="shared" si="88"/>
        <v>4.8328370654271531</v>
      </c>
      <c r="L8584" s="41">
        <f t="shared" si="89"/>
        <v>2.3902876308001808E-4</v>
      </c>
      <c r="M8584" s="42">
        <f t="shared" si="90"/>
        <v>4.5643732356268316</v>
      </c>
    </row>
    <row r="8585" spans="1:13" customFormat="1" x14ac:dyDescent="0.2">
      <c r="A8585" s="84">
        <v>360</v>
      </c>
      <c r="B8585" s="85">
        <v>41908</v>
      </c>
      <c r="C8585" s="105">
        <v>15.6</v>
      </c>
      <c r="D8585" s="195">
        <f t="shared" si="83"/>
        <v>1</v>
      </c>
      <c r="F8585" s="96">
        <v>2.29</v>
      </c>
      <c r="G8585" s="91">
        <f t="shared" si="84"/>
        <v>8.9450000000000003</v>
      </c>
      <c r="H8585" s="41">
        <f t="shared" si="85"/>
        <v>2.38008824434921E-4</v>
      </c>
      <c r="I8585" s="42">
        <f t="shared" si="86"/>
        <v>95.822884565339535</v>
      </c>
      <c r="J8585" s="41">
        <f t="shared" si="87"/>
        <v>2.4847222222222225E-4</v>
      </c>
      <c r="K8585" s="42">
        <f t="shared" si="88"/>
        <v>4.8330855376493753</v>
      </c>
      <c r="L8585" s="41">
        <f t="shared" si="89"/>
        <v>2.38008824434921E-4</v>
      </c>
      <c r="M8585" s="42">
        <f t="shared" si="90"/>
        <v>4.5646112444512665</v>
      </c>
    </row>
    <row r="8586" spans="1:13" customFormat="1" x14ac:dyDescent="0.2">
      <c r="A8586" s="84">
        <v>360</v>
      </c>
      <c r="B8586" s="85">
        <v>41909</v>
      </c>
      <c r="C8586" s="105">
        <v>15.6</v>
      </c>
      <c r="D8586" s="195">
        <f t="shared" si="83"/>
        <v>1</v>
      </c>
      <c r="F8586" s="96">
        <v>2.29</v>
      </c>
      <c r="G8586" s="91">
        <f t="shared" si="84"/>
        <v>8.9450000000000003</v>
      </c>
      <c r="H8586" s="41">
        <f t="shared" si="85"/>
        <v>2.38008824434921E-4</v>
      </c>
      <c r="I8586" s="42">
        <f t="shared" si="86"/>
        <v>95.845691257448891</v>
      </c>
      <c r="J8586" s="41">
        <f t="shared" si="87"/>
        <v>2.4847222222222225E-4</v>
      </c>
      <c r="K8586" s="42">
        <f t="shared" si="88"/>
        <v>4.8333340098715976</v>
      </c>
      <c r="L8586" s="41">
        <f t="shared" si="89"/>
        <v>2.38008824434921E-4</v>
      </c>
      <c r="M8586" s="42">
        <f t="shared" si="90"/>
        <v>4.5648492532757015</v>
      </c>
    </row>
    <row r="8587" spans="1:13" customFormat="1" x14ac:dyDescent="0.2">
      <c r="A8587" s="84">
        <v>360</v>
      </c>
      <c r="B8587" s="85">
        <v>41910</v>
      </c>
      <c r="C8587" s="105">
        <v>15.6</v>
      </c>
      <c r="D8587" s="195">
        <f t="shared" si="83"/>
        <v>1</v>
      </c>
      <c r="F8587" s="96">
        <v>2.29</v>
      </c>
      <c r="G8587" s="91">
        <f t="shared" si="84"/>
        <v>8.9450000000000003</v>
      </c>
      <c r="H8587" s="41">
        <f t="shared" si="85"/>
        <v>2.38008824434921E-4</v>
      </c>
      <c r="I8587" s="42">
        <f t="shared" si="86"/>
        <v>95.868503377752234</v>
      </c>
      <c r="J8587" s="41">
        <f t="shared" si="87"/>
        <v>2.4847222222222225E-4</v>
      </c>
      <c r="K8587" s="42">
        <f t="shared" si="88"/>
        <v>4.8335824820938198</v>
      </c>
      <c r="L8587" s="41">
        <f t="shared" si="89"/>
        <v>2.38008824434921E-4</v>
      </c>
      <c r="M8587" s="42">
        <f t="shared" si="90"/>
        <v>4.5650872621001364</v>
      </c>
    </row>
    <row r="8588" spans="1:13" customFormat="1" x14ac:dyDescent="0.2">
      <c r="A8588" s="84">
        <v>360</v>
      </c>
      <c r="B8588" s="85">
        <v>41911</v>
      </c>
      <c r="C8588" s="105">
        <v>15.62</v>
      </c>
      <c r="D8588" s="195">
        <f t="shared" si="83"/>
        <v>1</v>
      </c>
      <c r="F8588" s="96">
        <v>2.29</v>
      </c>
      <c r="G8588" s="91">
        <f t="shared" ref="G8588:G8651" si="91">(C8588+F8588)/2</f>
        <v>8.9550000000000001</v>
      </c>
      <c r="H8588" s="41">
        <f t="shared" ref="H8588:H8651" si="92">((1+G8588/100)^(1/360))-1</f>
        <v>2.382638441018603E-4</v>
      </c>
      <c r="I8588" s="42">
        <f t="shared" ref="I8588:I8651" si="93">I8587*(1+H8588)</f>
        <v>95.891345375895312</v>
      </c>
      <c r="J8588" s="41">
        <f t="shared" ref="J8588:J8651" si="94">((C8588+F8588)/2)/36000</f>
        <v>2.4875E-4</v>
      </c>
      <c r="K8588" s="42">
        <f t="shared" ref="K8588:K8651" si="95">K8587+J8588</f>
        <v>4.8338312320938197</v>
      </c>
      <c r="L8588" s="41">
        <f t="shared" ref="L8588:L8651" si="96">((1+G8588/100)^(1/360))-1</f>
        <v>2.382638441018603E-4</v>
      </c>
      <c r="M8588" s="42">
        <f t="shared" ref="M8588:M8651" si="97">M8587+L8588</f>
        <v>4.565325525944238</v>
      </c>
    </row>
    <row r="8589" spans="1:13" customFormat="1" x14ac:dyDescent="0.2">
      <c r="A8589" s="84">
        <v>360</v>
      </c>
      <c r="B8589" s="85">
        <v>41912</v>
      </c>
      <c r="C8589" s="105">
        <v>15.65</v>
      </c>
      <c r="D8589" s="195">
        <f t="shared" si="83"/>
        <v>1</v>
      </c>
      <c r="F8589" s="96">
        <v>2.29</v>
      </c>
      <c r="G8589" s="91">
        <f t="shared" si="91"/>
        <v>8.9700000000000006</v>
      </c>
      <c r="H8589" s="41">
        <f t="shared" si="92"/>
        <v>2.3864632984094136E-4</v>
      </c>
      <c r="I8589" s="42">
        <f t="shared" si="93"/>
        <v>95.914229493532787</v>
      </c>
      <c r="J8589" s="41">
        <f t="shared" si="94"/>
        <v>2.4916666666666669E-4</v>
      </c>
      <c r="K8589" s="42">
        <f t="shared" si="95"/>
        <v>4.8340803987604861</v>
      </c>
      <c r="L8589" s="41">
        <f t="shared" si="96"/>
        <v>2.3864632984094136E-4</v>
      </c>
      <c r="M8589" s="42">
        <f t="shared" si="97"/>
        <v>4.5655641722740787</v>
      </c>
    </row>
    <row r="8590" spans="1:13" customFormat="1" x14ac:dyDescent="0.2">
      <c r="A8590" s="84">
        <v>360</v>
      </c>
      <c r="B8590" s="85">
        <v>41913</v>
      </c>
      <c r="C8590" s="105">
        <v>15.74</v>
      </c>
      <c r="D8590" s="195">
        <f t="shared" si="83"/>
        <v>1</v>
      </c>
      <c r="F8590" s="96">
        <v>2.27</v>
      </c>
      <c r="G8590" s="91">
        <f t="shared" si="91"/>
        <v>9.0050000000000008</v>
      </c>
      <c r="H8590" s="41">
        <f t="shared" si="92"/>
        <v>2.3953859242298314E-4</v>
      </c>
      <c r="I8590" s="42">
        <f t="shared" si="93"/>
        <v>95.937204653058998</v>
      </c>
      <c r="J8590" s="41">
        <f t="shared" si="94"/>
        <v>2.5013888888888894E-4</v>
      </c>
      <c r="K8590" s="42">
        <f t="shared" si="95"/>
        <v>4.8343305376493753</v>
      </c>
      <c r="L8590" s="41">
        <f t="shared" si="96"/>
        <v>2.3953859242298314E-4</v>
      </c>
      <c r="M8590" s="42">
        <f t="shared" si="97"/>
        <v>4.5658037108665015</v>
      </c>
    </row>
    <row r="8591" spans="1:13" customFormat="1" x14ac:dyDescent="0.2">
      <c r="A8591" s="84">
        <v>360</v>
      </c>
      <c r="B8591" s="85">
        <v>41914</v>
      </c>
      <c r="C8591" s="105">
        <v>15.66</v>
      </c>
      <c r="D8591" s="195">
        <f t="shared" si="83"/>
        <v>1</v>
      </c>
      <c r="F8591" s="96">
        <v>2.2599999999999998</v>
      </c>
      <c r="G8591" s="91">
        <f t="shared" si="91"/>
        <v>8.9600000000000009</v>
      </c>
      <c r="H8591" s="41">
        <f t="shared" si="92"/>
        <v>2.3839134518244265E-4</v>
      </c>
      <c r="I8591" s="42">
        <f t="shared" si="93"/>
        <v>95.96007525232929</v>
      </c>
      <c r="J8591" s="41">
        <f t="shared" si="94"/>
        <v>2.4888888888888893E-4</v>
      </c>
      <c r="K8591" s="42">
        <f t="shared" si="95"/>
        <v>4.834579426538264</v>
      </c>
      <c r="L8591" s="41">
        <f t="shared" si="96"/>
        <v>2.3839134518244265E-4</v>
      </c>
      <c r="M8591" s="42">
        <f t="shared" si="97"/>
        <v>4.5660421022116839</v>
      </c>
    </row>
    <row r="8592" spans="1:13" customFormat="1" x14ac:dyDescent="0.2">
      <c r="A8592" s="84">
        <v>360</v>
      </c>
      <c r="B8592" s="85">
        <v>41915</v>
      </c>
      <c r="C8592" s="105">
        <v>15.6</v>
      </c>
      <c r="D8592" s="195">
        <f t="shared" si="83"/>
        <v>1</v>
      </c>
      <c r="F8592" s="96">
        <v>2.29</v>
      </c>
      <c r="G8592" s="91">
        <f t="shared" si="91"/>
        <v>8.9450000000000003</v>
      </c>
      <c r="H8592" s="41">
        <f t="shared" si="92"/>
        <v>2.38008824434921E-4</v>
      </c>
      <c r="I8592" s="42">
        <f t="shared" si="93"/>
        <v>95.982914597032789</v>
      </c>
      <c r="J8592" s="41">
        <f t="shared" si="94"/>
        <v>2.4847222222222225E-4</v>
      </c>
      <c r="K8592" s="42">
        <f t="shared" si="95"/>
        <v>4.8348278987604862</v>
      </c>
      <c r="L8592" s="41">
        <f t="shared" si="96"/>
        <v>2.38008824434921E-4</v>
      </c>
      <c r="M8592" s="42">
        <f t="shared" si="97"/>
        <v>4.5662801110361189</v>
      </c>
    </row>
    <row r="8593" spans="1:13" customFormat="1" x14ac:dyDescent="0.2">
      <c r="A8593" s="84">
        <v>360</v>
      </c>
      <c r="B8593" s="85">
        <v>41916</v>
      </c>
      <c r="C8593" s="105">
        <v>15.6</v>
      </c>
      <c r="D8593" s="195">
        <f t="shared" si="83"/>
        <v>1</v>
      </c>
      <c r="F8593" s="96">
        <v>2.29</v>
      </c>
      <c r="G8593" s="91">
        <f t="shared" si="91"/>
        <v>8.9450000000000003</v>
      </c>
      <c r="H8593" s="41">
        <f t="shared" si="92"/>
        <v>2.38008824434921E-4</v>
      </c>
      <c r="I8593" s="42">
        <f t="shared" si="93"/>
        <v>96.005759377701864</v>
      </c>
      <c r="J8593" s="41">
        <f t="shared" si="94"/>
        <v>2.4847222222222225E-4</v>
      </c>
      <c r="K8593" s="42">
        <f t="shared" si="95"/>
        <v>4.8350763709827085</v>
      </c>
      <c r="L8593" s="41">
        <f t="shared" si="96"/>
        <v>2.38008824434921E-4</v>
      </c>
      <c r="M8593" s="42">
        <f t="shared" si="97"/>
        <v>4.5665181198605538</v>
      </c>
    </row>
    <row r="8594" spans="1:13" customFormat="1" x14ac:dyDescent="0.2">
      <c r="A8594" s="84">
        <v>360</v>
      </c>
      <c r="B8594" s="85">
        <v>41917</v>
      </c>
      <c r="C8594" s="105">
        <v>15.6</v>
      </c>
      <c r="D8594" s="195">
        <f t="shared" si="83"/>
        <v>1</v>
      </c>
      <c r="F8594" s="96">
        <v>2.29</v>
      </c>
      <c r="G8594" s="91">
        <f t="shared" si="91"/>
        <v>8.9450000000000003</v>
      </c>
      <c r="H8594" s="41">
        <f t="shared" si="92"/>
        <v>2.38008824434921E-4</v>
      </c>
      <c r="I8594" s="42">
        <f t="shared" si="93"/>
        <v>96.028609595630328</v>
      </c>
      <c r="J8594" s="41">
        <f t="shared" si="94"/>
        <v>2.4847222222222225E-4</v>
      </c>
      <c r="K8594" s="42">
        <f t="shared" si="95"/>
        <v>4.8353248432049307</v>
      </c>
      <c r="L8594" s="41">
        <f t="shared" si="96"/>
        <v>2.38008824434921E-4</v>
      </c>
      <c r="M8594" s="42">
        <f t="shared" si="97"/>
        <v>4.5667561286849887</v>
      </c>
    </row>
    <row r="8595" spans="1:13" customFormat="1" x14ac:dyDescent="0.2">
      <c r="A8595" s="84">
        <v>360</v>
      </c>
      <c r="B8595" s="85">
        <v>41918</v>
      </c>
      <c r="C8595" s="105">
        <v>15.6</v>
      </c>
      <c r="D8595" s="195">
        <f t="shared" si="83"/>
        <v>1</v>
      </c>
      <c r="F8595" s="96">
        <v>2.2999999999999998</v>
      </c>
      <c r="G8595" s="91">
        <f t="shared" si="91"/>
        <v>8.9499999999999993</v>
      </c>
      <c r="H8595" s="41">
        <f t="shared" si="92"/>
        <v>2.3813633718616778E-4</v>
      </c>
      <c r="I8595" s="42">
        <f t="shared" si="93"/>
        <v>96.051477496984518</v>
      </c>
      <c r="J8595" s="41">
        <f t="shared" si="94"/>
        <v>2.4861111111111107E-4</v>
      </c>
      <c r="K8595" s="42">
        <f t="shared" si="95"/>
        <v>4.8355734543160418</v>
      </c>
      <c r="L8595" s="41">
        <f t="shared" si="96"/>
        <v>2.3813633718616778E-4</v>
      </c>
      <c r="M8595" s="42">
        <f t="shared" si="97"/>
        <v>4.5669942650221751</v>
      </c>
    </row>
    <row r="8596" spans="1:13" customFormat="1" x14ac:dyDescent="0.2">
      <c r="A8596" s="84">
        <v>360</v>
      </c>
      <c r="B8596" s="85">
        <v>41919</v>
      </c>
      <c r="C8596" s="105">
        <v>15.57</v>
      </c>
      <c r="D8596" s="195">
        <f t="shared" si="83"/>
        <v>1</v>
      </c>
      <c r="F8596" s="96">
        <v>2.33</v>
      </c>
      <c r="G8596" s="91">
        <f t="shared" si="91"/>
        <v>8.9499999999999993</v>
      </c>
      <c r="H8596" s="41">
        <f t="shared" si="92"/>
        <v>2.3813633718616778E-4</v>
      </c>
      <c r="I8596" s="42">
        <f t="shared" si="93"/>
        <v>96.074350844016976</v>
      </c>
      <c r="J8596" s="41">
        <f t="shared" si="94"/>
        <v>2.4861111111111107E-4</v>
      </c>
      <c r="K8596" s="42">
        <f t="shared" si="95"/>
        <v>4.8358220654271529</v>
      </c>
      <c r="L8596" s="41">
        <f t="shared" si="96"/>
        <v>2.3813633718616778E-4</v>
      </c>
      <c r="M8596" s="42">
        <f t="shared" si="97"/>
        <v>4.5672324013593615</v>
      </c>
    </row>
    <row r="8597" spans="1:13" customFormat="1" x14ac:dyDescent="0.2">
      <c r="A8597" s="84">
        <v>360</v>
      </c>
      <c r="B8597" s="85">
        <v>41920</v>
      </c>
      <c r="C8597" s="105">
        <v>15.57</v>
      </c>
      <c r="D8597" s="195">
        <f t="shared" si="83"/>
        <v>1</v>
      </c>
      <c r="F8597" s="96">
        <v>2.33</v>
      </c>
      <c r="G8597" s="91">
        <f t="shared" si="91"/>
        <v>8.9499999999999993</v>
      </c>
      <c r="H8597" s="41">
        <f t="shared" si="92"/>
        <v>2.3813633718616778E-4</v>
      </c>
      <c r="I8597" s="42">
        <f t="shared" si="93"/>
        <v>96.097229638024515</v>
      </c>
      <c r="J8597" s="41">
        <f t="shared" si="94"/>
        <v>2.4861111111111107E-4</v>
      </c>
      <c r="K8597" s="42">
        <f t="shared" si="95"/>
        <v>4.8360706765382639</v>
      </c>
      <c r="L8597" s="41">
        <f t="shared" si="96"/>
        <v>2.3813633718616778E-4</v>
      </c>
      <c r="M8597" s="42">
        <f t="shared" si="97"/>
        <v>4.5674705376965479</v>
      </c>
    </row>
    <row r="8598" spans="1:13" customFormat="1" x14ac:dyDescent="0.2">
      <c r="A8598" s="84">
        <v>360</v>
      </c>
      <c r="B8598" s="85">
        <v>41921</v>
      </c>
      <c r="C8598" s="105">
        <v>15.59</v>
      </c>
      <c r="D8598" s="195">
        <f t="shared" si="83"/>
        <v>1</v>
      </c>
      <c r="F8598" s="96">
        <v>2.3199999999999998</v>
      </c>
      <c r="G8598" s="91">
        <f t="shared" si="91"/>
        <v>8.9550000000000001</v>
      </c>
      <c r="H8598" s="41">
        <f t="shared" si="92"/>
        <v>2.382638441018603E-4</v>
      </c>
      <c r="I8598" s="42">
        <f t="shared" si="93"/>
        <v>96.120126133365616</v>
      </c>
      <c r="J8598" s="41">
        <f t="shared" si="94"/>
        <v>2.4875E-4</v>
      </c>
      <c r="K8598" s="42">
        <f t="shared" si="95"/>
        <v>4.8363194265382639</v>
      </c>
      <c r="L8598" s="41">
        <f t="shared" si="96"/>
        <v>2.382638441018603E-4</v>
      </c>
      <c r="M8598" s="42">
        <f t="shared" si="97"/>
        <v>4.5677088015406495</v>
      </c>
    </row>
    <row r="8599" spans="1:13" customFormat="1" x14ac:dyDescent="0.2">
      <c r="A8599" s="84">
        <v>360</v>
      </c>
      <c r="B8599" s="85">
        <v>41922</v>
      </c>
      <c r="C8599" s="105">
        <v>15.6</v>
      </c>
      <c r="D8599" s="195">
        <f t="shared" si="83"/>
        <v>1</v>
      </c>
      <c r="F8599" s="96">
        <v>2.2999999999999998</v>
      </c>
      <c r="G8599" s="91">
        <f t="shared" si="91"/>
        <v>8.9499999999999993</v>
      </c>
      <c r="H8599" s="41">
        <f t="shared" si="92"/>
        <v>2.3813633718616778E-4</v>
      </c>
      <c r="I8599" s="42">
        <f t="shared" si="93"/>
        <v>96.143015828132889</v>
      </c>
      <c r="J8599" s="41">
        <f t="shared" si="94"/>
        <v>2.4861111111111107E-4</v>
      </c>
      <c r="K8599" s="42">
        <f t="shared" si="95"/>
        <v>4.8365680376493749</v>
      </c>
      <c r="L8599" s="41">
        <f t="shared" si="96"/>
        <v>2.3813633718616778E-4</v>
      </c>
      <c r="M8599" s="42">
        <f t="shared" si="97"/>
        <v>4.5679469378778359</v>
      </c>
    </row>
    <row r="8600" spans="1:13" customFormat="1" x14ac:dyDescent="0.2">
      <c r="A8600" s="84">
        <v>360</v>
      </c>
      <c r="B8600" s="85">
        <v>41923</v>
      </c>
      <c r="C8600" s="105">
        <v>15.6</v>
      </c>
      <c r="D8600" s="195">
        <f t="shared" si="83"/>
        <v>1</v>
      </c>
      <c r="F8600" s="96">
        <v>2.2999999999999998</v>
      </c>
      <c r="G8600" s="91">
        <f t="shared" si="91"/>
        <v>8.9499999999999993</v>
      </c>
      <c r="H8600" s="41">
        <f t="shared" si="92"/>
        <v>2.3813633718616778E-4</v>
      </c>
      <c r="I8600" s="42">
        <f t="shared" si="93"/>
        <v>96.165910973768234</v>
      </c>
      <c r="J8600" s="41">
        <f t="shared" si="94"/>
        <v>2.4861111111111107E-4</v>
      </c>
      <c r="K8600" s="42">
        <f t="shared" si="95"/>
        <v>4.836816648760486</v>
      </c>
      <c r="L8600" s="41">
        <f t="shared" si="96"/>
        <v>2.3813633718616778E-4</v>
      </c>
      <c r="M8600" s="42">
        <f t="shared" si="97"/>
        <v>4.5681850742150223</v>
      </c>
    </row>
    <row r="8601" spans="1:13" customFormat="1" x14ac:dyDescent="0.2">
      <c r="A8601" s="84">
        <v>360</v>
      </c>
      <c r="B8601" s="85">
        <v>41924</v>
      </c>
      <c r="C8601" s="105">
        <v>15.6</v>
      </c>
      <c r="D8601" s="195">
        <f t="shared" si="83"/>
        <v>1</v>
      </c>
      <c r="F8601" s="96">
        <v>2.2999999999999998</v>
      </c>
      <c r="G8601" s="91">
        <f t="shared" si="91"/>
        <v>8.9499999999999993</v>
      </c>
      <c r="H8601" s="41">
        <f t="shared" si="92"/>
        <v>2.3813633718616778E-4</v>
      </c>
      <c r="I8601" s="42">
        <f t="shared" si="93"/>
        <v>96.188811571569701</v>
      </c>
      <c r="J8601" s="41">
        <f t="shared" si="94"/>
        <v>2.4861111111111107E-4</v>
      </c>
      <c r="K8601" s="42">
        <f t="shared" si="95"/>
        <v>4.8370652598715971</v>
      </c>
      <c r="L8601" s="41">
        <f t="shared" si="96"/>
        <v>2.3813633718616778E-4</v>
      </c>
      <c r="M8601" s="42">
        <f t="shared" si="97"/>
        <v>4.5684232105522087</v>
      </c>
    </row>
    <row r="8602" spans="1:13" x14ac:dyDescent="0.2">
      <c r="A8602" s="84">
        <v>360</v>
      </c>
      <c r="B8602" s="85">
        <v>41925</v>
      </c>
      <c r="C8602" s="105">
        <v>15.53</v>
      </c>
      <c r="D8602" s="195">
        <f t="shared" si="83"/>
        <v>1</v>
      </c>
      <c r="E8602"/>
      <c r="F8602" s="96">
        <v>2.3199999999999998</v>
      </c>
      <c r="G8602" s="91">
        <f t="shared" si="91"/>
        <v>8.9249999999999989</v>
      </c>
      <c r="H8602" s="41">
        <f t="shared" si="92"/>
        <v>2.3749871506462128E-4</v>
      </c>
      <c r="I8602" s="42">
        <f t="shared" si="93"/>
        <v>96.211656290721535</v>
      </c>
      <c r="J8602" s="41">
        <f t="shared" si="94"/>
        <v>2.4791666666666663E-4</v>
      </c>
      <c r="K8602" s="42">
        <f t="shared" si="95"/>
        <v>4.837313176538264</v>
      </c>
      <c r="L8602" s="41">
        <f t="shared" si="96"/>
        <v>2.3749871506462128E-4</v>
      </c>
      <c r="M8602" s="42">
        <f t="shared" si="97"/>
        <v>4.5686607092672737</v>
      </c>
    </row>
    <row r="8603" spans="1:13" x14ac:dyDescent="0.2">
      <c r="A8603" s="84">
        <v>360</v>
      </c>
      <c r="B8603" s="85">
        <v>41926</v>
      </c>
      <c r="C8603" s="105">
        <v>15.55</v>
      </c>
      <c r="D8603" s="195">
        <f t="shared" si="83"/>
        <v>1</v>
      </c>
      <c r="E8603"/>
      <c r="F8603" s="96">
        <v>2.29</v>
      </c>
      <c r="G8603" s="91">
        <f t="shared" si="91"/>
        <v>8.92</v>
      </c>
      <c r="H8603" s="41">
        <f t="shared" si="92"/>
        <v>2.3737117312805367E-4</v>
      </c>
      <c r="I8603" s="42">
        <f t="shared" si="93"/>
        <v>96.234494164443859</v>
      </c>
      <c r="J8603" s="41">
        <f t="shared" si="94"/>
        <v>2.4777777777777775E-4</v>
      </c>
      <c r="K8603" s="42">
        <f t="shared" si="95"/>
        <v>4.8375609543160421</v>
      </c>
      <c r="L8603" s="41">
        <f t="shared" si="96"/>
        <v>2.3737117312805367E-4</v>
      </c>
      <c r="M8603" s="42">
        <f t="shared" si="97"/>
        <v>4.5688980804404018</v>
      </c>
    </row>
    <row r="8604" spans="1:13" x14ac:dyDescent="0.2">
      <c r="A8604" s="84">
        <v>360</v>
      </c>
      <c r="B8604" s="85">
        <v>41927</v>
      </c>
      <c r="C8604" s="105">
        <v>15.52</v>
      </c>
      <c r="D8604" s="195">
        <f t="shared" si="83"/>
        <v>1</v>
      </c>
      <c r="E8604"/>
      <c r="F8604" s="96">
        <v>2.29</v>
      </c>
      <c r="G8604" s="91">
        <f t="shared" si="91"/>
        <v>8.9049999999999994</v>
      </c>
      <c r="H8604" s="41">
        <f t="shared" si="92"/>
        <v>2.3698851228348694E-4</v>
      </c>
      <c r="I8604" s="42">
        <f t="shared" si="93"/>
        <v>96.257300634046246</v>
      </c>
      <c r="J8604" s="41">
        <f t="shared" si="94"/>
        <v>2.4736111111111107E-4</v>
      </c>
      <c r="K8604" s="42">
        <f t="shared" si="95"/>
        <v>4.8378083154271527</v>
      </c>
      <c r="L8604" s="41">
        <f t="shared" si="96"/>
        <v>2.3698851228348694E-4</v>
      </c>
      <c r="M8604" s="42">
        <f t="shared" si="97"/>
        <v>4.5691350689526855</v>
      </c>
    </row>
    <row r="8605" spans="1:13" x14ac:dyDescent="0.2">
      <c r="A8605" s="84">
        <v>360</v>
      </c>
      <c r="B8605" s="85">
        <v>41928</v>
      </c>
      <c r="C8605" s="105">
        <v>15.51</v>
      </c>
      <c r="D8605" s="195">
        <f t="shared" si="83"/>
        <v>1</v>
      </c>
      <c r="E8605"/>
      <c r="F8605" s="96">
        <v>2.29</v>
      </c>
      <c r="G8605" s="91">
        <f t="shared" si="91"/>
        <v>8.9</v>
      </c>
      <c r="H8605" s="41">
        <f t="shared" si="92"/>
        <v>2.3686094698871507E-4</v>
      </c>
      <c r="I8605" s="42">
        <f t="shared" si="93"/>
        <v>96.28010022942901</v>
      </c>
      <c r="J8605" s="41">
        <f t="shared" si="94"/>
        <v>2.4722222222222224E-4</v>
      </c>
      <c r="K8605" s="42">
        <f t="shared" si="95"/>
        <v>4.8380555376493746</v>
      </c>
      <c r="L8605" s="41">
        <f t="shared" si="96"/>
        <v>2.3686094698871507E-4</v>
      </c>
      <c r="M8605" s="42">
        <f t="shared" si="97"/>
        <v>4.569371929899674</v>
      </c>
    </row>
    <row r="8606" spans="1:13" x14ac:dyDescent="0.2">
      <c r="A8606" s="84">
        <v>360</v>
      </c>
      <c r="B8606" s="85">
        <v>41929</v>
      </c>
      <c r="C8606" s="105">
        <v>15.49</v>
      </c>
      <c r="D8606" s="195">
        <f t="shared" si="83"/>
        <v>1</v>
      </c>
      <c r="E8606"/>
      <c r="F8606" s="96">
        <v>2.2799999999999998</v>
      </c>
      <c r="G8606" s="91">
        <f t="shared" si="91"/>
        <v>8.8849999999999998</v>
      </c>
      <c r="H8606" s="41">
        <f t="shared" si="92"/>
        <v>2.3647821605710106E-4</v>
      </c>
      <c r="I8606" s="42">
        <f t="shared" si="93"/>
        <v>96.302868375773059</v>
      </c>
      <c r="J8606" s="41">
        <f t="shared" si="94"/>
        <v>2.4680555555555556E-4</v>
      </c>
      <c r="K8606" s="42">
        <f t="shared" si="95"/>
        <v>4.8383023432049299</v>
      </c>
      <c r="L8606" s="41">
        <f t="shared" si="96"/>
        <v>2.3647821605710106E-4</v>
      </c>
      <c r="M8606" s="42">
        <f t="shared" si="97"/>
        <v>4.5696084081157311</v>
      </c>
    </row>
    <row r="8607" spans="1:13" x14ac:dyDescent="0.2">
      <c r="A8607" s="84">
        <v>360</v>
      </c>
      <c r="B8607" s="85">
        <v>41930</v>
      </c>
      <c r="C8607" s="105">
        <v>15.49</v>
      </c>
      <c r="D8607" s="195">
        <f t="shared" si="83"/>
        <v>1</v>
      </c>
      <c r="E8607"/>
      <c r="F8607" s="96">
        <v>2.2799999999999998</v>
      </c>
      <c r="G8607" s="91">
        <f t="shared" si="91"/>
        <v>8.8849999999999998</v>
      </c>
      <c r="H8607" s="41">
        <f t="shared" si="92"/>
        <v>2.3647821605710106E-4</v>
      </c>
      <c r="I8607" s="42">
        <f t="shared" si="93"/>
        <v>96.325641906287743</v>
      </c>
      <c r="J8607" s="41">
        <f t="shared" si="94"/>
        <v>2.4680555555555556E-4</v>
      </c>
      <c r="K8607" s="42">
        <f t="shared" si="95"/>
        <v>4.8385491487604853</v>
      </c>
      <c r="L8607" s="41">
        <f t="shared" si="96"/>
        <v>2.3647821605710106E-4</v>
      </c>
      <c r="M8607" s="42">
        <f t="shared" si="97"/>
        <v>4.5698448863317882</v>
      </c>
    </row>
    <row r="8608" spans="1:13" x14ac:dyDescent="0.2">
      <c r="A8608" s="84">
        <v>360</v>
      </c>
      <c r="B8608" s="85">
        <v>41931</v>
      </c>
      <c r="C8608" s="105">
        <v>15.49</v>
      </c>
      <c r="D8608" s="195">
        <f t="shared" si="83"/>
        <v>1</v>
      </c>
      <c r="E8608"/>
      <c r="F8608" s="96">
        <v>2.2799999999999998</v>
      </c>
      <c r="G8608" s="91">
        <f t="shared" si="91"/>
        <v>8.8849999999999998</v>
      </c>
      <c r="H8608" s="41">
        <f t="shared" si="92"/>
        <v>2.3647821605710106E-4</v>
      </c>
      <c r="I8608" s="42">
        <f t="shared" si="93"/>
        <v>96.348420822246297</v>
      </c>
      <c r="J8608" s="41">
        <f t="shared" si="94"/>
        <v>2.4680555555555556E-4</v>
      </c>
      <c r="K8608" s="42">
        <f t="shared" si="95"/>
        <v>4.8387959543160406</v>
      </c>
      <c r="L8608" s="41">
        <f t="shared" si="96"/>
        <v>2.3647821605710106E-4</v>
      </c>
      <c r="M8608" s="42">
        <f t="shared" si="97"/>
        <v>4.5700813645478453</v>
      </c>
    </row>
    <row r="8609" spans="1:13" x14ac:dyDescent="0.2">
      <c r="A8609" s="84">
        <v>360</v>
      </c>
      <c r="B8609" s="85">
        <v>41932</v>
      </c>
      <c r="C8609" s="105">
        <v>15.47</v>
      </c>
      <c r="D8609" s="195">
        <f t="shared" si="83"/>
        <v>1</v>
      </c>
      <c r="E8609"/>
      <c r="F8609" s="96">
        <v>2.3199999999999998</v>
      </c>
      <c r="G8609" s="91">
        <f t="shared" si="91"/>
        <v>8.8949999999999996</v>
      </c>
      <c r="H8609" s="41">
        <f t="shared" si="92"/>
        <v>2.3673337585305987E-4</v>
      </c>
      <c r="I8609" s="42">
        <f t="shared" si="93"/>
        <v>96.371229709165661</v>
      </c>
      <c r="J8609" s="41">
        <f t="shared" si="94"/>
        <v>2.4708333333333331E-4</v>
      </c>
      <c r="K8609" s="42">
        <f t="shared" si="95"/>
        <v>4.8390430376493736</v>
      </c>
      <c r="L8609" s="41">
        <f t="shared" si="96"/>
        <v>2.3673337585305987E-4</v>
      </c>
      <c r="M8609" s="42">
        <f t="shared" si="97"/>
        <v>4.5703180979236979</v>
      </c>
    </row>
    <row r="8610" spans="1:13" x14ac:dyDescent="0.2">
      <c r="A8610" s="84">
        <v>360</v>
      </c>
      <c r="B8610" s="85">
        <v>41933</v>
      </c>
      <c r="C8610" s="105">
        <v>15.48</v>
      </c>
      <c r="D8610" s="195">
        <f t="shared" si="83"/>
        <v>1</v>
      </c>
      <c r="E8610"/>
      <c r="F8610" s="96">
        <v>2.3199999999999998</v>
      </c>
      <c r="G8610" s="91">
        <f t="shared" si="91"/>
        <v>8.9</v>
      </c>
      <c r="H8610" s="41">
        <f t="shared" si="92"/>
        <v>2.3686094698871507E-4</v>
      </c>
      <c r="I8610" s="42">
        <f t="shared" si="93"/>
        <v>96.394056289897037</v>
      </c>
      <c r="J8610" s="41">
        <f t="shared" si="94"/>
        <v>2.4722222222222224E-4</v>
      </c>
      <c r="K8610" s="42">
        <f t="shared" si="95"/>
        <v>4.8392902598715954</v>
      </c>
      <c r="L8610" s="41">
        <f t="shared" si="96"/>
        <v>2.3686094698871507E-4</v>
      </c>
      <c r="M8610" s="42">
        <f t="shared" si="97"/>
        <v>4.5705549588706864</v>
      </c>
    </row>
    <row r="8611" spans="1:13" x14ac:dyDescent="0.2">
      <c r="A8611" s="84">
        <v>360</v>
      </c>
      <c r="B8611" s="85">
        <v>41934</v>
      </c>
      <c r="C8611" s="105">
        <v>15.48</v>
      </c>
      <c r="D8611" s="195">
        <f t="shared" si="83"/>
        <v>1</v>
      </c>
      <c r="E8611"/>
      <c r="F8611" s="96">
        <v>2.34</v>
      </c>
      <c r="G8611" s="91">
        <f t="shared" si="91"/>
        <v>8.91</v>
      </c>
      <c r="H8611" s="41">
        <f t="shared" si="92"/>
        <v>2.3711607173804161E-4</v>
      </c>
      <c r="I8611" s="42">
        <f t="shared" si="93"/>
        <v>96.416912869863395</v>
      </c>
      <c r="J8611" s="41">
        <f t="shared" si="94"/>
        <v>2.475E-4</v>
      </c>
      <c r="K8611" s="42">
        <f t="shared" si="95"/>
        <v>4.8395377598715958</v>
      </c>
      <c r="L8611" s="41">
        <f t="shared" si="96"/>
        <v>2.3711607173804161E-4</v>
      </c>
      <c r="M8611" s="42">
        <f t="shared" si="97"/>
        <v>4.5707920749424247</v>
      </c>
    </row>
    <row r="8612" spans="1:13" x14ac:dyDescent="0.2">
      <c r="A8612" s="84">
        <v>360</v>
      </c>
      <c r="B8612" s="85">
        <v>41935</v>
      </c>
      <c r="C8612" s="105">
        <v>15.5</v>
      </c>
      <c r="D8612" s="195">
        <f t="shared" si="83"/>
        <v>1</v>
      </c>
      <c r="E8612"/>
      <c r="F8612" s="96">
        <v>2.33</v>
      </c>
      <c r="G8612" s="91">
        <f t="shared" si="91"/>
        <v>8.9149999999999991</v>
      </c>
      <c r="H8612" s="41">
        <f t="shared" si="92"/>
        <v>2.3724362535260113E-4</v>
      </c>
      <c r="I8612" s="42">
        <f t="shared" si="93"/>
        <v>96.439787167817954</v>
      </c>
      <c r="J8612" s="41">
        <f t="shared" si="94"/>
        <v>2.4763888888888888E-4</v>
      </c>
      <c r="K8612" s="42">
        <f t="shared" si="95"/>
        <v>4.8397853987604851</v>
      </c>
      <c r="L8612" s="41">
        <f t="shared" si="96"/>
        <v>2.3724362535260113E-4</v>
      </c>
      <c r="M8612" s="42">
        <f t="shared" si="97"/>
        <v>4.5710293185677777</v>
      </c>
    </row>
    <row r="8613" spans="1:13" x14ac:dyDescent="0.2">
      <c r="A8613" s="84">
        <v>360</v>
      </c>
      <c r="B8613" s="85">
        <v>41936</v>
      </c>
      <c r="C8613" s="105">
        <v>15.47</v>
      </c>
      <c r="D8613" s="195">
        <f t="shared" si="83"/>
        <v>1</v>
      </c>
      <c r="E8613"/>
      <c r="F8613" s="96">
        <v>2.33</v>
      </c>
      <c r="G8613" s="91">
        <f t="shared" si="91"/>
        <v>8.9</v>
      </c>
      <c r="H8613" s="41">
        <f t="shared" si="92"/>
        <v>2.3686094698871507E-4</v>
      </c>
      <c r="I8613" s="42">
        <f t="shared" si="93"/>
        <v>96.462629987133909</v>
      </c>
      <c r="J8613" s="41">
        <f t="shared" si="94"/>
        <v>2.4722222222222224E-4</v>
      </c>
      <c r="K8613" s="42">
        <f t="shared" si="95"/>
        <v>4.8400326209827069</v>
      </c>
      <c r="L8613" s="41">
        <f t="shared" si="96"/>
        <v>2.3686094698871507E-4</v>
      </c>
      <c r="M8613" s="42">
        <f t="shared" si="97"/>
        <v>4.5712661795147662</v>
      </c>
    </row>
    <row r="8614" spans="1:13" x14ac:dyDescent="0.2">
      <c r="A8614" s="84">
        <v>360</v>
      </c>
      <c r="B8614" s="85">
        <v>41937</v>
      </c>
      <c r="C8614" s="105">
        <v>15.47</v>
      </c>
      <c r="D8614" s="195">
        <f t="shared" si="83"/>
        <v>1</v>
      </c>
      <c r="E8614"/>
      <c r="F8614" s="96">
        <v>2.33</v>
      </c>
      <c r="G8614" s="91">
        <f t="shared" si="91"/>
        <v>8.9</v>
      </c>
      <c r="H8614" s="41">
        <f t="shared" si="92"/>
        <v>2.3686094698871507E-4</v>
      </c>
      <c r="I8614" s="42">
        <f t="shared" si="93"/>
        <v>96.485478217021679</v>
      </c>
      <c r="J8614" s="41">
        <f t="shared" si="94"/>
        <v>2.4722222222222224E-4</v>
      </c>
      <c r="K8614" s="42">
        <f t="shared" si="95"/>
        <v>4.8402798432049288</v>
      </c>
      <c r="L8614" s="41">
        <f t="shared" si="96"/>
        <v>2.3686094698871507E-4</v>
      </c>
      <c r="M8614" s="42">
        <f t="shared" si="97"/>
        <v>4.5715030404617547</v>
      </c>
    </row>
    <row r="8615" spans="1:13" x14ac:dyDescent="0.2">
      <c r="A8615" s="84">
        <v>360</v>
      </c>
      <c r="B8615" s="85">
        <v>41938</v>
      </c>
      <c r="C8615" s="105">
        <v>15.47</v>
      </c>
      <c r="D8615" s="195">
        <f t="shared" si="83"/>
        <v>1</v>
      </c>
      <c r="E8615"/>
      <c r="F8615" s="96">
        <v>2.33</v>
      </c>
      <c r="G8615" s="91">
        <f t="shared" si="91"/>
        <v>8.9</v>
      </c>
      <c r="H8615" s="41">
        <f t="shared" si="92"/>
        <v>2.3686094698871507E-4</v>
      </c>
      <c r="I8615" s="42">
        <f t="shared" si="93"/>
        <v>96.508331858762816</v>
      </c>
      <c r="J8615" s="41">
        <f t="shared" si="94"/>
        <v>2.4722222222222224E-4</v>
      </c>
      <c r="K8615" s="42">
        <f t="shared" si="95"/>
        <v>4.8405270654271506</v>
      </c>
      <c r="L8615" s="41">
        <f t="shared" si="96"/>
        <v>2.3686094698871507E-4</v>
      </c>
      <c r="M8615" s="42">
        <f t="shared" si="97"/>
        <v>4.5717399014087432</v>
      </c>
    </row>
    <row r="8616" spans="1:13" x14ac:dyDescent="0.2">
      <c r="A8616" s="84">
        <v>360</v>
      </c>
      <c r="B8616" s="85">
        <v>41939</v>
      </c>
      <c r="C8616" s="105">
        <v>15.54</v>
      </c>
      <c r="D8616" s="195">
        <f t="shared" si="83"/>
        <v>1</v>
      </c>
      <c r="E8616"/>
      <c r="F8616" s="96">
        <v>2.34</v>
      </c>
      <c r="G8616" s="91">
        <f t="shared" si="91"/>
        <v>8.94</v>
      </c>
      <c r="H8616" s="41">
        <f t="shared" si="92"/>
        <v>2.3788130584789791E-4</v>
      </c>
      <c r="I8616" s="42">
        <f t="shared" si="93"/>
        <v>96.531289386770581</v>
      </c>
      <c r="J8616" s="41">
        <f t="shared" si="94"/>
        <v>2.4833333333333332E-4</v>
      </c>
      <c r="K8616" s="42">
        <f t="shared" si="95"/>
        <v>4.840775398760484</v>
      </c>
      <c r="L8616" s="41">
        <f t="shared" si="96"/>
        <v>2.3788130584789791E-4</v>
      </c>
      <c r="M8616" s="42">
        <f t="shared" si="97"/>
        <v>4.5719777827145913</v>
      </c>
    </row>
    <row r="8617" spans="1:13" x14ac:dyDescent="0.2">
      <c r="A8617" s="84">
        <v>360</v>
      </c>
      <c r="B8617" s="85">
        <v>41940</v>
      </c>
      <c r="C8617" s="105">
        <v>15.56</v>
      </c>
      <c r="D8617" s="195">
        <f t="shared" si="83"/>
        <v>1</v>
      </c>
      <c r="E8617"/>
      <c r="F8617" s="96">
        <v>2.33</v>
      </c>
      <c r="G8617" s="91">
        <f t="shared" si="91"/>
        <v>8.9450000000000003</v>
      </c>
      <c r="H8617" s="41">
        <f t="shared" si="92"/>
        <v>2.38008824434921E-4</v>
      </c>
      <c r="I8617" s="42">
        <f t="shared" si="93"/>
        <v>96.554264685478714</v>
      </c>
      <c r="J8617" s="41">
        <f t="shared" si="94"/>
        <v>2.4847222222222225E-4</v>
      </c>
      <c r="K8617" s="42">
        <f t="shared" si="95"/>
        <v>4.8410238709827063</v>
      </c>
      <c r="L8617" s="41">
        <f t="shared" si="96"/>
        <v>2.38008824434921E-4</v>
      </c>
      <c r="M8617" s="42">
        <f t="shared" si="97"/>
        <v>4.5722157915390262</v>
      </c>
    </row>
    <row r="8618" spans="1:13" x14ac:dyDescent="0.2">
      <c r="A8618" s="84">
        <v>360</v>
      </c>
      <c r="B8618" s="85">
        <v>41941</v>
      </c>
      <c r="C8618" s="105">
        <v>15.58</v>
      </c>
      <c r="D8618" s="195">
        <f t="shared" si="83"/>
        <v>1</v>
      </c>
      <c r="E8618"/>
      <c r="F8618" s="96">
        <v>2.33</v>
      </c>
      <c r="G8618" s="91">
        <f t="shared" si="91"/>
        <v>8.9550000000000001</v>
      </c>
      <c r="H8618" s="41">
        <f t="shared" si="92"/>
        <v>2.382638441018603E-4</v>
      </c>
      <c r="I8618" s="42">
        <f t="shared" si="93"/>
        <v>96.577270075747109</v>
      </c>
      <c r="J8618" s="41">
        <f t="shared" si="94"/>
        <v>2.4875E-4</v>
      </c>
      <c r="K8618" s="42">
        <f t="shared" si="95"/>
        <v>4.8412726209827062</v>
      </c>
      <c r="L8618" s="41">
        <f t="shared" si="96"/>
        <v>2.382638441018603E-4</v>
      </c>
      <c r="M8618" s="42">
        <f t="shared" si="97"/>
        <v>4.5724540553831279</v>
      </c>
    </row>
    <row r="8619" spans="1:13" x14ac:dyDescent="0.2">
      <c r="A8619" s="84">
        <v>360</v>
      </c>
      <c r="B8619" s="85">
        <v>41942</v>
      </c>
      <c r="C8619" s="105">
        <v>15.59</v>
      </c>
      <c r="D8619" s="195">
        <f t="shared" si="83"/>
        <v>1</v>
      </c>
      <c r="E8619"/>
      <c r="F8619" s="96">
        <v>2.34</v>
      </c>
      <c r="G8619" s="91">
        <f t="shared" si="91"/>
        <v>8.9649999999999999</v>
      </c>
      <c r="H8619" s="41">
        <f t="shared" si="92"/>
        <v>2.3851884042858096E-4</v>
      </c>
      <c r="I8619" s="42">
        <f t="shared" si="93"/>
        <v>96.60030557421733</v>
      </c>
      <c r="J8619" s="41">
        <f t="shared" si="94"/>
        <v>2.4902777777777776E-4</v>
      </c>
      <c r="K8619" s="42">
        <f t="shared" si="95"/>
        <v>4.8415216487604837</v>
      </c>
      <c r="L8619" s="41">
        <f t="shared" si="96"/>
        <v>2.3851884042858096E-4</v>
      </c>
      <c r="M8619" s="42">
        <f t="shared" si="97"/>
        <v>4.5726925742235567</v>
      </c>
    </row>
    <row r="8620" spans="1:13" x14ac:dyDescent="0.2">
      <c r="A8620" s="84">
        <v>360</v>
      </c>
      <c r="B8620" s="85">
        <v>41943</v>
      </c>
      <c r="C8620" s="105">
        <v>15.64</v>
      </c>
      <c r="D8620" s="195">
        <f t="shared" si="83"/>
        <v>1</v>
      </c>
      <c r="E8620"/>
      <c r="F8620" s="96">
        <v>2.3199999999999998</v>
      </c>
      <c r="G8620" s="91">
        <f t="shared" si="91"/>
        <v>8.98</v>
      </c>
      <c r="H8620" s="41">
        <f t="shared" si="92"/>
        <v>2.3890129116610481E-4</v>
      </c>
      <c r="I8620" s="42">
        <f t="shared" si="93"/>
        <v>96.623383511946045</v>
      </c>
      <c r="J8620" s="41">
        <f t="shared" si="94"/>
        <v>2.4944444444444444E-4</v>
      </c>
      <c r="K8620" s="42">
        <f t="shared" si="95"/>
        <v>4.8417710932049278</v>
      </c>
      <c r="L8620" s="41">
        <f t="shared" si="96"/>
        <v>2.3890129116610481E-4</v>
      </c>
      <c r="M8620" s="42">
        <f t="shared" si="97"/>
        <v>4.5729314755147232</v>
      </c>
    </row>
    <row r="8621" spans="1:13" x14ac:dyDescent="0.2">
      <c r="A8621" s="84">
        <v>360</v>
      </c>
      <c r="B8621" s="85">
        <v>41944</v>
      </c>
      <c r="C8621" s="105">
        <v>15.64</v>
      </c>
      <c r="D8621" s="195">
        <f t="shared" si="83"/>
        <v>1</v>
      </c>
      <c r="E8621"/>
      <c r="F8621" s="96">
        <v>2.3199999999999998</v>
      </c>
      <c r="G8621" s="91">
        <f t="shared" si="91"/>
        <v>8.98</v>
      </c>
      <c r="H8621" s="41">
        <f t="shared" si="92"/>
        <v>2.3890129116610481E-4</v>
      </c>
      <c r="I8621" s="42">
        <f t="shared" si="93"/>
        <v>96.646466963023883</v>
      </c>
      <c r="J8621" s="41">
        <f t="shared" si="94"/>
        <v>2.4944444444444444E-4</v>
      </c>
      <c r="K8621" s="42">
        <f t="shared" si="95"/>
        <v>4.8420205376493719</v>
      </c>
      <c r="L8621" s="41">
        <f t="shared" si="96"/>
        <v>2.3890129116610481E-4</v>
      </c>
      <c r="M8621" s="42">
        <f t="shared" si="97"/>
        <v>4.5731703768058889</v>
      </c>
    </row>
    <row r="8622" spans="1:13" x14ac:dyDescent="0.2">
      <c r="A8622" s="84">
        <v>360</v>
      </c>
      <c r="B8622" s="85">
        <v>41945</v>
      </c>
      <c r="C8622" s="105">
        <v>15.64</v>
      </c>
      <c r="D8622" s="195">
        <f t="shared" si="83"/>
        <v>1</v>
      </c>
      <c r="E8622"/>
      <c r="F8622" s="96">
        <v>2.3199999999999998</v>
      </c>
      <c r="G8622" s="91">
        <f t="shared" si="91"/>
        <v>8.98</v>
      </c>
      <c r="H8622" s="41">
        <f t="shared" si="92"/>
        <v>2.3890129116610481E-4</v>
      </c>
      <c r="I8622" s="42">
        <f t="shared" si="93"/>
        <v>96.669555928767991</v>
      </c>
      <c r="J8622" s="41">
        <f t="shared" si="94"/>
        <v>2.4944444444444444E-4</v>
      </c>
      <c r="K8622" s="42">
        <f t="shared" si="95"/>
        <v>4.842269982093816</v>
      </c>
      <c r="L8622" s="41">
        <f t="shared" si="96"/>
        <v>2.3890129116610481E-4</v>
      </c>
      <c r="M8622" s="42">
        <f t="shared" si="97"/>
        <v>4.5734092780970546</v>
      </c>
    </row>
    <row r="8623" spans="1:13" x14ac:dyDescent="0.2">
      <c r="A8623" s="84">
        <v>360</v>
      </c>
      <c r="B8623" s="85">
        <v>41946</v>
      </c>
      <c r="C8623" s="105">
        <v>15.67</v>
      </c>
      <c r="D8623" s="195">
        <f t="shared" si="83"/>
        <v>1</v>
      </c>
      <c r="E8623"/>
      <c r="F8623" s="96">
        <v>2.2999999999999998</v>
      </c>
      <c r="G8623" s="91">
        <f t="shared" si="91"/>
        <v>8.9849999999999994</v>
      </c>
      <c r="H8623" s="41">
        <f t="shared" si="92"/>
        <v>2.3902876308001808E-4</v>
      </c>
      <c r="I8623" s="42">
        <f t="shared" si="93"/>
        <v>96.692662733149135</v>
      </c>
      <c r="J8623" s="41">
        <f t="shared" si="94"/>
        <v>2.4958333333333332E-4</v>
      </c>
      <c r="K8623" s="42">
        <f t="shared" si="95"/>
        <v>4.8425195654271489</v>
      </c>
      <c r="L8623" s="41">
        <f t="shared" si="96"/>
        <v>2.3902876308001808E-4</v>
      </c>
      <c r="M8623" s="42">
        <f t="shared" si="97"/>
        <v>4.5736483068601341</v>
      </c>
    </row>
    <row r="8624" spans="1:13" x14ac:dyDescent="0.2">
      <c r="A8624" s="84">
        <v>360</v>
      </c>
      <c r="B8624" s="85">
        <v>41947</v>
      </c>
      <c r="C8624" s="105">
        <v>15.58</v>
      </c>
      <c r="D8624" s="195">
        <f t="shared" si="83"/>
        <v>1</v>
      </c>
      <c r="E8624"/>
      <c r="F8624" s="96">
        <v>2.27</v>
      </c>
      <c r="G8624" s="91">
        <f t="shared" si="91"/>
        <v>8.9250000000000007</v>
      </c>
      <c r="H8624" s="41">
        <f t="shared" si="92"/>
        <v>2.3749871506462128E-4</v>
      </c>
      <c r="I8624" s="42">
        <f t="shared" si="93"/>
        <v>96.715627116304432</v>
      </c>
      <c r="J8624" s="41">
        <f t="shared" si="94"/>
        <v>2.4791666666666668E-4</v>
      </c>
      <c r="K8624" s="42">
        <f t="shared" si="95"/>
        <v>4.8427674820938158</v>
      </c>
      <c r="L8624" s="41">
        <f t="shared" si="96"/>
        <v>2.3749871506462128E-4</v>
      </c>
      <c r="M8624" s="42">
        <f t="shared" si="97"/>
        <v>4.5738858055751983</v>
      </c>
    </row>
    <row r="8625" spans="1:13" x14ac:dyDescent="0.2">
      <c r="A8625" s="84">
        <v>360</v>
      </c>
      <c r="B8625" s="85">
        <v>41948</v>
      </c>
      <c r="C8625" s="105">
        <v>15.57</v>
      </c>
      <c r="D8625" s="195">
        <f t="shared" ref="D8625:D8688" si="98">B8625-B8624</f>
        <v>1</v>
      </c>
      <c r="E8625"/>
      <c r="F8625" s="96">
        <v>2.2799999999999998</v>
      </c>
      <c r="G8625" s="91">
        <f t="shared" si="91"/>
        <v>8.9250000000000007</v>
      </c>
      <c r="H8625" s="41">
        <f t="shared" si="92"/>
        <v>2.3749871506462128E-4</v>
      </c>
      <c r="I8625" s="42">
        <f t="shared" si="93"/>
        <v>96.73859695347123</v>
      </c>
      <c r="J8625" s="41">
        <f t="shared" si="94"/>
        <v>2.4791666666666668E-4</v>
      </c>
      <c r="K8625" s="42">
        <f t="shared" si="95"/>
        <v>4.8430153987604827</v>
      </c>
      <c r="L8625" s="41">
        <f t="shared" si="96"/>
        <v>2.3749871506462128E-4</v>
      </c>
      <c r="M8625" s="42">
        <f t="shared" si="97"/>
        <v>4.5741233042902625</v>
      </c>
    </row>
    <row r="8626" spans="1:13" x14ac:dyDescent="0.2">
      <c r="A8626" s="84">
        <v>360</v>
      </c>
      <c r="B8626" s="85">
        <v>41949</v>
      </c>
      <c r="C8626" s="105">
        <v>15.59</v>
      </c>
      <c r="D8626" s="195">
        <f t="shared" si="98"/>
        <v>1</v>
      </c>
      <c r="E8626"/>
      <c r="F8626" s="96">
        <v>2.2599999999999998</v>
      </c>
      <c r="G8626" s="91">
        <f t="shared" si="91"/>
        <v>8.9250000000000007</v>
      </c>
      <c r="H8626" s="41">
        <f t="shared" si="92"/>
        <v>2.3749871506462128E-4</v>
      </c>
      <c r="I8626" s="42">
        <f t="shared" si="93"/>
        <v>96.761572245944834</v>
      </c>
      <c r="J8626" s="41">
        <f t="shared" si="94"/>
        <v>2.4791666666666668E-4</v>
      </c>
      <c r="K8626" s="42">
        <f t="shared" si="95"/>
        <v>4.8432633154271496</v>
      </c>
      <c r="L8626" s="41">
        <f t="shared" si="96"/>
        <v>2.3749871506462128E-4</v>
      </c>
      <c r="M8626" s="42">
        <f t="shared" si="97"/>
        <v>4.5743608030053267</v>
      </c>
    </row>
    <row r="8627" spans="1:13" x14ac:dyDescent="0.2">
      <c r="A8627" s="84">
        <v>360</v>
      </c>
      <c r="B8627" s="85">
        <v>41950</v>
      </c>
      <c r="C8627" s="105">
        <v>15.57</v>
      </c>
      <c r="D8627" s="195">
        <f t="shared" si="98"/>
        <v>1</v>
      </c>
      <c r="E8627"/>
      <c r="F8627" s="96">
        <v>2.27</v>
      </c>
      <c r="G8627" s="91">
        <f t="shared" si="91"/>
        <v>8.92</v>
      </c>
      <c r="H8627" s="41">
        <f t="shared" si="92"/>
        <v>2.3737117312805367E-4</v>
      </c>
      <c r="I8627" s="42">
        <f t="shared" si="93"/>
        <v>96.784540653862564</v>
      </c>
      <c r="J8627" s="41">
        <f t="shared" si="94"/>
        <v>2.4777777777777775E-4</v>
      </c>
      <c r="K8627" s="42">
        <f t="shared" si="95"/>
        <v>4.8435110932049277</v>
      </c>
      <c r="L8627" s="41">
        <f t="shared" si="96"/>
        <v>2.3737117312805367E-4</v>
      </c>
      <c r="M8627" s="42">
        <f t="shared" si="97"/>
        <v>4.5745981741784547</v>
      </c>
    </row>
    <row r="8628" spans="1:13" x14ac:dyDescent="0.2">
      <c r="A8628" s="84">
        <v>360</v>
      </c>
      <c r="B8628" s="85">
        <v>41951</v>
      </c>
      <c r="C8628" s="105">
        <v>15.57</v>
      </c>
      <c r="D8628" s="195">
        <f t="shared" si="98"/>
        <v>1</v>
      </c>
      <c r="E8628"/>
      <c r="F8628" s="96">
        <v>2.27</v>
      </c>
      <c r="G8628" s="91">
        <f t="shared" si="91"/>
        <v>8.92</v>
      </c>
      <c r="H8628" s="41">
        <f t="shared" si="92"/>
        <v>2.3737117312805367E-4</v>
      </c>
      <c r="I8628" s="42">
        <f t="shared" si="93"/>
        <v>96.807514513818234</v>
      </c>
      <c r="J8628" s="41">
        <f t="shared" si="94"/>
        <v>2.4777777777777775E-4</v>
      </c>
      <c r="K8628" s="42">
        <f t="shared" si="95"/>
        <v>4.8437588709827057</v>
      </c>
      <c r="L8628" s="41">
        <f t="shared" si="96"/>
        <v>2.3737117312805367E-4</v>
      </c>
      <c r="M8628" s="42">
        <f t="shared" si="97"/>
        <v>4.5748355453515828</v>
      </c>
    </row>
    <row r="8629" spans="1:13" x14ac:dyDescent="0.2">
      <c r="A8629" s="84">
        <v>360</v>
      </c>
      <c r="B8629" s="85">
        <v>41952</v>
      </c>
      <c r="C8629" s="105">
        <v>15.57</v>
      </c>
      <c r="D8629" s="195">
        <f t="shared" si="98"/>
        <v>1</v>
      </c>
      <c r="E8629"/>
      <c r="F8629" s="96">
        <v>2.27</v>
      </c>
      <c r="G8629" s="91">
        <f t="shared" si="91"/>
        <v>8.92</v>
      </c>
      <c r="H8629" s="41">
        <f t="shared" si="92"/>
        <v>2.3737117312805367E-4</v>
      </c>
      <c r="I8629" s="42">
        <f t="shared" si="93"/>
        <v>96.830493827105997</v>
      </c>
      <c r="J8629" s="41">
        <f t="shared" si="94"/>
        <v>2.4777777777777775E-4</v>
      </c>
      <c r="K8629" s="42">
        <f t="shared" si="95"/>
        <v>4.8440066487604838</v>
      </c>
      <c r="L8629" s="41">
        <f t="shared" si="96"/>
        <v>2.3737117312805367E-4</v>
      </c>
      <c r="M8629" s="42">
        <f t="shared" si="97"/>
        <v>4.5750729165247108</v>
      </c>
    </row>
    <row r="8630" spans="1:13" x14ac:dyDescent="0.2">
      <c r="A8630" s="84">
        <v>360</v>
      </c>
      <c r="B8630" s="85">
        <v>41953</v>
      </c>
      <c r="C8630" s="105">
        <v>15.56</v>
      </c>
      <c r="D8630" s="195">
        <f t="shared" si="98"/>
        <v>1</v>
      </c>
      <c r="E8630"/>
      <c r="F8630" s="96">
        <v>2.27</v>
      </c>
      <c r="G8630" s="91">
        <f t="shared" si="91"/>
        <v>8.9150000000000009</v>
      </c>
      <c r="H8630" s="41">
        <f t="shared" si="92"/>
        <v>2.3724362535260113E-4</v>
      </c>
      <c r="I8630" s="42">
        <f t="shared" si="93"/>
        <v>96.853466244506222</v>
      </c>
      <c r="J8630" s="41">
        <f t="shared" si="94"/>
        <v>2.4763888888888893E-4</v>
      </c>
      <c r="K8630" s="42">
        <f t="shared" si="95"/>
        <v>4.844254287649373</v>
      </c>
      <c r="L8630" s="41">
        <f t="shared" si="96"/>
        <v>2.3724362535260113E-4</v>
      </c>
      <c r="M8630" s="42">
        <f t="shared" si="97"/>
        <v>4.5753101601500639</v>
      </c>
    </row>
    <row r="8631" spans="1:13" x14ac:dyDescent="0.2">
      <c r="A8631" s="84">
        <v>360</v>
      </c>
      <c r="B8631" s="85">
        <v>41954</v>
      </c>
      <c r="C8631" s="105">
        <v>15.55</v>
      </c>
      <c r="D8631" s="195">
        <f t="shared" si="98"/>
        <v>1</v>
      </c>
      <c r="E8631"/>
      <c r="F8631" s="96">
        <v>2.2599999999999998</v>
      </c>
      <c r="G8631" s="91">
        <f t="shared" si="91"/>
        <v>8.9050000000000011</v>
      </c>
      <c r="H8631" s="41">
        <f t="shared" si="92"/>
        <v>2.3698851228348694E-4</v>
      </c>
      <c r="I8631" s="42">
        <f t="shared" si="93"/>
        <v>96.876419403381007</v>
      </c>
      <c r="J8631" s="41">
        <f t="shared" si="94"/>
        <v>2.4736111111111112E-4</v>
      </c>
      <c r="K8631" s="42">
        <f t="shared" si="95"/>
        <v>4.8445016487604837</v>
      </c>
      <c r="L8631" s="41">
        <f t="shared" si="96"/>
        <v>2.3698851228348694E-4</v>
      </c>
      <c r="M8631" s="42">
        <f t="shared" si="97"/>
        <v>4.5755471486623476</v>
      </c>
    </row>
    <row r="8632" spans="1:13" x14ac:dyDescent="0.2">
      <c r="A8632" s="84">
        <v>360</v>
      </c>
      <c r="B8632" s="85">
        <v>41955</v>
      </c>
      <c r="C8632" s="105">
        <v>15.58</v>
      </c>
      <c r="D8632" s="195">
        <f t="shared" si="98"/>
        <v>1</v>
      </c>
      <c r="E8632"/>
      <c r="F8632" s="96">
        <v>2.27</v>
      </c>
      <c r="G8632" s="91">
        <f t="shared" si="91"/>
        <v>8.9250000000000007</v>
      </c>
      <c r="H8632" s="41">
        <f t="shared" si="92"/>
        <v>2.3749871506462128E-4</v>
      </c>
      <c r="I8632" s="42">
        <f t="shared" si="93"/>
        <v>96.89942742850937</v>
      </c>
      <c r="J8632" s="41">
        <f t="shared" si="94"/>
        <v>2.4791666666666668E-4</v>
      </c>
      <c r="K8632" s="42">
        <f t="shared" si="95"/>
        <v>4.8447495654271506</v>
      </c>
      <c r="L8632" s="41">
        <f t="shared" si="96"/>
        <v>2.3749871506462128E-4</v>
      </c>
      <c r="M8632" s="42">
        <f t="shared" si="97"/>
        <v>4.5757846473774126</v>
      </c>
    </row>
    <row r="8633" spans="1:13" x14ac:dyDescent="0.2">
      <c r="A8633" s="84">
        <v>360</v>
      </c>
      <c r="B8633" s="85">
        <v>41956</v>
      </c>
      <c r="C8633" s="105">
        <v>15.55</v>
      </c>
      <c r="D8633" s="195">
        <f t="shared" si="98"/>
        <v>1</v>
      </c>
      <c r="E8633"/>
      <c r="F8633" s="96">
        <v>2.27</v>
      </c>
      <c r="G8633" s="91">
        <f t="shared" si="91"/>
        <v>8.91</v>
      </c>
      <c r="H8633" s="41">
        <f t="shared" si="92"/>
        <v>2.3711607173804161E-4</v>
      </c>
      <c r="I8633" s="42">
        <f t="shared" si="93"/>
        <v>96.922403840094887</v>
      </c>
      <c r="J8633" s="41">
        <f t="shared" si="94"/>
        <v>2.475E-4</v>
      </c>
      <c r="K8633" s="42">
        <f t="shared" si="95"/>
        <v>4.844997065427151</v>
      </c>
      <c r="L8633" s="41">
        <f t="shared" si="96"/>
        <v>2.3711607173804161E-4</v>
      </c>
      <c r="M8633" s="42">
        <f t="shared" si="97"/>
        <v>4.5760217634491509</v>
      </c>
    </row>
    <row r="8634" spans="1:13" x14ac:dyDescent="0.2">
      <c r="A8634" s="84">
        <v>360</v>
      </c>
      <c r="B8634" s="85">
        <v>41957</v>
      </c>
      <c r="C8634" s="105">
        <v>15.63</v>
      </c>
      <c r="D8634" s="195">
        <f t="shared" si="98"/>
        <v>1</v>
      </c>
      <c r="E8634"/>
      <c r="F8634" s="96">
        <v>2.2599999999999998</v>
      </c>
      <c r="G8634" s="91">
        <f t="shared" si="91"/>
        <v>8.9450000000000003</v>
      </c>
      <c r="H8634" s="41">
        <f t="shared" si="92"/>
        <v>2.38008824434921E-4</v>
      </c>
      <c r="I8634" s="42">
        <f t="shared" si="93"/>
        <v>96.945472227494278</v>
      </c>
      <c r="J8634" s="41">
        <f t="shared" si="94"/>
        <v>2.4847222222222225E-4</v>
      </c>
      <c r="K8634" s="42">
        <f t="shared" si="95"/>
        <v>4.8452455376493733</v>
      </c>
      <c r="L8634" s="41">
        <f t="shared" si="96"/>
        <v>2.38008824434921E-4</v>
      </c>
      <c r="M8634" s="42">
        <f t="shared" si="97"/>
        <v>4.5762597722735858</v>
      </c>
    </row>
    <row r="8635" spans="1:13" x14ac:dyDescent="0.2">
      <c r="A8635" s="84">
        <v>360</v>
      </c>
      <c r="B8635" s="85">
        <v>41958</v>
      </c>
      <c r="C8635" s="105">
        <v>15.63</v>
      </c>
      <c r="D8635" s="195">
        <f t="shared" si="98"/>
        <v>1</v>
      </c>
      <c r="E8635"/>
      <c r="F8635" s="96">
        <v>2.2599999999999998</v>
      </c>
      <c r="G8635" s="91">
        <f t="shared" si="91"/>
        <v>8.9450000000000003</v>
      </c>
      <c r="H8635" s="41">
        <f t="shared" si="92"/>
        <v>2.38008824434921E-4</v>
      </c>
      <c r="I8635" s="42">
        <f t="shared" si="93"/>
        <v>96.968546105373434</v>
      </c>
      <c r="J8635" s="41">
        <f t="shared" si="94"/>
        <v>2.4847222222222225E-4</v>
      </c>
      <c r="K8635" s="42">
        <f t="shared" si="95"/>
        <v>4.8454940098715955</v>
      </c>
      <c r="L8635" s="41">
        <f t="shared" si="96"/>
        <v>2.38008824434921E-4</v>
      </c>
      <c r="M8635" s="42">
        <f t="shared" si="97"/>
        <v>4.5764977810980207</v>
      </c>
    </row>
    <row r="8636" spans="1:13" x14ac:dyDescent="0.2">
      <c r="A8636" s="84">
        <v>360</v>
      </c>
      <c r="B8636" s="85">
        <v>41959</v>
      </c>
      <c r="C8636" s="105">
        <v>15.63</v>
      </c>
      <c r="D8636" s="195">
        <f t="shared" si="98"/>
        <v>1</v>
      </c>
      <c r="E8636"/>
      <c r="F8636" s="96">
        <v>2.2599999999999998</v>
      </c>
      <c r="G8636" s="91">
        <f t="shared" si="91"/>
        <v>8.9450000000000003</v>
      </c>
      <c r="H8636" s="41">
        <f t="shared" si="92"/>
        <v>2.38008824434921E-4</v>
      </c>
      <c r="I8636" s="42">
        <f t="shared" si="93"/>
        <v>96.991625475039143</v>
      </c>
      <c r="J8636" s="41">
        <f t="shared" si="94"/>
        <v>2.4847222222222225E-4</v>
      </c>
      <c r="K8636" s="42">
        <f t="shared" si="95"/>
        <v>4.8457424820938177</v>
      </c>
      <c r="L8636" s="41">
        <f t="shared" si="96"/>
        <v>2.38008824434921E-4</v>
      </c>
      <c r="M8636" s="42">
        <f t="shared" si="97"/>
        <v>4.5767357899224557</v>
      </c>
    </row>
    <row r="8637" spans="1:13" x14ac:dyDescent="0.2">
      <c r="A8637" s="84">
        <v>360</v>
      </c>
      <c r="B8637" s="85">
        <v>41960</v>
      </c>
      <c r="C8637" s="105">
        <v>15.59</v>
      </c>
      <c r="D8637" s="195">
        <f t="shared" si="98"/>
        <v>1</v>
      </c>
      <c r="E8637"/>
      <c r="F8637" s="96">
        <v>2.2799999999999998</v>
      </c>
      <c r="G8637" s="91">
        <f t="shared" si="91"/>
        <v>8.9350000000000005</v>
      </c>
      <c r="H8637" s="41">
        <f t="shared" si="92"/>
        <v>2.3775378142398829E-4</v>
      </c>
      <c r="I8637" s="42">
        <f t="shared" si="93"/>
        <v>97.014685600762292</v>
      </c>
      <c r="J8637" s="41">
        <f t="shared" si="94"/>
        <v>2.4819444444444444E-4</v>
      </c>
      <c r="K8637" s="42">
        <f t="shared" si="95"/>
        <v>4.8459906765382623</v>
      </c>
      <c r="L8637" s="41">
        <f t="shared" si="96"/>
        <v>2.3775378142398829E-4</v>
      </c>
      <c r="M8637" s="42">
        <f t="shared" si="97"/>
        <v>4.5769735437038799</v>
      </c>
    </row>
    <row r="8638" spans="1:13" x14ac:dyDescent="0.2">
      <c r="A8638" s="84">
        <v>360</v>
      </c>
      <c r="B8638" s="85">
        <v>41961</v>
      </c>
      <c r="C8638" s="105">
        <v>15.6</v>
      </c>
      <c r="D8638" s="195">
        <f t="shared" si="98"/>
        <v>1</v>
      </c>
      <c r="E8638"/>
      <c r="F8638" s="96">
        <v>2.29</v>
      </c>
      <c r="G8638" s="91">
        <f t="shared" si="91"/>
        <v>8.9450000000000003</v>
      </c>
      <c r="H8638" s="41">
        <f t="shared" si="92"/>
        <v>2.38008824434921E-4</v>
      </c>
      <c r="I8638" s="42">
        <f t="shared" si="93"/>
        <v>97.037775952035048</v>
      </c>
      <c r="J8638" s="41">
        <f t="shared" si="94"/>
        <v>2.4847222222222225E-4</v>
      </c>
      <c r="K8638" s="42">
        <f t="shared" si="95"/>
        <v>4.8462391487604846</v>
      </c>
      <c r="L8638" s="41">
        <f t="shared" si="96"/>
        <v>2.38008824434921E-4</v>
      </c>
      <c r="M8638" s="42">
        <f t="shared" si="97"/>
        <v>4.5772115525283148</v>
      </c>
    </row>
    <row r="8639" spans="1:13" x14ac:dyDescent="0.2">
      <c r="A8639" s="84">
        <v>360</v>
      </c>
      <c r="B8639" s="85">
        <v>41962</v>
      </c>
      <c r="C8639" s="105">
        <v>15.6</v>
      </c>
      <c r="D8639" s="195">
        <f t="shared" si="98"/>
        <v>1</v>
      </c>
      <c r="E8639"/>
      <c r="F8639" s="96">
        <v>2.2999999999999998</v>
      </c>
      <c r="G8639" s="91">
        <f t="shared" si="91"/>
        <v>8.9499999999999993</v>
      </c>
      <c r="H8639" s="41">
        <f t="shared" si="92"/>
        <v>2.3813633718616778E-4</v>
      </c>
      <c r="I8639" s="42">
        <f t="shared" si="93"/>
        <v>97.060884172568962</v>
      </c>
      <c r="J8639" s="41">
        <f t="shared" si="94"/>
        <v>2.4861111111111107E-4</v>
      </c>
      <c r="K8639" s="42">
        <f t="shared" si="95"/>
        <v>4.8464877598715956</v>
      </c>
      <c r="L8639" s="41">
        <f t="shared" si="96"/>
        <v>2.3813633718616778E-4</v>
      </c>
      <c r="M8639" s="42">
        <f t="shared" si="97"/>
        <v>4.5774496888655012</v>
      </c>
    </row>
    <row r="8640" spans="1:13" x14ac:dyDescent="0.2">
      <c r="A8640" s="84">
        <v>360</v>
      </c>
      <c r="B8640" s="85">
        <v>41963</v>
      </c>
      <c r="C8640" s="105">
        <v>15.63</v>
      </c>
      <c r="D8640" s="195">
        <f t="shared" si="98"/>
        <v>1</v>
      </c>
      <c r="E8640"/>
      <c r="F8640" s="96">
        <v>2.3199999999999998</v>
      </c>
      <c r="G8640" s="91">
        <f t="shared" si="91"/>
        <v>8.9749999999999996</v>
      </c>
      <c r="H8640" s="41">
        <f t="shared" si="92"/>
        <v>2.3877381341996795E-4</v>
      </c>
      <c r="I8640" s="42">
        <f t="shared" si="93"/>
        <v>97.084059770016765</v>
      </c>
      <c r="J8640" s="41">
        <f t="shared" si="94"/>
        <v>2.4930555555555556E-4</v>
      </c>
      <c r="K8640" s="42">
        <f t="shared" si="95"/>
        <v>4.8467370654271509</v>
      </c>
      <c r="L8640" s="41">
        <f t="shared" si="96"/>
        <v>2.3877381341996795E-4</v>
      </c>
      <c r="M8640" s="42">
        <f t="shared" si="97"/>
        <v>4.5776884626789212</v>
      </c>
    </row>
    <row r="8641" spans="1:13" x14ac:dyDescent="0.2">
      <c r="A8641" s="84">
        <v>360</v>
      </c>
      <c r="B8641" s="85">
        <v>41964</v>
      </c>
      <c r="C8641" s="105">
        <v>15.6</v>
      </c>
      <c r="D8641" s="195">
        <f t="shared" si="98"/>
        <v>1</v>
      </c>
      <c r="E8641"/>
      <c r="F8641" s="96">
        <v>2.31</v>
      </c>
      <c r="G8641" s="91">
        <f t="shared" si="91"/>
        <v>8.9550000000000001</v>
      </c>
      <c r="H8641" s="41">
        <f t="shared" si="92"/>
        <v>2.382638441018603E-4</v>
      </c>
      <c r="I8641" s="42">
        <f t="shared" si="93"/>
        <v>97.107191391298585</v>
      </c>
      <c r="J8641" s="41">
        <f t="shared" si="94"/>
        <v>2.4875E-4</v>
      </c>
      <c r="K8641" s="42">
        <f t="shared" si="95"/>
        <v>4.8469858154271508</v>
      </c>
      <c r="L8641" s="41">
        <f t="shared" si="96"/>
        <v>2.382638441018603E-4</v>
      </c>
      <c r="M8641" s="42">
        <f t="shared" si="97"/>
        <v>4.5779267265230228</v>
      </c>
    </row>
    <row r="8642" spans="1:13" x14ac:dyDescent="0.2">
      <c r="A8642" s="84">
        <v>360</v>
      </c>
      <c r="B8642" s="85">
        <v>41965</v>
      </c>
      <c r="C8642" s="105">
        <v>15.6</v>
      </c>
      <c r="D8642" s="195">
        <f t="shared" si="98"/>
        <v>1</v>
      </c>
      <c r="E8642"/>
      <c r="F8642" s="96">
        <v>2.31</v>
      </c>
      <c r="G8642" s="91">
        <f t="shared" si="91"/>
        <v>8.9550000000000001</v>
      </c>
      <c r="H8642" s="41">
        <f t="shared" si="92"/>
        <v>2.382638441018603E-4</v>
      </c>
      <c r="I8642" s="42">
        <f t="shared" si="93"/>
        <v>97.130328524009414</v>
      </c>
      <c r="J8642" s="41">
        <f t="shared" si="94"/>
        <v>2.4875E-4</v>
      </c>
      <c r="K8642" s="42">
        <f t="shared" si="95"/>
        <v>4.8472345654271507</v>
      </c>
      <c r="L8642" s="41">
        <f t="shared" si="96"/>
        <v>2.382638441018603E-4</v>
      </c>
      <c r="M8642" s="42">
        <f t="shared" si="97"/>
        <v>4.5781649903671244</v>
      </c>
    </row>
    <row r="8643" spans="1:13" x14ac:dyDescent="0.2">
      <c r="A8643" s="84">
        <v>360</v>
      </c>
      <c r="B8643" s="85">
        <v>41966</v>
      </c>
      <c r="C8643" s="105">
        <v>15.6</v>
      </c>
      <c r="D8643" s="195">
        <f t="shared" si="98"/>
        <v>1</v>
      </c>
      <c r="E8643"/>
      <c r="F8643" s="96">
        <v>2.31</v>
      </c>
      <c r="G8643" s="91">
        <f t="shared" si="91"/>
        <v>8.9550000000000001</v>
      </c>
      <c r="H8643" s="41">
        <f t="shared" si="92"/>
        <v>2.382638441018603E-4</v>
      </c>
      <c r="I8643" s="42">
        <f t="shared" si="93"/>
        <v>97.153471169462421</v>
      </c>
      <c r="J8643" s="41">
        <f t="shared" si="94"/>
        <v>2.4875E-4</v>
      </c>
      <c r="K8643" s="42">
        <f t="shared" si="95"/>
        <v>4.8474833154271506</v>
      </c>
      <c r="L8643" s="41">
        <f t="shared" si="96"/>
        <v>2.382638441018603E-4</v>
      </c>
      <c r="M8643" s="42">
        <f t="shared" si="97"/>
        <v>4.5784032542112261</v>
      </c>
    </row>
    <row r="8644" spans="1:13" x14ac:dyDescent="0.2">
      <c r="A8644" s="84">
        <v>360</v>
      </c>
      <c r="B8644" s="85">
        <v>41967</v>
      </c>
      <c r="C8644" s="105">
        <v>15.6</v>
      </c>
      <c r="D8644" s="195">
        <f t="shared" si="98"/>
        <v>1</v>
      </c>
      <c r="E8644"/>
      <c r="F8644" s="96">
        <v>2.3199999999999998</v>
      </c>
      <c r="G8644" s="91">
        <f>(C8644+F8644)/2</f>
        <v>8.9599999999999991</v>
      </c>
      <c r="H8644" s="41">
        <f t="shared" si="92"/>
        <v>2.3839134518244265E-4</v>
      </c>
      <c r="I8644" s="42">
        <f t="shared" si="93"/>
        <v>97.176631716143646</v>
      </c>
      <c r="J8644" s="41">
        <f t="shared" si="94"/>
        <v>2.4888888888888888E-4</v>
      </c>
      <c r="K8644" s="42">
        <f t="shared" si="95"/>
        <v>4.8477322043160394</v>
      </c>
      <c r="L8644" s="41">
        <f t="shared" si="96"/>
        <v>2.3839134518244265E-4</v>
      </c>
      <c r="M8644" s="42">
        <f t="shared" si="97"/>
        <v>4.5786416455564085</v>
      </c>
    </row>
    <row r="8645" spans="1:13" x14ac:dyDescent="0.2">
      <c r="A8645" s="84">
        <v>360</v>
      </c>
      <c r="B8645" s="85">
        <v>41968</v>
      </c>
      <c r="C8645" s="105">
        <v>15.65</v>
      </c>
      <c r="D8645" s="195">
        <f t="shared" si="98"/>
        <v>1</v>
      </c>
      <c r="E8645"/>
      <c r="F8645" s="96">
        <v>2.2999999999999998</v>
      </c>
      <c r="G8645" s="91">
        <f t="shared" si="91"/>
        <v>8.9749999999999996</v>
      </c>
      <c r="H8645" s="41">
        <f t="shared" si="92"/>
        <v>2.3877381341996795E-4</v>
      </c>
      <c r="I8645" s="42">
        <f>I8644*(1+H8645)</f>
        <v>97.199834951073811</v>
      </c>
      <c r="J8645" s="41">
        <f t="shared" si="94"/>
        <v>2.4930555555555556E-4</v>
      </c>
      <c r="K8645" s="42">
        <f t="shared" si="95"/>
        <v>4.8479815098715946</v>
      </c>
      <c r="L8645" s="41">
        <f t="shared" si="96"/>
        <v>2.3877381341996795E-4</v>
      </c>
      <c r="M8645" s="42">
        <f t="shared" si="97"/>
        <v>4.5788804193698285</v>
      </c>
    </row>
    <row r="8646" spans="1:13" x14ac:dyDescent="0.2">
      <c r="A8646" s="84">
        <v>360</v>
      </c>
      <c r="B8646" s="85">
        <v>41969</v>
      </c>
      <c r="C8646" s="105">
        <v>15.64</v>
      </c>
      <c r="D8646" s="195">
        <f t="shared" si="98"/>
        <v>1</v>
      </c>
      <c r="E8646"/>
      <c r="F8646" s="96">
        <v>2.3199999999999998</v>
      </c>
      <c r="G8646" s="91">
        <f t="shared" si="91"/>
        <v>8.98</v>
      </c>
      <c r="H8646" s="41">
        <f t="shared" si="92"/>
        <v>2.3890129116610481E-4</v>
      </c>
      <c r="I8646" s="42">
        <f t="shared" si="93"/>
        <v>97.22305611714475</v>
      </c>
      <c r="J8646" s="41">
        <f t="shared" si="94"/>
        <v>2.4944444444444444E-4</v>
      </c>
      <c r="K8646" s="42">
        <f t="shared" si="95"/>
        <v>4.8482309543160387</v>
      </c>
      <c r="L8646" s="41">
        <f t="shared" si="96"/>
        <v>2.3890129116610481E-4</v>
      </c>
      <c r="M8646" s="42">
        <f t="shared" si="97"/>
        <v>4.579119320660995</v>
      </c>
    </row>
    <row r="8647" spans="1:13" x14ac:dyDescent="0.2">
      <c r="A8647" s="84">
        <v>360</v>
      </c>
      <c r="B8647" s="85">
        <v>41970</v>
      </c>
      <c r="C8647" s="105">
        <v>15.67</v>
      </c>
      <c r="D8647" s="195">
        <f t="shared" si="98"/>
        <v>1</v>
      </c>
      <c r="E8647"/>
      <c r="F8647" s="96">
        <v>2.34</v>
      </c>
      <c r="G8647" s="91">
        <f t="shared" si="91"/>
        <v>9.004999999999999</v>
      </c>
      <c r="H8647" s="41">
        <f t="shared" si="92"/>
        <v>2.3953859242298314E-4</v>
      </c>
      <c r="I8647" s="42">
        <f t="shared" si="93"/>
        <v>97.246344791158108</v>
      </c>
      <c r="J8647" s="41">
        <f t="shared" si="94"/>
        <v>2.5013888888888888E-4</v>
      </c>
      <c r="K8647" s="42">
        <f t="shared" si="95"/>
        <v>4.8484810932049278</v>
      </c>
      <c r="L8647" s="41">
        <f t="shared" si="96"/>
        <v>2.3953859242298314E-4</v>
      </c>
      <c r="M8647" s="42">
        <f t="shared" si="97"/>
        <v>4.5793588592534178</v>
      </c>
    </row>
    <row r="8648" spans="1:13" x14ac:dyDescent="0.2">
      <c r="A8648" s="84">
        <v>360</v>
      </c>
      <c r="B8648" s="85">
        <v>41971</v>
      </c>
      <c r="C8648" s="105">
        <v>15.65</v>
      </c>
      <c r="D8648" s="195">
        <f t="shared" si="98"/>
        <v>1</v>
      </c>
      <c r="E8648"/>
      <c r="F8648" s="96">
        <v>2.3199999999999998</v>
      </c>
      <c r="G8648" s="91">
        <f t="shared" si="91"/>
        <v>8.9849999999999994</v>
      </c>
      <c r="H8648" s="41">
        <f t="shared" si="92"/>
        <v>2.3902876308001808E-4</v>
      </c>
      <c r="I8648" s="42">
        <f t="shared" si="93"/>
        <v>97.26958946466759</v>
      </c>
      <c r="J8648" s="41">
        <f t="shared" si="94"/>
        <v>2.4958333333333332E-4</v>
      </c>
      <c r="K8648" s="42">
        <f t="shared" si="95"/>
        <v>4.8487306765382607</v>
      </c>
      <c r="L8648" s="41">
        <f t="shared" si="96"/>
        <v>2.3902876308001808E-4</v>
      </c>
      <c r="M8648" s="42">
        <f t="shared" si="97"/>
        <v>4.5795978880164974</v>
      </c>
    </row>
    <row r="8649" spans="1:13" x14ac:dyDescent="0.2">
      <c r="A8649" s="84">
        <v>360</v>
      </c>
      <c r="B8649" s="85">
        <v>41972</v>
      </c>
      <c r="C8649" s="105">
        <v>15.65</v>
      </c>
      <c r="D8649" s="195">
        <f t="shared" si="98"/>
        <v>1</v>
      </c>
      <c r="E8649"/>
      <c r="F8649" s="96">
        <v>2.3199999999999998</v>
      </c>
      <c r="G8649" s="91">
        <f t="shared" si="91"/>
        <v>8.9849999999999994</v>
      </c>
      <c r="H8649" s="41">
        <f t="shared" si="92"/>
        <v>2.3902876308001808E-4</v>
      </c>
      <c r="I8649" s="42">
        <f t="shared" si="93"/>
        <v>97.292839694322623</v>
      </c>
      <c r="J8649" s="41">
        <f t="shared" si="94"/>
        <v>2.4958333333333332E-4</v>
      </c>
      <c r="K8649" s="42">
        <f t="shared" si="95"/>
        <v>4.8489802598715936</v>
      </c>
      <c r="L8649" s="41">
        <f t="shared" si="96"/>
        <v>2.3902876308001808E-4</v>
      </c>
      <c r="M8649" s="42">
        <f t="shared" si="97"/>
        <v>4.5798369167795769</v>
      </c>
    </row>
    <row r="8650" spans="1:13" x14ac:dyDescent="0.2">
      <c r="A8650" s="84">
        <v>360</v>
      </c>
      <c r="B8650" s="85">
        <v>41973</v>
      </c>
      <c r="C8650" s="105">
        <v>15.65</v>
      </c>
      <c r="D8650" s="195">
        <f t="shared" si="98"/>
        <v>1</v>
      </c>
      <c r="E8650"/>
      <c r="F8650" s="96">
        <v>2.3199999999999998</v>
      </c>
      <c r="G8650" s="91">
        <f t="shared" si="91"/>
        <v>8.9849999999999994</v>
      </c>
      <c r="H8650" s="41">
        <f t="shared" si="92"/>
        <v>2.3902876308001808E-4</v>
      </c>
      <c r="I8650" s="42">
        <f t="shared" si="93"/>
        <v>97.316095481451299</v>
      </c>
      <c r="J8650" s="41">
        <f t="shared" si="94"/>
        <v>2.4958333333333332E-4</v>
      </c>
      <c r="K8650" s="42">
        <f t="shared" si="95"/>
        <v>4.8492298432049266</v>
      </c>
      <c r="L8650" s="41">
        <f t="shared" si="96"/>
        <v>2.3902876308001808E-4</v>
      </c>
      <c r="M8650" s="42">
        <f t="shared" si="97"/>
        <v>4.5800759455426565</v>
      </c>
    </row>
    <row r="8651" spans="1:13" x14ac:dyDescent="0.2">
      <c r="A8651" s="84">
        <v>360</v>
      </c>
      <c r="B8651" s="85">
        <v>41974</v>
      </c>
      <c r="C8651" s="105">
        <v>15.65</v>
      </c>
      <c r="D8651" s="195">
        <f t="shared" si="98"/>
        <v>1</v>
      </c>
      <c r="E8651"/>
      <c r="F8651" s="96">
        <v>2.29</v>
      </c>
      <c r="G8651" s="91">
        <f t="shared" si="91"/>
        <v>8.9700000000000006</v>
      </c>
      <c r="H8651" s="41">
        <f t="shared" si="92"/>
        <v>2.3864632984094136E-4</v>
      </c>
      <c r="I8651" s="42">
        <f t="shared" si="93"/>
        <v>97.339319610472401</v>
      </c>
      <c r="J8651" s="41">
        <f t="shared" si="94"/>
        <v>2.4916666666666669E-4</v>
      </c>
      <c r="K8651" s="42">
        <f t="shared" si="95"/>
        <v>4.849479009871593</v>
      </c>
      <c r="L8651" s="41">
        <f t="shared" si="96"/>
        <v>2.3864632984094136E-4</v>
      </c>
      <c r="M8651" s="42">
        <f t="shared" si="97"/>
        <v>4.5803145918724972</v>
      </c>
    </row>
    <row r="8652" spans="1:13" x14ac:dyDescent="0.2">
      <c r="A8652" s="84">
        <v>360</v>
      </c>
      <c r="B8652" s="85">
        <v>41975</v>
      </c>
      <c r="C8652" s="105">
        <v>15.66</v>
      </c>
      <c r="D8652" s="195">
        <f t="shared" si="98"/>
        <v>1</v>
      </c>
      <c r="E8652"/>
      <c r="F8652" s="96">
        <v>2.2999999999999998</v>
      </c>
      <c r="G8652" s="91">
        <f t="shared" ref="G8652:G8715" si="99">(C8652+F8652)/2</f>
        <v>8.98</v>
      </c>
      <c r="H8652" s="41">
        <f t="shared" ref="H8652:H8715" si="100">((1+G8652/100)^(1/360))-1</f>
        <v>2.3890129116610481E-4</v>
      </c>
      <c r="I8652" s="42">
        <f t="shared" ref="I8652:I8715" si="101">I8651*(1+H8652)</f>
        <v>97.36257409960858</v>
      </c>
      <c r="J8652" s="41">
        <f t="shared" ref="J8652:J8715" si="102">((C8652+F8652)/2)/36000</f>
        <v>2.4944444444444444E-4</v>
      </c>
      <c r="K8652" s="42">
        <f t="shared" ref="K8652:K8715" si="103">K8651+J8652</f>
        <v>4.8497284543160371</v>
      </c>
      <c r="L8652" s="41">
        <f t="shared" ref="L8652:L8715" si="104">((1+G8652/100)^(1/360))-1</f>
        <v>2.3890129116610481E-4</v>
      </c>
      <c r="M8652" s="42">
        <f t="shared" ref="M8652:M8715" si="105">M8651+L8652</f>
        <v>4.5805534931636629</v>
      </c>
    </row>
    <row r="8653" spans="1:13" x14ac:dyDescent="0.2">
      <c r="A8653" s="84">
        <v>360</v>
      </c>
      <c r="B8653" s="85">
        <v>41976</v>
      </c>
      <c r="C8653" s="105">
        <v>15.61</v>
      </c>
      <c r="D8653" s="195">
        <f t="shared" si="98"/>
        <v>1</v>
      </c>
      <c r="E8653"/>
      <c r="F8653" s="96">
        <v>2.2999999999999998</v>
      </c>
      <c r="G8653" s="91">
        <f t="shared" si="99"/>
        <v>8.9550000000000001</v>
      </c>
      <c r="H8653" s="41">
        <f t="shared" si="100"/>
        <v>2.382638441018603E-4</v>
      </c>
      <c r="I8653" s="42">
        <f t="shared" si="101"/>
        <v>97.385772080785202</v>
      </c>
      <c r="J8653" s="41">
        <f t="shared" si="102"/>
        <v>2.4875E-4</v>
      </c>
      <c r="K8653" s="42">
        <f t="shared" si="103"/>
        <v>4.849977204316037</v>
      </c>
      <c r="L8653" s="41">
        <f t="shared" si="104"/>
        <v>2.382638441018603E-4</v>
      </c>
      <c r="M8653" s="42">
        <f t="shared" si="105"/>
        <v>4.5807917570077645</v>
      </c>
    </row>
    <row r="8654" spans="1:13" x14ac:dyDescent="0.2">
      <c r="A8654" s="84">
        <v>360</v>
      </c>
      <c r="B8654" s="85">
        <v>41977</v>
      </c>
      <c r="C8654" s="105">
        <v>15.61</v>
      </c>
      <c r="D8654" s="195">
        <f t="shared" si="98"/>
        <v>1</v>
      </c>
      <c r="E8654"/>
      <c r="F8654" s="96">
        <v>2.31</v>
      </c>
      <c r="G8654" s="91">
        <f t="shared" si="99"/>
        <v>8.9599999999999991</v>
      </c>
      <c r="H8654" s="41">
        <f t="shared" si="100"/>
        <v>2.3839134518244265E-4</v>
      </c>
      <c r="I8654" s="42">
        <f t="shared" si="101"/>
        <v>97.408988005993166</v>
      </c>
      <c r="J8654" s="41">
        <f t="shared" si="102"/>
        <v>2.4888888888888888E-4</v>
      </c>
      <c r="K8654" s="42">
        <f t="shared" si="103"/>
        <v>4.8502260932049257</v>
      </c>
      <c r="L8654" s="41">
        <f t="shared" si="104"/>
        <v>2.3839134518244265E-4</v>
      </c>
      <c r="M8654" s="42">
        <f t="shared" si="105"/>
        <v>4.581030148352947</v>
      </c>
    </row>
    <row r="8655" spans="1:13" x14ac:dyDescent="0.2">
      <c r="A8655" s="84">
        <v>360</v>
      </c>
      <c r="B8655" s="85">
        <v>41978</v>
      </c>
      <c r="C8655" s="105">
        <v>15.54</v>
      </c>
      <c r="D8655" s="195">
        <f t="shared" si="98"/>
        <v>1</v>
      </c>
      <c r="E8655"/>
      <c r="F8655" s="96">
        <v>2.31</v>
      </c>
      <c r="G8655" s="91">
        <f t="shared" si="99"/>
        <v>8.9249999999999989</v>
      </c>
      <c r="H8655" s="41">
        <f t="shared" si="100"/>
        <v>2.3749871506462128E-4</v>
      </c>
      <c r="I8655" s="42">
        <f t="shared" si="101"/>
        <v>97.43212251548033</v>
      </c>
      <c r="J8655" s="41">
        <f t="shared" si="102"/>
        <v>2.4791666666666663E-4</v>
      </c>
      <c r="K8655" s="42">
        <f t="shared" si="103"/>
        <v>4.8504740098715926</v>
      </c>
      <c r="L8655" s="41">
        <f t="shared" si="104"/>
        <v>2.3749871506462128E-4</v>
      </c>
      <c r="M8655" s="42">
        <f t="shared" si="105"/>
        <v>4.581267647068012</v>
      </c>
    </row>
    <row r="8656" spans="1:13" x14ac:dyDescent="0.2">
      <c r="A8656" s="84">
        <v>360</v>
      </c>
      <c r="B8656" s="85">
        <v>41979</v>
      </c>
      <c r="C8656" s="105">
        <v>15.54</v>
      </c>
      <c r="D8656" s="195">
        <f t="shared" si="98"/>
        <v>1</v>
      </c>
      <c r="E8656"/>
      <c r="F8656" s="96">
        <v>2.31</v>
      </c>
      <c r="G8656" s="91">
        <f t="shared" si="99"/>
        <v>8.9249999999999989</v>
      </c>
      <c r="H8656" s="41">
        <f t="shared" si="100"/>
        <v>2.3749871506462128E-4</v>
      </c>
      <c r="I8656" s="42">
        <f t="shared" si="101"/>
        <v>97.45526251938378</v>
      </c>
      <c r="J8656" s="41">
        <f t="shared" si="102"/>
        <v>2.4791666666666663E-4</v>
      </c>
      <c r="K8656" s="42">
        <f t="shared" si="103"/>
        <v>4.8507219265382595</v>
      </c>
      <c r="L8656" s="41">
        <f t="shared" si="104"/>
        <v>2.3749871506462128E-4</v>
      </c>
      <c r="M8656" s="42">
        <f t="shared" si="105"/>
        <v>4.5815051457830762</v>
      </c>
    </row>
    <row r="8657" spans="1:13" x14ac:dyDescent="0.2">
      <c r="A8657" s="84">
        <v>360</v>
      </c>
      <c r="B8657" s="85">
        <v>41980</v>
      </c>
      <c r="C8657" s="105">
        <v>15.54</v>
      </c>
      <c r="D8657" s="195">
        <f t="shared" si="98"/>
        <v>1</v>
      </c>
      <c r="E8657"/>
      <c r="F8657" s="96">
        <v>2.31</v>
      </c>
      <c r="G8657" s="91">
        <f t="shared" si="99"/>
        <v>8.9249999999999989</v>
      </c>
      <c r="H8657" s="41">
        <f t="shared" si="100"/>
        <v>2.3749871506462128E-4</v>
      </c>
      <c r="I8657" s="42">
        <f t="shared" si="101"/>
        <v>97.478408019008413</v>
      </c>
      <c r="J8657" s="41">
        <f t="shared" si="102"/>
        <v>2.4791666666666663E-4</v>
      </c>
      <c r="K8657" s="42">
        <f t="shared" si="103"/>
        <v>4.8509698432049264</v>
      </c>
      <c r="L8657" s="41">
        <f t="shared" si="104"/>
        <v>2.3749871506462128E-4</v>
      </c>
      <c r="M8657" s="42">
        <f t="shared" si="105"/>
        <v>4.5817426444981404</v>
      </c>
    </row>
    <row r="8658" spans="1:13" x14ac:dyDescent="0.2">
      <c r="A8658" s="84">
        <v>360</v>
      </c>
      <c r="B8658" s="85">
        <v>41981</v>
      </c>
      <c r="C8658" s="105">
        <v>15.54</v>
      </c>
      <c r="D8658" s="195">
        <f t="shared" si="98"/>
        <v>1</v>
      </c>
      <c r="E8658"/>
      <c r="F8658" s="96">
        <v>2.31</v>
      </c>
      <c r="G8658" s="91">
        <f t="shared" si="99"/>
        <v>8.9249999999999989</v>
      </c>
      <c r="H8658" s="41">
        <f t="shared" si="100"/>
        <v>2.3749871506462128E-4</v>
      </c>
      <c r="I8658" s="42">
        <f t="shared" si="101"/>
        <v>97.501559015659467</v>
      </c>
      <c r="J8658" s="41">
        <f t="shared" si="102"/>
        <v>2.4791666666666663E-4</v>
      </c>
      <c r="K8658" s="42">
        <f t="shared" si="103"/>
        <v>4.8512177598715933</v>
      </c>
      <c r="L8658" s="41">
        <f t="shared" si="104"/>
        <v>2.3749871506462128E-4</v>
      </c>
      <c r="M8658" s="42">
        <f t="shared" si="105"/>
        <v>4.5819801432132046</v>
      </c>
    </row>
    <row r="8659" spans="1:13" x14ac:dyDescent="0.2">
      <c r="A8659" s="84">
        <v>360</v>
      </c>
      <c r="B8659" s="85">
        <v>41982</v>
      </c>
      <c r="C8659" s="105">
        <v>15.58</v>
      </c>
      <c r="D8659" s="195">
        <f t="shared" si="98"/>
        <v>1</v>
      </c>
      <c r="E8659"/>
      <c r="F8659" s="96">
        <v>2.31</v>
      </c>
      <c r="G8659" s="91">
        <f t="shared" si="99"/>
        <v>8.9450000000000003</v>
      </c>
      <c r="H8659" s="41">
        <f t="shared" si="100"/>
        <v>2.38008824434921E-4</v>
      </c>
      <c r="I8659" s="42">
        <f t="shared" si="101"/>
        <v>97.524765247101357</v>
      </c>
      <c r="J8659" s="41">
        <f t="shared" si="102"/>
        <v>2.4847222222222225E-4</v>
      </c>
      <c r="K8659" s="42">
        <f t="shared" si="103"/>
        <v>4.8514662320938156</v>
      </c>
      <c r="L8659" s="41">
        <f t="shared" si="104"/>
        <v>2.38008824434921E-4</v>
      </c>
      <c r="M8659" s="42">
        <f t="shared" si="105"/>
        <v>4.5822181520376395</v>
      </c>
    </row>
    <row r="8660" spans="1:13" x14ac:dyDescent="0.2">
      <c r="A8660" s="84">
        <v>360</v>
      </c>
      <c r="B8660" s="85">
        <v>41983</v>
      </c>
      <c r="C8660" s="105">
        <v>15.58</v>
      </c>
      <c r="D8660" s="195">
        <f t="shared" si="98"/>
        <v>1</v>
      </c>
      <c r="E8660"/>
      <c r="F8660" s="96">
        <v>2.29</v>
      </c>
      <c r="G8660" s="91">
        <f t="shared" si="99"/>
        <v>8.9350000000000005</v>
      </c>
      <c r="H8660" s="41">
        <f t="shared" si="100"/>
        <v>2.3775378142398829E-4</v>
      </c>
      <c r="I8660" s="42">
        <f t="shared" si="101"/>
        <v>97.547952128821336</v>
      </c>
      <c r="J8660" s="41">
        <f t="shared" si="102"/>
        <v>2.4819444444444444E-4</v>
      </c>
      <c r="K8660" s="42">
        <f t="shared" si="103"/>
        <v>4.8517144265382601</v>
      </c>
      <c r="L8660" s="41">
        <f t="shared" si="104"/>
        <v>2.3775378142398829E-4</v>
      </c>
      <c r="M8660" s="42">
        <f t="shared" si="105"/>
        <v>4.5824559058190637</v>
      </c>
    </row>
    <row r="8661" spans="1:13" x14ac:dyDescent="0.2">
      <c r="A8661" s="84">
        <v>360</v>
      </c>
      <c r="B8661" s="85">
        <v>41984</v>
      </c>
      <c r="C8661" s="105">
        <v>15.59</v>
      </c>
      <c r="D8661" s="195">
        <f t="shared" si="98"/>
        <v>1</v>
      </c>
      <c r="E8661"/>
      <c r="F8661" s="96">
        <v>2.27</v>
      </c>
      <c r="G8661" s="91">
        <f t="shared" si="99"/>
        <v>8.93</v>
      </c>
      <c r="H8661" s="41">
        <f t="shared" si="100"/>
        <v>2.3762625116319214E-4</v>
      </c>
      <c r="I8661" s="42">
        <f t="shared" si="101"/>
        <v>97.571132082994353</v>
      </c>
      <c r="J8661" s="41">
        <f t="shared" si="102"/>
        <v>2.4805555555555556E-4</v>
      </c>
      <c r="K8661" s="42">
        <f t="shared" si="103"/>
        <v>4.8519624820938159</v>
      </c>
      <c r="L8661" s="41">
        <f t="shared" si="104"/>
        <v>2.3762625116319214E-4</v>
      </c>
      <c r="M8661" s="42">
        <f t="shared" si="105"/>
        <v>4.5826935320702269</v>
      </c>
    </row>
    <row r="8662" spans="1:13" x14ac:dyDescent="0.2">
      <c r="A8662" s="84">
        <v>360</v>
      </c>
      <c r="B8662" s="85">
        <v>41985</v>
      </c>
      <c r="C8662" s="105">
        <v>15.4</v>
      </c>
      <c r="D8662" s="195">
        <f t="shared" si="98"/>
        <v>1</v>
      </c>
      <c r="E8662"/>
      <c r="F8662" s="96">
        <v>2.2799999999999998</v>
      </c>
      <c r="G8662" s="91">
        <f t="shared" si="99"/>
        <v>8.84</v>
      </c>
      <c r="H8662" s="41">
        <f t="shared" si="100"/>
        <v>2.3532970771156236E-4</v>
      </c>
      <c r="I8662" s="42">
        <f t="shared" si="101"/>
        <v>97.594093468988532</v>
      </c>
      <c r="J8662" s="41">
        <f t="shared" si="102"/>
        <v>2.4555555555555556E-4</v>
      </c>
      <c r="K8662" s="42">
        <f t="shared" si="103"/>
        <v>4.8522080376493717</v>
      </c>
      <c r="L8662" s="41">
        <f t="shared" si="104"/>
        <v>2.3532970771156236E-4</v>
      </c>
      <c r="M8662" s="42">
        <f t="shared" si="105"/>
        <v>4.5829288617779387</v>
      </c>
    </row>
    <row r="8663" spans="1:13" x14ac:dyDescent="0.2">
      <c r="A8663" s="84">
        <v>360</v>
      </c>
      <c r="B8663" s="85">
        <v>41986</v>
      </c>
      <c r="C8663" s="105">
        <v>15.4</v>
      </c>
      <c r="D8663" s="195">
        <f t="shared" si="98"/>
        <v>1</v>
      </c>
      <c r="E8663"/>
      <c r="F8663" s="96">
        <v>2.2799999999999998</v>
      </c>
      <c r="G8663" s="91">
        <f t="shared" si="99"/>
        <v>8.84</v>
      </c>
      <c r="H8663" s="41">
        <f t="shared" si="100"/>
        <v>2.3532970771156236E-4</v>
      </c>
      <c r="I8663" s="42">
        <f t="shared" si="101"/>
        <v>97.617060258478958</v>
      </c>
      <c r="J8663" s="41">
        <f t="shared" si="102"/>
        <v>2.4555555555555556E-4</v>
      </c>
      <c r="K8663" s="42">
        <f t="shared" si="103"/>
        <v>4.8524535932049275</v>
      </c>
      <c r="L8663" s="41">
        <f t="shared" si="104"/>
        <v>2.3532970771156236E-4</v>
      </c>
      <c r="M8663" s="42">
        <f t="shared" si="105"/>
        <v>4.5831641914856505</v>
      </c>
    </row>
    <row r="8664" spans="1:13" x14ac:dyDescent="0.2">
      <c r="A8664" s="84">
        <v>360</v>
      </c>
      <c r="B8664" s="85">
        <v>41987</v>
      </c>
      <c r="C8664" s="105">
        <v>15.4</v>
      </c>
      <c r="D8664" s="195">
        <f t="shared" si="98"/>
        <v>1</v>
      </c>
      <c r="E8664"/>
      <c r="F8664" s="96">
        <v>2.2799999999999998</v>
      </c>
      <c r="G8664" s="91">
        <f t="shared" si="99"/>
        <v>8.84</v>
      </c>
      <c r="H8664" s="41">
        <f t="shared" si="100"/>
        <v>2.3532970771156236E-4</v>
      </c>
      <c r="I8664" s="42">
        <f t="shared" si="101"/>
        <v>97.640032452737245</v>
      </c>
      <c r="J8664" s="41">
        <f t="shared" si="102"/>
        <v>2.4555555555555556E-4</v>
      </c>
      <c r="K8664" s="42">
        <f t="shared" si="103"/>
        <v>4.8526991487604834</v>
      </c>
      <c r="L8664" s="41">
        <f t="shared" si="104"/>
        <v>2.3532970771156236E-4</v>
      </c>
      <c r="M8664" s="42">
        <f t="shared" si="105"/>
        <v>4.5833995211933622</v>
      </c>
    </row>
    <row r="8665" spans="1:13" x14ac:dyDescent="0.2">
      <c r="A8665" s="84">
        <v>360</v>
      </c>
      <c r="B8665" s="85">
        <v>41988</v>
      </c>
      <c r="C8665" s="105">
        <v>15.36</v>
      </c>
      <c r="D8665" s="195">
        <f t="shared" si="98"/>
        <v>1</v>
      </c>
      <c r="E8665"/>
      <c r="F8665" s="96">
        <v>2.25</v>
      </c>
      <c r="G8665" s="91">
        <f t="shared" si="99"/>
        <v>8.8049999999999997</v>
      </c>
      <c r="H8665" s="41">
        <f t="shared" si="100"/>
        <v>2.3443609601447868E-4</v>
      </c>
      <c r="I8665" s="42">
        <f t="shared" si="101"/>
        <v>97.662922800760185</v>
      </c>
      <c r="J8665" s="41">
        <f t="shared" si="102"/>
        <v>2.4458333333333331E-4</v>
      </c>
      <c r="K8665" s="42">
        <f t="shared" si="103"/>
        <v>4.8529437320938165</v>
      </c>
      <c r="L8665" s="41">
        <f t="shared" si="104"/>
        <v>2.3443609601447868E-4</v>
      </c>
      <c r="M8665" s="42">
        <f t="shared" si="105"/>
        <v>4.5836339572893765</v>
      </c>
    </row>
    <row r="8666" spans="1:13" x14ac:dyDescent="0.2">
      <c r="A8666" s="84">
        <v>360</v>
      </c>
      <c r="B8666" s="85">
        <v>41989</v>
      </c>
      <c r="C8666" s="105">
        <v>15.37</v>
      </c>
      <c r="D8666" s="195">
        <f t="shared" si="98"/>
        <v>1</v>
      </c>
      <c r="E8666"/>
      <c r="F8666" s="96">
        <v>2.21</v>
      </c>
      <c r="G8666" s="91">
        <f t="shared" si="99"/>
        <v>8.7899999999999991</v>
      </c>
      <c r="H8666" s="41">
        <f t="shared" si="100"/>
        <v>2.3405303181811554E-4</v>
      </c>
      <c r="I8666" s="42">
        <f t="shared" si="101"/>
        <v>97.685781103937927</v>
      </c>
      <c r="J8666" s="41">
        <f t="shared" si="102"/>
        <v>2.4416666666666662E-4</v>
      </c>
      <c r="K8666" s="42">
        <f t="shared" si="103"/>
        <v>4.8531878987604831</v>
      </c>
      <c r="L8666" s="41">
        <f t="shared" si="104"/>
        <v>2.3405303181811554E-4</v>
      </c>
      <c r="M8666" s="42">
        <f t="shared" si="105"/>
        <v>4.5838680103211944</v>
      </c>
    </row>
    <row r="8667" spans="1:13" x14ac:dyDescent="0.2">
      <c r="A8667" s="84">
        <v>360</v>
      </c>
      <c r="B8667" s="85">
        <v>41990</v>
      </c>
      <c r="C8667" s="105">
        <v>15.37</v>
      </c>
      <c r="D8667" s="195">
        <f t="shared" si="98"/>
        <v>1</v>
      </c>
      <c r="E8667"/>
      <c r="F8667" s="96">
        <v>2.2400000000000002</v>
      </c>
      <c r="G8667" s="91">
        <f t="shared" si="99"/>
        <v>8.8049999999999997</v>
      </c>
      <c r="H8667" s="41">
        <f t="shared" si="100"/>
        <v>2.3443609601447868E-4</v>
      </c>
      <c r="I8667" s="42">
        <f t="shared" si="101"/>
        <v>97.708682177096065</v>
      </c>
      <c r="J8667" s="41">
        <f t="shared" si="102"/>
        <v>2.4458333333333331E-4</v>
      </c>
      <c r="K8667" s="42">
        <f t="shared" si="103"/>
        <v>4.8534324820938162</v>
      </c>
      <c r="L8667" s="41">
        <f t="shared" si="104"/>
        <v>2.3443609601447868E-4</v>
      </c>
      <c r="M8667" s="42">
        <f t="shared" si="105"/>
        <v>4.5841024464172087</v>
      </c>
    </row>
    <row r="8668" spans="1:13" x14ac:dyDescent="0.2">
      <c r="A8668" s="84">
        <v>360</v>
      </c>
      <c r="B8668" s="85">
        <v>41991</v>
      </c>
      <c r="C8668" s="105">
        <v>15.74</v>
      </c>
      <c r="D8668" s="195">
        <f t="shared" si="98"/>
        <v>1</v>
      </c>
      <c r="E8668"/>
      <c r="F8668" s="96">
        <v>2.2400000000000002</v>
      </c>
      <c r="G8668" s="91">
        <f t="shared" si="99"/>
        <v>8.99</v>
      </c>
      <c r="H8668" s="41">
        <f t="shared" si="100"/>
        <v>2.391562291619298E-4</v>
      </c>
      <c r="I8668" s="42">
        <f t="shared" si="101"/>
        <v>97.732049817081915</v>
      </c>
      <c r="J8668" s="41">
        <f t="shared" si="102"/>
        <v>2.4972222222222225E-4</v>
      </c>
      <c r="K8668" s="42">
        <f t="shared" si="103"/>
        <v>4.8536822043160388</v>
      </c>
      <c r="L8668" s="41">
        <f t="shared" si="104"/>
        <v>2.391562291619298E-4</v>
      </c>
      <c r="M8668" s="42">
        <f t="shared" si="105"/>
        <v>4.5843416026463704</v>
      </c>
    </row>
    <row r="8669" spans="1:13" x14ac:dyDescent="0.2">
      <c r="A8669" s="84">
        <v>360</v>
      </c>
      <c r="B8669" s="85">
        <v>41992</v>
      </c>
      <c r="C8669" s="105">
        <v>15.74</v>
      </c>
      <c r="D8669" s="195">
        <f t="shared" si="98"/>
        <v>1</v>
      </c>
      <c r="E8669"/>
      <c r="F8669" s="96">
        <v>2.2599999999999998</v>
      </c>
      <c r="G8669" s="91">
        <f t="shared" si="99"/>
        <v>9</v>
      </c>
      <c r="H8669" s="41">
        <f t="shared" si="100"/>
        <v>2.3941114383307927E-4</v>
      </c>
      <c r="I8669" s="42">
        <f t="shared" si="101"/>
        <v>97.75544795891777</v>
      </c>
      <c r="J8669" s="41">
        <f t="shared" si="102"/>
        <v>2.5000000000000001E-4</v>
      </c>
      <c r="K8669" s="42">
        <f t="shared" si="103"/>
        <v>4.8539322043160391</v>
      </c>
      <c r="L8669" s="41">
        <f t="shared" si="104"/>
        <v>2.3941114383307927E-4</v>
      </c>
      <c r="M8669" s="42">
        <f t="shared" si="105"/>
        <v>4.5845810137902037</v>
      </c>
    </row>
    <row r="8670" spans="1:13" x14ac:dyDescent="0.2">
      <c r="A8670" s="84">
        <v>360</v>
      </c>
      <c r="B8670" s="85">
        <v>41993</v>
      </c>
      <c r="C8670" s="105">
        <v>15.74</v>
      </c>
      <c r="D8670" s="195">
        <f t="shared" si="98"/>
        <v>1</v>
      </c>
      <c r="E8670"/>
      <c r="F8670" s="96">
        <v>2.2599999999999998</v>
      </c>
      <c r="G8670" s="91">
        <f t="shared" si="99"/>
        <v>9</v>
      </c>
      <c r="H8670" s="41">
        <f t="shared" si="100"/>
        <v>2.3941114383307927E-4</v>
      </c>
      <c r="I8670" s="42">
        <f t="shared" si="101"/>
        <v>97.778851702529536</v>
      </c>
      <c r="J8670" s="41">
        <f t="shared" si="102"/>
        <v>2.5000000000000001E-4</v>
      </c>
      <c r="K8670" s="42">
        <f t="shared" si="103"/>
        <v>4.8541822043160394</v>
      </c>
      <c r="L8670" s="41">
        <f t="shared" si="104"/>
        <v>2.3941114383307927E-4</v>
      </c>
      <c r="M8670" s="42">
        <f t="shared" si="105"/>
        <v>4.584820424934037</v>
      </c>
    </row>
    <row r="8671" spans="1:13" x14ac:dyDescent="0.2">
      <c r="A8671" s="84">
        <v>360</v>
      </c>
      <c r="B8671" s="85">
        <v>41994</v>
      </c>
      <c r="C8671" s="105">
        <v>15.74</v>
      </c>
      <c r="D8671" s="195">
        <f t="shared" si="98"/>
        <v>1</v>
      </c>
      <c r="E8671"/>
      <c r="F8671" s="96">
        <v>2.2599999999999998</v>
      </c>
      <c r="G8671" s="91">
        <f t="shared" si="99"/>
        <v>9</v>
      </c>
      <c r="H8671" s="41">
        <f t="shared" si="100"/>
        <v>2.3941114383307927E-4</v>
      </c>
      <c r="I8671" s="42">
        <f t="shared" si="101"/>
        <v>97.80226104925832</v>
      </c>
      <c r="J8671" s="41">
        <f t="shared" si="102"/>
        <v>2.5000000000000001E-4</v>
      </c>
      <c r="K8671" s="42">
        <f t="shared" si="103"/>
        <v>4.8544322043160397</v>
      </c>
      <c r="L8671" s="41">
        <f t="shared" si="104"/>
        <v>2.3941114383307927E-4</v>
      </c>
      <c r="M8671" s="42">
        <f t="shared" si="105"/>
        <v>4.5850598360778703</v>
      </c>
    </row>
    <row r="8672" spans="1:13" x14ac:dyDescent="0.2">
      <c r="A8672" s="84">
        <v>360</v>
      </c>
      <c r="B8672" s="85">
        <v>41995</v>
      </c>
      <c r="C8672" s="105">
        <v>15.73</v>
      </c>
      <c r="D8672" s="195">
        <f t="shared" si="98"/>
        <v>1</v>
      </c>
      <c r="E8672"/>
      <c r="F8672" s="96">
        <v>2.27</v>
      </c>
      <c r="G8672" s="91">
        <f t="shared" si="99"/>
        <v>9</v>
      </c>
      <c r="H8672" s="41">
        <f t="shared" si="100"/>
        <v>2.3941114383307927E-4</v>
      </c>
      <c r="I8672" s="42">
        <f t="shared" si="101"/>
        <v>97.825676000445583</v>
      </c>
      <c r="J8672" s="41">
        <f t="shared" si="102"/>
        <v>2.5000000000000001E-4</v>
      </c>
      <c r="K8672" s="42">
        <f t="shared" si="103"/>
        <v>4.85468220431604</v>
      </c>
      <c r="L8672" s="41">
        <f t="shared" si="104"/>
        <v>2.3941114383307927E-4</v>
      </c>
      <c r="M8672" s="42">
        <f t="shared" si="105"/>
        <v>4.5852992472217036</v>
      </c>
    </row>
    <row r="8673" spans="1:13" x14ac:dyDescent="0.2">
      <c r="A8673" s="84">
        <v>360</v>
      </c>
      <c r="B8673" s="85">
        <v>41996</v>
      </c>
      <c r="C8673" s="105">
        <v>15.8</v>
      </c>
      <c r="D8673" s="195">
        <f t="shared" si="98"/>
        <v>1</v>
      </c>
      <c r="E8673"/>
      <c r="F8673" s="96">
        <v>2.25</v>
      </c>
      <c r="G8673" s="91">
        <f t="shared" si="99"/>
        <v>9.0250000000000004</v>
      </c>
      <c r="H8673" s="41">
        <f t="shared" si="100"/>
        <v>2.400483284921151E-4</v>
      </c>
      <c r="I8673" s="42">
        <f t="shared" si="101"/>
        <v>97.849158890453097</v>
      </c>
      <c r="J8673" s="41">
        <f t="shared" si="102"/>
        <v>2.5069444444444445E-4</v>
      </c>
      <c r="K8673" s="42">
        <f t="shared" si="103"/>
        <v>4.8549328987604845</v>
      </c>
      <c r="L8673" s="41">
        <f t="shared" si="104"/>
        <v>2.400483284921151E-4</v>
      </c>
      <c r="M8673" s="42">
        <f t="shared" si="105"/>
        <v>4.5855392955501957</v>
      </c>
    </row>
    <row r="8674" spans="1:13" x14ac:dyDescent="0.2">
      <c r="A8674" s="84">
        <v>360</v>
      </c>
      <c r="B8674" s="85">
        <v>41997</v>
      </c>
      <c r="C8674" s="105">
        <v>15.81</v>
      </c>
      <c r="D8674" s="195">
        <f t="shared" si="98"/>
        <v>1</v>
      </c>
      <c r="E8674"/>
      <c r="F8674" s="96">
        <v>2.23</v>
      </c>
      <c r="G8674" s="91">
        <f t="shared" si="99"/>
        <v>9.02</v>
      </c>
      <c r="H8674" s="41">
        <f t="shared" si="100"/>
        <v>2.3992090321733883E-4</v>
      </c>
      <c r="I8674" s="42">
        <f t="shared" si="101"/>
        <v>97.872634949033156</v>
      </c>
      <c r="J8674" s="41">
        <f t="shared" si="102"/>
        <v>2.5055555555555557E-4</v>
      </c>
      <c r="K8674" s="42">
        <f t="shared" si="103"/>
        <v>4.8551834543160401</v>
      </c>
      <c r="L8674" s="41">
        <f t="shared" si="104"/>
        <v>2.3992090321733883E-4</v>
      </c>
      <c r="M8674" s="42">
        <f t="shared" si="105"/>
        <v>4.585779216453413</v>
      </c>
    </row>
    <row r="8675" spans="1:13" x14ac:dyDescent="0.2">
      <c r="A8675" s="84">
        <v>360</v>
      </c>
      <c r="B8675" s="85">
        <v>41998</v>
      </c>
      <c r="C8675" s="105">
        <v>15.81</v>
      </c>
      <c r="D8675" s="195">
        <f t="shared" si="98"/>
        <v>1</v>
      </c>
      <c r="E8675"/>
      <c r="F8675" s="96">
        <v>2.23</v>
      </c>
      <c r="G8675" s="91">
        <f t="shared" si="99"/>
        <v>9.02</v>
      </c>
      <c r="H8675" s="41">
        <f t="shared" si="100"/>
        <v>2.3992090321733883E-4</v>
      </c>
      <c r="I8675" s="42">
        <f t="shared" si="101"/>
        <v>97.896116640010391</v>
      </c>
      <c r="J8675" s="41">
        <f t="shared" si="102"/>
        <v>2.5055555555555557E-4</v>
      </c>
      <c r="K8675" s="42">
        <f t="shared" si="103"/>
        <v>4.8554340098715958</v>
      </c>
      <c r="L8675" s="41">
        <f t="shared" si="104"/>
        <v>2.3992090321733883E-4</v>
      </c>
      <c r="M8675" s="42">
        <f t="shared" si="105"/>
        <v>4.5860191373566304</v>
      </c>
    </row>
    <row r="8676" spans="1:13" x14ac:dyDescent="0.2">
      <c r="A8676" s="84">
        <v>360</v>
      </c>
      <c r="B8676" s="85">
        <v>41999</v>
      </c>
      <c r="C8676" s="105">
        <v>15.88</v>
      </c>
      <c r="D8676" s="195">
        <f t="shared" si="98"/>
        <v>1</v>
      </c>
      <c r="E8676"/>
      <c r="F8676" s="96">
        <v>2.2799999999999998</v>
      </c>
      <c r="G8676" s="91">
        <f t="shared" si="99"/>
        <v>9.08</v>
      </c>
      <c r="H8676" s="41">
        <f t="shared" si="100"/>
        <v>2.4144962201688713E-4</v>
      </c>
      <c r="I8676" s="42">
        <f t="shared" si="101"/>
        <v>97.919753620370045</v>
      </c>
      <c r="J8676" s="41">
        <f t="shared" si="102"/>
        <v>2.522222222222222E-4</v>
      </c>
      <c r="K8676" s="42">
        <f t="shared" si="103"/>
        <v>4.8556862320938183</v>
      </c>
      <c r="L8676" s="41">
        <f t="shared" si="104"/>
        <v>2.4144962201688713E-4</v>
      </c>
      <c r="M8676" s="42">
        <f t="shared" si="105"/>
        <v>4.5862605869786472</v>
      </c>
    </row>
    <row r="8677" spans="1:13" x14ac:dyDescent="0.2">
      <c r="A8677" s="84">
        <v>360</v>
      </c>
      <c r="B8677" s="85">
        <v>42000</v>
      </c>
      <c r="C8677" s="105">
        <v>15.88</v>
      </c>
      <c r="D8677" s="195">
        <f t="shared" si="98"/>
        <v>1</v>
      </c>
      <c r="E8677"/>
      <c r="F8677" s="96">
        <v>2.2799999999999998</v>
      </c>
      <c r="G8677" s="91">
        <f t="shared" si="99"/>
        <v>9.08</v>
      </c>
      <c r="H8677" s="41">
        <f t="shared" si="100"/>
        <v>2.4144962201688713E-4</v>
      </c>
      <c r="I8677" s="42">
        <f t="shared" si="101"/>
        <v>97.943396307869676</v>
      </c>
      <c r="J8677" s="41">
        <f t="shared" si="102"/>
        <v>2.522222222222222E-4</v>
      </c>
      <c r="K8677" s="42">
        <f t="shared" si="103"/>
        <v>4.8559384543160409</v>
      </c>
      <c r="L8677" s="41">
        <f t="shared" si="104"/>
        <v>2.4144962201688713E-4</v>
      </c>
      <c r="M8677" s="42">
        <f t="shared" si="105"/>
        <v>4.5865020366006641</v>
      </c>
    </row>
    <row r="8678" spans="1:13" x14ac:dyDescent="0.2">
      <c r="A8678" s="84">
        <v>360</v>
      </c>
      <c r="B8678" s="85">
        <v>42001</v>
      </c>
      <c r="C8678" s="105">
        <v>15.88</v>
      </c>
      <c r="D8678" s="195">
        <f t="shared" si="98"/>
        <v>1</v>
      </c>
      <c r="E8678"/>
      <c r="F8678" s="96">
        <v>2.2799999999999998</v>
      </c>
      <c r="G8678" s="91">
        <f t="shared" si="99"/>
        <v>9.08</v>
      </c>
      <c r="H8678" s="41">
        <f t="shared" si="100"/>
        <v>2.4144962201688713E-4</v>
      </c>
      <c r="I8678" s="42">
        <f t="shared" si="101"/>
        <v>97.967044703887268</v>
      </c>
      <c r="J8678" s="41">
        <f t="shared" si="102"/>
        <v>2.522222222222222E-4</v>
      </c>
      <c r="K8678" s="42">
        <f t="shared" si="103"/>
        <v>4.8561906765382634</v>
      </c>
      <c r="L8678" s="41">
        <f t="shared" si="104"/>
        <v>2.4144962201688713E-4</v>
      </c>
      <c r="M8678" s="42">
        <f t="shared" si="105"/>
        <v>4.586743486222681</v>
      </c>
    </row>
    <row r="8679" spans="1:13" x14ac:dyDescent="0.2">
      <c r="A8679" s="84">
        <v>360</v>
      </c>
      <c r="B8679" s="85">
        <v>42002</v>
      </c>
      <c r="C8679" s="105">
        <v>15.96</v>
      </c>
      <c r="D8679" s="195">
        <f t="shared" si="98"/>
        <v>1</v>
      </c>
      <c r="E8679"/>
      <c r="F8679" s="96">
        <v>2.27</v>
      </c>
      <c r="G8679" s="91">
        <f t="shared" si="99"/>
        <v>9.1150000000000002</v>
      </c>
      <c r="H8679" s="41">
        <f t="shared" si="100"/>
        <v>2.4234098745279375E-4</v>
      </c>
      <c r="I8679" s="42">
        <f t="shared" si="101"/>
        <v>97.990786134238647</v>
      </c>
      <c r="J8679" s="41">
        <f t="shared" si="102"/>
        <v>2.5319444444444445E-4</v>
      </c>
      <c r="K8679" s="42">
        <f t="shared" si="103"/>
        <v>4.8564438709827078</v>
      </c>
      <c r="L8679" s="41">
        <f t="shared" si="104"/>
        <v>2.4234098745279375E-4</v>
      </c>
      <c r="M8679" s="42">
        <f t="shared" si="105"/>
        <v>4.5869858272101336</v>
      </c>
    </row>
    <row r="8680" spans="1:13" x14ac:dyDescent="0.2">
      <c r="A8680" s="84">
        <v>360</v>
      </c>
      <c r="B8680" s="85">
        <v>42003</v>
      </c>
      <c r="C8680" s="105">
        <v>16.04</v>
      </c>
      <c r="D8680" s="195">
        <f t="shared" si="98"/>
        <v>1</v>
      </c>
      <c r="E8680"/>
      <c r="F8680" s="96">
        <v>2.27</v>
      </c>
      <c r="G8680" s="91">
        <f t="shared" si="99"/>
        <v>9.1549999999999994</v>
      </c>
      <c r="H8680" s="41">
        <f t="shared" si="100"/>
        <v>2.4335934174524176E-4</v>
      </c>
      <c r="I8680" s="42">
        <f t="shared" si="101"/>
        <v>98.01463310744937</v>
      </c>
      <c r="J8680" s="41">
        <f t="shared" si="102"/>
        <v>2.5430555555555552E-4</v>
      </c>
      <c r="K8680" s="42">
        <f t="shared" si="103"/>
        <v>4.8566981765382637</v>
      </c>
      <c r="L8680" s="41">
        <f t="shared" si="104"/>
        <v>2.4335934174524176E-4</v>
      </c>
      <c r="M8680" s="42">
        <f t="shared" si="105"/>
        <v>4.5872291865518786</v>
      </c>
    </row>
    <row r="8681" spans="1:13" x14ac:dyDescent="0.2">
      <c r="A8681" s="84">
        <v>360</v>
      </c>
      <c r="B8681" s="85">
        <v>42004</v>
      </c>
      <c r="C8681" s="105">
        <v>16.260000000000002</v>
      </c>
      <c r="D8681" s="195">
        <f t="shared" si="98"/>
        <v>1</v>
      </c>
      <c r="E8681"/>
      <c r="F8681" s="96">
        <v>2.2599999999999998</v>
      </c>
      <c r="G8681" s="91">
        <f t="shared" si="99"/>
        <v>9.2600000000000016</v>
      </c>
      <c r="H8681" s="41">
        <f t="shared" si="100"/>
        <v>2.4603075221185655E-4</v>
      </c>
      <c r="I8681" s="42">
        <f t="shared" si="101"/>
        <v>98.038747721360565</v>
      </c>
      <c r="J8681" s="41">
        <f t="shared" si="102"/>
        <v>2.5722222222222227E-4</v>
      </c>
      <c r="K8681" s="42">
        <f t="shared" si="103"/>
        <v>4.8569553987604861</v>
      </c>
      <c r="L8681" s="41">
        <f t="shared" si="104"/>
        <v>2.4603075221185655E-4</v>
      </c>
      <c r="M8681" s="42">
        <f t="shared" si="105"/>
        <v>4.5874752173040907</v>
      </c>
    </row>
    <row r="8682" spans="1:13" x14ac:dyDescent="0.2">
      <c r="A8682" s="84">
        <v>360</v>
      </c>
      <c r="B8682" s="85">
        <v>42005</v>
      </c>
      <c r="C8682" s="105">
        <v>16.260000000000002</v>
      </c>
      <c r="D8682" s="195">
        <f t="shared" si="98"/>
        <v>1</v>
      </c>
      <c r="E8682"/>
      <c r="F8682" s="96">
        <v>2.2599999999999998</v>
      </c>
      <c r="G8682" s="91">
        <f t="shared" si="99"/>
        <v>9.2600000000000016</v>
      </c>
      <c r="H8682" s="41">
        <f t="shared" si="100"/>
        <v>2.4603075221185655E-4</v>
      </c>
      <c r="I8682" s="42">
        <f t="shared" si="101"/>
        <v>98.062868268208362</v>
      </c>
      <c r="J8682" s="41">
        <f t="shared" si="102"/>
        <v>2.5722222222222227E-4</v>
      </c>
      <c r="K8682" s="42">
        <f t="shared" si="103"/>
        <v>4.8572126209827085</v>
      </c>
      <c r="L8682" s="41">
        <f t="shared" si="104"/>
        <v>2.4603075221185655E-4</v>
      </c>
      <c r="M8682" s="42">
        <f t="shared" si="105"/>
        <v>4.5877212480563028</v>
      </c>
    </row>
    <row r="8683" spans="1:13" x14ac:dyDescent="0.2">
      <c r="A8683" s="84">
        <v>360</v>
      </c>
      <c r="B8683" s="85">
        <v>42006</v>
      </c>
      <c r="C8683" s="105">
        <v>16.260000000000002</v>
      </c>
      <c r="D8683" s="195">
        <f t="shared" si="98"/>
        <v>1</v>
      </c>
      <c r="E8683"/>
      <c r="F8683" s="96">
        <v>2.2599999999999998</v>
      </c>
      <c r="G8683" s="91">
        <f t="shared" si="99"/>
        <v>9.2600000000000016</v>
      </c>
      <c r="H8683" s="41">
        <f t="shared" si="100"/>
        <v>2.4603075221185655E-4</v>
      </c>
      <c r="I8683" s="42">
        <f t="shared" si="101"/>
        <v>98.086994749452444</v>
      </c>
      <c r="J8683" s="41">
        <f t="shared" si="102"/>
        <v>2.5722222222222227E-4</v>
      </c>
      <c r="K8683" s="42">
        <f t="shared" si="103"/>
        <v>4.8574698432049308</v>
      </c>
      <c r="L8683" s="41">
        <f t="shared" si="104"/>
        <v>2.4603075221185655E-4</v>
      </c>
      <c r="M8683" s="42">
        <f t="shared" si="105"/>
        <v>4.5879672788085148</v>
      </c>
    </row>
    <row r="8684" spans="1:13" x14ac:dyDescent="0.2">
      <c r="A8684" s="84">
        <v>360</v>
      </c>
      <c r="B8684" s="85">
        <v>42007</v>
      </c>
      <c r="C8684" s="105">
        <v>16.260000000000002</v>
      </c>
      <c r="D8684" s="195">
        <f t="shared" si="98"/>
        <v>1</v>
      </c>
      <c r="E8684"/>
      <c r="F8684" s="96">
        <v>2.2599999999999998</v>
      </c>
      <c r="G8684" s="91">
        <f t="shared" si="99"/>
        <v>9.2600000000000016</v>
      </c>
      <c r="H8684" s="41">
        <f t="shared" si="100"/>
        <v>2.4603075221185655E-4</v>
      </c>
      <c r="I8684" s="42">
        <f t="shared" si="101"/>
        <v>98.111127166552848</v>
      </c>
      <c r="J8684" s="41">
        <f t="shared" si="102"/>
        <v>2.5722222222222227E-4</v>
      </c>
      <c r="K8684" s="42">
        <f t="shared" si="103"/>
        <v>4.8577270654271532</v>
      </c>
      <c r="L8684" s="41">
        <f t="shared" si="104"/>
        <v>2.4603075221185655E-4</v>
      </c>
      <c r="M8684" s="42">
        <f t="shared" si="105"/>
        <v>4.5882133095607269</v>
      </c>
    </row>
    <row r="8685" spans="1:13" x14ac:dyDescent="0.2">
      <c r="A8685" s="84">
        <v>360</v>
      </c>
      <c r="B8685" s="85">
        <v>42008</v>
      </c>
      <c r="C8685" s="105">
        <v>16.260000000000002</v>
      </c>
      <c r="D8685" s="195">
        <f t="shared" si="98"/>
        <v>1</v>
      </c>
      <c r="E8685"/>
      <c r="F8685" s="96">
        <v>2.2599999999999998</v>
      </c>
      <c r="G8685" s="91">
        <f t="shared" si="99"/>
        <v>9.2600000000000016</v>
      </c>
      <c r="H8685" s="41">
        <f t="shared" si="100"/>
        <v>2.4603075221185655E-4</v>
      </c>
      <c r="I8685" s="42">
        <f t="shared" si="101"/>
        <v>98.135265520969995</v>
      </c>
      <c r="J8685" s="41">
        <f t="shared" si="102"/>
        <v>2.5722222222222227E-4</v>
      </c>
      <c r="K8685" s="42">
        <f t="shared" si="103"/>
        <v>4.8579842876493755</v>
      </c>
      <c r="L8685" s="41">
        <f t="shared" si="104"/>
        <v>2.4603075221185655E-4</v>
      </c>
      <c r="M8685" s="42">
        <f t="shared" si="105"/>
        <v>4.588459340312939</v>
      </c>
    </row>
    <row r="8686" spans="1:13" x14ac:dyDescent="0.2">
      <c r="A8686" s="84">
        <v>360</v>
      </c>
      <c r="B8686" s="85">
        <v>42009</v>
      </c>
      <c r="C8686" s="105">
        <v>16.34</v>
      </c>
      <c r="D8686" s="195">
        <f t="shared" si="98"/>
        <v>1</v>
      </c>
      <c r="E8686"/>
      <c r="F8686" s="96">
        <v>2.2799999999999998</v>
      </c>
      <c r="G8686" s="91">
        <f t="shared" si="99"/>
        <v>9.31</v>
      </c>
      <c r="H8686" s="41">
        <f t="shared" si="100"/>
        <v>2.473019527475806E-4</v>
      </c>
      <c r="I8686" s="42">
        <f t="shared" si="101"/>
        <v>98.159534563766726</v>
      </c>
      <c r="J8686" s="41">
        <f t="shared" si="102"/>
        <v>2.5861111111111115E-4</v>
      </c>
      <c r="K8686" s="42">
        <f t="shared" si="103"/>
        <v>4.8582428987604862</v>
      </c>
      <c r="L8686" s="41">
        <f t="shared" si="104"/>
        <v>2.473019527475806E-4</v>
      </c>
      <c r="M8686" s="42">
        <f t="shared" si="105"/>
        <v>4.5887066422656861</v>
      </c>
    </row>
    <row r="8687" spans="1:13" x14ac:dyDescent="0.2">
      <c r="A8687" s="84">
        <v>360</v>
      </c>
      <c r="B8687" s="85">
        <v>42010</v>
      </c>
      <c r="C8687" s="105">
        <v>16.309999999999999</v>
      </c>
      <c r="D8687" s="195">
        <f t="shared" si="98"/>
        <v>1</v>
      </c>
      <c r="E8687"/>
      <c r="F8687" s="96">
        <v>2.23</v>
      </c>
      <c r="G8687" s="91">
        <f t="shared" si="99"/>
        <v>9.27</v>
      </c>
      <c r="H8687" s="41">
        <f t="shared" si="100"/>
        <v>2.4628503872192731E-4</v>
      </c>
      <c r="I8687" s="42">
        <f t="shared" si="101"/>
        <v>98.183709788537683</v>
      </c>
      <c r="J8687" s="41">
        <f t="shared" si="102"/>
        <v>2.5749999999999997E-4</v>
      </c>
      <c r="K8687" s="42">
        <f t="shared" si="103"/>
        <v>4.8585003987604862</v>
      </c>
      <c r="L8687" s="41">
        <f t="shared" si="104"/>
        <v>2.4628503872192731E-4</v>
      </c>
      <c r="M8687" s="42">
        <f t="shared" si="105"/>
        <v>4.5889529273044083</v>
      </c>
    </row>
    <row r="8688" spans="1:13" x14ac:dyDescent="0.2">
      <c r="A8688" s="84">
        <v>360</v>
      </c>
      <c r="B8688" s="85">
        <v>42011</v>
      </c>
      <c r="C8688" s="105">
        <v>16.27</v>
      </c>
      <c r="D8688" s="195">
        <f t="shared" si="98"/>
        <v>1</v>
      </c>
      <c r="E8688"/>
      <c r="F8688" s="96">
        <v>2.2400000000000002</v>
      </c>
      <c r="G8688" s="91">
        <f t="shared" si="99"/>
        <v>9.254999999999999</v>
      </c>
      <c r="H8688" s="41">
        <f t="shared" si="100"/>
        <v>2.4590360025356084E-4</v>
      </c>
      <c r="I8688" s="42">
        <f t="shared" si="101"/>
        <v>98.20785351626094</v>
      </c>
      <c r="J8688" s="41">
        <f t="shared" si="102"/>
        <v>2.5708333333333328E-4</v>
      </c>
      <c r="K8688" s="42">
        <f t="shared" si="103"/>
        <v>4.8587574820938197</v>
      </c>
      <c r="L8688" s="41">
        <f t="shared" si="104"/>
        <v>2.4590360025356084E-4</v>
      </c>
      <c r="M8688" s="42">
        <f t="shared" si="105"/>
        <v>4.5891988309046621</v>
      </c>
    </row>
    <row r="8689" spans="1:13" x14ac:dyDescent="0.2">
      <c r="A8689" s="84">
        <v>360</v>
      </c>
      <c r="B8689" s="85">
        <v>42012</v>
      </c>
      <c r="C8689" s="105">
        <v>16.21</v>
      </c>
      <c r="D8689" s="195">
        <f t="shared" ref="D8689:D8752" si="106">B8689-B8688</f>
        <v>1</v>
      </c>
      <c r="E8689"/>
      <c r="F8689" s="96">
        <v>2.25</v>
      </c>
      <c r="G8689" s="91">
        <f t="shared" si="99"/>
        <v>9.23</v>
      </c>
      <c r="H8689" s="41">
        <f t="shared" si="100"/>
        <v>2.4526775340527607E-4</v>
      </c>
      <c r="I8689" s="42">
        <f t="shared" si="101"/>
        <v>98.231940735859624</v>
      </c>
      <c r="J8689" s="41">
        <f t="shared" si="102"/>
        <v>2.563888888888889E-4</v>
      </c>
      <c r="K8689" s="42">
        <f t="shared" si="103"/>
        <v>4.8590138709827082</v>
      </c>
      <c r="L8689" s="41">
        <f t="shared" si="104"/>
        <v>2.4526775340527607E-4</v>
      </c>
      <c r="M8689" s="42">
        <f t="shared" si="105"/>
        <v>4.5894440986580669</v>
      </c>
    </row>
    <row r="8690" spans="1:13" x14ac:dyDescent="0.2">
      <c r="A8690" s="84">
        <v>360</v>
      </c>
      <c r="B8690" s="85">
        <v>42013</v>
      </c>
      <c r="C8690" s="105">
        <v>16.18</v>
      </c>
      <c r="D8690" s="195">
        <f t="shared" si="106"/>
        <v>1</v>
      </c>
      <c r="E8690"/>
      <c r="F8690" s="96">
        <v>2.25</v>
      </c>
      <c r="G8690" s="91">
        <f t="shared" si="99"/>
        <v>9.2149999999999999</v>
      </c>
      <c r="H8690" s="41">
        <f t="shared" si="100"/>
        <v>2.4488617563256376E-4</v>
      </c>
      <c r="I8690" s="42">
        <f t="shared" si="101"/>
        <v>98.255996380151387</v>
      </c>
      <c r="J8690" s="41">
        <f t="shared" si="102"/>
        <v>2.5597222222222221E-4</v>
      </c>
      <c r="K8690" s="42">
        <f t="shared" si="103"/>
        <v>4.8592698432049302</v>
      </c>
      <c r="L8690" s="41">
        <f t="shared" si="104"/>
        <v>2.4488617563256376E-4</v>
      </c>
      <c r="M8690" s="42">
        <f t="shared" si="105"/>
        <v>4.5896889848336997</v>
      </c>
    </row>
    <row r="8691" spans="1:13" x14ac:dyDescent="0.2">
      <c r="A8691" s="84">
        <v>360</v>
      </c>
      <c r="B8691" s="85">
        <v>42014</v>
      </c>
      <c r="C8691" s="105">
        <v>16.18</v>
      </c>
      <c r="D8691" s="195">
        <f t="shared" si="106"/>
        <v>1</v>
      </c>
      <c r="E8691"/>
      <c r="F8691" s="96">
        <v>2.25</v>
      </c>
      <c r="G8691" s="91">
        <f t="shared" si="99"/>
        <v>9.2149999999999999</v>
      </c>
      <c r="H8691" s="41">
        <f t="shared" si="100"/>
        <v>2.4488617563256376E-4</v>
      </c>
      <c r="I8691" s="42">
        <f t="shared" si="101"/>
        <v>98.280057915337892</v>
      </c>
      <c r="J8691" s="41">
        <f t="shared" si="102"/>
        <v>2.5597222222222221E-4</v>
      </c>
      <c r="K8691" s="42">
        <f t="shared" si="103"/>
        <v>4.8595258154271521</v>
      </c>
      <c r="L8691" s="41">
        <f t="shared" si="104"/>
        <v>2.4488617563256376E-4</v>
      </c>
      <c r="M8691" s="42">
        <f t="shared" si="105"/>
        <v>4.5899338710093325</v>
      </c>
    </row>
    <row r="8692" spans="1:13" x14ac:dyDescent="0.2">
      <c r="A8692" s="84">
        <v>360</v>
      </c>
      <c r="B8692" s="85">
        <v>42015</v>
      </c>
      <c r="C8692" s="105">
        <v>16.18</v>
      </c>
      <c r="D8692" s="195">
        <f t="shared" si="106"/>
        <v>1</v>
      </c>
      <c r="E8692"/>
      <c r="F8692" s="96">
        <v>2.25</v>
      </c>
      <c r="G8692" s="91">
        <f t="shared" si="99"/>
        <v>9.2149999999999999</v>
      </c>
      <c r="H8692" s="41">
        <f t="shared" si="100"/>
        <v>2.4488617563256376E-4</v>
      </c>
      <c r="I8692" s="42">
        <f t="shared" si="101"/>
        <v>98.304125342861724</v>
      </c>
      <c r="J8692" s="41">
        <f t="shared" si="102"/>
        <v>2.5597222222222221E-4</v>
      </c>
      <c r="K8692" s="42">
        <f t="shared" si="103"/>
        <v>4.8597817876493741</v>
      </c>
      <c r="L8692" s="41">
        <f t="shared" si="104"/>
        <v>2.4488617563256376E-4</v>
      </c>
      <c r="M8692" s="42">
        <f t="shared" si="105"/>
        <v>4.5901787571849653</v>
      </c>
    </row>
    <row r="8693" spans="1:13" x14ac:dyDescent="0.2">
      <c r="A8693" s="84">
        <v>360</v>
      </c>
      <c r="B8693" s="85">
        <v>42016</v>
      </c>
      <c r="C8693" s="105">
        <v>16.16</v>
      </c>
      <c r="D8693" s="195">
        <f t="shared" si="106"/>
        <v>1</v>
      </c>
      <c r="E8693"/>
      <c r="F8693" s="96">
        <v>2.2599999999999998</v>
      </c>
      <c r="G8693" s="91">
        <f t="shared" si="99"/>
        <v>9.2100000000000009</v>
      </c>
      <c r="H8693" s="41">
        <f t="shared" si="100"/>
        <v>2.4475897142806069E-4</v>
      </c>
      <c r="I8693" s="42">
        <f t="shared" si="101"/>
        <v>98.328186159467776</v>
      </c>
      <c r="J8693" s="41">
        <f t="shared" si="102"/>
        <v>2.5583333333333334E-4</v>
      </c>
      <c r="K8693" s="42">
        <f t="shared" si="103"/>
        <v>4.8600376209827072</v>
      </c>
      <c r="L8693" s="41">
        <f t="shared" si="104"/>
        <v>2.4475897142806069E-4</v>
      </c>
      <c r="M8693" s="42">
        <f t="shared" si="105"/>
        <v>4.5904235161563935</v>
      </c>
    </row>
    <row r="8694" spans="1:13" x14ac:dyDescent="0.2">
      <c r="A8694" s="84">
        <v>360</v>
      </c>
      <c r="B8694" s="85">
        <v>42017</v>
      </c>
      <c r="C8694" s="105">
        <v>16.13</v>
      </c>
      <c r="D8694" s="195">
        <f t="shared" si="106"/>
        <v>1</v>
      </c>
      <c r="E8694"/>
      <c r="F8694" s="96">
        <v>2.27</v>
      </c>
      <c r="G8694" s="91">
        <f t="shared" si="99"/>
        <v>9.1999999999999993</v>
      </c>
      <c r="H8694" s="41">
        <f t="shared" si="100"/>
        <v>2.4450454559477031E-4</v>
      </c>
      <c r="I8694" s="42">
        <f t="shared" si="101"/>
        <v>98.352227847943851</v>
      </c>
      <c r="J8694" s="41">
        <f t="shared" si="102"/>
        <v>2.5555555555555553E-4</v>
      </c>
      <c r="K8694" s="42">
        <f t="shared" si="103"/>
        <v>4.8602931765382626</v>
      </c>
      <c r="L8694" s="41">
        <f t="shared" si="104"/>
        <v>2.4450454559477031E-4</v>
      </c>
      <c r="M8694" s="42">
        <f t="shared" si="105"/>
        <v>4.5906680207019885</v>
      </c>
    </row>
    <row r="8695" spans="1:13" x14ac:dyDescent="0.2">
      <c r="A8695" s="84">
        <v>360</v>
      </c>
      <c r="B8695" s="85">
        <v>42018</v>
      </c>
      <c r="C8695" s="105">
        <v>16.100000000000001</v>
      </c>
      <c r="D8695" s="195">
        <f t="shared" si="106"/>
        <v>1</v>
      </c>
      <c r="E8695"/>
      <c r="F8695" s="96">
        <v>2.23</v>
      </c>
      <c r="G8695" s="91">
        <f t="shared" si="99"/>
        <v>9.1650000000000009</v>
      </c>
      <c r="H8695" s="41">
        <f t="shared" si="100"/>
        <v>2.4361387217153307E-4</v>
      </c>
      <c r="I8695" s="42">
        <f t="shared" si="101"/>
        <v>98.376187815006588</v>
      </c>
      <c r="J8695" s="41">
        <f t="shared" si="102"/>
        <v>2.5458333333333333E-4</v>
      </c>
      <c r="K8695" s="42">
        <f t="shared" si="103"/>
        <v>4.8605477598715963</v>
      </c>
      <c r="L8695" s="41">
        <f t="shared" si="104"/>
        <v>2.4361387217153307E-4</v>
      </c>
      <c r="M8695" s="42">
        <f t="shared" si="105"/>
        <v>4.5909116345741605</v>
      </c>
    </row>
    <row r="8696" spans="1:13" x14ac:dyDescent="0.2">
      <c r="A8696" s="84">
        <v>360</v>
      </c>
      <c r="B8696" s="85">
        <v>42019</v>
      </c>
      <c r="C8696" s="105">
        <v>16.11</v>
      </c>
      <c r="D8696" s="195">
        <f t="shared" si="106"/>
        <v>1</v>
      </c>
      <c r="E8696"/>
      <c r="F8696" s="96">
        <v>2.2200000000000002</v>
      </c>
      <c r="G8696" s="91">
        <f t="shared" si="99"/>
        <v>9.1649999999999991</v>
      </c>
      <c r="H8696" s="41">
        <f t="shared" si="100"/>
        <v>2.4361387217153307E-4</v>
      </c>
      <c r="I8696" s="42">
        <f t="shared" si="101"/>
        <v>98.400153619049675</v>
      </c>
      <c r="J8696" s="41">
        <f t="shared" si="102"/>
        <v>2.5458333333333333E-4</v>
      </c>
      <c r="K8696" s="42">
        <f t="shared" si="103"/>
        <v>4.8608023432049299</v>
      </c>
      <c r="L8696" s="41">
        <f t="shared" si="104"/>
        <v>2.4361387217153307E-4</v>
      </c>
      <c r="M8696" s="42">
        <f t="shared" si="105"/>
        <v>4.5911552484463325</v>
      </c>
    </row>
    <row r="8697" spans="1:13" x14ac:dyDescent="0.2">
      <c r="A8697" s="84">
        <v>360</v>
      </c>
      <c r="B8697" s="85">
        <v>42020</v>
      </c>
      <c r="C8697" s="105">
        <v>16.079999999999998</v>
      </c>
      <c r="D8697" s="195">
        <f t="shared" si="106"/>
        <v>1</v>
      </c>
      <c r="E8697"/>
      <c r="F8697" s="96">
        <v>2.21</v>
      </c>
      <c r="G8697" s="91">
        <f t="shared" si="99"/>
        <v>9.1449999999999996</v>
      </c>
      <c r="H8697" s="41">
        <f t="shared" si="100"/>
        <v>2.4310478806466307E-4</v>
      </c>
      <c r="I8697" s="42">
        <f t="shared" si="101"/>
        <v>98.424075167540764</v>
      </c>
      <c r="J8697" s="41">
        <f t="shared" si="102"/>
        <v>2.5402777777777777E-4</v>
      </c>
      <c r="K8697" s="42">
        <f t="shared" si="103"/>
        <v>4.8610563709827073</v>
      </c>
      <c r="L8697" s="41">
        <f t="shared" si="104"/>
        <v>2.4310478806466307E-4</v>
      </c>
      <c r="M8697" s="42">
        <f t="shared" si="105"/>
        <v>4.5913983532343972</v>
      </c>
    </row>
    <row r="8698" spans="1:13" x14ac:dyDescent="0.2">
      <c r="A8698" s="84">
        <v>360</v>
      </c>
      <c r="B8698" s="85">
        <v>42021</v>
      </c>
      <c r="C8698" s="105">
        <v>16.079999999999998</v>
      </c>
      <c r="D8698" s="195">
        <f t="shared" si="106"/>
        <v>1</v>
      </c>
      <c r="E8698"/>
      <c r="F8698" s="96">
        <v>2.21</v>
      </c>
      <c r="G8698" s="91">
        <f t="shared" si="99"/>
        <v>9.1449999999999996</v>
      </c>
      <c r="H8698" s="41">
        <f t="shared" si="100"/>
        <v>2.4310478806466307E-4</v>
      </c>
      <c r="I8698" s="42">
        <f t="shared" si="101"/>
        <v>98.448002531474827</v>
      </c>
      <c r="J8698" s="41">
        <f t="shared" si="102"/>
        <v>2.5402777777777777E-4</v>
      </c>
      <c r="K8698" s="42">
        <f t="shared" si="103"/>
        <v>4.8613103987604847</v>
      </c>
      <c r="L8698" s="41">
        <f t="shared" si="104"/>
        <v>2.4310478806466307E-4</v>
      </c>
      <c r="M8698" s="42">
        <f t="shared" si="105"/>
        <v>4.5916414580224618</v>
      </c>
    </row>
    <row r="8699" spans="1:13" x14ac:dyDescent="0.2">
      <c r="A8699" s="84">
        <v>360</v>
      </c>
      <c r="B8699" s="85">
        <v>42022</v>
      </c>
      <c r="C8699" s="105">
        <v>16.079999999999998</v>
      </c>
      <c r="D8699" s="195">
        <f t="shared" si="106"/>
        <v>1</v>
      </c>
      <c r="E8699"/>
      <c r="F8699" s="96">
        <v>2.21</v>
      </c>
      <c r="G8699" s="91">
        <f t="shared" si="99"/>
        <v>9.1449999999999996</v>
      </c>
      <c r="H8699" s="41">
        <f t="shared" si="100"/>
        <v>2.4310478806466307E-4</v>
      </c>
      <c r="I8699" s="42">
        <f t="shared" si="101"/>
        <v>98.471935712265633</v>
      </c>
      <c r="J8699" s="41">
        <f t="shared" si="102"/>
        <v>2.5402777777777777E-4</v>
      </c>
      <c r="K8699" s="42">
        <f t="shared" si="103"/>
        <v>4.861564426538262</v>
      </c>
      <c r="L8699" s="41">
        <f t="shared" si="104"/>
        <v>2.4310478806466307E-4</v>
      </c>
      <c r="M8699" s="42">
        <f t="shared" si="105"/>
        <v>4.5918845628105265</v>
      </c>
    </row>
    <row r="8700" spans="1:13" x14ac:dyDescent="0.2">
      <c r="A8700" s="84">
        <v>360</v>
      </c>
      <c r="B8700" s="85">
        <v>42023</v>
      </c>
      <c r="C8700" s="105">
        <v>16.059999999999999</v>
      </c>
      <c r="D8700" s="195">
        <f t="shared" si="106"/>
        <v>1</v>
      </c>
      <c r="E8700"/>
      <c r="F8700" s="96">
        <v>2.2400000000000002</v>
      </c>
      <c r="G8700" s="91">
        <f t="shared" si="99"/>
        <v>9.1499999999999986</v>
      </c>
      <c r="H8700" s="41">
        <f t="shared" si="100"/>
        <v>2.4323206781207141E-4</v>
      </c>
      <c r="I8700" s="42">
        <f t="shared" si="101"/>
        <v>98.49588724481039</v>
      </c>
      <c r="J8700" s="41">
        <f t="shared" si="102"/>
        <v>2.5416666666666665E-4</v>
      </c>
      <c r="K8700" s="42">
        <f t="shared" si="103"/>
        <v>4.8618185932049283</v>
      </c>
      <c r="L8700" s="41">
        <f t="shared" si="104"/>
        <v>2.4323206781207141E-4</v>
      </c>
      <c r="M8700" s="42">
        <f t="shared" si="105"/>
        <v>4.5921277948783388</v>
      </c>
    </row>
    <row r="8701" spans="1:13" x14ac:dyDescent="0.2">
      <c r="A8701" s="84">
        <v>360</v>
      </c>
      <c r="B8701" s="85">
        <v>42024</v>
      </c>
      <c r="C8701" s="105">
        <v>16.059999999999999</v>
      </c>
      <c r="D8701" s="195">
        <f t="shared" si="106"/>
        <v>1</v>
      </c>
      <c r="E8701"/>
      <c r="F8701" s="96">
        <v>2.2599999999999998</v>
      </c>
      <c r="G8701" s="91">
        <f t="shared" si="99"/>
        <v>9.16</v>
      </c>
      <c r="H8701" s="41">
        <f t="shared" si="100"/>
        <v>2.4348660986484028E-4</v>
      </c>
      <c r="I8701" s="42">
        <f t="shared" si="101"/>
        <v>98.519869674481257</v>
      </c>
      <c r="J8701" s="41">
        <f t="shared" si="102"/>
        <v>2.5444444444444446E-4</v>
      </c>
      <c r="K8701" s="42">
        <f t="shared" si="103"/>
        <v>4.862073037649373</v>
      </c>
      <c r="L8701" s="41">
        <f t="shared" si="104"/>
        <v>2.4348660986484028E-4</v>
      </c>
      <c r="M8701" s="42">
        <f t="shared" si="105"/>
        <v>4.5923712814882034</v>
      </c>
    </row>
    <row r="8702" spans="1:13" x14ac:dyDescent="0.2">
      <c r="A8702" s="84">
        <v>360</v>
      </c>
      <c r="B8702" s="85">
        <v>42025</v>
      </c>
      <c r="C8702" s="105">
        <v>16.03</v>
      </c>
      <c r="D8702" s="195">
        <f t="shared" si="106"/>
        <v>1</v>
      </c>
      <c r="E8702"/>
      <c r="F8702" s="96">
        <v>2.2400000000000002</v>
      </c>
      <c r="G8702" s="91">
        <f t="shared" si="99"/>
        <v>9.1350000000000016</v>
      </c>
      <c r="H8702" s="41">
        <f t="shared" si="100"/>
        <v>2.4285021112513405E-4</v>
      </c>
      <c r="I8702" s="42">
        <f t="shared" si="101"/>
        <v>98.543795245631728</v>
      </c>
      <c r="J8702" s="41">
        <f t="shared" si="102"/>
        <v>2.5375000000000007E-4</v>
      </c>
      <c r="K8702" s="42">
        <f t="shared" si="103"/>
        <v>4.8623267876493728</v>
      </c>
      <c r="L8702" s="41">
        <f t="shared" si="104"/>
        <v>2.4285021112513405E-4</v>
      </c>
      <c r="M8702" s="42">
        <f t="shared" si="105"/>
        <v>4.5926141316993281</v>
      </c>
    </row>
    <row r="8703" spans="1:13" x14ac:dyDescent="0.2">
      <c r="A8703" s="84">
        <v>360</v>
      </c>
      <c r="B8703" s="85">
        <v>42026</v>
      </c>
      <c r="C8703" s="105">
        <v>16.13</v>
      </c>
      <c r="D8703" s="195">
        <f t="shared" si="106"/>
        <v>1</v>
      </c>
      <c r="E8703"/>
      <c r="F8703" s="96">
        <v>2.25</v>
      </c>
      <c r="G8703" s="91">
        <f t="shared" si="99"/>
        <v>9.19</v>
      </c>
      <c r="H8703" s="41">
        <f t="shared" si="100"/>
        <v>2.4425009652606633E-4</v>
      </c>
      <c r="I8703" s="42">
        <f t="shared" si="101"/>
        <v>98.567864577132525</v>
      </c>
      <c r="J8703" s="41">
        <f t="shared" si="102"/>
        <v>2.5527777777777777E-4</v>
      </c>
      <c r="K8703" s="42">
        <f t="shared" si="103"/>
        <v>4.8625820654271505</v>
      </c>
      <c r="L8703" s="41">
        <f t="shared" si="104"/>
        <v>2.4425009652606633E-4</v>
      </c>
      <c r="M8703" s="42">
        <f t="shared" si="105"/>
        <v>4.5928583817958542</v>
      </c>
    </row>
    <row r="8704" spans="1:13" x14ac:dyDescent="0.2">
      <c r="A8704" s="84">
        <v>360</v>
      </c>
      <c r="B8704" s="85">
        <v>42027</v>
      </c>
      <c r="C8704" s="105">
        <v>16.14</v>
      </c>
      <c r="D8704" s="195">
        <f t="shared" si="106"/>
        <v>1</v>
      </c>
      <c r="E8704"/>
      <c r="F8704" s="96">
        <v>2.23</v>
      </c>
      <c r="G8704" s="91">
        <f t="shared" si="99"/>
        <v>9.1850000000000005</v>
      </c>
      <c r="H8704" s="41">
        <f t="shared" si="100"/>
        <v>2.4412286327701871E-4</v>
      </c>
      <c r="I8704" s="42">
        <f t="shared" si="101"/>
        <v>98.591927246460202</v>
      </c>
      <c r="J8704" s="41">
        <f t="shared" si="102"/>
        <v>2.551388888888889E-4</v>
      </c>
      <c r="K8704" s="42">
        <f t="shared" si="103"/>
        <v>4.8628372043160395</v>
      </c>
      <c r="L8704" s="41">
        <f t="shared" si="104"/>
        <v>2.4412286327701871E-4</v>
      </c>
      <c r="M8704" s="42">
        <f t="shared" si="105"/>
        <v>4.5931025046591314</v>
      </c>
    </row>
    <row r="8705" spans="1:13" x14ac:dyDescent="0.2">
      <c r="A8705" s="84">
        <v>360</v>
      </c>
      <c r="B8705" s="85">
        <v>42028</v>
      </c>
      <c r="C8705" s="105">
        <v>16.14</v>
      </c>
      <c r="D8705" s="195">
        <f t="shared" si="106"/>
        <v>1</v>
      </c>
      <c r="E8705"/>
      <c r="F8705" s="96">
        <v>2.23</v>
      </c>
      <c r="G8705" s="91">
        <f t="shared" si="99"/>
        <v>9.1850000000000005</v>
      </c>
      <c r="H8705" s="41">
        <f t="shared" si="100"/>
        <v>2.4412286327701871E-4</v>
      </c>
      <c r="I8705" s="42">
        <f t="shared" si="101"/>
        <v>98.615995790035612</v>
      </c>
      <c r="J8705" s="41">
        <f t="shared" si="102"/>
        <v>2.551388888888889E-4</v>
      </c>
      <c r="K8705" s="42">
        <f t="shared" si="103"/>
        <v>4.8630923432049284</v>
      </c>
      <c r="L8705" s="41">
        <f t="shared" si="104"/>
        <v>2.4412286327701871E-4</v>
      </c>
      <c r="M8705" s="42">
        <f t="shared" si="105"/>
        <v>4.5933466275224086</v>
      </c>
    </row>
    <row r="8706" spans="1:13" x14ac:dyDescent="0.2">
      <c r="A8706" s="84">
        <v>360</v>
      </c>
      <c r="B8706" s="85">
        <v>42029</v>
      </c>
      <c r="C8706" s="105">
        <v>16.14</v>
      </c>
      <c r="D8706" s="195">
        <f t="shared" si="106"/>
        <v>1</v>
      </c>
      <c r="E8706"/>
      <c r="F8706" s="96">
        <v>2.23</v>
      </c>
      <c r="G8706" s="91">
        <f t="shared" si="99"/>
        <v>9.1850000000000005</v>
      </c>
      <c r="H8706" s="41">
        <f t="shared" si="100"/>
        <v>2.4412286327701871E-4</v>
      </c>
      <c r="I8706" s="42">
        <f t="shared" si="101"/>
        <v>98.640070209292787</v>
      </c>
      <c r="J8706" s="41">
        <f t="shared" si="102"/>
        <v>2.551388888888889E-4</v>
      </c>
      <c r="K8706" s="42">
        <f t="shared" si="103"/>
        <v>4.8633474820938174</v>
      </c>
      <c r="L8706" s="41">
        <f t="shared" si="104"/>
        <v>2.4412286327701871E-4</v>
      </c>
      <c r="M8706" s="42">
        <f t="shared" si="105"/>
        <v>4.5935907503856859</v>
      </c>
    </row>
    <row r="8707" spans="1:13" x14ac:dyDescent="0.2">
      <c r="A8707" s="84">
        <v>360</v>
      </c>
      <c r="B8707" s="85">
        <v>42030</v>
      </c>
      <c r="C8707" s="105">
        <v>16.149999999999999</v>
      </c>
      <c r="D8707" s="195">
        <f t="shared" si="106"/>
        <v>1</v>
      </c>
      <c r="E8707"/>
      <c r="F8707" s="96">
        <v>2.25</v>
      </c>
      <c r="G8707" s="91">
        <f t="shared" si="99"/>
        <v>9.1999999999999993</v>
      </c>
      <c r="H8707" s="41">
        <f t="shared" si="100"/>
        <v>2.4450454559477031E-4</v>
      </c>
      <c r="I8707" s="42">
        <f t="shared" si="101"/>
        <v>98.664188154836751</v>
      </c>
      <c r="J8707" s="41">
        <f t="shared" si="102"/>
        <v>2.5555555555555553E-4</v>
      </c>
      <c r="K8707" s="42">
        <f t="shared" si="103"/>
        <v>4.8636030376493729</v>
      </c>
      <c r="L8707" s="41">
        <f t="shared" si="104"/>
        <v>2.4450454559477031E-4</v>
      </c>
      <c r="M8707" s="42">
        <f t="shared" si="105"/>
        <v>4.5938352549312809</v>
      </c>
    </row>
    <row r="8708" spans="1:13" x14ac:dyDescent="0.2">
      <c r="A8708" s="84">
        <v>360</v>
      </c>
      <c r="B8708" s="85">
        <v>42031</v>
      </c>
      <c r="C8708" s="105">
        <v>16.190000000000001</v>
      </c>
      <c r="D8708" s="195">
        <f t="shared" si="106"/>
        <v>1</v>
      </c>
      <c r="E8708"/>
      <c r="F8708" s="96">
        <v>2.2400000000000002</v>
      </c>
      <c r="G8708" s="91">
        <f t="shared" si="99"/>
        <v>9.2149999999999999</v>
      </c>
      <c r="H8708" s="41">
        <f t="shared" si="100"/>
        <v>2.4488617563256376E-4</v>
      </c>
      <c r="I8708" s="42">
        <f t="shared" si="101"/>
        <v>98.688349650545874</v>
      </c>
      <c r="J8708" s="41">
        <f t="shared" si="102"/>
        <v>2.5597222222222221E-4</v>
      </c>
      <c r="K8708" s="42">
        <f t="shared" si="103"/>
        <v>4.8638590098715948</v>
      </c>
      <c r="L8708" s="41">
        <f t="shared" si="104"/>
        <v>2.4488617563256376E-4</v>
      </c>
      <c r="M8708" s="42">
        <f t="shared" si="105"/>
        <v>4.5940801411069137</v>
      </c>
    </row>
    <row r="8709" spans="1:13" x14ac:dyDescent="0.2">
      <c r="A8709" s="84">
        <v>360</v>
      </c>
      <c r="B8709" s="85">
        <v>42032</v>
      </c>
      <c r="C8709" s="105">
        <v>16.190000000000001</v>
      </c>
      <c r="D8709" s="195">
        <f t="shared" si="106"/>
        <v>1</v>
      </c>
      <c r="E8709"/>
      <c r="F8709" s="96">
        <v>2.25</v>
      </c>
      <c r="G8709" s="91">
        <f t="shared" si="99"/>
        <v>9.2200000000000006</v>
      </c>
      <c r="H8709" s="41">
        <f t="shared" si="100"/>
        <v>2.4501337403015633E-4</v>
      </c>
      <c r="I8709" s="42">
        <f t="shared" si="101"/>
        <v>98.712529616071222</v>
      </c>
      <c r="J8709" s="41">
        <f t="shared" si="102"/>
        <v>2.5611111111111114E-4</v>
      </c>
      <c r="K8709" s="42">
        <f t="shared" si="103"/>
        <v>4.8641151209827056</v>
      </c>
      <c r="L8709" s="41">
        <f t="shared" si="104"/>
        <v>2.4501337403015633E-4</v>
      </c>
      <c r="M8709" s="42">
        <f t="shared" si="105"/>
        <v>4.594325154480944</v>
      </c>
    </row>
    <row r="8710" spans="1:13" x14ac:dyDescent="0.2">
      <c r="A8710" s="84">
        <v>360</v>
      </c>
      <c r="B8710" s="85">
        <v>42033</v>
      </c>
      <c r="C8710" s="105">
        <v>16.190000000000001</v>
      </c>
      <c r="D8710" s="195">
        <f t="shared" si="106"/>
        <v>1</v>
      </c>
      <c r="E8710"/>
      <c r="F8710" s="96">
        <v>2.23</v>
      </c>
      <c r="G8710" s="91">
        <f t="shared" si="99"/>
        <v>9.2100000000000009</v>
      </c>
      <c r="H8710" s="41">
        <f t="shared" si="100"/>
        <v>2.4475897142806069E-4</v>
      </c>
      <c r="I8710" s="42">
        <f t="shared" si="101"/>
        <v>98.73669039328712</v>
      </c>
      <c r="J8710" s="41">
        <f t="shared" si="102"/>
        <v>2.5583333333333334E-4</v>
      </c>
      <c r="K8710" s="42">
        <f t="shared" si="103"/>
        <v>4.8643709543160387</v>
      </c>
      <c r="L8710" s="41">
        <f t="shared" si="104"/>
        <v>2.4475897142806069E-4</v>
      </c>
      <c r="M8710" s="42">
        <f t="shared" si="105"/>
        <v>4.5945699134523723</v>
      </c>
    </row>
    <row r="8711" spans="1:13" x14ac:dyDescent="0.2">
      <c r="A8711" s="84">
        <v>360</v>
      </c>
      <c r="B8711" s="85">
        <v>42034</v>
      </c>
      <c r="C8711" s="105">
        <v>16.149999999999999</v>
      </c>
      <c r="D8711" s="195">
        <f t="shared" si="106"/>
        <v>1</v>
      </c>
      <c r="E8711"/>
      <c r="F8711" s="96">
        <v>2.27</v>
      </c>
      <c r="G8711" s="91">
        <f t="shared" si="99"/>
        <v>9.2099999999999991</v>
      </c>
      <c r="H8711" s="41">
        <f t="shared" si="100"/>
        <v>2.4475897142806069E-4</v>
      </c>
      <c r="I8711" s="42">
        <f t="shared" si="101"/>
        <v>98.760857084069997</v>
      </c>
      <c r="J8711" s="41">
        <f t="shared" si="102"/>
        <v>2.5583333333333328E-4</v>
      </c>
      <c r="K8711" s="42">
        <f t="shared" si="103"/>
        <v>4.8646267876493718</v>
      </c>
      <c r="L8711" s="41">
        <f t="shared" si="104"/>
        <v>2.4475897142806069E-4</v>
      </c>
      <c r="M8711" s="42">
        <f t="shared" si="105"/>
        <v>4.5948146724238006</v>
      </c>
    </row>
    <row r="8712" spans="1:13" x14ac:dyDescent="0.2">
      <c r="A8712" s="84">
        <v>360</v>
      </c>
      <c r="B8712" s="85">
        <v>42035</v>
      </c>
      <c r="C8712" s="105">
        <v>16.149999999999999</v>
      </c>
      <c r="D8712" s="195">
        <f t="shared" si="106"/>
        <v>1</v>
      </c>
      <c r="E8712"/>
      <c r="F8712" s="96">
        <v>2.27</v>
      </c>
      <c r="G8712" s="91">
        <f t="shared" si="99"/>
        <v>9.2099999999999991</v>
      </c>
      <c r="H8712" s="41">
        <f t="shared" si="100"/>
        <v>2.4475897142806069E-4</v>
      </c>
      <c r="I8712" s="42">
        <f t="shared" si="101"/>
        <v>98.785029689867244</v>
      </c>
      <c r="J8712" s="41">
        <f t="shared" si="102"/>
        <v>2.5583333333333328E-4</v>
      </c>
      <c r="K8712" s="42">
        <f t="shared" si="103"/>
        <v>4.864882620982705</v>
      </c>
      <c r="L8712" s="41">
        <f t="shared" si="104"/>
        <v>2.4475897142806069E-4</v>
      </c>
      <c r="M8712" s="42">
        <f t="shared" si="105"/>
        <v>4.5950594313952289</v>
      </c>
    </row>
    <row r="8713" spans="1:13" x14ac:dyDescent="0.2">
      <c r="A8713" s="84">
        <v>360</v>
      </c>
      <c r="B8713" s="85">
        <v>42036</v>
      </c>
      <c r="C8713" s="105">
        <v>16.149999999999999</v>
      </c>
      <c r="D8713" s="195">
        <f t="shared" si="106"/>
        <v>1</v>
      </c>
      <c r="E8713"/>
      <c r="F8713" s="96">
        <v>2.27</v>
      </c>
      <c r="G8713" s="91">
        <f t="shared" si="99"/>
        <v>9.2099999999999991</v>
      </c>
      <c r="H8713" s="41">
        <f t="shared" si="100"/>
        <v>2.4475897142806069E-4</v>
      </c>
      <c r="I8713" s="42">
        <f t="shared" si="101"/>
        <v>98.80920821212662</v>
      </c>
      <c r="J8713" s="41">
        <f t="shared" si="102"/>
        <v>2.5583333333333328E-4</v>
      </c>
      <c r="K8713" s="42">
        <f t="shared" si="103"/>
        <v>4.8651384543160381</v>
      </c>
      <c r="L8713" s="41">
        <f t="shared" si="104"/>
        <v>2.4475897142806069E-4</v>
      </c>
      <c r="M8713" s="42">
        <f t="shared" si="105"/>
        <v>4.5953041903666572</v>
      </c>
    </row>
    <row r="8714" spans="1:13" x14ac:dyDescent="0.2">
      <c r="A8714" s="84">
        <v>360</v>
      </c>
      <c r="B8714" s="85">
        <v>42037</v>
      </c>
      <c r="C8714" s="105">
        <v>16.149999999999999</v>
      </c>
      <c r="D8714" s="195">
        <f t="shared" si="106"/>
        <v>1</v>
      </c>
      <c r="E8714"/>
      <c r="F8714" s="96">
        <v>2.23</v>
      </c>
      <c r="G8714" s="91">
        <f t="shared" si="99"/>
        <v>9.19</v>
      </c>
      <c r="H8714" s="41">
        <f t="shared" si="100"/>
        <v>2.4425009652606633E-4</v>
      </c>
      <c r="I8714" s="42">
        <f t="shared" si="101"/>
        <v>98.833342370770097</v>
      </c>
      <c r="J8714" s="41">
        <f t="shared" si="102"/>
        <v>2.5527777777777777E-4</v>
      </c>
      <c r="K8714" s="42">
        <f t="shared" si="103"/>
        <v>4.8653937320938159</v>
      </c>
      <c r="L8714" s="41">
        <f t="shared" si="104"/>
        <v>2.4425009652606633E-4</v>
      </c>
      <c r="M8714" s="42">
        <f t="shared" si="105"/>
        <v>4.5955484404631832</v>
      </c>
    </row>
    <row r="8715" spans="1:13" x14ac:dyDescent="0.2">
      <c r="A8715" s="84">
        <v>360</v>
      </c>
      <c r="B8715" s="85">
        <v>42038</v>
      </c>
      <c r="C8715" s="105">
        <v>16.11</v>
      </c>
      <c r="D8715" s="195">
        <f t="shared" si="106"/>
        <v>1</v>
      </c>
      <c r="E8715"/>
      <c r="F8715" s="96">
        <v>2.2200000000000002</v>
      </c>
      <c r="G8715" s="91">
        <f t="shared" si="99"/>
        <v>9.1649999999999991</v>
      </c>
      <c r="H8715" s="41">
        <f t="shared" si="100"/>
        <v>2.4361387217153307E-4</v>
      </c>
      <c r="I8715" s="42">
        <f t="shared" si="101"/>
        <v>98.857419544004699</v>
      </c>
      <c r="J8715" s="41">
        <f t="shared" si="102"/>
        <v>2.5458333333333333E-4</v>
      </c>
      <c r="K8715" s="42">
        <f t="shared" si="103"/>
        <v>4.8656483154271495</v>
      </c>
      <c r="L8715" s="41">
        <f t="shared" si="104"/>
        <v>2.4361387217153307E-4</v>
      </c>
      <c r="M8715" s="42">
        <f t="shared" si="105"/>
        <v>4.5957920543353552</v>
      </c>
    </row>
    <row r="8716" spans="1:13" x14ac:dyDescent="0.2">
      <c r="A8716" s="84">
        <v>360</v>
      </c>
      <c r="B8716" s="85">
        <v>42039</v>
      </c>
      <c r="C8716" s="105">
        <v>16.079999999999998</v>
      </c>
      <c r="D8716" s="195">
        <f t="shared" si="106"/>
        <v>1</v>
      </c>
      <c r="E8716"/>
      <c r="F8716" s="96">
        <v>2.2400000000000002</v>
      </c>
      <c r="G8716" s="91">
        <f t="shared" ref="G8716:G8779" si="107">(C8716+F8716)/2</f>
        <v>9.16</v>
      </c>
      <c r="H8716" s="41">
        <f t="shared" ref="H8716:H8779" si="108">((1+G8716/100)^(1/360))-1</f>
        <v>2.4348660986484028E-4</v>
      </c>
      <c r="I8716" s="42">
        <f t="shared" ref="I8716:I8779" si="109">I8715*(1+H8716)</f>
        <v>98.881490001949459</v>
      </c>
      <c r="J8716" s="41">
        <f t="shared" ref="J8716:J8779" si="110">((C8716+F8716)/2)/36000</f>
        <v>2.5444444444444446E-4</v>
      </c>
      <c r="K8716" s="42">
        <f t="shared" ref="K8716:K8779" si="111">K8715+J8716</f>
        <v>4.8659027598715943</v>
      </c>
      <c r="L8716" s="41">
        <f t="shared" ref="L8716:L8779" si="112">((1+G8716/100)^(1/360))-1</f>
        <v>2.4348660986484028E-4</v>
      </c>
      <c r="M8716" s="42">
        <f t="shared" ref="M8716:M8779" si="113">M8715+L8716</f>
        <v>4.5960355409452198</v>
      </c>
    </row>
    <row r="8717" spans="1:13" x14ac:dyDescent="0.2">
      <c r="A8717" s="84">
        <v>360</v>
      </c>
      <c r="B8717" s="85">
        <v>42040</v>
      </c>
      <c r="C8717" s="105">
        <v>16.07</v>
      </c>
      <c r="D8717" s="195">
        <f t="shared" si="106"/>
        <v>1</v>
      </c>
      <c r="E8717"/>
      <c r="F8717" s="96">
        <v>2.2000000000000002</v>
      </c>
      <c r="G8717" s="91">
        <f t="shared" si="107"/>
        <v>9.1349999999999998</v>
      </c>
      <c r="H8717" s="41">
        <f t="shared" si="108"/>
        <v>2.4285021112513405E-4</v>
      </c>
      <c r="I8717" s="42">
        <f t="shared" si="109"/>
        <v>98.905503392672799</v>
      </c>
      <c r="J8717" s="41">
        <f t="shared" si="110"/>
        <v>2.5375000000000002E-4</v>
      </c>
      <c r="K8717" s="42">
        <f t="shared" si="111"/>
        <v>4.866156509871594</v>
      </c>
      <c r="L8717" s="41">
        <f t="shared" si="112"/>
        <v>2.4285021112513405E-4</v>
      </c>
      <c r="M8717" s="42">
        <f t="shared" si="113"/>
        <v>4.5962783911563445</v>
      </c>
    </row>
    <row r="8718" spans="1:13" x14ac:dyDescent="0.2">
      <c r="A8718" s="84">
        <v>360</v>
      </c>
      <c r="B8718" s="85">
        <v>42041</v>
      </c>
      <c r="C8718" s="105">
        <v>16.010000000000002</v>
      </c>
      <c r="D8718" s="195">
        <f t="shared" si="106"/>
        <v>1</v>
      </c>
      <c r="E8718"/>
      <c r="F8718" s="96">
        <v>2.21</v>
      </c>
      <c r="G8718" s="91">
        <f t="shared" si="107"/>
        <v>9.1100000000000012</v>
      </c>
      <c r="H8718" s="41">
        <f t="shared" si="108"/>
        <v>2.422136669915087E-4</v>
      </c>
      <c r="I8718" s="42">
        <f t="shared" si="109"/>
        <v>98.929459657335173</v>
      </c>
      <c r="J8718" s="41">
        <f t="shared" si="110"/>
        <v>2.5305555555555557E-4</v>
      </c>
      <c r="K8718" s="42">
        <f t="shared" si="111"/>
        <v>4.8664095654271495</v>
      </c>
      <c r="L8718" s="41">
        <f t="shared" si="112"/>
        <v>2.422136669915087E-4</v>
      </c>
      <c r="M8718" s="42">
        <f t="shared" si="113"/>
        <v>4.5965206048233362</v>
      </c>
    </row>
    <row r="8719" spans="1:13" x14ac:dyDescent="0.2">
      <c r="A8719" s="84">
        <v>360</v>
      </c>
      <c r="B8719" s="85">
        <v>42042</v>
      </c>
      <c r="C8719" s="105">
        <v>16.010000000000002</v>
      </c>
      <c r="D8719" s="195">
        <f t="shared" si="106"/>
        <v>1</v>
      </c>
      <c r="E8719"/>
      <c r="F8719" s="96">
        <v>2.21</v>
      </c>
      <c r="G8719" s="91">
        <f t="shared" si="107"/>
        <v>9.1100000000000012</v>
      </c>
      <c r="H8719" s="41">
        <f t="shared" si="108"/>
        <v>2.422136669915087E-4</v>
      </c>
      <c r="I8719" s="42">
        <f t="shared" si="109"/>
        <v>98.953421724532262</v>
      </c>
      <c r="J8719" s="41">
        <f t="shared" si="110"/>
        <v>2.5305555555555557E-4</v>
      </c>
      <c r="K8719" s="42">
        <f t="shared" si="111"/>
        <v>4.8666626209827051</v>
      </c>
      <c r="L8719" s="41">
        <f t="shared" si="112"/>
        <v>2.422136669915087E-4</v>
      </c>
      <c r="M8719" s="42">
        <f t="shared" si="113"/>
        <v>4.596762818490328</v>
      </c>
    </row>
    <row r="8720" spans="1:13" x14ac:dyDescent="0.2">
      <c r="A8720" s="84">
        <v>360</v>
      </c>
      <c r="B8720" s="85">
        <v>42043</v>
      </c>
      <c r="C8720" s="105">
        <v>16.010000000000002</v>
      </c>
      <c r="D8720" s="195">
        <f t="shared" si="106"/>
        <v>1</v>
      </c>
      <c r="E8720"/>
      <c r="F8720" s="96">
        <v>2.21</v>
      </c>
      <c r="G8720" s="91">
        <f t="shared" si="107"/>
        <v>9.1100000000000012</v>
      </c>
      <c r="H8720" s="41">
        <f t="shared" si="108"/>
        <v>2.422136669915087E-4</v>
      </c>
      <c r="I8720" s="42">
        <f t="shared" si="109"/>
        <v>98.977389595669521</v>
      </c>
      <c r="J8720" s="41">
        <f t="shared" si="110"/>
        <v>2.5305555555555557E-4</v>
      </c>
      <c r="K8720" s="42">
        <f t="shared" si="111"/>
        <v>4.8669156765382606</v>
      </c>
      <c r="L8720" s="41">
        <f t="shared" si="112"/>
        <v>2.422136669915087E-4</v>
      </c>
      <c r="M8720" s="42">
        <f t="shared" si="113"/>
        <v>4.5970050321573197</v>
      </c>
    </row>
    <row r="8721" spans="1:13" x14ac:dyDescent="0.2">
      <c r="A8721" s="84">
        <v>360</v>
      </c>
      <c r="B8721" s="85">
        <v>42044</v>
      </c>
      <c r="C8721" s="105">
        <v>15.49</v>
      </c>
      <c r="D8721" s="195">
        <f t="shared" si="106"/>
        <v>1</v>
      </c>
      <c r="E8721"/>
      <c r="F8721" s="96">
        <v>2.23</v>
      </c>
      <c r="G8721" s="91">
        <f t="shared" si="107"/>
        <v>8.86</v>
      </c>
      <c r="H8721" s="41">
        <f t="shared" si="108"/>
        <v>2.3584021431477531E-4</v>
      </c>
      <c r="I8721" s="42">
        <f t="shared" si="109"/>
        <v>99.000732444444083</v>
      </c>
      <c r="J8721" s="41">
        <f t="shared" si="110"/>
        <v>2.4611111111111112E-4</v>
      </c>
      <c r="K8721" s="42">
        <f t="shared" si="111"/>
        <v>4.8671617876493718</v>
      </c>
      <c r="L8721" s="41">
        <f t="shared" si="112"/>
        <v>2.3584021431477531E-4</v>
      </c>
      <c r="M8721" s="42">
        <f t="shared" si="113"/>
        <v>4.5972408723716347</v>
      </c>
    </row>
    <row r="8722" spans="1:13" x14ac:dyDescent="0.2">
      <c r="A8722" s="84">
        <v>360</v>
      </c>
      <c r="B8722" s="85">
        <v>42045</v>
      </c>
      <c r="C8722" s="105">
        <v>15.53</v>
      </c>
      <c r="D8722" s="195">
        <f t="shared" si="106"/>
        <v>1</v>
      </c>
      <c r="E8722"/>
      <c r="F8722" s="96">
        <v>2.2000000000000002</v>
      </c>
      <c r="G8722" s="91">
        <f t="shared" si="107"/>
        <v>8.8650000000000002</v>
      </c>
      <c r="H8722" s="41">
        <f t="shared" si="108"/>
        <v>2.3596782635149083E-4</v>
      </c>
      <c r="I8722" s="42">
        <f t="shared" si="109"/>
        <v>99.024093432086204</v>
      </c>
      <c r="J8722" s="41">
        <f t="shared" si="110"/>
        <v>2.4625E-4</v>
      </c>
      <c r="K8722" s="42">
        <f t="shared" si="111"/>
        <v>4.8674080376493718</v>
      </c>
      <c r="L8722" s="41">
        <f t="shared" si="112"/>
        <v>2.3596782635149083E-4</v>
      </c>
      <c r="M8722" s="42">
        <f t="shared" si="113"/>
        <v>4.5974768401979862</v>
      </c>
    </row>
    <row r="8723" spans="1:13" x14ac:dyDescent="0.2">
      <c r="A8723" s="84">
        <v>360</v>
      </c>
      <c r="B8723" s="85">
        <v>42046</v>
      </c>
      <c r="C8723" s="105">
        <v>15.5</v>
      </c>
      <c r="D8723" s="195">
        <f t="shared" si="106"/>
        <v>1</v>
      </c>
      <c r="E8723"/>
      <c r="F8723" s="96">
        <v>2.2200000000000002</v>
      </c>
      <c r="G8723" s="91">
        <f t="shared" si="107"/>
        <v>8.86</v>
      </c>
      <c r="H8723" s="41">
        <f t="shared" si="108"/>
        <v>2.3584021431477531E-4</v>
      </c>
      <c r="I8723" s="42">
        <f t="shared" si="109"/>
        <v>99.047447295503559</v>
      </c>
      <c r="J8723" s="41">
        <f t="shared" si="110"/>
        <v>2.4611111111111112E-4</v>
      </c>
      <c r="K8723" s="42">
        <f t="shared" si="111"/>
        <v>4.867654148760483</v>
      </c>
      <c r="L8723" s="41">
        <f t="shared" si="112"/>
        <v>2.3584021431477531E-4</v>
      </c>
      <c r="M8723" s="42">
        <f t="shared" si="113"/>
        <v>4.5977126804123012</v>
      </c>
    </row>
    <row r="8724" spans="1:13" x14ac:dyDescent="0.2">
      <c r="A8724" s="84">
        <v>360</v>
      </c>
      <c r="B8724" s="85">
        <v>42047</v>
      </c>
      <c r="C8724" s="105">
        <v>15.65</v>
      </c>
      <c r="D8724" s="195">
        <f t="shared" si="106"/>
        <v>1</v>
      </c>
      <c r="E8724"/>
      <c r="F8724" s="96">
        <v>2.2000000000000002</v>
      </c>
      <c r="G8724" s="91">
        <f t="shared" si="107"/>
        <v>8.9250000000000007</v>
      </c>
      <c r="H8724" s="41">
        <f t="shared" si="108"/>
        <v>2.3749871506462128E-4</v>
      </c>
      <c r="I8724" s="42">
        <f t="shared" si="109"/>
        <v>99.070970936966674</v>
      </c>
      <c r="J8724" s="41">
        <f t="shared" si="110"/>
        <v>2.4791666666666668E-4</v>
      </c>
      <c r="K8724" s="42">
        <f t="shared" si="111"/>
        <v>4.8679020654271499</v>
      </c>
      <c r="L8724" s="41">
        <f t="shared" si="112"/>
        <v>2.3749871506462128E-4</v>
      </c>
      <c r="M8724" s="42">
        <f t="shared" si="113"/>
        <v>4.5979501791273663</v>
      </c>
    </row>
    <row r="8725" spans="1:13" x14ac:dyDescent="0.2">
      <c r="A8725" s="84">
        <v>360</v>
      </c>
      <c r="B8725" s="85">
        <v>42048</v>
      </c>
      <c r="C8725" s="105">
        <v>16.149999999999999</v>
      </c>
      <c r="D8725" s="195">
        <f t="shared" si="106"/>
        <v>1</v>
      </c>
      <c r="E8725"/>
      <c r="F8725" s="96">
        <v>2.19</v>
      </c>
      <c r="G8725" s="91">
        <f t="shared" si="107"/>
        <v>9.17</v>
      </c>
      <c r="H8725" s="41">
        <f t="shared" si="108"/>
        <v>2.4374112866532016E-4</v>
      </c>
      <c r="I8725" s="42">
        <f t="shared" si="109"/>
        <v>99.095118607240821</v>
      </c>
      <c r="J8725" s="41">
        <f t="shared" si="110"/>
        <v>2.5472222222222221E-4</v>
      </c>
      <c r="K8725" s="42">
        <f t="shared" si="111"/>
        <v>4.8681567876493723</v>
      </c>
      <c r="L8725" s="41">
        <f t="shared" si="112"/>
        <v>2.4374112866532016E-4</v>
      </c>
      <c r="M8725" s="42">
        <f t="shared" si="113"/>
        <v>4.5981939202560316</v>
      </c>
    </row>
    <row r="8726" spans="1:13" x14ac:dyDescent="0.2">
      <c r="A8726" s="84">
        <v>360</v>
      </c>
      <c r="B8726" s="85">
        <v>42049</v>
      </c>
      <c r="C8726" s="105">
        <v>16.149999999999999</v>
      </c>
      <c r="D8726" s="195">
        <f t="shared" si="106"/>
        <v>1</v>
      </c>
      <c r="E8726"/>
      <c r="F8726" s="96">
        <v>2.19</v>
      </c>
      <c r="G8726" s="91">
        <f t="shared" si="107"/>
        <v>9.17</v>
      </c>
      <c r="H8726" s="41">
        <f t="shared" si="108"/>
        <v>2.4374112866532016E-4</v>
      </c>
      <c r="I8726" s="42">
        <f t="shared" si="109"/>
        <v>99.119272163295378</v>
      </c>
      <c r="J8726" s="41">
        <f t="shared" si="110"/>
        <v>2.5472222222222221E-4</v>
      </c>
      <c r="K8726" s="42">
        <f t="shared" si="111"/>
        <v>4.8684115098715948</v>
      </c>
      <c r="L8726" s="41">
        <f t="shared" si="112"/>
        <v>2.4374112866532016E-4</v>
      </c>
      <c r="M8726" s="42">
        <f t="shared" si="113"/>
        <v>4.5984376613846969</v>
      </c>
    </row>
    <row r="8727" spans="1:13" x14ac:dyDescent="0.2">
      <c r="A8727" s="84">
        <v>360</v>
      </c>
      <c r="B8727" s="85">
        <v>42050</v>
      </c>
      <c r="C8727" s="105">
        <v>16.149999999999999</v>
      </c>
      <c r="D8727" s="195">
        <f t="shared" si="106"/>
        <v>1</v>
      </c>
      <c r="E8727"/>
      <c r="F8727" s="96">
        <v>2.19</v>
      </c>
      <c r="G8727" s="91">
        <f t="shared" si="107"/>
        <v>9.17</v>
      </c>
      <c r="H8727" s="41">
        <f t="shared" si="108"/>
        <v>2.4374112866532016E-4</v>
      </c>
      <c r="I8727" s="42">
        <f t="shared" si="109"/>
        <v>99.143431606564945</v>
      </c>
      <c r="J8727" s="41">
        <f t="shared" si="110"/>
        <v>2.5472222222222221E-4</v>
      </c>
      <c r="K8727" s="42">
        <f t="shared" si="111"/>
        <v>4.8686662320938172</v>
      </c>
      <c r="L8727" s="41">
        <f t="shared" si="112"/>
        <v>2.4374112866532016E-4</v>
      </c>
      <c r="M8727" s="42">
        <f t="shared" si="113"/>
        <v>4.5986814025133622</v>
      </c>
    </row>
    <row r="8728" spans="1:13" x14ac:dyDescent="0.2">
      <c r="A8728" s="84">
        <v>360</v>
      </c>
      <c r="B8728" s="85">
        <v>42051</v>
      </c>
      <c r="C8728" s="105">
        <v>16.11</v>
      </c>
      <c r="D8728" s="195">
        <f t="shared" si="106"/>
        <v>1</v>
      </c>
      <c r="E8728"/>
      <c r="F8728" s="96">
        <v>2.2200000000000002</v>
      </c>
      <c r="G8728" s="91">
        <f t="shared" si="107"/>
        <v>9.1649999999999991</v>
      </c>
      <c r="H8728" s="41">
        <f t="shared" si="108"/>
        <v>2.4361387217153307E-4</v>
      </c>
      <c r="I8728" s="42">
        <f t="shared" si="109"/>
        <v>99.167584321839001</v>
      </c>
      <c r="J8728" s="41">
        <f t="shared" si="110"/>
        <v>2.5458333333333333E-4</v>
      </c>
      <c r="K8728" s="42">
        <f t="shared" si="111"/>
        <v>4.8689208154271508</v>
      </c>
      <c r="L8728" s="41">
        <f t="shared" si="112"/>
        <v>2.4361387217153307E-4</v>
      </c>
      <c r="M8728" s="42">
        <f t="shared" si="113"/>
        <v>4.5989250163855342</v>
      </c>
    </row>
    <row r="8729" spans="1:13" x14ac:dyDescent="0.2">
      <c r="A8729" s="84">
        <v>360</v>
      </c>
      <c r="B8729" s="85">
        <v>42052</v>
      </c>
      <c r="C8729" s="105">
        <v>16.11</v>
      </c>
      <c r="D8729" s="195">
        <f t="shared" si="106"/>
        <v>1</v>
      </c>
      <c r="E8729"/>
      <c r="F8729" s="96">
        <v>2.1800000000000002</v>
      </c>
      <c r="G8729" s="91">
        <f t="shared" si="107"/>
        <v>9.1449999999999996</v>
      </c>
      <c r="H8729" s="41">
        <f t="shared" si="108"/>
        <v>2.4310478806466307E-4</v>
      </c>
      <c r="I8729" s="42">
        <f t="shared" si="109"/>
        <v>99.191692436408445</v>
      </c>
      <c r="J8729" s="41">
        <f t="shared" si="110"/>
        <v>2.5402777777777777E-4</v>
      </c>
      <c r="K8729" s="42">
        <f t="shared" si="111"/>
        <v>4.8691748432049282</v>
      </c>
      <c r="L8729" s="41">
        <f t="shared" si="112"/>
        <v>2.4310478806466307E-4</v>
      </c>
      <c r="M8729" s="42">
        <f t="shared" si="113"/>
        <v>4.5991681211735989</v>
      </c>
    </row>
    <row r="8730" spans="1:13" x14ac:dyDescent="0.2">
      <c r="A8730" s="84">
        <v>360</v>
      </c>
      <c r="B8730" s="85">
        <v>42053</v>
      </c>
      <c r="C8730" s="105">
        <v>16.100000000000001</v>
      </c>
      <c r="D8730" s="195">
        <f t="shared" si="106"/>
        <v>1</v>
      </c>
      <c r="E8730"/>
      <c r="F8730" s="96">
        <v>2.2200000000000002</v>
      </c>
      <c r="G8730" s="91">
        <f t="shared" si="107"/>
        <v>9.16</v>
      </c>
      <c r="H8730" s="41">
        <f t="shared" si="108"/>
        <v>2.4348660986484028E-4</v>
      </c>
      <c r="I8730" s="42">
        <f t="shared" si="109"/>
        <v>99.21584428532654</v>
      </c>
      <c r="J8730" s="41">
        <f t="shared" si="110"/>
        <v>2.5444444444444446E-4</v>
      </c>
      <c r="K8730" s="42">
        <f t="shared" si="111"/>
        <v>4.869429287649373</v>
      </c>
      <c r="L8730" s="41">
        <f t="shared" si="112"/>
        <v>2.4348660986484028E-4</v>
      </c>
      <c r="M8730" s="42">
        <f t="shared" si="113"/>
        <v>4.5994116077834635</v>
      </c>
    </row>
    <row r="8731" spans="1:13" x14ac:dyDescent="0.2">
      <c r="A8731" s="84">
        <v>360</v>
      </c>
      <c r="B8731" s="85">
        <v>42054</v>
      </c>
      <c r="C8731" s="105">
        <v>16.09</v>
      </c>
      <c r="D8731" s="195">
        <f t="shared" si="106"/>
        <v>1</v>
      </c>
      <c r="E8731"/>
      <c r="F8731" s="96">
        <v>2.23</v>
      </c>
      <c r="G8731" s="91">
        <f t="shared" si="107"/>
        <v>9.16</v>
      </c>
      <c r="H8731" s="41">
        <f t="shared" si="108"/>
        <v>2.4348660986484028E-4</v>
      </c>
      <c r="I8731" s="42">
        <f t="shared" si="109"/>
        <v>99.240002014896447</v>
      </c>
      <c r="J8731" s="41">
        <f t="shared" si="110"/>
        <v>2.5444444444444446E-4</v>
      </c>
      <c r="K8731" s="42">
        <f t="shared" si="111"/>
        <v>4.8696837320938178</v>
      </c>
      <c r="L8731" s="41">
        <f t="shared" si="112"/>
        <v>2.4348660986484028E-4</v>
      </c>
      <c r="M8731" s="42">
        <f t="shared" si="113"/>
        <v>4.5996550943933281</v>
      </c>
    </row>
    <row r="8732" spans="1:13" x14ac:dyDescent="0.2">
      <c r="A8732" s="84">
        <v>360</v>
      </c>
      <c r="B8732" s="85">
        <v>42055</v>
      </c>
      <c r="C8732" s="105">
        <v>16.100000000000001</v>
      </c>
      <c r="D8732" s="195">
        <f t="shared" si="106"/>
        <v>1</v>
      </c>
      <c r="E8732"/>
      <c r="F8732" s="96">
        <v>2.2200000000000002</v>
      </c>
      <c r="G8732" s="91">
        <f t="shared" si="107"/>
        <v>9.16</v>
      </c>
      <c r="H8732" s="41">
        <f t="shared" si="108"/>
        <v>2.4348660986484028E-4</v>
      </c>
      <c r="I8732" s="42">
        <f t="shared" si="109"/>
        <v>99.264165626550039</v>
      </c>
      <c r="J8732" s="41">
        <f t="shared" si="110"/>
        <v>2.5444444444444446E-4</v>
      </c>
      <c r="K8732" s="42">
        <f t="shared" si="111"/>
        <v>4.8699381765382626</v>
      </c>
      <c r="L8732" s="41">
        <f t="shared" si="112"/>
        <v>2.4348660986484028E-4</v>
      </c>
      <c r="M8732" s="42">
        <f t="shared" si="113"/>
        <v>4.5998985810031927</v>
      </c>
    </row>
    <row r="8733" spans="1:13" x14ac:dyDescent="0.2">
      <c r="A8733" s="84">
        <v>360</v>
      </c>
      <c r="B8733" s="85">
        <v>42056</v>
      </c>
      <c r="C8733" s="105">
        <v>16.100000000000001</v>
      </c>
      <c r="D8733" s="195">
        <f t="shared" si="106"/>
        <v>1</v>
      </c>
      <c r="E8733"/>
      <c r="F8733" s="96">
        <v>2.2200000000000002</v>
      </c>
      <c r="G8733" s="91">
        <f t="shared" si="107"/>
        <v>9.16</v>
      </c>
      <c r="H8733" s="41">
        <f t="shared" si="108"/>
        <v>2.4348660986484028E-4</v>
      </c>
      <c r="I8733" s="42">
        <f t="shared" si="109"/>
        <v>99.288335121719513</v>
      </c>
      <c r="J8733" s="41">
        <f t="shared" si="110"/>
        <v>2.5444444444444446E-4</v>
      </c>
      <c r="K8733" s="42">
        <f t="shared" si="111"/>
        <v>4.8701926209827073</v>
      </c>
      <c r="L8733" s="41">
        <f t="shared" si="112"/>
        <v>2.4348660986484028E-4</v>
      </c>
      <c r="M8733" s="42">
        <f t="shared" si="113"/>
        <v>4.6001420676130573</v>
      </c>
    </row>
    <row r="8734" spans="1:13" x14ac:dyDescent="0.2">
      <c r="A8734" s="84">
        <v>360</v>
      </c>
      <c r="B8734" s="85">
        <v>42057</v>
      </c>
      <c r="C8734" s="105">
        <v>16.100000000000001</v>
      </c>
      <c r="D8734" s="195">
        <f t="shared" si="106"/>
        <v>1</v>
      </c>
      <c r="E8734"/>
      <c r="F8734" s="96">
        <v>2.2200000000000002</v>
      </c>
      <c r="G8734" s="91">
        <f t="shared" si="107"/>
        <v>9.16</v>
      </c>
      <c r="H8734" s="41">
        <f t="shared" si="108"/>
        <v>2.4348660986484028E-4</v>
      </c>
      <c r="I8734" s="42">
        <f t="shared" si="109"/>
        <v>99.312510501837423</v>
      </c>
      <c r="J8734" s="41">
        <f t="shared" si="110"/>
        <v>2.5444444444444446E-4</v>
      </c>
      <c r="K8734" s="42">
        <f t="shared" si="111"/>
        <v>4.8704470654271521</v>
      </c>
      <c r="L8734" s="41">
        <f t="shared" si="112"/>
        <v>2.4348660986484028E-4</v>
      </c>
      <c r="M8734" s="42">
        <f t="shared" si="113"/>
        <v>4.6003855542229219</v>
      </c>
    </row>
    <row r="8735" spans="1:13" x14ac:dyDescent="0.2">
      <c r="A8735" s="84">
        <v>360</v>
      </c>
      <c r="B8735" s="85">
        <v>42058</v>
      </c>
      <c r="C8735" s="105">
        <v>16.11</v>
      </c>
      <c r="D8735" s="195">
        <f t="shared" si="106"/>
        <v>1</v>
      </c>
      <c r="E8735"/>
      <c r="F8735" s="96">
        <v>2.23</v>
      </c>
      <c r="G8735" s="91">
        <f t="shared" si="107"/>
        <v>9.17</v>
      </c>
      <c r="H8735" s="41">
        <f t="shared" si="108"/>
        <v>2.4374112866532016E-4</v>
      </c>
      <c r="I8735" s="42">
        <f t="shared" si="109"/>
        <v>99.336717045237734</v>
      </c>
      <c r="J8735" s="41">
        <f t="shared" si="110"/>
        <v>2.5472222222222221E-4</v>
      </c>
      <c r="K8735" s="42">
        <f t="shared" si="111"/>
        <v>4.8707017876493746</v>
      </c>
      <c r="L8735" s="41">
        <f t="shared" si="112"/>
        <v>2.4374112866532016E-4</v>
      </c>
      <c r="M8735" s="42">
        <f t="shared" si="113"/>
        <v>4.6006292953515873</v>
      </c>
    </row>
    <row r="8736" spans="1:13" x14ac:dyDescent="0.2">
      <c r="A8736" s="84">
        <v>360</v>
      </c>
      <c r="B8736" s="85">
        <v>42059</v>
      </c>
      <c r="C8736" s="105">
        <v>16.18</v>
      </c>
      <c r="D8736" s="195">
        <f t="shared" si="106"/>
        <v>1</v>
      </c>
      <c r="E8736"/>
      <c r="F8736" s="96">
        <v>2.25</v>
      </c>
      <c r="G8736" s="91">
        <f t="shared" si="107"/>
        <v>9.2149999999999999</v>
      </c>
      <c r="H8736" s="41">
        <f t="shared" si="108"/>
        <v>2.4488617563256376E-4</v>
      </c>
      <c r="I8736" s="42">
        <f t="shared" si="109"/>
        <v>99.36104323397484</v>
      </c>
      <c r="J8736" s="41">
        <f t="shared" si="110"/>
        <v>2.5597222222222221E-4</v>
      </c>
      <c r="K8736" s="42">
        <f t="shared" si="111"/>
        <v>4.8709577598715965</v>
      </c>
      <c r="L8736" s="41">
        <f t="shared" si="112"/>
        <v>2.4488617563256376E-4</v>
      </c>
      <c r="M8736" s="42">
        <f t="shared" si="113"/>
        <v>4.6008741815272201</v>
      </c>
    </row>
    <row r="8737" spans="1:13" x14ac:dyDescent="0.2">
      <c r="A8737" s="84">
        <v>360</v>
      </c>
      <c r="B8737" s="85">
        <v>42060</v>
      </c>
      <c r="C8737" s="105">
        <v>16.18</v>
      </c>
      <c r="D8737" s="195">
        <f t="shared" si="106"/>
        <v>1</v>
      </c>
      <c r="E8737"/>
      <c r="F8737" s="96">
        <v>2.25</v>
      </c>
      <c r="G8737" s="91">
        <f t="shared" si="107"/>
        <v>9.2149999999999999</v>
      </c>
      <c r="H8737" s="41">
        <f t="shared" si="108"/>
        <v>2.4488617563256376E-4</v>
      </c>
      <c r="I8737" s="42">
        <f t="shared" si="109"/>
        <v>99.385375379859269</v>
      </c>
      <c r="J8737" s="41">
        <f t="shared" si="110"/>
        <v>2.5597222222222221E-4</v>
      </c>
      <c r="K8737" s="42">
        <f t="shared" si="111"/>
        <v>4.8712137320938185</v>
      </c>
      <c r="L8737" s="41">
        <f t="shared" si="112"/>
        <v>2.4488617563256376E-4</v>
      </c>
      <c r="M8737" s="42">
        <f t="shared" si="113"/>
        <v>4.6011190677028528</v>
      </c>
    </row>
    <row r="8738" spans="1:13" x14ac:dyDescent="0.2">
      <c r="A8738" s="84">
        <v>360</v>
      </c>
      <c r="B8738" s="85">
        <v>42061</v>
      </c>
      <c r="C8738" s="105">
        <v>16.190000000000001</v>
      </c>
      <c r="D8738" s="195">
        <f t="shared" si="106"/>
        <v>1</v>
      </c>
      <c r="E8738"/>
      <c r="F8738" s="96">
        <v>2.25</v>
      </c>
      <c r="G8738" s="91">
        <f t="shared" si="107"/>
        <v>9.2200000000000006</v>
      </c>
      <c r="H8738" s="41">
        <f t="shared" si="108"/>
        <v>2.4501337403015633E-4</v>
      </c>
      <c r="I8738" s="42">
        <f t="shared" si="109"/>
        <v>99.409726126010341</v>
      </c>
      <c r="J8738" s="41">
        <f t="shared" si="110"/>
        <v>2.5611111111111114E-4</v>
      </c>
      <c r="K8738" s="42">
        <f t="shared" si="111"/>
        <v>4.8714698432049293</v>
      </c>
      <c r="L8738" s="41">
        <f t="shared" si="112"/>
        <v>2.4501337403015633E-4</v>
      </c>
      <c r="M8738" s="42">
        <f t="shared" si="113"/>
        <v>4.6013640810768832</v>
      </c>
    </row>
    <row r="8739" spans="1:13" x14ac:dyDescent="0.2">
      <c r="A8739" s="84">
        <v>360</v>
      </c>
      <c r="B8739" s="85">
        <v>42062</v>
      </c>
      <c r="C8739" s="105">
        <v>15.68</v>
      </c>
      <c r="D8739" s="195">
        <f t="shared" si="106"/>
        <v>1</v>
      </c>
      <c r="E8739"/>
      <c r="F8739" s="96">
        <v>2.23</v>
      </c>
      <c r="G8739" s="91">
        <f t="shared" si="107"/>
        <v>8.9550000000000001</v>
      </c>
      <c r="H8739" s="41">
        <f t="shared" si="108"/>
        <v>2.382638441018603E-4</v>
      </c>
      <c r="I8739" s="42">
        <f t="shared" si="109"/>
        <v>99.433411869498244</v>
      </c>
      <c r="J8739" s="41">
        <f t="shared" si="110"/>
        <v>2.4875E-4</v>
      </c>
      <c r="K8739" s="42">
        <f t="shared" si="111"/>
        <v>4.8717185932049292</v>
      </c>
      <c r="L8739" s="41">
        <f t="shared" si="112"/>
        <v>2.382638441018603E-4</v>
      </c>
      <c r="M8739" s="42">
        <f t="shared" si="113"/>
        <v>4.6016023449209849</v>
      </c>
    </row>
    <row r="8740" spans="1:13" x14ac:dyDescent="0.2">
      <c r="A8740" s="84">
        <v>360</v>
      </c>
      <c r="B8740" s="85">
        <v>42063</v>
      </c>
      <c r="C8740" s="105">
        <v>15.68</v>
      </c>
      <c r="D8740" s="195">
        <f t="shared" si="106"/>
        <v>1</v>
      </c>
      <c r="E8740"/>
      <c r="F8740" s="96">
        <v>2.23</v>
      </c>
      <c r="G8740" s="91">
        <f t="shared" si="107"/>
        <v>8.9550000000000001</v>
      </c>
      <c r="H8740" s="41">
        <f t="shared" si="108"/>
        <v>2.382638441018603E-4</v>
      </c>
      <c r="I8740" s="42">
        <f t="shared" si="109"/>
        <v>99.457103256442437</v>
      </c>
      <c r="J8740" s="41">
        <f t="shared" si="110"/>
        <v>2.4875E-4</v>
      </c>
      <c r="K8740" s="42">
        <f t="shared" si="111"/>
        <v>4.8719673432049291</v>
      </c>
      <c r="L8740" s="41">
        <f t="shared" si="112"/>
        <v>2.382638441018603E-4</v>
      </c>
      <c r="M8740" s="42">
        <f t="shared" si="113"/>
        <v>4.6018406087650865</v>
      </c>
    </row>
    <row r="8741" spans="1:13" x14ac:dyDescent="0.2">
      <c r="A8741" s="84">
        <v>360</v>
      </c>
      <c r="B8741" s="85">
        <v>42064</v>
      </c>
      <c r="C8741" s="105">
        <v>15.68</v>
      </c>
      <c r="D8741" s="195">
        <f t="shared" si="106"/>
        <v>1</v>
      </c>
      <c r="E8741"/>
      <c r="F8741" s="96">
        <v>2.23</v>
      </c>
      <c r="G8741" s="91">
        <f t="shared" si="107"/>
        <v>8.9550000000000001</v>
      </c>
      <c r="H8741" s="41">
        <f t="shared" si="108"/>
        <v>2.382638441018603E-4</v>
      </c>
      <c r="I8741" s="42">
        <f t="shared" si="109"/>
        <v>99.480800288187552</v>
      </c>
      <c r="J8741" s="41">
        <f t="shared" si="110"/>
        <v>2.4875E-4</v>
      </c>
      <c r="K8741" s="42">
        <f t="shared" si="111"/>
        <v>4.872216093204929</v>
      </c>
      <c r="L8741" s="41">
        <f t="shared" si="112"/>
        <v>2.382638441018603E-4</v>
      </c>
      <c r="M8741" s="42">
        <f t="shared" si="113"/>
        <v>4.6020788726091881</v>
      </c>
    </row>
    <row r="8742" spans="1:13" x14ac:dyDescent="0.2">
      <c r="A8742" s="84">
        <v>360</v>
      </c>
      <c r="B8742" s="85">
        <v>42065</v>
      </c>
      <c r="C8742" s="105">
        <v>15.66</v>
      </c>
      <c r="D8742" s="195">
        <f t="shared" si="106"/>
        <v>1</v>
      </c>
      <c r="E8742"/>
      <c r="F8742" s="96">
        <v>2.21</v>
      </c>
      <c r="G8742" s="91">
        <f t="shared" si="107"/>
        <v>8.9350000000000005</v>
      </c>
      <c r="H8742" s="41">
        <f t="shared" si="108"/>
        <v>2.3775378142398829E-4</v>
      </c>
      <c r="I8742" s="42">
        <f t="shared" si="109"/>
        <v>99.504452224635159</v>
      </c>
      <c r="J8742" s="41">
        <f t="shared" si="110"/>
        <v>2.4819444444444444E-4</v>
      </c>
      <c r="K8742" s="42">
        <f t="shared" si="111"/>
        <v>4.8724642876493736</v>
      </c>
      <c r="L8742" s="41">
        <f t="shared" si="112"/>
        <v>2.3775378142398829E-4</v>
      </c>
      <c r="M8742" s="42">
        <f t="shared" si="113"/>
        <v>4.6023166263906123</v>
      </c>
    </row>
    <row r="8743" spans="1:13" x14ac:dyDescent="0.2">
      <c r="A8743" s="84">
        <v>360</v>
      </c>
      <c r="B8743" s="85">
        <v>42066</v>
      </c>
      <c r="C8743" s="105">
        <v>15.66</v>
      </c>
      <c r="D8743" s="195">
        <f t="shared" si="106"/>
        <v>1</v>
      </c>
      <c r="E8743"/>
      <c r="F8743" s="96">
        <v>2.17</v>
      </c>
      <c r="G8743" s="91">
        <f t="shared" si="107"/>
        <v>8.9149999999999991</v>
      </c>
      <c r="H8743" s="41">
        <f t="shared" si="108"/>
        <v>2.3724362535260113E-4</v>
      </c>
      <c r="I8743" s="42">
        <f t="shared" si="109"/>
        <v>99.528059021619654</v>
      </c>
      <c r="J8743" s="41">
        <f t="shared" si="110"/>
        <v>2.4763888888888888E-4</v>
      </c>
      <c r="K8743" s="42">
        <f t="shared" si="111"/>
        <v>4.8727119265382628</v>
      </c>
      <c r="L8743" s="41">
        <f t="shared" si="112"/>
        <v>2.3724362535260113E-4</v>
      </c>
      <c r="M8743" s="42">
        <f t="shared" si="113"/>
        <v>4.6025538700159654</v>
      </c>
    </row>
    <row r="8744" spans="1:13" x14ac:dyDescent="0.2">
      <c r="A8744" s="84">
        <v>360</v>
      </c>
      <c r="B8744" s="85">
        <v>42067</v>
      </c>
      <c r="C8744" s="105">
        <v>16.170000000000002</v>
      </c>
      <c r="D8744" s="195">
        <f t="shared" si="106"/>
        <v>1</v>
      </c>
      <c r="E8744"/>
      <c r="F8744" s="96">
        <v>2.2200000000000002</v>
      </c>
      <c r="G8744" s="91">
        <f t="shared" si="107"/>
        <v>9.1950000000000003</v>
      </c>
      <c r="H8744" s="41">
        <f t="shared" si="108"/>
        <v>2.4437732396509482E-4</v>
      </c>
      <c r="I8744" s="42">
        <f t="shared" si="109"/>
        <v>99.552381422342805</v>
      </c>
      <c r="J8744" s="41">
        <f t="shared" si="110"/>
        <v>2.5541666666666665E-4</v>
      </c>
      <c r="K8744" s="42">
        <f t="shared" si="111"/>
        <v>4.8729673432049294</v>
      </c>
      <c r="L8744" s="41">
        <f t="shared" si="112"/>
        <v>2.4437732396509482E-4</v>
      </c>
      <c r="M8744" s="42">
        <f t="shared" si="113"/>
        <v>4.6027982473399307</v>
      </c>
    </row>
    <row r="8745" spans="1:13" x14ac:dyDescent="0.2">
      <c r="A8745" s="84">
        <v>360</v>
      </c>
      <c r="B8745" s="85">
        <v>42068</v>
      </c>
      <c r="C8745" s="105">
        <v>16.170000000000002</v>
      </c>
      <c r="D8745" s="195">
        <f t="shared" si="106"/>
        <v>1</v>
      </c>
      <c r="E8745"/>
      <c r="F8745" s="96">
        <v>2.23</v>
      </c>
      <c r="G8745" s="91">
        <f t="shared" si="107"/>
        <v>9.2000000000000011</v>
      </c>
      <c r="H8745" s="41">
        <f t="shared" si="108"/>
        <v>2.4450454559477031E-4</v>
      </c>
      <c r="I8745" s="42">
        <f t="shared" si="109"/>
        <v>99.576722432125351</v>
      </c>
      <c r="J8745" s="41">
        <f t="shared" si="110"/>
        <v>2.5555555555555558E-4</v>
      </c>
      <c r="K8745" s="42">
        <f t="shared" si="111"/>
        <v>4.8732228987604849</v>
      </c>
      <c r="L8745" s="41">
        <f t="shared" si="112"/>
        <v>2.4450454559477031E-4</v>
      </c>
      <c r="M8745" s="42">
        <f t="shared" si="113"/>
        <v>4.6030427518855257</v>
      </c>
    </row>
    <row r="8746" spans="1:13" x14ac:dyDescent="0.2">
      <c r="A8746" s="84">
        <v>360</v>
      </c>
      <c r="B8746" s="85">
        <v>42069</v>
      </c>
      <c r="C8746" s="105">
        <v>16.18</v>
      </c>
      <c r="D8746" s="195">
        <f t="shared" si="106"/>
        <v>1</v>
      </c>
      <c r="E8746"/>
      <c r="F8746" s="96">
        <v>2.21</v>
      </c>
      <c r="G8746" s="91">
        <f t="shared" si="107"/>
        <v>9.1950000000000003</v>
      </c>
      <c r="H8746" s="41">
        <f t="shared" si="108"/>
        <v>2.4437732396509482E-4</v>
      </c>
      <c r="I8746" s="42">
        <f t="shared" si="109"/>
        <v>99.601056725082529</v>
      </c>
      <c r="J8746" s="41">
        <f t="shared" si="110"/>
        <v>2.5541666666666665E-4</v>
      </c>
      <c r="K8746" s="42">
        <f t="shared" si="111"/>
        <v>4.8734783154271515</v>
      </c>
      <c r="L8746" s="41">
        <f t="shared" si="112"/>
        <v>2.4437732396509482E-4</v>
      </c>
      <c r="M8746" s="42">
        <f t="shared" si="113"/>
        <v>4.603287129209491</v>
      </c>
    </row>
    <row r="8747" spans="1:13" x14ac:dyDescent="0.2">
      <c r="A8747" s="84">
        <v>360</v>
      </c>
      <c r="B8747" s="85">
        <v>42070</v>
      </c>
      <c r="C8747" s="105">
        <v>16.18</v>
      </c>
      <c r="D8747" s="195">
        <f t="shared" si="106"/>
        <v>1</v>
      </c>
      <c r="E8747"/>
      <c r="F8747" s="96">
        <v>2.21</v>
      </c>
      <c r="G8747" s="91">
        <f t="shared" si="107"/>
        <v>9.1950000000000003</v>
      </c>
      <c r="H8747" s="41">
        <f t="shared" si="108"/>
        <v>2.4437732396509482E-4</v>
      </c>
      <c r="I8747" s="42">
        <f t="shared" si="109"/>
        <v>99.625396964789104</v>
      </c>
      <c r="J8747" s="41">
        <f t="shared" si="110"/>
        <v>2.5541666666666665E-4</v>
      </c>
      <c r="K8747" s="42">
        <f t="shared" si="111"/>
        <v>4.8737337320938181</v>
      </c>
      <c r="L8747" s="41">
        <f t="shared" si="112"/>
        <v>2.4437732396509482E-4</v>
      </c>
      <c r="M8747" s="42">
        <f t="shared" si="113"/>
        <v>4.6035315065334563</v>
      </c>
    </row>
    <row r="8748" spans="1:13" x14ac:dyDescent="0.2">
      <c r="A8748" s="84">
        <v>360</v>
      </c>
      <c r="B8748" s="85">
        <v>42071</v>
      </c>
      <c r="C8748" s="105">
        <v>16.18</v>
      </c>
      <c r="D8748" s="195">
        <f t="shared" si="106"/>
        <v>1</v>
      </c>
      <c r="E8748"/>
      <c r="F8748" s="96">
        <v>2.21</v>
      </c>
      <c r="G8748" s="91">
        <f t="shared" si="107"/>
        <v>9.1950000000000003</v>
      </c>
      <c r="H8748" s="41">
        <f t="shared" si="108"/>
        <v>2.4437732396509482E-4</v>
      </c>
      <c r="I8748" s="42">
        <f t="shared" si="109"/>
        <v>99.649743152698321</v>
      </c>
      <c r="J8748" s="41">
        <f t="shared" si="110"/>
        <v>2.5541666666666665E-4</v>
      </c>
      <c r="K8748" s="42">
        <f t="shared" si="111"/>
        <v>4.8739891487604847</v>
      </c>
      <c r="L8748" s="41">
        <f t="shared" si="112"/>
        <v>2.4437732396509482E-4</v>
      </c>
      <c r="M8748" s="42">
        <f t="shared" si="113"/>
        <v>4.6037758838574216</v>
      </c>
    </row>
    <row r="8749" spans="1:13" x14ac:dyDescent="0.2">
      <c r="A8749" s="84">
        <v>360</v>
      </c>
      <c r="B8749" s="85">
        <v>42072</v>
      </c>
      <c r="C8749" s="105">
        <v>16.14</v>
      </c>
      <c r="D8749" s="195">
        <f t="shared" si="106"/>
        <v>1</v>
      </c>
      <c r="E8749"/>
      <c r="F8749" s="96">
        <v>2.2200000000000002</v>
      </c>
      <c r="G8749" s="91">
        <f t="shared" si="107"/>
        <v>9.18</v>
      </c>
      <c r="H8749" s="41">
        <f t="shared" si="108"/>
        <v>2.4399562421772991E-4</v>
      </c>
      <c r="I8749" s="42">
        <f t="shared" si="109"/>
        <v>99.674057253981999</v>
      </c>
      <c r="J8749" s="41">
        <f t="shared" si="110"/>
        <v>2.5500000000000002E-4</v>
      </c>
      <c r="K8749" s="42">
        <f t="shared" si="111"/>
        <v>4.8742441487604848</v>
      </c>
      <c r="L8749" s="41">
        <f t="shared" si="112"/>
        <v>2.4399562421772991E-4</v>
      </c>
      <c r="M8749" s="42">
        <f t="shared" si="113"/>
        <v>4.6040198794816396</v>
      </c>
    </row>
    <row r="8750" spans="1:13" x14ac:dyDescent="0.2">
      <c r="A8750" s="84">
        <v>360</v>
      </c>
      <c r="B8750" s="85">
        <v>42073</v>
      </c>
      <c r="C8750" s="105">
        <v>16.170000000000002</v>
      </c>
      <c r="D8750" s="195">
        <f t="shared" si="106"/>
        <v>1</v>
      </c>
      <c r="E8750"/>
      <c r="F8750" s="96">
        <v>2.2400000000000002</v>
      </c>
      <c r="G8750" s="91">
        <f t="shared" si="107"/>
        <v>9.2050000000000018</v>
      </c>
      <c r="H8750" s="41">
        <f t="shared" si="108"/>
        <v>2.4463176141553689E-4</v>
      </c>
      <c r="I8750" s="42">
        <f t="shared" si="109"/>
        <v>99.698440694175474</v>
      </c>
      <c r="J8750" s="41">
        <f t="shared" si="110"/>
        <v>2.5569444444444451E-4</v>
      </c>
      <c r="K8750" s="42">
        <f t="shared" si="111"/>
        <v>4.8744998432049291</v>
      </c>
      <c r="L8750" s="41">
        <f t="shared" si="112"/>
        <v>2.4463176141553689E-4</v>
      </c>
      <c r="M8750" s="42">
        <f t="shared" si="113"/>
        <v>4.6042645112430556</v>
      </c>
    </row>
    <row r="8751" spans="1:13" x14ac:dyDescent="0.2">
      <c r="A8751" s="84">
        <v>360</v>
      </c>
      <c r="B8751" s="85">
        <v>42074</v>
      </c>
      <c r="C8751" s="105">
        <v>16.14</v>
      </c>
      <c r="D8751" s="195">
        <f t="shared" si="106"/>
        <v>1</v>
      </c>
      <c r="E8751"/>
      <c r="F8751" s="96">
        <v>2.21</v>
      </c>
      <c r="G8751" s="91">
        <f t="shared" si="107"/>
        <v>9.1750000000000007</v>
      </c>
      <c r="H8751" s="41">
        <f t="shared" si="108"/>
        <v>2.4386837934731176E-4</v>
      </c>
      <c r="I8751" s="42">
        <f t="shared" si="109"/>
        <v>99.722753991331018</v>
      </c>
      <c r="J8751" s="41">
        <f t="shared" si="110"/>
        <v>2.5486111111111114E-4</v>
      </c>
      <c r="K8751" s="42">
        <f t="shared" si="111"/>
        <v>4.8747547043160404</v>
      </c>
      <c r="L8751" s="41">
        <f t="shared" si="112"/>
        <v>2.4386837934731176E-4</v>
      </c>
      <c r="M8751" s="42">
        <f t="shared" si="113"/>
        <v>4.6045083796224029</v>
      </c>
    </row>
    <row r="8752" spans="1:13" x14ac:dyDescent="0.2">
      <c r="A8752" s="84">
        <v>360</v>
      </c>
      <c r="B8752" s="85">
        <v>42075</v>
      </c>
      <c r="C8752" s="105">
        <v>16.14</v>
      </c>
      <c r="D8752" s="195">
        <f t="shared" si="106"/>
        <v>1</v>
      </c>
      <c r="E8752"/>
      <c r="F8752" s="96">
        <v>2.2200000000000002</v>
      </c>
      <c r="G8752" s="91">
        <f t="shared" si="107"/>
        <v>9.18</v>
      </c>
      <c r="H8752" s="41">
        <f t="shared" si="108"/>
        <v>2.4399562421772991E-4</v>
      </c>
      <c r="I8752" s="42">
        <f t="shared" si="109"/>
        <v>99.747085906939844</v>
      </c>
      <c r="J8752" s="41">
        <f t="shared" si="110"/>
        <v>2.5500000000000002E-4</v>
      </c>
      <c r="K8752" s="42">
        <f t="shared" si="111"/>
        <v>4.8750097043160405</v>
      </c>
      <c r="L8752" s="41">
        <f t="shared" si="112"/>
        <v>2.4399562421772991E-4</v>
      </c>
      <c r="M8752" s="42">
        <f t="shared" si="113"/>
        <v>4.6047523752466208</v>
      </c>
    </row>
    <row r="8753" spans="1:13" x14ac:dyDescent="0.2">
      <c r="A8753" s="84">
        <v>360</v>
      </c>
      <c r="B8753" s="85">
        <v>42076</v>
      </c>
      <c r="C8753" s="105">
        <v>16.13</v>
      </c>
      <c r="D8753" s="195">
        <f t="shared" ref="D8753:D8816" si="114">B8753-B8752</f>
        <v>1</v>
      </c>
      <c r="E8753"/>
      <c r="F8753" s="96">
        <v>2.21</v>
      </c>
      <c r="G8753" s="91">
        <f t="shared" si="107"/>
        <v>9.17</v>
      </c>
      <c r="H8753" s="41">
        <f t="shared" si="108"/>
        <v>2.4374112866532016E-4</v>
      </c>
      <c r="I8753" s="42">
        <f t="shared" si="109"/>
        <v>99.77139837423988</v>
      </c>
      <c r="J8753" s="41">
        <f t="shared" si="110"/>
        <v>2.5472222222222221E-4</v>
      </c>
      <c r="K8753" s="42">
        <f t="shared" si="111"/>
        <v>4.875264426538263</v>
      </c>
      <c r="L8753" s="41">
        <f t="shared" si="112"/>
        <v>2.4374112866532016E-4</v>
      </c>
      <c r="M8753" s="42">
        <f t="shared" si="113"/>
        <v>4.6049961163752862</v>
      </c>
    </row>
    <row r="8754" spans="1:13" x14ac:dyDescent="0.2">
      <c r="A8754" s="84">
        <v>360</v>
      </c>
      <c r="B8754" s="85">
        <v>42077</v>
      </c>
      <c r="C8754" s="105">
        <v>16.13</v>
      </c>
      <c r="D8754" s="195">
        <f t="shared" si="114"/>
        <v>1</v>
      </c>
      <c r="E8754"/>
      <c r="F8754" s="96">
        <v>2.21</v>
      </c>
      <c r="G8754" s="91">
        <f t="shared" si="107"/>
        <v>9.17</v>
      </c>
      <c r="H8754" s="41">
        <f t="shared" si="108"/>
        <v>2.4374112866532016E-4</v>
      </c>
      <c r="I8754" s="42">
        <f t="shared" si="109"/>
        <v>99.79571676748813</v>
      </c>
      <c r="J8754" s="41">
        <f t="shared" si="110"/>
        <v>2.5472222222222221E-4</v>
      </c>
      <c r="K8754" s="42">
        <f t="shared" si="111"/>
        <v>4.8755191487604854</v>
      </c>
      <c r="L8754" s="41">
        <f t="shared" si="112"/>
        <v>2.4374112866532016E-4</v>
      </c>
      <c r="M8754" s="42">
        <f t="shared" si="113"/>
        <v>4.6052398575039515</v>
      </c>
    </row>
    <row r="8755" spans="1:13" x14ac:dyDescent="0.2">
      <c r="A8755" s="84">
        <v>360</v>
      </c>
      <c r="B8755" s="85">
        <v>42078</v>
      </c>
      <c r="C8755" s="105">
        <v>16.13</v>
      </c>
      <c r="D8755" s="195">
        <f t="shared" si="114"/>
        <v>1</v>
      </c>
      <c r="E8755"/>
      <c r="F8755" s="96">
        <v>2.21</v>
      </c>
      <c r="G8755" s="91">
        <f t="shared" si="107"/>
        <v>9.17</v>
      </c>
      <c r="H8755" s="41">
        <f t="shared" si="108"/>
        <v>2.4374112866532016E-4</v>
      </c>
      <c r="I8755" s="42">
        <f t="shared" si="109"/>
        <v>99.820041088129003</v>
      </c>
      <c r="J8755" s="41">
        <f t="shared" si="110"/>
        <v>2.5472222222222221E-4</v>
      </c>
      <c r="K8755" s="42">
        <f t="shared" si="111"/>
        <v>4.8757738709827079</v>
      </c>
      <c r="L8755" s="41">
        <f t="shared" si="112"/>
        <v>2.4374112866532016E-4</v>
      </c>
      <c r="M8755" s="42">
        <f t="shared" si="113"/>
        <v>4.6054835986326168</v>
      </c>
    </row>
    <row r="8756" spans="1:13" x14ac:dyDescent="0.2">
      <c r="A8756" s="84">
        <v>360</v>
      </c>
      <c r="B8756" s="85">
        <v>42079</v>
      </c>
      <c r="C8756" s="105">
        <v>16.14</v>
      </c>
      <c r="D8756" s="195">
        <f t="shared" si="114"/>
        <v>1</v>
      </c>
      <c r="E8756"/>
      <c r="F8756" s="96">
        <v>2.21</v>
      </c>
      <c r="G8756" s="91">
        <f t="shared" si="107"/>
        <v>9.1750000000000007</v>
      </c>
      <c r="H8756" s="41">
        <f t="shared" si="108"/>
        <v>2.4386837934731176E-4</v>
      </c>
      <c r="I8756" s="42">
        <f t="shared" si="109"/>
        <v>99.844384039775548</v>
      </c>
      <c r="J8756" s="41">
        <f t="shared" si="110"/>
        <v>2.5486111111111114E-4</v>
      </c>
      <c r="K8756" s="42">
        <f t="shared" si="111"/>
        <v>4.8760287320938192</v>
      </c>
      <c r="L8756" s="41">
        <f t="shared" si="112"/>
        <v>2.4386837934731176E-4</v>
      </c>
      <c r="M8756" s="42">
        <f t="shared" si="113"/>
        <v>4.6057274670119641</v>
      </c>
    </row>
    <row r="8757" spans="1:13" x14ac:dyDescent="0.2">
      <c r="A8757" s="84">
        <v>360</v>
      </c>
      <c r="B8757" s="85">
        <v>42080</v>
      </c>
      <c r="C8757" s="105">
        <v>16.12</v>
      </c>
      <c r="D8757" s="195">
        <f t="shared" si="114"/>
        <v>1</v>
      </c>
      <c r="E8757"/>
      <c r="F8757" s="96">
        <v>2.2200000000000002</v>
      </c>
      <c r="G8757" s="91">
        <f t="shared" si="107"/>
        <v>9.17</v>
      </c>
      <c r="H8757" s="41">
        <f t="shared" si="108"/>
        <v>2.4374112866532016E-4</v>
      </c>
      <c r="I8757" s="42">
        <f t="shared" si="109"/>
        <v>99.868720222632291</v>
      </c>
      <c r="J8757" s="41">
        <f t="shared" si="110"/>
        <v>2.5472222222222221E-4</v>
      </c>
      <c r="K8757" s="42">
        <f t="shared" si="111"/>
        <v>4.8762834543160416</v>
      </c>
      <c r="L8757" s="41">
        <f t="shared" si="112"/>
        <v>2.4374112866532016E-4</v>
      </c>
      <c r="M8757" s="42">
        <f t="shared" si="113"/>
        <v>4.6059712081406294</v>
      </c>
    </row>
    <row r="8758" spans="1:13" x14ac:dyDescent="0.2">
      <c r="A8758" s="84">
        <v>360</v>
      </c>
      <c r="B8758" s="85">
        <v>42081</v>
      </c>
      <c r="C8758" s="105">
        <v>16.100000000000001</v>
      </c>
      <c r="D8758" s="195">
        <f t="shared" si="114"/>
        <v>1</v>
      </c>
      <c r="E8758"/>
      <c r="F8758" s="96">
        <v>2.23</v>
      </c>
      <c r="G8758" s="91">
        <f t="shared" si="107"/>
        <v>9.1650000000000009</v>
      </c>
      <c r="H8758" s="41">
        <f t="shared" si="108"/>
        <v>2.4361387217153307E-4</v>
      </c>
      <c r="I8758" s="42">
        <f t="shared" si="109"/>
        <v>99.893049628274539</v>
      </c>
      <c r="J8758" s="41">
        <f t="shared" si="110"/>
        <v>2.5458333333333333E-4</v>
      </c>
      <c r="K8758" s="42">
        <f t="shared" si="111"/>
        <v>4.8765380376493752</v>
      </c>
      <c r="L8758" s="41">
        <f t="shared" si="112"/>
        <v>2.4361387217153307E-4</v>
      </c>
      <c r="M8758" s="42">
        <f t="shared" si="113"/>
        <v>4.6062148220128005</v>
      </c>
    </row>
    <row r="8759" spans="1:13" x14ac:dyDescent="0.2">
      <c r="A8759" s="84">
        <v>360</v>
      </c>
      <c r="B8759" s="85">
        <v>42082</v>
      </c>
      <c r="C8759" s="105">
        <v>16.05</v>
      </c>
      <c r="D8759" s="195">
        <f t="shared" si="114"/>
        <v>1</v>
      </c>
      <c r="E8759"/>
      <c r="F8759" s="96">
        <v>2.29</v>
      </c>
      <c r="G8759" s="91">
        <f t="shared" si="107"/>
        <v>9.17</v>
      </c>
      <c r="H8759" s="41">
        <f t="shared" si="108"/>
        <v>2.4374112866532016E-4</v>
      </c>
      <c r="I8759" s="42">
        <f t="shared" si="109"/>
        <v>99.917397672936758</v>
      </c>
      <c r="J8759" s="41">
        <f t="shared" si="110"/>
        <v>2.5472222222222221E-4</v>
      </c>
      <c r="K8759" s="42">
        <f t="shared" si="111"/>
        <v>4.8767927598715977</v>
      </c>
      <c r="L8759" s="41">
        <f t="shared" si="112"/>
        <v>2.4374112866532016E-4</v>
      </c>
      <c r="M8759" s="42">
        <f t="shared" si="113"/>
        <v>4.6064585631414658</v>
      </c>
    </row>
    <row r="8760" spans="1:13" x14ac:dyDescent="0.2">
      <c r="A8760" s="84">
        <v>360</v>
      </c>
      <c r="B8760" s="85">
        <v>42083</v>
      </c>
      <c r="C8760" s="105">
        <v>16.03</v>
      </c>
      <c r="D8760" s="195">
        <f t="shared" si="114"/>
        <v>1</v>
      </c>
      <c r="E8760"/>
      <c r="F8760" s="96">
        <v>2.27</v>
      </c>
      <c r="G8760" s="91">
        <f t="shared" si="107"/>
        <v>9.15</v>
      </c>
      <c r="H8760" s="41">
        <f t="shared" si="108"/>
        <v>2.4323206781207141E-4</v>
      </c>
      <c r="I8760" s="42">
        <f t="shared" si="109"/>
        <v>99.941700788183141</v>
      </c>
      <c r="J8760" s="41">
        <f t="shared" si="110"/>
        <v>2.541666666666667E-4</v>
      </c>
      <c r="K8760" s="42">
        <f t="shared" si="111"/>
        <v>4.8770469265382648</v>
      </c>
      <c r="L8760" s="41">
        <f t="shared" si="112"/>
        <v>2.4323206781207141E-4</v>
      </c>
      <c r="M8760" s="42">
        <f t="shared" si="113"/>
        <v>4.6067017952092781</v>
      </c>
    </row>
    <row r="8761" spans="1:13" x14ac:dyDescent="0.2">
      <c r="A8761" s="84">
        <v>360</v>
      </c>
      <c r="B8761" s="85">
        <v>42084</v>
      </c>
      <c r="C8761" s="105">
        <v>16.03</v>
      </c>
      <c r="D8761" s="195">
        <f t="shared" si="114"/>
        <v>1</v>
      </c>
      <c r="E8761"/>
      <c r="F8761" s="96">
        <v>2.27</v>
      </c>
      <c r="G8761" s="91">
        <f t="shared" si="107"/>
        <v>9.15</v>
      </c>
      <c r="H8761" s="41">
        <f t="shared" si="108"/>
        <v>2.4323206781207141E-4</v>
      </c>
      <c r="I8761" s="42">
        <f t="shared" si="109"/>
        <v>99.966009814726505</v>
      </c>
      <c r="J8761" s="41">
        <f t="shared" si="110"/>
        <v>2.541666666666667E-4</v>
      </c>
      <c r="K8761" s="42">
        <f t="shared" si="111"/>
        <v>4.8773010932049319</v>
      </c>
      <c r="L8761" s="41">
        <f t="shared" si="112"/>
        <v>2.4323206781207141E-4</v>
      </c>
      <c r="M8761" s="42">
        <f t="shared" si="113"/>
        <v>4.6069450272770904</v>
      </c>
    </row>
    <row r="8762" spans="1:13" x14ac:dyDescent="0.2">
      <c r="A8762" s="84">
        <v>360</v>
      </c>
      <c r="B8762" s="85">
        <v>42085</v>
      </c>
      <c r="C8762" s="105">
        <v>16.03</v>
      </c>
      <c r="D8762" s="195">
        <f t="shared" si="114"/>
        <v>1</v>
      </c>
      <c r="E8762"/>
      <c r="F8762" s="96">
        <v>2.27</v>
      </c>
      <c r="G8762" s="91">
        <f t="shared" si="107"/>
        <v>9.15</v>
      </c>
      <c r="H8762" s="41">
        <f t="shared" si="108"/>
        <v>2.4323206781207141E-4</v>
      </c>
      <c r="I8762" s="42">
        <f t="shared" si="109"/>
        <v>99.990324754004661</v>
      </c>
      <c r="J8762" s="41">
        <f t="shared" si="110"/>
        <v>2.541666666666667E-4</v>
      </c>
      <c r="K8762" s="42">
        <f t="shared" si="111"/>
        <v>4.877555259871599</v>
      </c>
      <c r="L8762" s="41">
        <f t="shared" si="112"/>
        <v>2.4323206781207141E-4</v>
      </c>
      <c r="M8762" s="42">
        <f t="shared" si="113"/>
        <v>4.6071882593449027</v>
      </c>
    </row>
    <row r="8763" spans="1:13" x14ac:dyDescent="0.2">
      <c r="A8763" s="84">
        <v>360</v>
      </c>
      <c r="B8763" s="85">
        <v>42086</v>
      </c>
      <c r="C8763" s="105">
        <v>16</v>
      </c>
      <c r="D8763" s="195">
        <f t="shared" si="114"/>
        <v>1</v>
      </c>
      <c r="E8763"/>
      <c r="F8763" s="96">
        <v>2.2400000000000002</v>
      </c>
      <c r="G8763" s="91">
        <f t="shared" si="107"/>
        <v>9.120000000000001</v>
      </c>
      <c r="H8763" s="41">
        <f t="shared" si="108"/>
        <v>2.4246830209651016E-4</v>
      </c>
      <c r="I8763" s="42">
        <f t="shared" si="109"/>
        <v>100.01456923827384</v>
      </c>
      <c r="J8763" s="41">
        <f t="shared" si="110"/>
        <v>2.5333333333333338E-4</v>
      </c>
      <c r="K8763" s="42">
        <f t="shared" si="111"/>
        <v>4.8778085932049322</v>
      </c>
      <c r="L8763" s="41">
        <f t="shared" si="112"/>
        <v>2.4246830209651016E-4</v>
      </c>
      <c r="M8763" s="42">
        <f t="shared" si="113"/>
        <v>4.6074307276469995</v>
      </c>
    </row>
    <row r="8764" spans="1:13" x14ac:dyDescent="0.2">
      <c r="A8764" s="84">
        <v>360</v>
      </c>
      <c r="B8764" s="85">
        <v>42087</v>
      </c>
      <c r="C8764" s="105">
        <v>16.350000000000001</v>
      </c>
      <c r="D8764" s="195">
        <f t="shared" si="114"/>
        <v>1</v>
      </c>
      <c r="E8764"/>
      <c r="F8764" s="96">
        <v>2.25</v>
      </c>
      <c r="G8764" s="91">
        <f t="shared" si="107"/>
        <v>9.3000000000000007</v>
      </c>
      <c r="H8764" s="41">
        <f t="shared" si="108"/>
        <v>2.4704775903483522E-4</v>
      </c>
      <c r="I8764" s="42">
        <f t="shared" si="109"/>
        <v>100.03927761347498</v>
      </c>
      <c r="J8764" s="41">
        <f t="shared" si="110"/>
        <v>2.5833333333333334E-4</v>
      </c>
      <c r="K8764" s="42">
        <f t="shared" si="111"/>
        <v>4.8780669265382652</v>
      </c>
      <c r="L8764" s="41">
        <f t="shared" si="112"/>
        <v>2.4704775903483522E-4</v>
      </c>
      <c r="M8764" s="42">
        <f t="shared" si="113"/>
        <v>4.6076777754060343</v>
      </c>
    </row>
    <row r="8765" spans="1:13" x14ac:dyDescent="0.2">
      <c r="A8765" s="84">
        <v>360</v>
      </c>
      <c r="B8765" s="85">
        <v>42088</v>
      </c>
      <c r="C8765" s="105">
        <v>16.239999999999998</v>
      </c>
      <c r="D8765" s="195">
        <f t="shared" si="114"/>
        <v>1</v>
      </c>
      <c r="E8765"/>
      <c r="F8765" s="96">
        <v>2.2400000000000002</v>
      </c>
      <c r="G8765" s="91">
        <f t="shared" si="107"/>
        <v>9.2399999999999984</v>
      </c>
      <c r="H8765" s="41">
        <f t="shared" si="108"/>
        <v>2.455221095578608E-4</v>
      </c>
      <c r="I8765" s="42">
        <f t="shared" si="109"/>
        <v>100.06383946795329</v>
      </c>
      <c r="J8765" s="41">
        <f t="shared" si="110"/>
        <v>2.566666666666666E-4</v>
      </c>
      <c r="K8765" s="42">
        <f t="shared" si="111"/>
        <v>4.8783235932049323</v>
      </c>
      <c r="L8765" s="41">
        <f t="shared" si="112"/>
        <v>2.455221095578608E-4</v>
      </c>
      <c r="M8765" s="42">
        <f t="shared" si="113"/>
        <v>4.6079232975155922</v>
      </c>
    </row>
    <row r="8766" spans="1:13" x14ac:dyDescent="0.2">
      <c r="A8766" s="84">
        <v>360</v>
      </c>
      <c r="B8766" s="85">
        <v>42089</v>
      </c>
      <c r="C8766" s="105">
        <v>16.28</v>
      </c>
      <c r="D8766" s="195">
        <f t="shared" si="114"/>
        <v>1</v>
      </c>
      <c r="E8766"/>
      <c r="F8766" s="96">
        <v>2.2400000000000002</v>
      </c>
      <c r="G8766" s="91">
        <f t="shared" si="107"/>
        <v>9.2600000000000016</v>
      </c>
      <c r="H8766" s="41">
        <f t="shared" si="108"/>
        <v>2.4603075221185655E-4</v>
      </c>
      <c r="I8766" s="42">
        <f t="shared" si="109"/>
        <v>100.08845824964679</v>
      </c>
      <c r="J8766" s="41">
        <f t="shared" si="110"/>
        <v>2.5722222222222227E-4</v>
      </c>
      <c r="K8766" s="42">
        <f t="shared" si="111"/>
        <v>4.8785808154271546</v>
      </c>
      <c r="L8766" s="41">
        <f t="shared" si="112"/>
        <v>2.4603075221185655E-4</v>
      </c>
      <c r="M8766" s="42">
        <f t="shared" si="113"/>
        <v>4.6081693282678042</v>
      </c>
    </row>
    <row r="8767" spans="1:13" x14ac:dyDescent="0.2">
      <c r="A8767" s="84">
        <v>360</v>
      </c>
      <c r="B8767" s="85">
        <v>42090</v>
      </c>
      <c r="C8767" s="105">
        <v>15.99</v>
      </c>
      <c r="D8767" s="195">
        <f t="shared" si="114"/>
        <v>1</v>
      </c>
      <c r="E8767"/>
      <c r="F8767" s="96">
        <v>2.23</v>
      </c>
      <c r="G8767" s="91">
        <f t="shared" si="107"/>
        <v>9.11</v>
      </c>
      <c r="H8767" s="41">
        <f t="shared" si="108"/>
        <v>2.422136669915087E-4</v>
      </c>
      <c r="I8767" s="42">
        <f t="shared" si="109"/>
        <v>100.11270104214296</v>
      </c>
      <c r="J8767" s="41">
        <f t="shared" si="110"/>
        <v>2.5305555555555552E-4</v>
      </c>
      <c r="K8767" s="42">
        <f t="shared" si="111"/>
        <v>4.8788338709827102</v>
      </c>
      <c r="L8767" s="41">
        <f t="shared" si="112"/>
        <v>2.422136669915087E-4</v>
      </c>
      <c r="M8767" s="42">
        <f t="shared" si="113"/>
        <v>4.608411541934796</v>
      </c>
    </row>
    <row r="8768" spans="1:13" x14ac:dyDescent="0.2">
      <c r="A8768" s="84">
        <v>360</v>
      </c>
      <c r="B8768" s="85">
        <v>42091</v>
      </c>
      <c r="C8768" s="105">
        <v>15.99</v>
      </c>
      <c r="D8768" s="195">
        <f t="shared" si="114"/>
        <v>1</v>
      </c>
      <c r="E8768"/>
      <c r="F8768" s="96">
        <v>2.23</v>
      </c>
      <c r="G8768" s="91">
        <f t="shared" si="107"/>
        <v>9.11</v>
      </c>
      <c r="H8768" s="41">
        <f t="shared" si="108"/>
        <v>2.422136669915087E-4</v>
      </c>
      <c r="I8768" s="42">
        <f t="shared" si="109"/>
        <v>100.1369497065748</v>
      </c>
      <c r="J8768" s="41">
        <f t="shared" si="110"/>
        <v>2.5305555555555552E-4</v>
      </c>
      <c r="K8768" s="42">
        <f t="shared" si="111"/>
        <v>4.8790869265382657</v>
      </c>
      <c r="L8768" s="41">
        <f t="shared" si="112"/>
        <v>2.422136669915087E-4</v>
      </c>
      <c r="M8768" s="42">
        <f t="shared" si="113"/>
        <v>4.6086537556017877</v>
      </c>
    </row>
    <row r="8769" spans="1:13" x14ac:dyDescent="0.2">
      <c r="A8769" s="84">
        <v>360</v>
      </c>
      <c r="B8769" s="85">
        <v>42092</v>
      </c>
      <c r="C8769" s="105">
        <v>15.99</v>
      </c>
      <c r="D8769" s="195">
        <f t="shared" si="114"/>
        <v>1</v>
      </c>
      <c r="E8769"/>
      <c r="F8769" s="96">
        <v>2.23</v>
      </c>
      <c r="G8769" s="91">
        <f t="shared" si="107"/>
        <v>9.11</v>
      </c>
      <c r="H8769" s="41">
        <f t="shared" si="108"/>
        <v>2.422136669915087E-4</v>
      </c>
      <c r="I8769" s="42">
        <f t="shared" si="109"/>
        <v>100.16120424436457</v>
      </c>
      <c r="J8769" s="41">
        <f t="shared" si="110"/>
        <v>2.5305555555555552E-4</v>
      </c>
      <c r="K8769" s="42">
        <f t="shared" si="111"/>
        <v>4.8793399820938212</v>
      </c>
      <c r="L8769" s="41">
        <f t="shared" si="112"/>
        <v>2.422136669915087E-4</v>
      </c>
      <c r="M8769" s="42">
        <f t="shared" si="113"/>
        <v>4.6088959692687794</v>
      </c>
    </row>
    <row r="8770" spans="1:13" x14ac:dyDescent="0.2">
      <c r="A8770" s="84">
        <v>360</v>
      </c>
      <c r="B8770" s="85">
        <v>42093</v>
      </c>
      <c r="C8770" s="105">
        <v>15.95</v>
      </c>
      <c r="D8770" s="195">
        <f t="shared" si="114"/>
        <v>1</v>
      </c>
      <c r="E8770"/>
      <c r="F8770" s="96">
        <v>2.23</v>
      </c>
      <c r="G8770" s="91">
        <f t="shared" si="107"/>
        <v>9.09</v>
      </c>
      <c r="H8770" s="41">
        <f t="shared" si="108"/>
        <v>2.4170432695580502E-4</v>
      </c>
      <c r="I8770" s="42">
        <f t="shared" si="109"/>
        <v>100.18541364082354</v>
      </c>
      <c r="J8770" s="41">
        <f t="shared" si="110"/>
        <v>2.5250000000000001E-4</v>
      </c>
      <c r="K8770" s="42">
        <f t="shared" si="111"/>
        <v>4.8795924820938215</v>
      </c>
      <c r="L8770" s="41">
        <f t="shared" si="112"/>
        <v>2.4170432695580502E-4</v>
      </c>
      <c r="M8770" s="42">
        <f t="shared" si="113"/>
        <v>4.6091376735957352</v>
      </c>
    </row>
    <row r="8771" spans="1:13" x14ac:dyDescent="0.2">
      <c r="A8771" s="84">
        <v>360</v>
      </c>
      <c r="B8771" s="85">
        <v>42094</v>
      </c>
      <c r="C8771" s="105">
        <v>16.260000000000002</v>
      </c>
      <c r="D8771" s="195">
        <f t="shared" si="114"/>
        <v>1</v>
      </c>
      <c r="E8771"/>
      <c r="F8771" s="96">
        <v>2.21</v>
      </c>
      <c r="G8771" s="91">
        <f t="shared" si="107"/>
        <v>9.2350000000000012</v>
      </c>
      <c r="H8771" s="41">
        <f t="shared" si="108"/>
        <v>2.4539493438413551E-4</v>
      </c>
      <c r="I8771" s="42">
        <f t="shared" si="109"/>
        <v>100.20999863383018</v>
      </c>
      <c r="J8771" s="41">
        <f t="shared" si="110"/>
        <v>2.5652777777777783E-4</v>
      </c>
      <c r="K8771" s="42">
        <f t="shared" si="111"/>
        <v>4.8798490098715996</v>
      </c>
      <c r="L8771" s="41">
        <f t="shared" si="112"/>
        <v>2.4539493438413551E-4</v>
      </c>
      <c r="M8771" s="42">
        <f t="shared" si="113"/>
        <v>4.6093830685301196</v>
      </c>
    </row>
    <row r="8772" spans="1:13" x14ac:dyDescent="0.2">
      <c r="A8772" s="84">
        <v>360</v>
      </c>
      <c r="B8772" s="85">
        <v>42095</v>
      </c>
      <c r="C8772" s="105">
        <v>16.32</v>
      </c>
      <c r="D8772" s="195">
        <f t="shared" si="114"/>
        <v>1</v>
      </c>
      <c r="E8772"/>
      <c r="F8772" s="96">
        <v>2.1800000000000002</v>
      </c>
      <c r="G8772" s="91">
        <f t="shared" si="107"/>
        <v>9.25</v>
      </c>
      <c r="H8772" s="41">
        <f t="shared" si="108"/>
        <v>2.4577644249190733E-4</v>
      </c>
      <c r="I8772" s="42">
        <f t="shared" si="109"/>
        <v>100.23462789079652</v>
      </c>
      <c r="J8772" s="41">
        <f t="shared" si="110"/>
        <v>2.5694444444444446E-4</v>
      </c>
      <c r="K8772" s="42">
        <f t="shared" si="111"/>
        <v>4.8801059543160443</v>
      </c>
      <c r="L8772" s="41">
        <f t="shared" si="112"/>
        <v>2.4577644249190733E-4</v>
      </c>
      <c r="M8772" s="42">
        <f t="shared" si="113"/>
        <v>4.6096288449726117</v>
      </c>
    </row>
    <row r="8773" spans="1:13" x14ac:dyDescent="0.2">
      <c r="A8773" s="84">
        <v>360</v>
      </c>
      <c r="B8773" s="85">
        <v>42096</v>
      </c>
      <c r="C8773" s="105">
        <v>16.32</v>
      </c>
      <c r="D8773" s="195">
        <f t="shared" si="114"/>
        <v>1</v>
      </c>
      <c r="E8773"/>
      <c r="F8773" s="96">
        <v>2.1800000000000002</v>
      </c>
      <c r="G8773" s="91">
        <f t="shared" si="107"/>
        <v>9.25</v>
      </c>
      <c r="H8773" s="41">
        <f t="shared" si="108"/>
        <v>2.4577644249190733E-4</v>
      </c>
      <c r="I8773" s="42">
        <f t="shared" si="109"/>
        <v>100.25926320105401</v>
      </c>
      <c r="J8773" s="41">
        <f t="shared" si="110"/>
        <v>2.5694444444444446E-4</v>
      </c>
      <c r="K8773" s="42">
        <f t="shared" si="111"/>
        <v>4.880362898760489</v>
      </c>
      <c r="L8773" s="41">
        <f t="shared" si="112"/>
        <v>2.4577644249190733E-4</v>
      </c>
      <c r="M8773" s="42">
        <f t="shared" si="113"/>
        <v>4.6098746214151038</v>
      </c>
    </row>
    <row r="8774" spans="1:13" x14ac:dyDescent="0.2">
      <c r="A8774" s="84">
        <v>360</v>
      </c>
      <c r="B8774" s="85">
        <v>42097</v>
      </c>
      <c r="C8774" s="105">
        <v>16.32</v>
      </c>
      <c r="D8774" s="195">
        <f t="shared" si="114"/>
        <v>1</v>
      </c>
      <c r="E8774"/>
      <c r="F8774" s="96">
        <v>2.1800000000000002</v>
      </c>
      <c r="G8774" s="91">
        <f t="shared" si="107"/>
        <v>9.25</v>
      </c>
      <c r="H8774" s="41">
        <f t="shared" si="108"/>
        <v>2.4577644249190733E-4</v>
      </c>
      <c r="I8774" s="42">
        <f t="shared" si="109"/>
        <v>100.28390456609043</v>
      </c>
      <c r="J8774" s="41">
        <f t="shared" si="110"/>
        <v>2.5694444444444446E-4</v>
      </c>
      <c r="K8774" s="42">
        <f t="shared" si="111"/>
        <v>4.8806198432049337</v>
      </c>
      <c r="L8774" s="41">
        <f t="shared" si="112"/>
        <v>2.4577644249190733E-4</v>
      </c>
      <c r="M8774" s="42">
        <f t="shared" si="113"/>
        <v>4.610120397857596</v>
      </c>
    </row>
    <row r="8775" spans="1:13" x14ac:dyDescent="0.2">
      <c r="A8775" s="84">
        <v>360</v>
      </c>
      <c r="B8775" s="85">
        <v>42098</v>
      </c>
      <c r="C8775" s="105">
        <v>16.32</v>
      </c>
      <c r="D8775" s="195">
        <f t="shared" si="114"/>
        <v>1</v>
      </c>
      <c r="E8775"/>
      <c r="F8775" s="96">
        <v>2.1800000000000002</v>
      </c>
      <c r="G8775" s="91">
        <f t="shared" si="107"/>
        <v>9.25</v>
      </c>
      <c r="H8775" s="41">
        <f t="shared" si="108"/>
        <v>2.4577644249190733E-4</v>
      </c>
      <c r="I8775" s="42">
        <f t="shared" si="109"/>
        <v>100.30855198739388</v>
      </c>
      <c r="J8775" s="41">
        <f t="shared" si="110"/>
        <v>2.5694444444444446E-4</v>
      </c>
      <c r="K8775" s="42">
        <f t="shared" si="111"/>
        <v>4.8808767876493784</v>
      </c>
      <c r="L8775" s="41">
        <f t="shared" si="112"/>
        <v>2.4577644249190733E-4</v>
      </c>
      <c r="M8775" s="42">
        <f t="shared" si="113"/>
        <v>4.6103661743000881</v>
      </c>
    </row>
    <row r="8776" spans="1:13" x14ac:dyDescent="0.2">
      <c r="A8776" s="84">
        <v>360</v>
      </c>
      <c r="B8776" s="85">
        <v>42099</v>
      </c>
      <c r="C8776" s="105">
        <v>16.32</v>
      </c>
      <c r="D8776" s="195">
        <f t="shared" si="114"/>
        <v>1</v>
      </c>
      <c r="E8776"/>
      <c r="F8776" s="96">
        <v>2.1800000000000002</v>
      </c>
      <c r="G8776" s="91">
        <f t="shared" si="107"/>
        <v>9.25</v>
      </c>
      <c r="H8776" s="41">
        <f t="shared" si="108"/>
        <v>2.4577644249190733E-4</v>
      </c>
      <c r="I8776" s="42">
        <f t="shared" si="109"/>
        <v>100.33320546645285</v>
      </c>
      <c r="J8776" s="41">
        <f t="shared" si="110"/>
        <v>2.5694444444444446E-4</v>
      </c>
      <c r="K8776" s="42">
        <f t="shared" si="111"/>
        <v>4.8811337320938231</v>
      </c>
      <c r="L8776" s="41">
        <f t="shared" si="112"/>
        <v>2.4577644249190733E-4</v>
      </c>
      <c r="M8776" s="42">
        <f t="shared" si="113"/>
        <v>4.6106119507425802</v>
      </c>
    </row>
    <row r="8777" spans="1:13" x14ac:dyDescent="0.2">
      <c r="A8777" s="84">
        <v>360</v>
      </c>
      <c r="B8777" s="85">
        <v>42100</v>
      </c>
      <c r="C8777" s="105">
        <v>16.21</v>
      </c>
      <c r="D8777" s="195">
        <f t="shared" si="114"/>
        <v>1</v>
      </c>
      <c r="E8777"/>
      <c r="F8777" s="96">
        <v>2.2000000000000002</v>
      </c>
      <c r="G8777" s="91">
        <f t="shared" si="107"/>
        <v>9.2050000000000001</v>
      </c>
      <c r="H8777" s="41">
        <f t="shared" si="108"/>
        <v>2.4463176141553689E-4</v>
      </c>
      <c r="I8777" s="42">
        <f t="shared" si="109"/>
        <v>100.35775015523458</v>
      </c>
      <c r="J8777" s="41">
        <f t="shared" si="110"/>
        <v>2.5569444444444446E-4</v>
      </c>
      <c r="K8777" s="42">
        <f t="shared" si="111"/>
        <v>4.8813894265382674</v>
      </c>
      <c r="L8777" s="41">
        <f t="shared" si="112"/>
        <v>2.4463176141553689E-4</v>
      </c>
      <c r="M8777" s="42">
        <f t="shared" si="113"/>
        <v>4.6108565825039953</v>
      </c>
    </row>
    <row r="8778" spans="1:13" x14ac:dyDescent="0.2">
      <c r="A8778" s="84">
        <v>360</v>
      </c>
      <c r="B8778" s="85">
        <v>42101</v>
      </c>
      <c r="C8778" s="105">
        <v>15.89</v>
      </c>
      <c r="D8778" s="195">
        <f t="shared" si="114"/>
        <v>1</v>
      </c>
      <c r="E8778"/>
      <c r="F8778" s="96">
        <v>2.19</v>
      </c>
      <c r="G8778" s="91">
        <f t="shared" si="107"/>
        <v>9.0400000000000009</v>
      </c>
      <c r="H8778" s="41">
        <f t="shared" si="108"/>
        <v>2.4043056935330043E-4</v>
      </c>
      <c r="I8778" s="42">
        <f t="shared" si="109"/>
        <v>100.38187922624343</v>
      </c>
      <c r="J8778" s="41">
        <f t="shared" si="110"/>
        <v>2.5111111111111113E-4</v>
      </c>
      <c r="K8778" s="42">
        <f t="shared" si="111"/>
        <v>4.8816405376493783</v>
      </c>
      <c r="L8778" s="41">
        <f t="shared" si="112"/>
        <v>2.4043056935330043E-4</v>
      </c>
      <c r="M8778" s="42">
        <f t="shared" si="113"/>
        <v>4.6110970130733486</v>
      </c>
    </row>
    <row r="8779" spans="1:13" x14ac:dyDescent="0.2">
      <c r="A8779" s="84">
        <v>360</v>
      </c>
      <c r="B8779" s="85">
        <v>42102</v>
      </c>
      <c r="C8779" s="105">
        <v>15.85</v>
      </c>
      <c r="D8779" s="195">
        <f t="shared" si="114"/>
        <v>1</v>
      </c>
      <c r="E8779"/>
      <c r="F8779" s="96">
        <v>2.2000000000000002</v>
      </c>
      <c r="G8779" s="91">
        <f t="shared" si="107"/>
        <v>9.0250000000000004</v>
      </c>
      <c r="H8779" s="41">
        <f t="shared" si="108"/>
        <v>2.400483284921151E-4</v>
      </c>
      <c r="I8779" s="42">
        <f t="shared" si="109"/>
        <v>100.40597572856258</v>
      </c>
      <c r="J8779" s="41">
        <f t="shared" si="110"/>
        <v>2.5069444444444445E-4</v>
      </c>
      <c r="K8779" s="42">
        <f t="shared" si="111"/>
        <v>4.8818912320938228</v>
      </c>
      <c r="L8779" s="41">
        <f t="shared" si="112"/>
        <v>2.400483284921151E-4</v>
      </c>
      <c r="M8779" s="42">
        <f t="shared" si="113"/>
        <v>4.6113370614018407</v>
      </c>
    </row>
    <row r="8780" spans="1:13" x14ac:dyDescent="0.2">
      <c r="A8780" s="84">
        <v>360</v>
      </c>
      <c r="B8780" s="85">
        <v>42103</v>
      </c>
      <c r="C8780" s="105">
        <v>15.84</v>
      </c>
      <c r="D8780" s="195">
        <f t="shared" si="114"/>
        <v>1</v>
      </c>
      <c r="E8780"/>
      <c r="F8780" s="96">
        <v>2.21</v>
      </c>
      <c r="G8780" s="91">
        <f t="shared" ref="G8780:G8843" si="115">(C8780+F8780)/2</f>
        <v>9.0250000000000004</v>
      </c>
      <c r="H8780" s="41">
        <f t="shared" ref="H8780:H8843" si="116">((1+G8780/100)^(1/360))-1</f>
        <v>2.400483284921151E-4</v>
      </c>
      <c r="I8780" s="42">
        <f t="shared" ref="I8780:I8843" si="117">I8779*(1+H8780)</f>
        <v>100.43007801520685</v>
      </c>
      <c r="J8780" s="41">
        <f t="shared" ref="J8780:J8843" si="118">((C8780+F8780)/2)/36000</f>
        <v>2.5069444444444445E-4</v>
      </c>
      <c r="K8780" s="42">
        <f t="shared" ref="K8780:K8843" si="119">K8779+J8780</f>
        <v>4.8821419265382673</v>
      </c>
      <c r="L8780" s="41">
        <f t="shared" ref="L8780:L8843" si="120">((1+G8780/100)^(1/360))-1</f>
        <v>2.400483284921151E-4</v>
      </c>
      <c r="M8780" s="42">
        <f t="shared" ref="M8780:M8843" si="121">M8779+L8780</f>
        <v>4.6115771097303329</v>
      </c>
    </row>
    <row r="8781" spans="1:13" x14ac:dyDescent="0.2">
      <c r="A8781" s="84">
        <v>360</v>
      </c>
      <c r="B8781" s="85">
        <v>42104</v>
      </c>
      <c r="C8781" s="105">
        <v>15.87</v>
      </c>
      <c r="D8781" s="195">
        <f t="shared" si="114"/>
        <v>1</v>
      </c>
      <c r="E8781"/>
      <c r="F8781" s="96">
        <v>2.23</v>
      </c>
      <c r="G8781" s="91">
        <f t="shared" si="115"/>
        <v>9.0499999999999989</v>
      </c>
      <c r="H8781" s="41">
        <f t="shared" si="116"/>
        <v>2.4068536746391089E-4</v>
      </c>
      <c r="I8781" s="42">
        <f t="shared" si="117"/>
        <v>100.45425006543836</v>
      </c>
      <c r="J8781" s="41">
        <f t="shared" si="118"/>
        <v>2.5138888888888889E-4</v>
      </c>
      <c r="K8781" s="42">
        <f t="shared" si="119"/>
        <v>4.8823933154271559</v>
      </c>
      <c r="L8781" s="41">
        <f t="shared" si="120"/>
        <v>2.4068536746391089E-4</v>
      </c>
      <c r="M8781" s="42">
        <f t="shared" si="121"/>
        <v>4.6118177950977968</v>
      </c>
    </row>
    <row r="8782" spans="1:13" x14ac:dyDescent="0.2">
      <c r="A8782" s="84">
        <v>360</v>
      </c>
      <c r="B8782" s="85">
        <v>42105</v>
      </c>
      <c r="C8782" s="105">
        <v>15.87</v>
      </c>
      <c r="D8782" s="195">
        <f t="shared" si="114"/>
        <v>1</v>
      </c>
      <c r="E8782"/>
      <c r="F8782" s="96">
        <v>2.23</v>
      </c>
      <c r="G8782" s="91">
        <f t="shared" si="115"/>
        <v>9.0499999999999989</v>
      </c>
      <c r="H8782" s="41">
        <f t="shared" si="116"/>
        <v>2.4068536746391089E-4</v>
      </c>
      <c r="I8782" s="42">
        <f t="shared" si="117"/>
        <v>100.47842793352866</v>
      </c>
      <c r="J8782" s="41">
        <f t="shared" si="118"/>
        <v>2.5138888888888889E-4</v>
      </c>
      <c r="K8782" s="42">
        <f t="shared" si="119"/>
        <v>4.8826447043160446</v>
      </c>
      <c r="L8782" s="41">
        <f t="shared" si="120"/>
        <v>2.4068536746391089E-4</v>
      </c>
      <c r="M8782" s="42">
        <f t="shared" si="121"/>
        <v>4.6120584804652607</v>
      </c>
    </row>
    <row r="8783" spans="1:13" x14ac:dyDescent="0.2">
      <c r="A8783" s="84">
        <v>360</v>
      </c>
      <c r="B8783" s="85">
        <v>42106</v>
      </c>
      <c r="C8783" s="105">
        <v>15.87</v>
      </c>
      <c r="D8783" s="195">
        <f t="shared" si="114"/>
        <v>1</v>
      </c>
      <c r="E8783"/>
      <c r="F8783" s="96">
        <v>2.23</v>
      </c>
      <c r="G8783" s="91">
        <f t="shared" si="115"/>
        <v>9.0499999999999989</v>
      </c>
      <c r="H8783" s="41">
        <f t="shared" si="116"/>
        <v>2.4068536746391089E-4</v>
      </c>
      <c r="I8783" s="42">
        <f t="shared" si="117"/>
        <v>100.50261162087804</v>
      </c>
      <c r="J8783" s="41">
        <f t="shared" si="118"/>
        <v>2.5138888888888889E-4</v>
      </c>
      <c r="K8783" s="42">
        <f t="shared" si="119"/>
        <v>4.8828960932049332</v>
      </c>
      <c r="L8783" s="41">
        <f t="shared" si="120"/>
        <v>2.4068536746391089E-4</v>
      </c>
      <c r="M8783" s="42">
        <f t="shared" si="121"/>
        <v>4.6122991658327246</v>
      </c>
    </row>
    <row r="8784" spans="1:13" x14ac:dyDescent="0.2">
      <c r="A8784" s="84">
        <v>360</v>
      </c>
      <c r="B8784" s="85">
        <v>42107</v>
      </c>
      <c r="C8784" s="105">
        <v>15.73</v>
      </c>
      <c r="D8784" s="195">
        <f t="shared" si="114"/>
        <v>1</v>
      </c>
      <c r="E8784"/>
      <c r="F8784" s="96">
        <v>2.2400000000000002</v>
      </c>
      <c r="G8784" s="91">
        <f t="shared" si="115"/>
        <v>8.9849999999999994</v>
      </c>
      <c r="H8784" s="41">
        <f t="shared" si="116"/>
        <v>2.3902876308001808E-4</v>
      </c>
      <c r="I8784" s="42">
        <f t="shared" si="117"/>
        <v>100.52663463582009</v>
      </c>
      <c r="J8784" s="41">
        <f t="shared" si="118"/>
        <v>2.4958333333333332E-4</v>
      </c>
      <c r="K8784" s="42">
        <f t="shared" si="119"/>
        <v>4.8831456765382661</v>
      </c>
      <c r="L8784" s="41">
        <f t="shared" si="120"/>
        <v>2.3902876308001808E-4</v>
      </c>
      <c r="M8784" s="42">
        <f t="shared" si="121"/>
        <v>4.6125381945958051</v>
      </c>
    </row>
    <row r="8785" spans="1:13" x14ac:dyDescent="0.2">
      <c r="A8785" s="84">
        <v>360</v>
      </c>
      <c r="B8785" s="85">
        <v>42108</v>
      </c>
      <c r="C8785" s="105">
        <v>15.77</v>
      </c>
      <c r="D8785" s="195">
        <f t="shared" si="114"/>
        <v>1</v>
      </c>
      <c r="E8785"/>
      <c r="F8785" s="96">
        <v>2.2400000000000002</v>
      </c>
      <c r="G8785" s="91">
        <f t="shared" si="115"/>
        <v>9.004999999999999</v>
      </c>
      <c r="H8785" s="41">
        <f t="shared" si="116"/>
        <v>2.3953859242298314E-4</v>
      </c>
      <c r="I8785" s="42">
        <f t="shared" si="117"/>
        <v>100.55071464438177</v>
      </c>
      <c r="J8785" s="41">
        <f t="shared" si="118"/>
        <v>2.5013888888888888E-4</v>
      </c>
      <c r="K8785" s="42">
        <f t="shared" si="119"/>
        <v>4.8833958154271553</v>
      </c>
      <c r="L8785" s="41">
        <f t="shared" si="120"/>
        <v>2.3953859242298314E-4</v>
      </c>
      <c r="M8785" s="42">
        <f t="shared" si="121"/>
        <v>4.6127777331882278</v>
      </c>
    </row>
    <row r="8786" spans="1:13" x14ac:dyDescent="0.2">
      <c r="A8786" s="84">
        <v>360</v>
      </c>
      <c r="B8786" s="85">
        <v>42109</v>
      </c>
      <c r="C8786" s="105">
        <v>15.72</v>
      </c>
      <c r="D8786" s="195">
        <f t="shared" si="114"/>
        <v>1</v>
      </c>
      <c r="E8786"/>
      <c r="F8786" s="96">
        <v>2.19</v>
      </c>
      <c r="G8786" s="91">
        <f t="shared" si="115"/>
        <v>8.9550000000000001</v>
      </c>
      <c r="H8786" s="41">
        <f t="shared" si="116"/>
        <v>2.382638441018603E-4</v>
      </c>
      <c r="I8786" s="42">
        <f t="shared" si="117"/>
        <v>100.57467224418014</v>
      </c>
      <c r="J8786" s="41">
        <f t="shared" si="118"/>
        <v>2.4875E-4</v>
      </c>
      <c r="K8786" s="42">
        <f t="shared" si="119"/>
        <v>4.8836445654271552</v>
      </c>
      <c r="L8786" s="41">
        <f t="shared" si="120"/>
        <v>2.382638441018603E-4</v>
      </c>
      <c r="M8786" s="42">
        <f t="shared" si="121"/>
        <v>4.6130159970323295</v>
      </c>
    </row>
    <row r="8787" spans="1:13" x14ac:dyDescent="0.2">
      <c r="A8787" s="84">
        <v>360</v>
      </c>
      <c r="B8787" s="85">
        <v>42110</v>
      </c>
      <c r="C8787" s="105">
        <v>15.67</v>
      </c>
      <c r="D8787" s="195">
        <f t="shared" si="114"/>
        <v>1</v>
      </c>
      <c r="E8787"/>
      <c r="F8787" s="96">
        <v>2.2000000000000002</v>
      </c>
      <c r="G8787" s="91">
        <f t="shared" si="115"/>
        <v>8.9350000000000005</v>
      </c>
      <c r="H8787" s="41">
        <f t="shared" si="116"/>
        <v>2.3775378142398829E-4</v>
      </c>
      <c r="I8787" s="42">
        <f t="shared" si="117"/>
        <v>100.59858425282167</v>
      </c>
      <c r="J8787" s="41">
        <f t="shared" si="118"/>
        <v>2.4819444444444444E-4</v>
      </c>
      <c r="K8787" s="42">
        <f t="shared" si="119"/>
        <v>4.8838927598715998</v>
      </c>
      <c r="L8787" s="41">
        <f t="shared" si="120"/>
        <v>2.3775378142398829E-4</v>
      </c>
      <c r="M8787" s="42">
        <f t="shared" si="121"/>
        <v>4.6132537508137537</v>
      </c>
    </row>
    <row r="8788" spans="1:13" x14ac:dyDescent="0.2">
      <c r="A8788" s="84">
        <v>360</v>
      </c>
      <c r="B8788" s="85">
        <v>42111</v>
      </c>
      <c r="C8788" s="105">
        <v>15.58</v>
      </c>
      <c r="D8788" s="195">
        <f t="shared" si="114"/>
        <v>1</v>
      </c>
      <c r="E8788"/>
      <c r="F8788" s="96">
        <v>2.19</v>
      </c>
      <c r="G8788" s="91">
        <f t="shared" si="115"/>
        <v>8.8849999999999998</v>
      </c>
      <c r="H8788" s="41">
        <f t="shared" si="116"/>
        <v>2.3647821605710106E-4</v>
      </c>
      <c r="I8788" s="42">
        <f t="shared" si="117"/>
        <v>100.62237362656364</v>
      </c>
      <c r="J8788" s="41">
        <f t="shared" si="118"/>
        <v>2.4680555555555556E-4</v>
      </c>
      <c r="K8788" s="42">
        <f t="shared" si="119"/>
        <v>4.8841395654271551</v>
      </c>
      <c r="L8788" s="41">
        <f t="shared" si="120"/>
        <v>2.3647821605710106E-4</v>
      </c>
      <c r="M8788" s="42">
        <f t="shared" si="121"/>
        <v>4.6134902290298108</v>
      </c>
    </row>
    <row r="8789" spans="1:13" x14ac:dyDescent="0.2">
      <c r="A8789" s="84">
        <v>360</v>
      </c>
      <c r="B8789" s="85">
        <v>42112</v>
      </c>
      <c r="C8789" s="105">
        <v>15.58</v>
      </c>
      <c r="D8789" s="195">
        <f t="shared" si="114"/>
        <v>1</v>
      </c>
      <c r="E8789"/>
      <c r="F8789" s="96">
        <v>2.19</v>
      </c>
      <c r="G8789" s="91">
        <f t="shared" si="115"/>
        <v>8.8849999999999998</v>
      </c>
      <c r="H8789" s="41">
        <f t="shared" si="116"/>
        <v>2.3647821605710106E-4</v>
      </c>
      <c r="I8789" s="42">
        <f t="shared" si="117"/>
        <v>100.64616862597428</v>
      </c>
      <c r="J8789" s="41">
        <f t="shared" si="118"/>
        <v>2.4680555555555556E-4</v>
      </c>
      <c r="K8789" s="42">
        <f t="shared" si="119"/>
        <v>4.8843863709827104</v>
      </c>
      <c r="L8789" s="41">
        <f t="shared" si="120"/>
        <v>2.3647821605710106E-4</v>
      </c>
      <c r="M8789" s="42">
        <f t="shared" si="121"/>
        <v>4.6137267072458679</v>
      </c>
    </row>
    <row r="8790" spans="1:13" x14ac:dyDescent="0.2">
      <c r="A8790" s="84">
        <v>360</v>
      </c>
      <c r="B8790" s="85">
        <v>42113</v>
      </c>
      <c r="C8790" s="105">
        <v>15.58</v>
      </c>
      <c r="D8790" s="195">
        <f t="shared" si="114"/>
        <v>1</v>
      </c>
      <c r="E8790"/>
      <c r="F8790" s="96">
        <v>2.19</v>
      </c>
      <c r="G8790" s="91">
        <f t="shared" si="115"/>
        <v>8.8849999999999998</v>
      </c>
      <c r="H8790" s="41">
        <f t="shared" si="116"/>
        <v>2.3647821605710106E-4</v>
      </c>
      <c r="I8790" s="42">
        <f t="shared" si="117"/>
        <v>100.66996925238394</v>
      </c>
      <c r="J8790" s="41">
        <f t="shared" si="118"/>
        <v>2.4680555555555556E-4</v>
      </c>
      <c r="K8790" s="42">
        <f t="shared" si="119"/>
        <v>4.8846331765382658</v>
      </c>
      <c r="L8790" s="41">
        <f t="shared" si="120"/>
        <v>2.3647821605710106E-4</v>
      </c>
      <c r="M8790" s="42">
        <f t="shared" si="121"/>
        <v>4.613963185461925</v>
      </c>
    </row>
    <row r="8791" spans="1:13" x14ac:dyDescent="0.2">
      <c r="A8791" s="84">
        <v>360</v>
      </c>
      <c r="B8791" s="85">
        <v>42114</v>
      </c>
      <c r="C8791" s="105">
        <v>15.9</v>
      </c>
      <c r="D8791" s="195">
        <f t="shared" si="114"/>
        <v>1</v>
      </c>
      <c r="E8791"/>
      <c r="F8791" s="96">
        <v>2.23</v>
      </c>
      <c r="G8791" s="91">
        <f t="shared" si="115"/>
        <v>9.0649999999999995</v>
      </c>
      <c r="H8791" s="41">
        <f t="shared" si="116"/>
        <v>2.4106752094499306E-4</v>
      </c>
      <c r="I8791" s="42">
        <f t="shared" si="117"/>
        <v>100.69423751230522</v>
      </c>
      <c r="J8791" s="41">
        <f t="shared" si="118"/>
        <v>2.5180555555555552E-4</v>
      </c>
      <c r="K8791" s="42">
        <f t="shared" si="119"/>
        <v>4.8848849820938209</v>
      </c>
      <c r="L8791" s="41">
        <f t="shared" si="120"/>
        <v>2.4106752094499306E-4</v>
      </c>
      <c r="M8791" s="42">
        <f t="shared" si="121"/>
        <v>4.6142042529828702</v>
      </c>
    </row>
    <row r="8792" spans="1:13" x14ac:dyDescent="0.2">
      <c r="A8792" s="84">
        <v>360</v>
      </c>
      <c r="B8792" s="85">
        <v>42115</v>
      </c>
      <c r="C8792" s="105">
        <v>15.91</v>
      </c>
      <c r="D8792" s="195">
        <f t="shared" si="114"/>
        <v>1</v>
      </c>
      <c r="E8792"/>
      <c r="F8792" s="96">
        <v>2.19</v>
      </c>
      <c r="G8792" s="91">
        <f t="shared" si="115"/>
        <v>9.0500000000000007</v>
      </c>
      <c r="H8792" s="41">
        <f t="shared" si="116"/>
        <v>2.4068536746391089E-4</v>
      </c>
      <c r="I8792" s="42">
        <f t="shared" si="117"/>
        <v>100.71847314186238</v>
      </c>
      <c r="J8792" s="41">
        <f t="shared" si="118"/>
        <v>2.5138888888888889E-4</v>
      </c>
      <c r="K8792" s="42">
        <f t="shared" si="119"/>
        <v>4.8851363709827096</v>
      </c>
      <c r="L8792" s="41">
        <f t="shared" si="120"/>
        <v>2.4068536746391089E-4</v>
      </c>
      <c r="M8792" s="42">
        <f t="shared" si="121"/>
        <v>4.6144449383503341</v>
      </c>
    </row>
    <row r="8793" spans="1:13" x14ac:dyDescent="0.2">
      <c r="A8793" s="84">
        <v>360</v>
      </c>
      <c r="B8793" s="85">
        <v>42116</v>
      </c>
      <c r="C8793" s="105">
        <v>15.91</v>
      </c>
      <c r="D8793" s="195">
        <f t="shared" si="114"/>
        <v>1</v>
      </c>
      <c r="E8793"/>
      <c r="F8793" s="96">
        <v>2.2400000000000002</v>
      </c>
      <c r="G8793" s="91">
        <f t="shared" si="115"/>
        <v>9.0749999999999993</v>
      </c>
      <c r="H8793" s="41">
        <f t="shared" si="116"/>
        <v>2.4132226081530206E-4</v>
      </c>
      <c r="I8793" s="42">
        <f t="shared" si="117"/>
        <v>100.74277875150683</v>
      </c>
      <c r="J8793" s="41">
        <f t="shared" si="118"/>
        <v>2.5208333333333333E-4</v>
      </c>
      <c r="K8793" s="42">
        <f t="shared" si="119"/>
        <v>4.8853884543160433</v>
      </c>
      <c r="L8793" s="41">
        <f t="shared" si="120"/>
        <v>2.4132226081530206E-4</v>
      </c>
      <c r="M8793" s="42">
        <f t="shared" si="121"/>
        <v>4.6146862606111494</v>
      </c>
    </row>
    <row r="8794" spans="1:13" x14ac:dyDescent="0.2">
      <c r="A8794" s="84">
        <v>360</v>
      </c>
      <c r="B8794" s="85">
        <v>42117</v>
      </c>
      <c r="C8794" s="105">
        <v>15.93</v>
      </c>
      <c r="D8794" s="195">
        <f t="shared" si="114"/>
        <v>1</v>
      </c>
      <c r="E8794"/>
      <c r="F8794" s="96">
        <v>2.23</v>
      </c>
      <c r="G8794" s="91">
        <f t="shared" si="115"/>
        <v>9.08</v>
      </c>
      <c r="H8794" s="41">
        <f t="shared" si="116"/>
        <v>2.4144962201688713E-4</v>
      </c>
      <c r="I8794" s="42">
        <f t="shared" si="117"/>
        <v>100.76710305735732</v>
      </c>
      <c r="J8794" s="41">
        <f t="shared" si="118"/>
        <v>2.522222222222222E-4</v>
      </c>
      <c r="K8794" s="42">
        <f t="shared" si="119"/>
        <v>4.8856406765382658</v>
      </c>
      <c r="L8794" s="41">
        <f t="shared" si="120"/>
        <v>2.4144962201688713E-4</v>
      </c>
      <c r="M8794" s="42">
        <f t="shared" si="121"/>
        <v>4.6149277102331663</v>
      </c>
    </row>
    <row r="8795" spans="1:13" x14ac:dyDescent="0.2">
      <c r="A8795" s="84">
        <v>360</v>
      </c>
      <c r="B8795" s="85">
        <v>42118</v>
      </c>
      <c r="C8795" s="105">
        <v>15.88</v>
      </c>
      <c r="D8795" s="195">
        <f t="shared" si="114"/>
        <v>1</v>
      </c>
      <c r="E8795"/>
      <c r="F8795" s="96">
        <v>2.23</v>
      </c>
      <c r="G8795" s="91">
        <f t="shared" si="115"/>
        <v>9.0549999999999997</v>
      </c>
      <c r="H8795" s="41">
        <f t="shared" si="116"/>
        <v>2.4081275778176092E-4</v>
      </c>
      <c r="I8795" s="42">
        <f t="shared" si="117"/>
        <v>100.79136906133824</v>
      </c>
      <c r="J8795" s="41">
        <f t="shared" si="118"/>
        <v>2.5152777777777776E-4</v>
      </c>
      <c r="K8795" s="42">
        <f t="shared" si="119"/>
        <v>4.8858922043160433</v>
      </c>
      <c r="L8795" s="41">
        <f t="shared" si="120"/>
        <v>2.4081275778176092E-4</v>
      </c>
      <c r="M8795" s="42">
        <f t="shared" si="121"/>
        <v>4.615168522990948</v>
      </c>
    </row>
    <row r="8796" spans="1:13" x14ac:dyDescent="0.2">
      <c r="A8796" s="84">
        <v>360</v>
      </c>
      <c r="B8796" s="85">
        <v>42119</v>
      </c>
      <c r="C8796" s="105">
        <v>15.88</v>
      </c>
      <c r="D8796" s="195">
        <f t="shared" si="114"/>
        <v>1</v>
      </c>
      <c r="E8796"/>
      <c r="F8796" s="96">
        <v>2.23</v>
      </c>
      <c r="G8796" s="91">
        <f t="shared" si="115"/>
        <v>9.0549999999999997</v>
      </c>
      <c r="H8796" s="41">
        <f t="shared" si="116"/>
        <v>2.4081275778176092E-4</v>
      </c>
      <c r="I8796" s="42">
        <f t="shared" si="117"/>
        <v>100.8156409088825</v>
      </c>
      <c r="J8796" s="41">
        <f t="shared" si="118"/>
        <v>2.5152777777777776E-4</v>
      </c>
      <c r="K8796" s="42">
        <f t="shared" si="119"/>
        <v>4.8861437320938208</v>
      </c>
      <c r="L8796" s="41">
        <f t="shared" si="120"/>
        <v>2.4081275778176092E-4</v>
      </c>
      <c r="M8796" s="42">
        <f t="shared" si="121"/>
        <v>4.6154093357487298</v>
      </c>
    </row>
    <row r="8797" spans="1:13" x14ac:dyDescent="0.2">
      <c r="A8797" s="84">
        <v>360</v>
      </c>
      <c r="B8797" s="85">
        <v>42120</v>
      </c>
      <c r="C8797" s="105">
        <v>15.88</v>
      </c>
      <c r="D8797" s="195">
        <f t="shared" si="114"/>
        <v>1</v>
      </c>
      <c r="E8797"/>
      <c r="F8797" s="96">
        <v>2.23</v>
      </c>
      <c r="G8797" s="91">
        <f t="shared" si="115"/>
        <v>9.0549999999999997</v>
      </c>
      <c r="H8797" s="41">
        <f t="shared" si="116"/>
        <v>2.4081275778176092E-4</v>
      </c>
      <c r="I8797" s="42">
        <f t="shared" si="117"/>
        <v>100.8399186013973</v>
      </c>
      <c r="J8797" s="41">
        <f t="shared" si="118"/>
        <v>2.5152777777777776E-4</v>
      </c>
      <c r="K8797" s="42">
        <f t="shared" si="119"/>
        <v>4.8863952598715983</v>
      </c>
      <c r="L8797" s="41">
        <f t="shared" si="120"/>
        <v>2.4081275778176092E-4</v>
      </c>
      <c r="M8797" s="42">
        <f t="shared" si="121"/>
        <v>4.6156501485065116</v>
      </c>
    </row>
    <row r="8798" spans="1:13" x14ac:dyDescent="0.2">
      <c r="A8798" s="84">
        <v>360</v>
      </c>
      <c r="B8798" s="85">
        <v>42121</v>
      </c>
      <c r="C8798" s="105">
        <v>15.9</v>
      </c>
      <c r="D8798" s="195">
        <f t="shared" si="114"/>
        <v>1</v>
      </c>
      <c r="E8798"/>
      <c r="F8798" s="96">
        <v>2.2799999999999998</v>
      </c>
      <c r="G8798" s="91">
        <f t="shared" si="115"/>
        <v>9.09</v>
      </c>
      <c r="H8798" s="41">
        <f t="shared" si="116"/>
        <v>2.4170432695580502E-4</v>
      </c>
      <c r="I8798" s="42">
        <f t="shared" si="117"/>
        <v>100.86429204605312</v>
      </c>
      <c r="J8798" s="41">
        <f t="shared" si="118"/>
        <v>2.5250000000000001E-4</v>
      </c>
      <c r="K8798" s="42">
        <f t="shared" si="119"/>
        <v>4.8866477598715985</v>
      </c>
      <c r="L8798" s="41">
        <f t="shared" si="120"/>
        <v>2.4170432695580502E-4</v>
      </c>
      <c r="M8798" s="42">
        <f t="shared" si="121"/>
        <v>4.6158918528334674</v>
      </c>
    </row>
    <row r="8799" spans="1:13" x14ac:dyDescent="0.2">
      <c r="A8799" s="84">
        <v>360</v>
      </c>
      <c r="B8799" s="85">
        <v>42122</v>
      </c>
      <c r="C8799" s="105">
        <v>15.93</v>
      </c>
      <c r="D8799" s="195">
        <f t="shared" si="114"/>
        <v>1</v>
      </c>
      <c r="E8799"/>
      <c r="F8799" s="96">
        <v>2.2200000000000002</v>
      </c>
      <c r="G8799" s="91">
        <f t="shared" si="115"/>
        <v>9.0749999999999993</v>
      </c>
      <c r="H8799" s="41">
        <f t="shared" si="116"/>
        <v>2.4132226081530206E-4</v>
      </c>
      <c r="I8799" s="42">
        <f t="shared" si="117"/>
        <v>100.88863284504521</v>
      </c>
      <c r="J8799" s="41">
        <f t="shared" si="118"/>
        <v>2.5208333333333333E-4</v>
      </c>
      <c r="K8799" s="42">
        <f t="shared" si="119"/>
        <v>4.8868998432049322</v>
      </c>
      <c r="L8799" s="41">
        <f t="shared" si="120"/>
        <v>2.4132226081530206E-4</v>
      </c>
      <c r="M8799" s="42">
        <f t="shared" si="121"/>
        <v>4.6161331750942827</v>
      </c>
    </row>
    <row r="8800" spans="1:13" x14ac:dyDescent="0.2">
      <c r="A8800" s="84">
        <v>360</v>
      </c>
      <c r="B8800" s="85">
        <v>42123</v>
      </c>
      <c r="C8800" s="105">
        <v>15.97</v>
      </c>
      <c r="D8800" s="195">
        <f t="shared" si="114"/>
        <v>1</v>
      </c>
      <c r="E8800"/>
      <c r="F8800" s="96">
        <v>2.2400000000000002</v>
      </c>
      <c r="G8800" s="91">
        <f t="shared" si="115"/>
        <v>9.1050000000000004</v>
      </c>
      <c r="H8800" s="41">
        <f t="shared" si="116"/>
        <v>2.4208634071154478E-4</v>
      </c>
      <c r="I8800" s="42">
        <f t="shared" si="117"/>
        <v>100.91305660499006</v>
      </c>
      <c r="J8800" s="41">
        <f t="shared" si="118"/>
        <v>2.529166666666667E-4</v>
      </c>
      <c r="K8800" s="42">
        <f t="shared" si="119"/>
        <v>4.8871527598715989</v>
      </c>
      <c r="L8800" s="41">
        <f t="shared" si="120"/>
        <v>2.4208634071154478E-4</v>
      </c>
      <c r="M8800" s="42">
        <f t="shared" si="121"/>
        <v>4.6163752614349942</v>
      </c>
    </row>
    <row r="8801" spans="1:13" x14ac:dyDescent="0.2">
      <c r="A8801" s="84">
        <v>360</v>
      </c>
      <c r="B8801" s="85">
        <v>42124</v>
      </c>
      <c r="C8801" s="105">
        <v>15.95</v>
      </c>
      <c r="D8801" s="195">
        <f t="shared" si="114"/>
        <v>1</v>
      </c>
      <c r="E8801"/>
      <c r="F8801" s="96">
        <v>2.29</v>
      </c>
      <c r="G8801" s="91">
        <f t="shared" si="115"/>
        <v>9.1199999999999992</v>
      </c>
      <c r="H8801" s="41">
        <f t="shared" si="116"/>
        <v>2.4246830209651016E-4</v>
      </c>
      <c r="I8801" s="42">
        <f t="shared" si="117"/>
        <v>100.93752482248445</v>
      </c>
      <c r="J8801" s="41">
        <f t="shared" si="118"/>
        <v>2.5333333333333333E-4</v>
      </c>
      <c r="K8801" s="42">
        <f t="shared" si="119"/>
        <v>4.8874060932049321</v>
      </c>
      <c r="L8801" s="41">
        <f t="shared" si="120"/>
        <v>2.4246830209651016E-4</v>
      </c>
      <c r="M8801" s="42">
        <f t="shared" si="121"/>
        <v>4.6166177297370909</v>
      </c>
    </row>
    <row r="8802" spans="1:13" x14ac:dyDescent="0.2">
      <c r="A8802" s="84">
        <v>360</v>
      </c>
      <c r="B8802" s="85">
        <v>42125</v>
      </c>
      <c r="C8802" s="105">
        <v>15.95</v>
      </c>
      <c r="D8802" s="195">
        <f t="shared" si="114"/>
        <v>1</v>
      </c>
      <c r="E8802"/>
      <c r="F8802" s="96">
        <v>2.29</v>
      </c>
      <c r="G8802" s="91">
        <f t="shared" si="115"/>
        <v>9.1199999999999992</v>
      </c>
      <c r="H8802" s="41">
        <f t="shared" si="116"/>
        <v>2.4246830209651016E-4</v>
      </c>
      <c r="I8802" s="42">
        <f t="shared" si="117"/>
        <v>100.96199897274597</v>
      </c>
      <c r="J8802" s="41">
        <f t="shared" si="118"/>
        <v>2.5333333333333333E-4</v>
      </c>
      <c r="K8802" s="42">
        <f t="shared" si="119"/>
        <v>4.8876594265382654</v>
      </c>
      <c r="L8802" s="41">
        <f t="shared" si="120"/>
        <v>2.4246830209651016E-4</v>
      </c>
      <c r="M8802" s="42">
        <f t="shared" si="121"/>
        <v>4.6168601980391877</v>
      </c>
    </row>
    <row r="8803" spans="1:13" x14ac:dyDescent="0.2">
      <c r="A8803" s="84">
        <v>360</v>
      </c>
      <c r="B8803" s="85">
        <v>42126</v>
      </c>
      <c r="C8803" s="105">
        <v>15.95</v>
      </c>
      <c r="D8803" s="195">
        <f t="shared" si="114"/>
        <v>1</v>
      </c>
      <c r="E8803"/>
      <c r="F8803" s="96">
        <v>2.29</v>
      </c>
      <c r="G8803" s="91">
        <f t="shared" si="115"/>
        <v>9.1199999999999992</v>
      </c>
      <c r="H8803" s="41">
        <f t="shared" si="116"/>
        <v>2.4246830209651016E-4</v>
      </c>
      <c r="I8803" s="42">
        <f t="shared" si="117"/>
        <v>100.98647905721316</v>
      </c>
      <c r="J8803" s="41">
        <f t="shared" si="118"/>
        <v>2.5333333333333333E-4</v>
      </c>
      <c r="K8803" s="42">
        <f t="shared" si="119"/>
        <v>4.8879127598715986</v>
      </c>
      <c r="L8803" s="41">
        <f t="shared" si="120"/>
        <v>2.4246830209651016E-4</v>
      </c>
      <c r="M8803" s="42">
        <f t="shared" si="121"/>
        <v>4.6171026663412844</v>
      </c>
    </row>
    <row r="8804" spans="1:13" x14ac:dyDescent="0.2">
      <c r="A8804" s="84">
        <v>360</v>
      </c>
      <c r="B8804" s="85">
        <v>42127</v>
      </c>
      <c r="C8804" s="105">
        <v>15.95</v>
      </c>
      <c r="D8804" s="195">
        <f t="shared" si="114"/>
        <v>1</v>
      </c>
      <c r="E8804"/>
      <c r="F8804" s="96">
        <v>2.29</v>
      </c>
      <c r="G8804" s="91">
        <f t="shared" si="115"/>
        <v>9.1199999999999992</v>
      </c>
      <c r="H8804" s="41">
        <f t="shared" si="116"/>
        <v>2.4246830209651016E-4</v>
      </c>
      <c r="I8804" s="42">
        <f t="shared" si="117"/>
        <v>101.01096507732487</v>
      </c>
      <c r="J8804" s="41">
        <f t="shared" si="118"/>
        <v>2.5333333333333333E-4</v>
      </c>
      <c r="K8804" s="42">
        <f t="shared" si="119"/>
        <v>4.8881660932049318</v>
      </c>
      <c r="L8804" s="41">
        <f t="shared" si="120"/>
        <v>2.4246830209651016E-4</v>
      </c>
      <c r="M8804" s="42">
        <f t="shared" si="121"/>
        <v>4.6173451346433811</v>
      </c>
    </row>
    <row r="8805" spans="1:13" x14ac:dyDescent="0.2">
      <c r="A8805" s="84">
        <v>360</v>
      </c>
      <c r="B8805" s="85">
        <v>42128</v>
      </c>
      <c r="C8805" s="105">
        <v>15.93</v>
      </c>
      <c r="D8805" s="195">
        <f t="shared" si="114"/>
        <v>1</v>
      </c>
      <c r="E8805"/>
      <c r="F8805" s="96">
        <v>2.29</v>
      </c>
      <c r="G8805" s="91">
        <f t="shared" si="115"/>
        <v>9.11</v>
      </c>
      <c r="H8805" s="41">
        <f t="shared" si="116"/>
        <v>2.422136669915087E-4</v>
      </c>
      <c r="I8805" s="42">
        <f t="shared" si="117"/>
        <v>101.03543131358259</v>
      </c>
      <c r="J8805" s="41">
        <f t="shared" si="118"/>
        <v>2.5305555555555552E-4</v>
      </c>
      <c r="K8805" s="42">
        <f t="shared" si="119"/>
        <v>4.8884191487604873</v>
      </c>
      <c r="L8805" s="41">
        <f t="shared" si="120"/>
        <v>2.422136669915087E-4</v>
      </c>
      <c r="M8805" s="42">
        <f t="shared" si="121"/>
        <v>4.6175873483103729</v>
      </c>
    </row>
    <row r="8806" spans="1:13" x14ac:dyDescent="0.2">
      <c r="A8806" s="84">
        <v>360</v>
      </c>
      <c r="B8806" s="85">
        <v>42129</v>
      </c>
      <c r="C8806" s="105">
        <v>15.93</v>
      </c>
      <c r="D8806" s="195">
        <f t="shared" si="114"/>
        <v>1</v>
      </c>
      <c r="E8806"/>
      <c r="F8806" s="96">
        <v>2.2000000000000002</v>
      </c>
      <c r="G8806" s="91">
        <f t="shared" si="115"/>
        <v>9.0649999999999995</v>
      </c>
      <c r="H8806" s="41">
        <f t="shared" si="116"/>
        <v>2.4106752094499306E-4</v>
      </c>
      <c r="I8806" s="42">
        <f t="shared" si="117"/>
        <v>101.05978767453696</v>
      </c>
      <c r="J8806" s="41">
        <f t="shared" si="118"/>
        <v>2.5180555555555552E-4</v>
      </c>
      <c r="K8806" s="42">
        <f t="shared" si="119"/>
        <v>4.8886709543160425</v>
      </c>
      <c r="L8806" s="41">
        <f t="shared" si="120"/>
        <v>2.4106752094499306E-4</v>
      </c>
      <c r="M8806" s="42">
        <f t="shared" si="121"/>
        <v>4.6178284158313181</v>
      </c>
    </row>
    <row r="8807" spans="1:13" x14ac:dyDescent="0.2">
      <c r="A8807" s="84">
        <v>360</v>
      </c>
      <c r="B8807" s="85">
        <v>42130</v>
      </c>
      <c r="C8807" s="105">
        <v>15.92</v>
      </c>
      <c r="D8807" s="195">
        <f t="shared" si="114"/>
        <v>1</v>
      </c>
      <c r="E8807"/>
      <c r="F8807" s="96">
        <v>2.2799999999999998</v>
      </c>
      <c r="G8807" s="91">
        <f t="shared" si="115"/>
        <v>9.1</v>
      </c>
      <c r="H8807" s="41">
        <f t="shared" si="116"/>
        <v>2.4195900861267994E-4</v>
      </c>
      <c r="I8807" s="42">
        <f t="shared" si="117"/>
        <v>101.0842400005733</v>
      </c>
      <c r="J8807" s="41">
        <f t="shared" si="118"/>
        <v>2.5277777777777777E-4</v>
      </c>
      <c r="K8807" s="42">
        <f t="shared" si="119"/>
        <v>4.8889237320938204</v>
      </c>
      <c r="L8807" s="41">
        <f t="shared" si="120"/>
        <v>2.4195900861267994E-4</v>
      </c>
      <c r="M8807" s="42">
        <f t="shared" si="121"/>
        <v>4.618070374839931</v>
      </c>
    </row>
    <row r="8808" spans="1:13" x14ac:dyDescent="0.2">
      <c r="A8808" s="84">
        <v>360</v>
      </c>
      <c r="B8808" s="85">
        <v>42131</v>
      </c>
      <c r="C8808" s="105">
        <v>15.91</v>
      </c>
      <c r="D8808" s="195">
        <f t="shared" si="114"/>
        <v>1</v>
      </c>
      <c r="E8808"/>
      <c r="F8808" s="96">
        <v>2.2799999999999998</v>
      </c>
      <c r="G8808" s="91">
        <f t="shared" si="115"/>
        <v>9.0950000000000006</v>
      </c>
      <c r="H8808" s="41">
        <f t="shared" si="116"/>
        <v>2.4183167069424805E-4</v>
      </c>
      <c r="I8808" s="42">
        <f t="shared" si="117"/>
        <v>101.1086853712135</v>
      </c>
      <c r="J8808" s="41">
        <f t="shared" si="118"/>
        <v>2.5263888888888889E-4</v>
      </c>
      <c r="K8808" s="42">
        <f t="shared" si="119"/>
        <v>4.8891763709827094</v>
      </c>
      <c r="L8808" s="41">
        <f t="shared" si="120"/>
        <v>2.4183167069424805E-4</v>
      </c>
      <c r="M8808" s="42">
        <f t="shared" si="121"/>
        <v>4.618312206510625</v>
      </c>
    </row>
    <row r="8809" spans="1:13" x14ac:dyDescent="0.2">
      <c r="A8809" s="84">
        <v>360</v>
      </c>
      <c r="B8809" s="85">
        <v>42132</v>
      </c>
      <c r="C8809" s="105">
        <v>15.9</v>
      </c>
      <c r="D8809" s="195">
        <f t="shared" si="114"/>
        <v>1</v>
      </c>
      <c r="E8809"/>
      <c r="F8809" s="96">
        <v>2.2799999999999998</v>
      </c>
      <c r="G8809" s="91">
        <f t="shared" si="115"/>
        <v>9.09</v>
      </c>
      <c r="H8809" s="41">
        <f t="shared" si="116"/>
        <v>2.4170432695580502E-4</v>
      </c>
      <c r="I8809" s="42">
        <f t="shared" si="117"/>
        <v>101.13312377796053</v>
      </c>
      <c r="J8809" s="41">
        <f t="shared" si="118"/>
        <v>2.5250000000000001E-4</v>
      </c>
      <c r="K8809" s="42">
        <f t="shared" si="119"/>
        <v>4.8894288709827096</v>
      </c>
      <c r="L8809" s="41">
        <f t="shared" si="120"/>
        <v>2.4170432695580502E-4</v>
      </c>
      <c r="M8809" s="42">
        <f t="shared" si="121"/>
        <v>4.6185539108375808</v>
      </c>
    </row>
    <row r="8810" spans="1:13" x14ac:dyDescent="0.2">
      <c r="A8810" s="84">
        <v>360</v>
      </c>
      <c r="B8810" s="85">
        <v>42133</v>
      </c>
      <c r="C8810" s="105">
        <v>15.9</v>
      </c>
      <c r="D8810" s="195">
        <f t="shared" si="114"/>
        <v>1</v>
      </c>
      <c r="E8810"/>
      <c r="F8810" s="96">
        <v>2.2799999999999998</v>
      </c>
      <c r="G8810" s="91">
        <f t="shared" si="115"/>
        <v>9.09</v>
      </c>
      <c r="H8810" s="41">
        <f t="shared" si="116"/>
        <v>2.4170432695580502E-4</v>
      </c>
      <c r="I8810" s="42">
        <f t="shared" si="117"/>
        <v>101.15756809157622</v>
      </c>
      <c r="J8810" s="41">
        <f t="shared" si="118"/>
        <v>2.5250000000000001E-4</v>
      </c>
      <c r="K8810" s="42">
        <f t="shared" si="119"/>
        <v>4.8896813709827098</v>
      </c>
      <c r="L8810" s="41">
        <f t="shared" si="120"/>
        <v>2.4170432695580502E-4</v>
      </c>
      <c r="M8810" s="42">
        <f t="shared" si="121"/>
        <v>4.6187956151645366</v>
      </c>
    </row>
    <row r="8811" spans="1:13" x14ac:dyDescent="0.2">
      <c r="A8811" s="84">
        <v>360</v>
      </c>
      <c r="B8811" s="85">
        <v>42134</v>
      </c>
      <c r="C8811" s="105">
        <v>15.9</v>
      </c>
      <c r="D8811" s="195">
        <f t="shared" si="114"/>
        <v>1</v>
      </c>
      <c r="E8811"/>
      <c r="F8811" s="96">
        <v>2.2799999999999998</v>
      </c>
      <c r="G8811" s="91">
        <f t="shared" si="115"/>
        <v>9.09</v>
      </c>
      <c r="H8811" s="41">
        <f t="shared" si="116"/>
        <v>2.4170432695580502E-4</v>
      </c>
      <c r="I8811" s="42">
        <f t="shared" si="117"/>
        <v>101.18201831348829</v>
      </c>
      <c r="J8811" s="41">
        <f t="shared" si="118"/>
        <v>2.5250000000000001E-4</v>
      </c>
      <c r="K8811" s="42">
        <f t="shared" si="119"/>
        <v>4.88993387098271</v>
      </c>
      <c r="L8811" s="41">
        <f t="shared" si="120"/>
        <v>2.4170432695580502E-4</v>
      </c>
      <c r="M8811" s="42">
        <f t="shared" si="121"/>
        <v>4.6190373194914924</v>
      </c>
    </row>
    <row r="8812" spans="1:13" x14ac:dyDescent="0.2">
      <c r="A8812" s="84">
        <v>360</v>
      </c>
      <c r="B8812" s="85">
        <v>42135</v>
      </c>
      <c r="C8812" s="105">
        <v>15.85</v>
      </c>
      <c r="D8812" s="195">
        <f t="shared" si="114"/>
        <v>1</v>
      </c>
      <c r="E8812"/>
      <c r="F8812" s="96">
        <v>2.2799999999999998</v>
      </c>
      <c r="G8812" s="91">
        <f t="shared" si="115"/>
        <v>9.0649999999999995</v>
      </c>
      <c r="H8812" s="41">
        <f t="shared" si="116"/>
        <v>2.4106752094499306E-4</v>
      </c>
      <c r="I8812" s="42">
        <f t="shared" si="117"/>
        <v>101.20641001180734</v>
      </c>
      <c r="J8812" s="41">
        <f t="shared" si="118"/>
        <v>2.5180555555555552E-4</v>
      </c>
      <c r="K8812" s="42">
        <f t="shared" si="119"/>
        <v>4.8901856765382652</v>
      </c>
      <c r="L8812" s="41">
        <f t="shared" si="120"/>
        <v>2.4106752094499306E-4</v>
      </c>
      <c r="M8812" s="42">
        <f t="shared" si="121"/>
        <v>4.6192783870124376</v>
      </c>
    </row>
    <row r="8813" spans="1:13" x14ac:dyDescent="0.2">
      <c r="A8813" s="84">
        <v>360</v>
      </c>
      <c r="B8813" s="85">
        <v>42136</v>
      </c>
      <c r="C8813" s="105">
        <v>16.010000000000002</v>
      </c>
      <c r="D8813" s="195">
        <f t="shared" si="114"/>
        <v>1</v>
      </c>
      <c r="E8813"/>
      <c r="F8813" s="96">
        <v>2.2999999999999998</v>
      </c>
      <c r="G8813" s="91">
        <f t="shared" si="115"/>
        <v>9.1550000000000011</v>
      </c>
      <c r="H8813" s="41">
        <f t="shared" si="116"/>
        <v>2.4335934174524176E-4</v>
      </c>
      <c r="I8813" s="42">
        <f t="shared" si="117"/>
        <v>101.23103953712821</v>
      </c>
      <c r="J8813" s="41">
        <f t="shared" si="118"/>
        <v>2.5430555555555558E-4</v>
      </c>
      <c r="K8813" s="42">
        <f t="shared" si="119"/>
        <v>4.8904399820938211</v>
      </c>
      <c r="L8813" s="41">
        <f t="shared" si="120"/>
        <v>2.4335934174524176E-4</v>
      </c>
      <c r="M8813" s="42">
        <f t="shared" si="121"/>
        <v>4.6195217463541827</v>
      </c>
    </row>
    <row r="8814" spans="1:13" x14ac:dyDescent="0.2">
      <c r="A8814" s="84">
        <v>360</v>
      </c>
      <c r="B8814" s="85">
        <v>42137</v>
      </c>
      <c r="C8814" s="105">
        <v>16.02</v>
      </c>
      <c r="D8814" s="195">
        <f t="shared" si="114"/>
        <v>1</v>
      </c>
      <c r="E8814"/>
      <c r="F8814" s="96">
        <v>2.2799999999999998</v>
      </c>
      <c r="G8814" s="91">
        <f t="shared" si="115"/>
        <v>9.15</v>
      </c>
      <c r="H8814" s="41">
        <f t="shared" si="116"/>
        <v>2.4323206781207141E-4</v>
      </c>
      <c r="I8814" s="42">
        <f t="shared" si="117"/>
        <v>101.2556621722016</v>
      </c>
      <c r="J8814" s="41">
        <f t="shared" si="118"/>
        <v>2.541666666666667E-4</v>
      </c>
      <c r="K8814" s="42">
        <f t="shared" si="119"/>
        <v>4.8906941487604882</v>
      </c>
      <c r="L8814" s="41">
        <f t="shared" si="120"/>
        <v>2.4323206781207141E-4</v>
      </c>
      <c r="M8814" s="42">
        <f t="shared" si="121"/>
        <v>4.619764978421995</v>
      </c>
    </row>
    <row r="8815" spans="1:13" x14ac:dyDescent="0.2">
      <c r="A8815" s="84">
        <v>360</v>
      </c>
      <c r="B8815" s="85">
        <v>42138</v>
      </c>
      <c r="C8815" s="105">
        <v>16.03</v>
      </c>
      <c r="D8815" s="195">
        <f t="shared" si="114"/>
        <v>1</v>
      </c>
      <c r="E8815"/>
      <c r="F8815" s="96">
        <v>2.2799999999999998</v>
      </c>
      <c r="G8815" s="91">
        <f t="shared" si="115"/>
        <v>9.1550000000000011</v>
      </c>
      <c r="H8815" s="41">
        <f t="shared" si="116"/>
        <v>2.4335934174524176E-4</v>
      </c>
      <c r="I8815" s="42">
        <f t="shared" si="117"/>
        <v>101.2803036834958</v>
      </c>
      <c r="J8815" s="41">
        <f t="shared" si="118"/>
        <v>2.5430555555555558E-4</v>
      </c>
      <c r="K8815" s="42">
        <f t="shared" si="119"/>
        <v>4.8909484543160442</v>
      </c>
      <c r="L8815" s="41">
        <f t="shared" si="120"/>
        <v>2.4335934174524176E-4</v>
      </c>
      <c r="M8815" s="42">
        <f t="shared" si="121"/>
        <v>4.62000833776374</v>
      </c>
    </row>
    <row r="8816" spans="1:13" x14ac:dyDescent="0.2">
      <c r="A8816" s="84">
        <v>360</v>
      </c>
      <c r="B8816" s="85">
        <v>42139</v>
      </c>
      <c r="C8816" s="105">
        <v>16.02</v>
      </c>
      <c r="D8816" s="195">
        <f t="shared" si="114"/>
        <v>1</v>
      </c>
      <c r="E8816"/>
      <c r="F8816" s="96">
        <v>2.2599999999999998</v>
      </c>
      <c r="G8816" s="91">
        <f t="shared" si="115"/>
        <v>9.14</v>
      </c>
      <c r="H8816" s="41">
        <f t="shared" si="116"/>
        <v>2.4297750250257266E-4</v>
      </c>
      <c r="I8816" s="42">
        <f t="shared" si="117"/>
        <v>101.30491251873752</v>
      </c>
      <c r="J8816" s="41">
        <f t="shared" si="118"/>
        <v>2.5388888888888889E-4</v>
      </c>
      <c r="K8816" s="42">
        <f t="shared" si="119"/>
        <v>4.8912023432049327</v>
      </c>
      <c r="L8816" s="41">
        <f t="shared" si="120"/>
        <v>2.4297750250257266E-4</v>
      </c>
      <c r="M8816" s="42">
        <f t="shared" si="121"/>
        <v>4.620251315266243</v>
      </c>
    </row>
    <row r="8817" spans="1:13" x14ac:dyDescent="0.2">
      <c r="A8817" s="84">
        <v>360</v>
      </c>
      <c r="B8817" s="85">
        <v>42140</v>
      </c>
      <c r="C8817" s="105">
        <v>16.02</v>
      </c>
      <c r="D8817" s="195">
        <f t="shared" ref="D8817:D8880" si="122">B8817-B8816</f>
        <v>1</v>
      </c>
      <c r="E8817"/>
      <c r="F8817" s="96">
        <v>2.2599999999999998</v>
      </c>
      <c r="G8817" s="91">
        <f t="shared" si="115"/>
        <v>9.14</v>
      </c>
      <c r="H8817" s="41">
        <f t="shared" si="116"/>
        <v>2.4297750250257266E-4</v>
      </c>
      <c r="I8817" s="42">
        <f t="shared" si="117"/>
        <v>101.32952733337257</v>
      </c>
      <c r="J8817" s="41">
        <f t="shared" si="118"/>
        <v>2.5388888888888889E-4</v>
      </c>
      <c r="K8817" s="42">
        <f t="shared" si="119"/>
        <v>4.8914562320938213</v>
      </c>
      <c r="L8817" s="41">
        <f t="shared" si="120"/>
        <v>2.4297750250257266E-4</v>
      </c>
      <c r="M8817" s="42">
        <f t="shared" si="121"/>
        <v>4.6204942927687451</v>
      </c>
    </row>
    <row r="8818" spans="1:13" x14ac:dyDescent="0.2">
      <c r="A8818" s="84">
        <v>360</v>
      </c>
      <c r="B8818" s="85">
        <v>42141</v>
      </c>
      <c r="C8818" s="105">
        <v>16.02</v>
      </c>
      <c r="D8818" s="195">
        <f t="shared" si="122"/>
        <v>1</v>
      </c>
      <c r="E8818"/>
      <c r="F8818" s="96">
        <v>2.2599999999999998</v>
      </c>
      <c r="G8818" s="91">
        <f t="shared" si="115"/>
        <v>9.14</v>
      </c>
      <c r="H8818" s="41">
        <f t="shared" si="116"/>
        <v>2.4297750250257266E-4</v>
      </c>
      <c r="I8818" s="42">
        <f t="shared" si="117"/>
        <v>101.35414812885379</v>
      </c>
      <c r="J8818" s="41">
        <f t="shared" si="118"/>
        <v>2.5388888888888889E-4</v>
      </c>
      <c r="K8818" s="42">
        <f t="shared" si="119"/>
        <v>4.8917101209827099</v>
      </c>
      <c r="L8818" s="41">
        <f t="shared" si="120"/>
        <v>2.4297750250257266E-4</v>
      </c>
      <c r="M8818" s="42">
        <f t="shared" si="121"/>
        <v>4.6207372702712473</v>
      </c>
    </row>
    <row r="8819" spans="1:13" x14ac:dyDescent="0.2">
      <c r="A8819" s="84">
        <v>360</v>
      </c>
      <c r="B8819" s="85">
        <v>42142</v>
      </c>
      <c r="C8819" s="105">
        <v>16.059999999999999</v>
      </c>
      <c r="D8819" s="195">
        <f t="shared" si="122"/>
        <v>1</v>
      </c>
      <c r="E8819"/>
      <c r="F8819" s="96">
        <v>2.27</v>
      </c>
      <c r="G8819" s="91">
        <f t="shared" si="115"/>
        <v>9.1649999999999991</v>
      </c>
      <c r="H8819" s="41">
        <f t="shared" si="116"/>
        <v>2.4361387217153307E-4</v>
      </c>
      <c r="I8819" s="42">
        <f t="shared" si="117"/>
        <v>101.37883940534012</v>
      </c>
      <c r="J8819" s="41">
        <f t="shared" si="118"/>
        <v>2.5458333333333333E-4</v>
      </c>
      <c r="K8819" s="42">
        <f t="shared" si="119"/>
        <v>4.8919647043160435</v>
      </c>
      <c r="L8819" s="41">
        <f t="shared" si="120"/>
        <v>2.4361387217153307E-4</v>
      </c>
      <c r="M8819" s="42">
        <f t="shared" si="121"/>
        <v>4.6209808841434192</v>
      </c>
    </row>
    <row r="8820" spans="1:13" x14ac:dyDescent="0.2">
      <c r="A8820" s="84">
        <v>360</v>
      </c>
      <c r="B8820" s="85">
        <v>42143</v>
      </c>
      <c r="C8820" s="105">
        <v>16.03</v>
      </c>
      <c r="D8820" s="195">
        <f t="shared" si="122"/>
        <v>1</v>
      </c>
      <c r="E8820"/>
      <c r="F8820" s="96">
        <v>2.2599999999999998</v>
      </c>
      <c r="G8820" s="91">
        <f t="shared" si="115"/>
        <v>9.1449999999999996</v>
      </c>
      <c r="H8820" s="41">
        <f t="shared" si="116"/>
        <v>2.4310478806466307E-4</v>
      </c>
      <c r="I8820" s="42">
        <f t="shared" si="117"/>
        <v>101.40348508660799</v>
      </c>
      <c r="J8820" s="41">
        <f t="shared" si="118"/>
        <v>2.5402777777777777E-4</v>
      </c>
      <c r="K8820" s="42">
        <f t="shared" si="119"/>
        <v>4.8922187320938209</v>
      </c>
      <c r="L8820" s="41">
        <f t="shared" si="120"/>
        <v>2.4310478806466307E-4</v>
      </c>
      <c r="M8820" s="42">
        <f t="shared" si="121"/>
        <v>4.6212239889314839</v>
      </c>
    </row>
    <row r="8821" spans="1:13" x14ac:dyDescent="0.2">
      <c r="A8821" s="84">
        <v>360</v>
      </c>
      <c r="B8821" s="85">
        <v>42144</v>
      </c>
      <c r="C8821" s="105">
        <v>16.02</v>
      </c>
      <c r="D8821" s="195">
        <f t="shared" si="122"/>
        <v>1</v>
      </c>
      <c r="E8821"/>
      <c r="F8821" s="96">
        <v>2.2799999999999998</v>
      </c>
      <c r="G8821" s="91">
        <f t="shared" si="115"/>
        <v>9.15</v>
      </c>
      <c r="H8821" s="41">
        <f t="shared" si="116"/>
        <v>2.4323206781207141E-4</v>
      </c>
      <c r="I8821" s="42">
        <f t="shared" si="117"/>
        <v>101.42814966596896</v>
      </c>
      <c r="J8821" s="41">
        <f t="shared" si="118"/>
        <v>2.541666666666667E-4</v>
      </c>
      <c r="K8821" s="42">
        <f t="shared" si="119"/>
        <v>4.892472898760488</v>
      </c>
      <c r="L8821" s="41">
        <f t="shared" si="120"/>
        <v>2.4323206781207141E-4</v>
      </c>
      <c r="M8821" s="42">
        <f t="shared" si="121"/>
        <v>4.6214672209992962</v>
      </c>
    </row>
    <row r="8822" spans="1:13" x14ac:dyDescent="0.2">
      <c r="A8822" s="84">
        <v>360</v>
      </c>
      <c r="B8822" s="85">
        <v>42145</v>
      </c>
      <c r="C8822" s="105">
        <v>16.02</v>
      </c>
      <c r="D8822" s="195">
        <f t="shared" si="122"/>
        <v>1</v>
      </c>
      <c r="E8822"/>
      <c r="F8822" s="96">
        <v>2.29</v>
      </c>
      <c r="G8822" s="91">
        <f t="shared" si="115"/>
        <v>9.1549999999999994</v>
      </c>
      <c r="H8822" s="41">
        <f t="shared" si="116"/>
        <v>2.4335934174524176E-4</v>
      </c>
      <c r="I8822" s="42">
        <f t="shared" si="117"/>
        <v>101.45283315370611</v>
      </c>
      <c r="J8822" s="41">
        <f t="shared" si="118"/>
        <v>2.5430555555555552E-4</v>
      </c>
      <c r="K8822" s="42">
        <f t="shared" si="119"/>
        <v>4.8927272043160439</v>
      </c>
      <c r="L8822" s="41">
        <f t="shared" si="120"/>
        <v>2.4335934174524176E-4</v>
      </c>
      <c r="M8822" s="42">
        <f t="shared" si="121"/>
        <v>4.6217105803410412</v>
      </c>
    </row>
    <row r="8823" spans="1:13" x14ac:dyDescent="0.2">
      <c r="A8823" s="84">
        <v>360</v>
      </c>
      <c r="B8823" s="85">
        <v>42146</v>
      </c>
      <c r="C8823" s="105">
        <v>15.99</v>
      </c>
      <c r="D8823" s="195">
        <f t="shared" si="122"/>
        <v>1</v>
      </c>
      <c r="E8823"/>
      <c r="F8823" s="96">
        <v>2.2799999999999998</v>
      </c>
      <c r="G8823" s="91">
        <f t="shared" si="115"/>
        <v>9.1349999999999998</v>
      </c>
      <c r="H8823" s="41">
        <f t="shared" si="116"/>
        <v>2.4285021112513405E-4</v>
      </c>
      <c r="I8823" s="42">
        <f t="shared" si="117"/>
        <v>101.47747099565673</v>
      </c>
      <c r="J8823" s="41">
        <f t="shared" si="118"/>
        <v>2.5375000000000002E-4</v>
      </c>
      <c r="K8823" s="42">
        <f t="shared" si="119"/>
        <v>4.8929809543160436</v>
      </c>
      <c r="L8823" s="41">
        <f t="shared" si="120"/>
        <v>2.4285021112513405E-4</v>
      </c>
      <c r="M8823" s="42">
        <f t="shared" si="121"/>
        <v>4.6219534305521659</v>
      </c>
    </row>
    <row r="8824" spans="1:13" x14ac:dyDescent="0.2">
      <c r="A8824" s="84">
        <v>360</v>
      </c>
      <c r="B8824" s="85">
        <v>42147</v>
      </c>
      <c r="C8824" s="105">
        <v>15.99</v>
      </c>
      <c r="D8824" s="195">
        <f t="shared" si="122"/>
        <v>1</v>
      </c>
      <c r="E8824"/>
      <c r="F8824" s="96">
        <v>2.2799999999999998</v>
      </c>
      <c r="G8824" s="91">
        <f t="shared" si="115"/>
        <v>9.1349999999999998</v>
      </c>
      <c r="H8824" s="41">
        <f t="shared" si="116"/>
        <v>2.4285021112513405E-4</v>
      </c>
      <c r="I8824" s="42">
        <f t="shared" si="117"/>
        <v>101.50211482091247</v>
      </c>
      <c r="J8824" s="41">
        <f t="shared" si="118"/>
        <v>2.5375000000000002E-4</v>
      </c>
      <c r="K8824" s="42">
        <f t="shared" si="119"/>
        <v>4.8932347043160433</v>
      </c>
      <c r="L8824" s="41">
        <f t="shared" si="120"/>
        <v>2.4285021112513405E-4</v>
      </c>
      <c r="M8824" s="42">
        <f t="shared" si="121"/>
        <v>4.6221962807632906</v>
      </c>
    </row>
    <row r="8825" spans="1:13" x14ac:dyDescent="0.2">
      <c r="A8825" s="84">
        <v>360</v>
      </c>
      <c r="B8825" s="85">
        <v>42148</v>
      </c>
      <c r="C8825" s="105">
        <v>15.99</v>
      </c>
      <c r="D8825" s="195">
        <f t="shared" si="122"/>
        <v>1</v>
      </c>
      <c r="E8825"/>
      <c r="F8825" s="96">
        <v>2.2799999999999998</v>
      </c>
      <c r="G8825" s="91">
        <f t="shared" si="115"/>
        <v>9.1349999999999998</v>
      </c>
      <c r="H8825" s="41">
        <f t="shared" si="116"/>
        <v>2.4285021112513405E-4</v>
      </c>
      <c r="I8825" s="42">
        <f t="shared" si="117"/>
        <v>101.52676463092638</v>
      </c>
      <c r="J8825" s="41">
        <f t="shared" si="118"/>
        <v>2.5375000000000002E-4</v>
      </c>
      <c r="K8825" s="42">
        <f t="shared" si="119"/>
        <v>4.8934884543160431</v>
      </c>
      <c r="L8825" s="41">
        <f t="shared" si="120"/>
        <v>2.4285021112513405E-4</v>
      </c>
      <c r="M8825" s="42">
        <f t="shared" si="121"/>
        <v>4.6224391309744153</v>
      </c>
    </row>
    <row r="8826" spans="1:13" x14ac:dyDescent="0.2">
      <c r="A8826" s="84">
        <v>360</v>
      </c>
      <c r="B8826" s="85">
        <v>42149</v>
      </c>
      <c r="C8826" s="105">
        <v>16.04</v>
      </c>
      <c r="D8826" s="195">
        <f t="shared" si="122"/>
        <v>1</v>
      </c>
      <c r="E8826"/>
      <c r="F8826" s="96">
        <v>2.2599999999999998</v>
      </c>
      <c r="G8826" s="91">
        <f t="shared" si="115"/>
        <v>9.1499999999999986</v>
      </c>
      <c r="H8826" s="41">
        <f t="shared" si="116"/>
        <v>2.4323206781207141E-4</v>
      </c>
      <c r="I8826" s="42">
        <f t="shared" si="117"/>
        <v>101.55145919582583</v>
      </c>
      <c r="J8826" s="41">
        <f t="shared" si="118"/>
        <v>2.5416666666666665E-4</v>
      </c>
      <c r="K8826" s="42">
        <f t="shared" si="119"/>
        <v>4.8937426209827102</v>
      </c>
      <c r="L8826" s="41">
        <f t="shared" si="120"/>
        <v>2.4323206781207141E-4</v>
      </c>
      <c r="M8826" s="42">
        <f t="shared" si="121"/>
        <v>4.6226823630422276</v>
      </c>
    </row>
    <row r="8827" spans="1:13" x14ac:dyDescent="0.2">
      <c r="A8827" s="84">
        <v>360</v>
      </c>
      <c r="B8827" s="85">
        <v>42150</v>
      </c>
      <c r="C8827" s="105">
        <v>16.09</v>
      </c>
      <c r="D8827" s="195">
        <f t="shared" si="122"/>
        <v>1</v>
      </c>
      <c r="E8827"/>
      <c r="F8827" s="96">
        <v>2.25</v>
      </c>
      <c r="G8827" s="91">
        <f t="shared" si="115"/>
        <v>9.17</v>
      </c>
      <c r="H8827" s="41">
        <f t="shared" si="116"/>
        <v>2.4374112866532016E-4</v>
      </c>
      <c r="I8827" s="42">
        <f t="shared" si="117"/>
        <v>101.57621146310782</v>
      </c>
      <c r="J8827" s="41">
        <f t="shared" si="118"/>
        <v>2.5472222222222221E-4</v>
      </c>
      <c r="K8827" s="42">
        <f t="shared" si="119"/>
        <v>4.8939973432049326</v>
      </c>
      <c r="L8827" s="41">
        <f t="shared" si="120"/>
        <v>2.4374112866532016E-4</v>
      </c>
      <c r="M8827" s="42">
        <f t="shared" si="121"/>
        <v>4.6229261041708929</v>
      </c>
    </row>
    <row r="8828" spans="1:13" x14ac:dyDescent="0.2">
      <c r="A8828" s="84">
        <v>360</v>
      </c>
      <c r="B8828" s="85">
        <v>42151</v>
      </c>
      <c r="C8828" s="105">
        <v>16.13</v>
      </c>
      <c r="D8828" s="195">
        <f t="shared" si="122"/>
        <v>1</v>
      </c>
      <c r="E8828"/>
      <c r="F8828" s="96">
        <v>2.25</v>
      </c>
      <c r="G8828" s="91">
        <f t="shared" si="115"/>
        <v>9.19</v>
      </c>
      <c r="H8828" s="41">
        <f t="shared" si="116"/>
        <v>2.4425009652606633E-4</v>
      </c>
      <c r="I8828" s="42">
        <f t="shared" si="117"/>
        <v>101.60102146256244</v>
      </c>
      <c r="J8828" s="41">
        <f t="shared" si="118"/>
        <v>2.5527777777777777E-4</v>
      </c>
      <c r="K8828" s="42">
        <f t="shared" si="119"/>
        <v>4.8942526209827104</v>
      </c>
      <c r="L8828" s="41">
        <f t="shared" si="120"/>
        <v>2.4425009652606633E-4</v>
      </c>
      <c r="M8828" s="42">
        <f t="shared" si="121"/>
        <v>4.623170354267419</v>
      </c>
    </row>
    <row r="8829" spans="1:13" x14ac:dyDescent="0.2">
      <c r="A8829" s="84">
        <v>360</v>
      </c>
      <c r="B8829" s="85">
        <v>42152</v>
      </c>
      <c r="C8829" s="105">
        <v>16.14</v>
      </c>
      <c r="D8829" s="195">
        <f t="shared" si="122"/>
        <v>1</v>
      </c>
      <c r="E8829"/>
      <c r="F8829" s="96">
        <v>2.25</v>
      </c>
      <c r="G8829" s="91">
        <f t="shared" si="115"/>
        <v>9.1950000000000003</v>
      </c>
      <c r="H8829" s="41">
        <f t="shared" si="116"/>
        <v>2.4437732396509482E-4</v>
      </c>
      <c r="I8829" s="42">
        <f t="shared" si="117"/>
        <v>101.62585044829959</v>
      </c>
      <c r="J8829" s="41">
        <f t="shared" si="118"/>
        <v>2.5541666666666665E-4</v>
      </c>
      <c r="K8829" s="42">
        <f t="shared" si="119"/>
        <v>4.894508037649377</v>
      </c>
      <c r="L8829" s="41">
        <f t="shared" si="120"/>
        <v>2.4437732396509482E-4</v>
      </c>
      <c r="M8829" s="42">
        <f t="shared" si="121"/>
        <v>4.6234147315913843</v>
      </c>
    </row>
    <row r="8830" spans="1:13" x14ac:dyDescent="0.2">
      <c r="A8830" s="84">
        <v>360</v>
      </c>
      <c r="B8830" s="85">
        <v>42153</v>
      </c>
      <c r="C8830" s="105">
        <v>16.14</v>
      </c>
      <c r="D8830" s="195">
        <f t="shared" si="122"/>
        <v>1</v>
      </c>
      <c r="E8830"/>
      <c r="F8830" s="96">
        <v>2.2799999999999998</v>
      </c>
      <c r="G8830" s="91">
        <f t="shared" si="115"/>
        <v>9.2100000000000009</v>
      </c>
      <c r="H8830" s="41">
        <f t="shared" si="116"/>
        <v>2.4475897142806069E-4</v>
      </c>
      <c r="I8830" s="42">
        <f t="shared" si="117"/>
        <v>101.65072428692582</v>
      </c>
      <c r="J8830" s="41">
        <f t="shared" si="118"/>
        <v>2.5583333333333334E-4</v>
      </c>
      <c r="K8830" s="42">
        <f t="shared" si="119"/>
        <v>4.8947638709827102</v>
      </c>
      <c r="L8830" s="41">
        <f t="shared" si="120"/>
        <v>2.4475897142806069E-4</v>
      </c>
      <c r="M8830" s="42">
        <f t="shared" si="121"/>
        <v>4.6236594905628126</v>
      </c>
    </row>
    <row r="8831" spans="1:13" x14ac:dyDescent="0.2">
      <c r="A8831" s="84">
        <v>360</v>
      </c>
      <c r="B8831" s="85">
        <v>42154</v>
      </c>
      <c r="C8831" s="105">
        <v>16.14</v>
      </c>
      <c r="D8831" s="195">
        <f t="shared" si="122"/>
        <v>1</v>
      </c>
      <c r="E8831"/>
      <c r="F8831" s="96">
        <v>2.2799999999999998</v>
      </c>
      <c r="G8831" s="91">
        <f t="shared" si="115"/>
        <v>9.2100000000000009</v>
      </c>
      <c r="H8831" s="41">
        <f t="shared" si="116"/>
        <v>2.4475897142806069E-4</v>
      </c>
      <c r="I8831" s="42">
        <f t="shared" si="117"/>
        <v>101.6756042136472</v>
      </c>
      <c r="J8831" s="41">
        <f t="shared" si="118"/>
        <v>2.5583333333333334E-4</v>
      </c>
      <c r="K8831" s="42">
        <f t="shared" si="119"/>
        <v>4.8950197043160433</v>
      </c>
      <c r="L8831" s="41">
        <f t="shared" si="120"/>
        <v>2.4475897142806069E-4</v>
      </c>
      <c r="M8831" s="42">
        <f t="shared" si="121"/>
        <v>4.6239042495342408</v>
      </c>
    </row>
    <row r="8832" spans="1:13" x14ac:dyDescent="0.2">
      <c r="A8832" s="84">
        <v>360</v>
      </c>
      <c r="B8832" s="85">
        <v>42155</v>
      </c>
      <c r="C8832" s="105">
        <v>16.14</v>
      </c>
      <c r="D8832" s="195">
        <f t="shared" si="122"/>
        <v>1</v>
      </c>
      <c r="E8832"/>
      <c r="F8832" s="96">
        <v>2.2799999999999998</v>
      </c>
      <c r="G8832" s="91">
        <f t="shared" si="115"/>
        <v>9.2100000000000009</v>
      </c>
      <c r="H8832" s="41">
        <f t="shared" si="116"/>
        <v>2.4475897142806069E-4</v>
      </c>
      <c r="I8832" s="42">
        <f t="shared" si="117"/>
        <v>101.70049022995386</v>
      </c>
      <c r="J8832" s="41">
        <f t="shared" si="118"/>
        <v>2.5583333333333334E-4</v>
      </c>
      <c r="K8832" s="42">
        <f t="shared" si="119"/>
        <v>4.8952755376493764</v>
      </c>
      <c r="L8832" s="41">
        <f t="shared" si="120"/>
        <v>2.4475897142806069E-4</v>
      </c>
      <c r="M8832" s="42">
        <f t="shared" si="121"/>
        <v>4.6241490085056691</v>
      </c>
    </row>
    <row r="8833" spans="1:13" x14ac:dyDescent="0.2">
      <c r="A8833" s="84">
        <v>360</v>
      </c>
      <c r="B8833" s="85">
        <v>42156</v>
      </c>
      <c r="C8833" s="105">
        <v>16.13</v>
      </c>
      <c r="D8833" s="195">
        <f t="shared" si="122"/>
        <v>1</v>
      </c>
      <c r="E8833"/>
      <c r="F8833" s="96">
        <v>2.25</v>
      </c>
      <c r="G8833" s="91">
        <f t="shared" si="115"/>
        <v>9.19</v>
      </c>
      <c r="H8833" s="41">
        <f t="shared" si="116"/>
        <v>2.4425009652606633E-4</v>
      </c>
      <c r="I8833" s="42">
        <f t="shared" si="117"/>
        <v>101.72533058450927</v>
      </c>
      <c r="J8833" s="41">
        <f t="shared" si="118"/>
        <v>2.5527777777777777E-4</v>
      </c>
      <c r="K8833" s="42">
        <f t="shared" si="119"/>
        <v>4.8955308154271542</v>
      </c>
      <c r="L8833" s="41">
        <f t="shared" si="120"/>
        <v>2.4425009652606633E-4</v>
      </c>
      <c r="M8833" s="42">
        <f t="shared" si="121"/>
        <v>4.6243932586021952</v>
      </c>
    </row>
    <row r="8834" spans="1:13" x14ac:dyDescent="0.2">
      <c r="A8834" s="84">
        <v>360</v>
      </c>
      <c r="B8834" s="85">
        <v>42157</v>
      </c>
      <c r="C8834" s="105">
        <v>16.2</v>
      </c>
      <c r="D8834" s="195">
        <f t="shared" si="122"/>
        <v>1</v>
      </c>
      <c r="E8834"/>
      <c r="F8834" s="96">
        <v>2.27</v>
      </c>
      <c r="G8834" s="91">
        <f t="shared" si="115"/>
        <v>9.2349999999999994</v>
      </c>
      <c r="H8834" s="41">
        <f t="shared" si="116"/>
        <v>2.4539493438413551E-4</v>
      </c>
      <c r="I8834" s="42">
        <f t="shared" si="117"/>
        <v>101.75029346533326</v>
      </c>
      <c r="J8834" s="41">
        <f t="shared" si="118"/>
        <v>2.5652777777777778E-4</v>
      </c>
      <c r="K8834" s="42">
        <f t="shared" si="119"/>
        <v>4.8957873432049324</v>
      </c>
      <c r="L8834" s="41">
        <f t="shared" si="120"/>
        <v>2.4539493438413551E-4</v>
      </c>
      <c r="M8834" s="42">
        <f t="shared" si="121"/>
        <v>4.6246386535365795</v>
      </c>
    </row>
    <row r="8835" spans="1:13" x14ac:dyDescent="0.2">
      <c r="A8835" s="84">
        <v>360</v>
      </c>
      <c r="B8835" s="85">
        <v>42158</v>
      </c>
      <c r="C8835" s="105">
        <v>16.22</v>
      </c>
      <c r="D8835" s="195">
        <f t="shared" si="122"/>
        <v>1</v>
      </c>
      <c r="E8835"/>
      <c r="F8835" s="96">
        <v>2.27</v>
      </c>
      <c r="G8835" s="91">
        <f t="shared" si="115"/>
        <v>9.2449999999999992</v>
      </c>
      <c r="H8835" s="41">
        <f t="shared" si="116"/>
        <v>2.4564927892689603E-4</v>
      </c>
      <c r="I8835" s="42">
        <f t="shared" si="117"/>
        <v>101.77528835155361</v>
      </c>
      <c r="J8835" s="41">
        <f t="shared" si="118"/>
        <v>2.5680555555555553E-4</v>
      </c>
      <c r="K8835" s="42">
        <f t="shared" si="119"/>
        <v>4.8960441487604882</v>
      </c>
      <c r="L8835" s="41">
        <f t="shared" si="120"/>
        <v>2.4564927892689603E-4</v>
      </c>
      <c r="M8835" s="42">
        <f t="shared" si="121"/>
        <v>4.6248843028155067</v>
      </c>
    </row>
    <row r="8836" spans="1:13" x14ac:dyDescent="0.2">
      <c r="A8836" s="84">
        <v>360</v>
      </c>
      <c r="B8836" s="85">
        <v>42159</v>
      </c>
      <c r="C8836" s="105">
        <v>16.239999999999998</v>
      </c>
      <c r="D8836" s="195">
        <f t="shared" si="122"/>
        <v>1</v>
      </c>
      <c r="E8836"/>
      <c r="F8836" s="96">
        <v>2.27</v>
      </c>
      <c r="G8836" s="91">
        <f t="shared" si="115"/>
        <v>9.254999999999999</v>
      </c>
      <c r="H8836" s="41">
        <f t="shared" si="116"/>
        <v>2.4590360025356084E-4</v>
      </c>
      <c r="I8836" s="42">
        <f t="shared" si="117"/>
        <v>101.8003152613761</v>
      </c>
      <c r="J8836" s="41">
        <f t="shared" si="118"/>
        <v>2.5708333333333328E-4</v>
      </c>
      <c r="K8836" s="42">
        <f t="shared" si="119"/>
        <v>4.8963012320938217</v>
      </c>
      <c r="L8836" s="41">
        <f t="shared" si="120"/>
        <v>2.4590360025356084E-4</v>
      </c>
      <c r="M8836" s="42">
        <f t="shared" si="121"/>
        <v>4.6251302064157604</v>
      </c>
    </row>
    <row r="8837" spans="1:13" x14ac:dyDescent="0.2">
      <c r="A8837" s="84">
        <v>360</v>
      </c>
      <c r="B8837" s="85">
        <v>42160</v>
      </c>
      <c r="C8837" s="105">
        <v>16.21</v>
      </c>
      <c r="D8837" s="195">
        <f t="shared" si="122"/>
        <v>1</v>
      </c>
      <c r="E8837"/>
      <c r="F8837" s="96">
        <v>2.27</v>
      </c>
      <c r="G8837" s="91">
        <f t="shared" si="115"/>
        <v>9.24</v>
      </c>
      <c r="H8837" s="41">
        <f t="shared" si="116"/>
        <v>2.455221095578608E-4</v>
      </c>
      <c r="I8837" s="42">
        <f t="shared" si="117"/>
        <v>101.82530948953273</v>
      </c>
      <c r="J8837" s="41">
        <f t="shared" si="118"/>
        <v>2.5666666666666665E-4</v>
      </c>
      <c r="K8837" s="42">
        <f t="shared" si="119"/>
        <v>4.8965578987604887</v>
      </c>
      <c r="L8837" s="41">
        <f t="shared" si="120"/>
        <v>2.455221095578608E-4</v>
      </c>
      <c r="M8837" s="42">
        <f t="shared" si="121"/>
        <v>4.6253757285253183</v>
      </c>
    </row>
    <row r="8838" spans="1:13" x14ac:dyDescent="0.2">
      <c r="A8838" s="84">
        <v>360</v>
      </c>
      <c r="B8838" s="85">
        <v>42161</v>
      </c>
      <c r="C8838" s="105">
        <v>16.21</v>
      </c>
      <c r="D8838" s="195">
        <f t="shared" si="122"/>
        <v>1</v>
      </c>
      <c r="E8838"/>
      <c r="F8838" s="96">
        <v>2.27</v>
      </c>
      <c r="G8838" s="91">
        <f t="shared" si="115"/>
        <v>9.24</v>
      </c>
      <c r="H8838" s="41">
        <f t="shared" si="116"/>
        <v>2.455221095578608E-4</v>
      </c>
      <c r="I8838" s="42">
        <f t="shared" si="117"/>
        <v>101.85030985432498</v>
      </c>
      <c r="J8838" s="41">
        <f t="shared" si="118"/>
        <v>2.5666666666666665E-4</v>
      </c>
      <c r="K8838" s="42">
        <f t="shared" si="119"/>
        <v>4.8968145654271558</v>
      </c>
      <c r="L8838" s="41">
        <f t="shared" si="120"/>
        <v>2.455221095578608E-4</v>
      </c>
      <c r="M8838" s="42">
        <f t="shared" si="121"/>
        <v>4.6256212506348762</v>
      </c>
    </row>
    <row r="8839" spans="1:13" x14ac:dyDescent="0.2">
      <c r="A8839" s="84">
        <v>360</v>
      </c>
      <c r="B8839" s="85">
        <v>42162</v>
      </c>
      <c r="C8839" s="105">
        <v>16.21</v>
      </c>
      <c r="D8839" s="195">
        <f t="shared" si="122"/>
        <v>1</v>
      </c>
      <c r="E8839"/>
      <c r="F8839" s="96">
        <v>2.27</v>
      </c>
      <c r="G8839" s="91">
        <f t="shared" si="115"/>
        <v>9.24</v>
      </c>
      <c r="H8839" s="41">
        <f t="shared" si="116"/>
        <v>2.455221095578608E-4</v>
      </c>
      <c r="I8839" s="42">
        <f t="shared" si="117"/>
        <v>101.87531635725954</v>
      </c>
      <c r="J8839" s="41">
        <f t="shared" si="118"/>
        <v>2.5666666666666665E-4</v>
      </c>
      <c r="K8839" s="42">
        <f t="shared" si="119"/>
        <v>4.8970712320938228</v>
      </c>
      <c r="L8839" s="41">
        <f t="shared" si="120"/>
        <v>2.455221095578608E-4</v>
      </c>
      <c r="M8839" s="42">
        <f t="shared" si="121"/>
        <v>4.625866772744434</v>
      </c>
    </row>
    <row r="8840" spans="1:13" x14ac:dyDescent="0.2">
      <c r="A8840" s="84">
        <v>360</v>
      </c>
      <c r="B8840" s="85">
        <v>42163</v>
      </c>
      <c r="C8840" s="105">
        <v>16.2</v>
      </c>
      <c r="D8840" s="195">
        <f t="shared" si="122"/>
        <v>1</v>
      </c>
      <c r="E8840"/>
      <c r="F8840" s="96">
        <v>2.2799999999999998</v>
      </c>
      <c r="G8840" s="91">
        <f t="shared" si="115"/>
        <v>9.24</v>
      </c>
      <c r="H8840" s="41">
        <f t="shared" si="116"/>
        <v>2.455221095578608E-4</v>
      </c>
      <c r="I8840" s="42">
        <f t="shared" si="117"/>
        <v>101.90032899984344</v>
      </c>
      <c r="J8840" s="41">
        <f t="shared" si="118"/>
        <v>2.5666666666666665E-4</v>
      </c>
      <c r="K8840" s="42">
        <f t="shared" si="119"/>
        <v>4.8973278987604898</v>
      </c>
      <c r="L8840" s="41">
        <f t="shared" si="120"/>
        <v>2.455221095578608E-4</v>
      </c>
      <c r="M8840" s="42">
        <f t="shared" si="121"/>
        <v>4.6261122948539919</v>
      </c>
    </row>
    <row r="8841" spans="1:13" x14ac:dyDescent="0.2">
      <c r="A8841" s="84">
        <v>360</v>
      </c>
      <c r="B8841" s="85">
        <v>42164</v>
      </c>
      <c r="C8841" s="105">
        <v>16.22</v>
      </c>
      <c r="D8841" s="195">
        <f t="shared" si="122"/>
        <v>1</v>
      </c>
      <c r="E8841"/>
      <c r="F8841" s="96">
        <v>2.2799999999999998</v>
      </c>
      <c r="G8841" s="91">
        <f t="shared" si="115"/>
        <v>9.25</v>
      </c>
      <c r="H8841" s="41">
        <f t="shared" si="116"/>
        <v>2.4577644249190733E-4</v>
      </c>
      <c r="I8841" s="42">
        <f t="shared" si="117"/>
        <v>101.92537370019377</v>
      </c>
      <c r="J8841" s="41">
        <f t="shared" si="118"/>
        <v>2.5694444444444446E-4</v>
      </c>
      <c r="K8841" s="42">
        <f t="shared" si="119"/>
        <v>4.8975848432049345</v>
      </c>
      <c r="L8841" s="41">
        <f t="shared" si="120"/>
        <v>2.4577644249190733E-4</v>
      </c>
      <c r="M8841" s="42">
        <f t="shared" si="121"/>
        <v>4.626358071296484</v>
      </c>
    </row>
    <row r="8842" spans="1:13" x14ac:dyDescent="0.2">
      <c r="A8842" s="84">
        <v>360</v>
      </c>
      <c r="B8842" s="85">
        <v>42165</v>
      </c>
      <c r="C8842" s="105">
        <v>16.2</v>
      </c>
      <c r="D8842" s="195">
        <f t="shared" si="122"/>
        <v>1</v>
      </c>
      <c r="E8842"/>
      <c r="F8842" s="96">
        <v>2.29</v>
      </c>
      <c r="G8842" s="91">
        <f t="shared" si="115"/>
        <v>9.2449999999999992</v>
      </c>
      <c r="H8842" s="41">
        <f t="shared" si="116"/>
        <v>2.4564927892689603E-4</v>
      </c>
      <c r="I8842" s="42">
        <f t="shared" si="117"/>
        <v>101.95041159474758</v>
      </c>
      <c r="J8842" s="41">
        <f t="shared" si="118"/>
        <v>2.5680555555555553E-4</v>
      </c>
      <c r="K8842" s="42">
        <f t="shared" si="119"/>
        <v>4.8978416487604903</v>
      </c>
      <c r="L8842" s="41">
        <f t="shared" si="120"/>
        <v>2.4564927892689603E-4</v>
      </c>
      <c r="M8842" s="42">
        <f t="shared" si="121"/>
        <v>4.6266037205754111</v>
      </c>
    </row>
    <row r="8843" spans="1:13" x14ac:dyDescent="0.2">
      <c r="A8843" s="84">
        <v>360</v>
      </c>
      <c r="B8843" s="85">
        <v>42166</v>
      </c>
      <c r="C8843" s="105">
        <v>16.18</v>
      </c>
      <c r="D8843" s="195">
        <f t="shared" si="122"/>
        <v>1</v>
      </c>
      <c r="E8843"/>
      <c r="F8843" s="96">
        <v>2.25</v>
      </c>
      <c r="G8843" s="91">
        <f t="shared" si="115"/>
        <v>9.2149999999999999</v>
      </c>
      <c r="H8843" s="41">
        <f t="shared" si="116"/>
        <v>2.4488617563256376E-4</v>
      </c>
      <c r="I8843" s="42">
        <f t="shared" si="117"/>
        <v>101.97537784114718</v>
      </c>
      <c r="J8843" s="41">
        <f t="shared" si="118"/>
        <v>2.5597222222222221E-4</v>
      </c>
      <c r="K8843" s="42">
        <f t="shared" si="119"/>
        <v>4.8980976209827123</v>
      </c>
      <c r="L8843" s="41">
        <f t="shared" si="120"/>
        <v>2.4488617563256376E-4</v>
      </c>
      <c r="M8843" s="42">
        <f t="shared" si="121"/>
        <v>4.6268486067510439</v>
      </c>
    </row>
    <row r="8844" spans="1:13" x14ac:dyDescent="0.2">
      <c r="A8844" s="84">
        <v>360</v>
      </c>
      <c r="B8844" s="85">
        <v>42167</v>
      </c>
      <c r="C8844" s="105">
        <v>16.18</v>
      </c>
      <c r="D8844" s="195">
        <f t="shared" si="122"/>
        <v>1</v>
      </c>
      <c r="E8844"/>
      <c r="F8844" s="96">
        <v>2.2599999999999998</v>
      </c>
      <c r="G8844" s="91">
        <f t="shared" ref="G8844:G8907" si="123">(C8844+F8844)/2</f>
        <v>9.2199999999999989</v>
      </c>
      <c r="H8844" s="41">
        <f t="shared" ref="H8844:H8907" si="124">((1+G8844/100)^(1/360))-1</f>
        <v>2.4501337403015633E-4</v>
      </c>
      <c r="I8844" s="42">
        <f t="shared" ref="I8844:I8907" si="125">I8843*(1+H8844)</f>
        <v>102.00036317254003</v>
      </c>
      <c r="J8844" s="41">
        <f t="shared" ref="J8844:J8907" si="126">((C8844+F8844)/2)/36000</f>
        <v>2.5611111111111109E-4</v>
      </c>
      <c r="K8844" s="42">
        <f t="shared" ref="K8844:K8907" si="127">K8843+J8844</f>
        <v>4.8983537320938231</v>
      </c>
      <c r="L8844" s="41">
        <f t="shared" ref="L8844:L8907" si="128">((1+G8844/100)^(1/360))-1</f>
        <v>2.4501337403015633E-4</v>
      </c>
      <c r="M8844" s="42">
        <f t="shared" ref="M8844:M8907" si="129">M8843+L8844</f>
        <v>4.6270936201250743</v>
      </c>
    </row>
    <row r="8845" spans="1:13" x14ac:dyDescent="0.2">
      <c r="A8845" s="84">
        <v>360</v>
      </c>
      <c r="B8845" s="85">
        <v>42168</v>
      </c>
      <c r="C8845" s="105">
        <v>16.18</v>
      </c>
      <c r="D8845" s="195">
        <f t="shared" si="122"/>
        <v>1</v>
      </c>
      <c r="E8845"/>
      <c r="F8845" s="96">
        <v>2.2599999999999998</v>
      </c>
      <c r="G8845" s="91">
        <f t="shared" si="123"/>
        <v>9.2199999999999989</v>
      </c>
      <c r="H8845" s="41">
        <f t="shared" si="124"/>
        <v>2.4501337403015633E-4</v>
      </c>
      <c r="I8845" s="42">
        <f t="shared" si="125"/>
        <v>102.02535462567324</v>
      </c>
      <c r="J8845" s="41">
        <f t="shared" si="126"/>
        <v>2.5611111111111109E-4</v>
      </c>
      <c r="K8845" s="42">
        <f t="shared" si="127"/>
        <v>4.8986098432049339</v>
      </c>
      <c r="L8845" s="41">
        <f t="shared" si="128"/>
        <v>2.4501337403015633E-4</v>
      </c>
      <c r="M8845" s="42">
        <f t="shared" si="129"/>
        <v>4.6273386334991047</v>
      </c>
    </row>
    <row r="8846" spans="1:13" x14ac:dyDescent="0.2">
      <c r="A8846" s="84">
        <v>360</v>
      </c>
      <c r="B8846" s="85">
        <v>42169</v>
      </c>
      <c r="C8846" s="105">
        <v>16.18</v>
      </c>
      <c r="D8846" s="195">
        <f t="shared" si="122"/>
        <v>1</v>
      </c>
      <c r="E8846"/>
      <c r="F8846" s="96">
        <v>2.2599999999999998</v>
      </c>
      <c r="G8846" s="91">
        <f t="shared" si="123"/>
        <v>9.2199999999999989</v>
      </c>
      <c r="H8846" s="41">
        <f t="shared" si="124"/>
        <v>2.4501337403015633E-4</v>
      </c>
      <c r="I8846" s="42">
        <f t="shared" si="125"/>
        <v>102.05035220204671</v>
      </c>
      <c r="J8846" s="41">
        <f t="shared" si="126"/>
        <v>2.5611111111111109E-4</v>
      </c>
      <c r="K8846" s="42">
        <f t="shared" si="127"/>
        <v>4.8988659543160447</v>
      </c>
      <c r="L8846" s="41">
        <f t="shared" si="128"/>
        <v>2.4501337403015633E-4</v>
      </c>
      <c r="M8846" s="42">
        <f t="shared" si="129"/>
        <v>4.6275836468731351</v>
      </c>
    </row>
    <row r="8847" spans="1:13" x14ac:dyDescent="0.2">
      <c r="A8847" s="84">
        <v>360</v>
      </c>
      <c r="B8847" s="85">
        <v>42170</v>
      </c>
      <c r="C8847" s="105">
        <v>16.18</v>
      </c>
      <c r="D8847" s="195">
        <f t="shared" si="122"/>
        <v>1</v>
      </c>
      <c r="E8847"/>
      <c r="F8847" s="96">
        <v>2.2400000000000002</v>
      </c>
      <c r="G8847" s="91">
        <f t="shared" si="123"/>
        <v>9.2100000000000009</v>
      </c>
      <c r="H8847" s="41">
        <f t="shared" si="124"/>
        <v>2.4475897142806069E-4</v>
      </c>
      <c r="I8847" s="42">
        <f t="shared" si="125"/>
        <v>102.07532994128556</v>
      </c>
      <c r="J8847" s="41">
        <f t="shared" si="126"/>
        <v>2.5583333333333334E-4</v>
      </c>
      <c r="K8847" s="42">
        <f t="shared" si="127"/>
        <v>4.8991217876493778</v>
      </c>
      <c r="L8847" s="41">
        <f t="shared" si="128"/>
        <v>2.4475897142806069E-4</v>
      </c>
      <c r="M8847" s="42">
        <f t="shared" si="129"/>
        <v>4.6278284058445633</v>
      </c>
    </row>
    <row r="8848" spans="1:13" x14ac:dyDescent="0.2">
      <c r="A8848" s="84">
        <v>360</v>
      </c>
      <c r="B8848" s="85">
        <v>42171</v>
      </c>
      <c r="C8848" s="105">
        <v>16.18</v>
      </c>
      <c r="D8848" s="195">
        <f t="shared" si="122"/>
        <v>1</v>
      </c>
      <c r="E8848"/>
      <c r="F8848" s="96">
        <v>2.23</v>
      </c>
      <c r="G8848" s="91">
        <f t="shared" si="123"/>
        <v>9.2050000000000001</v>
      </c>
      <c r="H8848" s="41">
        <f t="shared" si="124"/>
        <v>2.4463176141553689E-4</v>
      </c>
      <c r="I8848" s="42">
        <f t="shared" si="125"/>
        <v>102.10030080904617</v>
      </c>
      <c r="J8848" s="41">
        <f t="shared" si="126"/>
        <v>2.5569444444444446E-4</v>
      </c>
      <c r="K8848" s="42">
        <f t="shared" si="127"/>
        <v>4.8993774820938221</v>
      </c>
      <c r="L8848" s="41">
        <f t="shared" si="128"/>
        <v>2.4463176141553689E-4</v>
      </c>
      <c r="M8848" s="42">
        <f t="shared" si="129"/>
        <v>4.6280730376059793</v>
      </c>
    </row>
    <row r="8849" spans="1:13" x14ac:dyDescent="0.2">
      <c r="A8849" s="84">
        <v>360</v>
      </c>
      <c r="B8849" s="85">
        <v>42172</v>
      </c>
      <c r="C8849" s="105">
        <v>16.149999999999999</v>
      </c>
      <c r="D8849" s="195">
        <f t="shared" si="122"/>
        <v>1</v>
      </c>
      <c r="E8849"/>
      <c r="F8849" s="96">
        <v>2.25</v>
      </c>
      <c r="G8849" s="91">
        <f t="shared" si="123"/>
        <v>9.1999999999999993</v>
      </c>
      <c r="H8849" s="41">
        <f t="shared" si="124"/>
        <v>2.4450454559477031E-4</v>
      </c>
      <c r="I8849" s="42">
        <f t="shared" si="125"/>
        <v>102.12526479670058</v>
      </c>
      <c r="J8849" s="41">
        <f t="shared" si="126"/>
        <v>2.5555555555555553E-4</v>
      </c>
      <c r="K8849" s="42">
        <f t="shared" si="127"/>
        <v>4.8996330376493775</v>
      </c>
      <c r="L8849" s="41">
        <f t="shared" si="128"/>
        <v>2.4450454559477031E-4</v>
      </c>
      <c r="M8849" s="42">
        <f t="shared" si="129"/>
        <v>4.6283175421515743</v>
      </c>
    </row>
    <row r="8850" spans="1:13" x14ac:dyDescent="0.2">
      <c r="A8850" s="84">
        <v>360</v>
      </c>
      <c r="B8850" s="85">
        <v>42173</v>
      </c>
      <c r="C8850" s="105">
        <v>16.079999999999998</v>
      </c>
      <c r="D8850" s="195">
        <f t="shared" si="122"/>
        <v>1</v>
      </c>
      <c r="E8850"/>
      <c r="F8850" s="96">
        <v>2.2400000000000002</v>
      </c>
      <c r="G8850" s="91">
        <f t="shared" si="123"/>
        <v>9.16</v>
      </c>
      <c r="H8850" s="41">
        <f t="shared" si="124"/>
        <v>2.4348660986484028E-4</v>
      </c>
      <c r="I8850" s="42">
        <f t="shared" si="125"/>
        <v>102.15013093120747</v>
      </c>
      <c r="J8850" s="41">
        <f t="shared" si="126"/>
        <v>2.5444444444444446E-4</v>
      </c>
      <c r="K8850" s="42">
        <f t="shared" si="127"/>
        <v>4.8998874820938223</v>
      </c>
      <c r="L8850" s="41">
        <f t="shared" si="128"/>
        <v>2.4348660986484028E-4</v>
      </c>
      <c r="M8850" s="42">
        <f t="shared" si="129"/>
        <v>4.6285610287614389</v>
      </c>
    </row>
    <row r="8851" spans="1:13" x14ac:dyDescent="0.2">
      <c r="A8851" s="84">
        <v>360</v>
      </c>
      <c r="B8851" s="85">
        <v>42174</v>
      </c>
      <c r="C8851" s="105">
        <v>16.059999999999999</v>
      </c>
      <c r="D8851" s="195">
        <f t="shared" si="122"/>
        <v>1</v>
      </c>
      <c r="E8851"/>
      <c r="F8851" s="96">
        <v>2.2400000000000002</v>
      </c>
      <c r="G8851" s="91">
        <f t="shared" si="123"/>
        <v>9.1499999999999986</v>
      </c>
      <c r="H8851" s="41">
        <f t="shared" si="124"/>
        <v>2.4323206781207141E-4</v>
      </c>
      <c r="I8851" s="42">
        <f t="shared" si="125"/>
        <v>102.17497711878114</v>
      </c>
      <c r="J8851" s="41">
        <f t="shared" si="126"/>
        <v>2.5416666666666665E-4</v>
      </c>
      <c r="K8851" s="42">
        <f t="shared" si="127"/>
        <v>4.9001416487604885</v>
      </c>
      <c r="L8851" s="41">
        <f t="shared" si="128"/>
        <v>2.4323206781207141E-4</v>
      </c>
      <c r="M8851" s="42">
        <f t="shared" si="129"/>
        <v>4.6288042608292512</v>
      </c>
    </row>
    <row r="8852" spans="1:13" x14ac:dyDescent="0.2">
      <c r="A8852" s="84">
        <v>360</v>
      </c>
      <c r="B8852" s="85">
        <v>42175</v>
      </c>
      <c r="C8852" s="105">
        <v>16.059999999999999</v>
      </c>
      <c r="D8852" s="195">
        <f t="shared" si="122"/>
        <v>1</v>
      </c>
      <c r="E8852"/>
      <c r="F8852" s="96">
        <v>2.2400000000000002</v>
      </c>
      <c r="G8852" s="91">
        <f t="shared" si="123"/>
        <v>9.1499999999999986</v>
      </c>
      <c r="H8852" s="41">
        <f t="shared" si="124"/>
        <v>2.4323206781207141E-4</v>
      </c>
      <c r="I8852" s="42">
        <f t="shared" si="125"/>
        <v>102.19982934974439</v>
      </c>
      <c r="J8852" s="41">
        <f t="shared" si="126"/>
        <v>2.5416666666666665E-4</v>
      </c>
      <c r="K8852" s="42">
        <f t="shared" si="127"/>
        <v>4.9003958154271547</v>
      </c>
      <c r="L8852" s="41">
        <f t="shared" si="128"/>
        <v>2.4323206781207141E-4</v>
      </c>
      <c r="M8852" s="42">
        <f t="shared" si="129"/>
        <v>4.6290474928970635</v>
      </c>
    </row>
    <row r="8853" spans="1:13" x14ac:dyDescent="0.2">
      <c r="A8853" s="84">
        <v>360</v>
      </c>
      <c r="B8853" s="85">
        <v>42176</v>
      </c>
      <c r="C8853" s="105">
        <v>16.059999999999999</v>
      </c>
      <c r="D8853" s="195">
        <f t="shared" si="122"/>
        <v>1</v>
      </c>
      <c r="E8853"/>
      <c r="F8853" s="96">
        <v>2.2400000000000002</v>
      </c>
      <c r="G8853" s="91">
        <f t="shared" si="123"/>
        <v>9.1499999999999986</v>
      </c>
      <c r="H8853" s="41">
        <f t="shared" si="124"/>
        <v>2.4323206781207141E-4</v>
      </c>
      <c r="I8853" s="42">
        <f t="shared" si="125"/>
        <v>102.22468762556717</v>
      </c>
      <c r="J8853" s="41">
        <f t="shared" si="126"/>
        <v>2.5416666666666665E-4</v>
      </c>
      <c r="K8853" s="42">
        <f t="shared" si="127"/>
        <v>4.900649982093821</v>
      </c>
      <c r="L8853" s="41">
        <f t="shared" si="128"/>
        <v>2.4323206781207141E-4</v>
      </c>
      <c r="M8853" s="42">
        <f t="shared" si="129"/>
        <v>4.6292907249648758</v>
      </c>
    </row>
    <row r="8854" spans="1:13" x14ac:dyDescent="0.2">
      <c r="A8854" s="84">
        <v>360</v>
      </c>
      <c r="B8854" s="85">
        <v>42177</v>
      </c>
      <c r="C8854" s="105">
        <v>16.09</v>
      </c>
      <c r="D8854" s="195">
        <f t="shared" si="122"/>
        <v>1</v>
      </c>
      <c r="E8854"/>
      <c r="F8854" s="96">
        <v>2.23</v>
      </c>
      <c r="G8854" s="91">
        <f t="shared" si="123"/>
        <v>9.16</v>
      </c>
      <c r="H8854" s="41">
        <f t="shared" si="124"/>
        <v>2.4348660986484028E-4</v>
      </c>
      <c r="I8854" s="42">
        <f t="shared" si="125"/>
        <v>102.24957796820161</v>
      </c>
      <c r="J8854" s="41">
        <f t="shared" si="126"/>
        <v>2.5444444444444446E-4</v>
      </c>
      <c r="K8854" s="42">
        <f t="shared" si="127"/>
        <v>4.9009044265382657</v>
      </c>
      <c r="L8854" s="41">
        <f t="shared" si="128"/>
        <v>2.4348660986484028E-4</v>
      </c>
      <c r="M8854" s="42">
        <f t="shared" si="129"/>
        <v>4.6295342115747404</v>
      </c>
    </row>
    <row r="8855" spans="1:13" x14ac:dyDescent="0.2">
      <c r="A8855" s="84">
        <v>360</v>
      </c>
      <c r="B8855" s="85">
        <v>42178</v>
      </c>
      <c r="C8855" s="105">
        <v>16.21</v>
      </c>
      <c r="D8855" s="195">
        <f t="shared" si="122"/>
        <v>1</v>
      </c>
      <c r="E8855"/>
      <c r="F8855" s="96">
        <v>2.16</v>
      </c>
      <c r="G8855" s="91">
        <f t="shared" si="123"/>
        <v>9.1850000000000005</v>
      </c>
      <c r="H8855" s="41">
        <f t="shared" si="124"/>
        <v>2.4412286327701871E-4</v>
      </c>
      <c r="I8855" s="42">
        <f t="shared" si="125"/>
        <v>102.27453942794408</v>
      </c>
      <c r="J8855" s="41">
        <f t="shared" si="126"/>
        <v>2.551388888888889E-4</v>
      </c>
      <c r="K8855" s="42">
        <f t="shared" si="127"/>
        <v>4.9011595654271547</v>
      </c>
      <c r="L8855" s="41">
        <f t="shared" si="128"/>
        <v>2.4412286327701871E-4</v>
      </c>
      <c r="M8855" s="42">
        <f t="shared" si="129"/>
        <v>4.6297783344380177</v>
      </c>
    </row>
    <row r="8856" spans="1:13" x14ac:dyDescent="0.2">
      <c r="A8856" s="84">
        <v>360</v>
      </c>
      <c r="B8856" s="85">
        <v>42179</v>
      </c>
      <c r="C8856" s="105">
        <v>16.190000000000001</v>
      </c>
      <c r="D8856" s="195">
        <f t="shared" si="122"/>
        <v>1</v>
      </c>
      <c r="E8856"/>
      <c r="F8856" s="96">
        <v>2.1800000000000002</v>
      </c>
      <c r="G8856" s="91">
        <f t="shared" si="123"/>
        <v>9.1850000000000005</v>
      </c>
      <c r="H8856" s="41">
        <f t="shared" si="124"/>
        <v>2.4412286327701871E-4</v>
      </c>
      <c r="I8856" s="42">
        <f t="shared" si="125"/>
        <v>102.29950698134957</v>
      </c>
      <c r="J8856" s="41">
        <f t="shared" si="126"/>
        <v>2.551388888888889E-4</v>
      </c>
      <c r="K8856" s="42">
        <f t="shared" si="127"/>
        <v>4.9014147043160436</v>
      </c>
      <c r="L8856" s="41">
        <f t="shared" si="128"/>
        <v>2.4412286327701871E-4</v>
      </c>
      <c r="M8856" s="42">
        <f t="shared" si="129"/>
        <v>4.6300224573012949</v>
      </c>
    </row>
    <row r="8857" spans="1:13" x14ac:dyDescent="0.2">
      <c r="A8857" s="84">
        <v>360</v>
      </c>
      <c r="B8857" s="85">
        <v>42180</v>
      </c>
      <c r="C8857" s="105">
        <v>16.16</v>
      </c>
      <c r="D8857" s="195">
        <f t="shared" si="122"/>
        <v>1</v>
      </c>
      <c r="E8857"/>
      <c r="F8857" s="96">
        <v>2.21</v>
      </c>
      <c r="G8857" s="91">
        <f t="shared" si="123"/>
        <v>9.1850000000000005</v>
      </c>
      <c r="H8857" s="41">
        <f t="shared" si="124"/>
        <v>2.4412286327701871E-4</v>
      </c>
      <c r="I8857" s="42">
        <f t="shared" si="125"/>
        <v>102.32448062990568</v>
      </c>
      <c r="J8857" s="41">
        <f t="shared" si="126"/>
        <v>2.551388888888889E-4</v>
      </c>
      <c r="K8857" s="42">
        <f t="shared" si="127"/>
        <v>4.9016698432049326</v>
      </c>
      <c r="L8857" s="41">
        <f t="shared" si="128"/>
        <v>2.4412286327701871E-4</v>
      </c>
      <c r="M8857" s="42">
        <f t="shared" si="129"/>
        <v>4.6302665801645722</v>
      </c>
    </row>
    <row r="8858" spans="1:13" x14ac:dyDescent="0.2">
      <c r="A8858" s="84">
        <v>360</v>
      </c>
      <c r="B8858" s="85">
        <v>42181</v>
      </c>
      <c r="C8858" s="105">
        <v>16.25</v>
      </c>
      <c r="D8858" s="195">
        <f t="shared" si="122"/>
        <v>1</v>
      </c>
      <c r="E8858"/>
      <c r="F8858" s="96">
        <v>2.2400000000000002</v>
      </c>
      <c r="G8858" s="91">
        <f t="shared" si="123"/>
        <v>9.245000000000001</v>
      </c>
      <c r="H8858" s="41">
        <f t="shared" si="124"/>
        <v>2.4564927892689603E-4</v>
      </c>
      <c r="I8858" s="42">
        <f t="shared" si="125"/>
        <v>102.34961656478899</v>
      </c>
      <c r="J8858" s="41">
        <f t="shared" si="126"/>
        <v>2.5680555555555558E-4</v>
      </c>
      <c r="K8858" s="42">
        <f t="shared" si="127"/>
        <v>4.9019266487604884</v>
      </c>
      <c r="L8858" s="41">
        <f t="shared" si="128"/>
        <v>2.4564927892689603E-4</v>
      </c>
      <c r="M8858" s="42">
        <f t="shared" si="129"/>
        <v>4.6305122294434993</v>
      </c>
    </row>
    <row r="8859" spans="1:13" x14ac:dyDescent="0.2">
      <c r="A8859" s="84">
        <v>360</v>
      </c>
      <c r="B8859" s="85">
        <v>42182</v>
      </c>
      <c r="C8859" s="105">
        <v>16.25</v>
      </c>
      <c r="D8859" s="195">
        <f t="shared" si="122"/>
        <v>1</v>
      </c>
      <c r="E8859"/>
      <c r="F8859" s="96">
        <v>2.2400000000000002</v>
      </c>
      <c r="G8859" s="91">
        <f t="shared" si="123"/>
        <v>9.245000000000001</v>
      </c>
      <c r="H8859" s="41">
        <f t="shared" si="124"/>
        <v>2.4564927892689603E-4</v>
      </c>
      <c r="I8859" s="42">
        <f t="shared" si="125"/>
        <v>102.37475867429657</v>
      </c>
      <c r="J8859" s="41">
        <f t="shared" si="126"/>
        <v>2.5680555555555558E-4</v>
      </c>
      <c r="K8859" s="42">
        <f t="shared" si="127"/>
        <v>4.9021834543160443</v>
      </c>
      <c r="L8859" s="41">
        <f t="shared" si="128"/>
        <v>2.4564927892689603E-4</v>
      </c>
      <c r="M8859" s="42">
        <f t="shared" si="129"/>
        <v>4.6307578787224264</v>
      </c>
    </row>
    <row r="8860" spans="1:13" x14ac:dyDescent="0.2">
      <c r="A8860" s="84">
        <v>360</v>
      </c>
      <c r="B8860" s="85">
        <v>42183</v>
      </c>
      <c r="C8860" s="105">
        <v>16.25</v>
      </c>
      <c r="D8860" s="195">
        <f t="shared" si="122"/>
        <v>1</v>
      </c>
      <c r="E8860"/>
      <c r="F8860" s="96">
        <v>2.2400000000000002</v>
      </c>
      <c r="G8860" s="91">
        <f t="shared" si="123"/>
        <v>9.245000000000001</v>
      </c>
      <c r="H8860" s="41">
        <f t="shared" si="124"/>
        <v>2.4564927892689603E-4</v>
      </c>
      <c r="I8860" s="42">
        <f t="shared" si="125"/>
        <v>102.39990695994523</v>
      </c>
      <c r="J8860" s="41">
        <f t="shared" si="126"/>
        <v>2.5680555555555558E-4</v>
      </c>
      <c r="K8860" s="42">
        <f t="shared" si="127"/>
        <v>4.9024402598716001</v>
      </c>
      <c r="L8860" s="41">
        <f t="shared" si="128"/>
        <v>2.4564927892689603E-4</v>
      </c>
      <c r="M8860" s="42">
        <f t="shared" si="129"/>
        <v>4.6310035280013535</v>
      </c>
    </row>
    <row r="8861" spans="1:13" x14ac:dyDescent="0.2">
      <c r="A8861" s="84">
        <v>360</v>
      </c>
      <c r="B8861" s="85">
        <v>42184</v>
      </c>
      <c r="C8861" s="105">
        <v>16.25</v>
      </c>
      <c r="D8861" s="195">
        <f t="shared" si="122"/>
        <v>1</v>
      </c>
      <c r="E8861"/>
      <c r="F8861" s="96">
        <v>2.2400000000000002</v>
      </c>
      <c r="G8861" s="91">
        <f t="shared" si="123"/>
        <v>9.245000000000001</v>
      </c>
      <c r="H8861" s="41">
        <f t="shared" si="124"/>
        <v>2.4564927892689603E-4</v>
      </c>
      <c r="I8861" s="42">
        <f t="shared" si="125"/>
        <v>102.42506142325212</v>
      </c>
      <c r="J8861" s="41">
        <f t="shared" si="126"/>
        <v>2.5680555555555558E-4</v>
      </c>
      <c r="K8861" s="42">
        <f t="shared" si="127"/>
        <v>4.902697065427156</v>
      </c>
      <c r="L8861" s="41">
        <f t="shared" si="128"/>
        <v>2.4564927892689603E-4</v>
      </c>
      <c r="M8861" s="42">
        <f t="shared" si="129"/>
        <v>4.6312491772802806</v>
      </c>
    </row>
    <row r="8862" spans="1:13" x14ac:dyDescent="0.2">
      <c r="A8862" s="84">
        <v>360</v>
      </c>
      <c r="B8862" s="85">
        <v>42185</v>
      </c>
      <c r="C8862" s="105">
        <v>16.29</v>
      </c>
      <c r="D8862" s="195">
        <f t="shared" si="122"/>
        <v>1</v>
      </c>
      <c r="E8862"/>
      <c r="F8862" s="96">
        <v>2.2599999999999998</v>
      </c>
      <c r="G8862" s="91">
        <f t="shared" si="123"/>
        <v>9.2749999999999986</v>
      </c>
      <c r="H8862" s="41">
        <f t="shared" si="124"/>
        <v>2.4641217327459053E-4</v>
      </c>
      <c r="I8862" s="42">
        <f t="shared" si="125"/>
        <v>102.45030020523521</v>
      </c>
      <c r="J8862" s="41">
        <f t="shared" si="126"/>
        <v>2.5763888888888885E-4</v>
      </c>
      <c r="K8862" s="42">
        <f t="shared" si="127"/>
        <v>4.9029547043160449</v>
      </c>
      <c r="L8862" s="41">
        <f t="shared" si="128"/>
        <v>2.4641217327459053E-4</v>
      </c>
      <c r="M8862" s="42">
        <f t="shared" si="129"/>
        <v>4.6314955894535554</v>
      </c>
    </row>
    <row r="8863" spans="1:13" x14ac:dyDescent="0.2">
      <c r="A8863" s="84">
        <v>360</v>
      </c>
      <c r="B8863" s="85">
        <v>42186</v>
      </c>
      <c r="C8863" s="105">
        <v>16.399999999999999</v>
      </c>
      <c r="D8863" s="195">
        <f t="shared" si="122"/>
        <v>1</v>
      </c>
      <c r="E8863"/>
      <c r="F8863" s="96">
        <v>2.2400000000000002</v>
      </c>
      <c r="G8863" s="91">
        <f t="shared" si="123"/>
        <v>9.32</v>
      </c>
      <c r="H8863" s="41">
        <f t="shared" si="124"/>
        <v>2.4755612327154175E-4</v>
      </c>
      <c r="I8863" s="42">
        <f t="shared" si="125"/>
        <v>102.47566240438202</v>
      </c>
      <c r="J8863" s="41">
        <f t="shared" si="126"/>
        <v>2.5888888888888891E-4</v>
      </c>
      <c r="K8863" s="42">
        <f t="shared" si="127"/>
        <v>4.9032135932049341</v>
      </c>
      <c r="L8863" s="41">
        <f t="shared" si="128"/>
        <v>2.4755612327154175E-4</v>
      </c>
      <c r="M8863" s="42">
        <f t="shared" si="129"/>
        <v>4.6317431455768272</v>
      </c>
    </row>
    <row r="8864" spans="1:13" x14ac:dyDescent="0.2">
      <c r="A8864" s="84">
        <v>360</v>
      </c>
      <c r="B8864" s="85">
        <v>42187</v>
      </c>
      <c r="C8864" s="105">
        <v>16.32</v>
      </c>
      <c r="D8864" s="195">
        <f t="shared" si="122"/>
        <v>1</v>
      </c>
      <c r="E8864"/>
      <c r="F8864" s="96">
        <v>2.2400000000000002</v>
      </c>
      <c r="G8864" s="91">
        <f t="shared" si="123"/>
        <v>9.2800000000000011</v>
      </c>
      <c r="H8864" s="41">
        <f t="shared" si="124"/>
        <v>2.4653930202633845E-4</v>
      </c>
      <c r="I8864" s="42">
        <f t="shared" si="125"/>
        <v>102.50092668266588</v>
      </c>
      <c r="J8864" s="41">
        <f t="shared" si="126"/>
        <v>2.5777777777777783E-4</v>
      </c>
      <c r="K8864" s="42">
        <f t="shared" si="127"/>
        <v>4.9034713709827118</v>
      </c>
      <c r="L8864" s="41">
        <f t="shared" si="128"/>
        <v>2.4653930202633845E-4</v>
      </c>
      <c r="M8864" s="42">
        <f t="shared" si="129"/>
        <v>4.6319896848788531</v>
      </c>
    </row>
    <row r="8865" spans="1:13" x14ac:dyDescent="0.2">
      <c r="A8865" s="84">
        <v>360</v>
      </c>
      <c r="B8865" s="85">
        <v>42188</v>
      </c>
      <c r="C8865" s="105">
        <v>16.29</v>
      </c>
      <c r="D8865" s="195">
        <f t="shared" si="122"/>
        <v>1</v>
      </c>
      <c r="E8865"/>
      <c r="F8865" s="96">
        <v>2.2599999999999998</v>
      </c>
      <c r="G8865" s="91">
        <f t="shared" si="123"/>
        <v>9.2749999999999986</v>
      </c>
      <c r="H8865" s="41">
        <f t="shared" si="124"/>
        <v>2.4641217327459053E-4</v>
      </c>
      <c r="I8865" s="42">
        <f t="shared" si="125"/>
        <v>102.52618415877241</v>
      </c>
      <c r="J8865" s="41">
        <f t="shared" si="126"/>
        <v>2.5763888888888885E-4</v>
      </c>
      <c r="K8865" s="42">
        <f t="shared" si="127"/>
        <v>4.9037290098716007</v>
      </c>
      <c r="L8865" s="41">
        <f t="shared" si="128"/>
        <v>2.4641217327459053E-4</v>
      </c>
      <c r="M8865" s="42">
        <f t="shared" si="129"/>
        <v>4.6322360970521279</v>
      </c>
    </row>
    <row r="8866" spans="1:13" x14ac:dyDescent="0.2">
      <c r="A8866" s="84">
        <v>360</v>
      </c>
      <c r="B8866" s="85">
        <v>42189</v>
      </c>
      <c r="C8866" s="105">
        <v>16.29</v>
      </c>
      <c r="D8866" s="195">
        <f t="shared" si="122"/>
        <v>1</v>
      </c>
      <c r="E8866"/>
      <c r="F8866" s="96">
        <v>2.2599999999999998</v>
      </c>
      <c r="G8866" s="91">
        <f t="shared" si="123"/>
        <v>9.2749999999999986</v>
      </c>
      <c r="H8866" s="41">
        <f t="shared" si="124"/>
        <v>2.4641217327459053E-4</v>
      </c>
      <c r="I8866" s="42">
        <f t="shared" si="125"/>
        <v>102.55144785862852</v>
      </c>
      <c r="J8866" s="41">
        <f t="shared" si="126"/>
        <v>2.5763888888888885E-4</v>
      </c>
      <c r="K8866" s="42">
        <f t="shared" si="127"/>
        <v>4.9039866487604895</v>
      </c>
      <c r="L8866" s="41">
        <f t="shared" si="128"/>
        <v>2.4641217327459053E-4</v>
      </c>
      <c r="M8866" s="42">
        <f t="shared" si="129"/>
        <v>4.6324825092254027</v>
      </c>
    </row>
    <row r="8867" spans="1:13" x14ac:dyDescent="0.2">
      <c r="A8867" s="84">
        <v>360</v>
      </c>
      <c r="B8867" s="85">
        <v>42190</v>
      </c>
      <c r="C8867" s="105">
        <v>16.29</v>
      </c>
      <c r="D8867" s="195">
        <f t="shared" si="122"/>
        <v>1</v>
      </c>
      <c r="E8867"/>
      <c r="F8867" s="96">
        <v>2.2599999999999998</v>
      </c>
      <c r="G8867" s="91">
        <f t="shared" si="123"/>
        <v>9.2749999999999986</v>
      </c>
      <c r="H8867" s="41">
        <f t="shared" si="124"/>
        <v>2.4641217327459053E-4</v>
      </c>
      <c r="I8867" s="42">
        <f t="shared" si="125"/>
        <v>102.57671778376782</v>
      </c>
      <c r="J8867" s="41">
        <f t="shared" si="126"/>
        <v>2.5763888888888885E-4</v>
      </c>
      <c r="K8867" s="42">
        <f t="shared" si="127"/>
        <v>4.9042442876493784</v>
      </c>
      <c r="L8867" s="41">
        <f t="shared" si="128"/>
        <v>2.4641217327459053E-4</v>
      </c>
      <c r="M8867" s="42">
        <f t="shared" si="129"/>
        <v>4.6327289213986775</v>
      </c>
    </row>
    <row r="8868" spans="1:13" x14ac:dyDescent="0.2">
      <c r="A8868" s="84">
        <v>360</v>
      </c>
      <c r="B8868" s="85">
        <v>42191</v>
      </c>
      <c r="C8868" s="105">
        <v>16.28</v>
      </c>
      <c r="D8868" s="195">
        <f t="shared" si="122"/>
        <v>1</v>
      </c>
      <c r="E8868"/>
      <c r="F8868" s="96">
        <v>2.2400000000000002</v>
      </c>
      <c r="G8868" s="91">
        <f t="shared" si="123"/>
        <v>9.2600000000000016</v>
      </c>
      <c r="H8868" s="41">
        <f t="shared" si="124"/>
        <v>2.4603075221185655E-4</v>
      </c>
      <c r="I8868" s="42">
        <f t="shared" si="125"/>
        <v>102.60195481080358</v>
      </c>
      <c r="J8868" s="41">
        <f t="shared" si="126"/>
        <v>2.5722222222222227E-4</v>
      </c>
      <c r="K8868" s="42">
        <f t="shared" si="127"/>
        <v>4.9045015098716007</v>
      </c>
      <c r="L8868" s="41">
        <f t="shared" si="128"/>
        <v>2.4603075221185655E-4</v>
      </c>
      <c r="M8868" s="42">
        <f t="shared" si="129"/>
        <v>4.6329749521508896</v>
      </c>
    </row>
    <row r="8869" spans="1:13" x14ac:dyDescent="0.2">
      <c r="A8869" s="84">
        <v>360</v>
      </c>
      <c r="B8869" s="85">
        <v>42192</v>
      </c>
      <c r="C8869" s="105">
        <v>16.260000000000002</v>
      </c>
      <c r="D8869" s="195">
        <f t="shared" si="122"/>
        <v>1</v>
      </c>
      <c r="E8869"/>
      <c r="F8869" s="96">
        <v>2.2200000000000002</v>
      </c>
      <c r="G8869" s="91">
        <f t="shared" si="123"/>
        <v>9.24</v>
      </c>
      <c r="H8869" s="41">
        <f t="shared" si="124"/>
        <v>2.455221095578608E-4</v>
      </c>
      <c r="I8869" s="42">
        <f t="shared" si="125"/>
        <v>102.62714585919349</v>
      </c>
      <c r="J8869" s="41">
        <f t="shared" si="126"/>
        <v>2.5666666666666665E-4</v>
      </c>
      <c r="K8869" s="42">
        <f t="shared" si="127"/>
        <v>4.9047581765382677</v>
      </c>
      <c r="L8869" s="41">
        <f t="shared" si="128"/>
        <v>2.455221095578608E-4</v>
      </c>
      <c r="M8869" s="42">
        <f t="shared" si="129"/>
        <v>4.6332204742604475</v>
      </c>
    </row>
    <row r="8870" spans="1:13" x14ac:dyDescent="0.2">
      <c r="A8870" s="84">
        <v>360</v>
      </c>
      <c r="B8870" s="85">
        <v>42193</v>
      </c>
      <c r="C8870" s="105">
        <v>16.27</v>
      </c>
      <c r="D8870" s="195">
        <f t="shared" si="122"/>
        <v>1</v>
      </c>
      <c r="E8870"/>
      <c r="F8870" s="96">
        <v>2.2200000000000002</v>
      </c>
      <c r="G8870" s="91">
        <f t="shared" si="123"/>
        <v>9.2449999999999992</v>
      </c>
      <c r="H8870" s="41">
        <f t="shared" si="124"/>
        <v>2.4564927892689603E-4</v>
      </c>
      <c r="I8870" s="42">
        <f t="shared" si="125"/>
        <v>102.65235614357212</v>
      </c>
      <c r="J8870" s="41">
        <f t="shared" si="126"/>
        <v>2.5680555555555553E-4</v>
      </c>
      <c r="K8870" s="42">
        <f t="shared" si="127"/>
        <v>4.9050149820938236</v>
      </c>
      <c r="L8870" s="41">
        <f t="shared" si="128"/>
        <v>2.4564927892689603E-4</v>
      </c>
      <c r="M8870" s="42">
        <f t="shared" si="129"/>
        <v>4.6334661235393746</v>
      </c>
    </row>
    <row r="8871" spans="1:13" x14ac:dyDescent="0.2">
      <c r="A8871" s="84">
        <v>360</v>
      </c>
      <c r="B8871" s="85">
        <v>42194</v>
      </c>
      <c r="C8871" s="105">
        <v>16.25</v>
      </c>
      <c r="D8871" s="195">
        <f t="shared" si="122"/>
        <v>1</v>
      </c>
      <c r="E8871"/>
      <c r="F8871" s="96">
        <v>2.23</v>
      </c>
      <c r="G8871" s="91">
        <f t="shared" si="123"/>
        <v>9.24</v>
      </c>
      <c r="H8871" s="41">
        <f t="shared" si="124"/>
        <v>2.455221095578608E-4</v>
      </c>
      <c r="I8871" s="42">
        <f t="shared" si="125"/>
        <v>102.67755956660358</v>
      </c>
      <c r="J8871" s="41">
        <f t="shared" si="126"/>
        <v>2.5666666666666665E-4</v>
      </c>
      <c r="K8871" s="42">
        <f t="shared" si="127"/>
        <v>4.9052716487604906</v>
      </c>
      <c r="L8871" s="41">
        <f t="shared" si="128"/>
        <v>2.455221095578608E-4</v>
      </c>
      <c r="M8871" s="42">
        <f t="shared" si="129"/>
        <v>4.6337116456489325</v>
      </c>
    </row>
    <row r="8872" spans="1:13" x14ac:dyDescent="0.2">
      <c r="A8872" s="84">
        <v>360</v>
      </c>
      <c r="B8872" s="85">
        <v>42195</v>
      </c>
      <c r="C8872" s="105">
        <v>16.239999999999998</v>
      </c>
      <c r="D8872" s="195">
        <f t="shared" si="122"/>
        <v>1</v>
      </c>
      <c r="E8872"/>
      <c r="F8872" s="96">
        <v>2.19</v>
      </c>
      <c r="G8872" s="91">
        <f t="shared" si="123"/>
        <v>9.2149999999999999</v>
      </c>
      <c r="H8872" s="41">
        <f t="shared" si="124"/>
        <v>2.4488617563256376E-4</v>
      </c>
      <c r="I8872" s="42">
        <f t="shared" si="125"/>
        <v>102.70270388148913</v>
      </c>
      <c r="J8872" s="41">
        <f t="shared" si="126"/>
        <v>2.5597222222222221E-4</v>
      </c>
      <c r="K8872" s="42">
        <f t="shared" si="127"/>
        <v>4.9055276209827126</v>
      </c>
      <c r="L8872" s="41">
        <f t="shared" si="128"/>
        <v>2.4488617563256376E-4</v>
      </c>
      <c r="M8872" s="42">
        <f t="shared" si="129"/>
        <v>4.6339565318245652</v>
      </c>
    </row>
    <row r="8873" spans="1:13" x14ac:dyDescent="0.2">
      <c r="A8873" s="84">
        <v>360</v>
      </c>
      <c r="B8873" s="85">
        <v>42196</v>
      </c>
      <c r="C8873" s="105">
        <v>16.239999999999998</v>
      </c>
      <c r="D8873" s="195">
        <f t="shared" si="122"/>
        <v>1</v>
      </c>
      <c r="E8873"/>
      <c r="F8873" s="96">
        <v>2.19</v>
      </c>
      <c r="G8873" s="91">
        <f t="shared" si="123"/>
        <v>9.2149999999999999</v>
      </c>
      <c r="H8873" s="41">
        <f t="shared" si="124"/>
        <v>2.4488617563256376E-4</v>
      </c>
      <c r="I8873" s="42">
        <f t="shared" si="125"/>
        <v>102.72785435386979</v>
      </c>
      <c r="J8873" s="41">
        <f t="shared" si="126"/>
        <v>2.5597222222222221E-4</v>
      </c>
      <c r="K8873" s="42">
        <f t="shared" si="127"/>
        <v>4.9057835932049345</v>
      </c>
      <c r="L8873" s="41">
        <f t="shared" si="128"/>
        <v>2.4488617563256376E-4</v>
      </c>
      <c r="M8873" s="42">
        <f t="shared" si="129"/>
        <v>4.634201418000198</v>
      </c>
    </row>
    <row r="8874" spans="1:13" x14ac:dyDescent="0.2">
      <c r="A8874" s="84">
        <v>360</v>
      </c>
      <c r="B8874" s="85">
        <v>42197</v>
      </c>
      <c r="C8874" s="105">
        <v>16.239999999999998</v>
      </c>
      <c r="D8874" s="195">
        <f t="shared" si="122"/>
        <v>1</v>
      </c>
      <c r="E8874"/>
      <c r="F8874" s="96">
        <v>2.19</v>
      </c>
      <c r="G8874" s="91">
        <f t="shared" si="123"/>
        <v>9.2149999999999999</v>
      </c>
      <c r="H8874" s="41">
        <f t="shared" si="124"/>
        <v>2.4488617563256376E-4</v>
      </c>
      <c r="I8874" s="42">
        <f t="shared" si="125"/>
        <v>102.75301098525344</v>
      </c>
      <c r="J8874" s="41">
        <f t="shared" si="126"/>
        <v>2.5597222222222221E-4</v>
      </c>
      <c r="K8874" s="42">
        <f t="shared" si="127"/>
        <v>4.9060395654271565</v>
      </c>
      <c r="L8874" s="41">
        <f t="shared" si="128"/>
        <v>2.4488617563256376E-4</v>
      </c>
      <c r="M8874" s="42">
        <f t="shared" si="129"/>
        <v>4.6344463041758308</v>
      </c>
    </row>
    <row r="8875" spans="1:13" x14ac:dyDescent="0.2">
      <c r="A8875" s="84">
        <v>360</v>
      </c>
      <c r="B8875" s="85">
        <v>42198</v>
      </c>
      <c r="C8875" s="105">
        <v>16.2</v>
      </c>
      <c r="D8875" s="195">
        <f t="shared" si="122"/>
        <v>1</v>
      </c>
      <c r="E8875"/>
      <c r="F8875" s="96">
        <v>2.19</v>
      </c>
      <c r="G8875" s="91">
        <f t="shared" si="123"/>
        <v>9.1950000000000003</v>
      </c>
      <c r="H8875" s="41">
        <f t="shared" si="124"/>
        <v>2.4437732396509482E-4</v>
      </c>
      <c r="I8875" s="42">
        <f t="shared" si="125"/>
        <v>102.77812149110737</v>
      </c>
      <c r="J8875" s="41">
        <f t="shared" si="126"/>
        <v>2.5541666666666665E-4</v>
      </c>
      <c r="K8875" s="42">
        <f t="shared" si="127"/>
        <v>4.9062949820938231</v>
      </c>
      <c r="L8875" s="41">
        <f t="shared" si="128"/>
        <v>2.4437732396509482E-4</v>
      </c>
      <c r="M8875" s="42">
        <f t="shared" si="129"/>
        <v>4.6346906814997961</v>
      </c>
    </row>
    <row r="8876" spans="1:13" x14ac:dyDescent="0.2">
      <c r="A8876" s="84">
        <v>360</v>
      </c>
      <c r="B8876" s="85">
        <v>42199</v>
      </c>
      <c r="C8876" s="105">
        <v>16.149999999999999</v>
      </c>
      <c r="D8876" s="195">
        <f t="shared" si="122"/>
        <v>1</v>
      </c>
      <c r="E8876"/>
      <c r="F8876" s="96">
        <v>2.17</v>
      </c>
      <c r="G8876" s="91">
        <f t="shared" si="123"/>
        <v>9.16</v>
      </c>
      <c r="H8876" s="41">
        <f t="shared" si="124"/>
        <v>2.4348660986484028E-4</v>
      </c>
      <c r="I8876" s="42">
        <f t="shared" si="125"/>
        <v>102.80314658747751</v>
      </c>
      <c r="J8876" s="41">
        <f t="shared" si="126"/>
        <v>2.5444444444444446E-4</v>
      </c>
      <c r="K8876" s="42">
        <f t="shared" si="127"/>
        <v>4.9065494265382679</v>
      </c>
      <c r="L8876" s="41">
        <f t="shared" si="128"/>
        <v>2.4348660986484028E-4</v>
      </c>
      <c r="M8876" s="42">
        <f t="shared" si="129"/>
        <v>4.6349341681096607</v>
      </c>
    </row>
    <row r="8877" spans="1:13" x14ac:dyDescent="0.2">
      <c r="A8877" s="84">
        <v>360</v>
      </c>
      <c r="B8877" s="85">
        <v>42200</v>
      </c>
      <c r="C8877" s="105">
        <v>16.11</v>
      </c>
      <c r="D8877" s="195">
        <f t="shared" si="122"/>
        <v>1</v>
      </c>
      <c r="E8877"/>
      <c r="F8877" s="96">
        <v>2.14</v>
      </c>
      <c r="G8877" s="91">
        <f t="shared" si="123"/>
        <v>9.125</v>
      </c>
      <c r="H8877" s="41">
        <f t="shared" si="124"/>
        <v>2.4259561092265791E-4</v>
      </c>
      <c r="I8877" s="42">
        <f t="shared" si="125"/>
        <v>102.82808617962867</v>
      </c>
      <c r="J8877" s="41">
        <f t="shared" si="126"/>
        <v>2.5347222222222221E-4</v>
      </c>
      <c r="K8877" s="42">
        <f t="shared" si="127"/>
        <v>4.9068028987604899</v>
      </c>
      <c r="L8877" s="41">
        <f t="shared" si="128"/>
        <v>2.4259561092265791E-4</v>
      </c>
      <c r="M8877" s="42">
        <f t="shared" si="129"/>
        <v>4.6351767637205832</v>
      </c>
    </row>
    <row r="8878" spans="1:13" x14ac:dyDescent="0.2">
      <c r="A8878" s="84">
        <v>360</v>
      </c>
      <c r="B8878" s="85">
        <v>42201</v>
      </c>
      <c r="C8878" s="105">
        <v>16.100000000000001</v>
      </c>
      <c r="D8878" s="195">
        <f t="shared" si="122"/>
        <v>1</v>
      </c>
      <c r="E8878"/>
      <c r="F8878" s="96">
        <v>2.15</v>
      </c>
      <c r="G8878" s="91">
        <f t="shared" si="123"/>
        <v>9.125</v>
      </c>
      <c r="H8878" s="41">
        <f t="shared" si="124"/>
        <v>2.4259561092265791E-4</v>
      </c>
      <c r="I8878" s="42">
        <f t="shared" si="125"/>
        <v>102.85303182201542</v>
      </c>
      <c r="J8878" s="41">
        <f t="shared" si="126"/>
        <v>2.5347222222222221E-4</v>
      </c>
      <c r="K8878" s="42">
        <f t="shared" si="127"/>
        <v>4.907056370982712</v>
      </c>
      <c r="L8878" s="41">
        <f t="shared" si="128"/>
        <v>2.4259561092265791E-4</v>
      </c>
      <c r="M8878" s="42">
        <f t="shared" si="129"/>
        <v>4.6354193593315056</v>
      </c>
    </row>
    <row r="8879" spans="1:13" x14ac:dyDescent="0.2">
      <c r="A8879" s="84">
        <v>360</v>
      </c>
      <c r="B8879" s="85">
        <v>42202</v>
      </c>
      <c r="C8879" s="105">
        <v>16.04</v>
      </c>
      <c r="D8879" s="195">
        <f t="shared" si="122"/>
        <v>1</v>
      </c>
      <c r="E8879"/>
      <c r="F8879" s="96">
        <v>2.14</v>
      </c>
      <c r="G8879" s="91">
        <f t="shared" si="123"/>
        <v>9.09</v>
      </c>
      <c r="H8879" s="41">
        <f t="shared" si="124"/>
        <v>2.4170432695580502E-4</v>
      </c>
      <c r="I8879" s="42">
        <f t="shared" si="125"/>
        <v>102.87789184484733</v>
      </c>
      <c r="J8879" s="41">
        <f t="shared" si="126"/>
        <v>2.5250000000000001E-4</v>
      </c>
      <c r="K8879" s="42">
        <f t="shared" si="127"/>
        <v>4.9073088709827122</v>
      </c>
      <c r="L8879" s="41">
        <f t="shared" si="128"/>
        <v>2.4170432695580502E-4</v>
      </c>
      <c r="M8879" s="42">
        <f t="shared" si="129"/>
        <v>4.6356610636584614</v>
      </c>
    </row>
    <row r="8880" spans="1:13" x14ac:dyDescent="0.2">
      <c r="A8880" s="84">
        <v>360</v>
      </c>
      <c r="B8880" s="85">
        <v>42203</v>
      </c>
      <c r="C8880" s="105">
        <v>16.04</v>
      </c>
      <c r="D8880" s="195">
        <f t="shared" si="122"/>
        <v>1</v>
      </c>
      <c r="E8880"/>
      <c r="F8880" s="96">
        <v>2.14</v>
      </c>
      <c r="G8880" s="91">
        <f t="shared" si="123"/>
        <v>9.09</v>
      </c>
      <c r="H8880" s="41">
        <f t="shared" si="124"/>
        <v>2.4170432695580502E-4</v>
      </c>
      <c r="I8880" s="42">
        <f t="shared" si="125"/>
        <v>102.90275787645432</v>
      </c>
      <c r="J8880" s="41">
        <f t="shared" si="126"/>
        <v>2.5250000000000001E-4</v>
      </c>
      <c r="K8880" s="42">
        <f t="shared" si="127"/>
        <v>4.9075613709827124</v>
      </c>
      <c r="L8880" s="41">
        <f t="shared" si="128"/>
        <v>2.4170432695580502E-4</v>
      </c>
      <c r="M8880" s="42">
        <f t="shared" si="129"/>
        <v>4.6359027679854172</v>
      </c>
    </row>
    <row r="8881" spans="1:13" x14ac:dyDescent="0.2">
      <c r="A8881" s="84">
        <v>360</v>
      </c>
      <c r="B8881" s="85">
        <v>42204</v>
      </c>
      <c r="C8881" s="105">
        <v>16.04</v>
      </c>
      <c r="D8881" s="195">
        <f t="shared" ref="D8881:D8944" si="130">B8881-B8880</f>
        <v>1</v>
      </c>
      <c r="E8881"/>
      <c r="F8881" s="96">
        <v>2.14</v>
      </c>
      <c r="G8881" s="91">
        <f t="shared" si="123"/>
        <v>9.09</v>
      </c>
      <c r="H8881" s="41">
        <f t="shared" si="124"/>
        <v>2.4170432695580502E-4</v>
      </c>
      <c r="I8881" s="42">
        <f t="shared" si="125"/>
        <v>102.92762991828874</v>
      </c>
      <c r="J8881" s="41">
        <f t="shared" si="126"/>
        <v>2.5250000000000001E-4</v>
      </c>
      <c r="K8881" s="42">
        <f t="shared" si="127"/>
        <v>4.9078138709827126</v>
      </c>
      <c r="L8881" s="41">
        <f t="shared" si="128"/>
        <v>2.4170432695580502E-4</v>
      </c>
      <c r="M8881" s="42">
        <f t="shared" si="129"/>
        <v>4.636144472312373</v>
      </c>
    </row>
    <row r="8882" spans="1:13" x14ac:dyDescent="0.2">
      <c r="A8882" s="84">
        <v>360</v>
      </c>
      <c r="B8882" s="85">
        <v>42205</v>
      </c>
      <c r="C8882" s="105">
        <v>16.11</v>
      </c>
      <c r="D8882" s="195">
        <f t="shared" si="130"/>
        <v>1</v>
      </c>
      <c r="E8882"/>
      <c r="F8882" s="96">
        <v>2.17</v>
      </c>
      <c r="G8882" s="91">
        <f t="shared" si="123"/>
        <v>9.14</v>
      </c>
      <c r="H8882" s="41">
        <f t="shared" si="124"/>
        <v>2.4297750250257266E-4</v>
      </c>
      <c r="I8882" s="42">
        <f t="shared" si="125"/>
        <v>102.9526390167448</v>
      </c>
      <c r="J8882" s="41">
        <f t="shared" si="126"/>
        <v>2.5388888888888889E-4</v>
      </c>
      <c r="K8882" s="42">
        <f t="shared" si="127"/>
        <v>4.9080677598716012</v>
      </c>
      <c r="L8882" s="41">
        <f t="shared" si="128"/>
        <v>2.4297750250257266E-4</v>
      </c>
      <c r="M8882" s="42">
        <f t="shared" si="129"/>
        <v>4.636387449814876</v>
      </c>
    </row>
    <row r="8883" spans="1:13" x14ac:dyDescent="0.2">
      <c r="A8883" s="84">
        <v>360</v>
      </c>
      <c r="B8883" s="85">
        <v>42206</v>
      </c>
      <c r="C8883" s="105">
        <v>15.97</v>
      </c>
      <c r="D8883" s="195">
        <f t="shared" si="130"/>
        <v>1</v>
      </c>
      <c r="E8883"/>
      <c r="F8883" s="96">
        <v>2.17</v>
      </c>
      <c r="G8883" s="91">
        <f t="shared" si="123"/>
        <v>9.07</v>
      </c>
      <c r="H8883" s="41">
        <f t="shared" si="124"/>
        <v>2.411948937914854E-4</v>
      </c>
      <c r="I8883" s="42">
        <f t="shared" si="125"/>
        <v>102.97747066757799</v>
      </c>
      <c r="J8883" s="41">
        <f t="shared" si="126"/>
        <v>2.5194444444444445E-4</v>
      </c>
      <c r="K8883" s="42">
        <f t="shared" si="127"/>
        <v>4.908319704316046</v>
      </c>
      <c r="L8883" s="41">
        <f t="shared" si="128"/>
        <v>2.411948937914854E-4</v>
      </c>
      <c r="M8883" s="42">
        <f t="shared" si="129"/>
        <v>4.6366286447086678</v>
      </c>
    </row>
    <row r="8884" spans="1:13" x14ac:dyDescent="0.2">
      <c r="A8884" s="84">
        <v>360</v>
      </c>
      <c r="B8884" s="85">
        <v>42207</v>
      </c>
      <c r="C8884" s="105">
        <v>16.04</v>
      </c>
      <c r="D8884" s="195">
        <f t="shared" si="130"/>
        <v>1</v>
      </c>
      <c r="E8884"/>
      <c r="F8884" s="96">
        <v>2.1800000000000002</v>
      </c>
      <c r="G8884" s="91">
        <f t="shared" si="123"/>
        <v>9.11</v>
      </c>
      <c r="H8884" s="41">
        <f t="shared" si="124"/>
        <v>2.422136669915087E-4</v>
      </c>
      <c r="I8884" s="42">
        <f t="shared" si="125"/>
        <v>103.00241321836589</v>
      </c>
      <c r="J8884" s="41">
        <f t="shared" si="126"/>
        <v>2.5305555555555552E-4</v>
      </c>
      <c r="K8884" s="42">
        <f t="shared" si="127"/>
        <v>4.9085727598716016</v>
      </c>
      <c r="L8884" s="41">
        <f t="shared" si="128"/>
        <v>2.422136669915087E-4</v>
      </c>
      <c r="M8884" s="42">
        <f t="shared" si="129"/>
        <v>4.6368708583756595</v>
      </c>
    </row>
    <row r="8885" spans="1:13" x14ac:dyDescent="0.2">
      <c r="A8885" s="84">
        <v>360</v>
      </c>
      <c r="B8885" s="85">
        <v>42208</v>
      </c>
      <c r="C8885" s="105">
        <v>16.03</v>
      </c>
      <c r="D8885" s="195">
        <f t="shared" si="130"/>
        <v>1</v>
      </c>
      <c r="E8885"/>
      <c r="F8885" s="96">
        <v>2.2799999999999998</v>
      </c>
      <c r="G8885" s="91">
        <f t="shared" si="123"/>
        <v>9.1550000000000011</v>
      </c>
      <c r="H8885" s="41">
        <f t="shared" si="124"/>
        <v>2.4335934174524176E-4</v>
      </c>
      <c r="I8885" s="42">
        <f t="shared" si="125"/>
        <v>103.02747981784488</v>
      </c>
      <c r="J8885" s="41">
        <f t="shared" si="126"/>
        <v>2.5430555555555558E-4</v>
      </c>
      <c r="K8885" s="42">
        <f t="shared" si="127"/>
        <v>4.9088270654271575</v>
      </c>
      <c r="L8885" s="41">
        <f t="shared" si="128"/>
        <v>2.4335934174524176E-4</v>
      </c>
      <c r="M8885" s="42">
        <f t="shared" si="129"/>
        <v>4.6371142177174045</v>
      </c>
    </row>
    <row r="8886" spans="1:13" x14ac:dyDescent="0.2">
      <c r="A8886" s="84">
        <v>360</v>
      </c>
      <c r="B8886" s="85">
        <v>42209</v>
      </c>
      <c r="C8886" s="105">
        <v>16.05</v>
      </c>
      <c r="D8886" s="195">
        <f t="shared" si="130"/>
        <v>1</v>
      </c>
      <c r="E8886"/>
      <c r="F8886" s="96">
        <v>2.25</v>
      </c>
      <c r="G8886" s="91">
        <f t="shared" si="123"/>
        <v>9.15</v>
      </c>
      <c r="H8886" s="41">
        <f t="shared" si="124"/>
        <v>2.4323206781207141E-4</v>
      </c>
      <c r="I8886" s="42">
        <f t="shared" si="125"/>
        <v>103.05253940480245</v>
      </c>
      <c r="J8886" s="41">
        <f t="shared" si="126"/>
        <v>2.541666666666667E-4</v>
      </c>
      <c r="K8886" s="42">
        <f t="shared" si="127"/>
        <v>4.9090812320938246</v>
      </c>
      <c r="L8886" s="41">
        <f t="shared" si="128"/>
        <v>2.4323206781207141E-4</v>
      </c>
      <c r="M8886" s="42">
        <f t="shared" si="129"/>
        <v>4.6373574497852168</v>
      </c>
    </row>
    <row r="8887" spans="1:13" x14ac:dyDescent="0.2">
      <c r="A8887" s="84">
        <v>360</v>
      </c>
      <c r="B8887" s="85">
        <v>42210</v>
      </c>
      <c r="C8887" s="105">
        <v>16.05</v>
      </c>
      <c r="D8887" s="195">
        <f t="shared" si="130"/>
        <v>1</v>
      </c>
      <c r="E8887"/>
      <c r="F8887" s="96">
        <v>2.25</v>
      </c>
      <c r="G8887" s="91">
        <f t="shared" si="123"/>
        <v>9.15</v>
      </c>
      <c r="H8887" s="41">
        <f t="shared" si="124"/>
        <v>2.4323206781207141E-4</v>
      </c>
      <c r="I8887" s="42">
        <f t="shared" si="125"/>
        <v>103.07760508705516</v>
      </c>
      <c r="J8887" s="41">
        <f t="shared" si="126"/>
        <v>2.541666666666667E-4</v>
      </c>
      <c r="K8887" s="42">
        <f t="shared" si="127"/>
        <v>4.9093353987604917</v>
      </c>
      <c r="L8887" s="41">
        <f t="shared" si="128"/>
        <v>2.4323206781207141E-4</v>
      </c>
      <c r="M8887" s="42">
        <f t="shared" si="129"/>
        <v>4.6376006818530291</v>
      </c>
    </row>
    <row r="8888" spans="1:13" x14ac:dyDescent="0.2">
      <c r="A8888" s="84">
        <v>360</v>
      </c>
      <c r="B8888" s="85">
        <v>42211</v>
      </c>
      <c r="C8888" s="105">
        <v>16.05</v>
      </c>
      <c r="D8888" s="195">
        <f t="shared" si="130"/>
        <v>1</v>
      </c>
      <c r="E8888"/>
      <c r="F8888" s="96">
        <v>2.25</v>
      </c>
      <c r="G8888" s="91">
        <f t="shared" si="123"/>
        <v>9.15</v>
      </c>
      <c r="H8888" s="41">
        <f t="shared" si="124"/>
        <v>2.4323206781207141E-4</v>
      </c>
      <c r="I8888" s="42">
        <f t="shared" si="125"/>
        <v>103.1026768660856</v>
      </c>
      <c r="J8888" s="41">
        <f t="shared" si="126"/>
        <v>2.541666666666667E-4</v>
      </c>
      <c r="K8888" s="42">
        <f t="shared" si="127"/>
        <v>4.9095895654271589</v>
      </c>
      <c r="L8888" s="41">
        <f t="shared" si="128"/>
        <v>2.4323206781207141E-4</v>
      </c>
      <c r="M8888" s="42">
        <f t="shared" si="129"/>
        <v>4.6378439139208414</v>
      </c>
    </row>
    <row r="8889" spans="1:13" x14ac:dyDescent="0.2">
      <c r="A8889" s="84">
        <v>360</v>
      </c>
      <c r="B8889" s="85">
        <v>42212</v>
      </c>
      <c r="C8889" s="105">
        <v>16.05</v>
      </c>
      <c r="D8889" s="195">
        <f t="shared" si="130"/>
        <v>1</v>
      </c>
      <c r="E8889"/>
      <c r="F8889" s="96">
        <v>2.25</v>
      </c>
      <c r="G8889" s="91">
        <f t="shared" si="123"/>
        <v>9.15</v>
      </c>
      <c r="H8889" s="41">
        <f t="shared" si="124"/>
        <v>2.4323206781207141E-4</v>
      </c>
      <c r="I8889" s="42">
        <f t="shared" si="125"/>
        <v>103.1277547433767</v>
      </c>
      <c r="J8889" s="41">
        <f t="shared" si="126"/>
        <v>2.541666666666667E-4</v>
      </c>
      <c r="K8889" s="42">
        <f t="shared" si="127"/>
        <v>4.909843732093826</v>
      </c>
      <c r="L8889" s="41">
        <f t="shared" si="128"/>
        <v>2.4323206781207141E-4</v>
      </c>
      <c r="M8889" s="42">
        <f t="shared" si="129"/>
        <v>4.6380871459886537</v>
      </c>
    </row>
    <row r="8890" spans="1:13" x14ac:dyDescent="0.2">
      <c r="A8890" s="84">
        <v>360</v>
      </c>
      <c r="B8890" s="85">
        <v>42213</v>
      </c>
      <c r="C8890" s="105">
        <v>16.05</v>
      </c>
      <c r="D8890" s="195">
        <f t="shared" si="130"/>
        <v>1</v>
      </c>
      <c r="E8890"/>
      <c r="F8890" s="96">
        <v>2.25</v>
      </c>
      <c r="G8890" s="91">
        <f t="shared" si="123"/>
        <v>9.15</v>
      </c>
      <c r="H8890" s="41">
        <f t="shared" si="124"/>
        <v>2.4323206781207141E-4</v>
      </c>
      <c r="I8890" s="42">
        <f t="shared" si="125"/>
        <v>103.15283872041175</v>
      </c>
      <c r="J8890" s="41">
        <f t="shared" si="126"/>
        <v>2.541666666666667E-4</v>
      </c>
      <c r="K8890" s="42">
        <f t="shared" si="127"/>
        <v>4.9100978987604931</v>
      </c>
      <c r="L8890" s="41">
        <f t="shared" si="128"/>
        <v>2.4323206781207141E-4</v>
      </c>
      <c r="M8890" s="42">
        <f t="shared" si="129"/>
        <v>4.638330378056466</v>
      </c>
    </row>
    <row r="8891" spans="1:13" x14ac:dyDescent="0.2">
      <c r="A8891" s="84">
        <v>360</v>
      </c>
      <c r="B8891" s="85">
        <v>42214</v>
      </c>
      <c r="C8891" s="105">
        <v>16.05</v>
      </c>
      <c r="D8891" s="195">
        <f t="shared" si="130"/>
        <v>1</v>
      </c>
      <c r="E8891"/>
      <c r="F8891" s="96">
        <v>2.25</v>
      </c>
      <c r="G8891" s="91">
        <f t="shared" si="123"/>
        <v>9.15</v>
      </c>
      <c r="H8891" s="41">
        <f t="shared" si="124"/>
        <v>2.4323206781207141E-4</v>
      </c>
      <c r="I8891" s="42">
        <f t="shared" si="125"/>
        <v>103.1779287986744</v>
      </c>
      <c r="J8891" s="41">
        <f t="shared" si="126"/>
        <v>2.541666666666667E-4</v>
      </c>
      <c r="K8891" s="42">
        <f t="shared" si="127"/>
        <v>4.9103520654271602</v>
      </c>
      <c r="L8891" s="41">
        <f t="shared" si="128"/>
        <v>2.4323206781207141E-4</v>
      </c>
      <c r="M8891" s="42">
        <f t="shared" si="129"/>
        <v>4.6385736101242783</v>
      </c>
    </row>
    <row r="8892" spans="1:13" x14ac:dyDescent="0.2">
      <c r="A8892" s="84">
        <v>360</v>
      </c>
      <c r="B8892" s="85">
        <v>42215</v>
      </c>
      <c r="C8892" s="105">
        <v>16.07</v>
      </c>
      <c r="D8892" s="195">
        <f t="shared" si="130"/>
        <v>1</v>
      </c>
      <c r="E8892"/>
      <c r="F8892" s="96">
        <v>2.25</v>
      </c>
      <c r="G8892" s="91">
        <f t="shared" si="123"/>
        <v>9.16</v>
      </c>
      <c r="H8892" s="41">
        <f t="shared" si="124"/>
        <v>2.4348660986484028E-4</v>
      </c>
      <c r="I8892" s="42">
        <f t="shared" si="125"/>
        <v>103.20305124277047</v>
      </c>
      <c r="J8892" s="41">
        <f t="shared" si="126"/>
        <v>2.5444444444444446E-4</v>
      </c>
      <c r="K8892" s="42">
        <f t="shared" si="127"/>
        <v>4.910606509871605</v>
      </c>
      <c r="L8892" s="41">
        <f t="shared" si="128"/>
        <v>2.4348660986484028E-4</v>
      </c>
      <c r="M8892" s="42">
        <f t="shared" si="129"/>
        <v>4.6388170967341429</v>
      </c>
    </row>
    <row r="8893" spans="1:13" x14ac:dyDescent="0.2">
      <c r="A8893" s="84">
        <v>360</v>
      </c>
      <c r="B8893" s="85">
        <v>42216</v>
      </c>
      <c r="C8893" s="105">
        <v>16.21</v>
      </c>
      <c r="D8893" s="195">
        <f t="shared" si="130"/>
        <v>1</v>
      </c>
      <c r="E8893"/>
      <c r="F8893" s="96">
        <v>2.25</v>
      </c>
      <c r="G8893" s="91">
        <f t="shared" si="123"/>
        <v>9.23</v>
      </c>
      <c r="H8893" s="41">
        <f t="shared" si="124"/>
        <v>2.4526775340527607E-4</v>
      </c>
      <c r="I8893" s="42">
        <f t="shared" si="125"/>
        <v>103.22836362329336</v>
      </c>
      <c r="J8893" s="41">
        <f t="shared" si="126"/>
        <v>2.563888888888889E-4</v>
      </c>
      <c r="K8893" s="42">
        <f t="shared" si="127"/>
        <v>4.9108628987604934</v>
      </c>
      <c r="L8893" s="41">
        <f t="shared" si="128"/>
        <v>2.4526775340527607E-4</v>
      </c>
      <c r="M8893" s="42">
        <f t="shared" si="129"/>
        <v>4.6390623644875486</v>
      </c>
    </row>
    <row r="8894" spans="1:13" x14ac:dyDescent="0.2">
      <c r="A8894" s="84">
        <v>360</v>
      </c>
      <c r="B8894" s="85">
        <v>42217</v>
      </c>
      <c r="C8894" s="105">
        <v>16.21</v>
      </c>
      <c r="D8894" s="195">
        <f t="shared" si="130"/>
        <v>1</v>
      </c>
      <c r="E8894"/>
      <c r="F8894" s="96">
        <v>2.25</v>
      </c>
      <c r="G8894" s="91">
        <f t="shared" si="123"/>
        <v>9.23</v>
      </c>
      <c r="H8894" s="41">
        <f t="shared" si="124"/>
        <v>2.4526775340527607E-4</v>
      </c>
      <c r="I8894" s="42">
        <f t="shared" si="125"/>
        <v>103.25368221212695</v>
      </c>
      <c r="J8894" s="41">
        <f t="shared" si="126"/>
        <v>2.563888888888889E-4</v>
      </c>
      <c r="K8894" s="42">
        <f t="shared" si="127"/>
        <v>4.9111192876493819</v>
      </c>
      <c r="L8894" s="41">
        <f t="shared" si="128"/>
        <v>2.4526775340527607E-4</v>
      </c>
      <c r="M8894" s="42">
        <f t="shared" si="129"/>
        <v>4.6393076322409534</v>
      </c>
    </row>
    <row r="8895" spans="1:13" x14ac:dyDescent="0.2">
      <c r="A8895" s="84">
        <v>360</v>
      </c>
      <c r="B8895" s="85">
        <v>42218</v>
      </c>
      <c r="C8895" s="105">
        <v>16.21</v>
      </c>
      <c r="D8895" s="195">
        <f t="shared" si="130"/>
        <v>1</v>
      </c>
      <c r="E8895"/>
      <c r="F8895" s="96">
        <v>2.25</v>
      </c>
      <c r="G8895" s="91">
        <f t="shared" si="123"/>
        <v>9.23</v>
      </c>
      <c r="H8895" s="41">
        <f t="shared" si="124"/>
        <v>2.4526775340527607E-4</v>
      </c>
      <c r="I8895" s="42">
        <f t="shared" si="125"/>
        <v>103.27900701079393</v>
      </c>
      <c r="J8895" s="41">
        <f t="shared" si="126"/>
        <v>2.563888888888889E-4</v>
      </c>
      <c r="K8895" s="42">
        <f t="shared" si="127"/>
        <v>4.9113756765382703</v>
      </c>
      <c r="L8895" s="41">
        <f t="shared" si="128"/>
        <v>2.4526775340527607E-4</v>
      </c>
      <c r="M8895" s="42">
        <f t="shared" si="129"/>
        <v>4.6395528999943583</v>
      </c>
    </row>
    <row r="8896" spans="1:13" x14ac:dyDescent="0.2">
      <c r="A8896" s="84">
        <v>360</v>
      </c>
      <c r="B8896" s="85">
        <v>42219</v>
      </c>
      <c r="C8896" s="105">
        <v>16.32</v>
      </c>
      <c r="D8896" s="195">
        <f t="shared" si="130"/>
        <v>1</v>
      </c>
      <c r="E8896"/>
      <c r="F8896" s="96">
        <v>2.2599999999999998</v>
      </c>
      <c r="G8896" s="91">
        <f t="shared" si="123"/>
        <v>9.2899999999999991</v>
      </c>
      <c r="H8896" s="41">
        <f t="shared" si="124"/>
        <v>2.4679354212908677E-4</v>
      </c>
      <c r="I8896" s="42">
        <f t="shared" si="125"/>
        <v>103.3044956027617</v>
      </c>
      <c r="J8896" s="41">
        <f t="shared" si="126"/>
        <v>2.5805555555555553E-4</v>
      </c>
      <c r="K8896" s="42">
        <f t="shared" si="127"/>
        <v>4.9116337320938257</v>
      </c>
      <c r="L8896" s="41">
        <f t="shared" si="128"/>
        <v>2.4679354212908677E-4</v>
      </c>
      <c r="M8896" s="42">
        <f t="shared" si="129"/>
        <v>4.6397996935364869</v>
      </c>
    </row>
    <row r="8897" spans="1:13" x14ac:dyDescent="0.2">
      <c r="A8897" s="84">
        <v>360</v>
      </c>
      <c r="B8897" s="85">
        <v>42220</v>
      </c>
      <c r="C8897" s="105">
        <v>16.28</v>
      </c>
      <c r="D8897" s="195">
        <f t="shared" si="130"/>
        <v>1</v>
      </c>
      <c r="E8897"/>
      <c r="F8897" s="96">
        <v>2.2200000000000002</v>
      </c>
      <c r="G8897" s="91">
        <f t="shared" si="123"/>
        <v>9.25</v>
      </c>
      <c r="H8897" s="41">
        <f t="shared" si="124"/>
        <v>2.4577644249190733E-4</v>
      </c>
      <c r="I8897" s="42">
        <f t="shared" si="125"/>
        <v>103.32988541418437</v>
      </c>
      <c r="J8897" s="41">
        <f t="shared" si="126"/>
        <v>2.5694444444444446E-4</v>
      </c>
      <c r="K8897" s="42">
        <f t="shared" si="127"/>
        <v>4.9118906765382704</v>
      </c>
      <c r="L8897" s="41">
        <f t="shared" si="128"/>
        <v>2.4577644249190733E-4</v>
      </c>
      <c r="M8897" s="42">
        <f t="shared" si="129"/>
        <v>4.640045469978979</v>
      </c>
    </row>
    <row r="8898" spans="1:13" x14ac:dyDescent="0.2">
      <c r="A8898" s="84">
        <v>360</v>
      </c>
      <c r="B8898" s="85">
        <v>42221</v>
      </c>
      <c r="C8898" s="105">
        <v>16.28</v>
      </c>
      <c r="D8898" s="195">
        <f t="shared" si="130"/>
        <v>1</v>
      </c>
      <c r="E8898"/>
      <c r="F8898" s="96">
        <v>2.21</v>
      </c>
      <c r="G8898" s="91">
        <f t="shared" si="123"/>
        <v>9.245000000000001</v>
      </c>
      <c r="H8898" s="41">
        <f t="shared" si="124"/>
        <v>2.4564927892689603E-4</v>
      </c>
      <c r="I8898" s="42">
        <f t="shared" si="125"/>
        <v>103.35526832602797</v>
      </c>
      <c r="J8898" s="41">
        <f t="shared" si="126"/>
        <v>2.5680555555555558E-4</v>
      </c>
      <c r="K8898" s="42">
        <f t="shared" si="127"/>
        <v>4.9121474820938262</v>
      </c>
      <c r="L8898" s="41">
        <f t="shared" si="128"/>
        <v>2.4564927892689603E-4</v>
      </c>
      <c r="M8898" s="42">
        <f t="shared" si="129"/>
        <v>4.6402911192579062</v>
      </c>
    </row>
    <row r="8899" spans="1:13" x14ac:dyDescent="0.2">
      <c r="A8899" s="84">
        <v>360</v>
      </c>
      <c r="B8899" s="85">
        <v>42222</v>
      </c>
      <c r="C8899" s="105">
        <v>16.43</v>
      </c>
      <c r="D8899" s="195">
        <f t="shared" si="130"/>
        <v>1</v>
      </c>
      <c r="E8899"/>
      <c r="F8899" s="96">
        <v>2.21</v>
      </c>
      <c r="G8899" s="91">
        <f t="shared" si="123"/>
        <v>9.32</v>
      </c>
      <c r="H8899" s="41">
        <f t="shared" si="124"/>
        <v>2.4755612327154175E-4</v>
      </c>
      <c r="I8899" s="42">
        <f t="shared" si="125"/>
        <v>103.38085455557444</v>
      </c>
      <c r="J8899" s="41">
        <f t="shared" si="126"/>
        <v>2.5888888888888891E-4</v>
      </c>
      <c r="K8899" s="42">
        <f t="shared" si="127"/>
        <v>4.9124063709827155</v>
      </c>
      <c r="L8899" s="41">
        <f t="shared" si="128"/>
        <v>2.4755612327154175E-4</v>
      </c>
      <c r="M8899" s="42">
        <f t="shared" si="129"/>
        <v>4.6405386753811779</v>
      </c>
    </row>
    <row r="8900" spans="1:13" x14ac:dyDescent="0.2">
      <c r="A8900" s="84">
        <v>360</v>
      </c>
      <c r="B8900" s="85">
        <v>42223</v>
      </c>
      <c r="C8900" s="105">
        <v>16.28</v>
      </c>
      <c r="D8900" s="195">
        <f t="shared" si="130"/>
        <v>1</v>
      </c>
      <c r="E8900"/>
      <c r="F8900" s="96">
        <v>2.2000000000000002</v>
      </c>
      <c r="G8900" s="91">
        <f t="shared" si="123"/>
        <v>9.24</v>
      </c>
      <c r="H8900" s="41">
        <f t="shared" si="124"/>
        <v>2.455221095578608E-4</v>
      </c>
      <c r="I8900" s="42">
        <f t="shared" si="125"/>
        <v>103.40623684107283</v>
      </c>
      <c r="J8900" s="41">
        <f t="shared" si="126"/>
        <v>2.5666666666666665E-4</v>
      </c>
      <c r="K8900" s="42">
        <f t="shared" si="127"/>
        <v>4.9126630376493825</v>
      </c>
      <c r="L8900" s="41">
        <f t="shared" si="128"/>
        <v>2.455221095578608E-4</v>
      </c>
      <c r="M8900" s="42">
        <f t="shared" si="129"/>
        <v>4.6407841974907358</v>
      </c>
    </row>
    <row r="8901" spans="1:13" x14ac:dyDescent="0.2">
      <c r="A8901" s="84">
        <v>360</v>
      </c>
      <c r="B8901" s="85">
        <v>42224</v>
      </c>
      <c r="C8901" s="105">
        <v>16.28</v>
      </c>
      <c r="D8901" s="195">
        <f t="shared" si="130"/>
        <v>1</v>
      </c>
      <c r="E8901"/>
      <c r="F8901" s="96">
        <v>2.2000000000000002</v>
      </c>
      <c r="G8901" s="91">
        <f t="shared" si="123"/>
        <v>9.24</v>
      </c>
      <c r="H8901" s="41">
        <f t="shared" si="124"/>
        <v>2.455221095578608E-4</v>
      </c>
      <c r="I8901" s="42">
        <f t="shared" si="125"/>
        <v>103.43162535848349</v>
      </c>
      <c r="J8901" s="41">
        <f t="shared" si="126"/>
        <v>2.5666666666666665E-4</v>
      </c>
      <c r="K8901" s="42">
        <f t="shared" si="127"/>
        <v>4.9129197043160495</v>
      </c>
      <c r="L8901" s="41">
        <f t="shared" si="128"/>
        <v>2.455221095578608E-4</v>
      </c>
      <c r="M8901" s="42">
        <f t="shared" si="129"/>
        <v>4.6410297196002936</v>
      </c>
    </row>
    <row r="8902" spans="1:13" x14ac:dyDescent="0.2">
      <c r="A8902" s="84">
        <v>360</v>
      </c>
      <c r="B8902" s="85">
        <v>42225</v>
      </c>
      <c r="C8902" s="105">
        <v>16.28</v>
      </c>
      <c r="D8902" s="195">
        <f t="shared" si="130"/>
        <v>1</v>
      </c>
      <c r="E8902"/>
      <c r="F8902" s="96">
        <v>2.2000000000000002</v>
      </c>
      <c r="G8902" s="91">
        <f t="shared" si="123"/>
        <v>9.24</v>
      </c>
      <c r="H8902" s="41">
        <f t="shared" si="124"/>
        <v>2.455221095578608E-4</v>
      </c>
      <c r="I8902" s="42">
        <f t="shared" si="125"/>
        <v>103.4570201093365</v>
      </c>
      <c r="J8902" s="41">
        <f t="shared" si="126"/>
        <v>2.5666666666666665E-4</v>
      </c>
      <c r="K8902" s="42">
        <f t="shared" si="127"/>
        <v>4.9131763709827165</v>
      </c>
      <c r="L8902" s="41">
        <f t="shared" si="128"/>
        <v>2.455221095578608E-4</v>
      </c>
      <c r="M8902" s="42">
        <f t="shared" si="129"/>
        <v>4.6412752417098515</v>
      </c>
    </row>
    <row r="8903" spans="1:13" x14ac:dyDescent="0.2">
      <c r="A8903" s="84">
        <v>360</v>
      </c>
      <c r="B8903" s="85">
        <v>42226</v>
      </c>
      <c r="C8903" s="105">
        <v>16.239999999999998</v>
      </c>
      <c r="D8903" s="195">
        <f t="shared" si="130"/>
        <v>1</v>
      </c>
      <c r="E8903"/>
      <c r="F8903" s="96">
        <v>2.23</v>
      </c>
      <c r="G8903" s="91">
        <f t="shared" si="123"/>
        <v>9.2349999999999994</v>
      </c>
      <c r="H8903" s="41">
        <f t="shared" si="124"/>
        <v>2.4539493438413551E-4</v>
      </c>
      <c r="I8903" s="42">
        <f t="shared" si="125"/>
        <v>103.48240793799781</v>
      </c>
      <c r="J8903" s="41">
        <f t="shared" si="126"/>
        <v>2.5652777777777778E-4</v>
      </c>
      <c r="K8903" s="42">
        <f t="shared" si="127"/>
        <v>4.9134328987604947</v>
      </c>
      <c r="L8903" s="41">
        <f t="shared" si="128"/>
        <v>2.4539493438413551E-4</v>
      </c>
      <c r="M8903" s="42">
        <f t="shared" si="129"/>
        <v>4.6415206366442359</v>
      </c>
    </row>
    <row r="8904" spans="1:13" x14ac:dyDescent="0.2">
      <c r="A8904" s="84">
        <v>360</v>
      </c>
      <c r="B8904" s="85">
        <v>42227</v>
      </c>
      <c r="C8904" s="105">
        <v>16.260000000000002</v>
      </c>
      <c r="D8904" s="195">
        <f t="shared" si="130"/>
        <v>1</v>
      </c>
      <c r="E8904"/>
      <c r="F8904" s="96">
        <v>2.23</v>
      </c>
      <c r="G8904" s="91">
        <f t="shared" si="123"/>
        <v>9.245000000000001</v>
      </c>
      <c r="H8904" s="41">
        <f t="shared" si="124"/>
        <v>2.4564927892689603E-4</v>
      </c>
      <c r="I8904" s="42">
        <f t="shared" si="125"/>
        <v>103.50782831688939</v>
      </c>
      <c r="J8904" s="41">
        <f t="shared" si="126"/>
        <v>2.5680555555555558E-4</v>
      </c>
      <c r="K8904" s="42">
        <f t="shared" si="127"/>
        <v>4.9136897043160506</v>
      </c>
      <c r="L8904" s="41">
        <f t="shared" si="128"/>
        <v>2.4564927892689603E-4</v>
      </c>
      <c r="M8904" s="42">
        <f t="shared" si="129"/>
        <v>4.641766285923163</v>
      </c>
    </row>
    <row r="8905" spans="1:13" x14ac:dyDescent="0.2">
      <c r="A8905" s="84">
        <v>360</v>
      </c>
      <c r="B8905" s="85">
        <v>42228</v>
      </c>
      <c r="C8905" s="105">
        <v>16.28</v>
      </c>
      <c r="D8905" s="195">
        <f t="shared" si="130"/>
        <v>1</v>
      </c>
      <c r="E8905"/>
      <c r="F8905" s="96">
        <v>2.27</v>
      </c>
      <c r="G8905" s="91">
        <f t="shared" si="123"/>
        <v>9.2750000000000004</v>
      </c>
      <c r="H8905" s="41">
        <f t="shared" si="124"/>
        <v>2.4641217327459053E-4</v>
      </c>
      <c r="I8905" s="42">
        <f t="shared" si="125"/>
        <v>103.53333390581588</v>
      </c>
      <c r="J8905" s="41">
        <f t="shared" si="126"/>
        <v>2.576388888888889E-4</v>
      </c>
      <c r="K8905" s="42">
        <f t="shared" si="127"/>
        <v>4.9139473432049394</v>
      </c>
      <c r="L8905" s="41">
        <f t="shared" si="128"/>
        <v>2.4641217327459053E-4</v>
      </c>
      <c r="M8905" s="42">
        <f t="shared" si="129"/>
        <v>4.6420126980964378</v>
      </c>
    </row>
    <row r="8906" spans="1:13" x14ac:dyDescent="0.2">
      <c r="A8906" s="84">
        <v>360</v>
      </c>
      <c r="B8906" s="85">
        <v>42229</v>
      </c>
      <c r="C8906" s="105">
        <v>16.29</v>
      </c>
      <c r="D8906" s="195">
        <f t="shared" si="130"/>
        <v>1</v>
      </c>
      <c r="E8906"/>
      <c r="F8906" s="96">
        <v>2.2400000000000002</v>
      </c>
      <c r="G8906" s="91">
        <f t="shared" si="123"/>
        <v>9.2650000000000006</v>
      </c>
      <c r="H8906" s="41">
        <f t="shared" si="124"/>
        <v>2.4615789836790469E-4</v>
      </c>
      <c r="I8906" s="42">
        <f t="shared" si="125"/>
        <v>103.55881945370116</v>
      </c>
      <c r="J8906" s="41">
        <f t="shared" si="126"/>
        <v>2.5736111111111115E-4</v>
      </c>
      <c r="K8906" s="42">
        <f t="shared" si="127"/>
        <v>4.9142047043160506</v>
      </c>
      <c r="L8906" s="41">
        <f t="shared" si="128"/>
        <v>2.4615789836790469E-4</v>
      </c>
      <c r="M8906" s="42">
        <f t="shared" si="129"/>
        <v>4.6422588559948057</v>
      </c>
    </row>
    <row r="8907" spans="1:13" x14ac:dyDescent="0.2">
      <c r="A8907" s="84">
        <v>360</v>
      </c>
      <c r="B8907" s="85">
        <v>42230</v>
      </c>
      <c r="C8907" s="105">
        <v>16.28</v>
      </c>
      <c r="D8907" s="195">
        <f t="shared" si="130"/>
        <v>1</v>
      </c>
      <c r="E8907"/>
      <c r="F8907" s="96">
        <v>2.23</v>
      </c>
      <c r="G8907" s="91">
        <f t="shared" si="123"/>
        <v>9.2550000000000008</v>
      </c>
      <c r="H8907" s="41">
        <f t="shared" si="124"/>
        <v>2.4590360025356084E-4</v>
      </c>
      <c r="I8907" s="42">
        <f t="shared" si="125"/>
        <v>103.58428494024284</v>
      </c>
      <c r="J8907" s="41">
        <f t="shared" si="126"/>
        <v>2.5708333333333334E-4</v>
      </c>
      <c r="K8907" s="42">
        <f t="shared" si="127"/>
        <v>4.9144617876493841</v>
      </c>
      <c r="L8907" s="41">
        <f t="shared" si="128"/>
        <v>2.4590360025356084E-4</v>
      </c>
      <c r="M8907" s="42">
        <f t="shared" si="129"/>
        <v>4.6425047595950595</v>
      </c>
    </row>
    <row r="8908" spans="1:13" x14ac:dyDescent="0.2">
      <c r="A8908" s="84">
        <v>360</v>
      </c>
      <c r="B8908" s="85">
        <v>42231</v>
      </c>
      <c r="C8908" s="105">
        <v>16.28</v>
      </c>
      <c r="D8908" s="195">
        <f t="shared" si="130"/>
        <v>1</v>
      </c>
      <c r="E8908"/>
      <c r="F8908" s="96">
        <v>2.23</v>
      </c>
      <c r="G8908" s="91">
        <f t="shared" ref="G8908:G8971" si="131">(C8908+F8908)/2</f>
        <v>9.2550000000000008</v>
      </c>
      <c r="H8908" s="41">
        <f t="shared" ref="H8908:H8971" si="132">((1+G8908/100)^(1/360))-1</f>
        <v>2.4590360025356084E-4</v>
      </c>
      <c r="I8908" s="42">
        <f t="shared" ref="I8908:I8971" si="133">I8907*(1+H8908)</f>
        <v>103.60975668883934</v>
      </c>
      <c r="J8908" s="41">
        <f t="shared" ref="J8908:J8971" si="134">((C8908+F8908)/2)/36000</f>
        <v>2.5708333333333334E-4</v>
      </c>
      <c r="K8908" s="42">
        <f t="shared" ref="K8908:K8971" si="135">K8907+J8908</f>
        <v>4.9147188709827176</v>
      </c>
      <c r="L8908" s="41">
        <f t="shared" ref="L8908:L8971" si="136">((1+G8908/100)^(1/360))-1</f>
        <v>2.4590360025356084E-4</v>
      </c>
      <c r="M8908" s="42">
        <f t="shared" ref="M8908:M8971" si="137">M8907+L8908</f>
        <v>4.6427506631953133</v>
      </c>
    </row>
    <row r="8909" spans="1:13" x14ac:dyDescent="0.2">
      <c r="A8909" s="84">
        <v>360</v>
      </c>
      <c r="B8909" s="85">
        <v>42232</v>
      </c>
      <c r="C8909" s="105">
        <v>16.28</v>
      </c>
      <c r="D8909" s="195">
        <f t="shared" si="130"/>
        <v>1</v>
      </c>
      <c r="E8909"/>
      <c r="F8909" s="96">
        <v>2.23</v>
      </c>
      <c r="G8909" s="91">
        <f t="shared" si="131"/>
        <v>9.2550000000000008</v>
      </c>
      <c r="H8909" s="41">
        <f t="shared" si="132"/>
        <v>2.4590360025356084E-4</v>
      </c>
      <c r="I8909" s="42">
        <f t="shared" si="133"/>
        <v>103.63523470103053</v>
      </c>
      <c r="J8909" s="41">
        <f t="shared" si="134"/>
        <v>2.5708333333333334E-4</v>
      </c>
      <c r="K8909" s="42">
        <f t="shared" si="135"/>
        <v>4.9149759543160512</v>
      </c>
      <c r="L8909" s="41">
        <f t="shared" si="136"/>
        <v>2.4590360025356084E-4</v>
      </c>
      <c r="M8909" s="42">
        <f t="shared" si="137"/>
        <v>4.642996566795567</v>
      </c>
    </row>
    <row r="8910" spans="1:13" x14ac:dyDescent="0.2">
      <c r="A8910" s="84">
        <v>360</v>
      </c>
      <c r="B8910" s="85">
        <v>42233</v>
      </c>
      <c r="C8910" s="105">
        <v>16.25</v>
      </c>
      <c r="D8910" s="195">
        <f t="shared" si="130"/>
        <v>1</v>
      </c>
      <c r="E8910"/>
      <c r="F8910" s="96">
        <v>2.21</v>
      </c>
      <c r="G8910" s="91">
        <f t="shared" si="131"/>
        <v>9.23</v>
      </c>
      <c r="H8910" s="41">
        <f t="shared" si="132"/>
        <v>2.4526775340527607E-4</v>
      </c>
      <c r="I8910" s="42">
        <f t="shared" si="133"/>
        <v>103.66065308221928</v>
      </c>
      <c r="J8910" s="41">
        <f t="shared" si="134"/>
        <v>2.563888888888889E-4</v>
      </c>
      <c r="K8910" s="42">
        <f t="shared" si="135"/>
        <v>4.9152323432049396</v>
      </c>
      <c r="L8910" s="41">
        <f t="shared" si="136"/>
        <v>2.4526775340527607E-4</v>
      </c>
      <c r="M8910" s="42">
        <f t="shared" si="137"/>
        <v>4.6432418345489719</v>
      </c>
    </row>
    <row r="8911" spans="1:13" x14ac:dyDescent="0.2">
      <c r="A8911" s="84">
        <v>360</v>
      </c>
      <c r="B8911" s="85">
        <v>42234</v>
      </c>
      <c r="C8911" s="105">
        <v>16.260000000000002</v>
      </c>
      <c r="D8911" s="195">
        <f t="shared" si="130"/>
        <v>1</v>
      </c>
      <c r="E8911"/>
      <c r="F8911" s="96">
        <v>2.2400000000000002</v>
      </c>
      <c r="G8911" s="91">
        <f t="shared" si="131"/>
        <v>9.25</v>
      </c>
      <c r="H8911" s="41">
        <f t="shared" si="132"/>
        <v>2.4577644249190733E-4</v>
      </c>
      <c r="I8911" s="42">
        <f t="shared" si="133"/>
        <v>103.68613042876022</v>
      </c>
      <c r="J8911" s="41">
        <f t="shared" si="134"/>
        <v>2.5694444444444446E-4</v>
      </c>
      <c r="K8911" s="42">
        <f t="shared" si="135"/>
        <v>4.9154892876493843</v>
      </c>
      <c r="L8911" s="41">
        <f t="shared" si="136"/>
        <v>2.4577644249190733E-4</v>
      </c>
      <c r="M8911" s="42">
        <f t="shared" si="137"/>
        <v>4.643487610991464</v>
      </c>
    </row>
    <row r="8912" spans="1:13" x14ac:dyDescent="0.2">
      <c r="A8912" s="84">
        <v>360</v>
      </c>
      <c r="B8912" s="85">
        <v>42235</v>
      </c>
      <c r="C8912" s="105">
        <v>16.25</v>
      </c>
      <c r="D8912" s="195">
        <f t="shared" si="130"/>
        <v>1</v>
      </c>
      <c r="E8912"/>
      <c r="F8912" s="96">
        <v>2.25</v>
      </c>
      <c r="G8912" s="91">
        <f t="shared" si="131"/>
        <v>9.25</v>
      </c>
      <c r="H8912" s="41">
        <f t="shared" si="132"/>
        <v>2.4577644249190733E-4</v>
      </c>
      <c r="I8912" s="42">
        <f t="shared" si="133"/>
        <v>103.71161403703276</v>
      </c>
      <c r="J8912" s="41">
        <f t="shared" si="134"/>
        <v>2.5694444444444446E-4</v>
      </c>
      <c r="K8912" s="42">
        <f t="shared" si="135"/>
        <v>4.915746232093829</v>
      </c>
      <c r="L8912" s="41">
        <f t="shared" si="136"/>
        <v>2.4577644249190733E-4</v>
      </c>
      <c r="M8912" s="42">
        <f t="shared" si="137"/>
        <v>4.6437333874339561</v>
      </c>
    </row>
    <row r="8913" spans="1:13" x14ac:dyDescent="0.2">
      <c r="A8913" s="84">
        <v>360</v>
      </c>
      <c r="B8913" s="85">
        <v>42236</v>
      </c>
      <c r="C8913" s="105">
        <v>16.260000000000002</v>
      </c>
      <c r="D8913" s="195">
        <f t="shared" si="130"/>
        <v>1</v>
      </c>
      <c r="E8913"/>
      <c r="F8913" s="96">
        <v>2.25</v>
      </c>
      <c r="G8913" s="91">
        <f t="shared" si="131"/>
        <v>9.2550000000000008</v>
      </c>
      <c r="H8913" s="41">
        <f t="shared" si="132"/>
        <v>2.4590360025356084E-4</v>
      </c>
      <c r="I8913" s="42">
        <f t="shared" si="133"/>
        <v>103.73711709631257</v>
      </c>
      <c r="J8913" s="41">
        <f t="shared" si="134"/>
        <v>2.5708333333333334E-4</v>
      </c>
      <c r="K8913" s="42">
        <f t="shared" si="135"/>
        <v>4.9160033154271625</v>
      </c>
      <c r="L8913" s="41">
        <f t="shared" si="136"/>
        <v>2.4590360025356084E-4</v>
      </c>
      <c r="M8913" s="42">
        <f t="shared" si="137"/>
        <v>4.6439792910342099</v>
      </c>
    </row>
    <row r="8914" spans="1:13" x14ac:dyDescent="0.2">
      <c r="A8914" s="84">
        <v>360</v>
      </c>
      <c r="B8914" s="85">
        <v>42237</v>
      </c>
      <c r="C8914" s="105">
        <v>16.22</v>
      </c>
      <c r="D8914" s="195">
        <f t="shared" si="130"/>
        <v>1</v>
      </c>
      <c r="E8914"/>
      <c r="F8914" s="96">
        <v>2.25</v>
      </c>
      <c r="G8914" s="91">
        <f t="shared" si="131"/>
        <v>9.2349999999999994</v>
      </c>
      <c r="H8914" s="41">
        <f t="shared" si="132"/>
        <v>2.4539493438413551E-4</v>
      </c>
      <c r="I8914" s="42">
        <f t="shared" si="133"/>
        <v>103.76257365935562</v>
      </c>
      <c r="J8914" s="41">
        <f t="shared" si="134"/>
        <v>2.5652777777777778E-4</v>
      </c>
      <c r="K8914" s="42">
        <f t="shared" si="135"/>
        <v>4.9162598432049407</v>
      </c>
      <c r="L8914" s="41">
        <f t="shared" si="136"/>
        <v>2.4539493438413551E-4</v>
      </c>
      <c r="M8914" s="42">
        <f t="shared" si="137"/>
        <v>4.6442246859685943</v>
      </c>
    </row>
    <row r="8915" spans="1:13" x14ac:dyDescent="0.2">
      <c r="A8915" s="84">
        <v>360</v>
      </c>
      <c r="B8915" s="85">
        <v>42238</v>
      </c>
      <c r="C8915" s="105">
        <v>16.22</v>
      </c>
      <c r="D8915" s="195">
        <f t="shared" si="130"/>
        <v>1</v>
      </c>
      <c r="E8915"/>
      <c r="F8915" s="96">
        <v>2.25</v>
      </c>
      <c r="G8915" s="91">
        <f t="shared" si="131"/>
        <v>9.2349999999999994</v>
      </c>
      <c r="H8915" s="41">
        <f t="shared" si="132"/>
        <v>2.4539493438413551E-4</v>
      </c>
      <c r="I8915" s="42">
        <f t="shared" si="133"/>
        <v>103.78803646931028</v>
      </c>
      <c r="J8915" s="41">
        <f t="shared" si="134"/>
        <v>2.5652777777777778E-4</v>
      </c>
      <c r="K8915" s="42">
        <f t="shared" si="135"/>
        <v>4.9165163709827189</v>
      </c>
      <c r="L8915" s="41">
        <f t="shared" si="136"/>
        <v>2.4539493438413551E-4</v>
      </c>
      <c r="M8915" s="42">
        <f t="shared" si="137"/>
        <v>4.6444700809029786</v>
      </c>
    </row>
    <row r="8916" spans="1:13" x14ac:dyDescent="0.2">
      <c r="A8916" s="84">
        <v>360</v>
      </c>
      <c r="B8916" s="85">
        <v>42239</v>
      </c>
      <c r="C8916" s="105">
        <v>16.22</v>
      </c>
      <c r="D8916" s="195">
        <f t="shared" si="130"/>
        <v>1</v>
      </c>
      <c r="E8916"/>
      <c r="F8916" s="96">
        <v>2.25</v>
      </c>
      <c r="G8916" s="91">
        <f t="shared" si="131"/>
        <v>9.2349999999999994</v>
      </c>
      <c r="H8916" s="41">
        <f t="shared" si="132"/>
        <v>2.4539493438413551E-4</v>
      </c>
      <c r="I8916" s="42">
        <f t="shared" si="133"/>
        <v>103.81350552770952</v>
      </c>
      <c r="J8916" s="41">
        <f t="shared" si="134"/>
        <v>2.5652777777777778E-4</v>
      </c>
      <c r="K8916" s="42">
        <f t="shared" si="135"/>
        <v>4.9167728987604971</v>
      </c>
      <c r="L8916" s="41">
        <f t="shared" si="136"/>
        <v>2.4539493438413551E-4</v>
      </c>
      <c r="M8916" s="42">
        <f t="shared" si="137"/>
        <v>4.644715475837363</v>
      </c>
    </row>
    <row r="8917" spans="1:13" x14ac:dyDescent="0.2">
      <c r="A8917" s="84">
        <v>360</v>
      </c>
      <c r="B8917" s="85">
        <v>42240</v>
      </c>
      <c r="C8917" s="105">
        <v>16.23</v>
      </c>
      <c r="D8917" s="195">
        <f t="shared" si="130"/>
        <v>1</v>
      </c>
      <c r="E8917"/>
      <c r="F8917" s="96">
        <v>2.29</v>
      </c>
      <c r="G8917" s="91">
        <f t="shared" si="131"/>
        <v>9.26</v>
      </c>
      <c r="H8917" s="41">
        <f t="shared" si="132"/>
        <v>2.4603075221185655E-4</v>
      </c>
      <c r="I8917" s="42">
        <f t="shared" si="133"/>
        <v>103.83904684256426</v>
      </c>
      <c r="J8917" s="41">
        <f t="shared" si="134"/>
        <v>2.5722222222222222E-4</v>
      </c>
      <c r="K8917" s="42">
        <f t="shared" si="135"/>
        <v>4.9170301209827194</v>
      </c>
      <c r="L8917" s="41">
        <f t="shared" si="136"/>
        <v>2.4603075221185655E-4</v>
      </c>
      <c r="M8917" s="42">
        <f t="shared" si="137"/>
        <v>4.6449615065895751</v>
      </c>
    </row>
    <row r="8918" spans="1:13" x14ac:dyDescent="0.2">
      <c r="A8918" s="84">
        <v>360</v>
      </c>
      <c r="B8918" s="85">
        <v>42241</v>
      </c>
      <c r="C8918" s="105">
        <v>16.25</v>
      </c>
      <c r="D8918" s="195">
        <f t="shared" si="130"/>
        <v>1</v>
      </c>
      <c r="E8918"/>
      <c r="F8918" s="96">
        <v>2.3199999999999998</v>
      </c>
      <c r="G8918" s="91">
        <f t="shared" si="131"/>
        <v>9.2850000000000001</v>
      </c>
      <c r="H8918" s="41">
        <f t="shared" si="132"/>
        <v>2.4666642497761515E-4</v>
      </c>
      <c r="I8918" s="42">
        <f t="shared" si="133"/>
        <v>103.864660449022</v>
      </c>
      <c r="J8918" s="41">
        <f t="shared" si="134"/>
        <v>2.5791666666666666E-4</v>
      </c>
      <c r="K8918" s="42">
        <f t="shared" si="135"/>
        <v>4.9172880376493859</v>
      </c>
      <c r="L8918" s="41">
        <f t="shared" si="136"/>
        <v>2.4666642497761515E-4</v>
      </c>
      <c r="M8918" s="42">
        <f t="shared" si="137"/>
        <v>4.6452081730145522</v>
      </c>
    </row>
    <row r="8919" spans="1:13" x14ac:dyDescent="0.2">
      <c r="A8919" s="84">
        <v>360</v>
      </c>
      <c r="B8919" s="85">
        <v>42242</v>
      </c>
      <c r="C8919" s="105">
        <v>16.22</v>
      </c>
      <c r="D8919" s="195">
        <f t="shared" si="130"/>
        <v>1</v>
      </c>
      <c r="E8919"/>
      <c r="F8919" s="96">
        <v>2.3199999999999998</v>
      </c>
      <c r="G8919" s="91">
        <f t="shared" si="131"/>
        <v>9.27</v>
      </c>
      <c r="H8919" s="41">
        <f t="shared" si="132"/>
        <v>2.4628503872192731E-4</v>
      </c>
      <c r="I8919" s="42">
        <f t="shared" si="133"/>
        <v>103.89024076094252</v>
      </c>
      <c r="J8919" s="41">
        <f t="shared" si="134"/>
        <v>2.5749999999999997E-4</v>
      </c>
      <c r="K8919" s="42">
        <f t="shared" si="135"/>
        <v>4.917545537649386</v>
      </c>
      <c r="L8919" s="41">
        <f t="shared" si="136"/>
        <v>2.4628503872192731E-4</v>
      </c>
      <c r="M8919" s="42">
        <f t="shared" si="137"/>
        <v>4.6454544580532744</v>
      </c>
    </row>
    <row r="8920" spans="1:13" x14ac:dyDescent="0.2">
      <c r="A8920" s="84">
        <v>360</v>
      </c>
      <c r="B8920" s="85">
        <v>42243</v>
      </c>
      <c r="C8920" s="105">
        <v>16.190000000000001</v>
      </c>
      <c r="D8920" s="195">
        <f t="shared" si="130"/>
        <v>1</v>
      </c>
      <c r="E8920"/>
      <c r="F8920" s="96">
        <v>2.34</v>
      </c>
      <c r="G8920" s="91">
        <f t="shared" si="131"/>
        <v>9.2650000000000006</v>
      </c>
      <c r="H8920" s="41">
        <f t="shared" si="132"/>
        <v>2.4615789836790469E-4</v>
      </c>
      <c r="I8920" s="42">
        <f t="shared" si="133"/>
        <v>103.91581416426916</v>
      </c>
      <c r="J8920" s="41">
        <f t="shared" si="134"/>
        <v>2.5736111111111115E-4</v>
      </c>
      <c r="K8920" s="42">
        <f t="shared" si="135"/>
        <v>4.9178028987604971</v>
      </c>
      <c r="L8920" s="41">
        <f t="shared" si="136"/>
        <v>2.4615789836790469E-4</v>
      </c>
      <c r="M8920" s="42">
        <f t="shared" si="137"/>
        <v>4.6457006159516423</v>
      </c>
    </row>
    <row r="8921" spans="1:13" x14ac:dyDescent="0.2">
      <c r="A8921" s="84">
        <v>360</v>
      </c>
      <c r="B8921" s="85">
        <v>42244</v>
      </c>
      <c r="C8921" s="105">
        <v>16.18</v>
      </c>
      <c r="D8921" s="195">
        <f t="shared" si="130"/>
        <v>1</v>
      </c>
      <c r="E8921"/>
      <c r="F8921" s="96">
        <v>2.3199999999999998</v>
      </c>
      <c r="G8921" s="91">
        <f t="shared" si="131"/>
        <v>9.25</v>
      </c>
      <c r="H8921" s="41">
        <f t="shared" si="132"/>
        <v>2.4577644249190733E-4</v>
      </c>
      <c r="I8921" s="42">
        <f t="shared" si="133"/>
        <v>103.94135422339311</v>
      </c>
      <c r="J8921" s="41">
        <f t="shared" si="134"/>
        <v>2.5694444444444446E-4</v>
      </c>
      <c r="K8921" s="42">
        <f t="shared" si="135"/>
        <v>4.9180598432049418</v>
      </c>
      <c r="L8921" s="41">
        <f t="shared" si="136"/>
        <v>2.4577644249190733E-4</v>
      </c>
      <c r="M8921" s="42">
        <f t="shared" si="137"/>
        <v>4.6459463923941344</v>
      </c>
    </row>
    <row r="8922" spans="1:13" x14ac:dyDescent="0.2">
      <c r="A8922" s="84">
        <v>360</v>
      </c>
      <c r="B8922" s="85">
        <v>42245</v>
      </c>
      <c r="C8922" s="105">
        <v>16.18</v>
      </c>
      <c r="D8922" s="195">
        <f t="shared" si="130"/>
        <v>1</v>
      </c>
      <c r="E8922"/>
      <c r="F8922" s="96">
        <v>2.3199999999999998</v>
      </c>
      <c r="G8922" s="91">
        <f t="shared" si="131"/>
        <v>9.25</v>
      </c>
      <c r="H8922" s="41">
        <f t="shared" si="132"/>
        <v>2.4577644249190733E-4</v>
      </c>
      <c r="I8922" s="42">
        <f t="shared" si="133"/>
        <v>103.96690055966192</v>
      </c>
      <c r="J8922" s="41">
        <f t="shared" si="134"/>
        <v>2.5694444444444446E-4</v>
      </c>
      <c r="K8922" s="42">
        <f t="shared" si="135"/>
        <v>4.9183167876493865</v>
      </c>
      <c r="L8922" s="41">
        <f t="shared" si="136"/>
        <v>2.4577644249190733E-4</v>
      </c>
      <c r="M8922" s="42">
        <f t="shared" si="137"/>
        <v>4.6461921688366266</v>
      </c>
    </row>
    <row r="8923" spans="1:13" x14ac:dyDescent="0.2">
      <c r="A8923" s="84">
        <v>360</v>
      </c>
      <c r="B8923" s="85">
        <v>42246</v>
      </c>
      <c r="C8923" s="105">
        <v>16.18</v>
      </c>
      <c r="D8923" s="195">
        <f t="shared" si="130"/>
        <v>1</v>
      </c>
      <c r="E8923"/>
      <c r="F8923" s="96">
        <v>2.3199999999999998</v>
      </c>
      <c r="G8923" s="91">
        <f t="shared" si="131"/>
        <v>9.25</v>
      </c>
      <c r="H8923" s="41">
        <f t="shared" si="132"/>
        <v>2.4577644249190733E-4</v>
      </c>
      <c r="I8923" s="42">
        <f t="shared" si="133"/>
        <v>103.99245317461839</v>
      </c>
      <c r="J8923" s="41">
        <f t="shared" si="134"/>
        <v>2.5694444444444446E-4</v>
      </c>
      <c r="K8923" s="42">
        <f t="shared" si="135"/>
        <v>4.9185737320938312</v>
      </c>
      <c r="L8923" s="41">
        <f t="shared" si="136"/>
        <v>2.4577644249190733E-4</v>
      </c>
      <c r="M8923" s="42">
        <f t="shared" si="137"/>
        <v>4.6464379452791187</v>
      </c>
    </row>
    <row r="8924" spans="1:13" x14ac:dyDescent="0.2">
      <c r="A8924" s="84">
        <v>360</v>
      </c>
      <c r="B8924" s="85">
        <v>42247</v>
      </c>
      <c r="C8924" s="105">
        <v>16.21</v>
      </c>
      <c r="D8924" s="195">
        <f t="shared" si="130"/>
        <v>1</v>
      </c>
      <c r="E8924"/>
      <c r="F8924" s="96">
        <v>2.34</v>
      </c>
      <c r="G8924" s="91">
        <f t="shared" si="131"/>
        <v>9.2750000000000004</v>
      </c>
      <c r="H8924" s="41">
        <f t="shared" si="132"/>
        <v>2.4641217327459053E-4</v>
      </c>
      <c r="I8924" s="42">
        <f t="shared" si="133"/>
        <v>104.0180781810093</v>
      </c>
      <c r="J8924" s="41">
        <f t="shared" si="134"/>
        <v>2.576388888888889E-4</v>
      </c>
      <c r="K8924" s="42">
        <f t="shared" si="135"/>
        <v>4.9188313709827201</v>
      </c>
      <c r="L8924" s="41">
        <f t="shared" si="136"/>
        <v>2.4641217327459053E-4</v>
      </c>
      <c r="M8924" s="42">
        <f t="shared" si="137"/>
        <v>4.6466843574523935</v>
      </c>
    </row>
    <row r="8925" spans="1:13" x14ac:dyDescent="0.2">
      <c r="A8925" s="84">
        <v>360</v>
      </c>
      <c r="B8925" s="85">
        <v>42248</v>
      </c>
      <c r="C8925" s="105">
        <v>16.239999999999998</v>
      </c>
      <c r="D8925" s="195">
        <f t="shared" si="130"/>
        <v>1</v>
      </c>
      <c r="E8925"/>
      <c r="F8925" s="96">
        <v>2.34</v>
      </c>
      <c r="G8925" s="91">
        <f t="shared" si="131"/>
        <v>9.2899999999999991</v>
      </c>
      <c r="H8925" s="41">
        <f t="shared" si="132"/>
        <v>2.4679354212908677E-4</v>
      </c>
      <c r="I8925" s="42">
        <f t="shared" si="133"/>
        <v>104.04374917096905</v>
      </c>
      <c r="J8925" s="41">
        <f t="shared" si="134"/>
        <v>2.5805555555555553E-4</v>
      </c>
      <c r="K8925" s="42">
        <f t="shared" si="135"/>
        <v>4.9190894265382754</v>
      </c>
      <c r="L8925" s="41">
        <f t="shared" si="136"/>
        <v>2.4679354212908677E-4</v>
      </c>
      <c r="M8925" s="42">
        <f t="shared" si="137"/>
        <v>4.6469311509945221</v>
      </c>
    </row>
    <row r="8926" spans="1:13" x14ac:dyDescent="0.2">
      <c r="A8926" s="84">
        <v>360</v>
      </c>
      <c r="B8926" s="85">
        <v>42249</v>
      </c>
      <c r="C8926" s="105">
        <v>16.22</v>
      </c>
      <c r="D8926" s="195">
        <f t="shared" si="130"/>
        <v>1</v>
      </c>
      <c r="E8926"/>
      <c r="F8926" s="96">
        <v>2.2999999999999998</v>
      </c>
      <c r="G8926" s="91">
        <f t="shared" si="131"/>
        <v>9.26</v>
      </c>
      <c r="H8926" s="41">
        <f t="shared" si="132"/>
        <v>2.4603075221185655E-4</v>
      </c>
      <c r="I8926" s="42">
        <f t="shared" si="133"/>
        <v>104.06934713284052</v>
      </c>
      <c r="J8926" s="41">
        <f t="shared" si="134"/>
        <v>2.5722222222222222E-4</v>
      </c>
      <c r="K8926" s="42">
        <f t="shared" si="135"/>
        <v>4.9193466487604978</v>
      </c>
      <c r="L8926" s="41">
        <f t="shared" si="136"/>
        <v>2.4603075221185655E-4</v>
      </c>
      <c r="M8926" s="42">
        <f t="shared" si="137"/>
        <v>4.6471771817467342</v>
      </c>
    </row>
    <row r="8927" spans="1:13" x14ac:dyDescent="0.2">
      <c r="A8927" s="84">
        <v>360</v>
      </c>
      <c r="B8927" s="85">
        <v>42250</v>
      </c>
      <c r="C8927" s="105">
        <v>16.2</v>
      </c>
      <c r="D8927" s="195">
        <f t="shared" si="130"/>
        <v>1</v>
      </c>
      <c r="E8927"/>
      <c r="F8927" s="96">
        <v>2.3199999999999998</v>
      </c>
      <c r="G8927" s="91">
        <f t="shared" si="131"/>
        <v>9.26</v>
      </c>
      <c r="H8927" s="41">
        <f t="shared" si="132"/>
        <v>2.4603075221185655E-4</v>
      </c>
      <c r="I8927" s="42">
        <f t="shared" si="133"/>
        <v>104.09495139259781</v>
      </c>
      <c r="J8927" s="41">
        <f t="shared" si="134"/>
        <v>2.5722222222222222E-4</v>
      </c>
      <c r="K8927" s="42">
        <f t="shared" si="135"/>
        <v>4.9196038709827201</v>
      </c>
      <c r="L8927" s="41">
        <f t="shared" si="136"/>
        <v>2.4603075221185655E-4</v>
      </c>
      <c r="M8927" s="42">
        <f t="shared" si="137"/>
        <v>4.6474232124989463</v>
      </c>
    </row>
    <row r="8928" spans="1:13" x14ac:dyDescent="0.2">
      <c r="A8928" s="84">
        <v>360</v>
      </c>
      <c r="B8928" s="85">
        <v>42251</v>
      </c>
      <c r="C8928" s="105">
        <v>16.190000000000001</v>
      </c>
      <c r="D8928" s="195">
        <f t="shared" si="130"/>
        <v>1</v>
      </c>
      <c r="E8928"/>
      <c r="F8928" s="96">
        <v>2.33</v>
      </c>
      <c r="G8928" s="91">
        <f t="shared" si="131"/>
        <v>9.2600000000000016</v>
      </c>
      <c r="H8928" s="41">
        <f t="shared" si="132"/>
        <v>2.4603075221185655E-4</v>
      </c>
      <c r="I8928" s="42">
        <f t="shared" si="133"/>
        <v>104.12056195179038</v>
      </c>
      <c r="J8928" s="41">
        <f t="shared" si="134"/>
        <v>2.5722222222222227E-4</v>
      </c>
      <c r="K8928" s="42">
        <f t="shared" si="135"/>
        <v>4.9198610932049425</v>
      </c>
      <c r="L8928" s="41">
        <f t="shared" si="136"/>
        <v>2.4603075221185655E-4</v>
      </c>
      <c r="M8928" s="42">
        <f t="shared" si="137"/>
        <v>4.6476692432511584</v>
      </c>
    </row>
    <row r="8929" spans="1:13" x14ac:dyDescent="0.2">
      <c r="A8929" s="84">
        <v>360</v>
      </c>
      <c r="B8929" s="85">
        <v>42252</v>
      </c>
      <c r="C8929" s="105">
        <v>16.190000000000001</v>
      </c>
      <c r="D8929" s="195">
        <f t="shared" si="130"/>
        <v>1</v>
      </c>
      <c r="E8929"/>
      <c r="F8929" s="96">
        <v>2.33</v>
      </c>
      <c r="G8929" s="91">
        <f t="shared" si="131"/>
        <v>9.2600000000000016</v>
      </c>
      <c r="H8929" s="41">
        <f t="shared" si="132"/>
        <v>2.4603075221185655E-4</v>
      </c>
      <c r="I8929" s="42">
        <f t="shared" si="133"/>
        <v>104.1461788119681</v>
      </c>
      <c r="J8929" s="41">
        <f t="shared" si="134"/>
        <v>2.5722222222222227E-4</v>
      </c>
      <c r="K8929" s="42">
        <f t="shared" si="135"/>
        <v>4.9201183154271648</v>
      </c>
      <c r="L8929" s="41">
        <f t="shared" si="136"/>
        <v>2.4603075221185655E-4</v>
      </c>
      <c r="M8929" s="42">
        <f t="shared" si="137"/>
        <v>4.6479152740033705</v>
      </c>
    </row>
    <row r="8930" spans="1:13" x14ac:dyDescent="0.2">
      <c r="A8930" s="84">
        <v>360</v>
      </c>
      <c r="B8930" s="85">
        <v>42253</v>
      </c>
      <c r="C8930" s="105">
        <v>16.190000000000001</v>
      </c>
      <c r="D8930" s="195">
        <f t="shared" si="130"/>
        <v>1</v>
      </c>
      <c r="E8930"/>
      <c r="F8930" s="96">
        <v>2.33</v>
      </c>
      <c r="G8930" s="91">
        <f t="shared" si="131"/>
        <v>9.2600000000000016</v>
      </c>
      <c r="H8930" s="41">
        <f t="shared" si="132"/>
        <v>2.4603075221185655E-4</v>
      </c>
      <c r="I8930" s="42">
        <f t="shared" si="133"/>
        <v>104.1718019746812</v>
      </c>
      <c r="J8930" s="41">
        <f t="shared" si="134"/>
        <v>2.5722222222222227E-4</v>
      </c>
      <c r="K8930" s="42">
        <f t="shared" si="135"/>
        <v>4.9203755376493872</v>
      </c>
      <c r="L8930" s="41">
        <f t="shared" si="136"/>
        <v>2.4603075221185655E-4</v>
      </c>
      <c r="M8930" s="42">
        <f t="shared" si="137"/>
        <v>4.6481613047555825</v>
      </c>
    </row>
    <row r="8931" spans="1:13" x14ac:dyDescent="0.2">
      <c r="A8931" s="84">
        <v>360</v>
      </c>
      <c r="B8931" s="85">
        <v>42254</v>
      </c>
      <c r="C8931" s="105">
        <v>16.21</v>
      </c>
      <c r="D8931" s="195">
        <f t="shared" si="130"/>
        <v>1</v>
      </c>
      <c r="E8931"/>
      <c r="F8931" s="96">
        <v>2.36</v>
      </c>
      <c r="G8931" s="91">
        <f t="shared" si="131"/>
        <v>9.2850000000000001</v>
      </c>
      <c r="H8931" s="41">
        <f t="shared" si="132"/>
        <v>2.4666642497761515E-4</v>
      </c>
      <c r="I8931" s="42">
        <f t="shared" si="133"/>
        <v>104.19749766065777</v>
      </c>
      <c r="J8931" s="41">
        <f t="shared" si="134"/>
        <v>2.5791666666666666E-4</v>
      </c>
      <c r="K8931" s="42">
        <f t="shared" si="135"/>
        <v>4.9206334543160537</v>
      </c>
      <c r="L8931" s="41">
        <f t="shared" si="136"/>
        <v>2.4666642497761515E-4</v>
      </c>
      <c r="M8931" s="42">
        <f t="shared" si="137"/>
        <v>4.6484079711805606</v>
      </c>
    </row>
    <row r="8932" spans="1:13" x14ac:dyDescent="0.2">
      <c r="A8932" s="84">
        <v>360</v>
      </c>
      <c r="B8932" s="85">
        <v>42255</v>
      </c>
      <c r="C8932" s="105">
        <v>16.22</v>
      </c>
      <c r="D8932" s="195">
        <f t="shared" si="130"/>
        <v>1</v>
      </c>
      <c r="E8932"/>
      <c r="F8932" s="96">
        <v>2.38</v>
      </c>
      <c r="G8932" s="91">
        <f t="shared" si="131"/>
        <v>9.2999999999999989</v>
      </c>
      <c r="H8932" s="41">
        <f t="shared" si="132"/>
        <v>2.4704775903483522E-4</v>
      </c>
      <c r="I8932" s="42">
        <f t="shared" si="133"/>
        <v>104.22323941895188</v>
      </c>
      <c r="J8932" s="41">
        <f t="shared" si="134"/>
        <v>2.5833333333333329E-4</v>
      </c>
      <c r="K8932" s="42">
        <f t="shared" si="135"/>
        <v>4.9208917876493867</v>
      </c>
      <c r="L8932" s="41">
        <f t="shared" si="136"/>
        <v>2.4704775903483522E-4</v>
      </c>
      <c r="M8932" s="42">
        <f t="shared" si="137"/>
        <v>4.6486550189395954</v>
      </c>
    </row>
    <row r="8933" spans="1:13" x14ac:dyDescent="0.2">
      <c r="A8933" s="84">
        <v>360</v>
      </c>
      <c r="B8933" s="85">
        <v>42256</v>
      </c>
      <c r="C8933" s="105">
        <v>16.11</v>
      </c>
      <c r="D8933" s="195">
        <f t="shared" si="130"/>
        <v>1</v>
      </c>
      <c r="E8933"/>
      <c r="F8933" s="96">
        <v>2.39</v>
      </c>
      <c r="G8933" s="91">
        <f t="shared" si="131"/>
        <v>9.25</v>
      </c>
      <c r="H8933" s="41">
        <f t="shared" si="132"/>
        <v>2.4577644249190733E-4</v>
      </c>
      <c r="I8933" s="42">
        <f t="shared" si="133"/>
        <v>104.24885503596126</v>
      </c>
      <c r="J8933" s="41">
        <f t="shared" si="134"/>
        <v>2.5694444444444446E-4</v>
      </c>
      <c r="K8933" s="42">
        <f t="shared" si="135"/>
        <v>4.9211487320938314</v>
      </c>
      <c r="L8933" s="41">
        <f t="shared" si="136"/>
        <v>2.4577644249190733E-4</v>
      </c>
      <c r="M8933" s="42">
        <f t="shared" si="137"/>
        <v>4.6489007953820876</v>
      </c>
    </row>
    <row r="8934" spans="1:13" x14ac:dyDescent="0.2">
      <c r="A8934" s="84">
        <v>360</v>
      </c>
      <c r="B8934" s="85">
        <v>42257</v>
      </c>
      <c r="C8934" s="105">
        <v>16.079999999999998</v>
      </c>
      <c r="D8934" s="195">
        <f t="shared" si="130"/>
        <v>1</v>
      </c>
      <c r="E8934"/>
      <c r="F8934" s="96">
        <v>2.38</v>
      </c>
      <c r="G8934" s="91">
        <f t="shared" si="131"/>
        <v>9.2299999999999986</v>
      </c>
      <c r="H8934" s="41">
        <f t="shared" si="132"/>
        <v>2.4526775340527607E-4</v>
      </c>
      <c r="I8934" s="42">
        <f t="shared" si="133"/>
        <v>104.274423918431</v>
      </c>
      <c r="J8934" s="41">
        <f t="shared" si="134"/>
        <v>2.5638888888888884E-4</v>
      </c>
      <c r="K8934" s="42">
        <f t="shared" si="135"/>
        <v>4.9214051209827199</v>
      </c>
      <c r="L8934" s="41">
        <f t="shared" si="136"/>
        <v>2.4526775340527607E-4</v>
      </c>
      <c r="M8934" s="42">
        <f t="shared" si="137"/>
        <v>4.6491460631354933</v>
      </c>
    </row>
    <row r="8935" spans="1:13" x14ac:dyDescent="0.2">
      <c r="A8935" s="84">
        <v>360</v>
      </c>
      <c r="B8935" s="85">
        <v>42258</v>
      </c>
      <c r="C8935" s="105">
        <v>16.05</v>
      </c>
      <c r="D8935" s="195">
        <f t="shared" si="130"/>
        <v>1</v>
      </c>
      <c r="E8935"/>
      <c r="F8935" s="96">
        <v>2.36</v>
      </c>
      <c r="G8935" s="91">
        <f t="shared" si="131"/>
        <v>9.2050000000000001</v>
      </c>
      <c r="H8935" s="41">
        <f t="shared" si="132"/>
        <v>2.4463176141553689E-4</v>
      </c>
      <c r="I8935" s="42">
        <f t="shared" si="133"/>
        <v>104.29993275442476</v>
      </c>
      <c r="J8935" s="41">
        <f t="shared" si="134"/>
        <v>2.5569444444444446E-4</v>
      </c>
      <c r="K8935" s="42">
        <f t="shared" si="135"/>
        <v>4.9216608154271642</v>
      </c>
      <c r="L8935" s="41">
        <f t="shared" si="136"/>
        <v>2.4463176141553689E-4</v>
      </c>
      <c r="M8935" s="42">
        <f t="shared" si="137"/>
        <v>4.6493906948969084</v>
      </c>
    </row>
    <row r="8936" spans="1:13" x14ac:dyDescent="0.2">
      <c r="A8936" s="84">
        <v>360</v>
      </c>
      <c r="B8936" s="85">
        <v>42259</v>
      </c>
      <c r="C8936" s="105">
        <v>16.05</v>
      </c>
      <c r="D8936" s="195">
        <f t="shared" si="130"/>
        <v>1</v>
      </c>
      <c r="E8936"/>
      <c r="F8936" s="96">
        <v>2.36</v>
      </c>
      <c r="G8936" s="91">
        <f t="shared" si="131"/>
        <v>9.2050000000000001</v>
      </c>
      <c r="H8936" s="41">
        <f t="shared" si="132"/>
        <v>2.4463176141553689E-4</v>
      </c>
      <c r="I8936" s="42">
        <f t="shared" si="133"/>
        <v>104.32544783069</v>
      </c>
      <c r="J8936" s="41">
        <f t="shared" si="134"/>
        <v>2.5569444444444446E-4</v>
      </c>
      <c r="K8936" s="42">
        <f t="shared" si="135"/>
        <v>4.9219165098716084</v>
      </c>
      <c r="L8936" s="41">
        <f t="shared" si="136"/>
        <v>2.4463176141553689E-4</v>
      </c>
      <c r="M8936" s="42">
        <f t="shared" si="137"/>
        <v>4.6496353266583235</v>
      </c>
    </row>
    <row r="8937" spans="1:13" x14ac:dyDescent="0.2">
      <c r="A8937" s="84">
        <v>360</v>
      </c>
      <c r="B8937" s="85">
        <v>42260</v>
      </c>
      <c r="C8937" s="105">
        <v>16.05</v>
      </c>
      <c r="D8937" s="195">
        <f t="shared" si="130"/>
        <v>1</v>
      </c>
      <c r="E8937"/>
      <c r="F8937" s="96">
        <v>2.36</v>
      </c>
      <c r="G8937" s="91">
        <f t="shared" si="131"/>
        <v>9.2050000000000001</v>
      </c>
      <c r="H8937" s="41">
        <f t="shared" si="132"/>
        <v>2.4463176141553689E-4</v>
      </c>
      <c r="I8937" s="42">
        <f t="shared" si="133"/>
        <v>104.35096914875328</v>
      </c>
      <c r="J8937" s="41">
        <f t="shared" si="134"/>
        <v>2.5569444444444446E-4</v>
      </c>
      <c r="K8937" s="42">
        <f t="shared" si="135"/>
        <v>4.9221722043160527</v>
      </c>
      <c r="L8937" s="41">
        <f t="shared" si="136"/>
        <v>2.4463176141553689E-4</v>
      </c>
      <c r="M8937" s="42">
        <f t="shared" si="137"/>
        <v>4.6498799584197386</v>
      </c>
    </row>
    <row r="8938" spans="1:13" x14ac:dyDescent="0.2">
      <c r="A8938" s="84">
        <v>360</v>
      </c>
      <c r="B8938" s="85">
        <v>42261</v>
      </c>
      <c r="C8938" s="105">
        <v>16.079999999999998</v>
      </c>
      <c r="D8938" s="195">
        <f t="shared" si="130"/>
        <v>1</v>
      </c>
      <c r="E8938"/>
      <c r="F8938" s="96">
        <v>2.37</v>
      </c>
      <c r="G8938" s="91">
        <f t="shared" si="131"/>
        <v>9.2249999999999996</v>
      </c>
      <c r="H8938" s="41">
        <f t="shared" si="132"/>
        <v>2.4514056662083838E-4</v>
      </c>
      <c r="I8938" s="42">
        <f t="shared" si="133"/>
        <v>104.37654980445784</v>
      </c>
      <c r="J8938" s="41">
        <f t="shared" si="134"/>
        <v>2.5624999999999997E-4</v>
      </c>
      <c r="K8938" s="42">
        <f t="shared" si="135"/>
        <v>4.9224284543160524</v>
      </c>
      <c r="L8938" s="41">
        <f t="shared" si="136"/>
        <v>2.4514056662083838E-4</v>
      </c>
      <c r="M8938" s="42">
        <f t="shared" si="137"/>
        <v>4.6501250989863596</v>
      </c>
    </row>
    <row r="8939" spans="1:13" x14ac:dyDescent="0.2">
      <c r="A8939" s="84">
        <v>360</v>
      </c>
      <c r="B8939" s="85">
        <v>42262</v>
      </c>
      <c r="C8939" s="105">
        <v>16.100000000000001</v>
      </c>
      <c r="D8939" s="195">
        <f t="shared" si="130"/>
        <v>1</v>
      </c>
      <c r="E8939"/>
      <c r="F8939" s="96">
        <v>2.36</v>
      </c>
      <c r="G8939" s="91">
        <f t="shared" si="131"/>
        <v>9.23</v>
      </c>
      <c r="H8939" s="41">
        <f t="shared" si="132"/>
        <v>2.4526775340527607E-4</v>
      </c>
      <c r="I8939" s="42">
        <f t="shared" si="133"/>
        <v>104.40215000633657</v>
      </c>
      <c r="J8939" s="41">
        <f t="shared" si="134"/>
        <v>2.563888888888889E-4</v>
      </c>
      <c r="K8939" s="42">
        <f t="shared" si="135"/>
        <v>4.9226848432049408</v>
      </c>
      <c r="L8939" s="41">
        <f t="shared" si="136"/>
        <v>2.4526775340527607E-4</v>
      </c>
      <c r="M8939" s="42">
        <f t="shared" si="137"/>
        <v>4.6503703667397644</v>
      </c>
    </row>
    <row r="8940" spans="1:13" x14ac:dyDescent="0.2">
      <c r="A8940" s="84">
        <v>360</v>
      </c>
      <c r="B8940" s="85">
        <v>42263</v>
      </c>
      <c r="C8940" s="105">
        <v>16.079999999999998</v>
      </c>
      <c r="D8940" s="195">
        <f t="shared" si="130"/>
        <v>1</v>
      </c>
      <c r="E8940"/>
      <c r="F8940" s="96">
        <v>2.37</v>
      </c>
      <c r="G8940" s="91">
        <f t="shared" si="131"/>
        <v>9.2249999999999996</v>
      </c>
      <c r="H8940" s="41">
        <f t="shared" si="132"/>
        <v>2.4514056662083838E-4</v>
      </c>
      <c r="I8940" s="42">
        <f t="shared" si="133"/>
        <v>104.42774320854555</v>
      </c>
      <c r="J8940" s="41">
        <f t="shared" si="134"/>
        <v>2.5624999999999997E-4</v>
      </c>
      <c r="K8940" s="42">
        <f t="shared" si="135"/>
        <v>4.9229410932049404</v>
      </c>
      <c r="L8940" s="41">
        <f t="shared" si="136"/>
        <v>2.4514056662083838E-4</v>
      </c>
      <c r="M8940" s="42">
        <f t="shared" si="137"/>
        <v>4.6506155073063855</v>
      </c>
    </row>
    <row r="8941" spans="1:13" x14ac:dyDescent="0.2">
      <c r="A8941" s="84">
        <v>360</v>
      </c>
      <c r="B8941" s="85">
        <v>42264</v>
      </c>
      <c r="C8941" s="105">
        <v>16.079999999999998</v>
      </c>
      <c r="D8941" s="195">
        <f t="shared" si="130"/>
        <v>1</v>
      </c>
      <c r="E8941"/>
      <c r="F8941" s="96">
        <v>2.37</v>
      </c>
      <c r="G8941" s="91">
        <f t="shared" si="131"/>
        <v>9.2249999999999996</v>
      </c>
      <c r="H8941" s="41">
        <f t="shared" si="132"/>
        <v>2.4514056662083838E-4</v>
      </c>
      <c r="I8941" s="42">
        <f t="shared" si="133"/>
        <v>104.45334268468663</v>
      </c>
      <c r="J8941" s="41">
        <f t="shared" si="134"/>
        <v>2.5624999999999997E-4</v>
      </c>
      <c r="K8941" s="42">
        <f t="shared" si="135"/>
        <v>4.9231973432049401</v>
      </c>
      <c r="L8941" s="41">
        <f t="shared" si="136"/>
        <v>2.4514056662083838E-4</v>
      </c>
      <c r="M8941" s="42">
        <f t="shared" si="137"/>
        <v>4.6508606478730066</v>
      </c>
    </row>
    <row r="8942" spans="1:13" x14ac:dyDescent="0.2">
      <c r="A8942" s="84">
        <v>360</v>
      </c>
      <c r="B8942" s="85">
        <v>42265</v>
      </c>
      <c r="C8942" s="105">
        <v>16</v>
      </c>
      <c r="D8942" s="195">
        <f t="shared" si="130"/>
        <v>1</v>
      </c>
      <c r="E8942"/>
      <c r="F8942" s="96">
        <v>2.38</v>
      </c>
      <c r="G8942" s="91">
        <f t="shared" si="131"/>
        <v>9.19</v>
      </c>
      <c r="H8942" s="41">
        <f t="shared" si="132"/>
        <v>2.4425009652606633E-4</v>
      </c>
      <c r="I8942" s="42">
        <f t="shared" si="133"/>
        <v>104.47885542371984</v>
      </c>
      <c r="J8942" s="41">
        <f t="shared" si="134"/>
        <v>2.5527777777777777E-4</v>
      </c>
      <c r="K8942" s="42">
        <f t="shared" si="135"/>
        <v>4.9234526209827179</v>
      </c>
      <c r="L8942" s="41">
        <f t="shared" si="136"/>
        <v>2.4425009652606633E-4</v>
      </c>
      <c r="M8942" s="42">
        <f t="shared" si="137"/>
        <v>4.6511048979695326</v>
      </c>
    </row>
    <row r="8943" spans="1:13" x14ac:dyDescent="0.2">
      <c r="A8943" s="84">
        <v>360</v>
      </c>
      <c r="B8943" s="85">
        <v>42266</v>
      </c>
      <c r="C8943" s="105">
        <v>16</v>
      </c>
      <c r="D8943" s="195">
        <f t="shared" si="130"/>
        <v>1</v>
      </c>
      <c r="E8943"/>
      <c r="F8943" s="96">
        <v>2.38</v>
      </c>
      <c r="G8943" s="91">
        <f t="shared" si="131"/>
        <v>9.19</v>
      </c>
      <c r="H8943" s="41">
        <f t="shared" si="132"/>
        <v>2.4425009652606633E-4</v>
      </c>
      <c r="I8943" s="42">
        <f t="shared" si="133"/>
        <v>104.50437439424201</v>
      </c>
      <c r="J8943" s="41">
        <f t="shared" si="134"/>
        <v>2.5527777777777777E-4</v>
      </c>
      <c r="K8943" s="42">
        <f t="shared" si="135"/>
        <v>4.9237078987604956</v>
      </c>
      <c r="L8943" s="41">
        <f t="shared" si="136"/>
        <v>2.4425009652606633E-4</v>
      </c>
      <c r="M8943" s="42">
        <f t="shared" si="137"/>
        <v>4.6513491480660587</v>
      </c>
    </row>
    <row r="8944" spans="1:13" x14ac:dyDescent="0.2">
      <c r="A8944" s="84">
        <v>360</v>
      </c>
      <c r="B8944" s="85">
        <v>42267</v>
      </c>
      <c r="C8944" s="105">
        <v>16</v>
      </c>
      <c r="D8944" s="195">
        <f t="shared" si="130"/>
        <v>1</v>
      </c>
      <c r="E8944"/>
      <c r="F8944" s="96">
        <v>2.38</v>
      </c>
      <c r="G8944" s="91">
        <f t="shared" si="131"/>
        <v>9.19</v>
      </c>
      <c r="H8944" s="41">
        <f t="shared" si="132"/>
        <v>2.4425009652606633E-4</v>
      </c>
      <c r="I8944" s="42">
        <f t="shared" si="133"/>
        <v>104.5298995977752</v>
      </c>
      <c r="J8944" s="41">
        <f t="shared" si="134"/>
        <v>2.5527777777777777E-4</v>
      </c>
      <c r="K8944" s="42">
        <f t="shared" si="135"/>
        <v>4.9239631765382734</v>
      </c>
      <c r="L8944" s="41">
        <f t="shared" si="136"/>
        <v>2.4425009652606633E-4</v>
      </c>
      <c r="M8944" s="42">
        <f t="shared" si="137"/>
        <v>4.6515933981625848</v>
      </c>
    </row>
    <row r="8945" spans="1:13" x14ac:dyDescent="0.2">
      <c r="A8945" s="84">
        <v>360</v>
      </c>
      <c r="B8945" s="85">
        <v>42268</v>
      </c>
      <c r="C8945" s="105">
        <v>16</v>
      </c>
      <c r="D8945" s="195">
        <f t="shared" ref="D8945:D9001" si="138">B8945-B8944</f>
        <v>1</v>
      </c>
      <c r="E8945"/>
      <c r="F8945" s="96">
        <v>2.39</v>
      </c>
      <c r="G8945" s="91">
        <f t="shared" si="131"/>
        <v>9.1950000000000003</v>
      </c>
      <c r="H8945" s="41">
        <f t="shared" si="132"/>
        <v>2.4437732396509482E-4</v>
      </c>
      <c r="I8945" s="42">
        <f t="shared" si="133"/>
        <v>104.55544433491325</v>
      </c>
      <c r="J8945" s="41">
        <f t="shared" si="134"/>
        <v>2.5541666666666665E-4</v>
      </c>
      <c r="K8945" s="42">
        <f t="shared" si="135"/>
        <v>4.92421859320494</v>
      </c>
      <c r="L8945" s="41">
        <f t="shared" si="136"/>
        <v>2.4437732396509482E-4</v>
      </c>
      <c r="M8945" s="42">
        <f t="shared" si="137"/>
        <v>4.6518377754865501</v>
      </c>
    </row>
    <row r="8946" spans="1:13" x14ac:dyDescent="0.2">
      <c r="A8946" s="84">
        <v>360</v>
      </c>
      <c r="B8946" s="85">
        <v>42269</v>
      </c>
      <c r="C8946" s="105">
        <v>16.02</v>
      </c>
      <c r="D8946" s="195">
        <f t="shared" si="138"/>
        <v>1</v>
      </c>
      <c r="E8946"/>
      <c r="F8946" s="96">
        <v>2.4</v>
      </c>
      <c r="G8946" s="91">
        <f t="shared" si="131"/>
        <v>9.2099999999999991</v>
      </c>
      <c r="H8946" s="41">
        <f t="shared" si="132"/>
        <v>2.4475897142806069E-4</v>
      </c>
      <c r="I8946" s="42">
        <f t="shared" si="133"/>
        <v>104.58103521792586</v>
      </c>
      <c r="J8946" s="41">
        <f t="shared" si="134"/>
        <v>2.5583333333333328E-4</v>
      </c>
      <c r="K8946" s="42">
        <f t="shared" si="135"/>
        <v>4.9244744265382732</v>
      </c>
      <c r="L8946" s="41">
        <f t="shared" si="136"/>
        <v>2.4475897142806069E-4</v>
      </c>
      <c r="M8946" s="42">
        <f t="shared" si="137"/>
        <v>4.6520825344579784</v>
      </c>
    </row>
    <row r="8947" spans="1:13" x14ac:dyDescent="0.2">
      <c r="A8947" s="84">
        <v>360</v>
      </c>
      <c r="B8947" s="85">
        <v>42270</v>
      </c>
      <c r="C8947" s="105">
        <v>16.03</v>
      </c>
      <c r="D8947" s="195">
        <f t="shared" si="138"/>
        <v>1</v>
      </c>
      <c r="E8947"/>
      <c r="F8947" s="96">
        <v>2.38</v>
      </c>
      <c r="G8947" s="91">
        <f t="shared" si="131"/>
        <v>9.2050000000000001</v>
      </c>
      <c r="H8947" s="41">
        <f t="shared" si="132"/>
        <v>2.4463176141553689E-4</v>
      </c>
      <c r="I8947" s="42">
        <f t="shared" si="133"/>
        <v>104.60661906078188</v>
      </c>
      <c r="J8947" s="41">
        <f t="shared" si="134"/>
        <v>2.5569444444444446E-4</v>
      </c>
      <c r="K8947" s="42">
        <f t="shared" si="135"/>
        <v>4.9247301209827175</v>
      </c>
      <c r="L8947" s="41">
        <f t="shared" si="136"/>
        <v>2.4463176141553689E-4</v>
      </c>
      <c r="M8947" s="42">
        <f t="shared" si="137"/>
        <v>4.6523271662193935</v>
      </c>
    </row>
    <row r="8948" spans="1:13" x14ac:dyDescent="0.2">
      <c r="A8948" s="84">
        <v>360</v>
      </c>
      <c r="B8948" s="85">
        <v>42271</v>
      </c>
      <c r="C8948" s="105">
        <v>16.05</v>
      </c>
      <c r="D8948" s="195">
        <f t="shared" si="138"/>
        <v>1</v>
      </c>
      <c r="E8948"/>
      <c r="F8948" s="96">
        <v>2.38</v>
      </c>
      <c r="G8948" s="91">
        <f t="shared" si="131"/>
        <v>9.2149999999999999</v>
      </c>
      <c r="H8948" s="41">
        <f t="shared" si="132"/>
        <v>2.4488617563256376E-4</v>
      </c>
      <c r="I8948" s="42">
        <f t="shared" si="133"/>
        <v>104.63223577566953</v>
      </c>
      <c r="J8948" s="41">
        <f t="shared" si="134"/>
        <v>2.5597222222222221E-4</v>
      </c>
      <c r="K8948" s="42">
        <f t="shared" si="135"/>
        <v>4.9249860932049394</v>
      </c>
      <c r="L8948" s="41">
        <f t="shared" si="136"/>
        <v>2.4488617563256376E-4</v>
      </c>
      <c r="M8948" s="42">
        <f t="shared" si="137"/>
        <v>4.6525720523950262</v>
      </c>
    </row>
    <row r="8949" spans="1:13" x14ac:dyDescent="0.2">
      <c r="A8949" s="84">
        <v>360</v>
      </c>
      <c r="B8949" s="85">
        <v>42272</v>
      </c>
      <c r="C8949" s="105">
        <v>16.02</v>
      </c>
      <c r="D8949" s="195">
        <f t="shared" si="138"/>
        <v>1</v>
      </c>
      <c r="E8949"/>
      <c r="F8949" s="96">
        <v>2.37</v>
      </c>
      <c r="G8949" s="91">
        <f t="shared" si="131"/>
        <v>9.1950000000000003</v>
      </c>
      <c r="H8949" s="41">
        <f t="shared" si="132"/>
        <v>2.4437732396509482E-4</v>
      </c>
      <c r="I8949" s="42">
        <f t="shared" si="133"/>
        <v>104.65780552144886</v>
      </c>
      <c r="J8949" s="41">
        <f t="shared" si="134"/>
        <v>2.5541666666666665E-4</v>
      </c>
      <c r="K8949" s="42">
        <f t="shared" si="135"/>
        <v>4.925241509871606</v>
      </c>
      <c r="L8949" s="41">
        <f t="shared" si="136"/>
        <v>2.4437732396509482E-4</v>
      </c>
      <c r="M8949" s="42">
        <f t="shared" si="137"/>
        <v>4.6528164297189916</v>
      </c>
    </row>
    <row r="8950" spans="1:13" x14ac:dyDescent="0.2">
      <c r="A8950" s="84">
        <v>360</v>
      </c>
      <c r="B8950" s="85">
        <v>42273</v>
      </c>
      <c r="C8950" s="105">
        <v>16.02</v>
      </c>
      <c r="D8950" s="195">
        <f t="shared" si="138"/>
        <v>1</v>
      </c>
      <c r="E8950"/>
      <c r="F8950" s="96">
        <v>2.37</v>
      </c>
      <c r="G8950" s="91">
        <f t="shared" si="131"/>
        <v>9.1950000000000003</v>
      </c>
      <c r="H8950" s="41">
        <f t="shared" si="132"/>
        <v>2.4437732396509482E-4</v>
      </c>
      <c r="I8950" s="42">
        <f t="shared" si="133"/>
        <v>104.68338151589425</v>
      </c>
      <c r="J8950" s="41">
        <f t="shared" si="134"/>
        <v>2.5541666666666665E-4</v>
      </c>
      <c r="K8950" s="42">
        <f t="shared" si="135"/>
        <v>4.9254969265382726</v>
      </c>
      <c r="L8950" s="41">
        <f t="shared" si="136"/>
        <v>2.4437732396509482E-4</v>
      </c>
      <c r="M8950" s="42">
        <f t="shared" si="137"/>
        <v>4.6530608070429569</v>
      </c>
    </row>
    <row r="8951" spans="1:13" x14ac:dyDescent="0.2">
      <c r="A8951" s="84">
        <v>360</v>
      </c>
      <c r="B8951" s="85">
        <v>42274</v>
      </c>
      <c r="C8951" s="105">
        <v>16.02</v>
      </c>
      <c r="D8951" s="195">
        <f t="shared" si="138"/>
        <v>1</v>
      </c>
      <c r="E8951"/>
      <c r="F8951" s="96">
        <v>2.37</v>
      </c>
      <c r="G8951" s="91">
        <f t="shared" si="131"/>
        <v>9.1950000000000003</v>
      </c>
      <c r="H8951" s="41">
        <f t="shared" si="132"/>
        <v>2.4437732396509482E-4</v>
      </c>
      <c r="I8951" s="42">
        <f t="shared" si="133"/>
        <v>104.70896376053273</v>
      </c>
      <c r="J8951" s="41">
        <f t="shared" si="134"/>
        <v>2.5541666666666665E-4</v>
      </c>
      <c r="K8951" s="42">
        <f t="shared" si="135"/>
        <v>4.9257523432049393</v>
      </c>
      <c r="L8951" s="41">
        <f t="shared" si="136"/>
        <v>2.4437732396509482E-4</v>
      </c>
      <c r="M8951" s="42">
        <f t="shared" si="137"/>
        <v>4.6533051843669222</v>
      </c>
    </row>
    <row r="8952" spans="1:13" x14ac:dyDescent="0.2">
      <c r="A8952" s="84">
        <v>360</v>
      </c>
      <c r="B8952" s="85">
        <v>42275</v>
      </c>
      <c r="C8952" s="105">
        <v>15.95</v>
      </c>
      <c r="D8952" s="195">
        <f t="shared" si="138"/>
        <v>1</v>
      </c>
      <c r="E8952"/>
      <c r="F8952" s="96">
        <v>2.38</v>
      </c>
      <c r="G8952" s="91">
        <f t="shared" si="131"/>
        <v>9.1649999999999991</v>
      </c>
      <c r="H8952" s="41">
        <f t="shared" si="132"/>
        <v>2.4361387217153307E-4</v>
      </c>
      <c r="I8952" s="42">
        <f t="shared" si="133"/>
        <v>104.73447231664549</v>
      </c>
      <c r="J8952" s="41">
        <f t="shared" si="134"/>
        <v>2.5458333333333333E-4</v>
      </c>
      <c r="K8952" s="42">
        <f t="shared" si="135"/>
        <v>4.9260069265382729</v>
      </c>
      <c r="L8952" s="41">
        <f t="shared" si="136"/>
        <v>2.4361387217153307E-4</v>
      </c>
      <c r="M8952" s="42">
        <f t="shared" si="137"/>
        <v>4.6535487982390933</v>
      </c>
    </row>
    <row r="8953" spans="1:13" x14ac:dyDescent="0.2">
      <c r="A8953" s="84">
        <v>360</v>
      </c>
      <c r="B8953" s="85">
        <v>42276</v>
      </c>
      <c r="C8953" s="105">
        <v>16.16</v>
      </c>
      <c r="D8953" s="195">
        <f t="shared" si="138"/>
        <v>1</v>
      </c>
      <c r="E8953"/>
      <c r="F8953" s="96">
        <v>2.38</v>
      </c>
      <c r="G8953" s="91">
        <f t="shared" si="131"/>
        <v>9.27</v>
      </c>
      <c r="H8953" s="41">
        <f t="shared" si="132"/>
        <v>2.4628503872192731E-4</v>
      </c>
      <c r="I8953" s="42">
        <f t="shared" si="133"/>
        <v>104.76026685021552</v>
      </c>
      <c r="J8953" s="41">
        <f t="shared" si="134"/>
        <v>2.5749999999999997E-4</v>
      </c>
      <c r="K8953" s="42">
        <f t="shared" si="135"/>
        <v>4.9262644265382729</v>
      </c>
      <c r="L8953" s="41">
        <f t="shared" si="136"/>
        <v>2.4628503872192731E-4</v>
      </c>
      <c r="M8953" s="42">
        <f t="shared" si="137"/>
        <v>4.6537950832778154</v>
      </c>
    </row>
    <row r="8954" spans="1:13" x14ac:dyDescent="0.2">
      <c r="A8954" s="84">
        <v>360</v>
      </c>
      <c r="B8954" s="85">
        <v>42277</v>
      </c>
      <c r="C8954" s="105">
        <v>16.170000000000002</v>
      </c>
      <c r="D8954" s="195">
        <f t="shared" si="138"/>
        <v>1</v>
      </c>
      <c r="E8954"/>
      <c r="F8954" s="96">
        <v>2.38</v>
      </c>
      <c r="G8954" s="91">
        <f t="shared" si="131"/>
        <v>9.2750000000000004</v>
      </c>
      <c r="H8954" s="41">
        <f t="shared" si="132"/>
        <v>2.4641217327459053E-4</v>
      </c>
      <c r="I8954" s="42">
        <f t="shared" si="133"/>
        <v>104.7860810552429</v>
      </c>
      <c r="J8954" s="41">
        <f t="shared" si="134"/>
        <v>2.576388888888889E-4</v>
      </c>
      <c r="K8954" s="42">
        <f t="shared" si="135"/>
        <v>4.9265220654271618</v>
      </c>
      <c r="L8954" s="41">
        <f t="shared" si="136"/>
        <v>2.4641217327459053E-4</v>
      </c>
      <c r="M8954" s="42">
        <f t="shared" si="137"/>
        <v>4.6540414954510902</v>
      </c>
    </row>
    <row r="8955" spans="1:13" x14ac:dyDescent="0.2">
      <c r="A8955" s="84">
        <v>360</v>
      </c>
      <c r="B8955" s="85">
        <v>42278</v>
      </c>
      <c r="C8955" s="105">
        <v>16.190000000000001</v>
      </c>
      <c r="D8955" s="195">
        <f t="shared" si="138"/>
        <v>1</v>
      </c>
      <c r="E8955"/>
      <c r="F8955" s="96">
        <v>2.36</v>
      </c>
      <c r="G8955" s="91">
        <f t="shared" si="131"/>
        <v>9.2750000000000004</v>
      </c>
      <c r="H8955" s="41">
        <f t="shared" si="132"/>
        <v>2.4641217327459053E-4</v>
      </c>
      <c r="I8955" s="42">
        <f t="shared" si="133"/>
        <v>104.81190162120465</v>
      </c>
      <c r="J8955" s="41">
        <f t="shared" si="134"/>
        <v>2.576388888888889E-4</v>
      </c>
      <c r="K8955" s="42">
        <f t="shared" si="135"/>
        <v>4.9267797043160506</v>
      </c>
      <c r="L8955" s="41">
        <f t="shared" si="136"/>
        <v>2.4641217327459053E-4</v>
      </c>
      <c r="M8955" s="42">
        <f t="shared" si="137"/>
        <v>4.6542879076243651</v>
      </c>
    </row>
    <row r="8956" spans="1:13" x14ac:dyDescent="0.2">
      <c r="A8956" s="84">
        <v>360</v>
      </c>
      <c r="B8956" s="85">
        <v>42279</v>
      </c>
      <c r="C8956" s="105">
        <v>16.149999999999999</v>
      </c>
      <c r="D8956" s="195">
        <f t="shared" si="138"/>
        <v>1</v>
      </c>
      <c r="E8956"/>
      <c r="F8956" s="96">
        <v>2.34</v>
      </c>
      <c r="G8956" s="91">
        <f t="shared" si="131"/>
        <v>9.2449999999999992</v>
      </c>
      <c r="H8956" s="41">
        <f t="shared" si="132"/>
        <v>2.4564927892689603E-4</v>
      </c>
      <c r="I8956" s="42">
        <f t="shared" si="133"/>
        <v>104.83764858926087</v>
      </c>
      <c r="J8956" s="41">
        <f t="shared" si="134"/>
        <v>2.5680555555555553E-4</v>
      </c>
      <c r="K8956" s="42">
        <f t="shared" si="135"/>
        <v>4.9270365098716065</v>
      </c>
      <c r="L8956" s="41">
        <f t="shared" si="136"/>
        <v>2.4564927892689603E-4</v>
      </c>
      <c r="M8956" s="42">
        <f t="shared" si="137"/>
        <v>4.6545335569032922</v>
      </c>
    </row>
    <row r="8957" spans="1:13" x14ac:dyDescent="0.2">
      <c r="A8957" s="84">
        <v>360</v>
      </c>
      <c r="B8957" s="85">
        <v>42280</v>
      </c>
      <c r="C8957" s="105">
        <v>16.149999999999999</v>
      </c>
      <c r="D8957" s="195">
        <f t="shared" si="138"/>
        <v>1</v>
      </c>
      <c r="E8957"/>
      <c r="F8957" s="96">
        <v>2.34</v>
      </c>
      <c r="G8957" s="91">
        <f t="shared" si="131"/>
        <v>9.2449999999999992</v>
      </c>
      <c r="H8957" s="41">
        <f t="shared" si="132"/>
        <v>2.4564927892689603E-4</v>
      </c>
      <c r="I8957" s="42">
        <f t="shared" si="133"/>
        <v>104.8634018820412</v>
      </c>
      <c r="J8957" s="41">
        <f t="shared" si="134"/>
        <v>2.5680555555555553E-4</v>
      </c>
      <c r="K8957" s="42">
        <f t="shared" si="135"/>
        <v>4.9272933154271623</v>
      </c>
      <c r="L8957" s="41">
        <f t="shared" si="136"/>
        <v>2.4564927892689603E-4</v>
      </c>
      <c r="M8957" s="42">
        <f t="shared" si="137"/>
        <v>4.6547792061822193</v>
      </c>
    </row>
    <row r="8958" spans="1:13" x14ac:dyDescent="0.2">
      <c r="A8958" s="84">
        <v>360</v>
      </c>
      <c r="B8958" s="85">
        <v>42281</v>
      </c>
      <c r="C8958" s="105">
        <v>16.149999999999999</v>
      </c>
      <c r="D8958" s="195">
        <f t="shared" si="138"/>
        <v>1</v>
      </c>
      <c r="E8958"/>
      <c r="F8958" s="96">
        <v>2.34</v>
      </c>
      <c r="G8958" s="91">
        <f t="shared" si="131"/>
        <v>9.2449999999999992</v>
      </c>
      <c r="H8958" s="41">
        <f t="shared" si="132"/>
        <v>2.4564927892689603E-4</v>
      </c>
      <c r="I8958" s="42">
        <f t="shared" si="133"/>
        <v>104.88916150109935</v>
      </c>
      <c r="J8958" s="41">
        <f t="shared" si="134"/>
        <v>2.5680555555555553E-4</v>
      </c>
      <c r="K8958" s="42">
        <f t="shared" si="135"/>
        <v>4.9275501209827182</v>
      </c>
      <c r="L8958" s="41">
        <f t="shared" si="136"/>
        <v>2.4564927892689603E-4</v>
      </c>
      <c r="M8958" s="42">
        <f t="shared" si="137"/>
        <v>4.6550248554611464</v>
      </c>
    </row>
    <row r="8959" spans="1:13" x14ac:dyDescent="0.2">
      <c r="A8959" s="84">
        <v>360</v>
      </c>
      <c r="B8959" s="85">
        <v>42282</v>
      </c>
      <c r="C8959" s="105">
        <v>16.13</v>
      </c>
      <c r="D8959" s="195">
        <f t="shared" si="138"/>
        <v>1</v>
      </c>
      <c r="E8959"/>
      <c r="F8959" s="96">
        <v>2.35</v>
      </c>
      <c r="G8959" s="91">
        <f t="shared" si="131"/>
        <v>9.24</v>
      </c>
      <c r="H8959" s="41">
        <f t="shared" si="132"/>
        <v>2.455221095578608E-4</v>
      </c>
      <c r="I8959" s="42">
        <f t="shared" si="133"/>
        <v>104.91491410930085</v>
      </c>
      <c r="J8959" s="41">
        <f t="shared" si="134"/>
        <v>2.5666666666666665E-4</v>
      </c>
      <c r="K8959" s="42">
        <f t="shared" si="135"/>
        <v>4.9278067876493852</v>
      </c>
      <c r="L8959" s="41">
        <f t="shared" si="136"/>
        <v>2.455221095578608E-4</v>
      </c>
      <c r="M8959" s="42">
        <f t="shared" si="137"/>
        <v>4.6552703775707043</v>
      </c>
    </row>
    <row r="8960" spans="1:13" x14ac:dyDescent="0.2">
      <c r="A8960" s="84">
        <v>360</v>
      </c>
      <c r="B8960" s="85">
        <v>42283</v>
      </c>
      <c r="C8960" s="105">
        <v>16.13</v>
      </c>
      <c r="D8960" s="195">
        <f t="shared" si="138"/>
        <v>1</v>
      </c>
      <c r="E8960"/>
      <c r="F8960" s="96">
        <v>2.37</v>
      </c>
      <c r="G8960" s="91">
        <f t="shared" si="131"/>
        <v>9.25</v>
      </c>
      <c r="H8960" s="41">
        <f t="shared" si="132"/>
        <v>2.4577644249190733E-4</v>
      </c>
      <c r="I8960" s="42">
        <f t="shared" si="133"/>
        <v>104.94069972365499</v>
      </c>
      <c r="J8960" s="41">
        <f t="shared" si="134"/>
        <v>2.5694444444444446E-4</v>
      </c>
      <c r="K8960" s="42">
        <f t="shared" si="135"/>
        <v>4.9280637320938299</v>
      </c>
      <c r="L8960" s="41">
        <f t="shared" si="136"/>
        <v>2.4577644249190733E-4</v>
      </c>
      <c r="M8960" s="42">
        <f t="shared" si="137"/>
        <v>4.6555161540131964</v>
      </c>
    </row>
    <row r="8961" spans="1:13" x14ac:dyDescent="0.2">
      <c r="A8961" s="84">
        <v>360</v>
      </c>
      <c r="B8961" s="85">
        <v>42284</v>
      </c>
      <c r="C8961" s="105">
        <v>16.149999999999999</v>
      </c>
      <c r="D8961" s="195">
        <f t="shared" si="138"/>
        <v>1</v>
      </c>
      <c r="E8961"/>
      <c r="F8961" s="96">
        <v>2.38</v>
      </c>
      <c r="G8961" s="91">
        <f t="shared" si="131"/>
        <v>9.2649999999999988</v>
      </c>
      <c r="H8961" s="41">
        <f t="shared" si="132"/>
        <v>2.4615789836790469E-4</v>
      </c>
      <c r="I8961" s="42">
        <f t="shared" si="133"/>
        <v>104.96653170575222</v>
      </c>
      <c r="J8961" s="41">
        <f t="shared" si="134"/>
        <v>2.5736111111111109E-4</v>
      </c>
      <c r="K8961" s="42">
        <f t="shared" si="135"/>
        <v>4.9283210932049411</v>
      </c>
      <c r="L8961" s="41">
        <f t="shared" si="136"/>
        <v>2.4615789836790469E-4</v>
      </c>
      <c r="M8961" s="42">
        <f t="shared" si="137"/>
        <v>4.6557623119115643</v>
      </c>
    </row>
    <row r="8962" spans="1:13" x14ac:dyDescent="0.2">
      <c r="A8962" s="84">
        <v>360</v>
      </c>
      <c r="B8962" s="85">
        <v>42285</v>
      </c>
      <c r="C8962" s="105">
        <v>16.149999999999999</v>
      </c>
      <c r="D8962" s="195">
        <f t="shared" si="138"/>
        <v>1</v>
      </c>
      <c r="E8962"/>
      <c r="F8962" s="96">
        <v>2.38</v>
      </c>
      <c r="G8962" s="91">
        <f t="shared" si="131"/>
        <v>9.2649999999999988</v>
      </c>
      <c r="H8962" s="41">
        <f t="shared" si="132"/>
        <v>2.4615789836790469E-4</v>
      </c>
      <c r="I8962" s="42">
        <f t="shared" si="133"/>
        <v>104.99237004659588</v>
      </c>
      <c r="J8962" s="41">
        <f t="shared" si="134"/>
        <v>2.5736111111111109E-4</v>
      </c>
      <c r="K8962" s="42">
        <f t="shared" si="135"/>
        <v>4.9285784543160522</v>
      </c>
      <c r="L8962" s="41">
        <f t="shared" si="136"/>
        <v>2.4615789836790469E-4</v>
      </c>
      <c r="M8962" s="42">
        <f t="shared" si="137"/>
        <v>4.6560084698099322</v>
      </c>
    </row>
    <row r="8963" spans="1:13" x14ac:dyDescent="0.2">
      <c r="A8963" s="84">
        <v>360</v>
      </c>
      <c r="B8963" s="85">
        <v>42286</v>
      </c>
      <c r="C8963" s="105">
        <v>16.149999999999999</v>
      </c>
      <c r="D8963" s="195">
        <f t="shared" si="138"/>
        <v>1</v>
      </c>
      <c r="E8963"/>
      <c r="F8963" s="96">
        <v>2.38</v>
      </c>
      <c r="G8963" s="91">
        <f t="shared" si="131"/>
        <v>9.2649999999999988</v>
      </c>
      <c r="H8963" s="41">
        <f t="shared" si="132"/>
        <v>2.4615789836790469E-4</v>
      </c>
      <c r="I8963" s="42">
        <f t="shared" si="133"/>
        <v>105.01821474775122</v>
      </c>
      <c r="J8963" s="41">
        <f t="shared" si="134"/>
        <v>2.5736111111111109E-4</v>
      </c>
      <c r="K8963" s="42">
        <f t="shared" si="135"/>
        <v>4.9288358154271634</v>
      </c>
      <c r="L8963" s="41">
        <f t="shared" si="136"/>
        <v>2.4615789836790469E-4</v>
      </c>
      <c r="M8963" s="42">
        <f t="shared" si="137"/>
        <v>4.6562546277083001</v>
      </c>
    </row>
    <row r="8964" spans="1:13" x14ac:dyDescent="0.2">
      <c r="A8964" s="84">
        <v>360</v>
      </c>
      <c r="B8964" s="85">
        <v>42287</v>
      </c>
      <c r="C8964" s="105">
        <v>16.149999999999999</v>
      </c>
      <c r="D8964" s="195">
        <f t="shared" si="138"/>
        <v>1</v>
      </c>
      <c r="E8964"/>
      <c r="F8964" s="96">
        <v>2.38</v>
      </c>
      <c r="G8964" s="91">
        <f t="shared" si="131"/>
        <v>9.2649999999999988</v>
      </c>
      <c r="H8964" s="41">
        <f t="shared" si="132"/>
        <v>2.4615789836790469E-4</v>
      </c>
      <c r="I8964" s="42">
        <f t="shared" si="133"/>
        <v>105.04406581078388</v>
      </c>
      <c r="J8964" s="41">
        <f t="shared" si="134"/>
        <v>2.5736111111111109E-4</v>
      </c>
      <c r="K8964" s="42">
        <f t="shared" si="135"/>
        <v>4.9290931765382746</v>
      </c>
      <c r="L8964" s="41">
        <f t="shared" si="136"/>
        <v>2.4615789836790469E-4</v>
      </c>
      <c r="M8964" s="42">
        <f t="shared" si="137"/>
        <v>4.656500785606668</v>
      </c>
    </row>
    <row r="8965" spans="1:13" x14ac:dyDescent="0.2">
      <c r="A8965" s="84">
        <v>360</v>
      </c>
      <c r="B8965" s="85">
        <v>42288</v>
      </c>
      <c r="C8965" s="105">
        <v>16.149999999999999</v>
      </c>
      <c r="D8965" s="195">
        <f t="shared" si="138"/>
        <v>1</v>
      </c>
      <c r="E8965"/>
      <c r="F8965" s="96">
        <v>2.38</v>
      </c>
      <c r="G8965" s="91">
        <f t="shared" si="131"/>
        <v>9.2649999999999988</v>
      </c>
      <c r="H8965" s="41">
        <f t="shared" si="132"/>
        <v>2.4615789836790469E-4</v>
      </c>
      <c r="I8965" s="42">
        <f t="shared" si="133"/>
        <v>105.06992323725989</v>
      </c>
      <c r="J8965" s="41">
        <f t="shared" si="134"/>
        <v>2.5736111111111109E-4</v>
      </c>
      <c r="K8965" s="42">
        <f t="shared" si="135"/>
        <v>4.9293505376493858</v>
      </c>
      <c r="L8965" s="41">
        <f t="shared" si="136"/>
        <v>2.4615789836790469E-4</v>
      </c>
      <c r="M8965" s="42">
        <f t="shared" si="137"/>
        <v>4.6567469435050359</v>
      </c>
    </row>
    <row r="8966" spans="1:13" x14ac:dyDescent="0.2">
      <c r="A8966" s="84">
        <v>360</v>
      </c>
      <c r="B8966" s="85">
        <v>42289</v>
      </c>
      <c r="C8966" s="105">
        <v>16.09</v>
      </c>
      <c r="D8966" s="195">
        <f t="shared" si="138"/>
        <v>1</v>
      </c>
      <c r="E8966"/>
      <c r="F8966" s="96">
        <v>2.37</v>
      </c>
      <c r="G8966" s="91">
        <f t="shared" si="131"/>
        <v>9.23</v>
      </c>
      <c r="H8966" s="41">
        <f t="shared" si="132"/>
        <v>2.4526775340527607E-4</v>
      </c>
      <c r="I8966" s="42">
        <f t="shared" si="133"/>
        <v>105.09569350128275</v>
      </c>
      <c r="J8966" s="41">
        <f t="shared" si="134"/>
        <v>2.563888888888889E-4</v>
      </c>
      <c r="K8966" s="42">
        <f t="shared" si="135"/>
        <v>4.9296069265382743</v>
      </c>
      <c r="L8966" s="41">
        <f t="shared" si="136"/>
        <v>2.4526775340527607E-4</v>
      </c>
      <c r="M8966" s="42">
        <f t="shared" si="137"/>
        <v>4.6569922112584408</v>
      </c>
    </row>
    <row r="8967" spans="1:13" x14ac:dyDescent="0.2">
      <c r="A8967" s="84">
        <v>360</v>
      </c>
      <c r="B8967" s="85">
        <v>42290</v>
      </c>
      <c r="C8967" s="105">
        <v>16.149999999999999</v>
      </c>
      <c r="D8967" s="195">
        <f t="shared" si="138"/>
        <v>1</v>
      </c>
      <c r="E8967"/>
      <c r="F8967" s="96">
        <v>2.36</v>
      </c>
      <c r="G8967" s="91">
        <f t="shared" si="131"/>
        <v>9.254999999999999</v>
      </c>
      <c r="H8967" s="41">
        <f t="shared" si="132"/>
        <v>2.4590360025356084E-4</v>
      </c>
      <c r="I8967" s="42">
        <f t="shared" si="133"/>
        <v>105.12153691068586</v>
      </c>
      <c r="J8967" s="41">
        <f t="shared" si="134"/>
        <v>2.5708333333333328E-4</v>
      </c>
      <c r="K8967" s="42">
        <f t="shared" si="135"/>
        <v>4.9298640098716078</v>
      </c>
      <c r="L8967" s="41">
        <f t="shared" si="136"/>
        <v>2.4590360025356084E-4</v>
      </c>
      <c r="M8967" s="42">
        <f t="shared" si="137"/>
        <v>4.6572381148586945</v>
      </c>
    </row>
    <row r="8968" spans="1:13" x14ac:dyDescent="0.2">
      <c r="A8968" s="84">
        <v>360</v>
      </c>
      <c r="B8968" s="85">
        <v>42291</v>
      </c>
      <c r="C8968" s="105">
        <v>16.11</v>
      </c>
      <c r="D8968" s="195">
        <f t="shared" si="138"/>
        <v>1</v>
      </c>
      <c r="E8968"/>
      <c r="F8968" s="96">
        <v>2.36</v>
      </c>
      <c r="G8968" s="91">
        <f t="shared" si="131"/>
        <v>9.2349999999999994</v>
      </c>
      <c r="H8968" s="41">
        <f t="shared" si="132"/>
        <v>2.4539493438413551E-4</v>
      </c>
      <c r="I8968" s="42">
        <f t="shared" si="133"/>
        <v>105.14733320333842</v>
      </c>
      <c r="J8968" s="41">
        <f t="shared" si="134"/>
        <v>2.5652777777777778E-4</v>
      </c>
      <c r="K8968" s="42">
        <f t="shared" si="135"/>
        <v>4.930120537649386</v>
      </c>
      <c r="L8968" s="41">
        <f t="shared" si="136"/>
        <v>2.4539493438413551E-4</v>
      </c>
      <c r="M8968" s="42">
        <f t="shared" si="137"/>
        <v>4.6574835097930789</v>
      </c>
    </row>
    <row r="8969" spans="1:13" x14ac:dyDescent="0.2">
      <c r="A8969" s="84">
        <v>360</v>
      </c>
      <c r="B8969" s="85">
        <v>42292</v>
      </c>
      <c r="C8969" s="105">
        <v>16.100000000000001</v>
      </c>
      <c r="D8969" s="195">
        <f t="shared" si="138"/>
        <v>1</v>
      </c>
      <c r="E8969"/>
      <c r="F8969" s="96">
        <v>2.38</v>
      </c>
      <c r="G8969" s="91">
        <f t="shared" si="131"/>
        <v>9.24</v>
      </c>
      <c r="H8969" s="41">
        <f t="shared" si="132"/>
        <v>2.455221095578608E-4</v>
      </c>
      <c r="I8969" s="42">
        <f t="shared" si="133"/>
        <v>105.17314919840089</v>
      </c>
      <c r="J8969" s="41">
        <f t="shared" si="134"/>
        <v>2.5666666666666665E-4</v>
      </c>
      <c r="K8969" s="42">
        <f t="shared" si="135"/>
        <v>4.930377204316053</v>
      </c>
      <c r="L8969" s="41">
        <f t="shared" si="136"/>
        <v>2.455221095578608E-4</v>
      </c>
      <c r="M8969" s="42">
        <f t="shared" si="137"/>
        <v>4.6577290319026368</v>
      </c>
    </row>
    <row r="8970" spans="1:13" x14ac:dyDescent="0.2">
      <c r="A8970" s="84">
        <v>360</v>
      </c>
      <c r="B8970" s="85">
        <v>42293</v>
      </c>
      <c r="C8970" s="105">
        <v>16.09</v>
      </c>
      <c r="D8970" s="195">
        <f t="shared" si="138"/>
        <v>1</v>
      </c>
      <c r="E8970"/>
      <c r="F8970" s="96">
        <v>2.36</v>
      </c>
      <c r="G8970" s="91">
        <f t="shared" si="131"/>
        <v>9.2249999999999996</v>
      </c>
      <c r="H8970" s="41">
        <f t="shared" si="132"/>
        <v>2.4514056662083838E-4</v>
      </c>
      <c r="I8970" s="42">
        <f t="shared" si="133"/>
        <v>105.19893140378869</v>
      </c>
      <c r="J8970" s="41">
        <f t="shared" si="134"/>
        <v>2.5624999999999997E-4</v>
      </c>
      <c r="K8970" s="42">
        <f t="shared" si="135"/>
        <v>4.9306334543160526</v>
      </c>
      <c r="L8970" s="41">
        <f t="shared" si="136"/>
        <v>2.4514056662083838E-4</v>
      </c>
      <c r="M8970" s="42">
        <f t="shared" si="137"/>
        <v>4.6579741724692578</v>
      </c>
    </row>
    <row r="8971" spans="1:13" x14ac:dyDescent="0.2">
      <c r="A8971" s="84">
        <v>360</v>
      </c>
      <c r="B8971" s="85">
        <v>42294</v>
      </c>
      <c r="C8971" s="105">
        <v>16.09</v>
      </c>
      <c r="D8971" s="195">
        <f t="shared" si="138"/>
        <v>1</v>
      </c>
      <c r="E8971"/>
      <c r="F8971" s="96">
        <v>2.36</v>
      </c>
      <c r="G8971" s="91">
        <f t="shared" si="131"/>
        <v>9.2249999999999996</v>
      </c>
      <c r="H8971" s="41">
        <f t="shared" si="132"/>
        <v>2.4514056662083838E-4</v>
      </c>
      <c r="I8971" s="42">
        <f t="shared" si="133"/>
        <v>105.22471992944092</v>
      </c>
      <c r="J8971" s="41">
        <f t="shared" si="134"/>
        <v>2.5624999999999997E-4</v>
      </c>
      <c r="K8971" s="42">
        <f t="shared" si="135"/>
        <v>4.9308897043160522</v>
      </c>
      <c r="L8971" s="41">
        <f t="shared" si="136"/>
        <v>2.4514056662083838E-4</v>
      </c>
      <c r="M8971" s="42">
        <f t="shared" si="137"/>
        <v>4.6582193130358789</v>
      </c>
    </row>
    <row r="8972" spans="1:13" x14ac:dyDescent="0.2">
      <c r="A8972" s="84">
        <v>360</v>
      </c>
      <c r="B8972" s="85">
        <v>42295</v>
      </c>
      <c r="C8972" s="105">
        <v>16.09</v>
      </c>
      <c r="D8972" s="195">
        <f t="shared" si="138"/>
        <v>1</v>
      </c>
      <c r="E8972"/>
      <c r="F8972" s="96">
        <v>2.36</v>
      </c>
      <c r="G8972" s="91">
        <f t="shared" ref="G8972:G9001" si="139">(C8972+F8972)/2</f>
        <v>9.2249999999999996</v>
      </c>
      <c r="H8972" s="41">
        <f t="shared" ref="H8972:H9001" si="140">((1+G8972/100)^(1/360))-1</f>
        <v>2.4514056662083838E-4</v>
      </c>
      <c r="I8972" s="42">
        <f t="shared" ref="I8972:I9001" si="141">I8971*(1+H8972)</f>
        <v>105.25051477690694</v>
      </c>
      <c r="J8972" s="41">
        <f t="shared" ref="J8972:J9001" si="142">((C8972+F8972)/2)/36000</f>
        <v>2.5624999999999997E-4</v>
      </c>
      <c r="K8972" s="42">
        <f t="shared" ref="K8972:K9001" si="143">K8971+J8972</f>
        <v>4.9311459543160518</v>
      </c>
      <c r="L8972" s="41">
        <f t="shared" ref="L8972:L9001" si="144">((1+G8972/100)^(1/360))-1</f>
        <v>2.4514056662083838E-4</v>
      </c>
      <c r="M8972" s="42">
        <f t="shared" ref="M8972:M9001" si="145">M8971+L8972</f>
        <v>4.6584644536024999</v>
      </c>
    </row>
    <row r="8973" spans="1:13" x14ac:dyDescent="0.2">
      <c r="A8973" s="84">
        <v>360</v>
      </c>
      <c r="B8973" s="85">
        <v>42296</v>
      </c>
      <c r="C8973" s="105">
        <v>16.07</v>
      </c>
      <c r="D8973" s="195">
        <f t="shared" si="138"/>
        <v>1</v>
      </c>
      <c r="E8973"/>
      <c r="F8973" s="96">
        <v>2.38</v>
      </c>
      <c r="G8973" s="91">
        <f t="shared" si="139"/>
        <v>9.2249999999999996</v>
      </c>
      <c r="H8973" s="41">
        <f t="shared" si="140"/>
        <v>2.4514056662083838E-4</v>
      </c>
      <c r="I8973" s="42">
        <f t="shared" si="141"/>
        <v>105.27631594773649</v>
      </c>
      <c r="J8973" s="41">
        <f t="shared" si="142"/>
        <v>2.5624999999999997E-4</v>
      </c>
      <c r="K8973" s="42">
        <f t="shared" si="143"/>
        <v>4.9314022043160515</v>
      </c>
      <c r="L8973" s="41">
        <f t="shared" si="144"/>
        <v>2.4514056662083838E-4</v>
      </c>
      <c r="M8973" s="42">
        <f t="shared" si="145"/>
        <v>4.658709594169121</v>
      </c>
    </row>
    <row r="8974" spans="1:13" x14ac:dyDescent="0.2">
      <c r="A8974" s="84">
        <v>360</v>
      </c>
      <c r="B8974" s="85">
        <v>42297</v>
      </c>
      <c r="C8974" s="105">
        <v>16.11</v>
      </c>
      <c r="D8974" s="195">
        <f t="shared" si="138"/>
        <v>1</v>
      </c>
      <c r="E8974"/>
      <c r="F8974" s="96">
        <v>2.36</v>
      </c>
      <c r="G8974" s="91">
        <f t="shared" si="139"/>
        <v>9.2349999999999994</v>
      </c>
      <c r="H8974" s="41">
        <f t="shared" si="140"/>
        <v>2.4539493438413551E-4</v>
      </c>
      <c r="I8974" s="42">
        <f t="shared" si="141"/>
        <v>105.30215022238069</v>
      </c>
      <c r="J8974" s="41">
        <f t="shared" si="142"/>
        <v>2.5652777777777778E-4</v>
      </c>
      <c r="K8974" s="42">
        <f t="shared" si="143"/>
        <v>4.9316587320938297</v>
      </c>
      <c r="L8974" s="41">
        <f t="shared" si="144"/>
        <v>2.4539493438413551E-4</v>
      </c>
      <c r="M8974" s="42">
        <f t="shared" si="145"/>
        <v>4.6589549891035054</v>
      </c>
    </row>
    <row r="8975" spans="1:13" x14ac:dyDescent="0.2">
      <c r="A8975" s="84">
        <v>360</v>
      </c>
      <c r="B8975" s="85">
        <v>42298</v>
      </c>
      <c r="C8975" s="105">
        <v>16.12</v>
      </c>
      <c r="D8975" s="195">
        <f t="shared" si="138"/>
        <v>1</v>
      </c>
      <c r="E8975"/>
      <c r="F8975" s="96">
        <v>2.38</v>
      </c>
      <c r="G8975" s="91">
        <f t="shared" si="139"/>
        <v>9.25</v>
      </c>
      <c r="H8975" s="41">
        <f t="shared" si="140"/>
        <v>2.4577644249190733E-4</v>
      </c>
      <c r="I8975" s="42">
        <f t="shared" si="141"/>
        <v>105.32803101024909</v>
      </c>
      <c r="J8975" s="41">
        <f t="shared" si="142"/>
        <v>2.5694444444444446E-4</v>
      </c>
      <c r="K8975" s="42">
        <f t="shared" si="143"/>
        <v>4.9319156765382743</v>
      </c>
      <c r="L8975" s="41">
        <f t="shared" si="144"/>
        <v>2.4577644249190733E-4</v>
      </c>
      <c r="M8975" s="42">
        <f t="shared" si="145"/>
        <v>4.6592007655459975</v>
      </c>
    </row>
    <row r="8976" spans="1:13" x14ac:dyDescent="0.2">
      <c r="A8976" s="84">
        <v>360</v>
      </c>
      <c r="B8976" s="85">
        <v>42299</v>
      </c>
      <c r="C8976" s="105">
        <v>16.100000000000001</v>
      </c>
      <c r="D8976" s="195">
        <f t="shared" si="138"/>
        <v>1</v>
      </c>
      <c r="E8976"/>
      <c r="F8976" s="96">
        <v>2.36</v>
      </c>
      <c r="G8976" s="91">
        <f t="shared" si="139"/>
        <v>9.23</v>
      </c>
      <c r="H8976" s="41">
        <f t="shared" si="140"/>
        <v>2.4526775340527607E-4</v>
      </c>
      <c r="I8976" s="42">
        <f t="shared" si="141"/>
        <v>105.35386457978558</v>
      </c>
      <c r="J8976" s="41">
        <f t="shared" si="142"/>
        <v>2.563888888888889E-4</v>
      </c>
      <c r="K8976" s="42">
        <f t="shared" si="143"/>
        <v>4.9321720654271628</v>
      </c>
      <c r="L8976" s="41">
        <f t="shared" si="144"/>
        <v>2.4526775340527607E-4</v>
      </c>
      <c r="M8976" s="42">
        <f t="shared" si="145"/>
        <v>4.6594460332994032</v>
      </c>
    </row>
    <row r="8977" spans="1:13" x14ac:dyDescent="0.2">
      <c r="A8977" s="84">
        <v>360</v>
      </c>
      <c r="B8977" s="85">
        <v>42300</v>
      </c>
      <c r="C8977" s="105">
        <v>16.12</v>
      </c>
      <c r="D8977" s="195">
        <f t="shared" si="138"/>
        <v>1</v>
      </c>
      <c r="E8977"/>
      <c r="F8977" s="96">
        <v>2.44</v>
      </c>
      <c r="G8977" s="91">
        <f t="shared" si="139"/>
        <v>9.2800000000000011</v>
      </c>
      <c r="H8977" s="41">
        <f t="shared" si="140"/>
        <v>2.4653930202633845E-4</v>
      </c>
      <c r="I8977" s="42">
        <f t="shared" si="141"/>
        <v>105.37983844802486</v>
      </c>
      <c r="J8977" s="41">
        <f t="shared" si="142"/>
        <v>2.5777777777777783E-4</v>
      </c>
      <c r="K8977" s="42">
        <f t="shared" si="143"/>
        <v>4.9324298432049405</v>
      </c>
      <c r="L8977" s="41">
        <f t="shared" si="144"/>
        <v>2.4653930202633845E-4</v>
      </c>
      <c r="M8977" s="42">
        <f t="shared" si="145"/>
        <v>4.6596925726014291</v>
      </c>
    </row>
    <row r="8978" spans="1:13" x14ac:dyDescent="0.2">
      <c r="A8978" s="84">
        <v>360</v>
      </c>
      <c r="B8978" s="85">
        <v>42301</v>
      </c>
      <c r="C8978" s="105">
        <v>16.12</v>
      </c>
      <c r="D8978" s="195">
        <f t="shared" si="138"/>
        <v>1</v>
      </c>
      <c r="E8978"/>
      <c r="F8978" s="96">
        <v>2.44</v>
      </c>
      <c r="G8978" s="91">
        <f t="shared" si="139"/>
        <v>9.2800000000000011</v>
      </c>
      <c r="H8978" s="41">
        <f t="shared" si="140"/>
        <v>2.4653930202633845E-4</v>
      </c>
      <c r="I8978" s="42">
        <f t="shared" si="141"/>
        <v>105.40581871984348</v>
      </c>
      <c r="J8978" s="41">
        <f t="shared" si="142"/>
        <v>2.5777777777777783E-4</v>
      </c>
      <c r="K8978" s="42">
        <f t="shared" si="143"/>
        <v>4.9326876209827182</v>
      </c>
      <c r="L8978" s="41">
        <f t="shared" si="144"/>
        <v>2.4653930202633845E-4</v>
      </c>
      <c r="M8978" s="42">
        <f t="shared" si="145"/>
        <v>4.659939111903455</v>
      </c>
    </row>
    <row r="8979" spans="1:13" x14ac:dyDescent="0.2">
      <c r="A8979" s="84">
        <v>360</v>
      </c>
      <c r="B8979" s="85">
        <v>42302</v>
      </c>
      <c r="C8979" s="105">
        <v>16.12</v>
      </c>
      <c r="D8979" s="195">
        <f t="shared" si="138"/>
        <v>1</v>
      </c>
      <c r="E8979"/>
      <c r="F8979" s="96">
        <v>2.44</v>
      </c>
      <c r="G8979" s="91">
        <f t="shared" si="139"/>
        <v>9.2800000000000011</v>
      </c>
      <c r="H8979" s="41">
        <f t="shared" si="140"/>
        <v>2.4653930202633845E-4</v>
      </c>
      <c r="I8979" s="42">
        <f t="shared" si="141"/>
        <v>105.43180539682018</v>
      </c>
      <c r="J8979" s="41">
        <f t="shared" si="142"/>
        <v>2.5777777777777783E-4</v>
      </c>
      <c r="K8979" s="42">
        <f t="shared" si="143"/>
        <v>4.9329453987604959</v>
      </c>
      <c r="L8979" s="41">
        <f t="shared" si="144"/>
        <v>2.4653930202633845E-4</v>
      </c>
      <c r="M8979" s="42">
        <f t="shared" si="145"/>
        <v>4.6601856512054809</v>
      </c>
    </row>
    <row r="8980" spans="1:13" x14ac:dyDescent="0.2">
      <c r="A8980" s="84">
        <v>360</v>
      </c>
      <c r="B8980" s="85">
        <v>42303</v>
      </c>
      <c r="C8980" s="105">
        <v>16.170000000000002</v>
      </c>
      <c r="D8980" s="195">
        <f t="shared" si="138"/>
        <v>1</v>
      </c>
      <c r="E8980"/>
      <c r="F8980" s="96">
        <v>2.4500000000000002</v>
      </c>
      <c r="G8980" s="91">
        <f t="shared" si="139"/>
        <v>9.31</v>
      </c>
      <c r="H8980" s="41">
        <f t="shared" si="140"/>
        <v>2.473019527475806E-4</v>
      </c>
      <c r="I8980" s="42">
        <f t="shared" si="141"/>
        <v>105.45787888817652</v>
      </c>
      <c r="J8980" s="41">
        <f t="shared" si="142"/>
        <v>2.5861111111111115E-4</v>
      </c>
      <c r="K8980" s="42">
        <f t="shared" si="143"/>
        <v>4.9332040098716066</v>
      </c>
      <c r="L8980" s="41">
        <f t="shared" si="144"/>
        <v>2.473019527475806E-4</v>
      </c>
      <c r="M8980" s="42">
        <f t="shared" si="145"/>
        <v>4.660432953158228</v>
      </c>
    </row>
    <row r="8981" spans="1:13" x14ac:dyDescent="0.2">
      <c r="A8981" s="84">
        <v>360</v>
      </c>
      <c r="B8981" s="85">
        <v>42304</v>
      </c>
      <c r="C8981" s="105">
        <v>16.239999999999998</v>
      </c>
      <c r="D8981" s="195">
        <f t="shared" si="138"/>
        <v>1</v>
      </c>
      <c r="E8981"/>
      <c r="F8981" s="96">
        <v>2.42</v>
      </c>
      <c r="G8981" s="91">
        <f t="shared" si="139"/>
        <v>9.3299999999999983</v>
      </c>
      <c r="H8981" s="41">
        <f t="shared" si="140"/>
        <v>2.4781027061093752E-4</v>
      </c>
      <c r="I8981" s="42">
        <f t="shared" si="141"/>
        <v>105.48401243368185</v>
      </c>
      <c r="J8981" s="41">
        <f t="shared" si="142"/>
        <v>2.5916666666666661E-4</v>
      </c>
      <c r="K8981" s="42">
        <f t="shared" si="143"/>
        <v>4.9334631765382735</v>
      </c>
      <c r="L8981" s="41">
        <f t="shared" si="144"/>
        <v>2.4781027061093752E-4</v>
      </c>
      <c r="M8981" s="42">
        <f t="shared" si="145"/>
        <v>4.6606807634288394</v>
      </c>
    </row>
    <row r="8982" spans="1:13" x14ac:dyDescent="0.2">
      <c r="A8982" s="84">
        <v>360</v>
      </c>
      <c r="B8982" s="85">
        <v>42305</v>
      </c>
      <c r="C8982" s="105">
        <v>16.22</v>
      </c>
      <c r="D8982" s="195">
        <f t="shared" si="138"/>
        <v>1</v>
      </c>
      <c r="E8982"/>
      <c r="F8982" s="96">
        <v>2.4300000000000002</v>
      </c>
      <c r="G8982" s="91">
        <f t="shared" si="139"/>
        <v>9.3249999999999993</v>
      </c>
      <c r="H8982" s="41">
        <f t="shared" si="140"/>
        <v>2.4768319983903275E-4</v>
      </c>
      <c r="I8982" s="42">
        <f t="shared" si="141"/>
        <v>105.51013905141329</v>
      </c>
      <c r="J8982" s="41">
        <f t="shared" si="142"/>
        <v>2.5902777777777778E-4</v>
      </c>
      <c r="K8982" s="42">
        <f t="shared" si="143"/>
        <v>4.9337222043160516</v>
      </c>
      <c r="L8982" s="41">
        <f t="shared" si="144"/>
        <v>2.4768319983903275E-4</v>
      </c>
      <c r="M8982" s="42">
        <f t="shared" si="145"/>
        <v>4.6609284466286782</v>
      </c>
    </row>
    <row r="8983" spans="1:13" x14ac:dyDescent="0.2">
      <c r="A8983" s="84">
        <v>360</v>
      </c>
      <c r="B8983" s="85">
        <v>42306</v>
      </c>
      <c r="C8983" s="105">
        <v>16.260000000000002</v>
      </c>
      <c r="D8983" s="195">
        <f t="shared" si="138"/>
        <v>1</v>
      </c>
      <c r="E8983"/>
      <c r="F8983" s="96">
        <v>2.39</v>
      </c>
      <c r="G8983" s="91">
        <f t="shared" si="139"/>
        <v>9.3250000000000011</v>
      </c>
      <c r="H8983" s="41">
        <f t="shared" si="140"/>
        <v>2.4768319983903275E-4</v>
      </c>
      <c r="I8983" s="42">
        <f t="shared" si="141"/>
        <v>105.53627214026901</v>
      </c>
      <c r="J8983" s="41">
        <f t="shared" si="142"/>
        <v>2.5902777777777778E-4</v>
      </c>
      <c r="K8983" s="42">
        <f t="shared" si="143"/>
        <v>4.9339812320938297</v>
      </c>
      <c r="L8983" s="41">
        <f t="shared" si="144"/>
        <v>2.4768319983903275E-4</v>
      </c>
      <c r="M8983" s="42">
        <f t="shared" si="145"/>
        <v>4.661176129828517</v>
      </c>
    </row>
    <row r="8984" spans="1:13" x14ac:dyDescent="0.2">
      <c r="A8984" s="84">
        <v>360</v>
      </c>
      <c r="B8984" s="85">
        <v>42307</v>
      </c>
      <c r="C8984" s="105">
        <v>16.190000000000001</v>
      </c>
      <c r="D8984" s="195">
        <f t="shared" si="138"/>
        <v>1</v>
      </c>
      <c r="E8984"/>
      <c r="F8984" s="96">
        <v>2.38</v>
      </c>
      <c r="G8984" s="91">
        <f t="shared" si="139"/>
        <v>9.2850000000000001</v>
      </c>
      <c r="H8984" s="41">
        <f t="shared" si="140"/>
        <v>2.4666642497761515E-4</v>
      </c>
      <c r="I8984" s="42">
        <f t="shared" si="141"/>
        <v>105.56230439522331</v>
      </c>
      <c r="J8984" s="41">
        <f t="shared" si="142"/>
        <v>2.5791666666666666E-4</v>
      </c>
      <c r="K8984" s="42">
        <f t="shared" si="143"/>
        <v>4.9342391487604962</v>
      </c>
      <c r="L8984" s="41">
        <f t="shared" si="144"/>
        <v>2.4666642497761515E-4</v>
      </c>
      <c r="M8984" s="42">
        <f t="shared" si="145"/>
        <v>4.6614227962534951</v>
      </c>
    </row>
    <row r="8985" spans="1:13" x14ac:dyDescent="0.2">
      <c r="A8985" s="84">
        <v>360</v>
      </c>
      <c r="B8985" s="85">
        <v>42308</v>
      </c>
      <c r="C8985" s="105">
        <v>16.190000000000001</v>
      </c>
      <c r="D8985" s="195">
        <f t="shared" si="138"/>
        <v>1</v>
      </c>
      <c r="E8985"/>
      <c r="F8985" s="96">
        <v>2.38</v>
      </c>
      <c r="G8985" s="91">
        <f t="shared" si="139"/>
        <v>9.2850000000000001</v>
      </c>
      <c r="H8985" s="41">
        <f t="shared" si="140"/>
        <v>2.4666642497761515E-4</v>
      </c>
      <c r="I8985" s="42">
        <f t="shared" si="141"/>
        <v>105.58834307146087</v>
      </c>
      <c r="J8985" s="41">
        <f t="shared" si="142"/>
        <v>2.5791666666666666E-4</v>
      </c>
      <c r="K8985" s="42">
        <f t="shared" si="143"/>
        <v>4.9344970654271627</v>
      </c>
      <c r="L8985" s="41">
        <f t="shared" si="144"/>
        <v>2.4666642497761515E-4</v>
      </c>
      <c r="M8985" s="42">
        <f t="shared" si="145"/>
        <v>4.6616694626784732</v>
      </c>
    </row>
    <row r="8986" spans="1:13" x14ac:dyDescent="0.2">
      <c r="A8986" s="84">
        <v>360</v>
      </c>
      <c r="B8986" s="85">
        <v>42309</v>
      </c>
      <c r="C8986" s="105">
        <v>16.190000000000001</v>
      </c>
      <c r="D8986" s="195">
        <f t="shared" si="138"/>
        <v>1</v>
      </c>
      <c r="E8986"/>
      <c r="F8986" s="96">
        <v>2.38</v>
      </c>
      <c r="G8986" s="91">
        <f t="shared" si="139"/>
        <v>9.2850000000000001</v>
      </c>
      <c r="H8986" s="41">
        <f t="shared" si="140"/>
        <v>2.4666642497761515E-4</v>
      </c>
      <c r="I8986" s="42">
        <f t="shared" si="141"/>
        <v>105.61438817056562</v>
      </c>
      <c r="J8986" s="41">
        <f t="shared" si="142"/>
        <v>2.5791666666666666E-4</v>
      </c>
      <c r="K8986" s="42">
        <f t="shared" si="143"/>
        <v>4.9347549820938292</v>
      </c>
      <c r="L8986" s="41">
        <f t="shared" si="144"/>
        <v>2.4666642497761515E-4</v>
      </c>
      <c r="M8986" s="42">
        <f t="shared" si="145"/>
        <v>4.6619161291034512</v>
      </c>
    </row>
    <row r="8987" spans="1:13" x14ac:dyDescent="0.2">
      <c r="A8987" s="84">
        <v>360</v>
      </c>
      <c r="B8987" s="85">
        <v>42310</v>
      </c>
      <c r="C8987" s="105">
        <v>16.22</v>
      </c>
      <c r="D8987" s="195">
        <f t="shared" si="138"/>
        <v>1</v>
      </c>
      <c r="E8987"/>
      <c r="F8987" s="96">
        <v>2.38</v>
      </c>
      <c r="G8987" s="91">
        <f t="shared" si="139"/>
        <v>9.2999999999999989</v>
      </c>
      <c r="H8987" s="41">
        <f t="shared" si="140"/>
        <v>2.4704775903483522E-4</v>
      </c>
      <c r="I8987" s="42">
        <f t="shared" si="141"/>
        <v>105.640479968485</v>
      </c>
      <c r="J8987" s="41">
        <f t="shared" si="142"/>
        <v>2.5833333333333329E-4</v>
      </c>
      <c r="K8987" s="42">
        <f t="shared" si="143"/>
        <v>4.9350133154271623</v>
      </c>
      <c r="L8987" s="41">
        <f t="shared" si="144"/>
        <v>2.4704775903483522E-4</v>
      </c>
      <c r="M8987" s="42">
        <f t="shared" si="145"/>
        <v>4.662163176862486</v>
      </c>
    </row>
    <row r="8988" spans="1:13" x14ac:dyDescent="0.2">
      <c r="A8988" s="84">
        <v>360</v>
      </c>
      <c r="B8988" s="85">
        <v>42311</v>
      </c>
      <c r="C8988" s="105">
        <v>16.21</v>
      </c>
      <c r="D8988" s="195">
        <f t="shared" si="138"/>
        <v>1</v>
      </c>
      <c r="E8988"/>
      <c r="F8988" s="96">
        <v>2.36</v>
      </c>
      <c r="G8988" s="91">
        <f t="shared" si="139"/>
        <v>9.2850000000000001</v>
      </c>
      <c r="H8988" s="41">
        <f t="shared" si="140"/>
        <v>2.4666642497761515E-4</v>
      </c>
      <c r="I8988" s="42">
        <f t="shared" si="141"/>
        <v>105.66653792801173</v>
      </c>
      <c r="J8988" s="41">
        <f t="shared" si="142"/>
        <v>2.5791666666666666E-4</v>
      </c>
      <c r="K8988" s="42">
        <f t="shared" si="143"/>
        <v>4.9352712320938288</v>
      </c>
      <c r="L8988" s="41">
        <f t="shared" si="144"/>
        <v>2.4666642497761515E-4</v>
      </c>
      <c r="M8988" s="42">
        <f t="shared" si="145"/>
        <v>4.6624098432874632</v>
      </c>
    </row>
    <row r="8989" spans="1:13" x14ac:dyDescent="0.2">
      <c r="A8989" s="84">
        <v>360</v>
      </c>
      <c r="B8989" s="85">
        <v>42312</v>
      </c>
      <c r="C8989" s="105">
        <v>16.2</v>
      </c>
      <c r="D8989" s="195">
        <f t="shared" si="138"/>
        <v>1</v>
      </c>
      <c r="E8989"/>
      <c r="F8989" s="96">
        <v>2.36</v>
      </c>
      <c r="G8989" s="91">
        <f t="shared" si="139"/>
        <v>9.2799999999999994</v>
      </c>
      <c r="H8989" s="41">
        <f t="shared" si="140"/>
        <v>2.4653930202633845E-4</v>
      </c>
      <c r="I8989" s="42">
        <f t="shared" si="141"/>
        <v>105.69258888252004</v>
      </c>
      <c r="J8989" s="41">
        <f t="shared" si="142"/>
        <v>2.5777777777777778E-4</v>
      </c>
      <c r="K8989" s="42">
        <f t="shared" si="143"/>
        <v>4.9355290098716065</v>
      </c>
      <c r="L8989" s="41">
        <f t="shared" si="144"/>
        <v>2.4653930202633845E-4</v>
      </c>
      <c r="M8989" s="42">
        <f t="shared" si="145"/>
        <v>4.6626563825894891</v>
      </c>
    </row>
    <row r="8990" spans="1:13" x14ac:dyDescent="0.2">
      <c r="A8990" s="84">
        <v>360</v>
      </c>
      <c r="B8990" s="85">
        <v>42313</v>
      </c>
      <c r="C8990" s="105">
        <v>16.149999999999999</v>
      </c>
      <c r="D8990" s="195">
        <f t="shared" si="138"/>
        <v>1</v>
      </c>
      <c r="E8990"/>
      <c r="F8990" s="96">
        <v>2.38</v>
      </c>
      <c r="G8990" s="91">
        <f t="shared" si="139"/>
        <v>9.2649999999999988</v>
      </c>
      <c r="H8990" s="41">
        <f t="shared" si="140"/>
        <v>2.4615789836790469E-4</v>
      </c>
      <c r="I8990" s="42">
        <f t="shared" si="141"/>
        <v>105.71860594807242</v>
      </c>
      <c r="J8990" s="41">
        <f t="shared" si="142"/>
        <v>2.5736111111111109E-4</v>
      </c>
      <c r="K8990" s="42">
        <f t="shared" si="143"/>
        <v>4.9357863709827177</v>
      </c>
      <c r="L8990" s="41">
        <f t="shared" si="144"/>
        <v>2.4615789836790469E-4</v>
      </c>
      <c r="M8990" s="42">
        <f t="shared" si="145"/>
        <v>4.662902540487857</v>
      </c>
    </row>
    <row r="8991" spans="1:13" x14ac:dyDescent="0.2">
      <c r="A8991" s="84">
        <v>360</v>
      </c>
      <c r="B8991" s="85">
        <v>42314</v>
      </c>
      <c r="C8991" s="105">
        <v>16.04</v>
      </c>
      <c r="D8991" s="195">
        <f t="shared" si="138"/>
        <v>1</v>
      </c>
      <c r="E8991"/>
      <c r="F8991" s="96">
        <v>2.38</v>
      </c>
      <c r="G8991" s="91">
        <f t="shared" si="139"/>
        <v>9.2099999999999991</v>
      </c>
      <c r="H8991" s="41">
        <f t="shared" si="140"/>
        <v>2.4475897142806069E-4</v>
      </c>
      <c r="I8991" s="42">
        <f t="shared" si="141"/>
        <v>105.74448152532509</v>
      </c>
      <c r="J8991" s="41">
        <f t="shared" si="142"/>
        <v>2.5583333333333328E-4</v>
      </c>
      <c r="K8991" s="42">
        <f t="shared" si="143"/>
        <v>4.9360422043160508</v>
      </c>
      <c r="L8991" s="41">
        <f t="shared" si="144"/>
        <v>2.4475897142806069E-4</v>
      </c>
      <c r="M8991" s="42">
        <f t="shared" si="145"/>
        <v>4.6631472994592853</v>
      </c>
    </row>
    <row r="8992" spans="1:13" x14ac:dyDescent="0.2">
      <c r="A8992" s="84">
        <v>360</v>
      </c>
      <c r="B8992" s="85">
        <v>42315</v>
      </c>
      <c r="C8992" s="105">
        <v>16.04</v>
      </c>
      <c r="D8992" s="195">
        <f t="shared" si="138"/>
        <v>1</v>
      </c>
      <c r="E8992"/>
      <c r="F8992" s="96">
        <v>2.38</v>
      </c>
      <c r="G8992" s="91">
        <f t="shared" si="139"/>
        <v>9.2099999999999991</v>
      </c>
      <c r="H8992" s="41">
        <f t="shared" si="140"/>
        <v>2.4475897142806069E-4</v>
      </c>
      <c r="I8992" s="42">
        <f t="shared" si="141"/>
        <v>105.77036343585742</v>
      </c>
      <c r="J8992" s="41">
        <f t="shared" si="142"/>
        <v>2.5583333333333328E-4</v>
      </c>
      <c r="K8992" s="42">
        <f t="shared" si="143"/>
        <v>4.9362980376493839</v>
      </c>
      <c r="L8992" s="41">
        <f t="shared" si="144"/>
        <v>2.4475897142806069E-4</v>
      </c>
      <c r="M8992" s="42">
        <f t="shared" si="145"/>
        <v>4.6633920584307136</v>
      </c>
    </row>
    <row r="8993" spans="1:13" x14ac:dyDescent="0.2">
      <c r="A8993" s="84">
        <v>360</v>
      </c>
      <c r="B8993" s="85">
        <v>42316</v>
      </c>
      <c r="C8993" s="105">
        <v>16.04</v>
      </c>
      <c r="D8993" s="195">
        <f t="shared" si="138"/>
        <v>1</v>
      </c>
      <c r="E8993"/>
      <c r="F8993" s="96">
        <v>2.38</v>
      </c>
      <c r="G8993" s="91">
        <f t="shared" si="139"/>
        <v>9.2099999999999991</v>
      </c>
      <c r="H8993" s="41">
        <f t="shared" si="140"/>
        <v>2.4475897142806069E-4</v>
      </c>
      <c r="I8993" s="42">
        <f t="shared" si="141"/>
        <v>105.79625168121956</v>
      </c>
      <c r="J8993" s="41">
        <f t="shared" si="142"/>
        <v>2.5583333333333328E-4</v>
      </c>
      <c r="K8993" s="42">
        <f t="shared" si="143"/>
        <v>4.936553870982717</v>
      </c>
      <c r="L8993" s="41">
        <f t="shared" si="144"/>
        <v>2.4475897142806069E-4</v>
      </c>
      <c r="M8993" s="42">
        <f t="shared" si="145"/>
        <v>4.6636368174021419</v>
      </c>
    </row>
    <row r="8994" spans="1:13" x14ac:dyDescent="0.2">
      <c r="A8994" s="84">
        <v>360</v>
      </c>
      <c r="B8994" s="85">
        <v>42317</v>
      </c>
      <c r="C8994" s="105">
        <v>16.05</v>
      </c>
      <c r="D8994" s="195">
        <f t="shared" si="138"/>
        <v>1</v>
      </c>
      <c r="E8994"/>
      <c r="F8994" s="96">
        <v>2.42</v>
      </c>
      <c r="G8994" s="91">
        <f t="shared" si="139"/>
        <v>9.2349999999999994</v>
      </c>
      <c r="H8994" s="41">
        <f t="shared" si="140"/>
        <v>2.4539493438413551E-4</v>
      </c>
      <c r="I8994" s="42">
        <f t="shared" si="141"/>
        <v>105.82221354545896</v>
      </c>
      <c r="J8994" s="41">
        <f t="shared" si="142"/>
        <v>2.5652777777777778E-4</v>
      </c>
      <c r="K8994" s="42">
        <f t="shared" si="143"/>
        <v>4.9368103987604952</v>
      </c>
      <c r="L8994" s="41">
        <f t="shared" si="144"/>
        <v>2.4539493438413551E-4</v>
      </c>
      <c r="M8994" s="42">
        <f t="shared" si="145"/>
        <v>4.6638822123365262</v>
      </c>
    </row>
    <row r="8995" spans="1:13" x14ac:dyDescent="0.2">
      <c r="A8995" s="84">
        <v>360</v>
      </c>
      <c r="B8995" s="85">
        <v>42318</v>
      </c>
      <c r="C8995" s="105">
        <v>16.09</v>
      </c>
      <c r="D8995" s="195">
        <f t="shared" si="138"/>
        <v>1</v>
      </c>
      <c r="E8995"/>
      <c r="F8995" s="96">
        <v>2.42</v>
      </c>
      <c r="G8995" s="91">
        <f t="shared" si="139"/>
        <v>9.254999999999999</v>
      </c>
      <c r="H8995" s="41">
        <f t="shared" si="140"/>
        <v>2.4590360025356084E-4</v>
      </c>
      <c r="I8995" s="42">
        <f t="shared" si="141"/>
        <v>105.8482356087566</v>
      </c>
      <c r="J8995" s="41">
        <f t="shared" si="142"/>
        <v>2.5708333333333328E-4</v>
      </c>
      <c r="K8995" s="42">
        <f t="shared" si="143"/>
        <v>4.9370674820938287</v>
      </c>
      <c r="L8995" s="41">
        <f t="shared" si="144"/>
        <v>2.4590360025356084E-4</v>
      </c>
      <c r="M8995" s="42">
        <f t="shared" si="145"/>
        <v>4.66412811593678</v>
      </c>
    </row>
    <row r="8996" spans="1:13" x14ac:dyDescent="0.2">
      <c r="A8996" s="84">
        <v>360</v>
      </c>
      <c r="B8996" s="85">
        <v>42319</v>
      </c>
      <c r="C8996" s="105">
        <v>16.07</v>
      </c>
      <c r="D8996" s="195">
        <f t="shared" si="138"/>
        <v>1</v>
      </c>
      <c r="E8996"/>
      <c r="F8996" s="96">
        <v>2.4300000000000002</v>
      </c>
      <c r="G8996" s="91">
        <f t="shared" si="139"/>
        <v>9.25</v>
      </c>
      <c r="H8996" s="41">
        <f t="shared" si="140"/>
        <v>2.4577644249190733E-4</v>
      </c>
      <c r="I8996" s="42">
        <f t="shared" si="141"/>
        <v>105.87425061154856</v>
      </c>
      <c r="J8996" s="41">
        <f t="shared" si="142"/>
        <v>2.5694444444444446E-4</v>
      </c>
      <c r="K8996" s="42">
        <f t="shared" si="143"/>
        <v>4.9373244265382734</v>
      </c>
      <c r="L8996" s="41">
        <f t="shared" si="144"/>
        <v>2.4577644249190733E-4</v>
      </c>
      <c r="M8996" s="42">
        <f t="shared" si="145"/>
        <v>4.6643738923792721</v>
      </c>
    </row>
    <row r="8997" spans="1:13" x14ac:dyDescent="0.2">
      <c r="A8997" s="84">
        <v>360</v>
      </c>
      <c r="B8997" s="85">
        <v>42320</v>
      </c>
      <c r="C8997" s="105">
        <v>16.079999999999998</v>
      </c>
      <c r="D8997" s="195">
        <f t="shared" si="138"/>
        <v>1</v>
      </c>
      <c r="E8997"/>
      <c r="F8997" s="96">
        <v>2.42</v>
      </c>
      <c r="G8997" s="91">
        <f t="shared" si="139"/>
        <v>9.25</v>
      </c>
      <c r="H8997" s="41">
        <f t="shared" si="140"/>
        <v>2.4577644249190733E-4</v>
      </c>
      <c r="I8997" s="42">
        <f t="shared" si="141"/>
        <v>105.90027200821537</v>
      </c>
      <c r="J8997" s="41">
        <f t="shared" si="142"/>
        <v>2.5694444444444446E-4</v>
      </c>
      <c r="K8997" s="42">
        <f t="shared" si="143"/>
        <v>4.9375813709827181</v>
      </c>
      <c r="L8997" s="41">
        <f t="shared" si="144"/>
        <v>2.4577644249190733E-4</v>
      </c>
      <c r="M8997" s="42">
        <f t="shared" si="145"/>
        <v>4.6646196688217643</v>
      </c>
    </row>
    <row r="8998" spans="1:13" x14ac:dyDescent="0.2">
      <c r="A8998" s="84">
        <v>360</v>
      </c>
      <c r="B8998" s="85">
        <v>42321</v>
      </c>
      <c r="C8998" s="105">
        <v>16.07</v>
      </c>
      <c r="D8998" s="195">
        <f t="shared" si="138"/>
        <v>1</v>
      </c>
      <c r="E8998"/>
      <c r="F8998" s="96">
        <v>2.41</v>
      </c>
      <c r="G8998" s="91">
        <f t="shared" si="139"/>
        <v>9.24</v>
      </c>
      <c r="H8998" s="41">
        <f t="shared" si="140"/>
        <v>2.455221095578608E-4</v>
      </c>
      <c r="I8998" s="42">
        <f t="shared" si="141"/>
        <v>105.92627286640158</v>
      </c>
      <c r="J8998" s="41">
        <f t="shared" si="142"/>
        <v>2.5666666666666665E-4</v>
      </c>
      <c r="K8998" s="42">
        <f t="shared" si="143"/>
        <v>4.9378380376493851</v>
      </c>
      <c r="L8998" s="41">
        <f t="shared" si="144"/>
        <v>2.455221095578608E-4</v>
      </c>
      <c r="M8998" s="42">
        <f t="shared" si="145"/>
        <v>4.6648651909313221</v>
      </c>
    </row>
    <row r="8999" spans="1:13" x14ac:dyDescent="0.2">
      <c r="A8999" s="84">
        <v>360</v>
      </c>
      <c r="B8999" s="85">
        <v>42322</v>
      </c>
      <c r="C8999" s="105">
        <v>16.07</v>
      </c>
      <c r="D8999" s="195">
        <f t="shared" si="138"/>
        <v>1</v>
      </c>
      <c r="E8999"/>
      <c r="F8999" s="96">
        <v>2.41</v>
      </c>
      <c r="G8999" s="91">
        <f t="shared" si="139"/>
        <v>9.24</v>
      </c>
      <c r="H8999" s="41">
        <f t="shared" si="140"/>
        <v>2.455221095578608E-4</v>
      </c>
      <c r="I8999" s="42">
        <f t="shared" si="141"/>
        <v>105.95228010837333</v>
      </c>
      <c r="J8999" s="41">
        <f t="shared" si="142"/>
        <v>2.5666666666666665E-4</v>
      </c>
      <c r="K8999" s="42">
        <f t="shared" si="143"/>
        <v>4.9380947043160521</v>
      </c>
      <c r="L8999" s="41">
        <f t="shared" si="144"/>
        <v>2.455221095578608E-4</v>
      </c>
      <c r="M8999" s="42">
        <f t="shared" si="145"/>
        <v>4.66511071304088</v>
      </c>
    </row>
    <row r="9000" spans="1:13" x14ac:dyDescent="0.2">
      <c r="A9000" s="84">
        <v>360</v>
      </c>
      <c r="B9000" s="85">
        <v>42323</v>
      </c>
      <c r="C9000" s="105">
        <v>16.07</v>
      </c>
      <c r="D9000" s="195">
        <f t="shared" si="138"/>
        <v>1</v>
      </c>
      <c r="E9000"/>
      <c r="F9000" s="96">
        <v>2.41</v>
      </c>
      <c r="G9000" s="91">
        <f t="shared" si="139"/>
        <v>9.24</v>
      </c>
      <c r="H9000" s="41">
        <f t="shared" si="140"/>
        <v>2.455221095578608E-4</v>
      </c>
      <c r="I9000" s="42">
        <f t="shared" si="141"/>
        <v>105.978293735698</v>
      </c>
      <c r="J9000" s="41">
        <f t="shared" si="142"/>
        <v>2.5666666666666665E-4</v>
      </c>
      <c r="K9000" s="42">
        <f t="shared" si="143"/>
        <v>4.9383513709827191</v>
      </c>
      <c r="L9000" s="41">
        <f t="shared" si="144"/>
        <v>2.455221095578608E-4</v>
      </c>
      <c r="M9000" s="42">
        <f t="shared" si="145"/>
        <v>4.6653562351504378</v>
      </c>
    </row>
    <row r="9001" spans="1:13" x14ac:dyDescent="0.2">
      <c r="A9001" s="84">
        <v>360</v>
      </c>
      <c r="B9001" s="85">
        <v>42324</v>
      </c>
      <c r="C9001" s="105">
        <v>16.05</v>
      </c>
      <c r="D9001" s="195">
        <f t="shared" si="138"/>
        <v>1</v>
      </c>
      <c r="E9001"/>
      <c r="F9001" s="96">
        <v>2.4300000000000002</v>
      </c>
      <c r="G9001" s="91">
        <f t="shared" si="139"/>
        <v>9.24</v>
      </c>
      <c r="H9001" s="41">
        <f t="shared" si="140"/>
        <v>2.455221095578608E-4</v>
      </c>
      <c r="I9001" s="42">
        <f t="shared" si="141"/>
        <v>106.00431374994334</v>
      </c>
      <c r="J9001" s="41">
        <f t="shared" si="142"/>
        <v>2.5666666666666665E-4</v>
      </c>
      <c r="K9001" s="42">
        <f t="shared" si="143"/>
        <v>4.9386080376493862</v>
      </c>
      <c r="L9001" s="41">
        <f t="shared" si="144"/>
        <v>2.455221095578608E-4</v>
      </c>
      <c r="M9001" s="42">
        <f t="shared" si="145"/>
        <v>4.6656017572599957</v>
      </c>
    </row>
    <row r="9002" spans="1:13" x14ac:dyDescent="0.2">
      <c r="A9002" s="84">
        <v>360</v>
      </c>
      <c r="B9002" s="85">
        <v>42325</v>
      </c>
      <c r="C9002" s="105">
        <v>16.04</v>
      </c>
      <c r="D9002" s="195">
        <f>B9002-B9001</f>
        <v>1</v>
      </c>
      <c r="E9002"/>
      <c r="F9002" s="96">
        <v>2.4300000000000002</v>
      </c>
      <c r="G9002" s="91">
        <f t="shared" ref="G9002:G9065" si="146">(C9002+F9002)/2</f>
        <v>9.2349999999999994</v>
      </c>
      <c r="H9002" s="41">
        <f t="shared" ref="H9002:H9065" si="147">((1+G9002/100)^(1/360))-1</f>
        <v>2.4539493438413551E-4</v>
      </c>
      <c r="I9002" s="42">
        <f t="shared" ref="I9002:I9065" si="148">I9001*(1+H9002)</f>
        <v>106.03032667156045</v>
      </c>
      <c r="J9002" s="41">
        <f t="shared" ref="J9002:J9065" si="149">((C9002+F9002)/2)/36000</f>
        <v>2.5652777777777778E-4</v>
      </c>
      <c r="K9002" s="42">
        <f t="shared" ref="K9002:K9065" si="150">K9001+J9002</f>
        <v>4.9388645654271643</v>
      </c>
      <c r="L9002" s="41">
        <f t="shared" ref="L9002:L9065" si="151">((1+G9002/100)^(1/360))-1</f>
        <v>2.4539493438413551E-4</v>
      </c>
      <c r="M9002" s="42">
        <f t="shared" ref="M9002:M9065" si="152">M9001+L9002</f>
        <v>4.6658471521943801</v>
      </c>
    </row>
    <row r="9003" spans="1:13" x14ac:dyDescent="0.2">
      <c r="A9003" s="84">
        <v>360</v>
      </c>
      <c r="B9003" s="85">
        <v>42326</v>
      </c>
      <c r="C9003" s="105">
        <v>16.02</v>
      </c>
      <c r="D9003" s="195">
        <f t="shared" ref="D9003:D9075" si="153">B9003-B9002</f>
        <v>1</v>
      </c>
      <c r="E9003"/>
      <c r="F9003" s="96">
        <v>2.4500000000000002</v>
      </c>
      <c r="G9003" s="91">
        <f t="shared" si="146"/>
        <v>9.2349999999999994</v>
      </c>
      <c r="H9003" s="41">
        <f t="shared" si="147"/>
        <v>2.4539493438413551E-4</v>
      </c>
      <c r="I9003" s="42">
        <f t="shared" si="148"/>
        <v>106.05634597661674</v>
      </c>
      <c r="J9003" s="41">
        <f t="shared" si="149"/>
        <v>2.5652777777777778E-4</v>
      </c>
      <c r="K9003" s="42">
        <f t="shared" si="150"/>
        <v>4.9391210932049425</v>
      </c>
      <c r="L9003" s="41">
        <f t="shared" si="151"/>
        <v>2.4539493438413551E-4</v>
      </c>
      <c r="M9003" s="42">
        <f t="shared" si="152"/>
        <v>4.6660925471287644</v>
      </c>
    </row>
    <row r="9004" spans="1:13" x14ac:dyDescent="0.2">
      <c r="A9004" s="84">
        <v>360</v>
      </c>
      <c r="B9004" s="85">
        <v>42327</v>
      </c>
      <c r="C9004" s="105">
        <v>16.04</v>
      </c>
      <c r="D9004" s="195">
        <f t="shared" si="153"/>
        <v>1</v>
      </c>
      <c r="E9004"/>
      <c r="F9004" s="96">
        <v>2.44</v>
      </c>
      <c r="G9004" s="91">
        <f t="shared" si="146"/>
        <v>9.24</v>
      </c>
      <c r="H9004" s="41">
        <f t="shared" si="147"/>
        <v>2.455221095578608E-4</v>
      </c>
      <c r="I9004" s="42">
        <f t="shared" si="148"/>
        <v>106.08238515441292</v>
      </c>
      <c r="J9004" s="41">
        <f t="shared" si="149"/>
        <v>2.5666666666666665E-4</v>
      </c>
      <c r="K9004" s="42">
        <f t="shared" si="150"/>
        <v>4.9393777598716095</v>
      </c>
      <c r="L9004" s="41">
        <f t="shared" si="151"/>
        <v>2.455221095578608E-4</v>
      </c>
      <c r="M9004" s="42">
        <f t="shared" si="152"/>
        <v>4.6663380692383223</v>
      </c>
    </row>
    <row r="9005" spans="1:13" x14ac:dyDescent="0.2">
      <c r="A9005" s="84">
        <v>360</v>
      </c>
      <c r="B9005" s="85">
        <v>42328</v>
      </c>
      <c r="C9005" s="105">
        <v>16.03</v>
      </c>
      <c r="D9005" s="195">
        <f t="shared" si="153"/>
        <v>1</v>
      </c>
      <c r="E9005"/>
      <c r="F9005" s="96">
        <v>2.42</v>
      </c>
      <c r="G9005" s="91">
        <f t="shared" si="146"/>
        <v>9.2250000000000014</v>
      </c>
      <c r="H9005" s="41">
        <f t="shared" si="147"/>
        <v>2.4514056662083838E-4</v>
      </c>
      <c r="I9005" s="42">
        <f t="shared" si="148"/>
        <v>106.10839025041817</v>
      </c>
      <c r="J9005" s="41">
        <f t="shared" si="149"/>
        <v>2.5625000000000002E-4</v>
      </c>
      <c r="K9005" s="42">
        <f t="shared" si="150"/>
        <v>4.9396340098716092</v>
      </c>
      <c r="L9005" s="41">
        <f t="shared" si="151"/>
        <v>2.4514056662083838E-4</v>
      </c>
      <c r="M9005" s="42">
        <f t="shared" si="152"/>
        <v>4.6665832098049433</v>
      </c>
    </row>
    <row r="9006" spans="1:13" x14ac:dyDescent="0.2">
      <c r="A9006" s="84">
        <v>360</v>
      </c>
      <c r="B9006" s="85">
        <v>42329</v>
      </c>
      <c r="C9006" s="105">
        <v>16.03</v>
      </c>
      <c r="D9006" s="195">
        <f t="shared" si="153"/>
        <v>1</v>
      </c>
      <c r="E9006"/>
      <c r="F9006" s="96">
        <v>2.42</v>
      </c>
      <c r="G9006" s="91">
        <f t="shared" si="146"/>
        <v>9.2250000000000014</v>
      </c>
      <c r="H9006" s="41">
        <f t="shared" si="147"/>
        <v>2.4514056662083838E-4</v>
      </c>
      <c r="I9006" s="42">
        <f t="shared" si="148"/>
        <v>106.13440172132738</v>
      </c>
      <c r="J9006" s="41">
        <f t="shared" si="149"/>
        <v>2.5625000000000002E-4</v>
      </c>
      <c r="K9006" s="42">
        <f t="shared" si="150"/>
        <v>4.9398902598716088</v>
      </c>
      <c r="L9006" s="41">
        <f t="shared" si="151"/>
        <v>2.4514056662083838E-4</v>
      </c>
      <c r="M9006" s="42">
        <f t="shared" si="152"/>
        <v>4.6668283503715644</v>
      </c>
    </row>
    <row r="9007" spans="1:13" x14ac:dyDescent="0.2">
      <c r="A9007" s="84">
        <v>360</v>
      </c>
      <c r="B9007" s="85">
        <v>42330</v>
      </c>
      <c r="C9007" s="105">
        <v>16.03</v>
      </c>
      <c r="D9007" s="195">
        <f t="shared" si="153"/>
        <v>1</v>
      </c>
      <c r="E9007"/>
      <c r="F9007" s="96">
        <v>2.42</v>
      </c>
      <c r="G9007" s="91">
        <f t="shared" si="146"/>
        <v>9.2250000000000014</v>
      </c>
      <c r="H9007" s="41">
        <f t="shared" si="147"/>
        <v>2.4514056662083838E-4</v>
      </c>
      <c r="I9007" s="42">
        <f t="shared" si="148"/>
        <v>106.1604195687033</v>
      </c>
      <c r="J9007" s="41">
        <f t="shared" si="149"/>
        <v>2.5625000000000002E-4</v>
      </c>
      <c r="K9007" s="42">
        <f t="shared" si="150"/>
        <v>4.9401465098716084</v>
      </c>
      <c r="L9007" s="41">
        <f t="shared" si="151"/>
        <v>2.4514056662083838E-4</v>
      </c>
      <c r="M9007" s="42">
        <f t="shared" si="152"/>
        <v>4.6670734909381855</v>
      </c>
    </row>
    <row r="9008" spans="1:13" x14ac:dyDescent="0.2">
      <c r="A9008" s="84">
        <v>360</v>
      </c>
      <c r="B9008" s="85">
        <v>42331</v>
      </c>
      <c r="C9008" s="105">
        <v>16.04</v>
      </c>
      <c r="D9008" s="195">
        <f t="shared" si="153"/>
        <v>1</v>
      </c>
      <c r="E9008"/>
      <c r="F9008" s="96">
        <v>2.4300000000000002</v>
      </c>
      <c r="G9008" s="91">
        <f t="shared" si="146"/>
        <v>9.2349999999999994</v>
      </c>
      <c r="H9008" s="41">
        <f t="shared" si="147"/>
        <v>2.4539493438413551E-4</v>
      </c>
      <c r="I9008" s="42">
        <f t="shared" si="148"/>
        <v>106.18647079789756</v>
      </c>
      <c r="J9008" s="41">
        <f t="shared" si="149"/>
        <v>2.5652777777777778E-4</v>
      </c>
      <c r="K9008" s="42">
        <f t="shared" si="150"/>
        <v>4.9404030376493866</v>
      </c>
      <c r="L9008" s="41">
        <f t="shared" si="151"/>
        <v>2.4539493438413551E-4</v>
      </c>
      <c r="M9008" s="42">
        <f t="shared" si="152"/>
        <v>4.6673188858725698</v>
      </c>
    </row>
    <row r="9009" spans="1:13" x14ac:dyDescent="0.2">
      <c r="A9009" s="84">
        <v>360</v>
      </c>
      <c r="B9009" s="85">
        <v>42332</v>
      </c>
      <c r="C9009" s="105">
        <v>16.079999999999998</v>
      </c>
      <c r="D9009" s="195">
        <f t="shared" si="153"/>
        <v>1</v>
      </c>
      <c r="E9009"/>
      <c r="F9009" s="96">
        <v>2.48</v>
      </c>
      <c r="G9009" s="91">
        <f t="shared" si="146"/>
        <v>9.2799999999999994</v>
      </c>
      <c r="H9009" s="41">
        <f t="shared" si="147"/>
        <v>2.4653930202633845E-4</v>
      </c>
      <c r="I9009" s="42">
        <f t="shared" si="148"/>
        <v>106.21264993629271</v>
      </c>
      <c r="J9009" s="41">
        <f t="shared" si="149"/>
        <v>2.5777777777777778E-4</v>
      </c>
      <c r="K9009" s="42">
        <f t="shared" si="150"/>
        <v>4.9406608154271643</v>
      </c>
      <c r="L9009" s="41">
        <f t="shared" si="151"/>
        <v>2.4653930202633845E-4</v>
      </c>
      <c r="M9009" s="42">
        <f t="shared" si="152"/>
        <v>4.6675654251745957</v>
      </c>
    </row>
    <row r="9010" spans="1:13" x14ac:dyDescent="0.2">
      <c r="A9010" s="84">
        <v>360</v>
      </c>
      <c r="B9010" s="85">
        <v>42333</v>
      </c>
      <c r="C9010" s="105">
        <v>16.100000000000001</v>
      </c>
      <c r="D9010" s="195">
        <f t="shared" si="153"/>
        <v>1</v>
      </c>
      <c r="E9010"/>
      <c r="F9010" s="96">
        <v>2.4700000000000002</v>
      </c>
      <c r="G9010" s="91">
        <f t="shared" si="146"/>
        <v>9.2850000000000001</v>
      </c>
      <c r="H9010" s="41">
        <f t="shared" si="147"/>
        <v>2.4666642497761515E-4</v>
      </c>
      <c r="I9010" s="42">
        <f t="shared" si="148"/>
        <v>106.23884903093989</v>
      </c>
      <c r="J9010" s="41">
        <f t="shared" si="149"/>
        <v>2.5791666666666666E-4</v>
      </c>
      <c r="K9010" s="42">
        <f t="shared" si="150"/>
        <v>4.9409187320938308</v>
      </c>
      <c r="L9010" s="41">
        <f t="shared" si="151"/>
        <v>2.4666642497761515E-4</v>
      </c>
      <c r="M9010" s="42">
        <f t="shared" si="152"/>
        <v>4.6678120915995738</v>
      </c>
    </row>
    <row r="9011" spans="1:13" x14ac:dyDescent="0.2">
      <c r="A9011" s="84">
        <v>360</v>
      </c>
      <c r="B9011" s="85">
        <v>42334</v>
      </c>
      <c r="C9011" s="105">
        <v>16.100000000000001</v>
      </c>
      <c r="D9011" s="195">
        <f t="shared" si="153"/>
        <v>1</v>
      </c>
      <c r="E9011"/>
      <c r="F9011" s="96">
        <v>2.5</v>
      </c>
      <c r="G9011" s="91">
        <f t="shared" si="146"/>
        <v>9.3000000000000007</v>
      </c>
      <c r="H9011" s="41">
        <f t="shared" si="147"/>
        <v>2.4704775903483522E-4</v>
      </c>
      <c r="I9011" s="42">
        <f t="shared" si="148"/>
        <v>106.26509510051542</v>
      </c>
      <c r="J9011" s="41">
        <f t="shared" si="149"/>
        <v>2.5833333333333334E-4</v>
      </c>
      <c r="K9011" s="42">
        <f t="shared" si="150"/>
        <v>4.9411770654271638</v>
      </c>
      <c r="L9011" s="41">
        <f t="shared" si="151"/>
        <v>2.4704775903483522E-4</v>
      </c>
      <c r="M9011" s="42">
        <f t="shared" si="152"/>
        <v>4.6680591393586086</v>
      </c>
    </row>
    <row r="9012" spans="1:13" x14ac:dyDescent="0.2">
      <c r="A9012" s="84">
        <v>360</v>
      </c>
      <c r="B9012" s="85">
        <v>42335</v>
      </c>
      <c r="C9012" s="105">
        <v>16.09</v>
      </c>
      <c r="D9012" s="195">
        <f t="shared" si="153"/>
        <v>1</v>
      </c>
      <c r="E9012"/>
      <c r="F9012" s="96">
        <v>2.4700000000000002</v>
      </c>
      <c r="G9012" s="91">
        <f t="shared" si="146"/>
        <v>9.2799999999999994</v>
      </c>
      <c r="H9012" s="41">
        <f t="shared" si="147"/>
        <v>2.4653930202633845E-4</v>
      </c>
      <c r="I9012" s="42">
        <f t="shared" si="148"/>
        <v>106.29129362289127</v>
      </c>
      <c r="J9012" s="41">
        <f t="shared" si="149"/>
        <v>2.5777777777777778E-4</v>
      </c>
      <c r="K9012" s="42">
        <f t="shared" si="150"/>
        <v>4.9414348432049415</v>
      </c>
      <c r="L9012" s="41">
        <f t="shared" si="151"/>
        <v>2.4653930202633845E-4</v>
      </c>
      <c r="M9012" s="42">
        <f t="shared" si="152"/>
        <v>4.6683056786606354</v>
      </c>
    </row>
    <row r="9013" spans="1:13" x14ac:dyDescent="0.2">
      <c r="A9013" s="84">
        <v>360</v>
      </c>
      <c r="B9013" s="85">
        <v>42336</v>
      </c>
      <c r="C9013" s="105">
        <v>16.09</v>
      </c>
      <c r="D9013" s="195">
        <f t="shared" si="153"/>
        <v>1</v>
      </c>
      <c r="E9013"/>
      <c r="F9013" s="96">
        <v>2.4700000000000002</v>
      </c>
      <c r="G9013" s="91">
        <f t="shared" si="146"/>
        <v>9.2799999999999994</v>
      </c>
      <c r="H9013" s="41">
        <f t="shared" si="147"/>
        <v>2.4653930202633845E-4</v>
      </c>
      <c r="I9013" s="42">
        <f t="shared" si="148"/>
        <v>106.31749860423254</v>
      </c>
      <c r="J9013" s="41">
        <f t="shared" si="149"/>
        <v>2.5777777777777778E-4</v>
      </c>
      <c r="K9013" s="42">
        <f t="shared" si="150"/>
        <v>4.9416926209827192</v>
      </c>
      <c r="L9013" s="41">
        <f t="shared" si="151"/>
        <v>2.4653930202633845E-4</v>
      </c>
      <c r="M9013" s="42">
        <f t="shared" si="152"/>
        <v>4.6685522179626613</v>
      </c>
    </row>
    <row r="9014" spans="1:13" x14ac:dyDescent="0.2">
      <c r="A9014" s="84">
        <v>360</v>
      </c>
      <c r="B9014" s="85">
        <v>42337</v>
      </c>
      <c r="C9014" s="105">
        <v>16.09</v>
      </c>
      <c r="D9014" s="195">
        <f t="shared" si="153"/>
        <v>1</v>
      </c>
      <c r="E9014"/>
      <c r="F9014" s="96">
        <v>2.4700000000000002</v>
      </c>
      <c r="G9014" s="91">
        <f t="shared" si="146"/>
        <v>9.2799999999999994</v>
      </c>
      <c r="H9014" s="41">
        <f t="shared" si="147"/>
        <v>2.4653930202633845E-4</v>
      </c>
      <c r="I9014" s="42">
        <f t="shared" si="148"/>
        <v>106.34371004613162</v>
      </c>
      <c r="J9014" s="41">
        <f t="shared" si="149"/>
        <v>2.5777777777777778E-4</v>
      </c>
      <c r="K9014" s="42">
        <f t="shared" si="150"/>
        <v>4.9419503987604969</v>
      </c>
      <c r="L9014" s="41">
        <f t="shared" si="151"/>
        <v>2.4653930202633845E-4</v>
      </c>
      <c r="M9014" s="42">
        <f t="shared" si="152"/>
        <v>4.6687987572646872</v>
      </c>
    </row>
    <row r="9015" spans="1:13" x14ac:dyDescent="0.2">
      <c r="A9015" s="84">
        <v>360</v>
      </c>
      <c r="B9015" s="85">
        <v>42338</v>
      </c>
      <c r="C9015" s="105">
        <v>16.11</v>
      </c>
      <c r="D9015" s="195">
        <f t="shared" si="153"/>
        <v>1</v>
      </c>
      <c r="E9015"/>
      <c r="F9015" s="96">
        <v>2.48</v>
      </c>
      <c r="G9015" s="91">
        <f t="shared" si="146"/>
        <v>9.2949999999999999</v>
      </c>
      <c r="H9015" s="41">
        <f t="shared" si="147"/>
        <v>2.4692065348141945E-4</v>
      </c>
      <c r="I9015" s="42">
        <f t="shared" si="148"/>
        <v>106.36996850450984</v>
      </c>
      <c r="J9015" s="41">
        <f t="shared" si="149"/>
        <v>2.5819444444444447E-4</v>
      </c>
      <c r="K9015" s="42">
        <f t="shared" si="150"/>
        <v>4.9422085932049411</v>
      </c>
      <c r="L9015" s="41">
        <f t="shared" si="151"/>
        <v>2.4692065348141945E-4</v>
      </c>
      <c r="M9015" s="42">
        <f t="shared" si="152"/>
        <v>4.6690456779181684</v>
      </c>
    </row>
    <row r="9016" spans="1:13" x14ac:dyDescent="0.2">
      <c r="A9016" s="84">
        <v>360</v>
      </c>
      <c r="B9016" s="85">
        <v>42339</v>
      </c>
      <c r="C9016" s="105">
        <v>16.170000000000002</v>
      </c>
      <c r="D9016" s="195">
        <f t="shared" si="153"/>
        <v>1</v>
      </c>
      <c r="E9016"/>
      <c r="F9016" s="96">
        <v>2.4300000000000002</v>
      </c>
      <c r="G9016" s="91">
        <f t="shared" si="146"/>
        <v>9.3000000000000007</v>
      </c>
      <c r="H9016" s="41">
        <f t="shared" si="147"/>
        <v>2.4704775903483522E-4</v>
      </c>
      <c r="I9016" s="42">
        <f t="shared" si="148"/>
        <v>106.39624696685749</v>
      </c>
      <c r="J9016" s="41">
        <f t="shared" si="149"/>
        <v>2.5833333333333334E-4</v>
      </c>
      <c r="K9016" s="42">
        <f t="shared" si="150"/>
        <v>4.9424669265382741</v>
      </c>
      <c r="L9016" s="41">
        <f t="shared" si="151"/>
        <v>2.4704775903483522E-4</v>
      </c>
      <c r="M9016" s="42">
        <f t="shared" si="152"/>
        <v>4.6692927256772032</v>
      </c>
    </row>
    <row r="9017" spans="1:13" x14ac:dyDescent="0.2">
      <c r="A9017" s="84">
        <v>360</v>
      </c>
      <c r="B9017" s="85">
        <v>42340</v>
      </c>
      <c r="C9017" s="105">
        <v>16.14</v>
      </c>
      <c r="D9017" s="195">
        <f t="shared" si="153"/>
        <v>1</v>
      </c>
      <c r="E9017"/>
      <c r="F9017" s="96">
        <v>2.4300000000000002</v>
      </c>
      <c r="G9017" s="91">
        <f t="shared" si="146"/>
        <v>9.2850000000000001</v>
      </c>
      <c r="H9017" s="41">
        <f t="shared" si="147"/>
        <v>2.4666642497761515E-4</v>
      </c>
      <c r="I9017" s="42">
        <f t="shared" si="148"/>
        <v>106.42249134872785</v>
      </c>
      <c r="J9017" s="41">
        <f t="shared" si="149"/>
        <v>2.5791666666666666E-4</v>
      </c>
      <c r="K9017" s="42">
        <f t="shared" si="150"/>
        <v>4.9427248432049407</v>
      </c>
      <c r="L9017" s="41">
        <f t="shared" si="151"/>
        <v>2.4666642497761515E-4</v>
      </c>
      <c r="M9017" s="42">
        <f t="shared" si="152"/>
        <v>4.6695393921021804</v>
      </c>
    </row>
    <row r="9018" spans="1:13" x14ac:dyDescent="0.2">
      <c r="A9018" s="84">
        <v>360</v>
      </c>
      <c r="B9018" s="85">
        <v>42341</v>
      </c>
      <c r="C9018" s="105">
        <v>16.12</v>
      </c>
      <c r="D9018" s="195">
        <f t="shared" si="153"/>
        <v>1</v>
      </c>
      <c r="E9018"/>
      <c r="F9018" s="96">
        <v>2.44</v>
      </c>
      <c r="G9018" s="91">
        <f t="shared" si="146"/>
        <v>9.2800000000000011</v>
      </c>
      <c r="H9018" s="41">
        <f t="shared" si="147"/>
        <v>2.4653930202633845E-4</v>
      </c>
      <c r="I9018" s="42">
        <f t="shared" si="148"/>
        <v>106.44872867546486</v>
      </c>
      <c r="J9018" s="41">
        <f t="shared" si="149"/>
        <v>2.5777777777777783E-4</v>
      </c>
      <c r="K9018" s="42">
        <f t="shared" si="150"/>
        <v>4.9429826209827183</v>
      </c>
      <c r="L9018" s="41">
        <f t="shared" si="151"/>
        <v>2.4653930202633845E-4</v>
      </c>
      <c r="M9018" s="42">
        <f t="shared" si="152"/>
        <v>4.6697859314042063</v>
      </c>
    </row>
    <row r="9019" spans="1:13" x14ac:dyDescent="0.2">
      <c r="A9019" s="84">
        <v>360</v>
      </c>
      <c r="B9019" s="85">
        <v>42342</v>
      </c>
      <c r="C9019" s="105">
        <v>16.12</v>
      </c>
      <c r="D9019" s="195">
        <f t="shared" si="153"/>
        <v>1</v>
      </c>
      <c r="E9019"/>
      <c r="F9019" s="96">
        <v>2.44</v>
      </c>
      <c r="G9019" s="91">
        <f t="shared" si="146"/>
        <v>9.2800000000000011</v>
      </c>
      <c r="H9019" s="41">
        <f t="shared" si="147"/>
        <v>2.4653930202633845E-4</v>
      </c>
      <c r="I9019" s="42">
        <f t="shared" si="148"/>
        <v>106.4749724707341</v>
      </c>
      <c r="J9019" s="41">
        <f t="shared" si="149"/>
        <v>2.5777777777777783E-4</v>
      </c>
      <c r="K9019" s="42">
        <f t="shared" si="150"/>
        <v>4.943240398760496</v>
      </c>
      <c r="L9019" s="41">
        <f t="shared" si="151"/>
        <v>2.4653930202633845E-4</v>
      </c>
      <c r="M9019" s="42">
        <f t="shared" si="152"/>
        <v>4.6700324707062322</v>
      </c>
    </row>
    <row r="9020" spans="1:13" x14ac:dyDescent="0.2">
      <c r="A9020" s="84">
        <v>360</v>
      </c>
      <c r="B9020" s="85">
        <v>42343</v>
      </c>
      <c r="C9020" s="105">
        <v>16.12</v>
      </c>
      <c r="D9020" s="195">
        <f t="shared" si="153"/>
        <v>1</v>
      </c>
      <c r="E9020"/>
      <c r="F9020" s="96">
        <v>2.44</v>
      </c>
      <c r="G9020" s="91">
        <f t="shared" si="146"/>
        <v>9.2800000000000011</v>
      </c>
      <c r="H9020" s="41">
        <f t="shared" si="147"/>
        <v>2.4653930202633845E-4</v>
      </c>
      <c r="I9020" s="42">
        <f t="shared" si="148"/>
        <v>106.50122273613032</v>
      </c>
      <c r="J9020" s="41">
        <f t="shared" si="149"/>
        <v>2.5777777777777783E-4</v>
      </c>
      <c r="K9020" s="42">
        <f t="shared" si="150"/>
        <v>4.9434981765382737</v>
      </c>
      <c r="L9020" s="41">
        <f t="shared" si="151"/>
        <v>2.4653930202633845E-4</v>
      </c>
      <c r="M9020" s="42">
        <f t="shared" si="152"/>
        <v>4.6702790100082581</v>
      </c>
    </row>
    <row r="9021" spans="1:13" x14ac:dyDescent="0.2">
      <c r="A9021" s="84">
        <v>360</v>
      </c>
      <c r="B9021" s="85">
        <v>42344</v>
      </c>
      <c r="C9021" s="105">
        <v>16.12</v>
      </c>
      <c r="D9021" s="195">
        <f t="shared" si="153"/>
        <v>1</v>
      </c>
      <c r="E9021"/>
      <c r="F9021" s="96">
        <v>2.44</v>
      </c>
      <c r="G9021" s="91">
        <f t="shared" si="146"/>
        <v>9.2800000000000011</v>
      </c>
      <c r="H9021" s="41">
        <f t="shared" si="147"/>
        <v>2.4653930202633845E-4</v>
      </c>
      <c r="I9021" s="42">
        <f t="shared" si="148"/>
        <v>106.52747947324863</v>
      </c>
      <c r="J9021" s="41">
        <f t="shared" si="149"/>
        <v>2.5777777777777783E-4</v>
      </c>
      <c r="K9021" s="42">
        <f t="shared" si="150"/>
        <v>4.9437559543160514</v>
      </c>
      <c r="L9021" s="41">
        <f t="shared" si="151"/>
        <v>2.4653930202633845E-4</v>
      </c>
      <c r="M9021" s="42">
        <f t="shared" si="152"/>
        <v>4.670525549310284</v>
      </c>
    </row>
    <row r="9022" spans="1:13" x14ac:dyDescent="0.2">
      <c r="A9022" s="84">
        <v>360</v>
      </c>
      <c r="B9022" s="85">
        <v>42345</v>
      </c>
      <c r="C9022" s="105">
        <v>16.13</v>
      </c>
      <c r="D9022" s="195">
        <f t="shared" si="153"/>
        <v>1</v>
      </c>
      <c r="E9022"/>
      <c r="F9022" s="96">
        <v>2.4500000000000002</v>
      </c>
      <c r="G9022" s="91">
        <f t="shared" si="146"/>
        <v>9.2899999999999991</v>
      </c>
      <c r="H9022" s="41">
        <f t="shared" si="147"/>
        <v>2.4679354212908677E-4</v>
      </c>
      <c r="I9022" s="42">
        <f t="shared" si="148"/>
        <v>106.55376976724192</v>
      </c>
      <c r="J9022" s="41">
        <f t="shared" si="149"/>
        <v>2.5805555555555553E-4</v>
      </c>
      <c r="K9022" s="42">
        <f t="shared" si="150"/>
        <v>4.9440140098716068</v>
      </c>
      <c r="L9022" s="41">
        <f t="shared" si="151"/>
        <v>2.4679354212908677E-4</v>
      </c>
      <c r="M9022" s="42">
        <f t="shared" si="152"/>
        <v>4.6707723428524126</v>
      </c>
    </row>
    <row r="9023" spans="1:13" x14ac:dyDescent="0.2">
      <c r="A9023" s="84">
        <v>360</v>
      </c>
      <c r="B9023" s="85">
        <v>42346</v>
      </c>
      <c r="C9023" s="105">
        <v>16.13</v>
      </c>
      <c r="D9023" s="195">
        <f t="shared" si="153"/>
        <v>1</v>
      </c>
      <c r="E9023"/>
      <c r="F9023" s="96">
        <v>2.4500000000000002</v>
      </c>
      <c r="G9023" s="91">
        <f t="shared" si="146"/>
        <v>9.2899999999999991</v>
      </c>
      <c r="H9023" s="41">
        <f t="shared" si="147"/>
        <v>2.4679354212908677E-4</v>
      </c>
      <c r="I9023" s="42">
        <f t="shared" si="148"/>
        <v>106.58006654950998</v>
      </c>
      <c r="J9023" s="41">
        <f t="shared" si="149"/>
        <v>2.5805555555555553E-4</v>
      </c>
      <c r="K9023" s="42">
        <f t="shared" si="150"/>
        <v>4.9442720654271621</v>
      </c>
      <c r="L9023" s="41">
        <f t="shared" si="151"/>
        <v>2.4679354212908677E-4</v>
      </c>
      <c r="M9023" s="42">
        <f t="shared" si="152"/>
        <v>4.6710191363945412</v>
      </c>
    </row>
    <row r="9024" spans="1:13" x14ac:dyDescent="0.2">
      <c r="A9024" s="84">
        <v>360</v>
      </c>
      <c r="B9024" s="85">
        <v>42347</v>
      </c>
      <c r="C9024" s="105">
        <v>16.14</v>
      </c>
      <c r="D9024" s="195">
        <f t="shared" si="153"/>
        <v>1</v>
      </c>
      <c r="E9024"/>
      <c r="F9024" s="96">
        <v>2.4500000000000002</v>
      </c>
      <c r="G9024" s="91">
        <f t="shared" si="146"/>
        <v>9.2949999999999999</v>
      </c>
      <c r="H9024" s="41">
        <f t="shared" si="147"/>
        <v>2.4692065348141945E-4</v>
      </c>
      <c r="I9024" s="42">
        <f t="shared" si="148"/>
        <v>106.60638336919048</v>
      </c>
      <c r="J9024" s="41">
        <f t="shared" si="149"/>
        <v>2.5819444444444447E-4</v>
      </c>
      <c r="K9024" s="42">
        <f t="shared" si="150"/>
        <v>4.9445302598716063</v>
      </c>
      <c r="L9024" s="41">
        <f t="shared" si="151"/>
        <v>2.4692065348141945E-4</v>
      </c>
      <c r="M9024" s="42">
        <f t="shared" si="152"/>
        <v>4.6712660570480224</v>
      </c>
    </row>
    <row r="9025" spans="1:13" x14ac:dyDescent="0.2">
      <c r="A9025" s="84">
        <v>360</v>
      </c>
      <c r="B9025" s="85">
        <v>42348</v>
      </c>
      <c r="C9025" s="105">
        <v>16.18</v>
      </c>
      <c r="D9025" s="195">
        <f t="shared" si="153"/>
        <v>1</v>
      </c>
      <c r="E9025"/>
      <c r="F9025" s="96">
        <v>2.44</v>
      </c>
      <c r="G9025" s="91">
        <f t="shared" si="146"/>
        <v>9.31</v>
      </c>
      <c r="H9025" s="41">
        <f t="shared" si="147"/>
        <v>2.473019527475806E-4</v>
      </c>
      <c r="I9025" s="42">
        <f t="shared" si="148"/>
        <v>106.63274733597304</v>
      </c>
      <c r="J9025" s="41">
        <f t="shared" si="149"/>
        <v>2.5861111111111115E-4</v>
      </c>
      <c r="K9025" s="42">
        <f t="shared" si="150"/>
        <v>4.944788870982717</v>
      </c>
      <c r="L9025" s="41">
        <f t="shared" si="151"/>
        <v>2.473019527475806E-4</v>
      </c>
      <c r="M9025" s="42">
        <f t="shared" si="152"/>
        <v>4.6715133590007696</v>
      </c>
    </row>
    <row r="9026" spans="1:13" x14ac:dyDescent="0.2">
      <c r="A9026" s="84">
        <v>360</v>
      </c>
      <c r="B9026" s="85">
        <v>42349</v>
      </c>
      <c r="C9026" s="105">
        <v>16.07</v>
      </c>
      <c r="D9026" s="195">
        <f t="shared" si="153"/>
        <v>1</v>
      </c>
      <c r="E9026"/>
      <c r="F9026" s="96">
        <v>2.4</v>
      </c>
      <c r="G9026" s="91">
        <f t="shared" si="146"/>
        <v>9.2349999999999994</v>
      </c>
      <c r="H9026" s="41">
        <f t="shared" si="147"/>
        <v>2.4539493438413551E-4</v>
      </c>
      <c r="I9026" s="42">
        <f t="shared" si="148"/>
        <v>106.65891447200875</v>
      </c>
      <c r="J9026" s="41">
        <f t="shared" si="149"/>
        <v>2.5652777777777778E-4</v>
      </c>
      <c r="K9026" s="42">
        <f t="shared" si="150"/>
        <v>4.9450453987604952</v>
      </c>
      <c r="L9026" s="41">
        <f t="shared" si="151"/>
        <v>2.4539493438413551E-4</v>
      </c>
      <c r="M9026" s="42">
        <f t="shared" si="152"/>
        <v>4.6717587539351539</v>
      </c>
    </row>
    <row r="9027" spans="1:13" x14ac:dyDescent="0.2">
      <c r="A9027" s="84">
        <v>360</v>
      </c>
      <c r="B9027" s="85">
        <v>42350</v>
      </c>
      <c r="C9027" s="105">
        <v>16.07</v>
      </c>
      <c r="D9027" s="195">
        <f t="shared" si="153"/>
        <v>1</v>
      </c>
      <c r="E9027"/>
      <c r="F9027" s="96">
        <v>2.4</v>
      </c>
      <c r="G9027" s="91">
        <f t="shared" si="146"/>
        <v>9.2349999999999994</v>
      </c>
      <c r="H9027" s="41">
        <f t="shared" si="147"/>
        <v>2.4539493438413551E-4</v>
      </c>
      <c r="I9027" s="42">
        <f t="shared" si="148"/>
        <v>106.68508802932709</v>
      </c>
      <c r="J9027" s="41">
        <f t="shared" si="149"/>
        <v>2.5652777777777778E-4</v>
      </c>
      <c r="K9027" s="42">
        <f t="shared" si="150"/>
        <v>4.9453019265382734</v>
      </c>
      <c r="L9027" s="41">
        <f t="shared" si="151"/>
        <v>2.4539493438413551E-4</v>
      </c>
      <c r="M9027" s="42">
        <f t="shared" si="152"/>
        <v>4.6720041488695383</v>
      </c>
    </row>
    <row r="9028" spans="1:13" x14ac:dyDescent="0.2">
      <c r="A9028" s="84">
        <v>360</v>
      </c>
      <c r="B9028" s="85">
        <v>42351</v>
      </c>
      <c r="C9028" s="105">
        <v>16.07</v>
      </c>
      <c r="D9028" s="195">
        <f t="shared" si="153"/>
        <v>1</v>
      </c>
      <c r="E9028"/>
      <c r="F9028" s="96">
        <v>2.4</v>
      </c>
      <c r="G9028" s="91">
        <f t="shared" si="146"/>
        <v>9.2349999999999994</v>
      </c>
      <c r="H9028" s="41">
        <f t="shared" si="147"/>
        <v>2.4539493438413551E-4</v>
      </c>
      <c r="I9028" s="42">
        <f t="shared" si="148"/>
        <v>106.71126800950381</v>
      </c>
      <c r="J9028" s="41">
        <f t="shared" si="149"/>
        <v>2.5652777777777778E-4</v>
      </c>
      <c r="K9028" s="42">
        <f t="shared" si="150"/>
        <v>4.9455584543160516</v>
      </c>
      <c r="L9028" s="41">
        <f t="shared" si="151"/>
        <v>2.4539493438413551E-4</v>
      </c>
      <c r="M9028" s="42">
        <f t="shared" si="152"/>
        <v>4.6722495438039227</v>
      </c>
    </row>
    <row r="9029" spans="1:13" x14ac:dyDescent="0.2">
      <c r="A9029" s="84">
        <v>360</v>
      </c>
      <c r="B9029" s="85">
        <v>42352</v>
      </c>
      <c r="C9029" s="105">
        <v>16.100000000000001</v>
      </c>
      <c r="D9029" s="195">
        <f t="shared" si="153"/>
        <v>1</v>
      </c>
      <c r="E9029"/>
      <c r="F9029" s="96">
        <v>2.4</v>
      </c>
      <c r="G9029" s="91">
        <f t="shared" si="146"/>
        <v>9.25</v>
      </c>
      <c r="H9029" s="41">
        <f t="shared" si="147"/>
        <v>2.4577644249190733E-4</v>
      </c>
      <c r="I9029" s="42">
        <f t="shared" si="148"/>
        <v>106.73749512532899</v>
      </c>
      <c r="J9029" s="41">
        <f t="shared" si="149"/>
        <v>2.5694444444444446E-4</v>
      </c>
      <c r="K9029" s="42">
        <f t="shared" si="150"/>
        <v>4.9458153987604963</v>
      </c>
      <c r="L9029" s="41">
        <f t="shared" si="151"/>
        <v>2.4577644249190733E-4</v>
      </c>
      <c r="M9029" s="42">
        <f t="shared" si="152"/>
        <v>4.6724953202464148</v>
      </c>
    </row>
    <row r="9030" spans="1:13" x14ac:dyDescent="0.2">
      <c r="A9030" s="84">
        <v>360</v>
      </c>
      <c r="B9030" s="85">
        <v>42353</v>
      </c>
      <c r="C9030" s="105">
        <v>16.09</v>
      </c>
      <c r="D9030" s="195">
        <f t="shared" si="153"/>
        <v>1</v>
      </c>
      <c r="E9030"/>
      <c r="F9030" s="96">
        <v>2.36</v>
      </c>
      <c r="G9030" s="91">
        <f t="shared" si="146"/>
        <v>9.2249999999999996</v>
      </c>
      <c r="H9030" s="41">
        <f t="shared" si="147"/>
        <v>2.4514056662083838E-4</v>
      </c>
      <c r="I9030" s="42">
        <f t="shared" si="148"/>
        <v>106.76366081536371</v>
      </c>
      <c r="J9030" s="41">
        <f t="shared" si="149"/>
        <v>2.5624999999999997E-4</v>
      </c>
      <c r="K9030" s="42">
        <f t="shared" si="150"/>
        <v>4.9460716487604959</v>
      </c>
      <c r="L9030" s="41">
        <f t="shared" si="151"/>
        <v>2.4514056662083838E-4</v>
      </c>
      <c r="M9030" s="42">
        <f t="shared" si="152"/>
        <v>4.6727404608130358</v>
      </c>
    </row>
    <row r="9031" spans="1:13" x14ac:dyDescent="0.2">
      <c r="A9031" s="84">
        <v>360</v>
      </c>
      <c r="B9031" s="85">
        <v>42354</v>
      </c>
      <c r="C9031" s="105">
        <v>16.079999999999998</v>
      </c>
      <c r="D9031" s="195">
        <f t="shared" si="153"/>
        <v>1</v>
      </c>
      <c r="E9031"/>
      <c r="F9031" s="96">
        <v>2.35</v>
      </c>
      <c r="G9031" s="91">
        <f t="shared" si="146"/>
        <v>9.2149999999999999</v>
      </c>
      <c r="H9031" s="41">
        <f t="shared" si="147"/>
        <v>2.4488617563256376E-4</v>
      </c>
      <c r="I9031" s="42">
        <f t="shared" si="148"/>
        <v>106.78980575995732</v>
      </c>
      <c r="J9031" s="41">
        <f t="shared" si="149"/>
        <v>2.5597222222222221E-4</v>
      </c>
      <c r="K9031" s="42">
        <f t="shared" si="150"/>
        <v>4.9463276209827178</v>
      </c>
      <c r="L9031" s="41">
        <f t="shared" si="151"/>
        <v>2.4488617563256376E-4</v>
      </c>
      <c r="M9031" s="42">
        <f t="shared" si="152"/>
        <v>4.6729853469886686</v>
      </c>
    </row>
    <row r="9032" spans="1:13" x14ac:dyDescent="0.2">
      <c r="A9032" s="84">
        <v>360</v>
      </c>
      <c r="B9032" s="85">
        <v>42355</v>
      </c>
      <c r="C9032" s="105">
        <v>16.03</v>
      </c>
      <c r="D9032" s="195">
        <f t="shared" si="153"/>
        <v>1</v>
      </c>
      <c r="E9032"/>
      <c r="F9032" s="96">
        <v>2.37</v>
      </c>
      <c r="G9032" s="91">
        <f t="shared" si="146"/>
        <v>9.2000000000000011</v>
      </c>
      <c r="H9032" s="41">
        <f t="shared" si="147"/>
        <v>2.4450454559477031E-4</v>
      </c>
      <c r="I9032" s="42">
        <f t="shared" si="148"/>
        <v>106.81591635288881</v>
      </c>
      <c r="J9032" s="41">
        <f t="shared" si="149"/>
        <v>2.5555555555555558E-4</v>
      </c>
      <c r="K9032" s="42">
        <f t="shared" si="150"/>
        <v>4.9465831765382733</v>
      </c>
      <c r="L9032" s="41">
        <f t="shared" si="151"/>
        <v>2.4450454559477031E-4</v>
      </c>
      <c r="M9032" s="42">
        <f t="shared" si="152"/>
        <v>4.6732298515342636</v>
      </c>
    </row>
    <row r="9033" spans="1:13" x14ac:dyDescent="0.2">
      <c r="A9033" s="84">
        <v>360</v>
      </c>
      <c r="B9033" s="85">
        <v>42356</v>
      </c>
      <c r="C9033" s="105">
        <v>16</v>
      </c>
      <c r="D9033" s="195">
        <f t="shared" si="153"/>
        <v>1</v>
      </c>
      <c r="E9033"/>
      <c r="F9033" s="96">
        <v>2.38</v>
      </c>
      <c r="G9033" s="91">
        <f t="shared" si="146"/>
        <v>9.19</v>
      </c>
      <c r="H9033" s="41">
        <f t="shared" si="147"/>
        <v>2.4425009652606633E-4</v>
      </c>
      <c r="I9033" s="42">
        <f t="shared" si="148"/>
        <v>106.84200615076853</v>
      </c>
      <c r="J9033" s="41">
        <f t="shared" si="149"/>
        <v>2.5527777777777777E-4</v>
      </c>
      <c r="K9033" s="42">
        <f t="shared" si="150"/>
        <v>4.9468384543160511</v>
      </c>
      <c r="L9033" s="41">
        <f t="shared" si="151"/>
        <v>2.4425009652606633E-4</v>
      </c>
      <c r="M9033" s="42">
        <f t="shared" si="152"/>
        <v>4.6734741016307897</v>
      </c>
    </row>
    <row r="9034" spans="1:13" x14ac:dyDescent="0.2">
      <c r="A9034" s="84">
        <v>360</v>
      </c>
      <c r="B9034" s="85">
        <v>42357</v>
      </c>
      <c r="C9034" s="105">
        <v>16</v>
      </c>
      <c r="D9034" s="195">
        <f t="shared" si="153"/>
        <v>1</v>
      </c>
      <c r="E9034"/>
      <c r="F9034" s="96">
        <v>2.38</v>
      </c>
      <c r="G9034" s="91">
        <f t="shared" si="146"/>
        <v>9.19</v>
      </c>
      <c r="H9034" s="41">
        <f t="shared" si="147"/>
        <v>2.4425009652606633E-4</v>
      </c>
      <c r="I9034" s="42">
        <f t="shared" si="148"/>
        <v>106.8681023210839</v>
      </c>
      <c r="J9034" s="41">
        <f t="shared" si="149"/>
        <v>2.5527777777777777E-4</v>
      </c>
      <c r="K9034" s="42">
        <f t="shared" si="150"/>
        <v>4.9470937320938289</v>
      </c>
      <c r="L9034" s="41">
        <f t="shared" si="151"/>
        <v>2.4425009652606633E-4</v>
      </c>
      <c r="M9034" s="42">
        <f t="shared" si="152"/>
        <v>4.6737183517273158</v>
      </c>
    </row>
    <row r="9035" spans="1:13" x14ac:dyDescent="0.2">
      <c r="A9035" s="84">
        <v>360</v>
      </c>
      <c r="B9035" s="85">
        <v>42358</v>
      </c>
      <c r="C9035" s="105">
        <v>16</v>
      </c>
      <c r="D9035" s="195">
        <f t="shared" si="153"/>
        <v>1</v>
      </c>
      <c r="E9035"/>
      <c r="F9035" s="96">
        <v>2.38</v>
      </c>
      <c r="G9035" s="91">
        <f t="shared" si="146"/>
        <v>9.19</v>
      </c>
      <c r="H9035" s="41">
        <f t="shared" si="147"/>
        <v>2.4425009652606633E-4</v>
      </c>
      <c r="I9035" s="42">
        <f t="shared" si="148"/>
        <v>106.89420486539137</v>
      </c>
      <c r="J9035" s="41">
        <f t="shared" si="149"/>
        <v>2.5527777777777777E-4</v>
      </c>
      <c r="K9035" s="42">
        <f t="shared" si="150"/>
        <v>4.9473490098716066</v>
      </c>
      <c r="L9035" s="41">
        <f t="shared" si="151"/>
        <v>2.4425009652606633E-4</v>
      </c>
      <c r="M9035" s="42">
        <f t="shared" si="152"/>
        <v>4.6739626018238418</v>
      </c>
    </row>
    <row r="9036" spans="1:13" x14ac:dyDescent="0.2">
      <c r="A9036" s="84">
        <v>360</v>
      </c>
      <c r="B9036" s="85">
        <v>42359</v>
      </c>
      <c r="C9036" s="105">
        <v>15.99</v>
      </c>
      <c r="D9036" s="195">
        <f t="shared" si="153"/>
        <v>1</v>
      </c>
      <c r="E9036"/>
      <c r="F9036" s="96">
        <v>2.38</v>
      </c>
      <c r="G9036" s="91">
        <f t="shared" si="146"/>
        <v>9.1850000000000005</v>
      </c>
      <c r="H9036" s="41">
        <f t="shared" si="147"/>
        <v>2.4412286327701871E-4</v>
      </c>
      <c r="I9036" s="42">
        <f t="shared" si="148"/>
        <v>106.92030018475083</v>
      </c>
      <c r="J9036" s="41">
        <f t="shared" si="149"/>
        <v>2.551388888888889E-4</v>
      </c>
      <c r="K9036" s="42">
        <f t="shared" si="150"/>
        <v>4.9476041487604956</v>
      </c>
      <c r="L9036" s="41">
        <f t="shared" si="151"/>
        <v>2.4412286327701871E-4</v>
      </c>
      <c r="M9036" s="42">
        <f t="shared" si="152"/>
        <v>4.6742067246871191</v>
      </c>
    </row>
    <row r="9037" spans="1:13" x14ac:dyDescent="0.2">
      <c r="A9037" s="84">
        <v>360</v>
      </c>
      <c r="B9037" s="85">
        <v>42360</v>
      </c>
      <c r="C9037" s="105">
        <v>16.059999999999999</v>
      </c>
      <c r="D9037" s="195">
        <f t="shared" si="153"/>
        <v>1</v>
      </c>
      <c r="E9037"/>
      <c r="F9037" s="96">
        <v>2.4</v>
      </c>
      <c r="G9037" s="91">
        <f t="shared" si="146"/>
        <v>9.2299999999999986</v>
      </c>
      <c r="H9037" s="41">
        <f t="shared" si="147"/>
        <v>2.4526775340527607E-4</v>
      </c>
      <c r="I9037" s="42">
        <f t="shared" si="148"/>
        <v>106.94652428657056</v>
      </c>
      <c r="J9037" s="41">
        <f t="shared" si="149"/>
        <v>2.5638888888888884E-4</v>
      </c>
      <c r="K9037" s="42">
        <f t="shared" si="150"/>
        <v>4.947860537649384</v>
      </c>
      <c r="L9037" s="41">
        <f t="shared" si="151"/>
        <v>2.4526775340527607E-4</v>
      </c>
      <c r="M9037" s="42">
        <f t="shared" si="152"/>
        <v>4.6744519924405239</v>
      </c>
    </row>
    <row r="9038" spans="1:13" x14ac:dyDescent="0.2">
      <c r="A9038" s="84">
        <v>360</v>
      </c>
      <c r="B9038" s="85">
        <v>42361</v>
      </c>
      <c r="C9038" s="105">
        <v>16.059999999999999</v>
      </c>
      <c r="D9038" s="195">
        <f t="shared" si="153"/>
        <v>1</v>
      </c>
      <c r="E9038"/>
      <c r="F9038" s="96">
        <v>2.4</v>
      </c>
      <c r="G9038" s="91">
        <f t="shared" si="146"/>
        <v>9.2299999999999986</v>
      </c>
      <c r="H9038" s="41">
        <f t="shared" si="147"/>
        <v>2.4526775340527607E-4</v>
      </c>
      <c r="I9038" s="42">
        <f t="shared" si="148"/>
        <v>106.97275482031684</v>
      </c>
      <c r="J9038" s="41">
        <f t="shared" si="149"/>
        <v>2.5638888888888884E-4</v>
      </c>
      <c r="K9038" s="42">
        <f t="shared" si="150"/>
        <v>4.9481169265382725</v>
      </c>
      <c r="L9038" s="41">
        <f t="shared" si="151"/>
        <v>2.4526775340527607E-4</v>
      </c>
      <c r="M9038" s="42">
        <f t="shared" si="152"/>
        <v>4.6746972601939287</v>
      </c>
    </row>
    <row r="9039" spans="1:13" x14ac:dyDescent="0.2">
      <c r="A9039" s="84">
        <v>360</v>
      </c>
      <c r="B9039" s="85">
        <v>42362</v>
      </c>
      <c r="C9039" s="105">
        <v>16.05</v>
      </c>
      <c r="D9039" s="195">
        <f t="shared" si="153"/>
        <v>1</v>
      </c>
      <c r="E9039"/>
      <c r="F9039" s="96">
        <v>2.39</v>
      </c>
      <c r="G9039" s="91">
        <f t="shared" si="146"/>
        <v>9.2200000000000006</v>
      </c>
      <c r="H9039" s="41">
        <f t="shared" si="147"/>
        <v>2.4501337403015633E-4</v>
      </c>
      <c r="I9039" s="42">
        <f t="shared" si="148"/>
        <v>106.99896457590467</v>
      </c>
      <c r="J9039" s="41">
        <f t="shared" si="149"/>
        <v>2.5611111111111114E-4</v>
      </c>
      <c r="K9039" s="42">
        <f t="shared" si="150"/>
        <v>4.9483730376493833</v>
      </c>
      <c r="L9039" s="41">
        <f t="shared" si="151"/>
        <v>2.4501337403015633E-4</v>
      </c>
      <c r="M9039" s="42">
        <f t="shared" si="152"/>
        <v>4.6749422735679591</v>
      </c>
    </row>
    <row r="9040" spans="1:13" x14ac:dyDescent="0.2">
      <c r="A9040" s="84">
        <v>360</v>
      </c>
      <c r="B9040" s="85">
        <v>42363</v>
      </c>
      <c r="C9040" s="105">
        <v>16.05</v>
      </c>
      <c r="D9040" s="195">
        <f t="shared" si="153"/>
        <v>1</v>
      </c>
      <c r="E9040"/>
      <c r="F9040" s="96">
        <v>2.39</v>
      </c>
      <c r="G9040" s="91">
        <f t="shared" si="146"/>
        <v>9.2200000000000006</v>
      </c>
      <c r="H9040" s="41">
        <f t="shared" si="147"/>
        <v>2.4501337403015633E-4</v>
      </c>
      <c r="I9040" s="42">
        <f t="shared" si="148"/>
        <v>107.02518075323314</v>
      </c>
      <c r="J9040" s="41">
        <f t="shared" si="149"/>
        <v>2.5611111111111114E-4</v>
      </c>
      <c r="K9040" s="42">
        <f t="shared" si="150"/>
        <v>4.9486291487604941</v>
      </c>
      <c r="L9040" s="41">
        <f t="shared" si="151"/>
        <v>2.4501337403015633E-4</v>
      </c>
      <c r="M9040" s="42">
        <f t="shared" si="152"/>
        <v>4.6751872869419895</v>
      </c>
    </row>
    <row r="9041" spans="1:13" x14ac:dyDescent="0.2">
      <c r="A9041" s="84">
        <v>360</v>
      </c>
      <c r="B9041" s="85">
        <v>42364</v>
      </c>
      <c r="C9041" s="105">
        <v>16.05</v>
      </c>
      <c r="D9041" s="195">
        <f t="shared" si="153"/>
        <v>1</v>
      </c>
      <c r="E9041"/>
      <c r="F9041" s="96">
        <v>2.39</v>
      </c>
      <c r="G9041" s="91">
        <f t="shared" si="146"/>
        <v>9.2200000000000006</v>
      </c>
      <c r="H9041" s="41">
        <f t="shared" si="147"/>
        <v>2.4501337403015633E-4</v>
      </c>
      <c r="I9041" s="42">
        <f t="shared" si="148"/>
        <v>107.05140335387568</v>
      </c>
      <c r="J9041" s="41">
        <f t="shared" si="149"/>
        <v>2.5611111111111114E-4</v>
      </c>
      <c r="K9041" s="42">
        <f t="shared" si="150"/>
        <v>4.9488852598716049</v>
      </c>
      <c r="L9041" s="41">
        <f t="shared" si="151"/>
        <v>2.4501337403015633E-4</v>
      </c>
      <c r="M9041" s="42">
        <f t="shared" si="152"/>
        <v>4.6754323003160199</v>
      </c>
    </row>
    <row r="9042" spans="1:13" x14ac:dyDescent="0.2">
      <c r="A9042" s="84">
        <v>360</v>
      </c>
      <c r="B9042" s="85">
        <v>42365</v>
      </c>
      <c r="C9042" s="105">
        <v>16.05</v>
      </c>
      <c r="D9042" s="195">
        <f t="shared" si="153"/>
        <v>1</v>
      </c>
      <c r="E9042"/>
      <c r="F9042" s="96">
        <v>2.39</v>
      </c>
      <c r="G9042" s="91">
        <f t="shared" si="146"/>
        <v>9.2200000000000006</v>
      </c>
      <c r="H9042" s="41">
        <f t="shared" si="147"/>
        <v>2.4501337403015633E-4</v>
      </c>
      <c r="I9042" s="42">
        <f t="shared" si="148"/>
        <v>107.07763237940608</v>
      </c>
      <c r="J9042" s="41">
        <f t="shared" si="149"/>
        <v>2.5611111111111114E-4</v>
      </c>
      <c r="K9042" s="42">
        <f t="shared" si="150"/>
        <v>4.9491413709827157</v>
      </c>
      <c r="L9042" s="41">
        <f t="shared" si="151"/>
        <v>2.4501337403015633E-4</v>
      </c>
      <c r="M9042" s="42">
        <f t="shared" si="152"/>
        <v>4.6756773136900502</v>
      </c>
    </row>
    <row r="9043" spans="1:13" x14ac:dyDescent="0.2">
      <c r="A9043" s="84">
        <v>360</v>
      </c>
      <c r="B9043" s="85">
        <v>42366</v>
      </c>
      <c r="C9043" s="105">
        <v>16.12</v>
      </c>
      <c r="D9043" s="195">
        <f t="shared" si="153"/>
        <v>1</v>
      </c>
      <c r="E9043"/>
      <c r="F9043" s="96">
        <v>2.41</v>
      </c>
      <c r="G9043" s="91">
        <f t="shared" si="146"/>
        <v>9.2650000000000006</v>
      </c>
      <c r="H9043" s="41">
        <f t="shared" si="147"/>
        <v>2.4615789836790469E-4</v>
      </c>
      <c r="I9043" s="42">
        <f t="shared" si="148"/>
        <v>107.1039903843548</v>
      </c>
      <c r="J9043" s="41">
        <f t="shared" si="149"/>
        <v>2.5736111111111115E-4</v>
      </c>
      <c r="K9043" s="42">
        <f t="shared" si="150"/>
        <v>4.9493987320938269</v>
      </c>
      <c r="L9043" s="41">
        <f t="shared" si="151"/>
        <v>2.4615789836790469E-4</v>
      </c>
      <c r="M9043" s="42">
        <f t="shared" si="152"/>
        <v>4.6759234715884181</v>
      </c>
    </row>
    <row r="9044" spans="1:13" x14ac:dyDescent="0.2">
      <c r="A9044" s="84">
        <v>360</v>
      </c>
      <c r="B9044" s="85">
        <v>42367</v>
      </c>
      <c r="C9044" s="105">
        <v>16.23</v>
      </c>
      <c r="D9044" s="195">
        <f t="shared" si="153"/>
        <v>1</v>
      </c>
      <c r="E9044"/>
      <c r="F9044" s="96">
        <v>2.4</v>
      </c>
      <c r="G9044" s="91">
        <f t="shared" si="146"/>
        <v>9.3149999999999995</v>
      </c>
      <c r="H9044" s="41">
        <f t="shared" si="147"/>
        <v>2.4742904090779838E-4</v>
      </c>
      <c r="I9044" s="42">
        <f t="shared" si="148"/>
        <v>107.130491021973</v>
      </c>
      <c r="J9044" s="41">
        <f t="shared" si="149"/>
        <v>2.5874999999999997E-4</v>
      </c>
      <c r="K9044" s="42">
        <f t="shared" si="150"/>
        <v>4.9496574820938273</v>
      </c>
      <c r="L9044" s="41">
        <f t="shared" si="151"/>
        <v>2.4742904090779838E-4</v>
      </c>
      <c r="M9044" s="42">
        <f t="shared" si="152"/>
        <v>4.6761709006293257</v>
      </c>
    </row>
    <row r="9045" spans="1:13" x14ac:dyDescent="0.2">
      <c r="A9045" s="84">
        <v>360</v>
      </c>
      <c r="B9045" s="85">
        <v>42368</v>
      </c>
      <c r="C9045" s="105">
        <v>16.23</v>
      </c>
      <c r="D9045" s="195">
        <f t="shared" si="153"/>
        <v>1</v>
      </c>
      <c r="E9045"/>
      <c r="F9045" s="96">
        <v>2.41</v>
      </c>
      <c r="G9045" s="91">
        <f>(C9045+F9045)/2</f>
        <v>9.32</v>
      </c>
      <c r="H9045" s="41">
        <f t="shared" si="147"/>
        <v>2.4755612327154175E-4</v>
      </c>
      <c r="I9045" s="42">
        <f t="shared" si="148"/>
        <v>107.15701183101457</v>
      </c>
      <c r="J9045" s="41">
        <f t="shared" si="149"/>
        <v>2.5888888888888891E-4</v>
      </c>
      <c r="K9045" s="42">
        <f t="shared" si="150"/>
        <v>4.9499163709827165</v>
      </c>
      <c r="L9045" s="41">
        <f t="shared" si="151"/>
        <v>2.4755612327154175E-4</v>
      </c>
      <c r="M9045" s="42">
        <f t="shared" si="152"/>
        <v>4.6764184567525975</v>
      </c>
    </row>
    <row r="9046" spans="1:13" x14ac:dyDescent="0.2">
      <c r="A9046" s="84">
        <v>360</v>
      </c>
      <c r="B9046" s="85">
        <v>42369</v>
      </c>
      <c r="C9046" s="105">
        <v>16.260000000000002</v>
      </c>
      <c r="D9046" s="195">
        <f t="shared" si="153"/>
        <v>1</v>
      </c>
      <c r="E9046"/>
      <c r="F9046" s="96">
        <v>2.42</v>
      </c>
      <c r="G9046" s="91">
        <f t="shared" si="146"/>
        <v>9.34</v>
      </c>
      <c r="H9046" s="41">
        <f t="shared" si="147"/>
        <v>2.4806439476998676E-4</v>
      </c>
      <c r="I9046" s="42">
        <f t="shared" si="148"/>
        <v>107.18359367029979</v>
      </c>
      <c r="J9046" s="41">
        <f t="shared" si="149"/>
        <v>2.5944444444444441E-4</v>
      </c>
      <c r="K9046" s="42">
        <f t="shared" si="150"/>
        <v>4.9501758154271611</v>
      </c>
      <c r="L9046" s="41">
        <f t="shared" si="151"/>
        <v>2.4806439476998676E-4</v>
      </c>
      <c r="M9046" s="42">
        <f t="shared" si="152"/>
        <v>4.6766665211473679</v>
      </c>
    </row>
    <row r="9047" spans="1:13" x14ac:dyDescent="0.2">
      <c r="A9047" s="84">
        <v>360</v>
      </c>
      <c r="B9047" s="85">
        <v>42370</v>
      </c>
      <c r="C9047" s="105">
        <v>16.260000000000002</v>
      </c>
      <c r="D9047" s="195">
        <f t="shared" si="153"/>
        <v>1</v>
      </c>
      <c r="E9047"/>
      <c r="F9047" s="96">
        <v>2.42</v>
      </c>
      <c r="G9047" s="91">
        <f t="shared" si="146"/>
        <v>9.34</v>
      </c>
      <c r="H9047" s="41">
        <f t="shared" si="147"/>
        <v>2.4806439476998676E-4</v>
      </c>
      <c r="I9047" s="42">
        <f t="shared" si="148"/>
        <v>107.21018210359289</v>
      </c>
      <c r="J9047" s="41">
        <f t="shared" si="149"/>
        <v>2.5944444444444441E-4</v>
      </c>
      <c r="K9047" s="42">
        <f t="shared" si="150"/>
        <v>4.9504352598716057</v>
      </c>
      <c r="L9047" s="41">
        <f t="shared" si="151"/>
        <v>2.4806439476998676E-4</v>
      </c>
      <c r="M9047" s="42">
        <f t="shared" si="152"/>
        <v>4.6769145855421375</v>
      </c>
    </row>
    <row r="9048" spans="1:13" x14ac:dyDescent="0.2">
      <c r="A9048" s="84">
        <v>360</v>
      </c>
      <c r="B9048" s="85">
        <v>42371</v>
      </c>
      <c r="C9048" s="105">
        <v>16.260000000000002</v>
      </c>
      <c r="D9048" s="195">
        <f t="shared" si="153"/>
        <v>1</v>
      </c>
      <c r="E9048"/>
      <c r="F9048" s="96">
        <v>2.42</v>
      </c>
      <c r="G9048" s="91">
        <f t="shared" si="146"/>
        <v>9.34</v>
      </c>
      <c r="H9048" s="41">
        <f t="shared" si="147"/>
        <v>2.4806439476998676E-4</v>
      </c>
      <c r="I9048" s="42">
        <f t="shared" si="148"/>
        <v>107.2367771325296</v>
      </c>
      <c r="J9048" s="41">
        <f t="shared" si="149"/>
        <v>2.5944444444444441E-4</v>
      </c>
      <c r="K9048" s="42">
        <f t="shared" si="150"/>
        <v>4.9506947043160503</v>
      </c>
      <c r="L9048" s="41">
        <f t="shared" si="151"/>
        <v>2.4806439476998676E-4</v>
      </c>
      <c r="M9048" s="42">
        <f t="shared" si="152"/>
        <v>4.677162649936907</v>
      </c>
    </row>
    <row r="9049" spans="1:13" x14ac:dyDescent="0.2">
      <c r="A9049" s="84">
        <v>360</v>
      </c>
      <c r="B9049" s="85">
        <v>42372</v>
      </c>
      <c r="C9049" s="105">
        <v>16.260000000000002</v>
      </c>
      <c r="D9049" s="195">
        <f t="shared" si="153"/>
        <v>1</v>
      </c>
      <c r="E9049"/>
      <c r="F9049" s="96">
        <v>2.42</v>
      </c>
      <c r="G9049" s="91">
        <f t="shared" si="146"/>
        <v>9.34</v>
      </c>
      <c r="H9049" s="41">
        <f t="shared" si="147"/>
        <v>2.4806439476998676E-4</v>
      </c>
      <c r="I9049" s="42">
        <f t="shared" si="148"/>
        <v>107.26337875874606</v>
      </c>
      <c r="J9049" s="41">
        <f t="shared" si="149"/>
        <v>2.5944444444444441E-4</v>
      </c>
      <c r="K9049" s="42">
        <f t="shared" si="150"/>
        <v>4.9509541487604949</v>
      </c>
      <c r="L9049" s="41">
        <f t="shared" si="151"/>
        <v>2.4806439476998676E-4</v>
      </c>
      <c r="M9049" s="42">
        <f t="shared" si="152"/>
        <v>4.6774107143316765</v>
      </c>
    </row>
    <row r="9050" spans="1:13" x14ac:dyDescent="0.2">
      <c r="A9050" s="84">
        <v>360</v>
      </c>
      <c r="B9050" s="85">
        <v>42373</v>
      </c>
      <c r="C9050" s="105">
        <v>16.34</v>
      </c>
      <c r="D9050" s="195">
        <f t="shared" si="153"/>
        <v>1</v>
      </c>
      <c r="E9050"/>
      <c r="F9050" s="96">
        <v>2.4300000000000002</v>
      </c>
      <c r="G9050" s="91">
        <f t="shared" si="146"/>
        <v>9.3849999999999998</v>
      </c>
      <c r="H9050" s="41">
        <f t="shared" si="147"/>
        <v>2.4920766674418893E-4</v>
      </c>
      <c r="I9050" s="42">
        <f t="shared" si="148"/>
        <v>107.29010961509363</v>
      </c>
      <c r="J9050" s="41">
        <f t="shared" si="149"/>
        <v>2.6069444444444442E-4</v>
      </c>
      <c r="K9050" s="42">
        <f t="shared" si="150"/>
        <v>4.951214843204939</v>
      </c>
      <c r="L9050" s="41">
        <f t="shared" si="151"/>
        <v>2.4920766674418893E-4</v>
      </c>
      <c r="M9050" s="42">
        <f t="shared" si="152"/>
        <v>4.677659921998421</v>
      </c>
    </row>
    <row r="9051" spans="1:13" x14ac:dyDescent="0.2">
      <c r="A9051" s="84">
        <v>360</v>
      </c>
      <c r="B9051" s="85">
        <v>42374</v>
      </c>
      <c r="C9051" s="105">
        <v>16.3</v>
      </c>
      <c r="D9051" s="195">
        <f t="shared" si="153"/>
        <v>1</v>
      </c>
      <c r="E9051"/>
      <c r="F9051" s="96">
        <v>2.4700000000000002</v>
      </c>
      <c r="G9051" s="91">
        <f t="shared" si="146"/>
        <v>9.3849999999999998</v>
      </c>
      <c r="H9051" s="41">
        <f t="shared" si="147"/>
        <v>2.4920766674418893E-4</v>
      </c>
      <c r="I9051" s="42">
        <f t="shared" si="148"/>
        <v>107.31684713297554</v>
      </c>
      <c r="J9051" s="41">
        <f t="shared" si="149"/>
        <v>2.6069444444444442E-4</v>
      </c>
      <c r="K9051" s="42">
        <f t="shared" si="150"/>
        <v>4.9514755376493831</v>
      </c>
      <c r="L9051" s="41">
        <f t="shared" si="151"/>
        <v>2.4920766674418893E-4</v>
      </c>
      <c r="M9051" s="42">
        <f t="shared" si="152"/>
        <v>4.6779091296651654</v>
      </c>
    </row>
    <row r="9052" spans="1:13" x14ac:dyDescent="0.2">
      <c r="A9052" s="84">
        <v>360</v>
      </c>
      <c r="B9052" s="85">
        <v>42375</v>
      </c>
      <c r="C9052" s="105">
        <v>16.260000000000002</v>
      </c>
      <c r="D9052" s="195">
        <f t="shared" si="153"/>
        <v>1</v>
      </c>
      <c r="E9052"/>
      <c r="F9052" s="96">
        <v>2.4900000000000002</v>
      </c>
      <c r="G9052" s="91">
        <f t="shared" si="146"/>
        <v>9.375</v>
      </c>
      <c r="H9052" s="41">
        <f t="shared" si="147"/>
        <v>2.4895364684374144E-4</v>
      </c>
      <c r="I9052" s="42">
        <f t="shared" si="148"/>
        <v>107.34356405343706</v>
      </c>
      <c r="J9052" s="41">
        <f t="shared" si="149"/>
        <v>2.6041666666666666E-4</v>
      </c>
      <c r="K9052" s="42">
        <f t="shared" si="150"/>
        <v>4.9517359543160495</v>
      </c>
      <c r="L9052" s="41">
        <f t="shared" si="151"/>
        <v>2.4895364684374144E-4</v>
      </c>
      <c r="M9052" s="42">
        <f t="shared" si="152"/>
        <v>4.6781580833120096</v>
      </c>
    </row>
    <row r="9053" spans="1:13" x14ac:dyDescent="0.2">
      <c r="A9053" s="84">
        <v>360</v>
      </c>
      <c r="B9053" s="85">
        <v>42376</v>
      </c>
      <c r="C9053" s="105">
        <v>16.239999999999998</v>
      </c>
      <c r="D9053" s="195">
        <f t="shared" si="153"/>
        <v>1</v>
      </c>
      <c r="E9053"/>
      <c r="F9053" s="96">
        <v>2.5</v>
      </c>
      <c r="G9053" s="91">
        <f t="shared" si="146"/>
        <v>9.3699999999999992</v>
      </c>
      <c r="H9053" s="41">
        <f t="shared" si="147"/>
        <v>2.4882662820835399E-4</v>
      </c>
      <c r="I9053" s="42">
        <f t="shared" si="148"/>
        <v>107.37027399054035</v>
      </c>
      <c r="J9053" s="41">
        <f t="shared" si="149"/>
        <v>2.6027777777777773E-4</v>
      </c>
      <c r="K9053" s="42">
        <f t="shared" si="150"/>
        <v>4.9519962320938271</v>
      </c>
      <c r="L9053" s="41">
        <f t="shared" si="151"/>
        <v>2.4882662820835399E-4</v>
      </c>
      <c r="M9053" s="42">
        <f t="shared" si="152"/>
        <v>4.6784069099402181</v>
      </c>
    </row>
    <row r="9054" spans="1:13" x14ac:dyDescent="0.2">
      <c r="A9054" s="84">
        <v>360</v>
      </c>
      <c r="B9054" s="85">
        <v>42377</v>
      </c>
      <c r="C9054" s="105">
        <v>16.239999999999998</v>
      </c>
      <c r="D9054" s="195">
        <f>B9054-B9053</f>
        <v>1</v>
      </c>
      <c r="E9054"/>
      <c r="F9054" s="96">
        <v>2.48</v>
      </c>
      <c r="G9054" s="91">
        <f t="shared" si="146"/>
        <v>9.36</v>
      </c>
      <c r="H9054" s="41">
        <f t="shared" si="147"/>
        <v>2.4857257356458717E-4</v>
      </c>
      <c r="I9054" s="42">
        <f t="shared" si="148"/>
        <v>107.39696329587052</v>
      </c>
      <c r="J9054" s="41">
        <f t="shared" si="149"/>
        <v>2.5999999999999998E-4</v>
      </c>
      <c r="K9054" s="42">
        <f t="shared" si="150"/>
        <v>4.952256232093827</v>
      </c>
      <c r="L9054" s="41">
        <f t="shared" si="151"/>
        <v>2.4857257356458717E-4</v>
      </c>
      <c r="M9054" s="42">
        <f t="shared" si="152"/>
        <v>4.6786554825137827</v>
      </c>
    </row>
    <row r="9055" spans="1:13" x14ac:dyDescent="0.2">
      <c r="A9055" s="84">
        <v>360</v>
      </c>
      <c r="B9055" s="85">
        <v>42378</v>
      </c>
      <c r="C9055" s="105">
        <v>16.239999999999998</v>
      </c>
      <c r="D9055" s="195">
        <f t="shared" si="153"/>
        <v>1</v>
      </c>
      <c r="E9055"/>
      <c r="F9055" s="96">
        <v>2.48</v>
      </c>
      <c r="G9055" s="91">
        <f t="shared" si="146"/>
        <v>9.36</v>
      </c>
      <c r="H9055" s="41">
        <f t="shared" si="147"/>
        <v>2.4857257356458717E-4</v>
      </c>
      <c r="I9055" s="42">
        <f t="shared" si="148"/>
        <v>107.42365923542999</v>
      </c>
      <c r="J9055" s="41">
        <f t="shared" si="149"/>
        <v>2.5999999999999998E-4</v>
      </c>
      <c r="K9055" s="42">
        <f t="shared" si="150"/>
        <v>4.952516232093827</v>
      </c>
      <c r="L9055" s="41">
        <f t="shared" si="151"/>
        <v>2.4857257356458717E-4</v>
      </c>
      <c r="M9055" s="42">
        <f t="shared" si="152"/>
        <v>4.6789040550873473</v>
      </c>
    </row>
    <row r="9056" spans="1:13" x14ac:dyDescent="0.2">
      <c r="A9056" s="84">
        <v>360</v>
      </c>
      <c r="B9056" s="85">
        <v>42379</v>
      </c>
      <c r="C9056" s="105">
        <v>16.239999999999998</v>
      </c>
      <c r="D9056" s="195">
        <f t="shared" si="153"/>
        <v>1</v>
      </c>
      <c r="E9056"/>
      <c r="F9056" s="96">
        <v>2.48</v>
      </c>
      <c r="G9056" s="91">
        <f t="shared" si="146"/>
        <v>9.36</v>
      </c>
      <c r="H9056" s="41">
        <f t="shared" si="147"/>
        <v>2.4857257356458717E-4</v>
      </c>
      <c r="I9056" s="42">
        <f t="shared" si="148"/>
        <v>107.45036181086788</v>
      </c>
      <c r="J9056" s="41">
        <f t="shared" si="149"/>
        <v>2.5999999999999998E-4</v>
      </c>
      <c r="K9056" s="42">
        <f t="shared" si="150"/>
        <v>4.9527762320938269</v>
      </c>
      <c r="L9056" s="41">
        <f t="shared" si="151"/>
        <v>2.4857257356458717E-4</v>
      </c>
      <c r="M9056" s="42">
        <f t="shared" si="152"/>
        <v>4.6791526276609119</v>
      </c>
    </row>
    <row r="9057" spans="1:13" x14ac:dyDescent="0.2">
      <c r="A9057" s="84">
        <v>360</v>
      </c>
      <c r="B9057" s="85">
        <v>42380</v>
      </c>
      <c r="C9057" s="105">
        <v>16.22</v>
      </c>
      <c r="D9057" s="195">
        <f t="shared" si="153"/>
        <v>1</v>
      </c>
      <c r="E9057"/>
      <c r="F9057" s="96">
        <v>2.4900000000000002</v>
      </c>
      <c r="G9057" s="91">
        <f t="shared" si="146"/>
        <v>9.3550000000000004</v>
      </c>
      <c r="H9057" s="41">
        <f t="shared" si="147"/>
        <v>2.4844553755509757E-4</v>
      </c>
      <c r="I9057" s="42">
        <f t="shared" si="148"/>
        <v>107.47705737376846</v>
      </c>
      <c r="J9057" s="41">
        <f t="shared" si="149"/>
        <v>2.598611111111111E-4</v>
      </c>
      <c r="K9057" s="42">
        <f t="shared" si="150"/>
        <v>4.953036093204938</v>
      </c>
      <c r="L9057" s="41">
        <f t="shared" si="151"/>
        <v>2.4844553755509757E-4</v>
      </c>
      <c r="M9057" s="42">
        <f t="shared" si="152"/>
        <v>4.6794010731984672</v>
      </c>
    </row>
    <row r="9058" spans="1:13" x14ac:dyDescent="0.2">
      <c r="A9058" s="84">
        <v>360</v>
      </c>
      <c r="B9058" s="85">
        <v>42381</v>
      </c>
      <c r="C9058" s="105">
        <v>16.28</v>
      </c>
      <c r="D9058" s="195">
        <f t="shared" si="153"/>
        <v>1</v>
      </c>
      <c r="E9058"/>
      <c r="F9058" s="96">
        <v>2.48</v>
      </c>
      <c r="G9058" s="91">
        <f t="shared" si="146"/>
        <v>9.3800000000000008</v>
      </c>
      <c r="H9058" s="41">
        <f t="shared" si="147"/>
        <v>2.4908065968887172E-4</v>
      </c>
      <c r="I9058" s="42">
        <f t="shared" si="148"/>
        <v>107.50382783012054</v>
      </c>
      <c r="J9058" s="41">
        <f t="shared" si="149"/>
        <v>2.6055555555555559E-4</v>
      </c>
      <c r="K9058" s="42">
        <f t="shared" si="150"/>
        <v>4.9532966487604932</v>
      </c>
      <c r="L9058" s="41">
        <f t="shared" si="151"/>
        <v>2.4908065968887172E-4</v>
      </c>
      <c r="M9058" s="42">
        <f t="shared" si="152"/>
        <v>4.6796501538581561</v>
      </c>
    </row>
    <row r="9059" spans="1:13" x14ac:dyDescent="0.2">
      <c r="A9059" s="84">
        <v>360</v>
      </c>
      <c r="B9059" s="85">
        <v>42382</v>
      </c>
      <c r="C9059" s="105">
        <v>16.28</v>
      </c>
      <c r="D9059" s="195">
        <f t="shared" si="153"/>
        <v>1</v>
      </c>
      <c r="E9059"/>
      <c r="F9059" s="96">
        <v>2.4900000000000002</v>
      </c>
      <c r="G9059" s="91">
        <f t="shared" si="146"/>
        <v>9.3850000000000016</v>
      </c>
      <c r="H9059" s="41">
        <f t="shared" si="147"/>
        <v>2.4920766674418893E-4</v>
      </c>
      <c r="I9059" s="42">
        <f t="shared" si="148"/>
        <v>107.53061860822015</v>
      </c>
      <c r="J9059" s="41">
        <f t="shared" si="149"/>
        <v>2.6069444444444447E-4</v>
      </c>
      <c r="K9059" s="42">
        <f t="shared" si="150"/>
        <v>4.9535573432049373</v>
      </c>
      <c r="L9059" s="41">
        <f t="shared" si="151"/>
        <v>2.4920766674418893E-4</v>
      </c>
      <c r="M9059" s="42">
        <f t="shared" si="152"/>
        <v>4.6798993615249005</v>
      </c>
    </row>
    <row r="9060" spans="1:13" x14ac:dyDescent="0.2">
      <c r="A9060" s="84">
        <v>360</v>
      </c>
      <c r="B9060" s="85">
        <v>42383</v>
      </c>
      <c r="C9060" s="105">
        <v>16.25</v>
      </c>
      <c r="D9060" s="195">
        <f t="shared" si="153"/>
        <v>1</v>
      </c>
      <c r="E9060"/>
      <c r="F9060" s="96">
        <v>2.48</v>
      </c>
      <c r="G9060" s="91">
        <f t="shared" si="146"/>
        <v>9.3650000000000002</v>
      </c>
      <c r="H9060" s="41">
        <f t="shared" si="147"/>
        <v>2.486996037822653E-4</v>
      </c>
      <c r="I9060" s="42">
        <f t="shared" si="148"/>
        <v>107.55736143046248</v>
      </c>
      <c r="J9060" s="41">
        <f t="shared" si="149"/>
        <v>2.6013888888888891E-4</v>
      </c>
      <c r="K9060" s="42">
        <f t="shared" si="150"/>
        <v>4.9538174820938261</v>
      </c>
      <c r="L9060" s="41">
        <f t="shared" si="151"/>
        <v>2.486996037822653E-4</v>
      </c>
      <c r="M9060" s="42">
        <f t="shared" si="152"/>
        <v>4.6801480611286825</v>
      </c>
    </row>
    <row r="9061" spans="1:13" x14ac:dyDescent="0.2">
      <c r="A9061" s="84">
        <v>360</v>
      </c>
      <c r="B9061" s="85">
        <v>42384</v>
      </c>
      <c r="C9061" s="105">
        <v>16.22</v>
      </c>
      <c r="D9061" s="195">
        <f t="shared" si="153"/>
        <v>1</v>
      </c>
      <c r="E9061"/>
      <c r="F9061" s="96">
        <v>2.48</v>
      </c>
      <c r="G9061" s="91">
        <f t="shared" si="146"/>
        <v>9.35</v>
      </c>
      <c r="H9061" s="41">
        <f t="shared" si="147"/>
        <v>2.4831849575335241E-4</v>
      </c>
      <c r="I9061" s="42">
        <f t="shared" si="148"/>
        <v>107.58406991266008</v>
      </c>
      <c r="J9061" s="41">
        <f t="shared" si="149"/>
        <v>2.5972222222222222E-4</v>
      </c>
      <c r="K9061" s="42">
        <f t="shared" si="150"/>
        <v>4.9540772043160484</v>
      </c>
      <c r="L9061" s="41">
        <f t="shared" si="151"/>
        <v>2.4831849575335241E-4</v>
      </c>
      <c r="M9061" s="42">
        <f t="shared" si="152"/>
        <v>4.6803963796244359</v>
      </c>
    </row>
    <row r="9062" spans="1:13" x14ac:dyDescent="0.2">
      <c r="A9062" s="84">
        <v>360</v>
      </c>
      <c r="B9062" s="85">
        <v>42385</v>
      </c>
      <c r="C9062" s="105">
        <v>16.22</v>
      </c>
      <c r="D9062" s="195">
        <f t="shared" si="153"/>
        <v>1</v>
      </c>
      <c r="E9062"/>
      <c r="F9062" s="96">
        <v>2.48</v>
      </c>
      <c r="G9062" s="91">
        <f t="shared" si="146"/>
        <v>9.35</v>
      </c>
      <c r="H9062" s="41">
        <f t="shared" si="147"/>
        <v>2.4831849575335241E-4</v>
      </c>
      <c r="I9062" s="42">
        <f t="shared" si="148"/>
        <v>107.61078502706782</v>
      </c>
      <c r="J9062" s="41">
        <f t="shared" si="149"/>
        <v>2.5972222222222222E-4</v>
      </c>
      <c r="K9062" s="42">
        <f t="shared" si="150"/>
        <v>4.9543369265382706</v>
      </c>
      <c r="L9062" s="41">
        <f t="shared" si="151"/>
        <v>2.4831849575335241E-4</v>
      </c>
      <c r="M9062" s="42">
        <f t="shared" si="152"/>
        <v>4.6806446981201892</v>
      </c>
    </row>
    <row r="9063" spans="1:13" x14ac:dyDescent="0.2">
      <c r="A9063" s="84">
        <v>360</v>
      </c>
      <c r="B9063" s="85">
        <v>42386</v>
      </c>
      <c r="C9063" s="105">
        <v>16.22</v>
      </c>
      <c r="D9063" s="195">
        <f t="shared" si="153"/>
        <v>1</v>
      </c>
      <c r="E9063"/>
      <c r="F9063" s="96">
        <v>2.48</v>
      </c>
      <c r="G9063" s="91">
        <f t="shared" si="146"/>
        <v>9.35</v>
      </c>
      <c r="H9063" s="41">
        <f t="shared" si="147"/>
        <v>2.4831849575335241E-4</v>
      </c>
      <c r="I9063" s="42">
        <f t="shared" si="148"/>
        <v>107.63750677533258</v>
      </c>
      <c r="J9063" s="41">
        <f t="shared" si="149"/>
        <v>2.5972222222222222E-4</v>
      </c>
      <c r="K9063" s="42">
        <f t="shared" si="150"/>
        <v>4.9545966487604929</v>
      </c>
      <c r="L9063" s="41">
        <f t="shared" si="151"/>
        <v>2.4831849575335241E-4</v>
      </c>
      <c r="M9063" s="42">
        <f t="shared" si="152"/>
        <v>4.6808930166159426</v>
      </c>
    </row>
    <row r="9064" spans="1:13" x14ac:dyDescent="0.2">
      <c r="A9064" s="84">
        <v>360</v>
      </c>
      <c r="B9064" s="85">
        <v>42387</v>
      </c>
      <c r="C9064" s="105">
        <v>16.190000000000001</v>
      </c>
      <c r="D9064" s="195">
        <f t="shared" si="153"/>
        <v>1</v>
      </c>
      <c r="E9064"/>
      <c r="F9064" s="96">
        <v>2.4900000000000002</v>
      </c>
      <c r="G9064" s="91">
        <f t="shared" si="146"/>
        <v>9.34</v>
      </c>
      <c r="H9064" s="41">
        <f t="shared" si="147"/>
        <v>2.4806439476998676E-4</v>
      </c>
      <c r="I9064" s="42">
        <f t="shared" si="148"/>
        <v>107.66420780830535</v>
      </c>
      <c r="J9064" s="41">
        <f t="shared" si="149"/>
        <v>2.5944444444444441E-4</v>
      </c>
      <c r="K9064" s="42">
        <f t="shared" si="150"/>
        <v>4.9548560932049375</v>
      </c>
      <c r="L9064" s="41">
        <f t="shared" si="151"/>
        <v>2.4806439476998676E-4</v>
      </c>
      <c r="M9064" s="42">
        <f t="shared" si="152"/>
        <v>4.681141081010713</v>
      </c>
    </row>
    <row r="9065" spans="1:13" x14ac:dyDescent="0.2">
      <c r="A9065" s="84">
        <v>360</v>
      </c>
      <c r="B9065" s="85">
        <v>42388</v>
      </c>
      <c r="C9065" s="105">
        <v>16.190000000000001</v>
      </c>
      <c r="D9065" s="195">
        <f t="shared" si="153"/>
        <v>1</v>
      </c>
      <c r="E9065"/>
      <c r="F9065" s="96">
        <v>2.5</v>
      </c>
      <c r="G9065" s="91">
        <f t="shared" si="146"/>
        <v>9.3450000000000006</v>
      </c>
      <c r="H9065" s="41">
        <f t="shared" si="147"/>
        <v>2.481914481584635E-4</v>
      </c>
      <c r="I9065" s="42">
        <f t="shared" si="148"/>
        <v>107.69092914395613</v>
      </c>
      <c r="J9065" s="41">
        <f t="shared" si="149"/>
        <v>2.5958333333333335E-4</v>
      </c>
      <c r="K9065" s="42">
        <f t="shared" si="150"/>
        <v>4.9551156765382709</v>
      </c>
      <c r="L9065" s="41">
        <f t="shared" si="151"/>
        <v>2.481914481584635E-4</v>
      </c>
      <c r="M9065" s="42">
        <f t="shared" si="152"/>
        <v>4.6813892724588717</v>
      </c>
    </row>
    <row r="9066" spans="1:13" x14ac:dyDescent="0.2">
      <c r="A9066" s="84">
        <v>360</v>
      </c>
      <c r="B9066" s="85">
        <v>42389</v>
      </c>
      <c r="C9066" s="105">
        <v>16.16</v>
      </c>
      <c r="D9066" s="195">
        <f t="shared" si="153"/>
        <v>1</v>
      </c>
      <c r="E9066"/>
      <c r="F9066" s="96">
        <v>2.4900000000000002</v>
      </c>
      <c r="G9066" s="91">
        <f t="shared" ref="G9066:G9129" si="154">(C9066+F9066)/2</f>
        <v>9.3249999999999993</v>
      </c>
      <c r="H9066" s="41">
        <f t="shared" ref="H9066:H9129" si="155">((1+G9066/100)^(1/360))-1</f>
        <v>2.4768319983903275E-4</v>
      </c>
      <c r="I9066" s="42">
        <f>I9065*(1+H9066)</f>
        <v>107.71760237788014</v>
      </c>
      <c r="J9066" s="41">
        <f t="shared" ref="J9066:J9129" si="156">((C9066+F9066)/2)/36000</f>
        <v>2.5902777777777778E-4</v>
      </c>
      <c r="K9066" s="42">
        <f t="shared" ref="K9066:K9129" si="157">K9065+J9066</f>
        <v>4.955374704316049</v>
      </c>
      <c r="L9066" s="41">
        <f t="shared" ref="L9066:L9129" si="158">((1+G9066/100)^(1/360))-1</f>
        <v>2.4768319983903275E-4</v>
      </c>
      <c r="M9066" s="42">
        <f t="shared" ref="M9066:M9129" si="159">M9065+L9066</f>
        <v>4.6816369556587105</v>
      </c>
    </row>
    <row r="9067" spans="1:13" x14ac:dyDescent="0.2">
      <c r="A9067" s="84">
        <v>360</v>
      </c>
      <c r="B9067" s="85">
        <v>42390</v>
      </c>
      <c r="C9067" s="105">
        <v>16.149999999999999</v>
      </c>
      <c r="D9067" s="195">
        <f t="shared" si="153"/>
        <v>1</v>
      </c>
      <c r="E9067"/>
      <c r="F9067" s="96">
        <v>2.5</v>
      </c>
      <c r="G9067" s="91">
        <f t="shared" si="154"/>
        <v>9.3249999999999993</v>
      </c>
      <c r="H9067" s="41">
        <f t="shared" si="155"/>
        <v>2.4768319983903275E-4</v>
      </c>
      <c r="I9067" s="42">
        <f t="shared" ref="I9067:I9129" si="160">I9066*(1+H9067)</f>
        <v>107.74428221831609</v>
      </c>
      <c r="J9067" s="41">
        <f t="shared" si="156"/>
        <v>2.5902777777777778E-4</v>
      </c>
      <c r="K9067" s="42">
        <f t="shared" si="157"/>
        <v>4.9556337320938271</v>
      </c>
      <c r="L9067" s="41">
        <f t="shared" si="158"/>
        <v>2.4768319983903275E-4</v>
      </c>
      <c r="M9067" s="42">
        <f t="shared" si="159"/>
        <v>4.6818846388585493</v>
      </c>
    </row>
    <row r="9068" spans="1:13" x14ac:dyDescent="0.2">
      <c r="A9068" s="84">
        <v>360</v>
      </c>
      <c r="B9068" s="85">
        <v>42391</v>
      </c>
      <c r="C9068" s="105">
        <v>16.12</v>
      </c>
      <c r="D9068" s="195">
        <f t="shared" si="153"/>
        <v>1</v>
      </c>
      <c r="E9068"/>
      <c r="F9068" s="96">
        <v>2.5299999999999998</v>
      </c>
      <c r="G9068" s="91">
        <f t="shared" si="154"/>
        <v>9.3250000000000011</v>
      </c>
      <c r="H9068" s="41">
        <f t="shared" si="155"/>
        <v>2.4768319983903275E-4</v>
      </c>
      <c r="I9068" s="42">
        <f t="shared" si="160"/>
        <v>107.77096866690027</v>
      </c>
      <c r="J9068" s="41">
        <f t="shared" si="156"/>
        <v>2.5902777777777778E-4</v>
      </c>
      <c r="K9068" s="42">
        <f t="shared" si="157"/>
        <v>4.9558927598716052</v>
      </c>
      <c r="L9068" s="41">
        <f t="shared" si="158"/>
        <v>2.4768319983903275E-4</v>
      </c>
      <c r="M9068" s="42">
        <f t="shared" si="159"/>
        <v>4.6821323220583881</v>
      </c>
    </row>
    <row r="9069" spans="1:13" x14ac:dyDescent="0.2">
      <c r="A9069" s="84">
        <v>360</v>
      </c>
      <c r="B9069" s="85">
        <v>42392</v>
      </c>
      <c r="C9069" s="105">
        <v>16.12</v>
      </c>
      <c r="D9069" s="195">
        <f t="shared" si="153"/>
        <v>1</v>
      </c>
      <c r="E9069"/>
      <c r="F9069" s="96">
        <v>2.5299999999999998</v>
      </c>
      <c r="G9069" s="91">
        <f t="shared" si="154"/>
        <v>9.3250000000000011</v>
      </c>
      <c r="H9069" s="41">
        <f t="shared" si="155"/>
        <v>2.4768319983903275E-4</v>
      </c>
      <c r="I9069" s="42">
        <f t="shared" si="160"/>
        <v>107.79766172526945</v>
      </c>
      <c r="J9069" s="41">
        <f t="shared" si="156"/>
        <v>2.5902777777777778E-4</v>
      </c>
      <c r="K9069" s="42">
        <f t="shared" si="157"/>
        <v>4.9561517876493832</v>
      </c>
      <c r="L9069" s="41">
        <f t="shared" si="158"/>
        <v>2.4768319983903275E-4</v>
      </c>
      <c r="M9069" s="42">
        <f t="shared" si="159"/>
        <v>4.682380005258227</v>
      </c>
    </row>
    <row r="9070" spans="1:13" x14ac:dyDescent="0.2">
      <c r="A9070" s="84">
        <v>360</v>
      </c>
      <c r="B9070" s="85">
        <v>42393</v>
      </c>
      <c r="C9070" s="105">
        <v>16.12</v>
      </c>
      <c r="D9070" s="195">
        <f t="shared" si="153"/>
        <v>1</v>
      </c>
      <c r="E9070"/>
      <c r="F9070" s="96">
        <v>2.5299999999999998</v>
      </c>
      <c r="G9070" s="91">
        <f t="shared" si="154"/>
        <v>9.3250000000000011</v>
      </c>
      <c r="H9070" s="41">
        <f t="shared" si="155"/>
        <v>2.4768319983903275E-4</v>
      </c>
      <c r="I9070" s="42">
        <f t="shared" si="160"/>
        <v>107.82436139506073</v>
      </c>
      <c r="J9070" s="41">
        <f t="shared" si="156"/>
        <v>2.5902777777777778E-4</v>
      </c>
      <c r="K9070" s="42">
        <f t="shared" si="157"/>
        <v>4.9564108154271613</v>
      </c>
      <c r="L9070" s="41">
        <f t="shared" si="158"/>
        <v>2.4768319983903275E-4</v>
      </c>
      <c r="M9070" s="42">
        <f t="shared" si="159"/>
        <v>4.6826276884580658</v>
      </c>
    </row>
    <row r="9071" spans="1:13" x14ac:dyDescent="0.2">
      <c r="A9071" s="84">
        <v>360</v>
      </c>
      <c r="B9071" s="85">
        <v>42394</v>
      </c>
      <c r="C9071" s="105">
        <v>16.13</v>
      </c>
      <c r="D9071" s="195">
        <f t="shared" si="153"/>
        <v>1</v>
      </c>
      <c r="E9071"/>
      <c r="F9071" s="96">
        <v>2.54</v>
      </c>
      <c r="G9071" s="91">
        <f t="shared" si="154"/>
        <v>9.3349999999999991</v>
      </c>
      <c r="H9071" s="41">
        <f t="shared" si="155"/>
        <v>2.4793733558770015E-4</v>
      </c>
      <c r="I9071" s="42">
        <f t="shared" si="160"/>
        <v>107.85109507993647</v>
      </c>
      <c r="J9071" s="41">
        <f t="shared" si="156"/>
        <v>2.5930555555555554E-4</v>
      </c>
      <c r="K9071" s="42">
        <f t="shared" si="157"/>
        <v>4.9566701209827171</v>
      </c>
      <c r="L9071" s="41">
        <f t="shared" si="158"/>
        <v>2.4793733558770015E-4</v>
      </c>
      <c r="M9071" s="42">
        <f t="shared" si="159"/>
        <v>4.6828756257936535</v>
      </c>
    </row>
    <row r="9072" spans="1:13" x14ac:dyDescent="0.2">
      <c r="A9072" s="84">
        <v>360</v>
      </c>
      <c r="B9072" s="85">
        <v>42395</v>
      </c>
      <c r="C9072" s="105">
        <v>16.21</v>
      </c>
      <c r="D9072" s="195">
        <f t="shared" si="153"/>
        <v>1</v>
      </c>
      <c r="E9072"/>
      <c r="F9072" s="96">
        <v>2.5299999999999998</v>
      </c>
      <c r="G9072" s="91">
        <f t="shared" si="154"/>
        <v>9.370000000000001</v>
      </c>
      <c r="H9072" s="41">
        <f t="shared" si="155"/>
        <v>2.4882662820835399E-4</v>
      </c>
      <c r="I9072" s="42">
        <f t="shared" si="160"/>
        <v>107.87793130427379</v>
      </c>
      <c r="J9072" s="41">
        <f t="shared" si="156"/>
        <v>2.6027777777777779E-4</v>
      </c>
      <c r="K9072" s="42">
        <f t="shared" si="157"/>
        <v>4.9569303987604947</v>
      </c>
      <c r="L9072" s="41">
        <f t="shared" si="158"/>
        <v>2.4882662820835399E-4</v>
      </c>
      <c r="M9072" s="42">
        <f t="shared" si="159"/>
        <v>4.683124452421862</v>
      </c>
    </row>
    <row r="9073" spans="1:13" x14ac:dyDescent="0.2">
      <c r="A9073" s="84">
        <v>360</v>
      </c>
      <c r="B9073" s="85">
        <v>42396</v>
      </c>
      <c r="C9073" s="105">
        <v>16.32</v>
      </c>
      <c r="D9073" s="195">
        <f t="shared" si="153"/>
        <v>1</v>
      </c>
      <c r="E9073"/>
      <c r="F9073" s="96">
        <v>2.54</v>
      </c>
      <c r="G9073" s="91">
        <f t="shared" si="154"/>
        <v>9.43</v>
      </c>
      <c r="H9073" s="41">
        <f t="shared" si="155"/>
        <v>2.5035046978927333E-4</v>
      </c>
      <c r="I9073" s="42">
        <f t="shared" si="160"/>
        <v>107.90493859505571</v>
      </c>
      <c r="J9073" s="41">
        <f t="shared" si="156"/>
        <v>2.6194444444444442E-4</v>
      </c>
      <c r="K9073" s="42">
        <f t="shared" si="157"/>
        <v>4.9571923432049392</v>
      </c>
      <c r="L9073" s="41">
        <f t="shared" si="158"/>
        <v>2.5035046978927333E-4</v>
      </c>
      <c r="M9073" s="42">
        <f t="shared" si="159"/>
        <v>4.6833748028916515</v>
      </c>
    </row>
    <row r="9074" spans="1:13" x14ac:dyDescent="0.2">
      <c r="A9074" s="84">
        <v>360</v>
      </c>
      <c r="B9074" s="85">
        <v>42397</v>
      </c>
      <c r="C9074" s="105">
        <v>16.37</v>
      </c>
      <c r="D9074" s="195">
        <f t="shared" si="153"/>
        <v>1</v>
      </c>
      <c r="E9074"/>
      <c r="F9074" s="96">
        <v>2.58</v>
      </c>
      <c r="G9074" s="91">
        <f t="shared" si="154"/>
        <v>9.4750000000000014</v>
      </c>
      <c r="H9074" s="41">
        <f t="shared" si="155"/>
        <v>2.5149280429004328E-4</v>
      </c>
      <c r="I9074" s="42">
        <f t="shared" si="160"/>
        <v>107.93207591065972</v>
      </c>
      <c r="J9074" s="41">
        <f t="shared" si="156"/>
        <v>2.6319444444444448E-4</v>
      </c>
      <c r="K9074" s="42">
        <f t="shared" si="157"/>
        <v>4.9574555376493832</v>
      </c>
      <c r="L9074" s="41">
        <f t="shared" si="158"/>
        <v>2.5149280429004328E-4</v>
      </c>
      <c r="M9074" s="42">
        <f t="shared" si="159"/>
        <v>4.6836262956959418</v>
      </c>
    </row>
    <row r="9075" spans="1:13" x14ac:dyDescent="0.2">
      <c r="A9075" s="84">
        <v>360</v>
      </c>
      <c r="B9075" s="85">
        <v>42398</v>
      </c>
      <c r="C9075" s="105">
        <v>16.3</v>
      </c>
      <c r="D9075" s="195">
        <f t="shared" si="153"/>
        <v>1</v>
      </c>
      <c r="E9075"/>
      <c r="F9075" s="96">
        <v>2.57</v>
      </c>
      <c r="G9075" s="91">
        <f t="shared" si="154"/>
        <v>9.4350000000000005</v>
      </c>
      <c r="H9075" s="41">
        <f t="shared" si="155"/>
        <v>2.5047741897576969E-4</v>
      </c>
      <c r="I9075" s="42">
        <f t="shared" si="160"/>
        <v>107.95911045845853</v>
      </c>
      <c r="J9075" s="41">
        <f t="shared" si="156"/>
        <v>2.6208333333333335E-4</v>
      </c>
      <c r="K9075" s="42">
        <f t="shared" si="157"/>
        <v>4.9577176209827165</v>
      </c>
      <c r="L9075" s="41">
        <f t="shared" si="158"/>
        <v>2.5047741897576969E-4</v>
      </c>
      <c r="M9075" s="42">
        <f t="shared" si="159"/>
        <v>4.6838767731149176</v>
      </c>
    </row>
    <row r="9076" spans="1:13" x14ac:dyDescent="0.2">
      <c r="A9076" s="84">
        <v>360</v>
      </c>
      <c r="B9076" s="85">
        <v>42399</v>
      </c>
      <c r="C9076" s="105">
        <v>16.3</v>
      </c>
      <c r="D9076" s="195">
        <f t="shared" ref="D9076:D9139" si="161">B9076-B9075</f>
        <v>1</v>
      </c>
      <c r="E9076"/>
      <c r="F9076" s="96">
        <v>2.57</v>
      </c>
      <c r="G9076" s="91">
        <f t="shared" si="154"/>
        <v>9.4350000000000005</v>
      </c>
      <c r="H9076" s="41">
        <f t="shared" si="155"/>
        <v>2.5047741897576969E-4</v>
      </c>
      <c r="I9076" s="42">
        <f t="shared" si="160"/>
        <v>107.98615177780108</v>
      </c>
      <c r="J9076" s="41">
        <f t="shared" si="156"/>
        <v>2.6208333333333335E-4</v>
      </c>
      <c r="K9076" s="42">
        <f t="shared" si="157"/>
        <v>4.9579797043160498</v>
      </c>
      <c r="L9076" s="41">
        <f t="shared" si="158"/>
        <v>2.5047741897576969E-4</v>
      </c>
      <c r="M9076" s="42">
        <f t="shared" si="159"/>
        <v>4.6841272505338933</v>
      </c>
    </row>
    <row r="9077" spans="1:13" x14ac:dyDescent="0.2">
      <c r="A9077" s="84">
        <v>360</v>
      </c>
      <c r="B9077" s="85">
        <v>42400</v>
      </c>
      <c r="C9077" s="105">
        <v>16.3</v>
      </c>
      <c r="D9077" s="195">
        <f t="shared" si="161"/>
        <v>1</v>
      </c>
      <c r="E9077"/>
      <c r="F9077" s="96">
        <v>2.57</v>
      </c>
      <c r="G9077" s="91">
        <f t="shared" si="154"/>
        <v>9.4350000000000005</v>
      </c>
      <c r="H9077" s="41">
        <f t="shared" si="155"/>
        <v>2.5047741897576969E-4</v>
      </c>
      <c r="I9077" s="42">
        <f t="shared" si="160"/>
        <v>108.01319987038352</v>
      </c>
      <c r="J9077" s="41">
        <f t="shared" si="156"/>
        <v>2.6208333333333335E-4</v>
      </c>
      <c r="K9077" s="42">
        <f t="shared" si="157"/>
        <v>4.9582417876493832</v>
      </c>
      <c r="L9077" s="41">
        <f t="shared" si="158"/>
        <v>2.5047741897576969E-4</v>
      </c>
      <c r="M9077" s="42">
        <f t="shared" si="159"/>
        <v>4.6843777279528691</v>
      </c>
    </row>
    <row r="9078" spans="1:13" x14ac:dyDescent="0.2">
      <c r="A9078" s="84">
        <v>360</v>
      </c>
      <c r="B9078" s="85">
        <v>42401</v>
      </c>
      <c r="C9078" s="105">
        <v>16.28</v>
      </c>
      <c r="D9078" s="195">
        <f t="shared" si="161"/>
        <v>1</v>
      </c>
      <c r="E9078"/>
      <c r="F9078" s="96">
        <v>2.5299999999999998</v>
      </c>
      <c r="G9078" s="91">
        <f t="shared" si="154"/>
        <v>9.4050000000000011</v>
      </c>
      <c r="H9078" s="41">
        <f t="shared" si="155"/>
        <v>2.4971563707820721E-4</v>
      </c>
      <c r="I9078" s="42">
        <f t="shared" si="160"/>
        <v>108.040172455402</v>
      </c>
      <c r="J9078" s="41">
        <f t="shared" si="156"/>
        <v>2.6125000000000003E-4</v>
      </c>
      <c r="K9078" s="42">
        <f t="shared" si="157"/>
        <v>4.9585030376493835</v>
      </c>
      <c r="L9078" s="41">
        <f t="shared" si="158"/>
        <v>2.4971563707820721E-4</v>
      </c>
      <c r="M9078" s="42">
        <f t="shared" si="159"/>
        <v>4.6846274435899478</v>
      </c>
    </row>
    <row r="9079" spans="1:13" x14ac:dyDescent="0.2">
      <c r="A9079" s="84">
        <v>360</v>
      </c>
      <c r="B9079" s="85">
        <v>42402</v>
      </c>
      <c r="C9079" s="105">
        <v>16.260000000000002</v>
      </c>
      <c r="D9079" s="195">
        <f t="shared" si="161"/>
        <v>1</v>
      </c>
      <c r="E9079"/>
      <c r="F9079" s="96">
        <v>2.5299999999999998</v>
      </c>
      <c r="G9079" s="91">
        <f t="shared" si="154"/>
        <v>9.3950000000000014</v>
      </c>
      <c r="H9079" s="41">
        <f t="shared" si="155"/>
        <v>2.4946166348760457E-4</v>
      </c>
      <c r="I9079" s="42">
        <f t="shared" si="160"/>
        <v>108.06712433654621</v>
      </c>
      <c r="J9079" s="41">
        <f t="shared" si="156"/>
        <v>2.6097222222222228E-4</v>
      </c>
      <c r="K9079" s="42">
        <f t="shared" si="157"/>
        <v>4.9587640098716061</v>
      </c>
      <c r="L9079" s="41">
        <f t="shared" si="158"/>
        <v>2.4946166348760457E-4</v>
      </c>
      <c r="M9079" s="42">
        <f t="shared" si="159"/>
        <v>4.6848769052534358</v>
      </c>
    </row>
    <row r="9080" spans="1:13" x14ac:dyDescent="0.2">
      <c r="A9080" s="84">
        <v>360</v>
      </c>
      <c r="B9080" s="85">
        <v>42403</v>
      </c>
      <c r="C9080" s="105">
        <v>16.25</v>
      </c>
      <c r="D9080" s="195">
        <f t="shared" si="161"/>
        <v>1</v>
      </c>
      <c r="E9080"/>
      <c r="F9080" s="96">
        <v>2.54</v>
      </c>
      <c r="G9080" s="91">
        <f t="shared" si="154"/>
        <v>9.3949999999999996</v>
      </c>
      <c r="H9080" s="41">
        <f t="shared" si="155"/>
        <v>2.4946166348760457E-4</v>
      </c>
      <c r="I9080" s="42">
        <f t="shared" si="160"/>
        <v>108.09408294115153</v>
      </c>
      <c r="J9080" s="41">
        <f t="shared" si="156"/>
        <v>2.6097222222222223E-4</v>
      </c>
      <c r="K9080" s="42">
        <f t="shared" si="157"/>
        <v>4.9590249820938288</v>
      </c>
      <c r="L9080" s="41">
        <f t="shared" si="158"/>
        <v>2.4946166348760457E-4</v>
      </c>
      <c r="M9080" s="42">
        <f t="shared" si="159"/>
        <v>4.6851263669169239</v>
      </c>
    </row>
    <row r="9081" spans="1:13" x14ac:dyDescent="0.2">
      <c r="A9081" s="84">
        <v>360</v>
      </c>
      <c r="B9081" s="85">
        <v>42404</v>
      </c>
      <c r="C9081" s="105">
        <v>16.260000000000002</v>
      </c>
      <c r="D9081" s="195">
        <f t="shared" si="161"/>
        <v>1</v>
      </c>
      <c r="E9081"/>
      <c r="F9081" s="96">
        <v>2.54</v>
      </c>
      <c r="G9081" s="91">
        <f t="shared" si="154"/>
        <v>9.4</v>
      </c>
      <c r="H9081" s="41">
        <f t="shared" si="155"/>
        <v>2.4958865317681322E-4</v>
      </c>
      <c r="I9081" s="42">
        <f t="shared" si="160"/>
        <v>108.12106199772919</v>
      </c>
      <c r="J9081" s="41">
        <f t="shared" si="156"/>
        <v>2.611111111111111E-4</v>
      </c>
      <c r="K9081" s="42">
        <f t="shared" si="157"/>
        <v>4.9592860932049403</v>
      </c>
      <c r="L9081" s="41">
        <f t="shared" si="158"/>
        <v>2.4958865317681322E-4</v>
      </c>
      <c r="M9081" s="42">
        <f t="shared" si="159"/>
        <v>4.6853759555701009</v>
      </c>
    </row>
    <row r="9082" spans="1:13" x14ac:dyDescent="0.2">
      <c r="A9082" s="84">
        <v>360</v>
      </c>
      <c r="B9082" s="85">
        <v>42405</v>
      </c>
      <c r="C9082" s="105">
        <v>16.25</v>
      </c>
      <c r="D9082" s="195">
        <f t="shared" si="161"/>
        <v>1</v>
      </c>
      <c r="E9082"/>
      <c r="F9082" s="96">
        <v>2.5299999999999998</v>
      </c>
      <c r="G9082" s="91">
        <f t="shared" si="154"/>
        <v>9.39</v>
      </c>
      <c r="H9082" s="41">
        <f t="shared" si="155"/>
        <v>2.4933466801013715E-4</v>
      </c>
      <c r="I9082" s="42">
        <f t="shared" si="160"/>
        <v>108.14802032682729</v>
      </c>
      <c r="J9082" s="41">
        <f t="shared" si="156"/>
        <v>2.6083333333333335E-4</v>
      </c>
      <c r="K9082" s="42">
        <f t="shared" si="157"/>
        <v>4.9595469265382732</v>
      </c>
      <c r="L9082" s="41">
        <f t="shared" si="158"/>
        <v>2.4933466801013715E-4</v>
      </c>
      <c r="M9082" s="42">
        <f t="shared" si="159"/>
        <v>4.6856252902381108</v>
      </c>
    </row>
    <row r="9083" spans="1:13" x14ac:dyDescent="0.2">
      <c r="A9083" s="84">
        <v>360</v>
      </c>
      <c r="B9083" s="85">
        <v>42406</v>
      </c>
      <c r="C9083" s="105">
        <v>16.25</v>
      </c>
      <c r="D9083" s="195">
        <f t="shared" si="161"/>
        <v>1</v>
      </c>
      <c r="E9083"/>
      <c r="F9083" s="96">
        <v>2.5299999999999998</v>
      </c>
      <c r="G9083" s="91">
        <f t="shared" si="154"/>
        <v>9.39</v>
      </c>
      <c r="H9083" s="41">
        <f t="shared" si="155"/>
        <v>2.4933466801013715E-4</v>
      </c>
      <c r="I9083" s="42">
        <f t="shared" si="160"/>
        <v>108.17498537757143</v>
      </c>
      <c r="J9083" s="41">
        <f t="shared" si="156"/>
        <v>2.6083333333333335E-4</v>
      </c>
      <c r="K9083" s="42">
        <f t="shared" si="157"/>
        <v>4.9598077598716062</v>
      </c>
      <c r="L9083" s="41">
        <f t="shared" si="158"/>
        <v>2.4933466801013715E-4</v>
      </c>
      <c r="M9083" s="42">
        <f t="shared" si="159"/>
        <v>4.6858746249061207</v>
      </c>
    </row>
    <row r="9084" spans="1:13" x14ac:dyDescent="0.2">
      <c r="A9084" s="84">
        <v>360</v>
      </c>
      <c r="B9084" s="85">
        <v>42407</v>
      </c>
      <c r="C9084" s="105">
        <v>16.25</v>
      </c>
      <c r="D9084" s="195">
        <f t="shared" si="161"/>
        <v>1</v>
      </c>
      <c r="E9084"/>
      <c r="F9084" s="96">
        <v>2.5299999999999998</v>
      </c>
      <c r="G9084" s="91">
        <f t="shared" si="154"/>
        <v>9.39</v>
      </c>
      <c r="H9084" s="41">
        <f t="shared" si="155"/>
        <v>2.4933466801013715E-4</v>
      </c>
      <c r="I9084" s="42">
        <f t="shared" si="160"/>
        <v>108.20195715163754</v>
      </c>
      <c r="J9084" s="41">
        <f t="shared" si="156"/>
        <v>2.6083333333333335E-4</v>
      </c>
      <c r="K9084" s="42">
        <f t="shared" si="157"/>
        <v>4.9600685932049391</v>
      </c>
      <c r="L9084" s="41">
        <f t="shared" si="158"/>
        <v>2.4933466801013715E-4</v>
      </c>
      <c r="M9084" s="42">
        <f t="shared" si="159"/>
        <v>4.6861239595741306</v>
      </c>
    </row>
    <row r="9085" spans="1:13" x14ac:dyDescent="0.2">
      <c r="A9085" s="84">
        <v>360</v>
      </c>
      <c r="B9085" s="85">
        <v>42408</v>
      </c>
      <c r="C9085" s="105">
        <v>16.190000000000001</v>
      </c>
      <c r="D9085" s="195">
        <f t="shared" si="161"/>
        <v>1</v>
      </c>
      <c r="E9085"/>
      <c r="F9085" s="96">
        <v>2.5499999999999998</v>
      </c>
      <c r="G9085" s="91">
        <f t="shared" si="154"/>
        <v>9.370000000000001</v>
      </c>
      <c r="H9085" s="41">
        <f t="shared" si="155"/>
        <v>2.4882662820835399E-4</v>
      </c>
      <c r="I9085" s="42">
        <f t="shared" si="160"/>
        <v>108.22888067980114</v>
      </c>
      <c r="J9085" s="41">
        <f t="shared" si="156"/>
        <v>2.6027777777777779E-4</v>
      </c>
      <c r="K9085" s="42">
        <f t="shared" si="157"/>
        <v>4.9603288709827167</v>
      </c>
      <c r="L9085" s="41">
        <f t="shared" si="158"/>
        <v>2.4882662820835399E-4</v>
      </c>
      <c r="M9085" s="42">
        <f t="shared" si="159"/>
        <v>4.6863727862023392</v>
      </c>
    </row>
    <row r="9086" spans="1:13" x14ac:dyDescent="0.2">
      <c r="A9086" s="84">
        <v>360</v>
      </c>
      <c r="B9086" s="85">
        <v>42409</v>
      </c>
      <c r="C9086" s="105">
        <v>16.22</v>
      </c>
      <c r="D9086" s="195">
        <f t="shared" si="161"/>
        <v>1</v>
      </c>
      <c r="E9086"/>
      <c r="F9086" s="96">
        <v>2.57</v>
      </c>
      <c r="G9086" s="91">
        <f t="shared" si="154"/>
        <v>9.3949999999999996</v>
      </c>
      <c r="H9086" s="41">
        <f t="shared" si="155"/>
        <v>2.4946166348760457E-4</v>
      </c>
      <c r="I9086" s="42">
        <f t="shared" si="160"/>
        <v>108.25587963641293</v>
      </c>
      <c r="J9086" s="41">
        <f t="shared" si="156"/>
        <v>2.6097222222222223E-4</v>
      </c>
      <c r="K9086" s="42">
        <f t="shared" si="157"/>
        <v>4.9605898432049393</v>
      </c>
      <c r="L9086" s="41">
        <f t="shared" si="158"/>
        <v>2.4946166348760457E-4</v>
      </c>
      <c r="M9086" s="42">
        <f t="shared" si="159"/>
        <v>4.6866222478658273</v>
      </c>
    </row>
    <row r="9087" spans="1:13" x14ac:dyDescent="0.2">
      <c r="A9087" s="84">
        <v>360</v>
      </c>
      <c r="B9087" s="85">
        <v>42410</v>
      </c>
      <c r="C9087" s="105">
        <v>16.23</v>
      </c>
      <c r="D9087" s="195">
        <f t="shared" si="161"/>
        <v>1</v>
      </c>
      <c r="E9087"/>
      <c r="F9087" s="96">
        <v>2.56</v>
      </c>
      <c r="G9087" s="91">
        <f t="shared" si="154"/>
        <v>9.3949999999999996</v>
      </c>
      <c r="H9087" s="41">
        <f t="shared" si="155"/>
        <v>2.4946166348760457E-4</v>
      </c>
      <c r="I9087" s="42">
        <f t="shared" si="160"/>
        <v>108.28288532822934</v>
      </c>
      <c r="J9087" s="41">
        <f t="shared" si="156"/>
        <v>2.6097222222222223E-4</v>
      </c>
      <c r="K9087" s="42">
        <f t="shared" si="157"/>
        <v>4.960850815427162</v>
      </c>
      <c r="L9087" s="41">
        <f t="shared" si="158"/>
        <v>2.4946166348760457E-4</v>
      </c>
      <c r="M9087" s="42">
        <f t="shared" si="159"/>
        <v>4.6868717095293153</v>
      </c>
    </row>
    <row r="9088" spans="1:13" x14ac:dyDescent="0.2">
      <c r="A9088" s="84">
        <v>360</v>
      </c>
      <c r="B9088" s="85">
        <v>42411</v>
      </c>
      <c r="C9088" s="105">
        <v>16.190000000000001</v>
      </c>
      <c r="D9088" s="195">
        <f t="shared" si="161"/>
        <v>1</v>
      </c>
      <c r="E9088"/>
      <c r="F9088" s="96">
        <v>2.56</v>
      </c>
      <c r="G9088" s="91">
        <f t="shared" si="154"/>
        <v>9.375</v>
      </c>
      <c r="H9088" s="41">
        <f t="shared" si="155"/>
        <v>2.4895364684374144E-4</v>
      </c>
      <c r="I9088" s="42">
        <f t="shared" si="160"/>
        <v>108.30984274742256</v>
      </c>
      <c r="J9088" s="41">
        <f t="shared" si="156"/>
        <v>2.6041666666666666E-4</v>
      </c>
      <c r="K9088" s="42">
        <f t="shared" si="157"/>
        <v>4.9611112320938284</v>
      </c>
      <c r="L9088" s="41">
        <f t="shared" si="158"/>
        <v>2.4895364684374144E-4</v>
      </c>
      <c r="M9088" s="42">
        <f t="shared" si="159"/>
        <v>4.6871206631761595</v>
      </c>
    </row>
    <row r="9089" spans="1:13" x14ac:dyDescent="0.2">
      <c r="A9089" s="84">
        <v>360</v>
      </c>
      <c r="B9089" s="85">
        <v>42412</v>
      </c>
      <c r="C9089" s="105">
        <v>16.16</v>
      </c>
      <c r="D9089" s="195">
        <f t="shared" si="161"/>
        <v>1</v>
      </c>
      <c r="E9089"/>
      <c r="F9089" s="96">
        <v>2.59</v>
      </c>
      <c r="G9089" s="91">
        <f t="shared" si="154"/>
        <v>9.375</v>
      </c>
      <c r="H9089" s="41">
        <f t="shared" si="155"/>
        <v>2.4895364684374144E-4</v>
      </c>
      <c r="I9089" s="42">
        <f t="shared" si="160"/>
        <v>108.33680687776361</v>
      </c>
      <c r="J9089" s="41">
        <f t="shared" si="156"/>
        <v>2.6041666666666666E-4</v>
      </c>
      <c r="K9089" s="42">
        <f t="shared" si="157"/>
        <v>4.9613716487604949</v>
      </c>
      <c r="L9089" s="41">
        <f t="shared" si="158"/>
        <v>2.4895364684374144E-4</v>
      </c>
      <c r="M9089" s="42">
        <f t="shared" si="159"/>
        <v>4.6873696168230037</v>
      </c>
    </row>
    <row r="9090" spans="1:13" x14ac:dyDescent="0.2">
      <c r="A9090" s="84">
        <v>360</v>
      </c>
      <c r="B9090" s="85">
        <v>42413</v>
      </c>
      <c r="C9090" s="105">
        <v>16.16</v>
      </c>
      <c r="D9090" s="195">
        <f t="shared" si="161"/>
        <v>1</v>
      </c>
      <c r="E9090"/>
      <c r="F9090" s="96">
        <v>2.59</v>
      </c>
      <c r="G9090" s="91">
        <f t="shared" si="154"/>
        <v>9.375</v>
      </c>
      <c r="H9090" s="41">
        <f t="shared" si="155"/>
        <v>2.4895364684374144E-4</v>
      </c>
      <c r="I9090" s="42">
        <f t="shared" si="160"/>
        <v>108.36377772092324</v>
      </c>
      <c r="J9090" s="41">
        <f t="shared" si="156"/>
        <v>2.6041666666666666E-4</v>
      </c>
      <c r="K9090" s="42">
        <f t="shared" si="157"/>
        <v>4.9616320654271613</v>
      </c>
      <c r="L9090" s="41">
        <f t="shared" si="158"/>
        <v>2.4895364684374144E-4</v>
      </c>
      <c r="M9090" s="42">
        <f t="shared" si="159"/>
        <v>4.6876185704698479</v>
      </c>
    </row>
    <row r="9091" spans="1:13" x14ac:dyDescent="0.2">
      <c r="A9091" s="84">
        <v>360</v>
      </c>
      <c r="B9091" s="85">
        <v>42414</v>
      </c>
      <c r="C9091" s="105">
        <v>16.16</v>
      </c>
      <c r="D9091" s="195">
        <f t="shared" si="161"/>
        <v>1</v>
      </c>
      <c r="E9091"/>
      <c r="F9091" s="96">
        <v>2.59</v>
      </c>
      <c r="G9091" s="91">
        <f t="shared" si="154"/>
        <v>9.375</v>
      </c>
      <c r="H9091" s="41">
        <f t="shared" si="155"/>
        <v>2.4895364684374144E-4</v>
      </c>
      <c r="I9091" s="42">
        <f t="shared" si="160"/>
        <v>108.39075527857263</v>
      </c>
      <c r="J9091" s="41">
        <f t="shared" si="156"/>
        <v>2.6041666666666666E-4</v>
      </c>
      <c r="K9091" s="42">
        <f t="shared" si="157"/>
        <v>4.9618924820938277</v>
      </c>
      <c r="L9091" s="41">
        <f t="shared" si="158"/>
        <v>2.4895364684374144E-4</v>
      </c>
      <c r="M9091" s="42">
        <f t="shared" si="159"/>
        <v>4.6878675241166921</v>
      </c>
    </row>
    <row r="9092" spans="1:13" x14ac:dyDescent="0.2">
      <c r="A9092" s="84">
        <v>360</v>
      </c>
      <c r="B9092" s="85">
        <v>42415</v>
      </c>
      <c r="C9092" s="105">
        <v>16.2</v>
      </c>
      <c r="D9092" s="195">
        <f t="shared" si="161"/>
        <v>1</v>
      </c>
      <c r="E9092"/>
      <c r="F9092" s="96">
        <v>2.57</v>
      </c>
      <c r="G9092" s="91">
        <f t="shared" si="154"/>
        <v>9.3849999999999998</v>
      </c>
      <c r="H9092" s="41">
        <f t="shared" si="155"/>
        <v>2.4920766674418893E-4</v>
      </c>
      <c r="I9092" s="42">
        <f t="shared" si="160"/>
        <v>108.41776708579224</v>
      </c>
      <c r="J9092" s="41">
        <f t="shared" si="156"/>
        <v>2.6069444444444442E-4</v>
      </c>
      <c r="K9092" s="42">
        <f t="shared" si="157"/>
        <v>4.9621531765382718</v>
      </c>
      <c r="L9092" s="41">
        <f t="shared" si="158"/>
        <v>2.4920766674418893E-4</v>
      </c>
      <c r="M9092" s="42">
        <f t="shared" si="159"/>
        <v>4.6881167317834365</v>
      </c>
    </row>
    <row r="9093" spans="1:13" x14ac:dyDescent="0.2">
      <c r="A9093" s="84">
        <v>360</v>
      </c>
      <c r="B9093" s="85">
        <v>42416</v>
      </c>
      <c r="C9093" s="105">
        <v>16.03</v>
      </c>
      <c r="D9093" s="195">
        <f t="shared" si="161"/>
        <v>1</v>
      </c>
      <c r="E9093"/>
      <c r="F9093" s="96">
        <v>2.57</v>
      </c>
      <c r="G9093" s="91">
        <f t="shared" si="154"/>
        <v>9.3000000000000007</v>
      </c>
      <c r="H9093" s="41">
        <f t="shared" si="155"/>
        <v>2.4704775903483522E-4</v>
      </c>
      <c r="I9093" s="42">
        <f t="shared" si="160"/>
        <v>108.44455145219034</v>
      </c>
      <c r="J9093" s="41">
        <f t="shared" si="156"/>
        <v>2.5833333333333334E-4</v>
      </c>
      <c r="K9093" s="42">
        <f t="shared" si="157"/>
        <v>4.9624115098716048</v>
      </c>
      <c r="L9093" s="41">
        <f t="shared" si="158"/>
        <v>2.4704775903483522E-4</v>
      </c>
      <c r="M9093" s="42">
        <f t="shared" si="159"/>
        <v>4.6883637795424713</v>
      </c>
    </row>
    <row r="9094" spans="1:13" x14ac:dyDescent="0.2">
      <c r="A9094" s="84">
        <v>360</v>
      </c>
      <c r="B9094" s="85">
        <v>42417</v>
      </c>
      <c r="C9094" s="105">
        <v>16.02</v>
      </c>
      <c r="D9094" s="195">
        <f t="shared" si="161"/>
        <v>1</v>
      </c>
      <c r="E9094"/>
      <c r="F9094" s="96">
        <v>2.56</v>
      </c>
      <c r="G9094" s="91">
        <f t="shared" si="154"/>
        <v>9.2899999999999991</v>
      </c>
      <c r="H9094" s="41">
        <f t="shared" si="155"/>
        <v>2.4679354212908677E-4</v>
      </c>
      <c r="I9094" s="42">
        <f t="shared" si="160"/>
        <v>108.47131486716782</v>
      </c>
      <c r="J9094" s="41">
        <f t="shared" si="156"/>
        <v>2.5805555555555553E-4</v>
      </c>
      <c r="K9094" s="42">
        <f t="shared" si="157"/>
        <v>4.9626695654271602</v>
      </c>
      <c r="L9094" s="41">
        <f t="shared" si="158"/>
        <v>2.4679354212908677E-4</v>
      </c>
      <c r="M9094" s="42">
        <f t="shared" si="159"/>
        <v>4.6886105730846008</v>
      </c>
    </row>
    <row r="9095" spans="1:13" x14ac:dyDescent="0.2">
      <c r="A9095" s="84">
        <v>360</v>
      </c>
      <c r="B9095" s="85">
        <v>42418</v>
      </c>
      <c r="C9095" s="105">
        <v>16.010000000000002</v>
      </c>
      <c r="D9095" s="195">
        <f t="shared" si="161"/>
        <v>1</v>
      </c>
      <c r="E9095"/>
      <c r="F9095" s="96">
        <v>2.58</v>
      </c>
      <c r="G9095" s="91">
        <f t="shared" si="154"/>
        <v>9.2950000000000017</v>
      </c>
      <c r="H9095" s="41">
        <f t="shared" si="155"/>
        <v>2.4692065348141945E-4</v>
      </c>
      <c r="I9095" s="42">
        <f t="shared" si="160"/>
        <v>108.49809867511881</v>
      </c>
      <c r="J9095" s="41">
        <f t="shared" si="156"/>
        <v>2.5819444444444447E-4</v>
      </c>
      <c r="K9095" s="42">
        <f t="shared" si="157"/>
        <v>4.9629277598716044</v>
      </c>
      <c r="L9095" s="41">
        <f t="shared" si="158"/>
        <v>2.4692065348141945E-4</v>
      </c>
      <c r="M9095" s="42">
        <f t="shared" si="159"/>
        <v>4.688857493738082</v>
      </c>
    </row>
    <row r="9096" spans="1:13" x14ac:dyDescent="0.2">
      <c r="A9096" s="84">
        <v>360</v>
      </c>
      <c r="B9096" s="85">
        <v>42419</v>
      </c>
      <c r="C9096" s="105">
        <v>16.02</v>
      </c>
      <c r="D9096" s="195">
        <f t="shared" si="161"/>
        <v>1</v>
      </c>
      <c r="E9096"/>
      <c r="F9096" s="96">
        <v>2.57</v>
      </c>
      <c r="G9096" s="91">
        <f t="shared" si="154"/>
        <v>9.2949999999999999</v>
      </c>
      <c r="H9096" s="41">
        <f t="shared" si="155"/>
        <v>2.4692065348141945E-4</v>
      </c>
      <c r="I9096" s="42">
        <f t="shared" si="160"/>
        <v>108.52488909654517</v>
      </c>
      <c r="J9096" s="41">
        <f t="shared" si="156"/>
        <v>2.5819444444444447E-4</v>
      </c>
      <c r="K9096" s="42">
        <f t="shared" si="157"/>
        <v>4.9631859543160486</v>
      </c>
      <c r="L9096" s="41">
        <f t="shared" si="158"/>
        <v>2.4692065348141945E-4</v>
      </c>
      <c r="M9096" s="42">
        <f t="shared" si="159"/>
        <v>4.6891044143915632</v>
      </c>
    </row>
    <row r="9097" spans="1:13" x14ac:dyDescent="0.2">
      <c r="A9097" s="84">
        <v>360</v>
      </c>
      <c r="B9097" s="85">
        <v>42420</v>
      </c>
      <c r="C9097" s="105">
        <v>16.02</v>
      </c>
      <c r="D9097" s="195">
        <f t="shared" si="161"/>
        <v>1</v>
      </c>
      <c r="E9097"/>
      <c r="F9097" s="96">
        <v>2.57</v>
      </c>
      <c r="G9097" s="91">
        <f t="shared" si="154"/>
        <v>9.2949999999999999</v>
      </c>
      <c r="H9097" s="41">
        <f t="shared" si="155"/>
        <v>2.4692065348141945E-4</v>
      </c>
      <c r="I9097" s="42">
        <f t="shared" si="160"/>
        <v>108.55168613307988</v>
      </c>
      <c r="J9097" s="41">
        <f t="shared" si="156"/>
        <v>2.5819444444444447E-4</v>
      </c>
      <c r="K9097" s="42">
        <f t="shared" si="157"/>
        <v>4.9634441487604928</v>
      </c>
      <c r="L9097" s="41">
        <f t="shared" si="158"/>
        <v>2.4692065348141945E-4</v>
      </c>
      <c r="M9097" s="42">
        <f t="shared" si="159"/>
        <v>4.6893513350450444</v>
      </c>
    </row>
    <row r="9098" spans="1:13" x14ac:dyDescent="0.2">
      <c r="A9098" s="84">
        <v>360</v>
      </c>
      <c r="B9098" s="85">
        <v>42421</v>
      </c>
      <c r="C9098" s="105">
        <v>16.02</v>
      </c>
      <c r="D9098" s="195">
        <f t="shared" si="161"/>
        <v>1</v>
      </c>
      <c r="E9098"/>
      <c r="F9098" s="96">
        <v>2.57</v>
      </c>
      <c r="G9098" s="91">
        <f t="shared" si="154"/>
        <v>9.2949999999999999</v>
      </c>
      <c r="H9098" s="41">
        <f t="shared" si="155"/>
        <v>2.4692065348141945E-4</v>
      </c>
      <c r="I9098" s="42">
        <f t="shared" si="160"/>
        <v>108.57848978635637</v>
      </c>
      <c r="J9098" s="41">
        <f t="shared" si="156"/>
        <v>2.5819444444444447E-4</v>
      </c>
      <c r="K9098" s="42">
        <f t="shared" si="157"/>
        <v>4.963702343204937</v>
      </c>
      <c r="L9098" s="41">
        <f t="shared" si="158"/>
        <v>2.4692065348141945E-4</v>
      </c>
      <c r="M9098" s="42">
        <f t="shared" si="159"/>
        <v>4.6895982556985256</v>
      </c>
    </row>
    <row r="9099" spans="1:13" x14ac:dyDescent="0.2">
      <c r="A9099" s="84">
        <v>360</v>
      </c>
      <c r="B9099" s="85">
        <v>42422</v>
      </c>
      <c r="C9099" s="105">
        <v>16.010000000000002</v>
      </c>
      <c r="D9099" s="195">
        <f t="shared" si="161"/>
        <v>1</v>
      </c>
      <c r="E9099"/>
      <c r="F9099" s="96">
        <v>2.58</v>
      </c>
      <c r="G9099" s="91">
        <f t="shared" si="154"/>
        <v>9.2950000000000017</v>
      </c>
      <c r="H9099" s="41">
        <f t="shared" si="155"/>
        <v>2.4692065348141945E-4</v>
      </c>
      <c r="I9099" s="42">
        <f t="shared" si="160"/>
        <v>108.60530005800844</v>
      </c>
      <c r="J9099" s="41">
        <f t="shared" si="156"/>
        <v>2.5819444444444447E-4</v>
      </c>
      <c r="K9099" s="42">
        <f t="shared" si="157"/>
        <v>4.9639605376493812</v>
      </c>
      <c r="L9099" s="41">
        <f t="shared" si="158"/>
        <v>2.4692065348141945E-4</v>
      </c>
      <c r="M9099" s="42">
        <f t="shared" si="159"/>
        <v>4.6898451763520068</v>
      </c>
    </row>
    <row r="9100" spans="1:13" x14ac:dyDescent="0.2">
      <c r="A9100" s="84">
        <v>360</v>
      </c>
      <c r="B9100" s="85">
        <v>42423</v>
      </c>
      <c r="C9100" s="105">
        <v>16.04</v>
      </c>
      <c r="D9100" s="195">
        <f t="shared" si="161"/>
        <v>1</v>
      </c>
      <c r="E9100"/>
      <c r="F9100" s="96">
        <v>2.58</v>
      </c>
      <c r="G9100" s="91">
        <f t="shared" si="154"/>
        <v>9.3099999999999987</v>
      </c>
      <c r="H9100" s="41">
        <f t="shared" si="155"/>
        <v>2.473019527475806E-4</v>
      </c>
      <c r="I9100" s="42">
        <f t="shared" si="160"/>
        <v>108.63215836079152</v>
      </c>
      <c r="J9100" s="41">
        <f t="shared" si="156"/>
        <v>2.586111111111111E-4</v>
      </c>
      <c r="K9100" s="42">
        <f t="shared" si="157"/>
        <v>4.9642191487604919</v>
      </c>
      <c r="L9100" s="41">
        <f t="shared" si="158"/>
        <v>2.473019527475806E-4</v>
      </c>
      <c r="M9100" s="42">
        <f t="shared" si="159"/>
        <v>4.690092478304754</v>
      </c>
    </row>
    <row r="9101" spans="1:13" x14ac:dyDescent="0.2">
      <c r="A9101" s="84">
        <v>360</v>
      </c>
      <c r="B9101" s="85">
        <v>42424</v>
      </c>
      <c r="C9101" s="105">
        <v>16.03</v>
      </c>
      <c r="D9101" s="195">
        <f t="shared" si="161"/>
        <v>1</v>
      </c>
      <c r="E9101"/>
      <c r="F9101" s="96">
        <v>2.62</v>
      </c>
      <c r="G9101" s="91">
        <f t="shared" si="154"/>
        <v>9.3250000000000011</v>
      </c>
      <c r="H9101" s="41">
        <f t="shared" si="155"/>
        <v>2.4768319983903275E-4</v>
      </c>
      <c r="I9101" s="42">
        <f t="shared" si="160"/>
        <v>108.65906472137975</v>
      </c>
      <c r="J9101" s="41">
        <f t="shared" si="156"/>
        <v>2.5902777777777778E-4</v>
      </c>
      <c r="K9101" s="42">
        <f t="shared" si="157"/>
        <v>4.9644781765382699</v>
      </c>
      <c r="L9101" s="41">
        <f t="shared" si="158"/>
        <v>2.4768319983903275E-4</v>
      </c>
      <c r="M9101" s="42">
        <f t="shared" si="159"/>
        <v>4.6903401615045928</v>
      </c>
    </row>
    <row r="9102" spans="1:13" x14ac:dyDescent="0.2">
      <c r="A9102" s="84">
        <v>360</v>
      </c>
      <c r="B9102" s="85">
        <v>42425</v>
      </c>
      <c r="C9102" s="105">
        <v>16.03</v>
      </c>
      <c r="D9102" s="195">
        <f t="shared" si="161"/>
        <v>1</v>
      </c>
      <c r="E9102"/>
      <c r="F9102" s="96">
        <v>2.6</v>
      </c>
      <c r="G9102" s="91">
        <f t="shared" si="154"/>
        <v>9.3150000000000013</v>
      </c>
      <c r="H9102" s="41">
        <f t="shared" si="155"/>
        <v>2.4742904090779838E-4</v>
      </c>
      <c r="I9102" s="42">
        <f t="shared" si="160"/>
        <v>108.6859501295497</v>
      </c>
      <c r="J9102" s="41">
        <f t="shared" si="156"/>
        <v>2.5875000000000003E-4</v>
      </c>
      <c r="K9102" s="42">
        <f t="shared" si="157"/>
        <v>4.9647369265382704</v>
      </c>
      <c r="L9102" s="41">
        <f t="shared" si="158"/>
        <v>2.4742904090779838E-4</v>
      </c>
      <c r="M9102" s="42">
        <f t="shared" si="159"/>
        <v>4.6905875905455003</v>
      </c>
    </row>
    <row r="9103" spans="1:13" x14ac:dyDescent="0.2">
      <c r="A9103" s="84">
        <v>360</v>
      </c>
      <c r="B9103" s="85">
        <v>42426</v>
      </c>
      <c r="C9103" s="105">
        <v>16.05</v>
      </c>
      <c r="D9103" s="195">
        <f t="shared" si="161"/>
        <v>1</v>
      </c>
      <c r="E9103"/>
      <c r="F9103" s="96">
        <v>2.61</v>
      </c>
      <c r="G9103" s="91">
        <f t="shared" si="154"/>
        <v>9.33</v>
      </c>
      <c r="H9103" s="41">
        <f t="shared" si="155"/>
        <v>2.4781027061093752E-4</v>
      </c>
      <c r="I9103" s="42">
        <f t="shared" si="160"/>
        <v>108.7128836242629</v>
      </c>
      <c r="J9103" s="41">
        <f t="shared" si="156"/>
        <v>2.5916666666666666E-4</v>
      </c>
      <c r="K9103" s="42">
        <f t="shared" si="157"/>
        <v>4.9649960932049373</v>
      </c>
      <c r="L9103" s="41">
        <f t="shared" si="158"/>
        <v>2.4781027061093752E-4</v>
      </c>
      <c r="M9103" s="42">
        <f t="shared" si="159"/>
        <v>4.6908354008161108</v>
      </c>
    </row>
    <row r="9104" spans="1:13" x14ac:dyDescent="0.2">
      <c r="A9104" s="84">
        <v>360</v>
      </c>
      <c r="B9104" s="85">
        <v>42427</v>
      </c>
      <c r="C9104" s="105">
        <v>16.05</v>
      </c>
      <c r="D9104" s="195">
        <f t="shared" si="161"/>
        <v>1</v>
      </c>
      <c r="E9104"/>
      <c r="F9104" s="96">
        <v>2.61</v>
      </c>
      <c r="G9104" s="91">
        <f t="shared" si="154"/>
        <v>9.33</v>
      </c>
      <c r="H9104" s="41">
        <f t="shared" si="155"/>
        <v>2.4781027061093752E-4</v>
      </c>
      <c r="I9104" s="42">
        <f t="shared" si="160"/>
        <v>108.73982379337272</v>
      </c>
      <c r="J9104" s="41">
        <f t="shared" si="156"/>
        <v>2.5916666666666666E-4</v>
      </c>
      <c r="K9104" s="42">
        <f t="shared" si="157"/>
        <v>4.9652552598716042</v>
      </c>
      <c r="L9104" s="41">
        <f t="shared" si="158"/>
        <v>2.4781027061093752E-4</v>
      </c>
      <c r="M9104" s="42">
        <f t="shared" si="159"/>
        <v>4.6910832110867222</v>
      </c>
    </row>
    <row r="9105" spans="1:13" x14ac:dyDescent="0.2">
      <c r="A9105" s="84">
        <v>360</v>
      </c>
      <c r="B9105" s="85">
        <v>42428</v>
      </c>
      <c r="C9105" s="105">
        <v>16.05</v>
      </c>
      <c r="D9105" s="195">
        <f t="shared" si="161"/>
        <v>1</v>
      </c>
      <c r="E9105"/>
      <c r="F9105" s="96">
        <v>2.61</v>
      </c>
      <c r="G9105" s="91">
        <f t="shared" si="154"/>
        <v>9.33</v>
      </c>
      <c r="H9105" s="41">
        <f t="shared" si="155"/>
        <v>2.4781027061093752E-4</v>
      </c>
      <c r="I9105" s="42">
        <f t="shared" si="160"/>
        <v>108.76677063853315</v>
      </c>
      <c r="J9105" s="41">
        <f t="shared" si="156"/>
        <v>2.5916666666666666E-4</v>
      </c>
      <c r="K9105" s="42">
        <f t="shared" si="157"/>
        <v>4.9655144265382711</v>
      </c>
      <c r="L9105" s="41">
        <f t="shared" si="158"/>
        <v>2.4781027061093752E-4</v>
      </c>
      <c r="M9105" s="42">
        <f t="shared" si="159"/>
        <v>4.6913310213573336</v>
      </c>
    </row>
    <row r="9106" spans="1:13" x14ac:dyDescent="0.2">
      <c r="A9106" s="84">
        <v>360</v>
      </c>
      <c r="B9106" s="85">
        <v>42429</v>
      </c>
      <c r="C9106" s="105">
        <v>16.059999999999999</v>
      </c>
      <c r="D9106" s="195">
        <f t="shared" si="161"/>
        <v>1</v>
      </c>
      <c r="E9106"/>
      <c r="F9106" s="96">
        <v>2.59</v>
      </c>
      <c r="G9106" s="91">
        <f t="shared" si="154"/>
        <v>9.3249999999999993</v>
      </c>
      <c r="H9106" s="41">
        <f t="shared" si="155"/>
        <v>2.4768319983903275E-4</v>
      </c>
      <c r="I9106" s="42">
        <f t="shared" si="160"/>
        <v>108.79371034032106</v>
      </c>
      <c r="J9106" s="41">
        <f t="shared" si="156"/>
        <v>2.5902777777777778E-4</v>
      </c>
      <c r="K9106" s="42">
        <f t="shared" si="157"/>
        <v>4.9657734543160492</v>
      </c>
      <c r="L9106" s="41">
        <f t="shared" si="158"/>
        <v>2.4768319983903275E-4</v>
      </c>
      <c r="M9106" s="42">
        <f t="shared" si="159"/>
        <v>4.6915787045571724</v>
      </c>
    </row>
    <row r="9107" spans="1:13" x14ac:dyDescent="0.2">
      <c r="A9107" s="84">
        <v>360</v>
      </c>
      <c r="B9107" s="85">
        <v>42430</v>
      </c>
      <c r="C9107" s="105">
        <v>16.11</v>
      </c>
      <c r="D9107" s="195">
        <f t="shared" si="161"/>
        <v>1</v>
      </c>
      <c r="E9107"/>
      <c r="F9107" s="96">
        <v>2.61</v>
      </c>
      <c r="G9107" s="91">
        <f t="shared" si="154"/>
        <v>9.36</v>
      </c>
      <c r="H9107" s="41">
        <f t="shared" si="155"/>
        <v>2.4857257356458717E-4</v>
      </c>
      <c r="I9107" s="42">
        <f t="shared" si="160"/>
        <v>108.82075347288799</v>
      </c>
      <c r="J9107" s="41">
        <f t="shared" si="156"/>
        <v>2.5999999999999998E-4</v>
      </c>
      <c r="K9107" s="42">
        <f t="shared" si="157"/>
        <v>4.9660334543160491</v>
      </c>
      <c r="L9107" s="41">
        <f t="shared" si="158"/>
        <v>2.4857257356458717E-4</v>
      </c>
      <c r="M9107" s="42">
        <f t="shared" si="159"/>
        <v>4.691827277130737</v>
      </c>
    </row>
    <row r="9108" spans="1:13" x14ac:dyDescent="0.2">
      <c r="A9108" s="84">
        <v>360</v>
      </c>
      <c r="B9108" s="85">
        <v>42431</v>
      </c>
      <c r="C9108" s="105">
        <v>16.09</v>
      </c>
      <c r="D9108" s="195">
        <f t="shared" si="161"/>
        <v>1</v>
      </c>
      <c r="E9108"/>
      <c r="F9108" s="96">
        <v>2.58</v>
      </c>
      <c r="G9108" s="91">
        <f t="shared" si="154"/>
        <v>9.3350000000000009</v>
      </c>
      <c r="H9108" s="41">
        <f t="shared" si="155"/>
        <v>2.4793733558770015E-4</v>
      </c>
      <c r="I9108" s="42">
        <f t="shared" si="160"/>
        <v>108.84773420056069</v>
      </c>
      <c r="J9108" s="41">
        <f t="shared" si="156"/>
        <v>2.5930555555555559E-4</v>
      </c>
      <c r="K9108" s="42">
        <f t="shared" si="157"/>
        <v>4.9662927598716049</v>
      </c>
      <c r="L9108" s="41">
        <f t="shared" si="158"/>
        <v>2.4793733558770015E-4</v>
      </c>
      <c r="M9108" s="42">
        <f t="shared" si="159"/>
        <v>4.6920752144663247</v>
      </c>
    </row>
    <row r="9109" spans="1:13" x14ac:dyDescent="0.2">
      <c r="A9109" s="84">
        <v>360</v>
      </c>
      <c r="B9109" s="85">
        <v>42432</v>
      </c>
      <c r="C9109" s="105">
        <v>16.059999999999999</v>
      </c>
      <c r="D9109" s="195">
        <f t="shared" si="161"/>
        <v>1</v>
      </c>
      <c r="E9109"/>
      <c r="F9109" s="96">
        <v>2.61</v>
      </c>
      <c r="G9109" s="91">
        <f t="shared" si="154"/>
        <v>9.3349999999999991</v>
      </c>
      <c r="H9109" s="41">
        <f t="shared" si="155"/>
        <v>2.4793733558770015E-4</v>
      </c>
      <c r="I9109" s="42">
        <f t="shared" si="160"/>
        <v>108.87472161776314</v>
      </c>
      <c r="J9109" s="41">
        <f t="shared" si="156"/>
        <v>2.5930555555555554E-4</v>
      </c>
      <c r="K9109" s="42">
        <f t="shared" si="157"/>
        <v>4.9665520654271607</v>
      </c>
      <c r="L9109" s="41">
        <f t="shared" si="158"/>
        <v>2.4793733558770015E-4</v>
      </c>
      <c r="M9109" s="42">
        <f t="shared" si="159"/>
        <v>4.6923231518019124</v>
      </c>
    </row>
    <row r="9110" spans="1:13" x14ac:dyDescent="0.2">
      <c r="A9110" s="84">
        <v>360</v>
      </c>
      <c r="B9110" s="85">
        <v>42433</v>
      </c>
      <c r="C9110" s="105">
        <v>16.03</v>
      </c>
      <c r="D9110" s="195">
        <f t="shared" si="161"/>
        <v>1</v>
      </c>
      <c r="E9110"/>
      <c r="F9110" s="96">
        <v>2.62</v>
      </c>
      <c r="G9110" s="91">
        <f t="shared" si="154"/>
        <v>9.3250000000000011</v>
      </c>
      <c r="H9110" s="41">
        <f t="shared" si="155"/>
        <v>2.4768319983903275E-4</v>
      </c>
      <c r="I9110" s="42">
        <f t="shared" si="160"/>
        <v>108.90168805719502</v>
      </c>
      <c r="J9110" s="41">
        <f t="shared" si="156"/>
        <v>2.5902777777777778E-4</v>
      </c>
      <c r="K9110" s="42">
        <f t="shared" si="157"/>
        <v>4.9668110932049387</v>
      </c>
      <c r="L9110" s="41">
        <f t="shared" si="158"/>
        <v>2.4768319983903275E-4</v>
      </c>
      <c r="M9110" s="42">
        <f t="shared" si="159"/>
        <v>4.6925708350017512</v>
      </c>
    </row>
    <row r="9111" spans="1:13" x14ac:dyDescent="0.2">
      <c r="A9111" s="84">
        <v>360</v>
      </c>
      <c r="B9111" s="85">
        <v>42434</v>
      </c>
      <c r="C9111" s="105">
        <v>16.03</v>
      </c>
      <c r="D9111" s="195">
        <f t="shared" si="161"/>
        <v>1</v>
      </c>
      <c r="E9111"/>
      <c r="F9111" s="96">
        <v>2.62</v>
      </c>
      <c r="G9111" s="91">
        <f t="shared" si="154"/>
        <v>9.3250000000000011</v>
      </c>
      <c r="H9111" s="41">
        <f t="shared" si="155"/>
        <v>2.4768319983903275E-4</v>
      </c>
      <c r="I9111" s="42">
        <f t="shared" si="160"/>
        <v>108.92866117576089</v>
      </c>
      <c r="J9111" s="41">
        <f t="shared" si="156"/>
        <v>2.5902777777777778E-4</v>
      </c>
      <c r="K9111" s="42">
        <f t="shared" si="157"/>
        <v>4.9670701209827168</v>
      </c>
      <c r="L9111" s="41">
        <f t="shared" si="158"/>
        <v>2.4768319983903275E-4</v>
      </c>
      <c r="M9111" s="42">
        <f t="shared" si="159"/>
        <v>4.69281851820159</v>
      </c>
    </row>
    <row r="9112" spans="1:13" x14ac:dyDescent="0.2">
      <c r="A9112" s="84">
        <v>360</v>
      </c>
      <c r="B9112" s="85">
        <v>42435</v>
      </c>
      <c r="C9112" s="105">
        <v>16.03</v>
      </c>
      <c r="D9112" s="195">
        <f t="shared" si="161"/>
        <v>1</v>
      </c>
      <c r="E9112"/>
      <c r="F9112" s="96">
        <v>2.62</v>
      </c>
      <c r="G9112" s="91">
        <f t="shared" si="154"/>
        <v>9.3250000000000011</v>
      </c>
      <c r="H9112" s="41">
        <f t="shared" si="155"/>
        <v>2.4768319983903275E-4</v>
      </c>
      <c r="I9112" s="42">
        <f t="shared" si="160"/>
        <v>108.95564097511509</v>
      </c>
      <c r="J9112" s="41">
        <f t="shared" si="156"/>
        <v>2.5902777777777778E-4</v>
      </c>
      <c r="K9112" s="42">
        <f t="shared" si="157"/>
        <v>4.9673291487604949</v>
      </c>
      <c r="L9112" s="41">
        <f t="shared" si="158"/>
        <v>2.4768319983903275E-4</v>
      </c>
      <c r="M9112" s="42">
        <f t="shared" si="159"/>
        <v>4.6930662014014288</v>
      </c>
    </row>
    <row r="9113" spans="1:13" x14ac:dyDescent="0.2">
      <c r="A9113" s="84">
        <v>360</v>
      </c>
      <c r="B9113" s="85">
        <v>42436</v>
      </c>
      <c r="C9113" s="105">
        <v>16.010000000000002</v>
      </c>
      <c r="D9113" s="195">
        <f t="shared" si="161"/>
        <v>1</v>
      </c>
      <c r="E9113"/>
      <c r="F9113" s="96">
        <v>2.61</v>
      </c>
      <c r="G9113" s="91">
        <f t="shared" si="154"/>
        <v>9.31</v>
      </c>
      <c r="H9113" s="41">
        <f t="shared" si="155"/>
        <v>2.473019527475806E-4</v>
      </c>
      <c r="I9113" s="42">
        <f t="shared" si="160"/>
        <v>108.9825859178911</v>
      </c>
      <c r="J9113" s="41">
        <f t="shared" si="156"/>
        <v>2.5861111111111115E-4</v>
      </c>
      <c r="K9113" s="42">
        <f t="shared" si="157"/>
        <v>4.9675877598716056</v>
      </c>
      <c r="L9113" s="41">
        <f t="shared" si="158"/>
        <v>2.473019527475806E-4</v>
      </c>
      <c r="M9113" s="42">
        <f t="shared" si="159"/>
        <v>4.693313503354176</v>
      </c>
    </row>
    <row r="9114" spans="1:13" x14ac:dyDescent="0.2">
      <c r="A9114" s="84">
        <v>360</v>
      </c>
      <c r="B9114" s="85">
        <v>42437</v>
      </c>
      <c r="C9114" s="105">
        <v>16.010000000000002</v>
      </c>
      <c r="D9114" s="195">
        <f t="shared" si="161"/>
        <v>1</v>
      </c>
      <c r="E9114"/>
      <c r="F9114" s="96">
        <v>2.61</v>
      </c>
      <c r="G9114" s="91">
        <f t="shared" si="154"/>
        <v>9.31</v>
      </c>
      <c r="H9114" s="41">
        <f t="shared" si="155"/>
        <v>2.473019527475806E-4</v>
      </c>
      <c r="I9114" s="42">
        <f t="shared" si="160"/>
        <v>109.00953752420408</v>
      </c>
      <c r="J9114" s="41">
        <f t="shared" si="156"/>
        <v>2.5861111111111115E-4</v>
      </c>
      <c r="K9114" s="42">
        <f t="shared" si="157"/>
        <v>4.9678463709827163</v>
      </c>
      <c r="L9114" s="41">
        <f t="shared" si="158"/>
        <v>2.473019527475806E-4</v>
      </c>
      <c r="M9114" s="42">
        <f t="shared" si="159"/>
        <v>4.6935608053069231</v>
      </c>
    </row>
    <row r="9115" spans="1:13" x14ac:dyDescent="0.2">
      <c r="A9115" s="84">
        <v>360</v>
      </c>
      <c r="B9115" s="85">
        <v>42438</v>
      </c>
      <c r="C9115" s="105">
        <v>16.05</v>
      </c>
      <c r="D9115" s="195">
        <f t="shared" si="161"/>
        <v>1</v>
      </c>
      <c r="E9115"/>
      <c r="F9115" s="96">
        <v>2.56</v>
      </c>
      <c r="G9115" s="91">
        <f t="shared" si="154"/>
        <v>9.3049999999999997</v>
      </c>
      <c r="H9115" s="41">
        <f t="shared" si="155"/>
        <v>2.4717485879000023E-4</v>
      </c>
      <c r="I9115" s="42">
        <f t="shared" si="160"/>
        <v>109.03648194124838</v>
      </c>
      <c r="J9115" s="41">
        <f t="shared" si="156"/>
        <v>2.5847222222222222E-4</v>
      </c>
      <c r="K9115" s="42">
        <f t="shared" si="157"/>
        <v>4.9681048432049382</v>
      </c>
      <c r="L9115" s="41">
        <f t="shared" si="158"/>
        <v>2.4717485879000023E-4</v>
      </c>
      <c r="M9115" s="42">
        <f t="shared" si="159"/>
        <v>4.6938079801657135</v>
      </c>
    </row>
    <row r="9116" spans="1:13" x14ac:dyDescent="0.2">
      <c r="A9116" s="84">
        <v>360</v>
      </c>
      <c r="B9116" s="85">
        <v>42439</v>
      </c>
      <c r="C9116" s="105">
        <v>16.07</v>
      </c>
      <c r="D9116" s="195">
        <f t="shared" si="161"/>
        <v>1</v>
      </c>
      <c r="E9116"/>
      <c r="F9116" s="96">
        <v>2.59</v>
      </c>
      <c r="G9116" s="91">
        <f t="shared" si="154"/>
        <v>9.33</v>
      </c>
      <c r="H9116" s="41">
        <f t="shared" si="155"/>
        <v>2.4781027061093752E-4</v>
      </c>
      <c r="I9116" s="42">
        <f t="shared" si="160"/>
        <v>109.06350230134471</v>
      </c>
      <c r="J9116" s="41">
        <f t="shared" si="156"/>
        <v>2.5916666666666666E-4</v>
      </c>
      <c r="K9116" s="42">
        <f t="shared" si="157"/>
        <v>4.9683640098716051</v>
      </c>
      <c r="L9116" s="41">
        <f t="shared" si="158"/>
        <v>2.4781027061093752E-4</v>
      </c>
      <c r="M9116" s="42">
        <f t="shared" si="159"/>
        <v>4.6940557904363249</v>
      </c>
    </row>
    <row r="9117" spans="1:13" x14ac:dyDescent="0.2">
      <c r="A9117" s="84">
        <v>360</v>
      </c>
      <c r="B9117" s="85">
        <v>42440</v>
      </c>
      <c r="C9117" s="105">
        <v>16.04</v>
      </c>
      <c r="D9117" s="195">
        <f t="shared" si="161"/>
        <v>1</v>
      </c>
      <c r="E9117"/>
      <c r="F9117" s="96">
        <v>2.58</v>
      </c>
      <c r="G9117" s="91">
        <f t="shared" si="154"/>
        <v>9.3099999999999987</v>
      </c>
      <c r="H9117" s="41">
        <f t="shared" si="155"/>
        <v>2.473019527475806E-4</v>
      </c>
      <c r="I9117" s="42">
        <f t="shared" si="160"/>
        <v>109.09047391843733</v>
      </c>
      <c r="J9117" s="41">
        <f t="shared" si="156"/>
        <v>2.586111111111111E-4</v>
      </c>
      <c r="K9117" s="42">
        <f t="shared" si="157"/>
        <v>4.9686226209827158</v>
      </c>
      <c r="L9117" s="41">
        <f t="shared" si="158"/>
        <v>2.473019527475806E-4</v>
      </c>
      <c r="M9117" s="42">
        <f t="shared" si="159"/>
        <v>4.6943030923890721</v>
      </c>
    </row>
    <row r="9118" spans="1:13" x14ac:dyDescent="0.2">
      <c r="A9118" s="84">
        <v>360</v>
      </c>
      <c r="B9118" s="85">
        <v>42441</v>
      </c>
      <c r="C9118" s="105">
        <v>16.04</v>
      </c>
      <c r="D9118" s="195">
        <f t="shared" si="161"/>
        <v>1</v>
      </c>
      <c r="E9118"/>
      <c r="F9118" s="96">
        <v>2.58</v>
      </c>
      <c r="G9118" s="91">
        <f t="shared" si="154"/>
        <v>9.3099999999999987</v>
      </c>
      <c r="H9118" s="41">
        <f t="shared" si="155"/>
        <v>2.473019527475806E-4</v>
      </c>
      <c r="I9118" s="42">
        <f t="shared" si="160"/>
        <v>109.11745220566351</v>
      </c>
      <c r="J9118" s="41">
        <f t="shared" si="156"/>
        <v>2.586111111111111E-4</v>
      </c>
      <c r="K9118" s="42">
        <f t="shared" si="157"/>
        <v>4.9688812320938265</v>
      </c>
      <c r="L9118" s="41">
        <f t="shared" si="158"/>
        <v>2.473019527475806E-4</v>
      </c>
      <c r="M9118" s="42">
        <f t="shared" si="159"/>
        <v>4.6945503943418192</v>
      </c>
    </row>
    <row r="9119" spans="1:13" x14ac:dyDescent="0.2">
      <c r="A9119" s="84">
        <v>360</v>
      </c>
      <c r="B9119" s="85">
        <v>42442</v>
      </c>
      <c r="C9119" s="105">
        <v>16.04</v>
      </c>
      <c r="D9119" s="195">
        <f t="shared" si="161"/>
        <v>1</v>
      </c>
      <c r="E9119"/>
      <c r="F9119" s="96">
        <v>2.58</v>
      </c>
      <c r="G9119" s="91">
        <f t="shared" si="154"/>
        <v>9.3099999999999987</v>
      </c>
      <c r="H9119" s="41">
        <f t="shared" si="155"/>
        <v>2.473019527475806E-4</v>
      </c>
      <c r="I9119" s="42">
        <f t="shared" si="160"/>
        <v>109.14443716467281</v>
      </c>
      <c r="J9119" s="41">
        <f t="shared" si="156"/>
        <v>2.586111111111111E-4</v>
      </c>
      <c r="K9119" s="42">
        <f t="shared" si="157"/>
        <v>4.9691398432049372</v>
      </c>
      <c r="L9119" s="41">
        <f t="shared" si="158"/>
        <v>2.473019527475806E-4</v>
      </c>
      <c r="M9119" s="42">
        <f t="shared" si="159"/>
        <v>4.6947976962945663</v>
      </c>
    </row>
    <row r="9120" spans="1:13" x14ac:dyDescent="0.2">
      <c r="A9120" s="84">
        <v>360</v>
      </c>
      <c r="B9120" s="85">
        <v>42443</v>
      </c>
      <c r="C9120" s="105">
        <v>16.09</v>
      </c>
      <c r="D9120" s="195">
        <f t="shared" si="161"/>
        <v>1</v>
      </c>
      <c r="E9120"/>
      <c r="F9120" s="96">
        <v>2.6</v>
      </c>
      <c r="G9120" s="91">
        <f t="shared" si="154"/>
        <v>9.3450000000000006</v>
      </c>
      <c r="H9120" s="41">
        <f t="shared" si="155"/>
        <v>2.481914481584635E-4</v>
      </c>
      <c r="I9120" s="42">
        <f t="shared" si="160"/>
        <v>109.17152588059115</v>
      </c>
      <c r="J9120" s="41">
        <f t="shared" si="156"/>
        <v>2.5958333333333335E-4</v>
      </c>
      <c r="K9120" s="42">
        <f t="shared" si="157"/>
        <v>4.9693994265382706</v>
      </c>
      <c r="L9120" s="41">
        <f t="shared" si="158"/>
        <v>2.481914481584635E-4</v>
      </c>
      <c r="M9120" s="42">
        <f t="shared" si="159"/>
        <v>4.695045887742725</v>
      </c>
    </row>
    <row r="9121" spans="1:13" x14ac:dyDescent="0.2">
      <c r="A9121" s="84">
        <v>360</v>
      </c>
      <c r="B9121" s="85">
        <v>42444</v>
      </c>
      <c r="C9121" s="105">
        <v>16.09</v>
      </c>
      <c r="D9121" s="195">
        <f t="shared" si="161"/>
        <v>1</v>
      </c>
      <c r="E9121"/>
      <c r="F9121" s="96">
        <v>2.6</v>
      </c>
      <c r="G9121" s="91">
        <f t="shared" si="154"/>
        <v>9.3450000000000006</v>
      </c>
      <c r="H9121" s="41">
        <f t="shared" si="155"/>
        <v>2.481914481584635E-4</v>
      </c>
      <c r="I9121" s="42">
        <f t="shared" si="160"/>
        <v>109.19862131969712</v>
      </c>
      <c r="J9121" s="41">
        <f t="shared" si="156"/>
        <v>2.5958333333333335E-4</v>
      </c>
      <c r="K9121" s="42">
        <f t="shared" si="157"/>
        <v>4.969659009871604</v>
      </c>
      <c r="L9121" s="41">
        <f t="shared" si="158"/>
        <v>2.481914481584635E-4</v>
      </c>
      <c r="M9121" s="42">
        <f t="shared" si="159"/>
        <v>4.6952940791908837</v>
      </c>
    </row>
    <row r="9122" spans="1:13" x14ac:dyDescent="0.2">
      <c r="A9122" s="84">
        <v>360</v>
      </c>
      <c r="B9122" s="85">
        <v>42445</v>
      </c>
      <c r="C9122" s="105">
        <v>16.059999999999999</v>
      </c>
      <c r="D9122" s="195">
        <f t="shared" si="161"/>
        <v>1</v>
      </c>
      <c r="E9122"/>
      <c r="F9122" s="96">
        <v>2.57</v>
      </c>
      <c r="G9122" s="91">
        <f t="shared" si="154"/>
        <v>9.3149999999999995</v>
      </c>
      <c r="H9122" s="41">
        <f t="shared" si="155"/>
        <v>2.4742904090779838E-4</v>
      </c>
      <c r="I9122" s="42">
        <f t="shared" si="160"/>
        <v>109.22564022983872</v>
      </c>
      <c r="J9122" s="41">
        <f t="shared" si="156"/>
        <v>2.5874999999999997E-4</v>
      </c>
      <c r="K9122" s="42">
        <f t="shared" si="157"/>
        <v>4.9699177598716044</v>
      </c>
      <c r="L9122" s="41">
        <f t="shared" si="158"/>
        <v>2.4742904090779838E-4</v>
      </c>
      <c r="M9122" s="42">
        <f t="shared" si="159"/>
        <v>4.6955415082317913</v>
      </c>
    </row>
    <row r="9123" spans="1:13" x14ac:dyDescent="0.2">
      <c r="A9123" s="84">
        <v>360</v>
      </c>
      <c r="B9123" s="85">
        <v>42446</v>
      </c>
      <c r="C9123" s="105">
        <v>16.03</v>
      </c>
      <c r="D9123" s="195">
        <f t="shared" si="161"/>
        <v>1</v>
      </c>
      <c r="E9123"/>
      <c r="F9123" s="96">
        <v>2.58</v>
      </c>
      <c r="G9123" s="91">
        <f t="shared" si="154"/>
        <v>9.3049999999999997</v>
      </c>
      <c r="H9123" s="41">
        <f t="shared" si="155"/>
        <v>2.4717485879000023E-4</v>
      </c>
      <c r="I9123" s="42">
        <f t="shared" si="160"/>
        <v>109.25263806203877</v>
      </c>
      <c r="J9123" s="41">
        <f t="shared" si="156"/>
        <v>2.5847222222222222E-4</v>
      </c>
      <c r="K9123" s="42">
        <f t="shared" si="157"/>
        <v>4.9701762320938263</v>
      </c>
      <c r="L9123" s="41">
        <f t="shared" si="158"/>
        <v>2.4717485879000023E-4</v>
      </c>
      <c r="M9123" s="42">
        <f t="shared" si="159"/>
        <v>4.6957886830905817</v>
      </c>
    </row>
    <row r="9124" spans="1:13" x14ac:dyDescent="0.2">
      <c r="A9124" s="84">
        <v>360</v>
      </c>
      <c r="B9124" s="85">
        <v>42447</v>
      </c>
      <c r="C9124" s="105">
        <v>15.99</v>
      </c>
      <c r="D9124" s="195">
        <f t="shared" si="161"/>
        <v>1</v>
      </c>
      <c r="E9124"/>
      <c r="F9124" s="96">
        <v>2.57</v>
      </c>
      <c r="G9124" s="91">
        <f t="shared" si="154"/>
        <v>9.2799999999999994</v>
      </c>
      <c r="H9124" s="41">
        <f t="shared" si="155"/>
        <v>2.4653930202633845E-4</v>
      </c>
      <c r="I9124" s="42">
        <f t="shared" si="160"/>
        <v>109.27957313117112</v>
      </c>
      <c r="J9124" s="41">
        <f t="shared" si="156"/>
        <v>2.5777777777777778E-4</v>
      </c>
      <c r="K9124" s="42">
        <f t="shared" si="157"/>
        <v>4.970434009871604</v>
      </c>
      <c r="L9124" s="41">
        <f t="shared" si="158"/>
        <v>2.4653930202633845E-4</v>
      </c>
      <c r="M9124" s="42">
        <f t="shared" si="159"/>
        <v>4.6960352223926076</v>
      </c>
    </row>
    <row r="9125" spans="1:13" x14ac:dyDescent="0.2">
      <c r="A9125" s="84">
        <v>360</v>
      </c>
      <c r="B9125" s="85">
        <v>42448</v>
      </c>
      <c r="C9125" s="105">
        <v>15.99</v>
      </c>
      <c r="D9125" s="195">
        <f t="shared" si="161"/>
        <v>1</v>
      </c>
      <c r="E9125"/>
      <c r="F9125" s="96">
        <v>2.57</v>
      </c>
      <c r="G9125" s="91">
        <f t="shared" si="154"/>
        <v>9.2799999999999994</v>
      </c>
      <c r="H9125" s="41">
        <f t="shared" si="155"/>
        <v>2.4653930202633845E-4</v>
      </c>
      <c r="I9125" s="42">
        <f t="shared" si="160"/>
        <v>109.30651484085661</v>
      </c>
      <c r="J9125" s="41">
        <f t="shared" si="156"/>
        <v>2.5777777777777778E-4</v>
      </c>
      <c r="K9125" s="42">
        <f t="shared" si="157"/>
        <v>4.9706917876493817</v>
      </c>
      <c r="L9125" s="41">
        <f t="shared" si="158"/>
        <v>2.4653930202633845E-4</v>
      </c>
      <c r="M9125" s="42">
        <f t="shared" si="159"/>
        <v>4.6962817616946335</v>
      </c>
    </row>
    <row r="9126" spans="1:13" x14ac:dyDescent="0.2">
      <c r="A9126" s="84">
        <v>360</v>
      </c>
      <c r="B9126" s="85">
        <v>42449</v>
      </c>
      <c r="C9126" s="105">
        <v>15.99</v>
      </c>
      <c r="D9126" s="195">
        <f t="shared" si="161"/>
        <v>1</v>
      </c>
      <c r="E9126"/>
      <c r="F9126" s="96">
        <v>2.57</v>
      </c>
      <c r="G9126" s="91">
        <f t="shared" si="154"/>
        <v>9.2799999999999994</v>
      </c>
      <c r="H9126" s="41">
        <f t="shared" si="155"/>
        <v>2.4653930202633845E-4</v>
      </c>
      <c r="I9126" s="42">
        <f t="shared" si="160"/>
        <v>109.33346319273241</v>
      </c>
      <c r="J9126" s="41">
        <f t="shared" si="156"/>
        <v>2.5777777777777778E-4</v>
      </c>
      <c r="K9126" s="42">
        <f t="shared" si="157"/>
        <v>4.9709495654271594</v>
      </c>
      <c r="L9126" s="41">
        <f t="shared" si="158"/>
        <v>2.4653930202633845E-4</v>
      </c>
      <c r="M9126" s="42">
        <f t="shared" si="159"/>
        <v>4.6965283009966594</v>
      </c>
    </row>
    <row r="9127" spans="1:13" x14ac:dyDescent="0.2">
      <c r="A9127" s="84">
        <v>360</v>
      </c>
      <c r="B9127" s="85">
        <v>42450</v>
      </c>
      <c r="C9127" s="105">
        <v>16.05</v>
      </c>
      <c r="D9127" s="195">
        <f t="shared" si="161"/>
        <v>1</v>
      </c>
      <c r="E9127"/>
      <c r="F9127" s="96">
        <v>2.62</v>
      </c>
      <c r="G9127" s="91">
        <f t="shared" si="154"/>
        <v>9.3350000000000009</v>
      </c>
      <c r="H9127" s="41">
        <f t="shared" si="155"/>
        <v>2.4793733558770015E-4</v>
      </c>
      <c r="I9127" s="42">
        <f t="shared" si="160"/>
        <v>109.36057104028698</v>
      </c>
      <c r="J9127" s="41">
        <f t="shared" si="156"/>
        <v>2.5930555555555559E-4</v>
      </c>
      <c r="K9127" s="42">
        <f t="shared" si="157"/>
        <v>4.9712088709827151</v>
      </c>
      <c r="L9127" s="41">
        <f t="shared" si="158"/>
        <v>2.4793733558770015E-4</v>
      </c>
      <c r="M9127" s="42">
        <f t="shared" si="159"/>
        <v>4.6967762383322471</v>
      </c>
    </row>
    <row r="9128" spans="1:13" x14ac:dyDescent="0.2">
      <c r="A9128" s="84">
        <v>360</v>
      </c>
      <c r="B9128" s="85">
        <v>42451</v>
      </c>
      <c r="C9128" s="105">
        <v>16.059999999999999</v>
      </c>
      <c r="D9128" s="195">
        <f t="shared" si="161"/>
        <v>1</v>
      </c>
      <c r="E9128"/>
      <c r="F9128" s="96">
        <v>2.6</v>
      </c>
      <c r="G9128" s="91">
        <f t="shared" si="154"/>
        <v>9.33</v>
      </c>
      <c r="H9128" s="41">
        <f t="shared" si="155"/>
        <v>2.4781027061093752E-4</v>
      </c>
      <c r="I9128" s="42">
        <f t="shared" si="160"/>
        <v>109.38767171299064</v>
      </c>
      <c r="J9128" s="41">
        <f t="shared" si="156"/>
        <v>2.5916666666666666E-4</v>
      </c>
      <c r="K9128" s="42">
        <f t="shared" si="157"/>
        <v>4.9714680376493821</v>
      </c>
      <c r="L9128" s="41">
        <f t="shared" si="158"/>
        <v>2.4781027061093752E-4</v>
      </c>
      <c r="M9128" s="42">
        <f t="shared" si="159"/>
        <v>4.6970240486028576</v>
      </c>
    </row>
    <row r="9129" spans="1:13" x14ac:dyDescent="0.2">
      <c r="A9129" s="84">
        <v>360</v>
      </c>
      <c r="B9129" s="85">
        <v>42452</v>
      </c>
      <c r="C9129" s="105">
        <v>16.05</v>
      </c>
      <c r="D9129" s="195">
        <f t="shared" si="161"/>
        <v>1</v>
      </c>
      <c r="E9129"/>
      <c r="F9129" s="96">
        <v>2.65</v>
      </c>
      <c r="G9129" s="91">
        <f t="shared" si="154"/>
        <v>9.35</v>
      </c>
      <c r="H9129" s="41">
        <f t="shared" si="155"/>
        <v>2.4831849575335241E-4</v>
      </c>
      <c r="I9129" s="42">
        <f t="shared" si="160"/>
        <v>109.41483469508437</v>
      </c>
      <c r="J9129" s="41">
        <f t="shared" si="156"/>
        <v>2.5972222222222222E-4</v>
      </c>
      <c r="K9129" s="42">
        <f t="shared" si="157"/>
        <v>4.9717277598716043</v>
      </c>
      <c r="L9129" s="41">
        <f t="shared" si="158"/>
        <v>2.4831849575335241E-4</v>
      </c>
      <c r="M9129" s="42">
        <f t="shared" si="159"/>
        <v>4.697272367098611</v>
      </c>
    </row>
    <row r="9130" spans="1:13" x14ac:dyDescent="0.2">
      <c r="A9130" s="84">
        <v>360</v>
      </c>
      <c r="B9130" s="85">
        <v>42453</v>
      </c>
      <c r="C9130" s="105">
        <v>16.05</v>
      </c>
      <c r="D9130" s="195">
        <f t="shared" si="161"/>
        <v>1</v>
      </c>
      <c r="E9130"/>
      <c r="F9130" s="96">
        <v>2.65</v>
      </c>
      <c r="G9130" s="91">
        <f t="shared" ref="G9130:G9182" si="162">(C9130+F9130)/2</f>
        <v>9.35</v>
      </c>
      <c r="H9130" s="41">
        <f t="shared" ref="H9130:H9182" si="163">((1+G9130/100)^(1/360))-1</f>
        <v>2.4831849575335241E-4</v>
      </c>
      <c r="I9130" s="42">
        <f t="shared" ref="I9130:I9182" si="164">I9129*(1+H9130)</f>
        <v>109.44200442224896</v>
      </c>
      <c r="J9130" s="41">
        <f t="shared" ref="J9130:J9182" si="165">((C9130+F9130)/2)/36000</f>
        <v>2.5972222222222222E-4</v>
      </c>
      <c r="K9130" s="42">
        <f t="shared" ref="K9130:K9182" si="166">K9129+J9130</f>
        <v>4.9719874820938266</v>
      </c>
      <c r="L9130" s="41">
        <f t="shared" ref="L9130:L9182" si="167">((1+G9130/100)^(1/360))-1</f>
        <v>2.4831849575335241E-4</v>
      </c>
      <c r="M9130" s="42">
        <f t="shared" ref="M9130:M9182" si="168">M9129+L9130</f>
        <v>4.6975206855943643</v>
      </c>
    </row>
    <row r="9131" spans="1:13" x14ac:dyDescent="0.2">
      <c r="A9131" s="84">
        <v>360</v>
      </c>
      <c r="B9131" s="85">
        <v>42454</v>
      </c>
      <c r="C9131" s="105">
        <v>16.05</v>
      </c>
      <c r="D9131" s="195">
        <f t="shared" si="161"/>
        <v>1</v>
      </c>
      <c r="E9131"/>
      <c r="F9131" s="96">
        <v>2.65</v>
      </c>
      <c r="G9131" s="91">
        <f t="shared" si="162"/>
        <v>9.35</v>
      </c>
      <c r="H9131" s="41">
        <f t="shared" si="163"/>
        <v>2.4831849575335241E-4</v>
      </c>
      <c r="I9131" s="42">
        <f t="shared" si="164"/>
        <v>109.46918089615932</v>
      </c>
      <c r="J9131" s="41">
        <f t="shared" si="165"/>
        <v>2.5972222222222222E-4</v>
      </c>
      <c r="K9131" s="42">
        <f t="shared" si="166"/>
        <v>4.9722472043160488</v>
      </c>
      <c r="L9131" s="41">
        <f t="shared" si="167"/>
        <v>2.4831849575335241E-4</v>
      </c>
      <c r="M9131" s="42">
        <f t="shared" si="168"/>
        <v>4.6977690040901177</v>
      </c>
    </row>
    <row r="9132" spans="1:13" x14ac:dyDescent="0.2">
      <c r="A9132" s="84">
        <v>360</v>
      </c>
      <c r="B9132" s="85">
        <v>42455</v>
      </c>
      <c r="C9132" s="105">
        <v>16.05</v>
      </c>
      <c r="D9132" s="195">
        <f t="shared" si="161"/>
        <v>1</v>
      </c>
      <c r="E9132"/>
      <c r="F9132" s="96">
        <v>2.65</v>
      </c>
      <c r="G9132" s="91">
        <f t="shared" si="162"/>
        <v>9.35</v>
      </c>
      <c r="H9132" s="41">
        <f t="shared" si="163"/>
        <v>2.4831849575335241E-4</v>
      </c>
      <c r="I9132" s="42">
        <f t="shared" si="164"/>
        <v>109.4963641184908</v>
      </c>
      <c r="J9132" s="41">
        <f t="shared" si="165"/>
        <v>2.5972222222222222E-4</v>
      </c>
      <c r="K9132" s="42">
        <f t="shared" si="166"/>
        <v>4.9725069265382711</v>
      </c>
      <c r="L9132" s="41">
        <f t="shared" si="167"/>
        <v>2.4831849575335241E-4</v>
      </c>
      <c r="M9132" s="42">
        <f t="shared" si="168"/>
        <v>4.698017322585871</v>
      </c>
    </row>
    <row r="9133" spans="1:13" x14ac:dyDescent="0.2">
      <c r="A9133" s="84">
        <v>360</v>
      </c>
      <c r="B9133" s="85">
        <v>42456</v>
      </c>
      <c r="C9133" s="105">
        <v>16.05</v>
      </c>
      <c r="D9133" s="195">
        <f t="shared" si="161"/>
        <v>1</v>
      </c>
      <c r="E9133"/>
      <c r="F9133" s="96">
        <v>2.65</v>
      </c>
      <c r="G9133" s="91">
        <f t="shared" si="162"/>
        <v>9.35</v>
      </c>
      <c r="H9133" s="41">
        <f t="shared" si="163"/>
        <v>2.4831849575335241E-4</v>
      </c>
      <c r="I9133" s="42">
        <f t="shared" si="164"/>
        <v>109.52355409091916</v>
      </c>
      <c r="J9133" s="41">
        <f t="shared" si="165"/>
        <v>2.5972222222222222E-4</v>
      </c>
      <c r="K9133" s="42">
        <f t="shared" si="166"/>
        <v>4.9727666487604933</v>
      </c>
      <c r="L9133" s="41">
        <f t="shared" si="167"/>
        <v>2.4831849575335241E-4</v>
      </c>
      <c r="M9133" s="42">
        <f t="shared" si="168"/>
        <v>4.6982656410816244</v>
      </c>
    </row>
    <row r="9134" spans="1:13" x14ac:dyDescent="0.2">
      <c r="A9134" s="84">
        <v>360</v>
      </c>
      <c r="B9134" s="85">
        <v>42457</v>
      </c>
      <c r="C9134" s="105">
        <v>16.11</v>
      </c>
      <c r="D9134" s="195">
        <f t="shared" si="161"/>
        <v>1</v>
      </c>
      <c r="E9134"/>
      <c r="F9134" s="96">
        <v>2.69</v>
      </c>
      <c r="G9134" s="91">
        <f t="shared" si="162"/>
        <v>9.4</v>
      </c>
      <c r="H9134" s="41">
        <f t="shared" si="163"/>
        <v>2.4958865317681322E-4</v>
      </c>
      <c r="I9134" s="42">
        <f t="shared" si="164"/>
        <v>109.55088992727585</v>
      </c>
      <c r="J9134" s="41">
        <f t="shared" si="165"/>
        <v>2.611111111111111E-4</v>
      </c>
      <c r="K9134" s="42">
        <f t="shared" si="166"/>
        <v>4.9730277598716048</v>
      </c>
      <c r="L9134" s="41">
        <f t="shared" si="167"/>
        <v>2.4958865317681322E-4</v>
      </c>
      <c r="M9134" s="42">
        <f t="shared" si="168"/>
        <v>4.6985152297348014</v>
      </c>
    </row>
    <row r="9135" spans="1:13" x14ac:dyDescent="0.2">
      <c r="A9135" s="84">
        <v>360</v>
      </c>
      <c r="B9135" s="85">
        <v>42458</v>
      </c>
      <c r="C9135" s="105">
        <v>16.14</v>
      </c>
      <c r="D9135" s="195">
        <f t="shared" si="161"/>
        <v>1</v>
      </c>
      <c r="E9135"/>
      <c r="F9135" s="96">
        <v>2.67</v>
      </c>
      <c r="G9135" s="91">
        <f t="shared" si="162"/>
        <v>9.4050000000000011</v>
      </c>
      <c r="H9135" s="41">
        <f t="shared" si="163"/>
        <v>2.4971563707820721E-4</v>
      </c>
      <c r="I9135" s="42">
        <f t="shared" si="164"/>
        <v>109.57824649754652</v>
      </c>
      <c r="J9135" s="41">
        <f t="shared" si="165"/>
        <v>2.6125000000000003E-4</v>
      </c>
      <c r="K9135" s="42">
        <f t="shared" si="166"/>
        <v>4.9732890098716052</v>
      </c>
      <c r="L9135" s="41">
        <f t="shared" si="167"/>
        <v>2.4971563707820721E-4</v>
      </c>
      <c r="M9135" s="42">
        <f t="shared" si="168"/>
        <v>4.6987649453718792</v>
      </c>
    </row>
    <row r="9136" spans="1:13" x14ac:dyDescent="0.2">
      <c r="A9136" s="84">
        <v>360</v>
      </c>
      <c r="B9136" s="85">
        <v>42459</v>
      </c>
      <c r="C9136" s="105">
        <v>16.12</v>
      </c>
      <c r="D9136" s="195">
        <f t="shared" si="161"/>
        <v>1</v>
      </c>
      <c r="E9136"/>
      <c r="F9136" s="96">
        <v>2.69</v>
      </c>
      <c r="G9136" s="91">
        <f t="shared" si="162"/>
        <v>9.4050000000000011</v>
      </c>
      <c r="H9136" s="41">
        <f t="shared" si="163"/>
        <v>2.4971563707820721E-4</v>
      </c>
      <c r="I9136" s="42">
        <f t="shared" si="164"/>
        <v>109.60560989918056</v>
      </c>
      <c r="J9136" s="41">
        <f t="shared" si="165"/>
        <v>2.6125000000000003E-4</v>
      </c>
      <c r="K9136" s="42">
        <f t="shared" si="166"/>
        <v>4.9735502598716055</v>
      </c>
      <c r="L9136" s="41">
        <f t="shared" si="167"/>
        <v>2.4971563707820721E-4</v>
      </c>
      <c r="M9136" s="42">
        <f t="shared" si="168"/>
        <v>4.6990146610089578</v>
      </c>
    </row>
    <row r="9137" spans="1:13" x14ac:dyDescent="0.2">
      <c r="A9137" s="84">
        <v>360</v>
      </c>
      <c r="B9137" s="85">
        <v>42460</v>
      </c>
      <c r="C9137" s="105">
        <v>16.12</v>
      </c>
      <c r="D9137" s="195">
        <f t="shared" si="161"/>
        <v>1</v>
      </c>
      <c r="E9137"/>
      <c r="F9137" s="96">
        <v>2.68</v>
      </c>
      <c r="G9137" s="91">
        <f t="shared" si="162"/>
        <v>9.4</v>
      </c>
      <c r="H9137" s="41">
        <f t="shared" si="163"/>
        <v>2.4958865317681322E-4</v>
      </c>
      <c r="I9137" s="42">
        <f t="shared" si="164"/>
        <v>109.63296621573592</v>
      </c>
      <c r="J9137" s="41">
        <f t="shared" si="165"/>
        <v>2.611111111111111E-4</v>
      </c>
      <c r="K9137" s="42">
        <f t="shared" si="166"/>
        <v>4.973811370982717</v>
      </c>
      <c r="L9137" s="41">
        <f t="shared" si="167"/>
        <v>2.4958865317681322E-4</v>
      </c>
      <c r="M9137" s="42">
        <f t="shared" si="168"/>
        <v>4.6992642496621349</v>
      </c>
    </row>
    <row r="9138" spans="1:13" x14ac:dyDescent="0.2">
      <c r="A9138" s="84">
        <v>360</v>
      </c>
      <c r="B9138" s="85">
        <v>42461</v>
      </c>
      <c r="C9138" s="105">
        <v>16.100000000000001</v>
      </c>
      <c r="D9138" s="195">
        <f t="shared" si="161"/>
        <v>1</v>
      </c>
      <c r="E9138"/>
      <c r="F9138" s="96">
        <v>2.64</v>
      </c>
      <c r="G9138" s="91">
        <f t="shared" si="162"/>
        <v>9.370000000000001</v>
      </c>
      <c r="H9138" s="41">
        <f t="shared" si="163"/>
        <v>2.4882662820835399E-4</v>
      </c>
      <c r="I9138" s="42">
        <f t="shared" si="164"/>
        <v>109.66024581705986</v>
      </c>
      <c r="J9138" s="41">
        <f t="shared" si="165"/>
        <v>2.6027777777777779E-4</v>
      </c>
      <c r="K9138" s="42">
        <f t="shared" si="166"/>
        <v>4.9740716487604946</v>
      </c>
      <c r="L9138" s="41">
        <f t="shared" si="167"/>
        <v>2.4882662820835399E-4</v>
      </c>
      <c r="M9138" s="42">
        <f t="shared" si="168"/>
        <v>4.6995130762903434</v>
      </c>
    </row>
    <row r="9139" spans="1:13" x14ac:dyDescent="0.2">
      <c r="A9139" s="84">
        <v>360</v>
      </c>
      <c r="B9139" s="85">
        <v>42462</v>
      </c>
      <c r="C9139" s="105">
        <v>16.100000000000001</v>
      </c>
      <c r="D9139" s="195">
        <f t="shared" si="161"/>
        <v>1</v>
      </c>
      <c r="E9139"/>
      <c r="F9139" s="96">
        <v>2.64</v>
      </c>
      <c r="G9139" s="91">
        <f t="shared" si="162"/>
        <v>9.370000000000001</v>
      </c>
      <c r="H9139" s="41">
        <f t="shared" si="163"/>
        <v>2.4882662820835399E-4</v>
      </c>
      <c r="I9139" s="42">
        <f t="shared" si="164"/>
        <v>109.68753220627502</v>
      </c>
      <c r="J9139" s="41">
        <f t="shared" si="165"/>
        <v>2.6027777777777779E-4</v>
      </c>
      <c r="K9139" s="42">
        <f t="shared" si="166"/>
        <v>4.9743319265382722</v>
      </c>
      <c r="L9139" s="41">
        <f t="shared" si="167"/>
        <v>2.4882662820835399E-4</v>
      </c>
      <c r="M9139" s="42">
        <f t="shared" si="168"/>
        <v>4.699761902918552</v>
      </c>
    </row>
    <row r="9140" spans="1:13" x14ac:dyDescent="0.2">
      <c r="A9140" s="84">
        <v>360</v>
      </c>
      <c r="B9140" s="85">
        <v>42463</v>
      </c>
      <c r="C9140" s="105">
        <v>16.100000000000001</v>
      </c>
      <c r="D9140" s="195">
        <f t="shared" ref="D9140:D9211" si="169">B9140-B9139</f>
        <v>1</v>
      </c>
      <c r="E9140"/>
      <c r="F9140" s="96">
        <v>2.64</v>
      </c>
      <c r="G9140" s="91">
        <f t="shared" si="162"/>
        <v>9.370000000000001</v>
      </c>
      <c r="H9140" s="41">
        <f t="shared" si="163"/>
        <v>2.4882662820835399E-4</v>
      </c>
      <c r="I9140" s="42">
        <f t="shared" si="164"/>
        <v>109.71482538507041</v>
      </c>
      <c r="J9140" s="41">
        <f t="shared" si="165"/>
        <v>2.6027777777777779E-4</v>
      </c>
      <c r="K9140" s="42">
        <f t="shared" si="166"/>
        <v>4.9745922043160498</v>
      </c>
      <c r="L9140" s="41">
        <f t="shared" si="167"/>
        <v>2.4882662820835399E-4</v>
      </c>
      <c r="M9140" s="42">
        <f t="shared" si="168"/>
        <v>4.7000107295467606</v>
      </c>
    </row>
    <row r="9141" spans="1:13" x14ac:dyDescent="0.2">
      <c r="A9141" s="84">
        <v>360</v>
      </c>
      <c r="B9141" s="85">
        <v>42464</v>
      </c>
      <c r="C9141" s="105">
        <v>16.059999999999999</v>
      </c>
      <c r="D9141" s="195">
        <f t="shared" si="169"/>
        <v>1</v>
      </c>
      <c r="E9141"/>
      <c r="F9141" s="96">
        <v>2.59</v>
      </c>
      <c r="G9141" s="91">
        <f t="shared" si="162"/>
        <v>9.3249999999999993</v>
      </c>
      <c r="H9141" s="41">
        <f t="shared" si="163"/>
        <v>2.4768319983903275E-4</v>
      </c>
      <c r="I9141" s="42">
        <f t="shared" si="164"/>
        <v>109.74199990409157</v>
      </c>
      <c r="J9141" s="41">
        <f t="shared" si="165"/>
        <v>2.5902777777777778E-4</v>
      </c>
      <c r="K9141" s="42">
        <f t="shared" si="166"/>
        <v>4.9748512320938278</v>
      </c>
      <c r="L9141" s="41">
        <f t="shared" si="167"/>
        <v>2.4768319983903275E-4</v>
      </c>
      <c r="M9141" s="42">
        <f t="shared" si="168"/>
        <v>4.7002584127465994</v>
      </c>
    </row>
    <row r="9142" spans="1:13" x14ac:dyDescent="0.2">
      <c r="A9142" s="84">
        <v>360</v>
      </c>
      <c r="B9142" s="85">
        <v>42465</v>
      </c>
      <c r="C9142" s="105">
        <v>16.059999999999999</v>
      </c>
      <c r="D9142" s="195">
        <f t="shared" si="169"/>
        <v>1</v>
      </c>
      <c r="E9142"/>
      <c r="F9142" s="96">
        <v>2.61</v>
      </c>
      <c r="G9142" s="91">
        <f t="shared" si="162"/>
        <v>9.3349999999999991</v>
      </c>
      <c r="H9142" s="41">
        <f t="shared" si="163"/>
        <v>2.4793733558770015E-4</v>
      </c>
      <c r="I9142" s="42">
        <f t="shared" si="164"/>
        <v>109.76920904314986</v>
      </c>
      <c r="J9142" s="41">
        <f t="shared" si="165"/>
        <v>2.5930555555555554E-4</v>
      </c>
      <c r="K9142" s="42">
        <f t="shared" si="166"/>
        <v>4.9751105376493836</v>
      </c>
      <c r="L9142" s="41">
        <f t="shared" si="167"/>
        <v>2.4793733558770015E-4</v>
      </c>
      <c r="M9142" s="42">
        <f t="shared" si="168"/>
        <v>4.7005063500821871</v>
      </c>
    </row>
    <row r="9143" spans="1:13" x14ac:dyDescent="0.2">
      <c r="A9143" s="84">
        <v>360</v>
      </c>
      <c r="B9143" s="85">
        <v>42466</v>
      </c>
      <c r="C9143" s="105">
        <v>16.04</v>
      </c>
      <c r="D9143" s="195">
        <f t="shared" si="169"/>
        <v>1</v>
      </c>
      <c r="E9143"/>
      <c r="F9143" s="96">
        <v>2.63</v>
      </c>
      <c r="G9143" s="91">
        <f t="shared" si="162"/>
        <v>9.3349999999999991</v>
      </c>
      <c r="H9143" s="41">
        <f t="shared" si="163"/>
        <v>2.4793733558770015E-4</v>
      </c>
      <c r="I9143" s="42">
        <f t="shared" si="164"/>
        <v>109.79642492836959</v>
      </c>
      <c r="J9143" s="41">
        <f t="shared" si="165"/>
        <v>2.5930555555555554E-4</v>
      </c>
      <c r="K9143" s="42">
        <f t="shared" si="166"/>
        <v>4.9753698432049394</v>
      </c>
      <c r="L9143" s="41">
        <f t="shared" si="167"/>
        <v>2.4793733558770015E-4</v>
      </c>
      <c r="M9143" s="42">
        <f t="shared" si="168"/>
        <v>4.7007542874177748</v>
      </c>
    </row>
    <row r="9144" spans="1:13" x14ac:dyDescent="0.2">
      <c r="A9144" s="84">
        <v>360</v>
      </c>
      <c r="B9144" s="85">
        <v>42467</v>
      </c>
      <c r="C9144" s="105">
        <v>16.010000000000002</v>
      </c>
      <c r="D9144" s="195">
        <f t="shared" si="169"/>
        <v>1</v>
      </c>
      <c r="E9144"/>
      <c r="F9144" s="96">
        <v>2.56</v>
      </c>
      <c r="G9144" s="91">
        <f t="shared" si="162"/>
        <v>9.2850000000000001</v>
      </c>
      <c r="H9144" s="41">
        <f t="shared" si="163"/>
        <v>2.4666642497761515E-4</v>
      </c>
      <c r="I9144" s="42">
        <f t="shared" si="164"/>
        <v>109.82350801998199</v>
      </c>
      <c r="J9144" s="41">
        <f t="shared" si="165"/>
        <v>2.5791666666666666E-4</v>
      </c>
      <c r="K9144" s="42">
        <f t="shared" si="166"/>
        <v>4.9756277598716059</v>
      </c>
      <c r="L9144" s="41">
        <f t="shared" si="167"/>
        <v>2.4666642497761515E-4</v>
      </c>
      <c r="M9144" s="42">
        <f t="shared" si="168"/>
        <v>4.7010009538427528</v>
      </c>
    </row>
    <row r="9145" spans="1:13" x14ac:dyDescent="0.2">
      <c r="A9145" s="84">
        <v>360</v>
      </c>
      <c r="B9145" s="85">
        <v>42468</v>
      </c>
      <c r="C9145" s="105">
        <v>15.99</v>
      </c>
      <c r="D9145" s="195">
        <f t="shared" si="169"/>
        <v>1</v>
      </c>
      <c r="E9145"/>
      <c r="F9145" s="96">
        <v>2.54</v>
      </c>
      <c r="G9145" s="91">
        <f t="shared" si="162"/>
        <v>9.2650000000000006</v>
      </c>
      <c r="H9145" s="41">
        <f t="shared" si="163"/>
        <v>2.4615789836790469E-4</v>
      </c>
      <c r="I9145" s="42">
        <f t="shared" si="164"/>
        <v>109.85054194390757</v>
      </c>
      <c r="J9145" s="41">
        <f t="shared" si="165"/>
        <v>2.5736111111111115E-4</v>
      </c>
      <c r="K9145" s="42">
        <f t="shared" si="166"/>
        <v>4.9758851209827171</v>
      </c>
      <c r="L9145" s="41">
        <f t="shared" si="167"/>
        <v>2.4615789836790469E-4</v>
      </c>
      <c r="M9145" s="42">
        <f t="shared" si="168"/>
        <v>4.7012471117411208</v>
      </c>
    </row>
    <row r="9146" spans="1:13" x14ac:dyDescent="0.2">
      <c r="A9146" s="84">
        <v>360</v>
      </c>
      <c r="B9146" s="85">
        <v>42469</v>
      </c>
      <c r="C9146" s="105">
        <v>15.99</v>
      </c>
      <c r="D9146" s="195">
        <f t="shared" si="169"/>
        <v>1</v>
      </c>
      <c r="E9146"/>
      <c r="F9146" s="96">
        <v>2.54</v>
      </c>
      <c r="G9146" s="91">
        <f t="shared" si="162"/>
        <v>9.2650000000000006</v>
      </c>
      <c r="H9146" s="41">
        <f t="shared" si="163"/>
        <v>2.4615789836790469E-4</v>
      </c>
      <c r="I9146" s="42">
        <f t="shared" si="164"/>
        <v>109.87758252244706</v>
      </c>
      <c r="J9146" s="41">
        <f t="shared" si="165"/>
        <v>2.5736111111111115E-4</v>
      </c>
      <c r="K9146" s="42">
        <f t="shared" si="166"/>
        <v>4.9761424820938283</v>
      </c>
      <c r="L9146" s="41">
        <f t="shared" si="167"/>
        <v>2.4615789836790469E-4</v>
      </c>
      <c r="M9146" s="42">
        <f t="shared" si="168"/>
        <v>4.7014932696394887</v>
      </c>
    </row>
    <row r="9147" spans="1:13" x14ac:dyDescent="0.2">
      <c r="A9147" s="84">
        <v>360</v>
      </c>
      <c r="B9147" s="85">
        <v>42470</v>
      </c>
      <c r="C9147" s="105">
        <v>15.99</v>
      </c>
      <c r="D9147" s="195">
        <f t="shared" si="169"/>
        <v>1</v>
      </c>
      <c r="E9147"/>
      <c r="F9147" s="96">
        <v>2.54</v>
      </c>
      <c r="G9147" s="91">
        <f t="shared" si="162"/>
        <v>9.2650000000000006</v>
      </c>
      <c r="H9147" s="41">
        <f t="shared" si="163"/>
        <v>2.4615789836790469E-4</v>
      </c>
      <c r="I9147" s="42">
        <f t="shared" si="164"/>
        <v>109.90462975723852</v>
      </c>
      <c r="J9147" s="41">
        <f t="shared" si="165"/>
        <v>2.5736111111111115E-4</v>
      </c>
      <c r="K9147" s="42">
        <f t="shared" si="166"/>
        <v>4.9763998432049394</v>
      </c>
      <c r="L9147" s="41">
        <f t="shared" si="167"/>
        <v>2.4615789836790469E-4</v>
      </c>
      <c r="M9147" s="42">
        <f t="shared" si="168"/>
        <v>4.7017394275378566</v>
      </c>
    </row>
    <row r="9148" spans="1:13" x14ac:dyDescent="0.2">
      <c r="A9148" s="84">
        <v>360</v>
      </c>
      <c r="B9148" s="85">
        <v>42471</v>
      </c>
      <c r="C9148" s="105">
        <v>15.96</v>
      </c>
      <c r="D9148" s="195">
        <f t="shared" si="169"/>
        <v>1</v>
      </c>
      <c r="E9148"/>
      <c r="F9148" s="96">
        <v>2.6</v>
      </c>
      <c r="G9148" s="91">
        <f t="shared" si="162"/>
        <v>9.2800000000000011</v>
      </c>
      <c r="H9148" s="41">
        <f t="shared" si="163"/>
        <v>2.4653930202633845E-4</v>
      </c>
      <c r="I9148" s="42">
        <f t="shared" si="164"/>
        <v>109.93172556794833</v>
      </c>
      <c r="J9148" s="41">
        <f t="shared" si="165"/>
        <v>2.5777777777777783E-4</v>
      </c>
      <c r="K9148" s="42">
        <f t="shared" si="166"/>
        <v>4.9766576209827171</v>
      </c>
      <c r="L9148" s="41">
        <f t="shared" si="167"/>
        <v>2.4653930202633845E-4</v>
      </c>
      <c r="M9148" s="42">
        <f t="shared" si="168"/>
        <v>4.7019859668398833</v>
      </c>
    </row>
    <row r="9149" spans="1:13" x14ac:dyDescent="0.2">
      <c r="A9149" s="84">
        <v>360</v>
      </c>
      <c r="B9149" s="85">
        <v>42472</v>
      </c>
      <c r="C9149" s="105">
        <v>16</v>
      </c>
      <c r="D9149" s="195">
        <f t="shared" si="169"/>
        <v>1</v>
      </c>
      <c r="E9149"/>
      <c r="F9149" s="96">
        <v>2.62</v>
      </c>
      <c r="G9149" s="91">
        <f t="shared" si="162"/>
        <v>9.31</v>
      </c>
      <c r="H9149" s="41">
        <f t="shared" si="163"/>
        <v>2.473019527475806E-4</v>
      </c>
      <c r="I9149" s="42">
        <f t="shared" si="164"/>
        <v>109.95891189835019</v>
      </c>
      <c r="J9149" s="41">
        <f t="shared" si="165"/>
        <v>2.5861111111111115E-4</v>
      </c>
      <c r="K9149" s="42">
        <f t="shared" si="166"/>
        <v>4.9769162320938278</v>
      </c>
      <c r="L9149" s="41">
        <f t="shared" si="167"/>
        <v>2.473019527475806E-4</v>
      </c>
      <c r="M9149" s="42">
        <f t="shared" si="168"/>
        <v>4.7022332687926305</v>
      </c>
    </row>
    <row r="9150" spans="1:13" x14ac:dyDescent="0.2">
      <c r="A9150" s="84">
        <v>360</v>
      </c>
      <c r="B9150" s="85">
        <v>42473</v>
      </c>
      <c r="C9150" s="105">
        <v>15.99</v>
      </c>
      <c r="D9150" s="195">
        <f t="shared" si="169"/>
        <v>1</v>
      </c>
      <c r="E9150"/>
      <c r="F9150" s="96">
        <v>2.63</v>
      </c>
      <c r="G9150" s="91">
        <f t="shared" si="162"/>
        <v>9.31</v>
      </c>
      <c r="H9150" s="41">
        <f t="shared" si="163"/>
        <v>2.473019527475806E-4</v>
      </c>
      <c r="I9150" s="42">
        <f t="shared" si="164"/>
        <v>109.98610495198466</v>
      </c>
      <c r="J9150" s="41">
        <f t="shared" si="165"/>
        <v>2.5861111111111115E-4</v>
      </c>
      <c r="K9150" s="42">
        <f t="shared" si="166"/>
        <v>4.9771748432049385</v>
      </c>
      <c r="L9150" s="41">
        <f t="shared" si="167"/>
        <v>2.473019527475806E-4</v>
      </c>
      <c r="M9150" s="42">
        <f t="shared" si="168"/>
        <v>4.7024805707453776</v>
      </c>
    </row>
    <row r="9151" spans="1:13" x14ac:dyDescent="0.2">
      <c r="A9151" s="84">
        <v>360</v>
      </c>
      <c r="B9151" s="85">
        <v>42474</v>
      </c>
      <c r="C9151" s="105">
        <v>15.99</v>
      </c>
      <c r="D9151" s="195">
        <f t="shared" si="169"/>
        <v>1</v>
      </c>
      <c r="E9151"/>
      <c r="F9151" s="96">
        <v>2.6</v>
      </c>
      <c r="G9151" s="91">
        <f t="shared" si="162"/>
        <v>9.2949999999999999</v>
      </c>
      <c r="H9151" s="41">
        <f t="shared" si="163"/>
        <v>2.4692065348141945E-4</v>
      </c>
      <c r="I9151" s="42">
        <f t="shared" si="164"/>
        <v>110.01326279289327</v>
      </c>
      <c r="J9151" s="41">
        <f t="shared" si="165"/>
        <v>2.5819444444444447E-4</v>
      </c>
      <c r="K9151" s="42">
        <f t="shared" si="166"/>
        <v>4.9774330376493827</v>
      </c>
      <c r="L9151" s="41">
        <f t="shared" si="167"/>
        <v>2.4692065348141945E-4</v>
      </c>
      <c r="M9151" s="42">
        <f t="shared" si="168"/>
        <v>4.7027274913988588</v>
      </c>
    </row>
    <row r="9152" spans="1:13" x14ac:dyDescent="0.2">
      <c r="A9152" s="84">
        <v>360</v>
      </c>
      <c r="B9152" s="85">
        <v>42475</v>
      </c>
      <c r="C9152" s="105">
        <v>15.94</v>
      </c>
      <c r="D9152" s="195">
        <f t="shared" si="169"/>
        <v>1</v>
      </c>
      <c r="E9152"/>
      <c r="F9152" s="96">
        <v>2.57</v>
      </c>
      <c r="G9152" s="91">
        <f t="shared" si="162"/>
        <v>9.254999999999999</v>
      </c>
      <c r="H9152" s="41">
        <f t="shared" si="163"/>
        <v>2.4590360025356084E-4</v>
      </c>
      <c r="I9152" s="42">
        <f t="shared" si="164"/>
        <v>110.04031545028968</v>
      </c>
      <c r="J9152" s="41">
        <f t="shared" si="165"/>
        <v>2.5708333333333328E-4</v>
      </c>
      <c r="K9152" s="42">
        <f t="shared" si="166"/>
        <v>4.9776901209827162</v>
      </c>
      <c r="L9152" s="41">
        <f t="shared" si="167"/>
        <v>2.4590360025356084E-4</v>
      </c>
      <c r="M9152" s="42">
        <f t="shared" si="168"/>
        <v>4.7029733949991126</v>
      </c>
    </row>
    <row r="9153" spans="1:13" x14ac:dyDescent="0.2">
      <c r="A9153" s="84">
        <v>360</v>
      </c>
      <c r="B9153" s="85">
        <v>42476</v>
      </c>
      <c r="C9153" s="105">
        <v>15.94</v>
      </c>
      <c r="D9153" s="195">
        <f t="shared" si="169"/>
        <v>1</v>
      </c>
      <c r="E9153"/>
      <c r="F9153" s="96">
        <v>2.57</v>
      </c>
      <c r="G9153" s="91">
        <f t="shared" si="162"/>
        <v>9.254999999999999</v>
      </c>
      <c r="H9153" s="41">
        <f t="shared" si="163"/>
        <v>2.4590360025356084E-4</v>
      </c>
      <c r="I9153" s="42">
        <f t="shared" si="164"/>
        <v>110.06737476003195</v>
      </c>
      <c r="J9153" s="41">
        <f t="shared" si="165"/>
        <v>2.5708333333333328E-4</v>
      </c>
      <c r="K9153" s="42">
        <f t="shared" si="166"/>
        <v>4.9779472043160498</v>
      </c>
      <c r="L9153" s="41">
        <f t="shared" si="167"/>
        <v>2.4590360025356084E-4</v>
      </c>
      <c r="M9153" s="42">
        <f t="shared" si="168"/>
        <v>4.7032192985993664</v>
      </c>
    </row>
    <row r="9154" spans="1:13" x14ac:dyDescent="0.2">
      <c r="A9154" s="84">
        <v>360</v>
      </c>
      <c r="B9154" s="85">
        <v>42477</v>
      </c>
      <c r="C9154" s="105">
        <v>15.94</v>
      </c>
      <c r="D9154" s="195">
        <f t="shared" si="169"/>
        <v>1</v>
      </c>
      <c r="E9154"/>
      <c r="F9154" s="96">
        <v>2.57</v>
      </c>
      <c r="G9154" s="91">
        <f t="shared" si="162"/>
        <v>9.254999999999999</v>
      </c>
      <c r="H9154" s="41">
        <f t="shared" si="163"/>
        <v>2.4590360025356084E-4</v>
      </c>
      <c r="I9154" s="42">
        <f t="shared" si="164"/>
        <v>110.09444072375591</v>
      </c>
      <c r="J9154" s="41">
        <f t="shared" si="165"/>
        <v>2.5708333333333328E-4</v>
      </c>
      <c r="K9154" s="42">
        <f t="shared" si="166"/>
        <v>4.9782042876493833</v>
      </c>
      <c r="L9154" s="41">
        <f t="shared" si="167"/>
        <v>2.4590360025356084E-4</v>
      </c>
      <c r="M9154" s="42">
        <f t="shared" si="168"/>
        <v>4.7034652021996202</v>
      </c>
    </row>
    <row r="9155" spans="1:13" x14ac:dyDescent="0.2">
      <c r="A9155" s="84">
        <v>360</v>
      </c>
      <c r="B9155" s="85">
        <v>42478</v>
      </c>
      <c r="C9155" s="105">
        <v>15.95</v>
      </c>
      <c r="D9155" s="195">
        <f t="shared" si="169"/>
        <v>1</v>
      </c>
      <c r="E9155"/>
      <c r="F9155" s="96">
        <v>2.6</v>
      </c>
      <c r="G9155" s="91">
        <f t="shared" si="162"/>
        <v>9.2750000000000004</v>
      </c>
      <c r="H9155" s="41">
        <f t="shared" si="163"/>
        <v>2.4641217327459053E-4</v>
      </c>
      <c r="I9155" s="42">
        <f t="shared" si="164"/>
        <v>110.1215693341601</v>
      </c>
      <c r="J9155" s="41">
        <f t="shared" si="165"/>
        <v>2.576388888888889E-4</v>
      </c>
      <c r="K9155" s="42">
        <f t="shared" si="166"/>
        <v>4.9784619265382721</v>
      </c>
      <c r="L9155" s="41">
        <f t="shared" si="167"/>
        <v>2.4641217327459053E-4</v>
      </c>
      <c r="M9155" s="42">
        <f t="shared" si="168"/>
        <v>4.703711614372895</v>
      </c>
    </row>
    <row r="9156" spans="1:13" x14ac:dyDescent="0.2">
      <c r="A9156" s="84">
        <v>360</v>
      </c>
      <c r="B9156" s="85">
        <v>42479</v>
      </c>
      <c r="C9156" s="105">
        <v>15.95</v>
      </c>
      <c r="D9156" s="195">
        <f t="shared" si="169"/>
        <v>1</v>
      </c>
      <c r="E9156"/>
      <c r="F9156" s="96">
        <v>2.65</v>
      </c>
      <c r="G9156" s="91">
        <f t="shared" si="162"/>
        <v>9.2999999999999989</v>
      </c>
      <c r="H9156" s="41">
        <f t="shared" si="163"/>
        <v>2.4704775903483522E-4</v>
      </c>
      <c r="I9156" s="42">
        <f t="shared" si="164"/>
        <v>110.14877462108551</v>
      </c>
      <c r="J9156" s="41">
        <f t="shared" si="165"/>
        <v>2.5833333333333329E-4</v>
      </c>
      <c r="K9156" s="42">
        <f t="shared" si="166"/>
        <v>4.9787202598716052</v>
      </c>
      <c r="L9156" s="41">
        <f t="shared" si="167"/>
        <v>2.4704775903483522E-4</v>
      </c>
      <c r="M9156" s="42">
        <f t="shared" si="168"/>
        <v>4.7039586621319298</v>
      </c>
    </row>
    <row r="9157" spans="1:13" x14ac:dyDescent="0.2">
      <c r="A9157" s="84">
        <v>360</v>
      </c>
      <c r="B9157" s="85">
        <v>42480</v>
      </c>
      <c r="C9157" s="105">
        <v>15.95</v>
      </c>
      <c r="D9157" s="195">
        <f t="shared" si="169"/>
        <v>1</v>
      </c>
      <c r="E9157"/>
      <c r="F9157" s="96">
        <v>2.57</v>
      </c>
      <c r="G9157" s="91">
        <f t="shared" si="162"/>
        <v>9.26</v>
      </c>
      <c r="H9157" s="41">
        <f t="shared" si="163"/>
        <v>2.4603075221185655E-4</v>
      </c>
      <c r="I9157" s="42">
        <f t="shared" si="164"/>
        <v>110.17587460696075</v>
      </c>
      <c r="J9157" s="41">
        <f t="shared" si="165"/>
        <v>2.5722222222222222E-4</v>
      </c>
      <c r="K9157" s="42">
        <f t="shared" si="166"/>
        <v>4.9789774820938275</v>
      </c>
      <c r="L9157" s="41">
        <f t="shared" si="167"/>
        <v>2.4603075221185655E-4</v>
      </c>
      <c r="M9157" s="42">
        <f t="shared" si="168"/>
        <v>4.7042046928841419</v>
      </c>
    </row>
    <row r="9158" spans="1:13" x14ac:dyDescent="0.2">
      <c r="A9158" s="84">
        <v>360</v>
      </c>
      <c r="B9158" s="85">
        <v>42481</v>
      </c>
      <c r="C9158" s="105">
        <v>15.94</v>
      </c>
      <c r="D9158" s="195">
        <f t="shared" si="169"/>
        <v>1</v>
      </c>
      <c r="E9158"/>
      <c r="F9158" s="96">
        <v>2.56</v>
      </c>
      <c r="G9158" s="91">
        <f t="shared" si="162"/>
        <v>9.25</v>
      </c>
      <c r="H9158" s="41">
        <f t="shared" si="163"/>
        <v>2.4577644249190733E-4</v>
      </c>
      <c r="I9158" s="42">
        <f t="shared" si="164"/>
        <v>110.20295324147008</v>
      </c>
      <c r="J9158" s="41">
        <f t="shared" si="165"/>
        <v>2.5694444444444446E-4</v>
      </c>
      <c r="K9158" s="42">
        <f t="shared" si="166"/>
        <v>4.9792344265382722</v>
      </c>
      <c r="L9158" s="41">
        <f t="shared" si="167"/>
        <v>2.4577644249190733E-4</v>
      </c>
      <c r="M9158" s="42">
        <f t="shared" si="168"/>
        <v>4.704450469326634</v>
      </c>
    </row>
    <row r="9159" spans="1:13" x14ac:dyDescent="0.2">
      <c r="A9159" s="84">
        <v>360</v>
      </c>
      <c r="B9159" s="85">
        <v>42482</v>
      </c>
      <c r="C9159" s="105">
        <v>15.91</v>
      </c>
      <c r="D9159" s="195">
        <f t="shared" si="169"/>
        <v>1</v>
      </c>
      <c r="E9159"/>
      <c r="F9159" s="96">
        <v>2.6</v>
      </c>
      <c r="G9159" s="91">
        <f t="shared" si="162"/>
        <v>9.2550000000000008</v>
      </c>
      <c r="H9159" s="41">
        <f t="shared" si="163"/>
        <v>2.4590360025356084E-4</v>
      </c>
      <c r="I9159" s="42">
        <f t="shared" si="164"/>
        <v>110.23005254443073</v>
      </c>
      <c r="J9159" s="41">
        <f t="shared" si="165"/>
        <v>2.5708333333333334E-4</v>
      </c>
      <c r="K9159" s="42">
        <f t="shared" si="166"/>
        <v>4.9794915098716057</v>
      </c>
      <c r="L9159" s="41">
        <f t="shared" si="167"/>
        <v>2.4590360025356084E-4</v>
      </c>
      <c r="M9159" s="42">
        <f t="shared" si="168"/>
        <v>4.7046963729268878</v>
      </c>
    </row>
    <row r="9160" spans="1:13" x14ac:dyDescent="0.2">
      <c r="A9160" s="84">
        <v>360</v>
      </c>
      <c r="B9160" s="85">
        <v>42483</v>
      </c>
      <c r="C9160" s="105">
        <v>15.91</v>
      </c>
      <c r="D9160" s="195">
        <f t="shared" si="169"/>
        <v>1</v>
      </c>
      <c r="E9160"/>
      <c r="F9160" s="96">
        <v>2.6</v>
      </c>
      <c r="G9160" s="91">
        <f t="shared" si="162"/>
        <v>9.2550000000000008</v>
      </c>
      <c r="H9160" s="41">
        <f t="shared" si="163"/>
        <v>2.4590360025356084E-4</v>
      </c>
      <c r="I9160" s="42">
        <f t="shared" si="164"/>
        <v>110.25715851120755</v>
      </c>
      <c r="J9160" s="41">
        <f t="shared" si="165"/>
        <v>2.5708333333333334E-4</v>
      </c>
      <c r="K9160" s="42">
        <f t="shared" si="166"/>
        <v>4.9797485932049392</v>
      </c>
      <c r="L9160" s="41">
        <f t="shared" si="167"/>
        <v>2.4590360025356084E-4</v>
      </c>
      <c r="M9160" s="42">
        <f t="shared" si="168"/>
        <v>4.7049422765271416</v>
      </c>
    </row>
    <row r="9161" spans="1:13" x14ac:dyDescent="0.2">
      <c r="A9161" s="84">
        <v>360</v>
      </c>
      <c r="B9161" s="85">
        <v>42484</v>
      </c>
      <c r="C9161" s="105">
        <v>15.91</v>
      </c>
      <c r="D9161" s="195">
        <f t="shared" si="169"/>
        <v>1</v>
      </c>
      <c r="E9161"/>
      <c r="F9161" s="96">
        <v>2.6</v>
      </c>
      <c r="G9161" s="91">
        <f t="shared" si="162"/>
        <v>9.2550000000000008</v>
      </c>
      <c r="H9161" s="41">
        <f t="shared" si="163"/>
        <v>2.4590360025356084E-4</v>
      </c>
      <c r="I9161" s="42">
        <f t="shared" si="164"/>
        <v>110.28427114343918</v>
      </c>
      <c r="J9161" s="41">
        <f t="shared" si="165"/>
        <v>2.5708333333333334E-4</v>
      </c>
      <c r="K9161" s="42">
        <f t="shared" si="166"/>
        <v>4.9800056765382728</v>
      </c>
      <c r="L9161" s="41">
        <f t="shared" si="167"/>
        <v>2.4590360025356084E-4</v>
      </c>
      <c r="M9161" s="42">
        <f t="shared" si="168"/>
        <v>4.7051881801273954</v>
      </c>
    </row>
    <row r="9162" spans="1:13" x14ac:dyDescent="0.2">
      <c r="A9162" s="84">
        <v>360</v>
      </c>
      <c r="B9162" s="85">
        <v>42485</v>
      </c>
      <c r="C9162" s="105">
        <v>15.93</v>
      </c>
      <c r="D9162" s="195">
        <f t="shared" si="169"/>
        <v>1</v>
      </c>
      <c r="E9162"/>
      <c r="F9162" s="96">
        <v>2.62</v>
      </c>
      <c r="G9162" s="91">
        <f t="shared" si="162"/>
        <v>9.2750000000000004</v>
      </c>
      <c r="H9162" s="41">
        <f t="shared" si="163"/>
        <v>2.4641217327459053E-4</v>
      </c>
      <c r="I9162" s="42">
        <f t="shared" si="164"/>
        <v>110.31144653036965</v>
      </c>
      <c r="J9162" s="41">
        <f t="shared" si="165"/>
        <v>2.576388888888889E-4</v>
      </c>
      <c r="K9162" s="42">
        <f t="shared" si="166"/>
        <v>4.9802633154271616</v>
      </c>
      <c r="L9162" s="41">
        <f t="shared" si="167"/>
        <v>2.4641217327459053E-4</v>
      </c>
      <c r="M9162" s="42">
        <f t="shared" si="168"/>
        <v>4.7054345923006702</v>
      </c>
    </row>
    <row r="9163" spans="1:13" x14ac:dyDescent="0.2">
      <c r="A9163" s="84">
        <v>360</v>
      </c>
      <c r="B9163" s="85">
        <v>42486</v>
      </c>
      <c r="C9163" s="105">
        <v>15.99</v>
      </c>
      <c r="D9163" s="195">
        <f t="shared" si="169"/>
        <v>1</v>
      </c>
      <c r="E9163"/>
      <c r="F9163" s="96">
        <v>2.64</v>
      </c>
      <c r="G9163" s="91">
        <f t="shared" si="162"/>
        <v>9.3149999999999995</v>
      </c>
      <c r="H9163" s="41">
        <f t="shared" si="163"/>
        <v>2.4742904090779838E-4</v>
      </c>
      <c r="I9163" s="42">
        <f t="shared" si="164"/>
        <v>110.33874078578582</v>
      </c>
      <c r="J9163" s="41">
        <f t="shared" si="165"/>
        <v>2.5874999999999997E-4</v>
      </c>
      <c r="K9163" s="42">
        <f t="shared" si="166"/>
        <v>4.980522065427162</v>
      </c>
      <c r="L9163" s="41">
        <f t="shared" si="167"/>
        <v>2.4742904090779838E-4</v>
      </c>
      <c r="M9163" s="42">
        <f t="shared" si="168"/>
        <v>4.7056820213415778</v>
      </c>
    </row>
    <row r="9164" spans="1:13" x14ac:dyDescent="0.2">
      <c r="A9164" s="84">
        <v>360</v>
      </c>
      <c r="B9164" s="85">
        <v>42487</v>
      </c>
      <c r="C9164" s="105">
        <v>16</v>
      </c>
      <c r="D9164" s="195">
        <f t="shared" si="169"/>
        <v>1</v>
      </c>
      <c r="E9164"/>
      <c r="F9164" s="96">
        <v>2.7</v>
      </c>
      <c r="G9164" s="91">
        <f t="shared" si="162"/>
        <v>9.35</v>
      </c>
      <c r="H9164" s="41">
        <f t="shared" si="163"/>
        <v>2.4831849575335241E-4</v>
      </c>
      <c r="I9164" s="42">
        <f t="shared" si="164"/>
        <v>110.36613993592105</v>
      </c>
      <c r="J9164" s="41">
        <f t="shared" si="165"/>
        <v>2.5972222222222222E-4</v>
      </c>
      <c r="K9164" s="42">
        <f t="shared" si="166"/>
        <v>4.9807817876493843</v>
      </c>
      <c r="L9164" s="41">
        <f t="shared" si="167"/>
        <v>2.4831849575335241E-4</v>
      </c>
      <c r="M9164" s="42">
        <f t="shared" si="168"/>
        <v>4.7059303398373311</v>
      </c>
    </row>
    <row r="9165" spans="1:13" x14ac:dyDescent="0.2">
      <c r="A9165" s="84">
        <v>360</v>
      </c>
      <c r="B9165" s="85">
        <v>42488</v>
      </c>
      <c r="C9165" s="105">
        <v>16</v>
      </c>
      <c r="D9165" s="195">
        <f t="shared" si="169"/>
        <v>1</v>
      </c>
      <c r="E9165"/>
      <c r="F9165" s="96">
        <v>2.68</v>
      </c>
      <c r="G9165" s="91">
        <f t="shared" si="162"/>
        <v>9.34</v>
      </c>
      <c r="H9165" s="41">
        <f t="shared" si="163"/>
        <v>2.4806439476998676E-4</v>
      </c>
      <c r="I9165" s="42">
        <f t="shared" si="164"/>
        <v>110.39351784562736</v>
      </c>
      <c r="J9165" s="41">
        <f t="shared" si="165"/>
        <v>2.5944444444444441E-4</v>
      </c>
      <c r="K9165" s="42">
        <f t="shared" si="166"/>
        <v>4.9810412320938289</v>
      </c>
      <c r="L9165" s="41">
        <f t="shared" si="167"/>
        <v>2.4806439476998676E-4</v>
      </c>
      <c r="M9165" s="42">
        <f t="shared" si="168"/>
        <v>4.7061784042321015</v>
      </c>
    </row>
    <row r="9166" spans="1:13" x14ac:dyDescent="0.2">
      <c r="A9166" s="84">
        <v>360</v>
      </c>
      <c r="B9166" s="85">
        <v>42489</v>
      </c>
      <c r="C9166" s="105">
        <v>15.99</v>
      </c>
      <c r="D9166" s="195">
        <f t="shared" si="169"/>
        <v>1</v>
      </c>
      <c r="E9166"/>
      <c r="F9166" s="96">
        <v>2.75</v>
      </c>
      <c r="G9166" s="91">
        <f t="shared" si="162"/>
        <v>9.370000000000001</v>
      </c>
      <c r="H9166" s="41">
        <f t="shared" si="163"/>
        <v>2.4882662820835399E-4</v>
      </c>
      <c r="I9166" s="42">
        <f t="shared" si="164"/>
        <v>110.42098669244895</v>
      </c>
      <c r="J9166" s="41">
        <f t="shared" si="165"/>
        <v>2.6027777777777779E-4</v>
      </c>
      <c r="K9166" s="42">
        <f t="shared" si="166"/>
        <v>4.9813015098716065</v>
      </c>
      <c r="L9166" s="41">
        <f t="shared" si="167"/>
        <v>2.4882662820835399E-4</v>
      </c>
      <c r="M9166" s="42">
        <f t="shared" si="168"/>
        <v>4.7064272308603101</v>
      </c>
    </row>
    <row r="9167" spans="1:13" x14ac:dyDescent="0.2">
      <c r="A9167" s="84">
        <v>360</v>
      </c>
      <c r="B9167" s="85">
        <v>42490</v>
      </c>
      <c r="C9167" s="105">
        <v>15.99</v>
      </c>
      <c r="D9167" s="195">
        <f t="shared" si="169"/>
        <v>1</v>
      </c>
      <c r="E9167"/>
      <c r="F9167" s="96">
        <v>2.75</v>
      </c>
      <c r="G9167" s="91">
        <f t="shared" si="162"/>
        <v>9.370000000000001</v>
      </c>
      <c r="H9167" s="41">
        <f t="shared" si="163"/>
        <v>2.4882662820835399E-4</v>
      </c>
      <c r="I9167" s="42">
        <f t="shared" si="164"/>
        <v>110.44846237425106</v>
      </c>
      <c r="J9167" s="41">
        <f t="shared" si="165"/>
        <v>2.6027777777777779E-4</v>
      </c>
      <c r="K9167" s="42">
        <f t="shared" si="166"/>
        <v>4.9815617876493841</v>
      </c>
      <c r="L9167" s="41">
        <f t="shared" si="167"/>
        <v>2.4882662820835399E-4</v>
      </c>
      <c r="M9167" s="42">
        <f t="shared" si="168"/>
        <v>4.7066760574885187</v>
      </c>
    </row>
    <row r="9168" spans="1:13" x14ac:dyDescent="0.2">
      <c r="A9168" s="84">
        <v>360</v>
      </c>
      <c r="B9168" s="85">
        <v>42491</v>
      </c>
      <c r="C9168" s="105">
        <v>15.99</v>
      </c>
      <c r="D9168" s="195">
        <f t="shared" si="169"/>
        <v>1</v>
      </c>
      <c r="E9168"/>
      <c r="F9168" s="96">
        <v>2.75</v>
      </c>
      <c r="G9168" s="91">
        <f t="shared" si="162"/>
        <v>9.370000000000001</v>
      </c>
      <c r="H9168" s="41">
        <f t="shared" si="163"/>
        <v>2.4882662820835399E-4</v>
      </c>
      <c r="I9168" s="42">
        <f t="shared" si="164"/>
        <v>110.47594489273445</v>
      </c>
      <c r="J9168" s="41">
        <f t="shared" si="165"/>
        <v>2.6027777777777779E-4</v>
      </c>
      <c r="K9168" s="42">
        <f t="shared" si="166"/>
        <v>4.9818220654271617</v>
      </c>
      <c r="L9168" s="41">
        <f t="shared" si="167"/>
        <v>2.4882662820835399E-4</v>
      </c>
      <c r="M9168" s="42">
        <f t="shared" si="168"/>
        <v>4.7069248841167273</v>
      </c>
    </row>
    <row r="9169" spans="1:13" x14ac:dyDescent="0.2">
      <c r="A9169" s="84">
        <v>360</v>
      </c>
      <c r="B9169" s="85">
        <v>42492</v>
      </c>
      <c r="C9169" s="105">
        <v>15.96</v>
      </c>
      <c r="D9169" s="195">
        <f t="shared" si="169"/>
        <v>1</v>
      </c>
      <c r="E9169"/>
      <c r="F9169" s="96">
        <v>2.71</v>
      </c>
      <c r="G9169" s="91">
        <f t="shared" si="162"/>
        <v>9.3350000000000009</v>
      </c>
      <c r="H9169" s="41">
        <f t="shared" si="163"/>
        <v>2.4793733558770015E-4</v>
      </c>
      <c r="I9169" s="42">
        <f t="shared" si="164"/>
        <v>110.50333600415769</v>
      </c>
      <c r="J9169" s="41">
        <f t="shared" si="165"/>
        <v>2.5930555555555559E-4</v>
      </c>
      <c r="K9169" s="42">
        <f t="shared" si="166"/>
        <v>4.9820813709827174</v>
      </c>
      <c r="L9169" s="41">
        <f t="shared" si="167"/>
        <v>2.4793733558770015E-4</v>
      </c>
      <c r="M9169" s="42">
        <f t="shared" si="168"/>
        <v>4.707172821452315</v>
      </c>
    </row>
    <row r="9170" spans="1:13" x14ac:dyDescent="0.2">
      <c r="A9170" s="84">
        <v>360</v>
      </c>
      <c r="B9170" s="85">
        <v>42493</v>
      </c>
      <c r="C9170" s="105">
        <v>15.94</v>
      </c>
      <c r="D9170" s="195">
        <f t="shared" si="169"/>
        <v>1</v>
      </c>
      <c r="E9170"/>
      <c r="F9170" s="96">
        <v>2.65</v>
      </c>
      <c r="G9170" s="91">
        <f t="shared" si="162"/>
        <v>9.2949999999999999</v>
      </c>
      <c r="H9170" s="41">
        <f t="shared" si="163"/>
        <v>2.4692065348141945E-4</v>
      </c>
      <c r="I9170" s="42">
        <f t="shared" si="164"/>
        <v>110.53062156009571</v>
      </c>
      <c r="J9170" s="41">
        <f t="shared" si="165"/>
        <v>2.5819444444444447E-4</v>
      </c>
      <c r="K9170" s="42">
        <f t="shared" si="166"/>
        <v>4.9823395654271616</v>
      </c>
      <c r="L9170" s="41">
        <f t="shared" si="167"/>
        <v>2.4692065348141945E-4</v>
      </c>
      <c r="M9170" s="42">
        <f t="shared" si="168"/>
        <v>4.7074197421057962</v>
      </c>
    </row>
    <row r="9171" spans="1:13" x14ac:dyDescent="0.2">
      <c r="A9171" s="84">
        <v>360</v>
      </c>
      <c r="B9171" s="85">
        <v>42494</v>
      </c>
      <c r="C9171" s="105">
        <v>15.93</v>
      </c>
      <c r="D9171" s="195">
        <f t="shared" si="169"/>
        <v>1</v>
      </c>
      <c r="E9171"/>
      <c r="F9171" s="96">
        <v>2.64</v>
      </c>
      <c r="G9171" s="91">
        <f t="shared" si="162"/>
        <v>9.2850000000000001</v>
      </c>
      <c r="H9171" s="41">
        <f t="shared" si="163"/>
        <v>2.4666642497761515E-4</v>
      </c>
      <c r="I9171" s="42">
        <f t="shared" si="164"/>
        <v>110.55788575336649</v>
      </c>
      <c r="J9171" s="41">
        <f t="shared" si="165"/>
        <v>2.5791666666666666E-4</v>
      </c>
      <c r="K9171" s="42">
        <f t="shared" si="166"/>
        <v>4.9825974820938281</v>
      </c>
      <c r="L9171" s="41">
        <f t="shared" si="167"/>
        <v>2.4666642497761515E-4</v>
      </c>
      <c r="M9171" s="42">
        <f t="shared" si="168"/>
        <v>4.7076664085307733</v>
      </c>
    </row>
    <row r="9172" spans="1:13" x14ac:dyDescent="0.2">
      <c r="A9172" s="84">
        <v>360</v>
      </c>
      <c r="B9172" s="85">
        <v>42495</v>
      </c>
      <c r="C9172" s="105">
        <v>15.94</v>
      </c>
      <c r="D9172" s="195">
        <f t="shared" si="169"/>
        <v>1</v>
      </c>
      <c r="E9172"/>
      <c r="F9172" s="96">
        <v>2.63</v>
      </c>
      <c r="G9172" s="91">
        <f t="shared" si="162"/>
        <v>9.2850000000000001</v>
      </c>
      <c r="H9172" s="41">
        <f t="shared" si="163"/>
        <v>2.4666642497761515E-4</v>
      </c>
      <c r="I9172" s="42">
        <f t="shared" si="164"/>
        <v>110.58515667179836</v>
      </c>
      <c r="J9172" s="41">
        <f t="shared" si="165"/>
        <v>2.5791666666666666E-4</v>
      </c>
      <c r="K9172" s="42">
        <f t="shared" si="166"/>
        <v>4.9828553987604947</v>
      </c>
      <c r="L9172" s="41">
        <f t="shared" si="167"/>
        <v>2.4666642497761515E-4</v>
      </c>
      <c r="M9172" s="42">
        <f t="shared" si="168"/>
        <v>4.7079130749557514</v>
      </c>
    </row>
    <row r="9173" spans="1:13" x14ac:dyDescent="0.2">
      <c r="A9173" s="84">
        <v>360</v>
      </c>
      <c r="B9173" s="85">
        <v>42496</v>
      </c>
      <c r="C9173" s="105">
        <v>15.94</v>
      </c>
      <c r="D9173" s="195">
        <f t="shared" si="169"/>
        <v>1</v>
      </c>
      <c r="E9173"/>
      <c r="F9173" s="96">
        <v>2.65</v>
      </c>
      <c r="G9173" s="91">
        <f t="shared" si="162"/>
        <v>9.2949999999999999</v>
      </c>
      <c r="H9173" s="41">
        <f t="shared" si="163"/>
        <v>2.4692065348141945E-4</v>
      </c>
      <c r="I9173" s="42">
        <f t="shared" si="164"/>
        <v>110.61246243094911</v>
      </c>
      <c r="J9173" s="41">
        <f t="shared" si="165"/>
        <v>2.5819444444444447E-4</v>
      </c>
      <c r="K9173" s="42">
        <f t="shared" si="166"/>
        <v>4.9831135932049389</v>
      </c>
      <c r="L9173" s="41">
        <f t="shared" si="167"/>
        <v>2.4692065348141945E-4</v>
      </c>
      <c r="M9173" s="42">
        <f t="shared" si="168"/>
        <v>4.7081599956092326</v>
      </c>
    </row>
    <row r="9174" spans="1:13" x14ac:dyDescent="0.2">
      <c r="A9174" s="84">
        <v>360</v>
      </c>
      <c r="B9174" s="85">
        <v>42497</v>
      </c>
      <c r="C9174" s="105">
        <v>15.94</v>
      </c>
      <c r="D9174" s="195">
        <f t="shared" si="169"/>
        <v>1</v>
      </c>
      <c r="E9174"/>
      <c r="F9174" s="96">
        <v>2.65</v>
      </c>
      <c r="G9174" s="91">
        <f t="shared" si="162"/>
        <v>9.2949999999999999</v>
      </c>
      <c r="H9174" s="41">
        <f t="shared" si="163"/>
        <v>2.4692065348141945E-4</v>
      </c>
      <c r="I9174" s="42">
        <f t="shared" si="164"/>
        <v>110.63977493245575</v>
      </c>
      <c r="J9174" s="41">
        <f t="shared" si="165"/>
        <v>2.5819444444444447E-4</v>
      </c>
      <c r="K9174" s="42">
        <f t="shared" si="166"/>
        <v>4.983371787649383</v>
      </c>
      <c r="L9174" s="41">
        <f t="shared" si="167"/>
        <v>2.4692065348141945E-4</v>
      </c>
      <c r="M9174" s="42">
        <f t="shared" si="168"/>
        <v>4.7084069162627138</v>
      </c>
    </row>
    <row r="9175" spans="1:13" x14ac:dyDescent="0.2">
      <c r="A9175" s="84">
        <v>360</v>
      </c>
      <c r="B9175" s="85">
        <v>42498</v>
      </c>
      <c r="C9175" s="105">
        <v>15.94</v>
      </c>
      <c r="D9175" s="195">
        <f t="shared" si="169"/>
        <v>1</v>
      </c>
      <c r="E9175"/>
      <c r="F9175" s="96">
        <v>2.65</v>
      </c>
      <c r="G9175" s="91">
        <f t="shared" si="162"/>
        <v>9.2949999999999999</v>
      </c>
      <c r="H9175" s="41">
        <f t="shared" si="163"/>
        <v>2.4692065348141945E-4</v>
      </c>
      <c r="I9175" s="42">
        <f t="shared" si="164"/>
        <v>110.66709417798312</v>
      </c>
      <c r="J9175" s="41">
        <f t="shared" si="165"/>
        <v>2.5819444444444447E-4</v>
      </c>
      <c r="K9175" s="42">
        <f t="shared" si="166"/>
        <v>4.9836299820938272</v>
      </c>
      <c r="L9175" s="41">
        <f t="shared" si="167"/>
        <v>2.4692065348141945E-4</v>
      </c>
      <c r="M9175" s="42">
        <f t="shared" si="168"/>
        <v>4.708653836916195</v>
      </c>
    </row>
    <row r="9176" spans="1:13" x14ac:dyDescent="0.2">
      <c r="A9176" s="84">
        <v>360</v>
      </c>
      <c r="B9176" s="85">
        <v>42499</v>
      </c>
      <c r="C9176" s="105">
        <v>15.95</v>
      </c>
      <c r="D9176" s="195">
        <f t="shared" si="169"/>
        <v>1</v>
      </c>
      <c r="E9176"/>
      <c r="F9176" s="96">
        <v>2.69</v>
      </c>
      <c r="G9176" s="91">
        <f t="shared" si="162"/>
        <v>9.32</v>
      </c>
      <c r="H9176" s="41">
        <f t="shared" si="163"/>
        <v>2.4755612327154175E-4</v>
      </c>
      <c r="I9176" s="42">
        <f t="shared" si="164"/>
        <v>110.69449049479155</v>
      </c>
      <c r="J9176" s="41">
        <f t="shared" si="165"/>
        <v>2.5888888888888891E-4</v>
      </c>
      <c r="K9176" s="42">
        <f t="shared" si="166"/>
        <v>4.9838888709827165</v>
      </c>
      <c r="L9176" s="41">
        <f t="shared" si="167"/>
        <v>2.4755612327154175E-4</v>
      </c>
      <c r="M9176" s="42">
        <f t="shared" si="168"/>
        <v>4.7089013930394668</v>
      </c>
    </row>
    <row r="9177" spans="1:13" x14ac:dyDescent="0.2">
      <c r="A9177" s="84">
        <v>360</v>
      </c>
      <c r="B9177" s="85">
        <v>42500</v>
      </c>
      <c r="C9177" s="105">
        <v>16.010000000000002</v>
      </c>
      <c r="D9177" s="195">
        <f t="shared" si="169"/>
        <v>1</v>
      </c>
      <c r="E9177"/>
      <c r="F9177" s="96">
        <v>2.71</v>
      </c>
      <c r="G9177" s="91">
        <f t="shared" si="162"/>
        <v>9.3600000000000012</v>
      </c>
      <c r="H9177" s="41">
        <f t="shared" si="163"/>
        <v>2.4857257356458717E-4</v>
      </c>
      <c r="I9177" s="42">
        <f t="shared" si="164"/>
        <v>110.72200610917326</v>
      </c>
      <c r="J9177" s="41">
        <f t="shared" si="165"/>
        <v>2.6000000000000003E-4</v>
      </c>
      <c r="K9177" s="42">
        <f t="shared" si="166"/>
        <v>4.9841488709827164</v>
      </c>
      <c r="L9177" s="41">
        <f t="shared" si="167"/>
        <v>2.4857257356458717E-4</v>
      </c>
      <c r="M9177" s="42">
        <f t="shared" si="168"/>
        <v>4.7091499656130313</v>
      </c>
    </row>
    <row r="9178" spans="1:13" x14ac:dyDescent="0.2">
      <c r="A9178" s="84">
        <v>360</v>
      </c>
      <c r="B9178" s="85">
        <v>42501</v>
      </c>
      <c r="C9178" s="105">
        <v>16.010000000000002</v>
      </c>
      <c r="D9178" s="195">
        <f t="shared" si="169"/>
        <v>1</v>
      </c>
      <c r="E9178"/>
      <c r="F9178" s="96">
        <v>2.71</v>
      </c>
      <c r="G9178" s="91">
        <f t="shared" si="162"/>
        <v>9.3600000000000012</v>
      </c>
      <c r="H9178" s="41">
        <f t="shared" si="163"/>
        <v>2.4857257356458717E-4</v>
      </c>
      <c r="I9178" s="42">
        <f t="shared" si="164"/>
        <v>110.74952856318205</v>
      </c>
      <c r="J9178" s="41">
        <f t="shared" si="165"/>
        <v>2.6000000000000003E-4</v>
      </c>
      <c r="K9178" s="42">
        <f t="shared" si="166"/>
        <v>4.9844088709827163</v>
      </c>
      <c r="L9178" s="41">
        <f t="shared" si="167"/>
        <v>2.4857257356458717E-4</v>
      </c>
      <c r="M9178" s="42">
        <f t="shared" si="168"/>
        <v>4.7093985381865959</v>
      </c>
    </row>
    <row r="9179" spans="1:13" x14ac:dyDescent="0.2">
      <c r="A9179" s="84">
        <v>360</v>
      </c>
      <c r="B9179" s="85">
        <v>42502</v>
      </c>
      <c r="C9179" s="105">
        <v>16.010000000000002</v>
      </c>
      <c r="D9179" s="195">
        <f t="shared" si="169"/>
        <v>1</v>
      </c>
      <c r="E9179"/>
      <c r="F9179" s="96">
        <v>2.71</v>
      </c>
      <c r="G9179" s="91">
        <f t="shared" si="162"/>
        <v>9.3600000000000012</v>
      </c>
      <c r="H9179" s="41">
        <f t="shared" si="163"/>
        <v>2.4857257356458717E-4</v>
      </c>
      <c r="I9179" s="42">
        <f t="shared" si="164"/>
        <v>110.77705785851806</v>
      </c>
      <c r="J9179" s="41">
        <f t="shared" si="165"/>
        <v>2.6000000000000003E-4</v>
      </c>
      <c r="K9179" s="42">
        <f t="shared" si="166"/>
        <v>4.9846688709827163</v>
      </c>
      <c r="L9179" s="41">
        <f t="shared" si="167"/>
        <v>2.4857257356458717E-4</v>
      </c>
      <c r="M9179" s="42">
        <f t="shared" si="168"/>
        <v>4.7096471107601605</v>
      </c>
    </row>
    <row r="9180" spans="1:13" x14ac:dyDescent="0.2">
      <c r="A9180" s="84">
        <v>360</v>
      </c>
      <c r="B9180" s="85">
        <v>42503</v>
      </c>
      <c r="C9180" s="105">
        <v>16.010000000000002</v>
      </c>
      <c r="D9180" s="195">
        <f t="shared" si="169"/>
        <v>1</v>
      </c>
      <c r="E9180"/>
      <c r="F9180" s="96">
        <v>2.69</v>
      </c>
      <c r="G9180" s="91">
        <f t="shared" si="162"/>
        <v>9.3500000000000014</v>
      </c>
      <c r="H9180" s="41">
        <f t="shared" si="163"/>
        <v>2.4831849575335241E-4</v>
      </c>
      <c r="I9180" s="42">
        <f t="shared" si="164"/>
        <v>110.80456585088947</v>
      </c>
      <c r="J9180" s="41">
        <f t="shared" si="165"/>
        <v>2.5972222222222228E-4</v>
      </c>
      <c r="K9180" s="42">
        <f t="shared" si="166"/>
        <v>4.9849285932049385</v>
      </c>
      <c r="L9180" s="41">
        <f t="shared" si="167"/>
        <v>2.4831849575335241E-4</v>
      </c>
      <c r="M9180" s="42">
        <f t="shared" si="168"/>
        <v>4.7098954292559139</v>
      </c>
    </row>
    <row r="9181" spans="1:13" x14ac:dyDescent="0.2">
      <c r="A9181" s="84">
        <v>360</v>
      </c>
      <c r="B9181" s="85">
        <v>42504</v>
      </c>
      <c r="C9181" s="105">
        <v>16.010000000000002</v>
      </c>
      <c r="D9181" s="195">
        <f t="shared" si="169"/>
        <v>1</v>
      </c>
      <c r="E9181"/>
      <c r="F9181" s="96">
        <v>2.69</v>
      </c>
      <c r="G9181" s="91">
        <f t="shared" si="162"/>
        <v>9.3500000000000014</v>
      </c>
      <c r="H9181" s="41">
        <f t="shared" si="163"/>
        <v>2.4831849575335241E-4</v>
      </c>
      <c r="I9181" s="42">
        <f t="shared" si="164"/>
        <v>110.83208067400417</v>
      </c>
      <c r="J9181" s="41">
        <f t="shared" si="165"/>
        <v>2.5972222222222228E-4</v>
      </c>
      <c r="K9181" s="42">
        <f t="shared" si="166"/>
        <v>4.9851883154271608</v>
      </c>
      <c r="L9181" s="41">
        <f t="shared" si="167"/>
        <v>2.4831849575335241E-4</v>
      </c>
      <c r="M9181" s="42">
        <f t="shared" si="168"/>
        <v>4.7101437477516672</v>
      </c>
    </row>
    <row r="9182" spans="1:13" x14ac:dyDescent="0.2">
      <c r="A9182" s="84">
        <v>360</v>
      </c>
      <c r="B9182" s="85">
        <v>42505</v>
      </c>
      <c r="C9182" s="105">
        <v>16.010000000000002</v>
      </c>
      <c r="D9182" s="195">
        <f t="shared" si="169"/>
        <v>1</v>
      </c>
      <c r="E9182"/>
      <c r="F9182" s="96">
        <v>2.69</v>
      </c>
      <c r="G9182" s="91">
        <f t="shared" si="162"/>
        <v>9.3500000000000014</v>
      </c>
      <c r="H9182" s="41">
        <f t="shared" si="163"/>
        <v>2.4831849575335241E-4</v>
      </c>
      <c r="I9182" s="42">
        <f t="shared" si="164"/>
        <v>110.85960232955836</v>
      </c>
      <c r="J9182" s="41">
        <f t="shared" si="165"/>
        <v>2.5972222222222228E-4</v>
      </c>
      <c r="K9182" s="42">
        <f t="shared" si="166"/>
        <v>4.985448037649383</v>
      </c>
      <c r="L9182" s="41">
        <f t="shared" si="167"/>
        <v>2.4831849575335241E-4</v>
      </c>
      <c r="M9182" s="42">
        <f t="shared" si="168"/>
        <v>4.7103920662474206</v>
      </c>
    </row>
    <row r="9183" spans="1:13" x14ac:dyDescent="0.2">
      <c r="A9183" s="84">
        <v>360</v>
      </c>
      <c r="B9183" s="85">
        <v>42506</v>
      </c>
      <c r="C9183" s="105">
        <v>16.02</v>
      </c>
      <c r="D9183" s="195">
        <f t="shared" si="169"/>
        <v>1</v>
      </c>
      <c r="E9183"/>
      <c r="F9183" s="96">
        <v>2.7</v>
      </c>
      <c r="G9183" s="91">
        <f t="shared" ref="G9183:G9246" si="170">(C9183+F9183)/2</f>
        <v>9.36</v>
      </c>
      <c r="H9183" s="41">
        <f t="shared" ref="H9183:H9246" si="171">((1+G9183/100)^(1/360))-1</f>
        <v>2.4857257356458717E-4</v>
      </c>
      <c r="I9183" s="42">
        <f t="shared" ref="I9183:I9246" si="172">I9182*(1+H9183)</f>
        <v>110.88715898621376</v>
      </c>
      <c r="J9183" s="41">
        <f t="shared" ref="J9183:J9246" si="173">((C9183+F9183)/2)/36000</f>
        <v>2.5999999999999998E-4</v>
      </c>
      <c r="K9183" s="42">
        <f t="shared" ref="K9183:K9246" si="174">K9182+J9183</f>
        <v>4.985708037649383</v>
      </c>
      <c r="L9183" s="41">
        <f t="shared" ref="L9183:L9246" si="175">((1+G9183/100)^(1/360))-1</f>
        <v>2.4857257356458717E-4</v>
      </c>
      <c r="M9183" s="42">
        <f t="shared" ref="M9183:M9246" si="176">M9182+L9183</f>
        <v>4.7106406388209852</v>
      </c>
    </row>
    <row r="9184" spans="1:13" x14ac:dyDescent="0.2">
      <c r="A9184" s="84">
        <v>360</v>
      </c>
      <c r="B9184" s="85">
        <v>42507</v>
      </c>
      <c r="C9184" s="105">
        <v>16</v>
      </c>
      <c r="D9184" s="195">
        <f t="shared" si="169"/>
        <v>1</v>
      </c>
      <c r="E9184"/>
      <c r="F9184" s="96">
        <v>2.66</v>
      </c>
      <c r="G9184" s="91">
        <f t="shared" si="170"/>
        <v>9.33</v>
      </c>
      <c r="H9184" s="41">
        <f t="shared" si="171"/>
        <v>2.4781027061093752E-4</v>
      </c>
      <c r="I9184" s="42">
        <f t="shared" si="172"/>
        <v>110.91463796308942</v>
      </c>
      <c r="J9184" s="41">
        <f t="shared" si="173"/>
        <v>2.5916666666666666E-4</v>
      </c>
      <c r="K9184" s="42">
        <f t="shared" si="174"/>
        <v>4.9859672043160499</v>
      </c>
      <c r="L9184" s="41">
        <f t="shared" si="175"/>
        <v>2.4781027061093752E-4</v>
      </c>
      <c r="M9184" s="42">
        <f t="shared" si="176"/>
        <v>4.7108884490915965</v>
      </c>
    </row>
    <row r="9185" spans="1:13" x14ac:dyDescent="0.2">
      <c r="A9185" s="84">
        <v>360</v>
      </c>
      <c r="B9185" s="85">
        <v>42508</v>
      </c>
      <c r="C9185" s="105">
        <v>15.99</v>
      </c>
      <c r="D9185" s="195">
        <f t="shared" si="169"/>
        <v>1</v>
      </c>
      <c r="E9185"/>
      <c r="F9185" s="96">
        <v>2.71</v>
      </c>
      <c r="G9185" s="91">
        <f t="shared" si="170"/>
        <v>9.35</v>
      </c>
      <c r="H9185" s="41">
        <f t="shared" si="171"/>
        <v>2.4831849575335241E-4</v>
      </c>
      <c r="I9185" s="42">
        <f t="shared" si="172"/>
        <v>110.94218011914545</v>
      </c>
      <c r="J9185" s="41">
        <f t="shared" si="173"/>
        <v>2.5972222222222222E-4</v>
      </c>
      <c r="K9185" s="42">
        <f t="shared" si="174"/>
        <v>4.9862269265382722</v>
      </c>
      <c r="L9185" s="41">
        <f t="shared" si="175"/>
        <v>2.4831849575335241E-4</v>
      </c>
      <c r="M9185" s="42">
        <f t="shared" si="176"/>
        <v>4.7111367675873499</v>
      </c>
    </row>
    <row r="9186" spans="1:13" x14ac:dyDescent="0.2">
      <c r="A9186" s="84">
        <v>360</v>
      </c>
      <c r="B9186" s="85">
        <v>42509</v>
      </c>
      <c r="C9186" s="105">
        <v>16.010000000000002</v>
      </c>
      <c r="D9186" s="195">
        <f t="shared" si="169"/>
        <v>1</v>
      </c>
      <c r="E9186"/>
      <c r="F9186" s="96">
        <v>2.66</v>
      </c>
      <c r="G9186" s="91">
        <f t="shared" si="170"/>
        <v>9.3350000000000009</v>
      </c>
      <c r="H9186" s="41">
        <f t="shared" si="171"/>
        <v>2.4793733558770015E-4</v>
      </c>
      <c r="I9186" s="42">
        <f t="shared" si="172"/>
        <v>110.96968682768848</v>
      </c>
      <c r="J9186" s="41">
        <f t="shared" si="173"/>
        <v>2.5930555555555559E-4</v>
      </c>
      <c r="K9186" s="42">
        <f t="shared" si="174"/>
        <v>4.9864862320938279</v>
      </c>
      <c r="L9186" s="41">
        <f t="shared" si="175"/>
        <v>2.4793733558770015E-4</v>
      </c>
      <c r="M9186" s="42">
        <f t="shared" si="176"/>
        <v>4.7113847049229376</v>
      </c>
    </row>
    <row r="9187" spans="1:13" x14ac:dyDescent="0.2">
      <c r="A9187" s="84">
        <v>360</v>
      </c>
      <c r="B9187" s="85">
        <v>42510</v>
      </c>
      <c r="C9187" s="105">
        <v>16</v>
      </c>
      <c r="D9187" s="195">
        <f t="shared" si="169"/>
        <v>1</v>
      </c>
      <c r="E9187"/>
      <c r="F9187" s="96">
        <v>2.7</v>
      </c>
      <c r="G9187" s="91">
        <f t="shared" si="170"/>
        <v>9.35</v>
      </c>
      <c r="H9187" s="41">
        <f t="shared" si="171"/>
        <v>2.4831849575335241E-4</v>
      </c>
      <c r="I9187" s="42">
        <f t="shared" si="172"/>
        <v>110.99724265339574</v>
      </c>
      <c r="J9187" s="41">
        <f t="shared" si="173"/>
        <v>2.5972222222222222E-4</v>
      </c>
      <c r="K9187" s="42">
        <f t="shared" si="174"/>
        <v>4.9867459543160502</v>
      </c>
      <c r="L9187" s="41">
        <f t="shared" si="175"/>
        <v>2.4831849575335241E-4</v>
      </c>
      <c r="M9187" s="42">
        <f t="shared" si="176"/>
        <v>4.7116330234186909</v>
      </c>
    </row>
    <row r="9188" spans="1:13" x14ac:dyDescent="0.2">
      <c r="A9188" s="84">
        <v>360</v>
      </c>
      <c r="B9188" s="85">
        <v>42511</v>
      </c>
      <c r="C9188" s="105">
        <v>16</v>
      </c>
      <c r="D9188" s="195">
        <f t="shared" si="169"/>
        <v>1</v>
      </c>
      <c r="E9188"/>
      <c r="F9188" s="96">
        <v>2.7</v>
      </c>
      <c r="G9188" s="91">
        <f t="shared" si="170"/>
        <v>9.35</v>
      </c>
      <c r="H9188" s="41">
        <f t="shared" si="171"/>
        <v>2.4831849575335241E-4</v>
      </c>
      <c r="I9188" s="42">
        <f t="shared" si="172"/>
        <v>111.0248053217242</v>
      </c>
      <c r="J9188" s="41">
        <f t="shared" si="173"/>
        <v>2.5972222222222222E-4</v>
      </c>
      <c r="K9188" s="42">
        <f t="shared" si="174"/>
        <v>4.9870056765382724</v>
      </c>
      <c r="L9188" s="41">
        <f t="shared" si="175"/>
        <v>2.4831849575335241E-4</v>
      </c>
      <c r="M9188" s="42">
        <f t="shared" si="176"/>
        <v>4.7118813419144443</v>
      </c>
    </row>
    <row r="9189" spans="1:13" x14ac:dyDescent="0.2">
      <c r="A9189" s="84">
        <v>360</v>
      </c>
      <c r="B9189" s="85">
        <v>42512</v>
      </c>
      <c r="C9189" s="105">
        <v>16</v>
      </c>
      <c r="D9189" s="195">
        <f t="shared" si="169"/>
        <v>1</v>
      </c>
      <c r="E9189"/>
      <c r="F9189" s="96">
        <v>2.7</v>
      </c>
      <c r="G9189" s="91">
        <f t="shared" si="170"/>
        <v>9.35</v>
      </c>
      <c r="H9189" s="41">
        <f t="shared" si="171"/>
        <v>2.4831849575335241E-4</v>
      </c>
      <c r="I9189" s="42">
        <f t="shared" si="172"/>
        <v>111.052374834373</v>
      </c>
      <c r="J9189" s="41">
        <f t="shared" si="173"/>
        <v>2.5972222222222222E-4</v>
      </c>
      <c r="K9189" s="42">
        <f t="shared" si="174"/>
        <v>4.9872653987604947</v>
      </c>
      <c r="L9189" s="41">
        <f t="shared" si="175"/>
        <v>2.4831849575335241E-4</v>
      </c>
      <c r="M9189" s="42">
        <f t="shared" si="176"/>
        <v>4.7121296604101977</v>
      </c>
    </row>
    <row r="9190" spans="1:13" x14ac:dyDescent="0.2">
      <c r="A9190" s="84">
        <v>360</v>
      </c>
      <c r="B9190" s="85">
        <v>42513</v>
      </c>
      <c r="C9190" s="105">
        <v>16.010000000000002</v>
      </c>
      <c r="D9190" s="195">
        <f t="shared" si="169"/>
        <v>1</v>
      </c>
      <c r="E9190"/>
      <c r="F9190" s="96">
        <v>2.69</v>
      </c>
      <c r="G9190" s="91">
        <f t="shared" si="170"/>
        <v>9.3500000000000014</v>
      </c>
      <c r="H9190" s="41">
        <f t="shared" si="171"/>
        <v>2.4831849575335241E-4</v>
      </c>
      <c r="I9190" s="42">
        <f t="shared" si="172"/>
        <v>111.07995119304171</v>
      </c>
      <c r="J9190" s="41">
        <f t="shared" si="173"/>
        <v>2.5972222222222228E-4</v>
      </c>
      <c r="K9190" s="42">
        <f t="shared" si="174"/>
        <v>4.9875251209827169</v>
      </c>
      <c r="L9190" s="41">
        <f t="shared" si="175"/>
        <v>2.4831849575335241E-4</v>
      </c>
      <c r="M9190" s="42">
        <f t="shared" si="176"/>
        <v>4.712377978905951</v>
      </c>
    </row>
    <row r="9191" spans="1:13" x14ac:dyDescent="0.2">
      <c r="A9191" s="84">
        <v>360</v>
      </c>
      <c r="B9191" s="85">
        <v>42514</v>
      </c>
      <c r="C9191" s="105">
        <v>16.05</v>
      </c>
      <c r="D9191" s="195">
        <f t="shared" si="169"/>
        <v>1</v>
      </c>
      <c r="E9191"/>
      <c r="F9191" s="96">
        <v>2.71</v>
      </c>
      <c r="G9191" s="91">
        <f t="shared" si="170"/>
        <v>9.3800000000000008</v>
      </c>
      <c r="H9191" s="41">
        <f t="shared" si="171"/>
        <v>2.4908065968887172E-4</v>
      </c>
      <c r="I9191" s="42">
        <f t="shared" si="172"/>
        <v>111.10761906056308</v>
      </c>
      <c r="J9191" s="41">
        <f t="shared" si="173"/>
        <v>2.6055555555555559E-4</v>
      </c>
      <c r="K9191" s="42">
        <f t="shared" si="174"/>
        <v>4.9877856765382722</v>
      </c>
      <c r="L9191" s="41">
        <f t="shared" si="175"/>
        <v>2.4908065968887172E-4</v>
      </c>
      <c r="M9191" s="42">
        <f t="shared" si="176"/>
        <v>4.7126270595656399</v>
      </c>
    </row>
    <row r="9192" spans="1:13" x14ac:dyDescent="0.2">
      <c r="A9192" s="84">
        <v>360</v>
      </c>
      <c r="B9192" s="85">
        <v>42515</v>
      </c>
      <c r="C9192" s="105">
        <v>16.059999999999999</v>
      </c>
      <c r="D9192" s="195">
        <f t="shared" si="169"/>
        <v>1</v>
      </c>
      <c r="E9192"/>
      <c r="F9192" s="96">
        <v>2.81</v>
      </c>
      <c r="G9192" s="91">
        <f t="shared" si="170"/>
        <v>9.4349999999999987</v>
      </c>
      <c r="H9192" s="41">
        <f t="shared" si="171"/>
        <v>2.5047741897576969E-4</v>
      </c>
      <c r="I9192" s="42">
        <f t="shared" si="172"/>
        <v>111.13544901021392</v>
      </c>
      <c r="J9192" s="41">
        <f t="shared" si="173"/>
        <v>2.620833333333333E-4</v>
      </c>
      <c r="K9192" s="42">
        <f t="shared" si="174"/>
        <v>4.9880477598716055</v>
      </c>
      <c r="L9192" s="41">
        <f t="shared" si="175"/>
        <v>2.5047741897576969E-4</v>
      </c>
      <c r="M9192" s="42">
        <f t="shared" si="176"/>
        <v>4.7128775369846156</v>
      </c>
    </row>
    <row r="9193" spans="1:13" x14ac:dyDescent="0.2">
      <c r="A9193" s="84">
        <v>360</v>
      </c>
      <c r="B9193" s="85">
        <v>42516</v>
      </c>
      <c r="C9193" s="105">
        <v>16.11</v>
      </c>
      <c r="D9193" s="195">
        <f t="shared" si="169"/>
        <v>1</v>
      </c>
      <c r="E9193"/>
      <c r="F9193" s="96">
        <v>2.78</v>
      </c>
      <c r="G9193" s="91">
        <f t="shared" si="170"/>
        <v>9.4450000000000003</v>
      </c>
      <c r="H9193" s="41">
        <f t="shared" si="171"/>
        <v>2.5073129999753085E-4</v>
      </c>
      <c r="I9193" s="42">
        <f t="shared" si="172"/>
        <v>111.16331414582005</v>
      </c>
      <c r="J9193" s="41">
        <f t="shared" si="173"/>
        <v>2.6236111111111111E-4</v>
      </c>
      <c r="K9193" s="42">
        <f t="shared" si="174"/>
        <v>4.9883101209827165</v>
      </c>
      <c r="L9193" s="41">
        <f t="shared" si="175"/>
        <v>2.5073129999753085E-4</v>
      </c>
      <c r="M9193" s="42">
        <f t="shared" si="176"/>
        <v>4.7131282682846134</v>
      </c>
    </row>
    <row r="9194" spans="1:13" x14ac:dyDescent="0.2">
      <c r="A9194" s="84">
        <v>360</v>
      </c>
      <c r="B9194" s="85">
        <v>42517</v>
      </c>
      <c r="C9194" s="105">
        <v>16.13</v>
      </c>
      <c r="D9194" s="195">
        <f t="shared" si="169"/>
        <v>1</v>
      </c>
      <c r="E9194"/>
      <c r="F9194" s="96">
        <v>2.8</v>
      </c>
      <c r="G9194" s="91">
        <f t="shared" si="170"/>
        <v>9.4649999999999999</v>
      </c>
      <c r="H9194" s="41">
        <f t="shared" si="171"/>
        <v>2.5123899265055982E-4</v>
      </c>
      <c r="I9194" s="42">
        <f t="shared" si="172"/>
        <v>111.19124270488575</v>
      </c>
      <c r="J9194" s="41">
        <f t="shared" si="173"/>
        <v>2.6291666666666667E-4</v>
      </c>
      <c r="K9194" s="42">
        <f t="shared" si="174"/>
        <v>4.9885730376493829</v>
      </c>
      <c r="L9194" s="41">
        <f t="shared" si="175"/>
        <v>2.5123899265055982E-4</v>
      </c>
      <c r="M9194" s="42">
        <f t="shared" si="176"/>
        <v>4.7133795072772635</v>
      </c>
    </row>
    <row r="9195" spans="1:13" x14ac:dyDescent="0.2">
      <c r="A9195" s="84">
        <v>360</v>
      </c>
      <c r="B9195" s="85">
        <v>42518</v>
      </c>
      <c r="C9195" s="105">
        <v>16.13</v>
      </c>
      <c r="D9195" s="195">
        <f t="shared" si="169"/>
        <v>1</v>
      </c>
      <c r="E9195"/>
      <c r="F9195" s="96">
        <v>2.8</v>
      </c>
      <c r="G9195" s="91">
        <f t="shared" si="170"/>
        <v>9.4649999999999999</v>
      </c>
      <c r="H9195" s="41">
        <f t="shared" si="171"/>
        <v>2.5123899265055982E-4</v>
      </c>
      <c r="I9195" s="42">
        <f t="shared" si="172"/>
        <v>111.21917828069449</v>
      </c>
      <c r="J9195" s="41">
        <f t="shared" si="173"/>
        <v>2.6291666666666667E-4</v>
      </c>
      <c r="K9195" s="42">
        <f t="shared" si="174"/>
        <v>4.9888359543160492</v>
      </c>
      <c r="L9195" s="41">
        <f t="shared" si="175"/>
        <v>2.5123899265055982E-4</v>
      </c>
      <c r="M9195" s="42">
        <f t="shared" si="176"/>
        <v>4.7136307462699136</v>
      </c>
    </row>
    <row r="9196" spans="1:13" x14ac:dyDescent="0.2">
      <c r="A9196" s="84">
        <v>360</v>
      </c>
      <c r="B9196" s="85">
        <v>42519</v>
      </c>
      <c r="C9196" s="105">
        <v>16.13</v>
      </c>
      <c r="D9196" s="195">
        <f t="shared" si="169"/>
        <v>1</v>
      </c>
      <c r="E9196"/>
      <c r="F9196" s="96">
        <v>2.8</v>
      </c>
      <c r="G9196" s="91">
        <f t="shared" si="170"/>
        <v>9.4649999999999999</v>
      </c>
      <c r="H9196" s="41">
        <f t="shared" si="171"/>
        <v>2.5123899265055982E-4</v>
      </c>
      <c r="I9196" s="42">
        <f t="shared" si="172"/>
        <v>111.24712087500916</v>
      </c>
      <c r="J9196" s="41">
        <f t="shared" si="173"/>
        <v>2.6291666666666667E-4</v>
      </c>
      <c r="K9196" s="42">
        <f t="shared" si="174"/>
        <v>4.9890988709827155</v>
      </c>
      <c r="L9196" s="41">
        <f t="shared" si="175"/>
        <v>2.5123899265055982E-4</v>
      </c>
      <c r="M9196" s="42">
        <f t="shared" si="176"/>
        <v>4.7138819852625637</v>
      </c>
    </row>
    <row r="9197" spans="1:13" x14ac:dyDescent="0.2">
      <c r="A9197" s="84">
        <v>360</v>
      </c>
      <c r="B9197" s="85">
        <v>42520</v>
      </c>
      <c r="C9197" s="105">
        <v>16.170000000000002</v>
      </c>
      <c r="D9197" s="195">
        <f t="shared" si="169"/>
        <v>1</v>
      </c>
      <c r="E9197"/>
      <c r="F9197" s="96">
        <v>2.79</v>
      </c>
      <c r="G9197" s="91">
        <f t="shared" si="170"/>
        <v>9.48</v>
      </c>
      <c r="H9197" s="41">
        <f t="shared" si="171"/>
        <v>2.5161970143994239E-4</v>
      </c>
      <c r="I9197" s="42">
        <f t="shared" si="172"/>
        <v>111.27511284234978</v>
      </c>
      <c r="J9197" s="41">
        <f t="shared" si="173"/>
        <v>2.6333333333333336E-4</v>
      </c>
      <c r="K9197" s="42">
        <f t="shared" si="174"/>
        <v>4.9893622043160493</v>
      </c>
      <c r="L9197" s="41">
        <f t="shared" si="175"/>
        <v>2.5161970143994239E-4</v>
      </c>
      <c r="M9197" s="42">
        <f t="shared" si="176"/>
        <v>4.7141336049640037</v>
      </c>
    </row>
    <row r="9198" spans="1:13" x14ac:dyDescent="0.2">
      <c r="A9198" s="84">
        <v>360</v>
      </c>
      <c r="B9198" s="85">
        <v>42521</v>
      </c>
      <c r="C9198" s="105">
        <v>16.22</v>
      </c>
      <c r="D9198" s="195">
        <f t="shared" si="169"/>
        <v>1</v>
      </c>
      <c r="E9198"/>
      <c r="F9198" s="96">
        <v>2.74</v>
      </c>
      <c r="G9198" s="91">
        <f t="shared" si="170"/>
        <v>9.48</v>
      </c>
      <c r="H9198" s="41">
        <f t="shared" si="171"/>
        <v>2.5161970143994239E-4</v>
      </c>
      <c r="I9198" s="42">
        <f t="shared" si="172"/>
        <v>111.30311185302087</v>
      </c>
      <c r="J9198" s="41">
        <f t="shared" si="173"/>
        <v>2.6333333333333336E-4</v>
      </c>
      <c r="K9198" s="42">
        <f t="shared" si="174"/>
        <v>4.989625537649383</v>
      </c>
      <c r="L9198" s="41">
        <f t="shared" si="175"/>
        <v>2.5161970143994239E-4</v>
      </c>
      <c r="M9198" s="42">
        <f t="shared" si="176"/>
        <v>4.7143852246654436</v>
      </c>
    </row>
    <row r="9199" spans="1:13" x14ac:dyDescent="0.2">
      <c r="A9199" s="84">
        <v>360</v>
      </c>
      <c r="B9199" s="85">
        <v>42522</v>
      </c>
      <c r="C9199" s="105">
        <v>16.190000000000001</v>
      </c>
      <c r="D9199" s="195">
        <f t="shared" si="169"/>
        <v>1</v>
      </c>
      <c r="E9199"/>
      <c r="F9199" s="96">
        <v>2.75</v>
      </c>
      <c r="G9199" s="91">
        <f t="shared" si="170"/>
        <v>9.4700000000000006</v>
      </c>
      <c r="H9199" s="41">
        <f t="shared" si="171"/>
        <v>2.5136590136054515E-4</v>
      </c>
      <c r="I9199" s="42">
        <f t="shared" si="172"/>
        <v>111.33108966005604</v>
      </c>
      <c r="J9199" s="41">
        <f t="shared" si="173"/>
        <v>2.6305555555555555E-4</v>
      </c>
      <c r="K9199" s="42">
        <f t="shared" si="174"/>
        <v>4.9898885932049382</v>
      </c>
      <c r="L9199" s="41">
        <f t="shared" si="175"/>
        <v>2.5136590136054515E-4</v>
      </c>
      <c r="M9199" s="42">
        <f t="shared" si="176"/>
        <v>4.714636590566804</v>
      </c>
    </row>
    <row r="9200" spans="1:13" x14ac:dyDescent="0.2">
      <c r="A9200" s="84">
        <v>360</v>
      </c>
      <c r="B9200" s="85">
        <v>42523</v>
      </c>
      <c r="C9200" s="105">
        <v>16.18</v>
      </c>
      <c r="D9200" s="195">
        <f t="shared" si="169"/>
        <v>1</v>
      </c>
      <c r="E9200"/>
      <c r="F9200" s="96">
        <v>2.56</v>
      </c>
      <c r="G9200" s="91">
        <f t="shared" si="170"/>
        <v>9.3699999999999992</v>
      </c>
      <c r="H9200" s="41">
        <f t="shared" si="171"/>
        <v>2.4882662820835399E-4</v>
      </c>
      <c r="I9200" s="42">
        <f t="shared" si="172"/>
        <v>111.35879179971091</v>
      </c>
      <c r="J9200" s="41">
        <f t="shared" si="173"/>
        <v>2.6027777777777773E-4</v>
      </c>
      <c r="K9200" s="42">
        <f t="shared" si="174"/>
        <v>4.9901488709827158</v>
      </c>
      <c r="L9200" s="41">
        <f t="shared" si="175"/>
        <v>2.4882662820835399E-4</v>
      </c>
      <c r="M9200" s="42">
        <f t="shared" si="176"/>
        <v>4.7148854171950125</v>
      </c>
    </row>
    <row r="9201" spans="1:13" x14ac:dyDescent="0.2">
      <c r="A9201" s="84">
        <v>360</v>
      </c>
      <c r="B9201" s="85">
        <v>42524</v>
      </c>
      <c r="C9201" s="105">
        <v>16.18</v>
      </c>
      <c r="D9201" s="195">
        <f t="shared" si="169"/>
        <v>1</v>
      </c>
      <c r="E9201"/>
      <c r="F9201" s="96">
        <v>2.56</v>
      </c>
      <c r="G9201" s="91">
        <f t="shared" si="170"/>
        <v>9.3699999999999992</v>
      </c>
      <c r="H9201" s="41">
        <f t="shared" si="171"/>
        <v>2.4882662820835399E-4</v>
      </c>
      <c r="I9201" s="42">
        <f t="shared" si="172"/>
        <v>111.3865008323958</v>
      </c>
      <c r="J9201" s="41">
        <f t="shared" si="173"/>
        <v>2.6027777777777773E-4</v>
      </c>
      <c r="K9201" s="42">
        <f t="shared" si="174"/>
        <v>4.9904091487604934</v>
      </c>
      <c r="L9201" s="41">
        <f t="shared" si="175"/>
        <v>2.4882662820835399E-4</v>
      </c>
      <c r="M9201" s="42">
        <f t="shared" si="176"/>
        <v>4.7151342438232211</v>
      </c>
    </row>
    <row r="9202" spans="1:13" x14ac:dyDescent="0.2">
      <c r="A9202" s="84">
        <v>360</v>
      </c>
      <c r="B9202" s="85">
        <v>42525</v>
      </c>
      <c r="C9202" s="105">
        <v>16.18</v>
      </c>
      <c r="D9202" s="195">
        <f t="shared" si="169"/>
        <v>1</v>
      </c>
      <c r="E9202"/>
      <c r="F9202" s="96">
        <v>2.56</v>
      </c>
      <c r="G9202" s="91">
        <f t="shared" si="170"/>
        <v>9.3699999999999992</v>
      </c>
      <c r="H9202" s="41">
        <f t="shared" si="171"/>
        <v>2.4882662820835399E-4</v>
      </c>
      <c r="I9202" s="42">
        <f t="shared" si="172"/>
        <v>111.41421675982585</v>
      </c>
      <c r="J9202" s="41">
        <f t="shared" si="173"/>
        <v>2.6027777777777773E-4</v>
      </c>
      <c r="K9202" s="42">
        <f t="shared" si="174"/>
        <v>4.9906694265382709</v>
      </c>
      <c r="L9202" s="41">
        <f t="shared" si="175"/>
        <v>2.4882662820835399E-4</v>
      </c>
      <c r="M9202" s="42">
        <f t="shared" si="176"/>
        <v>4.7153830704514297</v>
      </c>
    </row>
    <row r="9203" spans="1:13" x14ac:dyDescent="0.2">
      <c r="A9203" s="84">
        <v>360</v>
      </c>
      <c r="B9203" s="85">
        <v>42526</v>
      </c>
      <c r="C9203" s="105">
        <v>16.18</v>
      </c>
      <c r="D9203" s="195">
        <f t="shared" si="169"/>
        <v>1</v>
      </c>
      <c r="E9203"/>
      <c r="F9203" s="96">
        <v>2.56</v>
      </c>
      <c r="G9203" s="91">
        <f t="shared" si="170"/>
        <v>9.3699999999999992</v>
      </c>
      <c r="H9203" s="41">
        <f t="shared" si="171"/>
        <v>2.4882662820835399E-4</v>
      </c>
      <c r="I9203" s="42">
        <f t="shared" si="172"/>
        <v>111.44193958371667</v>
      </c>
      <c r="J9203" s="41">
        <f t="shared" si="173"/>
        <v>2.6027777777777773E-4</v>
      </c>
      <c r="K9203" s="42">
        <f t="shared" si="174"/>
        <v>4.9909297043160485</v>
      </c>
      <c r="L9203" s="41">
        <f t="shared" si="175"/>
        <v>2.4882662820835399E-4</v>
      </c>
      <c r="M9203" s="42">
        <f t="shared" si="176"/>
        <v>4.7156318970796383</v>
      </c>
    </row>
    <row r="9204" spans="1:13" x14ac:dyDescent="0.2">
      <c r="A9204" s="84">
        <v>360</v>
      </c>
      <c r="B9204" s="85">
        <v>42527</v>
      </c>
      <c r="C9204" s="105">
        <v>16.170000000000002</v>
      </c>
      <c r="D9204" s="195">
        <f t="shared" si="169"/>
        <v>1</v>
      </c>
      <c r="E9204"/>
      <c r="F9204" s="96">
        <v>2.62</v>
      </c>
      <c r="G9204" s="91">
        <f t="shared" si="170"/>
        <v>9.3950000000000014</v>
      </c>
      <c r="H9204" s="41">
        <f t="shared" si="171"/>
        <v>2.4946166348760457E-4</v>
      </c>
      <c r="I9204" s="42">
        <f t="shared" si="172"/>
        <v>111.46974007534752</v>
      </c>
      <c r="J9204" s="41">
        <f t="shared" si="173"/>
        <v>2.6097222222222228E-4</v>
      </c>
      <c r="K9204" s="42">
        <f t="shared" si="174"/>
        <v>4.9911906765382712</v>
      </c>
      <c r="L9204" s="41">
        <f t="shared" si="175"/>
        <v>2.4946166348760457E-4</v>
      </c>
      <c r="M9204" s="42">
        <f t="shared" si="176"/>
        <v>4.7158813587431254</v>
      </c>
    </row>
    <row r="9205" spans="1:13" x14ac:dyDescent="0.2">
      <c r="A9205" s="84">
        <v>360</v>
      </c>
      <c r="B9205" s="85">
        <v>42528</v>
      </c>
      <c r="C9205" s="105">
        <v>16.170000000000002</v>
      </c>
      <c r="D9205" s="195">
        <f t="shared" si="169"/>
        <v>1</v>
      </c>
      <c r="E9205"/>
      <c r="F9205" s="96">
        <v>2.6</v>
      </c>
      <c r="G9205" s="91">
        <f t="shared" si="170"/>
        <v>9.3850000000000016</v>
      </c>
      <c r="H9205" s="41">
        <f t="shared" si="171"/>
        <v>2.4920766674418893E-4</v>
      </c>
      <c r="I9205" s="42">
        <f t="shared" si="172"/>
        <v>111.49751918918427</v>
      </c>
      <c r="J9205" s="41">
        <f t="shared" si="173"/>
        <v>2.6069444444444447E-4</v>
      </c>
      <c r="K9205" s="42">
        <f t="shared" si="174"/>
        <v>4.9914513709827153</v>
      </c>
      <c r="L9205" s="41">
        <f t="shared" si="175"/>
        <v>2.4920766674418893E-4</v>
      </c>
      <c r="M9205" s="42">
        <f t="shared" si="176"/>
        <v>4.7161305664098698</v>
      </c>
    </row>
    <row r="9206" spans="1:13" x14ac:dyDescent="0.2">
      <c r="A9206" s="84">
        <v>360</v>
      </c>
      <c r="B9206" s="85">
        <v>42529</v>
      </c>
      <c r="C9206" s="105">
        <v>16.18</v>
      </c>
      <c r="D9206" s="195">
        <f t="shared" si="169"/>
        <v>1</v>
      </c>
      <c r="E9206"/>
      <c r="F9206" s="96">
        <v>2.62</v>
      </c>
      <c r="G9206" s="91">
        <f t="shared" si="170"/>
        <v>9.4</v>
      </c>
      <c r="H9206" s="41">
        <f t="shared" si="171"/>
        <v>2.4958865317681322E-4</v>
      </c>
      <c r="I9206" s="42">
        <f t="shared" si="172"/>
        <v>111.52534770483126</v>
      </c>
      <c r="J9206" s="41">
        <f t="shared" si="173"/>
        <v>2.611111111111111E-4</v>
      </c>
      <c r="K9206" s="42">
        <f t="shared" si="174"/>
        <v>4.9917124820938268</v>
      </c>
      <c r="L9206" s="41">
        <f t="shared" si="175"/>
        <v>2.4958865317681322E-4</v>
      </c>
      <c r="M9206" s="42">
        <f t="shared" si="176"/>
        <v>4.7163801550630469</v>
      </c>
    </row>
    <row r="9207" spans="1:13" x14ac:dyDescent="0.2">
      <c r="A9207" s="84">
        <v>360</v>
      </c>
      <c r="B9207" s="85">
        <v>42530</v>
      </c>
      <c r="C9207" s="105">
        <v>16.190000000000001</v>
      </c>
      <c r="D9207" s="195">
        <f t="shared" si="169"/>
        <v>1</v>
      </c>
      <c r="E9207"/>
      <c r="F9207" s="96">
        <v>2.62</v>
      </c>
      <c r="G9207" s="91">
        <f t="shared" si="170"/>
        <v>9.4050000000000011</v>
      </c>
      <c r="H9207" s="41">
        <f t="shared" si="171"/>
        <v>2.4971563707820721E-4</v>
      </c>
      <c r="I9207" s="42">
        <f t="shared" si="172"/>
        <v>111.55319732808374</v>
      </c>
      <c r="J9207" s="41">
        <f t="shared" si="173"/>
        <v>2.6125000000000003E-4</v>
      </c>
      <c r="K9207" s="42">
        <f t="shared" si="174"/>
        <v>4.9919737320938271</v>
      </c>
      <c r="L9207" s="41">
        <f t="shared" si="175"/>
        <v>2.4971563707820721E-4</v>
      </c>
      <c r="M9207" s="42">
        <f t="shared" si="176"/>
        <v>4.7166298707001246</v>
      </c>
    </row>
    <row r="9208" spans="1:13" x14ac:dyDescent="0.2">
      <c r="A9208" s="84">
        <v>360</v>
      </c>
      <c r="B9208" s="85">
        <v>42531</v>
      </c>
      <c r="C9208" s="105">
        <v>16.2</v>
      </c>
      <c r="D9208" s="195">
        <f t="shared" si="169"/>
        <v>1</v>
      </c>
      <c r="E9208"/>
      <c r="F9208" s="96">
        <v>2.62</v>
      </c>
      <c r="G9208" s="91">
        <f t="shared" si="170"/>
        <v>9.41</v>
      </c>
      <c r="H9208" s="41">
        <f t="shared" si="171"/>
        <v>2.4984261519245266E-4</v>
      </c>
      <c r="I9208" s="42">
        <f t="shared" si="172"/>
        <v>111.58106807063727</v>
      </c>
      <c r="J9208" s="41">
        <f t="shared" si="173"/>
        <v>2.6138888888888891E-4</v>
      </c>
      <c r="K9208" s="42">
        <f t="shared" si="174"/>
        <v>4.9922351209827163</v>
      </c>
      <c r="L9208" s="41">
        <f t="shared" si="175"/>
        <v>2.4984261519245266E-4</v>
      </c>
      <c r="M9208" s="42">
        <f t="shared" si="176"/>
        <v>4.7168797133153166</v>
      </c>
    </row>
    <row r="9209" spans="1:13" x14ac:dyDescent="0.2">
      <c r="A9209" s="84">
        <v>360</v>
      </c>
      <c r="B9209" s="85">
        <v>42532</v>
      </c>
      <c r="C9209" s="105">
        <v>16.2</v>
      </c>
      <c r="D9209" s="195">
        <f t="shared" si="169"/>
        <v>1</v>
      </c>
      <c r="E9209"/>
      <c r="F9209" s="96">
        <v>2.62</v>
      </c>
      <c r="G9209" s="91">
        <f t="shared" si="170"/>
        <v>9.41</v>
      </c>
      <c r="H9209" s="41">
        <f t="shared" si="171"/>
        <v>2.4984261519245266E-4</v>
      </c>
      <c r="I9209" s="42">
        <f t="shared" si="172"/>
        <v>111.60894577649</v>
      </c>
      <c r="J9209" s="41">
        <f t="shared" si="173"/>
        <v>2.6138888888888891E-4</v>
      </c>
      <c r="K9209" s="42">
        <f t="shared" si="174"/>
        <v>4.9924965098716054</v>
      </c>
      <c r="L9209" s="41">
        <f t="shared" si="175"/>
        <v>2.4984261519245266E-4</v>
      </c>
      <c r="M9209" s="42">
        <f t="shared" si="176"/>
        <v>4.7171295559305086</v>
      </c>
    </row>
    <row r="9210" spans="1:13" x14ac:dyDescent="0.2">
      <c r="A9210" s="84">
        <v>360</v>
      </c>
      <c r="B9210" s="85">
        <v>42533</v>
      </c>
      <c r="C9210" s="105">
        <v>16.2</v>
      </c>
      <c r="D9210" s="195">
        <f t="shared" si="169"/>
        <v>1</v>
      </c>
      <c r="E9210"/>
      <c r="F9210" s="96">
        <v>2.62</v>
      </c>
      <c r="G9210" s="91">
        <f t="shared" si="170"/>
        <v>9.41</v>
      </c>
      <c r="H9210" s="41">
        <f t="shared" si="171"/>
        <v>2.4984261519245266E-4</v>
      </c>
      <c r="I9210" s="42">
        <f t="shared" si="172"/>
        <v>111.63683044738167</v>
      </c>
      <c r="J9210" s="41">
        <f t="shared" si="173"/>
        <v>2.6138888888888891E-4</v>
      </c>
      <c r="K9210" s="42">
        <f t="shared" si="174"/>
        <v>4.9927578987604946</v>
      </c>
      <c r="L9210" s="41">
        <f t="shared" si="175"/>
        <v>2.4984261519245266E-4</v>
      </c>
      <c r="M9210" s="42">
        <f t="shared" si="176"/>
        <v>4.7173793985457007</v>
      </c>
    </row>
    <row r="9211" spans="1:13" x14ac:dyDescent="0.2">
      <c r="A9211" s="84">
        <v>360</v>
      </c>
      <c r="B9211" s="85">
        <v>42534</v>
      </c>
      <c r="C9211" s="105">
        <v>16.16</v>
      </c>
      <c r="D9211" s="195">
        <f t="shared" si="169"/>
        <v>1</v>
      </c>
      <c r="E9211"/>
      <c r="F9211" s="96">
        <v>2.66</v>
      </c>
      <c r="G9211" s="91">
        <f t="shared" si="170"/>
        <v>9.41</v>
      </c>
      <c r="H9211" s="41">
        <f t="shared" si="171"/>
        <v>2.4984261519245266E-4</v>
      </c>
      <c r="I9211" s="42">
        <f t="shared" si="172"/>
        <v>111.66472208505245</v>
      </c>
      <c r="J9211" s="41">
        <f t="shared" si="173"/>
        <v>2.6138888888888891E-4</v>
      </c>
      <c r="K9211" s="42">
        <f t="shared" si="174"/>
        <v>4.9930192876493837</v>
      </c>
      <c r="L9211" s="41">
        <f t="shared" si="175"/>
        <v>2.4984261519245266E-4</v>
      </c>
      <c r="M9211" s="42">
        <f t="shared" si="176"/>
        <v>4.7176292411608927</v>
      </c>
    </row>
    <row r="9212" spans="1:13" x14ac:dyDescent="0.2">
      <c r="A9212" s="84">
        <v>360</v>
      </c>
      <c r="B9212" s="85">
        <v>42535</v>
      </c>
      <c r="C9212" s="105">
        <v>16.190000000000001</v>
      </c>
      <c r="D9212" s="195">
        <f t="shared" ref="D9212:D9275" si="177">B9212-B9211</f>
        <v>1</v>
      </c>
      <c r="E9212"/>
      <c r="F9212" s="96">
        <v>2.63</v>
      </c>
      <c r="G9212" s="91">
        <f t="shared" si="170"/>
        <v>9.41</v>
      </c>
      <c r="H9212" s="41">
        <f t="shared" si="171"/>
        <v>2.4984261519245266E-4</v>
      </c>
      <c r="I9212" s="42">
        <f t="shared" si="172"/>
        <v>111.69262069124291</v>
      </c>
      <c r="J9212" s="41">
        <f t="shared" si="173"/>
        <v>2.6138888888888891E-4</v>
      </c>
      <c r="K9212" s="42">
        <f t="shared" si="174"/>
        <v>4.9932806765382729</v>
      </c>
      <c r="L9212" s="41">
        <f t="shared" si="175"/>
        <v>2.4984261519245266E-4</v>
      </c>
      <c r="M9212" s="42">
        <f t="shared" si="176"/>
        <v>4.7178790837760847</v>
      </c>
    </row>
    <row r="9213" spans="1:13" x14ac:dyDescent="0.2">
      <c r="A9213" s="84">
        <v>360</v>
      </c>
      <c r="B9213" s="85">
        <v>42536</v>
      </c>
      <c r="C9213" s="105">
        <v>16.170000000000002</v>
      </c>
      <c r="D9213" s="195">
        <f t="shared" si="177"/>
        <v>1</v>
      </c>
      <c r="E9213"/>
      <c r="F9213" s="96">
        <v>2.65</v>
      </c>
      <c r="G9213" s="91">
        <f t="shared" si="170"/>
        <v>9.41</v>
      </c>
      <c r="H9213" s="41">
        <f t="shared" si="171"/>
        <v>2.4984261519245266E-4</v>
      </c>
      <c r="I9213" s="42">
        <f t="shared" si="172"/>
        <v>111.72052626769411</v>
      </c>
      <c r="J9213" s="41">
        <f t="shared" si="173"/>
        <v>2.6138888888888891E-4</v>
      </c>
      <c r="K9213" s="42">
        <f t="shared" si="174"/>
        <v>4.9935420654271621</v>
      </c>
      <c r="L9213" s="41">
        <f t="shared" si="175"/>
        <v>2.4984261519245266E-4</v>
      </c>
      <c r="M9213" s="42">
        <f t="shared" si="176"/>
        <v>4.7181289263912767</v>
      </c>
    </row>
    <row r="9214" spans="1:13" x14ac:dyDescent="0.2">
      <c r="A9214" s="84">
        <v>360</v>
      </c>
      <c r="B9214" s="85">
        <v>42537</v>
      </c>
      <c r="C9214" s="105">
        <v>16.14</v>
      </c>
      <c r="D9214" s="195">
        <f t="shared" si="177"/>
        <v>1</v>
      </c>
      <c r="E9214"/>
      <c r="F9214" s="96">
        <v>2.68</v>
      </c>
      <c r="G9214" s="91">
        <f t="shared" si="170"/>
        <v>9.41</v>
      </c>
      <c r="H9214" s="41">
        <f t="shared" si="171"/>
        <v>2.4984261519245266E-4</v>
      </c>
      <c r="I9214" s="42">
        <f t="shared" si="172"/>
        <v>111.74843881614751</v>
      </c>
      <c r="J9214" s="41">
        <f t="shared" si="173"/>
        <v>2.6138888888888891E-4</v>
      </c>
      <c r="K9214" s="42">
        <f t="shared" si="174"/>
        <v>4.9938034543160512</v>
      </c>
      <c r="L9214" s="41">
        <f t="shared" si="175"/>
        <v>2.4984261519245266E-4</v>
      </c>
      <c r="M9214" s="42">
        <f t="shared" si="176"/>
        <v>4.7183787690064687</v>
      </c>
    </row>
    <row r="9215" spans="1:13" x14ac:dyDescent="0.2">
      <c r="A9215" s="84">
        <v>360</v>
      </c>
      <c r="B9215" s="85">
        <v>42538</v>
      </c>
      <c r="C9215" s="105">
        <v>16.13</v>
      </c>
      <c r="D9215" s="195">
        <f t="shared" si="177"/>
        <v>1</v>
      </c>
      <c r="E9215"/>
      <c r="F9215" s="96">
        <v>2.6</v>
      </c>
      <c r="G9215" s="91">
        <f t="shared" si="170"/>
        <v>9.3650000000000002</v>
      </c>
      <c r="H9215" s="41">
        <f t="shared" si="171"/>
        <v>2.486996037822653E-4</v>
      </c>
      <c r="I9215" s="42">
        <f t="shared" si="172"/>
        <v>111.77623060860438</v>
      </c>
      <c r="J9215" s="41">
        <f t="shared" si="173"/>
        <v>2.6013888888888891E-4</v>
      </c>
      <c r="K9215" s="42">
        <f t="shared" si="174"/>
        <v>4.99406359320494</v>
      </c>
      <c r="L9215" s="41">
        <f t="shared" si="175"/>
        <v>2.486996037822653E-4</v>
      </c>
      <c r="M9215" s="42">
        <f t="shared" si="176"/>
        <v>4.7186274686102507</v>
      </c>
    </row>
    <row r="9216" spans="1:13" x14ac:dyDescent="0.2">
      <c r="A9216" s="84">
        <v>360</v>
      </c>
      <c r="B9216" s="85">
        <v>42539</v>
      </c>
      <c r="C9216" s="105">
        <v>16.13</v>
      </c>
      <c r="D9216" s="195">
        <f t="shared" si="177"/>
        <v>1</v>
      </c>
      <c r="E9216"/>
      <c r="F9216" s="96">
        <v>2.6</v>
      </c>
      <c r="G9216" s="91">
        <f t="shared" si="170"/>
        <v>9.3650000000000002</v>
      </c>
      <c r="H9216" s="41">
        <f t="shared" si="171"/>
        <v>2.486996037822653E-4</v>
      </c>
      <c r="I9216" s="42">
        <f t="shared" si="172"/>
        <v>111.80402931286902</v>
      </c>
      <c r="J9216" s="41">
        <f t="shared" si="173"/>
        <v>2.6013888888888891E-4</v>
      </c>
      <c r="K9216" s="42">
        <f t="shared" si="174"/>
        <v>4.9943237320938287</v>
      </c>
      <c r="L9216" s="41">
        <f t="shared" si="175"/>
        <v>2.486996037822653E-4</v>
      </c>
      <c r="M9216" s="42">
        <f t="shared" si="176"/>
        <v>4.7188761682140328</v>
      </c>
    </row>
    <row r="9217" spans="1:13" x14ac:dyDescent="0.2">
      <c r="A9217" s="84">
        <v>360</v>
      </c>
      <c r="B9217" s="85">
        <v>42540</v>
      </c>
      <c r="C9217" s="105">
        <v>16.13</v>
      </c>
      <c r="D9217" s="195">
        <f t="shared" si="177"/>
        <v>1</v>
      </c>
      <c r="E9217"/>
      <c r="F9217" s="96">
        <v>2.6</v>
      </c>
      <c r="G9217" s="91">
        <f t="shared" si="170"/>
        <v>9.3650000000000002</v>
      </c>
      <c r="H9217" s="41">
        <f t="shared" si="171"/>
        <v>2.486996037822653E-4</v>
      </c>
      <c r="I9217" s="42">
        <f t="shared" si="172"/>
        <v>111.83183493066039</v>
      </c>
      <c r="J9217" s="41">
        <f t="shared" si="173"/>
        <v>2.6013888888888891E-4</v>
      </c>
      <c r="K9217" s="42">
        <f t="shared" si="174"/>
        <v>4.9945838709827175</v>
      </c>
      <c r="L9217" s="41">
        <f t="shared" si="175"/>
        <v>2.486996037822653E-4</v>
      </c>
      <c r="M9217" s="42">
        <f t="shared" si="176"/>
        <v>4.7191248678178148</v>
      </c>
    </row>
    <row r="9218" spans="1:13" x14ac:dyDescent="0.2">
      <c r="A9218" s="84">
        <v>360</v>
      </c>
      <c r="B9218" s="85">
        <v>42541</v>
      </c>
      <c r="C9218" s="105">
        <v>16.21</v>
      </c>
      <c r="D9218" s="195">
        <f t="shared" si="177"/>
        <v>1</v>
      </c>
      <c r="E9218"/>
      <c r="F9218" s="96">
        <v>2.64</v>
      </c>
      <c r="G9218" s="91">
        <f t="shared" si="170"/>
        <v>9.4250000000000007</v>
      </c>
      <c r="H9218" s="41">
        <f t="shared" si="171"/>
        <v>2.5022351481807092E-4</v>
      </c>
      <c r="I9218" s="42">
        <f t="shared" si="172"/>
        <v>111.85981788546529</v>
      </c>
      <c r="J9218" s="41">
        <f t="shared" si="173"/>
        <v>2.618055555555556E-4</v>
      </c>
      <c r="K9218" s="42">
        <f t="shared" si="174"/>
        <v>4.9948456765382732</v>
      </c>
      <c r="L9218" s="41">
        <f t="shared" si="175"/>
        <v>2.5022351481807092E-4</v>
      </c>
      <c r="M9218" s="42">
        <f t="shared" si="176"/>
        <v>4.7193750913326333</v>
      </c>
    </row>
    <row r="9219" spans="1:13" x14ac:dyDescent="0.2">
      <c r="A9219" s="84">
        <v>360</v>
      </c>
      <c r="B9219" s="85">
        <v>42542</v>
      </c>
      <c r="C9219" s="105">
        <v>16.23</v>
      </c>
      <c r="D9219" s="195">
        <f t="shared" si="177"/>
        <v>1</v>
      </c>
      <c r="E9219"/>
      <c r="F9219" s="96">
        <v>2.63</v>
      </c>
      <c r="G9219" s="91">
        <f t="shared" si="170"/>
        <v>9.43</v>
      </c>
      <c r="H9219" s="41">
        <f t="shared" si="171"/>
        <v>2.5035046978927333E-4</v>
      </c>
      <c r="I9219" s="42">
        <f t="shared" si="172"/>
        <v>111.88782204342345</v>
      </c>
      <c r="J9219" s="41">
        <f t="shared" si="173"/>
        <v>2.6194444444444442E-4</v>
      </c>
      <c r="K9219" s="42">
        <f t="shared" si="174"/>
        <v>4.9951076209827177</v>
      </c>
      <c r="L9219" s="41">
        <f t="shared" si="175"/>
        <v>2.5035046978927333E-4</v>
      </c>
      <c r="M9219" s="42">
        <f t="shared" si="176"/>
        <v>4.7196254418024228</v>
      </c>
    </row>
    <row r="9220" spans="1:13" x14ac:dyDescent="0.2">
      <c r="A9220" s="84">
        <v>360</v>
      </c>
      <c r="B9220" s="85">
        <v>42543</v>
      </c>
      <c r="C9220" s="105">
        <v>16.21</v>
      </c>
      <c r="D9220" s="195">
        <f t="shared" si="177"/>
        <v>1</v>
      </c>
      <c r="E9220"/>
      <c r="F9220" s="96">
        <v>2.72</v>
      </c>
      <c r="G9220" s="91">
        <f t="shared" si="170"/>
        <v>9.4649999999999999</v>
      </c>
      <c r="H9220" s="41">
        <f t="shared" si="171"/>
        <v>2.5123899265055982E-4</v>
      </c>
      <c r="I9220" s="42">
        <f t="shared" si="172"/>
        <v>111.91593262712351</v>
      </c>
      <c r="J9220" s="41">
        <f t="shared" si="173"/>
        <v>2.6291666666666667E-4</v>
      </c>
      <c r="K9220" s="42">
        <f t="shared" si="174"/>
        <v>4.995370537649384</v>
      </c>
      <c r="L9220" s="41">
        <f t="shared" si="175"/>
        <v>2.5123899265055982E-4</v>
      </c>
      <c r="M9220" s="42">
        <f t="shared" si="176"/>
        <v>4.7198766807950729</v>
      </c>
    </row>
    <row r="9221" spans="1:13" x14ac:dyDescent="0.2">
      <c r="A9221" s="84">
        <v>360</v>
      </c>
      <c r="B9221" s="85">
        <v>42544</v>
      </c>
      <c r="C9221" s="105">
        <v>16.18</v>
      </c>
      <c r="D9221" s="195">
        <f t="shared" si="177"/>
        <v>1</v>
      </c>
      <c r="E9221"/>
      <c r="F9221" s="96">
        <v>2.73</v>
      </c>
      <c r="G9221" s="91">
        <f t="shared" si="170"/>
        <v>9.4550000000000001</v>
      </c>
      <c r="H9221" s="41">
        <f t="shared" si="171"/>
        <v>2.509851578877953E-4</v>
      </c>
      <c r="I9221" s="42">
        <f t="shared" si="172"/>
        <v>111.94402186514409</v>
      </c>
      <c r="J9221" s="41">
        <f t="shared" si="173"/>
        <v>2.6263888888888892E-4</v>
      </c>
      <c r="K9221" s="42">
        <f t="shared" si="174"/>
        <v>4.9956331765382727</v>
      </c>
      <c r="L9221" s="41">
        <f t="shared" si="175"/>
        <v>2.509851578877953E-4</v>
      </c>
      <c r="M9221" s="42">
        <f t="shared" si="176"/>
        <v>4.720127665952961</v>
      </c>
    </row>
    <row r="9222" spans="1:13" x14ac:dyDescent="0.2">
      <c r="A9222" s="84">
        <v>360</v>
      </c>
      <c r="B9222" s="85">
        <v>42545</v>
      </c>
      <c r="C9222" s="105">
        <v>16.190000000000001</v>
      </c>
      <c r="D9222" s="195">
        <f t="shared" si="177"/>
        <v>1</v>
      </c>
      <c r="E9222"/>
      <c r="F9222" s="96">
        <v>2.64</v>
      </c>
      <c r="G9222" s="91">
        <f t="shared" si="170"/>
        <v>9.4150000000000009</v>
      </c>
      <c r="H9222" s="41">
        <f t="shared" si="171"/>
        <v>2.499695875202157E-4</v>
      </c>
      <c r="I9222" s="42">
        <f t="shared" si="172"/>
        <v>111.97200446611508</v>
      </c>
      <c r="J9222" s="41">
        <f t="shared" si="173"/>
        <v>2.6152777777777779E-4</v>
      </c>
      <c r="K9222" s="42">
        <f t="shared" si="174"/>
        <v>4.9958947043160506</v>
      </c>
      <c r="L9222" s="41">
        <f t="shared" si="175"/>
        <v>2.499695875202157E-4</v>
      </c>
      <c r="M9222" s="42">
        <f t="shared" si="176"/>
        <v>4.7203776355404816</v>
      </c>
    </row>
    <row r="9223" spans="1:13" x14ac:dyDescent="0.2">
      <c r="A9223" s="84">
        <v>360</v>
      </c>
      <c r="B9223" s="85">
        <v>42546</v>
      </c>
      <c r="C9223" s="105">
        <v>16.190000000000001</v>
      </c>
      <c r="D9223" s="195">
        <f t="shared" si="177"/>
        <v>1</v>
      </c>
      <c r="E9223"/>
      <c r="F9223" s="96">
        <v>2.64</v>
      </c>
      <c r="G9223" s="91">
        <f t="shared" si="170"/>
        <v>9.4150000000000009</v>
      </c>
      <c r="H9223" s="41">
        <f t="shared" si="171"/>
        <v>2.499695875202157E-4</v>
      </c>
      <c r="I9223" s="42">
        <f t="shared" si="172"/>
        <v>111.99999406188529</v>
      </c>
      <c r="J9223" s="41">
        <f t="shared" si="173"/>
        <v>2.6152777777777779E-4</v>
      </c>
      <c r="K9223" s="42">
        <f t="shared" si="174"/>
        <v>4.9961562320938286</v>
      </c>
      <c r="L9223" s="41">
        <f t="shared" si="175"/>
        <v>2.499695875202157E-4</v>
      </c>
      <c r="M9223" s="42">
        <f t="shared" si="176"/>
        <v>4.7206276051280014</v>
      </c>
    </row>
    <row r="9224" spans="1:13" x14ac:dyDescent="0.2">
      <c r="A9224" s="84">
        <v>360</v>
      </c>
      <c r="B9224" s="85">
        <v>42547</v>
      </c>
      <c r="C9224" s="105">
        <v>16.190000000000001</v>
      </c>
      <c r="D9224" s="195">
        <f t="shared" si="177"/>
        <v>1</v>
      </c>
      <c r="E9224"/>
      <c r="F9224" s="96">
        <v>2.64</v>
      </c>
      <c r="G9224" s="91">
        <f t="shared" si="170"/>
        <v>9.4150000000000009</v>
      </c>
      <c r="H9224" s="41">
        <f t="shared" si="171"/>
        <v>2.499695875202157E-4</v>
      </c>
      <c r="I9224" s="42">
        <f t="shared" si="172"/>
        <v>112.02799065420321</v>
      </c>
      <c r="J9224" s="41">
        <f t="shared" si="173"/>
        <v>2.6152777777777779E-4</v>
      </c>
      <c r="K9224" s="42">
        <f t="shared" si="174"/>
        <v>4.9964177598716066</v>
      </c>
      <c r="L9224" s="41">
        <f t="shared" si="175"/>
        <v>2.499695875202157E-4</v>
      </c>
      <c r="M9224" s="42">
        <f t="shared" si="176"/>
        <v>4.7208775747155212</v>
      </c>
    </row>
    <row r="9225" spans="1:13" x14ac:dyDescent="0.2">
      <c r="A9225" s="84">
        <v>360</v>
      </c>
      <c r="B9225" s="85">
        <v>42548</v>
      </c>
      <c r="C9225" s="105">
        <v>16.260000000000002</v>
      </c>
      <c r="D9225" s="195">
        <f t="shared" si="177"/>
        <v>1</v>
      </c>
      <c r="E9225"/>
      <c r="F9225" s="96">
        <v>2.67</v>
      </c>
      <c r="G9225" s="91">
        <f t="shared" si="170"/>
        <v>9.4649999999999999</v>
      </c>
      <c r="H9225" s="41">
        <f t="shared" si="171"/>
        <v>2.5123899265055982E-4</v>
      </c>
      <c r="I9225" s="42">
        <f t="shared" si="172"/>
        <v>112.05613645372384</v>
      </c>
      <c r="J9225" s="41">
        <f t="shared" si="173"/>
        <v>2.6291666666666667E-4</v>
      </c>
      <c r="K9225" s="42">
        <f t="shared" si="174"/>
        <v>4.996680676538273</v>
      </c>
      <c r="L9225" s="41">
        <f t="shared" si="175"/>
        <v>2.5123899265055982E-4</v>
      </c>
      <c r="M9225" s="42">
        <f t="shared" si="176"/>
        <v>4.7211288137081713</v>
      </c>
    </row>
    <row r="9226" spans="1:13" x14ac:dyDescent="0.2">
      <c r="A9226" s="84">
        <v>360</v>
      </c>
      <c r="B9226" s="85">
        <v>42549</v>
      </c>
      <c r="C9226" s="105">
        <v>16.350000000000001</v>
      </c>
      <c r="D9226" s="195">
        <f t="shared" si="177"/>
        <v>1</v>
      </c>
      <c r="E9226"/>
      <c r="F9226" s="96">
        <v>2.76</v>
      </c>
      <c r="G9226" s="91">
        <f t="shared" si="170"/>
        <v>9.5549999999999997</v>
      </c>
      <c r="H9226" s="41">
        <f t="shared" si="171"/>
        <v>2.5352246547738488E-4</v>
      </c>
      <c r="I9226" s="42">
        <f t="shared" si="172"/>
        <v>112.08454520170946</v>
      </c>
      <c r="J9226" s="41">
        <f t="shared" si="173"/>
        <v>2.6541666666666668E-4</v>
      </c>
      <c r="K9226" s="42">
        <f t="shared" si="174"/>
        <v>4.9969460932049392</v>
      </c>
      <c r="L9226" s="41">
        <f t="shared" si="175"/>
        <v>2.5352246547738488E-4</v>
      </c>
      <c r="M9226" s="42">
        <f t="shared" si="176"/>
        <v>4.7213823361736491</v>
      </c>
    </row>
    <row r="9227" spans="1:13" x14ac:dyDescent="0.2">
      <c r="A9227" s="84">
        <v>360</v>
      </c>
      <c r="B9227" s="85">
        <v>42550</v>
      </c>
      <c r="C9227" s="105">
        <v>16.350000000000001</v>
      </c>
      <c r="D9227" s="195">
        <f t="shared" si="177"/>
        <v>1</v>
      </c>
      <c r="E9227"/>
      <c r="F9227" s="96">
        <v>2.76</v>
      </c>
      <c r="G9227" s="91">
        <f t="shared" si="170"/>
        <v>9.5549999999999997</v>
      </c>
      <c r="H9227" s="41">
        <f t="shared" si="171"/>
        <v>2.5352246547738488E-4</v>
      </c>
      <c r="I9227" s="42">
        <f t="shared" si="172"/>
        <v>112.11296115195091</v>
      </c>
      <c r="J9227" s="41">
        <f t="shared" si="173"/>
        <v>2.6541666666666668E-4</v>
      </c>
      <c r="K9227" s="42">
        <f t="shared" si="174"/>
        <v>4.9972115098716055</v>
      </c>
      <c r="L9227" s="41">
        <f t="shared" si="175"/>
        <v>2.5352246547738488E-4</v>
      </c>
      <c r="M9227" s="42">
        <f t="shared" si="176"/>
        <v>4.7216358586391269</v>
      </c>
    </row>
    <row r="9228" spans="1:13" x14ac:dyDescent="0.2">
      <c r="A9228" s="84">
        <v>360</v>
      </c>
      <c r="B9228" s="85">
        <v>42551</v>
      </c>
      <c r="C9228" s="105">
        <v>16.37</v>
      </c>
      <c r="D9228" s="195">
        <f t="shared" si="177"/>
        <v>1</v>
      </c>
      <c r="E9228"/>
      <c r="F9228" s="96">
        <v>2.81</v>
      </c>
      <c r="G9228" s="91">
        <f t="shared" si="170"/>
        <v>9.59</v>
      </c>
      <c r="H9228" s="41">
        <f t="shared" si="171"/>
        <v>2.5440997752834704E-4</v>
      </c>
      <c r="I9228" s="42">
        <f t="shared" si="172"/>
        <v>112.14148380787822</v>
      </c>
      <c r="J9228" s="41">
        <f t="shared" si="173"/>
        <v>2.6638888888888887E-4</v>
      </c>
      <c r="K9228" s="42">
        <f t="shared" si="174"/>
        <v>4.9974778987604944</v>
      </c>
      <c r="L9228" s="41">
        <f t="shared" si="175"/>
        <v>2.5440997752834704E-4</v>
      </c>
      <c r="M9228" s="42">
        <f t="shared" si="176"/>
        <v>4.7218902686166553</v>
      </c>
    </row>
    <row r="9229" spans="1:13" x14ac:dyDescent="0.2">
      <c r="A9229" s="84">
        <v>360</v>
      </c>
      <c r="B9229" s="85">
        <v>42552</v>
      </c>
      <c r="C9229" s="105">
        <v>16.5</v>
      </c>
      <c r="D9229" s="195">
        <f t="shared" si="177"/>
        <v>1</v>
      </c>
      <c r="E9229"/>
      <c r="F9229" s="96">
        <v>2.75</v>
      </c>
      <c r="G9229" s="91">
        <f t="shared" si="170"/>
        <v>9.625</v>
      </c>
      <c r="H9229" s="41">
        <f t="shared" si="171"/>
        <v>2.5529720696493285E-4</v>
      </c>
      <c r="I9229" s="42">
        <f t="shared" si="172"/>
        <v>112.17011321547928</v>
      </c>
      <c r="J9229" s="41">
        <f t="shared" si="173"/>
        <v>2.6736111111111112E-4</v>
      </c>
      <c r="K9229" s="42">
        <f t="shared" si="174"/>
        <v>4.9977452598716052</v>
      </c>
      <c r="L9229" s="41">
        <f t="shared" si="175"/>
        <v>2.5529720696493285E-4</v>
      </c>
      <c r="M9229" s="42">
        <f t="shared" si="176"/>
        <v>4.7221455658236202</v>
      </c>
    </row>
    <row r="9230" spans="1:13" x14ac:dyDescent="0.2">
      <c r="A9230" s="84">
        <v>360</v>
      </c>
      <c r="B9230" s="85">
        <v>42553</v>
      </c>
      <c r="C9230" s="105">
        <v>16.5</v>
      </c>
      <c r="D9230" s="195">
        <f t="shared" si="177"/>
        <v>1</v>
      </c>
      <c r="E9230"/>
      <c r="F9230" s="96">
        <v>2.75</v>
      </c>
      <c r="G9230" s="91">
        <f t="shared" si="170"/>
        <v>9.625</v>
      </c>
      <c r="H9230" s="41">
        <f t="shared" si="171"/>
        <v>2.5529720696493285E-4</v>
      </c>
      <c r="I9230" s="42">
        <f t="shared" si="172"/>
        <v>112.19874993208813</v>
      </c>
      <c r="J9230" s="41">
        <f t="shared" si="173"/>
        <v>2.6736111111111112E-4</v>
      </c>
      <c r="K9230" s="42">
        <f t="shared" si="174"/>
        <v>4.998012620982716</v>
      </c>
      <c r="L9230" s="41">
        <f t="shared" si="175"/>
        <v>2.5529720696493285E-4</v>
      </c>
      <c r="M9230" s="42">
        <f t="shared" si="176"/>
        <v>4.7224008630305851</v>
      </c>
    </row>
    <row r="9231" spans="1:13" x14ac:dyDescent="0.2">
      <c r="A9231" s="84">
        <v>360</v>
      </c>
      <c r="B9231" s="85">
        <v>42554</v>
      </c>
      <c r="C9231" s="105">
        <v>16.5</v>
      </c>
      <c r="D9231" s="195">
        <f t="shared" si="177"/>
        <v>1</v>
      </c>
      <c r="E9231"/>
      <c r="F9231" s="96">
        <v>2.75</v>
      </c>
      <c r="G9231" s="91">
        <f t="shared" si="170"/>
        <v>9.625</v>
      </c>
      <c r="H9231" s="41">
        <f t="shared" si="171"/>
        <v>2.5529720696493285E-4</v>
      </c>
      <c r="I9231" s="42">
        <f t="shared" si="172"/>
        <v>112.22739395957075</v>
      </c>
      <c r="J9231" s="41">
        <f t="shared" si="173"/>
        <v>2.6736111111111112E-4</v>
      </c>
      <c r="K9231" s="42">
        <f t="shared" si="174"/>
        <v>4.9982799820938268</v>
      </c>
      <c r="L9231" s="41">
        <f t="shared" si="175"/>
        <v>2.5529720696493285E-4</v>
      </c>
      <c r="M9231" s="42">
        <f t="shared" si="176"/>
        <v>4.7226561602375501</v>
      </c>
    </row>
    <row r="9232" spans="1:13" x14ac:dyDescent="0.2">
      <c r="A9232" s="84">
        <v>360</v>
      </c>
      <c r="B9232" s="85">
        <v>42555</v>
      </c>
      <c r="C9232" s="105">
        <v>16.489999999999998</v>
      </c>
      <c r="D9232" s="195">
        <f t="shared" si="177"/>
        <v>1</v>
      </c>
      <c r="E9232"/>
      <c r="F9232" s="96">
        <v>2.67</v>
      </c>
      <c r="G9232" s="91">
        <f t="shared" si="170"/>
        <v>9.5799999999999983</v>
      </c>
      <c r="H9232" s="41">
        <f t="shared" si="171"/>
        <v>2.541564315026168E-4</v>
      </c>
      <c r="I9232" s="42">
        <f t="shared" si="172"/>
        <v>112.25591727353635</v>
      </c>
      <c r="J9232" s="41">
        <f t="shared" si="173"/>
        <v>2.6611111111111106E-4</v>
      </c>
      <c r="K9232" s="42">
        <f t="shared" si="174"/>
        <v>4.9985460932049381</v>
      </c>
      <c r="L9232" s="41">
        <f t="shared" si="175"/>
        <v>2.541564315026168E-4</v>
      </c>
      <c r="M9232" s="42">
        <f t="shared" si="176"/>
        <v>4.7229103166690525</v>
      </c>
    </row>
    <row r="9233" spans="1:13" x14ac:dyDescent="0.2">
      <c r="A9233" s="84">
        <v>360</v>
      </c>
      <c r="B9233" s="85">
        <v>42556</v>
      </c>
      <c r="C9233" s="105">
        <v>16.510000000000002</v>
      </c>
      <c r="D9233" s="195">
        <f t="shared" si="177"/>
        <v>1</v>
      </c>
      <c r="E9233"/>
      <c r="F9233" s="96">
        <v>2.68</v>
      </c>
      <c r="G9233" s="91">
        <f t="shared" si="170"/>
        <v>9.5950000000000006</v>
      </c>
      <c r="H9233" s="41">
        <f t="shared" si="171"/>
        <v>2.5453674188935516E-4</v>
      </c>
      <c r="I9233" s="42">
        <f t="shared" si="172"/>
        <v>112.28449052897696</v>
      </c>
      <c r="J9233" s="41">
        <f t="shared" si="173"/>
        <v>2.665277777777778E-4</v>
      </c>
      <c r="K9233" s="42">
        <f t="shared" si="174"/>
        <v>4.9988126209827159</v>
      </c>
      <c r="L9233" s="41">
        <f t="shared" si="175"/>
        <v>2.5453674188935516E-4</v>
      </c>
      <c r="M9233" s="42">
        <f t="shared" si="176"/>
        <v>4.7231648534109416</v>
      </c>
    </row>
    <row r="9234" spans="1:13" x14ac:dyDescent="0.2">
      <c r="A9234" s="84">
        <v>360</v>
      </c>
      <c r="B9234" s="85">
        <v>42557</v>
      </c>
      <c r="C9234" s="105">
        <v>16.489999999999998</v>
      </c>
      <c r="D9234" s="195">
        <f t="shared" si="177"/>
        <v>1</v>
      </c>
      <c r="E9234"/>
      <c r="F9234" s="96">
        <v>2.66</v>
      </c>
      <c r="G9234" s="91">
        <f t="shared" si="170"/>
        <v>9.5749999999999993</v>
      </c>
      <c r="H9234" s="41">
        <f t="shared" si="171"/>
        <v>2.5402964983700649E-4</v>
      </c>
      <c r="I9234" s="42">
        <f t="shared" si="172"/>
        <v>112.31301411878816</v>
      </c>
      <c r="J9234" s="41">
        <f t="shared" si="173"/>
        <v>2.6597222222222218E-4</v>
      </c>
      <c r="K9234" s="42">
        <f t="shared" si="174"/>
        <v>4.9990785932049384</v>
      </c>
      <c r="L9234" s="41">
        <f t="shared" si="175"/>
        <v>2.5402964983700649E-4</v>
      </c>
      <c r="M9234" s="42">
        <f t="shared" si="176"/>
        <v>4.7234188830607788</v>
      </c>
    </row>
    <row r="9235" spans="1:13" x14ac:dyDescent="0.2">
      <c r="A9235" s="84">
        <v>360</v>
      </c>
      <c r="B9235" s="85">
        <v>42558</v>
      </c>
      <c r="C9235" s="105">
        <v>16.48</v>
      </c>
      <c r="D9235" s="195">
        <f t="shared" si="177"/>
        <v>1</v>
      </c>
      <c r="E9235"/>
      <c r="F9235" s="96">
        <v>2.75</v>
      </c>
      <c r="G9235" s="91">
        <f t="shared" si="170"/>
        <v>9.6150000000000002</v>
      </c>
      <c r="H9235" s="41">
        <f t="shared" si="171"/>
        <v>2.5504374166795962E-4</v>
      </c>
      <c r="I9235" s="42">
        <f t="shared" si="172"/>
        <v>112.34165885014703</v>
      </c>
      <c r="J9235" s="41">
        <f t="shared" si="173"/>
        <v>2.6708333333333337E-4</v>
      </c>
      <c r="K9235" s="42">
        <f t="shared" si="174"/>
        <v>4.9993456765382716</v>
      </c>
      <c r="L9235" s="41">
        <f t="shared" si="175"/>
        <v>2.5504374166795962E-4</v>
      </c>
      <c r="M9235" s="42">
        <f t="shared" si="176"/>
        <v>4.723673926802447</v>
      </c>
    </row>
    <row r="9236" spans="1:13" x14ac:dyDescent="0.2">
      <c r="A9236" s="84">
        <v>360</v>
      </c>
      <c r="B9236" s="85">
        <v>42559</v>
      </c>
      <c r="C9236" s="105">
        <v>16.45</v>
      </c>
      <c r="D9236" s="195">
        <f t="shared" si="177"/>
        <v>1</v>
      </c>
      <c r="E9236"/>
      <c r="F9236" s="96">
        <v>2.7</v>
      </c>
      <c r="G9236" s="91">
        <f t="shared" si="170"/>
        <v>9.5749999999999993</v>
      </c>
      <c r="H9236" s="41">
        <f t="shared" si="171"/>
        <v>2.5402964983700649E-4</v>
      </c>
      <c r="I9236" s="42">
        <f t="shared" si="172"/>
        <v>112.37019696240684</v>
      </c>
      <c r="J9236" s="41">
        <f t="shared" si="173"/>
        <v>2.6597222222222218E-4</v>
      </c>
      <c r="K9236" s="42">
        <f t="shared" si="174"/>
        <v>4.999611648760494</v>
      </c>
      <c r="L9236" s="41">
        <f t="shared" si="175"/>
        <v>2.5402964983700649E-4</v>
      </c>
      <c r="M9236" s="42">
        <f t="shared" si="176"/>
        <v>4.7239279564522842</v>
      </c>
    </row>
    <row r="9237" spans="1:13" x14ac:dyDescent="0.2">
      <c r="A9237" s="84">
        <v>360</v>
      </c>
      <c r="B9237" s="85">
        <v>42560</v>
      </c>
      <c r="C9237" s="105">
        <v>16.45</v>
      </c>
      <c r="D9237" s="195">
        <f t="shared" si="177"/>
        <v>1</v>
      </c>
      <c r="E9237"/>
      <c r="F9237" s="96">
        <v>2.7</v>
      </c>
      <c r="G9237" s="91">
        <f t="shared" si="170"/>
        <v>9.5749999999999993</v>
      </c>
      <c r="H9237" s="41">
        <f t="shared" si="171"/>
        <v>2.5402964983700649E-4</v>
      </c>
      <c r="I9237" s="42">
        <f t="shared" si="172"/>
        <v>112.39874232419331</v>
      </c>
      <c r="J9237" s="41">
        <f t="shared" si="173"/>
        <v>2.6597222222222218E-4</v>
      </c>
      <c r="K9237" s="42">
        <f t="shared" si="174"/>
        <v>4.9998776209827165</v>
      </c>
      <c r="L9237" s="41">
        <f t="shared" si="175"/>
        <v>2.5402964983700649E-4</v>
      </c>
      <c r="M9237" s="42">
        <f t="shared" si="176"/>
        <v>4.7241819861021215</v>
      </c>
    </row>
    <row r="9238" spans="1:13" x14ac:dyDescent="0.2">
      <c r="A9238" s="84">
        <v>360</v>
      </c>
      <c r="B9238" s="85">
        <v>42561</v>
      </c>
      <c r="C9238" s="105">
        <v>16.45</v>
      </c>
      <c r="D9238" s="195">
        <f t="shared" si="177"/>
        <v>1</v>
      </c>
      <c r="E9238"/>
      <c r="F9238" s="96">
        <v>2.7</v>
      </c>
      <c r="G9238" s="91">
        <f t="shared" si="170"/>
        <v>9.5749999999999993</v>
      </c>
      <c r="H9238" s="41">
        <f t="shared" si="171"/>
        <v>2.5402964983700649E-4</v>
      </c>
      <c r="I9238" s="42">
        <f t="shared" si="172"/>
        <v>112.42729493734804</v>
      </c>
      <c r="J9238" s="41">
        <f t="shared" si="173"/>
        <v>2.6597222222222218E-4</v>
      </c>
      <c r="K9238" s="42">
        <f t="shared" si="174"/>
        <v>5.000143593204939</v>
      </c>
      <c r="L9238" s="41">
        <f t="shared" si="175"/>
        <v>2.5402964983700649E-4</v>
      </c>
      <c r="M9238" s="42">
        <f t="shared" si="176"/>
        <v>4.7244360157519587</v>
      </c>
    </row>
    <row r="9239" spans="1:13" x14ac:dyDescent="0.2">
      <c r="A9239" s="84">
        <v>360</v>
      </c>
      <c r="B9239" s="85">
        <v>42562</v>
      </c>
      <c r="C9239" s="105">
        <v>16.399999999999999</v>
      </c>
      <c r="D9239" s="195">
        <f t="shared" si="177"/>
        <v>1</v>
      </c>
      <c r="E9239"/>
      <c r="F9239" s="96">
        <v>2.7</v>
      </c>
      <c r="G9239" s="91">
        <f t="shared" si="170"/>
        <v>9.5499999999999989</v>
      </c>
      <c r="H9239" s="41">
        <f t="shared" si="171"/>
        <v>2.5339565496040883E-4</v>
      </c>
      <c r="I9239" s="42">
        <f t="shared" si="172"/>
        <v>112.45578352538412</v>
      </c>
      <c r="J9239" s="41">
        <f t="shared" si="173"/>
        <v>2.6527777777777774E-4</v>
      </c>
      <c r="K9239" s="42">
        <f t="shared" si="174"/>
        <v>5.0004088709827164</v>
      </c>
      <c r="L9239" s="41">
        <f t="shared" si="175"/>
        <v>2.5339565496040883E-4</v>
      </c>
      <c r="M9239" s="42">
        <f t="shared" si="176"/>
        <v>4.7246894114069189</v>
      </c>
    </row>
    <row r="9240" spans="1:13" x14ac:dyDescent="0.2">
      <c r="A9240" s="84">
        <v>360</v>
      </c>
      <c r="B9240" s="85">
        <v>42563</v>
      </c>
      <c r="C9240" s="105">
        <v>16.440000000000001</v>
      </c>
      <c r="D9240" s="195">
        <f t="shared" si="177"/>
        <v>1</v>
      </c>
      <c r="E9240"/>
      <c r="F9240" s="96">
        <v>2.71</v>
      </c>
      <c r="G9240" s="91">
        <f t="shared" si="170"/>
        <v>9.5750000000000011</v>
      </c>
      <c r="H9240" s="41">
        <f t="shared" si="171"/>
        <v>2.5402964983700649E-4</v>
      </c>
      <c r="I9240" s="42">
        <f t="shared" si="172"/>
        <v>112.48435062869522</v>
      </c>
      <c r="J9240" s="41">
        <f t="shared" si="173"/>
        <v>2.6597222222222224E-4</v>
      </c>
      <c r="K9240" s="42">
        <f t="shared" si="174"/>
        <v>5.0006748432049388</v>
      </c>
      <c r="L9240" s="41">
        <f t="shared" si="175"/>
        <v>2.5402964983700649E-4</v>
      </c>
      <c r="M9240" s="42">
        <f t="shared" si="176"/>
        <v>4.7249434410567561</v>
      </c>
    </row>
    <row r="9241" spans="1:13" x14ac:dyDescent="0.2">
      <c r="A9241" s="84">
        <v>360</v>
      </c>
      <c r="B9241" s="85">
        <v>42564</v>
      </c>
      <c r="C9241" s="105">
        <v>16.43</v>
      </c>
      <c r="D9241" s="195">
        <f t="shared" si="177"/>
        <v>1</v>
      </c>
      <c r="E9241"/>
      <c r="F9241" s="96">
        <v>2.72</v>
      </c>
      <c r="G9241" s="91">
        <f t="shared" si="170"/>
        <v>9.5749999999999993</v>
      </c>
      <c r="H9241" s="41">
        <f t="shared" si="171"/>
        <v>2.5402964983700649E-4</v>
      </c>
      <c r="I9241" s="42">
        <f t="shared" si="172"/>
        <v>112.51292498889758</v>
      </c>
      <c r="J9241" s="41">
        <f t="shared" si="173"/>
        <v>2.6597222222222218E-4</v>
      </c>
      <c r="K9241" s="42">
        <f t="shared" si="174"/>
        <v>5.0009408154271613</v>
      </c>
      <c r="L9241" s="41">
        <f t="shared" si="175"/>
        <v>2.5402964983700649E-4</v>
      </c>
      <c r="M9241" s="42">
        <f t="shared" si="176"/>
        <v>4.7251974707065934</v>
      </c>
    </row>
    <row r="9242" spans="1:13" x14ac:dyDescent="0.2">
      <c r="A9242" s="84">
        <v>360</v>
      </c>
      <c r="B9242" s="85">
        <v>42565</v>
      </c>
      <c r="C9242" s="105">
        <v>16.420000000000002</v>
      </c>
      <c r="D9242" s="195">
        <f t="shared" si="177"/>
        <v>1</v>
      </c>
      <c r="E9242"/>
      <c r="F9242" s="96">
        <v>2.69</v>
      </c>
      <c r="G9242" s="91">
        <f t="shared" si="170"/>
        <v>9.5550000000000015</v>
      </c>
      <c r="H9242" s="41">
        <f t="shared" si="171"/>
        <v>2.5352246547738488E-4</v>
      </c>
      <c r="I9242" s="42">
        <f t="shared" si="172"/>
        <v>112.54144954303884</v>
      </c>
      <c r="J9242" s="41">
        <f t="shared" si="173"/>
        <v>2.6541666666666673E-4</v>
      </c>
      <c r="K9242" s="42">
        <f t="shared" si="174"/>
        <v>5.0012062320938275</v>
      </c>
      <c r="L9242" s="41">
        <f t="shared" si="175"/>
        <v>2.5352246547738488E-4</v>
      </c>
      <c r="M9242" s="42">
        <f t="shared" si="176"/>
        <v>4.7254509931720712</v>
      </c>
    </row>
    <row r="9243" spans="1:13" x14ac:dyDescent="0.2">
      <c r="A9243" s="84">
        <v>360</v>
      </c>
      <c r="B9243" s="85">
        <v>42566</v>
      </c>
      <c r="C9243" s="105">
        <v>16.32</v>
      </c>
      <c r="D9243" s="195">
        <f t="shared" si="177"/>
        <v>1</v>
      </c>
      <c r="E9243"/>
      <c r="F9243" s="96">
        <v>2.64</v>
      </c>
      <c r="G9243" s="91">
        <f t="shared" si="170"/>
        <v>9.48</v>
      </c>
      <c r="H9243" s="41">
        <f t="shared" si="171"/>
        <v>2.5161970143994239E-4</v>
      </c>
      <c r="I9243" s="42">
        <f t="shared" si="172"/>
        <v>112.56976718897248</v>
      </c>
      <c r="J9243" s="41">
        <f t="shared" si="173"/>
        <v>2.6333333333333336E-4</v>
      </c>
      <c r="K9243" s="42">
        <f t="shared" si="174"/>
        <v>5.0014695654271613</v>
      </c>
      <c r="L9243" s="41">
        <f t="shared" si="175"/>
        <v>2.5161970143994239E-4</v>
      </c>
      <c r="M9243" s="42">
        <f t="shared" si="176"/>
        <v>4.7257026128735111</v>
      </c>
    </row>
    <row r="9244" spans="1:13" x14ac:dyDescent="0.2">
      <c r="A9244" s="84">
        <v>360</v>
      </c>
      <c r="B9244" s="85">
        <v>42567</v>
      </c>
      <c r="C9244" s="105">
        <v>16.32</v>
      </c>
      <c r="D9244" s="195">
        <f t="shared" si="177"/>
        <v>1</v>
      </c>
      <c r="E9244"/>
      <c r="F9244" s="96">
        <v>2.64</v>
      </c>
      <c r="G9244" s="91">
        <f t="shared" si="170"/>
        <v>9.48</v>
      </c>
      <c r="H9244" s="41">
        <f t="shared" si="171"/>
        <v>2.5161970143994239E-4</v>
      </c>
      <c r="I9244" s="42">
        <f t="shared" si="172"/>
        <v>112.59809196018374</v>
      </c>
      <c r="J9244" s="41">
        <f t="shared" si="173"/>
        <v>2.6333333333333336E-4</v>
      </c>
      <c r="K9244" s="42">
        <f t="shared" si="174"/>
        <v>5.001732898760495</v>
      </c>
      <c r="L9244" s="41">
        <f t="shared" si="175"/>
        <v>2.5161970143994239E-4</v>
      </c>
      <c r="M9244" s="42">
        <f t="shared" si="176"/>
        <v>4.7259542325749511</v>
      </c>
    </row>
    <row r="9245" spans="1:13" x14ac:dyDescent="0.2">
      <c r="A9245" s="84">
        <v>360</v>
      </c>
      <c r="B9245" s="85">
        <v>42568</v>
      </c>
      <c r="C9245" s="105">
        <v>16.32</v>
      </c>
      <c r="D9245" s="195">
        <f t="shared" si="177"/>
        <v>1</v>
      </c>
      <c r="E9245"/>
      <c r="F9245" s="96">
        <v>2.64</v>
      </c>
      <c r="G9245" s="91">
        <f t="shared" si="170"/>
        <v>9.48</v>
      </c>
      <c r="H9245" s="41">
        <f t="shared" si="171"/>
        <v>2.5161970143994239E-4</v>
      </c>
      <c r="I9245" s="42">
        <f t="shared" si="172"/>
        <v>112.62642385846547</v>
      </c>
      <c r="J9245" s="41">
        <f t="shared" si="173"/>
        <v>2.6333333333333336E-4</v>
      </c>
      <c r="K9245" s="42">
        <f t="shared" si="174"/>
        <v>5.0019962320938287</v>
      </c>
      <c r="L9245" s="41">
        <f t="shared" si="175"/>
        <v>2.5161970143994239E-4</v>
      </c>
      <c r="M9245" s="42">
        <f t="shared" si="176"/>
        <v>4.726205852276391</v>
      </c>
    </row>
    <row r="9246" spans="1:13" x14ac:dyDescent="0.2">
      <c r="A9246" s="84">
        <v>360</v>
      </c>
      <c r="B9246" s="85">
        <v>42569</v>
      </c>
      <c r="C9246" s="105">
        <v>16.27</v>
      </c>
      <c r="D9246" s="195">
        <f t="shared" si="177"/>
        <v>1</v>
      </c>
      <c r="E9246"/>
      <c r="F9246" s="96">
        <v>2.65</v>
      </c>
      <c r="G9246" s="91">
        <f t="shared" si="170"/>
        <v>9.4599999999999991</v>
      </c>
      <c r="H9246" s="41">
        <f t="shared" si="171"/>
        <v>2.5111207815986525E-4</v>
      </c>
      <c r="I9246" s="42">
        <f t="shared" si="172"/>
        <v>112.65470571381628</v>
      </c>
      <c r="J9246" s="41">
        <f t="shared" si="173"/>
        <v>2.6277777777777774E-4</v>
      </c>
      <c r="K9246" s="42">
        <f t="shared" si="174"/>
        <v>5.0022590098716062</v>
      </c>
      <c r="L9246" s="41">
        <f t="shared" si="175"/>
        <v>2.5111207815986525E-4</v>
      </c>
      <c r="M9246" s="42">
        <f t="shared" si="176"/>
        <v>4.7264569643545506</v>
      </c>
    </row>
    <row r="9247" spans="1:13" x14ac:dyDescent="0.2">
      <c r="A9247" s="84">
        <v>360</v>
      </c>
      <c r="B9247" s="85">
        <v>42570</v>
      </c>
      <c r="C9247" s="105">
        <v>16.27</v>
      </c>
      <c r="D9247" s="195">
        <f t="shared" si="177"/>
        <v>1</v>
      </c>
      <c r="E9247"/>
      <c r="F9247" s="96">
        <v>2.67</v>
      </c>
      <c r="G9247" s="91">
        <f t="shared" ref="G9247:G9310" si="178">(C9247+F9247)/2</f>
        <v>9.4699999999999989</v>
      </c>
      <c r="H9247" s="41">
        <f t="shared" ref="H9247:H9254" si="179">((1+G9247/100)^(1/360))-1</f>
        <v>2.5136590136054515E-4</v>
      </c>
      <c r="I9247" s="42">
        <f t="shared" ref="I9247:I9254" si="180">I9246*(1+H9247)</f>
        <v>112.68302326546055</v>
      </c>
      <c r="J9247" s="41">
        <f t="shared" ref="J9247:J9254" si="181">((C9247+F9247)/2)/36000</f>
        <v>2.6305555555555555E-4</v>
      </c>
      <c r="K9247" s="42">
        <f t="shared" ref="K9247:K9254" si="182">K9246+J9247</f>
        <v>5.0025220654271614</v>
      </c>
      <c r="L9247" s="41">
        <f t="shared" ref="L9247:L9254" si="183">((1+G9247/100)^(1/360))-1</f>
        <v>2.5136590136054515E-4</v>
      </c>
      <c r="M9247" s="42">
        <f t="shared" ref="M9247:M9254" si="184">M9246+L9247</f>
        <v>4.726708330255911</v>
      </c>
    </row>
    <row r="9248" spans="1:13" x14ac:dyDescent="0.2">
      <c r="A9248" s="84">
        <v>360</v>
      </c>
      <c r="B9248" s="85">
        <v>42571</v>
      </c>
      <c r="C9248" s="105">
        <v>16.27</v>
      </c>
      <c r="D9248" s="195">
        <f t="shared" si="177"/>
        <v>1</v>
      </c>
      <c r="E9248"/>
      <c r="F9248" s="96">
        <v>2.66</v>
      </c>
      <c r="G9248" s="91">
        <f t="shared" si="178"/>
        <v>9.4649999999999999</v>
      </c>
      <c r="H9248" s="41">
        <f t="shared" si="179"/>
        <v>2.5123899265055982E-4</v>
      </c>
      <c r="I9248" s="42">
        <f t="shared" si="180"/>
        <v>112.71133363471458</v>
      </c>
      <c r="J9248" s="41">
        <f t="shared" si="181"/>
        <v>2.6291666666666667E-4</v>
      </c>
      <c r="K9248" s="42">
        <f t="shared" si="182"/>
        <v>5.0027849820938277</v>
      </c>
      <c r="L9248" s="41">
        <f t="shared" si="183"/>
        <v>2.5123899265055982E-4</v>
      </c>
      <c r="M9248" s="42">
        <f t="shared" si="184"/>
        <v>4.726959569248562</v>
      </c>
    </row>
    <row r="9249" spans="1:13" x14ac:dyDescent="0.2">
      <c r="A9249" s="84">
        <v>360</v>
      </c>
      <c r="B9249" s="85">
        <v>42572</v>
      </c>
      <c r="C9249" s="105">
        <v>16.27</v>
      </c>
      <c r="D9249" s="195">
        <f t="shared" si="177"/>
        <v>1</v>
      </c>
      <c r="E9249"/>
      <c r="F9249" s="96">
        <v>2.67</v>
      </c>
      <c r="G9249" s="91">
        <f t="shared" si="178"/>
        <v>9.4699999999999989</v>
      </c>
      <c r="H9249" s="41">
        <f t="shared" si="179"/>
        <v>2.5136590136054515E-4</v>
      </c>
      <c r="I9249" s="42">
        <f t="shared" si="180"/>
        <v>112.73966542068722</v>
      </c>
      <c r="J9249" s="41">
        <f t="shared" si="181"/>
        <v>2.6305555555555555E-4</v>
      </c>
      <c r="K9249" s="42">
        <f t="shared" si="182"/>
        <v>5.0030480376493829</v>
      </c>
      <c r="L9249" s="41">
        <f t="shared" si="183"/>
        <v>2.5136590136054515E-4</v>
      </c>
      <c r="M9249" s="42">
        <f t="shared" si="184"/>
        <v>4.7272109351499223</v>
      </c>
    </row>
    <row r="9250" spans="1:13" x14ac:dyDescent="0.2">
      <c r="A9250" s="84">
        <v>360</v>
      </c>
      <c r="B9250" s="85">
        <v>42573</v>
      </c>
      <c r="C9250" s="105">
        <v>16.25</v>
      </c>
      <c r="D9250" s="195">
        <f t="shared" si="177"/>
        <v>1</v>
      </c>
      <c r="E9250"/>
      <c r="F9250" s="96">
        <v>2.67</v>
      </c>
      <c r="G9250" s="91">
        <f t="shared" si="178"/>
        <v>9.4600000000000009</v>
      </c>
      <c r="H9250" s="41">
        <f t="shared" si="179"/>
        <v>2.5111207815986525E-4</v>
      </c>
      <c r="I9250" s="42">
        <f t="shared" si="180"/>
        <v>112.76797571236206</v>
      </c>
      <c r="J9250" s="41">
        <f t="shared" si="181"/>
        <v>2.6277777777777779E-4</v>
      </c>
      <c r="K9250" s="42">
        <f t="shared" si="182"/>
        <v>5.0033108154271604</v>
      </c>
      <c r="L9250" s="41">
        <f t="shared" si="183"/>
        <v>2.5111207815986525E-4</v>
      </c>
      <c r="M9250" s="42">
        <f t="shared" si="184"/>
        <v>4.7274620472280819</v>
      </c>
    </row>
    <row r="9251" spans="1:13" x14ac:dyDescent="0.2">
      <c r="A9251" s="84">
        <v>360</v>
      </c>
      <c r="B9251" s="85">
        <v>42574</v>
      </c>
      <c r="C9251" s="105">
        <v>16.25</v>
      </c>
      <c r="D9251" s="195">
        <f t="shared" si="177"/>
        <v>1</v>
      </c>
      <c r="E9251"/>
      <c r="F9251" s="96">
        <v>2.67</v>
      </c>
      <c r="G9251" s="91">
        <f t="shared" si="178"/>
        <v>9.4600000000000009</v>
      </c>
      <c r="H9251" s="41">
        <f t="shared" si="179"/>
        <v>2.5111207815986525E-4</v>
      </c>
      <c r="I9251" s="42">
        <f t="shared" si="180"/>
        <v>112.79629311309307</v>
      </c>
      <c r="J9251" s="41">
        <f t="shared" si="181"/>
        <v>2.6277777777777779E-4</v>
      </c>
      <c r="K9251" s="42">
        <f t="shared" si="182"/>
        <v>5.0035735932049379</v>
      </c>
      <c r="L9251" s="41">
        <f t="shared" si="183"/>
        <v>2.5111207815986525E-4</v>
      </c>
      <c r="M9251" s="42">
        <f t="shared" si="184"/>
        <v>4.7277131593062416</v>
      </c>
    </row>
    <row r="9252" spans="1:13" x14ac:dyDescent="0.2">
      <c r="A9252" s="84">
        <v>360</v>
      </c>
      <c r="B9252" s="85">
        <v>42575</v>
      </c>
      <c r="C9252" s="105">
        <v>16.25</v>
      </c>
      <c r="D9252" s="195">
        <f t="shared" si="177"/>
        <v>1</v>
      </c>
      <c r="E9252"/>
      <c r="F9252" s="96">
        <v>2.67</v>
      </c>
      <c r="G9252" s="91">
        <f t="shared" si="178"/>
        <v>9.4600000000000009</v>
      </c>
      <c r="H9252" s="41">
        <f t="shared" si="179"/>
        <v>2.5111207815986525E-4</v>
      </c>
      <c r="I9252" s="42">
        <f t="shared" si="180"/>
        <v>112.82461762466544</v>
      </c>
      <c r="J9252" s="41">
        <f t="shared" si="181"/>
        <v>2.6277777777777779E-4</v>
      </c>
      <c r="K9252" s="42">
        <f t="shared" si="182"/>
        <v>5.0038363709827154</v>
      </c>
      <c r="L9252" s="41">
        <f t="shared" si="183"/>
        <v>2.5111207815986525E-4</v>
      </c>
      <c r="M9252" s="42">
        <f t="shared" si="184"/>
        <v>4.7279642713844012</v>
      </c>
    </row>
    <row r="9253" spans="1:13" x14ac:dyDescent="0.2">
      <c r="A9253" s="84">
        <v>360</v>
      </c>
      <c r="B9253" s="85">
        <v>42576</v>
      </c>
      <c r="C9253" s="105">
        <v>16.3</v>
      </c>
      <c r="D9253" s="195">
        <f t="shared" si="177"/>
        <v>1</v>
      </c>
      <c r="E9253"/>
      <c r="F9253" s="96">
        <v>2.69</v>
      </c>
      <c r="G9253" s="91">
        <f t="shared" si="178"/>
        <v>9.495000000000001</v>
      </c>
      <c r="H9253" s="41">
        <f t="shared" si="179"/>
        <v>2.5200035821648648E-4</v>
      </c>
      <c r="I9253" s="42">
        <f t="shared" si="180"/>
        <v>112.85304946872249</v>
      </c>
      <c r="J9253" s="41">
        <f t="shared" si="181"/>
        <v>2.6375000000000004E-4</v>
      </c>
      <c r="K9253" s="42">
        <f t="shared" si="182"/>
        <v>5.0041001209827156</v>
      </c>
      <c r="L9253" s="41">
        <f t="shared" si="183"/>
        <v>2.5200035821648648E-4</v>
      </c>
      <c r="M9253" s="42">
        <f t="shared" si="184"/>
        <v>4.7282162717426175</v>
      </c>
    </row>
    <row r="9254" spans="1:13" x14ac:dyDescent="0.2">
      <c r="A9254" s="84">
        <v>360</v>
      </c>
      <c r="B9254" s="85">
        <v>42577</v>
      </c>
      <c r="C9254" s="105">
        <v>16.36</v>
      </c>
      <c r="D9254" s="195">
        <f t="shared" si="177"/>
        <v>1</v>
      </c>
      <c r="E9254"/>
      <c r="F9254" s="96">
        <v>2.77</v>
      </c>
      <c r="G9254" s="91">
        <f>(C9254+F9254)/2</f>
        <v>9.5649999999999995</v>
      </c>
      <c r="H9254" s="41">
        <f t="shared" si="179"/>
        <v>2.53776069197853E-4</v>
      </c>
      <c r="I9254" s="42">
        <f t="shared" si="180"/>
        <v>112.88168887201365</v>
      </c>
      <c r="J9254" s="41">
        <f t="shared" si="181"/>
        <v>2.6569444444444443E-4</v>
      </c>
      <c r="K9254" s="42">
        <f t="shared" si="182"/>
        <v>5.0043658154271604</v>
      </c>
      <c r="L9254" s="41">
        <f t="shared" si="183"/>
        <v>2.53776069197853E-4</v>
      </c>
      <c r="M9254" s="42">
        <f t="shared" si="184"/>
        <v>4.7284700478118156</v>
      </c>
    </row>
    <row r="9255" spans="1:13" x14ac:dyDescent="0.2">
      <c r="A9255" s="84">
        <v>360</v>
      </c>
      <c r="B9255" s="85">
        <v>42578</v>
      </c>
      <c r="C9255" s="105">
        <v>16.350000000000001</v>
      </c>
      <c r="D9255" s="195">
        <f t="shared" si="177"/>
        <v>1</v>
      </c>
      <c r="E9255"/>
      <c r="F9255" s="96">
        <v>2.77</v>
      </c>
      <c r="G9255" s="91">
        <f>(C9255+F9255)/2</f>
        <v>9.56</v>
      </c>
      <c r="H9255" s="41">
        <f t="shared" ref="H9255:H9318" si="185">((1+G9255/100)^(1/360))-1</f>
        <v>2.5364927022297756E-4</v>
      </c>
      <c r="I9255" s="42">
        <f t="shared" ref="I9255:I9318" si="186">I9254*(1+H9255)</f>
        <v>112.91032123001757</v>
      </c>
      <c r="J9255" s="41">
        <f t="shared" ref="J9255:J9318" si="187">((C9255+F9255)/2)/36000</f>
        <v>2.6555555555555555E-4</v>
      </c>
      <c r="K9255" s="42">
        <f t="shared" ref="K9255:K9318" si="188">K9254+J9255</f>
        <v>5.0046313709827164</v>
      </c>
      <c r="L9255" s="41">
        <f t="shared" ref="L9255:L9318" si="189">((1+G9255/100)^(1/360))-1</f>
        <v>2.5364927022297756E-4</v>
      </c>
      <c r="M9255" s="42">
        <f t="shared" ref="M9255:M9318" si="190">M9254+L9255</f>
        <v>4.7287236970820388</v>
      </c>
    </row>
    <row r="9256" spans="1:13" x14ac:dyDescent="0.2">
      <c r="A9256" s="84">
        <v>360</v>
      </c>
      <c r="B9256" s="85">
        <v>42579</v>
      </c>
      <c r="C9256" s="105">
        <v>16.350000000000001</v>
      </c>
      <c r="D9256" s="195">
        <f t="shared" si="177"/>
        <v>1</v>
      </c>
      <c r="E9256"/>
      <c r="F9256" s="96">
        <v>2.77</v>
      </c>
      <c r="G9256" s="91">
        <f t="shared" si="178"/>
        <v>9.56</v>
      </c>
      <c r="H9256" s="41">
        <f t="shared" si="185"/>
        <v>2.5364927022297756E-4</v>
      </c>
      <c r="I9256" s="42">
        <f t="shared" si="186"/>
        <v>112.93896085059821</v>
      </c>
      <c r="J9256" s="41">
        <f t="shared" si="187"/>
        <v>2.6555555555555555E-4</v>
      </c>
      <c r="K9256" s="42">
        <f t="shared" si="188"/>
        <v>5.0048969265382723</v>
      </c>
      <c r="L9256" s="41">
        <f t="shared" si="189"/>
        <v>2.5364927022297756E-4</v>
      </c>
      <c r="M9256" s="42">
        <f t="shared" si="190"/>
        <v>4.728977346352262</v>
      </c>
    </row>
    <row r="9257" spans="1:13" x14ac:dyDescent="0.2">
      <c r="A9257" s="84">
        <v>360</v>
      </c>
      <c r="B9257" s="85">
        <v>42580</v>
      </c>
      <c r="C9257" s="105">
        <v>16.350000000000001</v>
      </c>
      <c r="D9257" s="195">
        <f t="shared" si="177"/>
        <v>1</v>
      </c>
      <c r="E9257"/>
      <c r="F9257" s="96">
        <v>2.77</v>
      </c>
      <c r="G9257" s="91">
        <f t="shared" si="178"/>
        <v>9.56</v>
      </c>
      <c r="H9257" s="41">
        <f t="shared" si="185"/>
        <v>2.5364927022297756E-4</v>
      </c>
      <c r="I9257" s="42">
        <f t="shared" si="186"/>
        <v>112.9676077355977</v>
      </c>
      <c r="J9257" s="41">
        <f t="shared" si="187"/>
        <v>2.6555555555555555E-4</v>
      </c>
      <c r="K9257" s="42">
        <f t="shared" si="188"/>
        <v>5.0051624820938283</v>
      </c>
      <c r="L9257" s="41">
        <f t="shared" si="189"/>
        <v>2.5364927022297756E-4</v>
      </c>
      <c r="M9257" s="42">
        <f t="shared" si="190"/>
        <v>4.7292309956224852</v>
      </c>
    </row>
    <row r="9258" spans="1:13" x14ac:dyDescent="0.2">
      <c r="A9258" s="84">
        <v>360</v>
      </c>
      <c r="B9258" s="85">
        <v>42581</v>
      </c>
      <c r="C9258" s="105">
        <v>16.350000000000001</v>
      </c>
      <c r="D9258" s="195">
        <f t="shared" si="177"/>
        <v>1</v>
      </c>
      <c r="E9258"/>
      <c r="F9258" s="96">
        <v>2.77</v>
      </c>
      <c r="G9258" s="91">
        <f t="shared" si="178"/>
        <v>9.56</v>
      </c>
      <c r="H9258" s="41">
        <f t="shared" si="185"/>
        <v>2.5364927022297756E-4</v>
      </c>
      <c r="I9258" s="42">
        <f t="shared" si="186"/>
        <v>112.99626188685866</v>
      </c>
      <c r="J9258" s="41">
        <f t="shared" si="187"/>
        <v>2.6555555555555555E-4</v>
      </c>
      <c r="K9258" s="42">
        <f t="shared" si="188"/>
        <v>5.0054280376493843</v>
      </c>
      <c r="L9258" s="41">
        <f t="shared" si="189"/>
        <v>2.5364927022297756E-4</v>
      </c>
      <c r="M9258" s="42">
        <f t="shared" si="190"/>
        <v>4.7294846448927084</v>
      </c>
    </row>
    <row r="9259" spans="1:13" x14ac:dyDescent="0.2">
      <c r="A9259" s="84">
        <v>360</v>
      </c>
      <c r="B9259" s="85">
        <v>42582</v>
      </c>
      <c r="C9259" s="105">
        <v>16.350000000000001</v>
      </c>
      <c r="D9259" s="195">
        <f t="shared" si="177"/>
        <v>1</v>
      </c>
      <c r="E9259"/>
      <c r="F9259" s="96">
        <v>2.77</v>
      </c>
      <c r="G9259" s="91">
        <f t="shared" si="178"/>
        <v>9.56</v>
      </c>
      <c r="H9259" s="41">
        <f t="shared" si="185"/>
        <v>2.5364927022297756E-4</v>
      </c>
      <c r="I9259" s="42">
        <f t="shared" si="186"/>
        <v>113.02492330622418</v>
      </c>
      <c r="J9259" s="41">
        <f t="shared" si="187"/>
        <v>2.6555555555555555E-4</v>
      </c>
      <c r="K9259" s="42">
        <f t="shared" si="188"/>
        <v>5.0056935932049402</v>
      </c>
      <c r="L9259" s="41">
        <f t="shared" si="189"/>
        <v>2.5364927022297756E-4</v>
      </c>
      <c r="M9259" s="42">
        <f t="shared" si="190"/>
        <v>4.7297382941629316</v>
      </c>
    </row>
    <row r="9260" spans="1:13" x14ac:dyDescent="0.2">
      <c r="A9260" s="84">
        <v>360</v>
      </c>
      <c r="B9260" s="85">
        <v>42583</v>
      </c>
      <c r="C9260" s="105">
        <v>16.37</v>
      </c>
      <c r="D9260" s="195">
        <f t="shared" si="177"/>
        <v>1</v>
      </c>
      <c r="E9260"/>
      <c r="F9260" s="96">
        <v>2.76</v>
      </c>
      <c r="G9260" s="91">
        <f t="shared" si="178"/>
        <v>9.5650000000000013</v>
      </c>
      <c r="H9260" s="41">
        <f t="shared" si="185"/>
        <v>2.53776069197853E-4</v>
      </c>
      <c r="I9260" s="42">
        <f t="shared" si="186"/>
        <v>113.05360632698222</v>
      </c>
      <c r="J9260" s="41">
        <f t="shared" si="187"/>
        <v>2.6569444444444448E-4</v>
      </c>
      <c r="K9260" s="42">
        <f t="shared" si="188"/>
        <v>5.005959287649385</v>
      </c>
      <c r="L9260" s="41">
        <f t="shared" si="189"/>
        <v>2.53776069197853E-4</v>
      </c>
      <c r="M9260" s="42">
        <f t="shared" si="190"/>
        <v>4.7299920702321296</v>
      </c>
    </row>
    <row r="9261" spans="1:13" x14ac:dyDescent="0.2">
      <c r="A9261" s="84">
        <v>360</v>
      </c>
      <c r="B9261" s="85">
        <v>42584</v>
      </c>
      <c r="C9261" s="105">
        <v>16.399999999999999</v>
      </c>
      <c r="D9261" s="195">
        <f t="shared" si="177"/>
        <v>1</v>
      </c>
      <c r="E9261"/>
      <c r="F9261" s="96">
        <v>2.6</v>
      </c>
      <c r="G9261" s="91">
        <f t="shared" si="178"/>
        <v>9.5</v>
      </c>
      <c r="H9261" s="41">
        <f t="shared" si="185"/>
        <v>2.5212723225265243E-4</v>
      </c>
      <c r="I9261" s="42">
        <f t="shared" si="186"/>
        <v>113.08211021984162</v>
      </c>
      <c r="J9261" s="41">
        <f t="shared" si="187"/>
        <v>2.6388888888888886E-4</v>
      </c>
      <c r="K9261" s="42">
        <f t="shared" si="188"/>
        <v>5.0062231765382741</v>
      </c>
      <c r="L9261" s="41">
        <f t="shared" si="189"/>
        <v>2.5212723225265243E-4</v>
      </c>
      <c r="M9261" s="42">
        <f t="shared" si="190"/>
        <v>4.7302441974643825</v>
      </c>
    </row>
    <row r="9262" spans="1:13" x14ac:dyDescent="0.2">
      <c r="A9262" s="84">
        <v>360</v>
      </c>
      <c r="B9262" s="85">
        <v>42585</v>
      </c>
      <c r="C9262" s="105">
        <v>16.399999999999999</v>
      </c>
      <c r="D9262" s="195">
        <f t="shared" si="177"/>
        <v>1</v>
      </c>
      <c r="E9262"/>
      <c r="F9262" s="96">
        <v>2.65</v>
      </c>
      <c r="G9262" s="91">
        <f t="shared" si="178"/>
        <v>9.5249999999999986</v>
      </c>
      <c r="H9262" s="41">
        <f t="shared" si="185"/>
        <v>2.5276151578745853E-4</v>
      </c>
      <c r="I9262" s="42">
        <f t="shared" si="186"/>
        <v>113.11069302542924</v>
      </c>
      <c r="J9262" s="41">
        <f t="shared" si="187"/>
        <v>2.645833333333333E-4</v>
      </c>
      <c r="K9262" s="42">
        <f t="shared" si="188"/>
        <v>5.0064877598716073</v>
      </c>
      <c r="L9262" s="41">
        <f t="shared" si="189"/>
        <v>2.5276151578745853E-4</v>
      </c>
      <c r="M9262" s="42">
        <f t="shared" si="190"/>
        <v>4.7304969589801704</v>
      </c>
    </row>
    <row r="9263" spans="1:13" x14ac:dyDescent="0.2">
      <c r="A9263" s="84">
        <v>360</v>
      </c>
      <c r="B9263" s="85">
        <v>42586</v>
      </c>
      <c r="C9263" s="105">
        <v>16.399999999999999</v>
      </c>
      <c r="D9263" s="195">
        <f t="shared" si="177"/>
        <v>1</v>
      </c>
      <c r="E9263"/>
      <c r="F9263" s="96">
        <v>2.65</v>
      </c>
      <c r="G9263" s="91">
        <f t="shared" si="178"/>
        <v>9.5249999999999986</v>
      </c>
      <c r="H9263" s="41">
        <f t="shared" si="185"/>
        <v>2.5276151578745853E-4</v>
      </c>
      <c r="I9263" s="42">
        <f t="shared" si="186"/>
        <v>113.13928305565013</v>
      </c>
      <c r="J9263" s="41">
        <f t="shared" si="187"/>
        <v>2.645833333333333E-4</v>
      </c>
      <c r="K9263" s="42">
        <f t="shared" si="188"/>
        <v>5.0067523432049406</v>
      </c>
      <c r="L9263" s="41">
        <f t="shared" si="189"/>
        <v>2.5276151578745853E-4</v>
      </c>
      <c r="M9263" s="42">
        <f t="shared" si="190"/>
        <v>4.7307497204959574</v>
      </c>
    </row>
    <row r="9264" spans="1:13" x14ac:dyDescent="0.2">
      <c r="A9264" s="84">
        <v>360</v>
      </c>
      <c r="B9264" s="85">
        <v>42587</v>
      </c>
      <c r="C9264" s="105">
        <v>16.420000000000002</v>
      </c>
      <c r="D9264" s="195">
        <f t="shared" si="177"/>
        <v>1</v>
      </c>
      <c r="E9264"/>
      <c r="F9264" s="96">
        <v>2.68</v>
      </c>
      <c r="G9264" s="91">
        <f t="shared" si="178"/>
        <v>9.5500000000000007</v>
      </c>
      <c r="H9264" s="41">
        <f t="shared" si="185"/>
        <v>2.5339565496040883E-4</v>
      </c>
      <c r="I9264" s="42">
        <f t="shared" si="186"/>
        <v>113.16795205838176</v>
      </c>
      <c r="J9264" s="41">
        <f t="shared" si="187"/>
        <v>2.652777777777778E-4</v>
      </c>
      <c r="K9264" s="42">
        <f t="shared" si="188"/>
        <v>5.007017620982718</v>
      </c>
      <c r="L9264" s="41">
        <f t="shared" si="189"/>
        <v>2.5339565496040883E-4</v>
      </c>
      <c r="M9264" s="42">
        <f t="shared" si="190"/>
        <v>4.7310031161509176</v>
      </c>
    </row>
    <row r="9265" spans="1:13" x14ac:dyDescent="0.2">
      <c r="A9265" s="84">
        <v>360</v>
      </c>
      <c r="B9265" s="85">
        <v>42588</v>
      </c>
      <c r="C9265" s="105">
        <v>16.420000000000002</v>
      </c>
      <c r="D9265" s="195">
        <f t="shared" si="177"/>
        <v>1</v>
      </c>
      <c r="E9265"/>
      <c r="F9265" s="96">
        <v>2.68</v>
      </c>
      <c r="G9265" s="91">
        <f t="shared" si="178"/>
        <v>9.5500000000000007</v>
      </c>
      <c r="H9265" s="41">
        <f t="shared" si="185"/>
        <v>2.5339565496040883E-4</v>
      </c>
      <c r="I9265" s="42">
        <f t="shared" si="186"/>
        <v>113.19662832571412</v>
      </c>
      <c r="J9265" s="41">
        <f t="shared" si="187"/>
        <v>2.652777777777778E-4</v>
      </c>
      <c r="K9265" s="42">
        <f t="shared" si="188"/>
        <v>5.0072828987604954</v>
      </c>
      <c r="L9265" s="41">
        <f t="shared" si="189"/>
        <v>2.5339565496040883E-4</v>
      </c>
      <c r="M9265" s="42">
        <f t="shared" si="190"/>
        <v>4.7312565118058778</v>
      </c>
    </row>
    <row r="9266" spans="1:13" x14ac:dyDescent="0.2">
      <c r="A9266" s="84">
        <v>360</v>
      </c>
      <c r="B9266" s="85">
        <v>42589</v>
      </c>
      <c r="C9266" s="105">
        <v>16.420000000000002</v>
      </c>
      <c r="D9266" s="195">
        <f t="shared" si="177"/>
        <v>1</v>
      </c>
      <c r="E9266"/>
      <c r="F9266" s="96">
        <v>2.68</v>
      </c>
      <c r="G9266" s="91">
        <f t="shared" si="178"/>
        <v>9.5500000000000007</v>
      </c>
      <c r="H9266" s="41">
        <f t="shared" si="185"/>
        <v>2.5339565496040883E-4</v>
      </c>
      <c r="I9266" s="42">
        <f t="shared" si="186"/>
        <v>113.22531185948802</v>
      </c>
      <c r="J9266" s="41">
        <f t="shared" si="187"/>
        <v>2.652777777777778E-4</v>
      </c>
      <c r="K9266" s="42">
        <f t="shared" si="188"/>
        <v>5.0075481765382728</v>
      </c>
      <c r="L9266" s="41">
        <f t="shared" si="189"/>
        <v>2.5339565496040883E-4</v>
      </c>
      <c r="M9266" s="42">
        <f t="shared" si="190"/>
        <v>4.731509907460838</v>
      </c>
    </row>
    <row r="9267" spans="1:13" x14ac:dyDescent="0.2">
      <c r="A9267" s="84">
        <v>360</v>
      </c>
      <c r="B9267" s="85">
        <v>42590</v>
      </c>
      <c r="C9267" s="105">
        <v>16.38</v>
      </c>
      <c r="D9267" s="195">
        <f t="shared" si="177"/>
        <v>1</v>
      </c>
      <c r="E9267"/>
      <c r="F9267" s="96">
        <v>2.7</v>
      </c>
      <c r="G9267" s="91">
        <f t="shared" si="178"/>
        <v>9.5399999999999991</v>
      </c>
      <c r="H9267" s="41">
        <f t="shared" si="185"/>
        <v>2.5314201661053026E-4</v>
      </c>
      <c r="I9267" s="42">
        <f t="shared" si="186"/>
        <v>113.25397394326349</v>
      </c>
      <c r="J9267" s="41">
        <f t="shared" si="187"/>
        <v>2.6499999999999999E-4</v>
      </c>
      <c r="K9267" s="42">
        <f t="shared" si="188"/>
        <v>5.0078131765382725</v>
      </c>
      <c r="L9267" s="41">
        <f t="shared" si="189"/>
        <v>2.5314201661053026E-4</v>
      </c>
      <c r="M9267" s="42">
        <f t="shared" si="190"/>
        <v>4.7317630494774487</v>
      </c>
    </row>
    <row r="9268" spans="1:13" x14ac:dyDescent="0.2">
      <c r="A9268" s="84">
        <v>360</v>
      </c>
      <c r="B9268" s="85">
        <v>42591</v>
      </c>
      <c r="C9268" s="105">
        <v>16.420000000000002</v>
      </c>
      <c r="D9268" s="195">
        <f t="shared" si="177"/>
        <v>1</v>
      </c>
      <c r="E9268"/>
      <c r="F9268" s="96">
        <v>2.71</v>
      </c>
      <c r="G9268" s="91">
        <f t="shared" si="178"/>
        <v>9.5650000000000013</v>
      </c>
      <c r="H9268" s="41">
        <f t="shared" si="185"/>
        <v>2.53776069197853E-4</v>
      </c>
      <c r="I9268" s="42">
        <f t="shared" si="186"/>
        <v>113.28271509159184</v>
      </c>
      <c r="J9268" s="41">
        <f t="shared" si="187"/>
        <v>2.6569444444444448E-4</v>
      </c>
      <c r="K9268" s="42">
        <f t="shared" si="188"/>
        <v>5.0080788709827173</v>
      </c>
      <c r="L9268" s="41">
        <f t="shared" si="189"/>
        <v>2.53776069197853E-4</v>
      </c>
      <c r="M9268" s="42">
        <f t="shared" si="190"/>
        <v>4.7320168255466468</v>
      </c>
    </row>
    <row r="9269" spans="1:13" x14ac:dyDescent="0.2">
      <c r="A9269" s="84">
        <v>360</v>
      </c>
      <c r="B9269" s="85">
        <v>42592</v>
      </c>
      <c r="C9269" s="105">
        <v>16.440000000000001</v>
      </c>
      <c r="D9269" s="195">
        <f t="shared" si="177"/>
        <v>1</v>
      </c>
      <c r="E9269"/>
      <c r="F9269" s="96">
        <v>2.71</v>
      </c>
      <c r="G9269" s="91">
        <f t="shared" si="178"/>
        <v>9.5750000000000011</v>
      </c>
      <c r="H9269" s="41">
        <f t="shared" si="185"/>
        <v>2.5402964983700649E-4</v>
      </c>
      <c r="I9269" s="42">
        <f t="shared" si="186"/>
        <v>113.31149226003915</v>
      </c>
      <c r="J9269" s="41">
        <f t="shared" si="187"/>
        <v>2.6597222222222224E-4</v>
      </c>
      <c r="K9269" s="42">
        <f t="shared" si="188"/>
        <v>5.0083448432049398</v>
      </c>
      <c r="L9269" s="41">
        <f t="shared" si="189"/>
        <v>2.5402964983700649E-4</v>
      </c>
      <c r="M9269" s="42">
        <f t="shared" si="190"/>
        <v>4.732270855196484</v>
      </c>
    </row>
    <row r="9270" spans="1:13" x14ac:dyDescent="0.2">
      <c r="A9270" s="84">
        <v>360</v>
      </c>
      <c r="B9270" s="85">
        <v>42593</v>
      </c>
      <c r="C9270" s="105">
        <v>16.43</v>
      </c>
      <c r="D9270" s="195">
        <f t="shared" si="177"/>
        <v>1</v>
      </c>
      <c r="E9270"/>
      <c r="F9270" s="96">
        <v>2.69</v>
      </c>
      <c r="G9270" s="91">
        <f t="shared" si="178"/>
        <v>9.56</v>
      </c>
      <c r="H9270" s="41">
        <f t="shared" si="185"/>
        <v>2.5364927022297756E-4</v>
      </c>
      <c r="I9270" s="42">
        <f t="shared" si="186"/>
        <v>113.34023363735878</v>
      </c>
      <c r="J9270" s="41">
        <f t="shared" si="187"/>
        <v>2.6555555555555555E-4</v>
      </c>
      <c r="K9270" s="42">
        <f t="shared" si="188"/>
        <v>5.0086103987604957</v>
      </c>
      <c r="L9270" s="41">
        <f t="shared" si="189"/>
        <v>2.5364927022297756E-4</v>
      </c>
      <c r="M9270" s="42">
        <f t="shared" si="190"/>
        <v>4.7325245044667072</v>
      </c>
    </row>
    <row r="9271" spans="1:13" x14ac:dyDescent="0.2">
      <c r="A9271" s="84">
        <v>360</v>
      </c>
      <c r="B9271" s="85">
        <v>42594</v>
      </c>
      <c r="C9271" s="105">
        <v>16.41</v>
      </c>
      <c r="D9271" s="195">
        <f t="shared" si="177"/>
        <v>1</v>
      </c>
      <c r="E9271"/>
      <c r="F9271" s="96">
        <v>2.71</v>
      </c>
      <c r="G9271" s="91">
        <f t="shared" si="178"/>
        <v>9.56</v>
      </c>
      <c r="H9271" s="41">
        <f t="shared" si="185"/>
        <v>2.5364927022297756E-4</v>
      </c>
      <c r="I9271" s="42">
        <f t="shared" si="186"/>
        <v>113.3689823049078</v>
      </c>
      <c r="J9271" s="41">
        <f t="shared" si="187"/>
        <v>2.6555555555555555E-4</v>
      </c>
      <c r="K9271" s="42">
        <f t="shared" si="188"/>
        <v>5.0088759543160517</v>
      </c>
      <c r="L9271" s="41">
        <f t="shared" si="189"/>
        <v>2.5364927022297756E-4</v>
      </c>
      <c r="M9271" s="42">
        <f t="shared" si="190"/>
        <v>4.7327781537369304</v>
      </c>
    </row>
    <row r="9272" spans="1:13" x14ac:dyDescent="0.2">
      <c r="A9272" s="84">
        <v>360</v>
      </c>
      <c r="B9272" s="85">
        <v>42595</v>
      </c>
      <c r="C9272" s="105">
        <v>16.41</v>
      </c>
      <c r="D9272" s="195">
        <f t="shared" si="177"/>
        <v>1</v>
      </c>
      <c r="E9272"/>
      <c r="F9272" s="96">
        <v>2.71</v>
      </c>
      <c r="G9272" s="91">
        <f t="shared" si="178"/>
        <v>9.56</v>
      </c>
      <c r="H9272" s="41">
        <f t="shared" si="185"/>
        <v>2.5364927022297756E-4</v>
      </c>
      <c r="I9272" s="42">
        <f t="shared" si="186"/>
        <v>113.39773826453536</v>
      </c>
      <c r="J9272" s="41">
        <f t="shared" si="187"/>
        <v>2.6555555555555555E-4</v>
      </c>
      <c r="K9272" s="42">
        <f t="shared" si="188"/>
        <v>5.0091415098716077</v>
      </c>
      <c r="L9272" s="41">
        <f t="shared" si="189"/>
        <v>2.5364927022297756E-4</v>
      </c>
      <c r="M9272" s="42">
        <f t="shared" si="190"/>
        <v>4.7330318030071536</v>
      </c>
    </row>
    <row r="9273" spans="1:13" x14ac:dyDescent="0.2">
      <c r="A9273" s="84">
        <v>360</v>
      </c>
      <c r="B9273" s="85">
        <v>42596</v>
      </c>
      <c r="C9273" s="105">
        <v>16.41</v>
      </c>
      <c r="D9273" s="195">
        <f t="shared" si="177"/>
        <v>1</v>
      </c>
      <c r="E9273"/>
      <c r="F9273" s="96">
        <v>2.71</v>
      </c>
      <c r="G9273" s="91">
        <f t="shared" si="178"/>
        <v>9.56</v>
      </c>
      <c r="H9273" s="41">
        <f t="shared" si="185"/>
        <v>2.5364927022297756E-4</v>
      </c>
      <c r="I9273" s="42">
        <f t="shared" si="186"/>
        <v>113.4265015180911</v>
      </c>
      <c r="J9273" s="41">
        <f t="shared" si="187"/>
        <v>2.6555555555555555E-4</v>
      </c>
      <c r="K9273" s="42">
        <f t="shared" si="188"/>
        <v>5.0094070654271636</v>
      </c>
      <c r="L9273" s="41">
        <f t="shared" si="189"/>
        <v>2.5364927022297756E-4</v>
      </c>
      <c r="M9273" s="42">
        <f t="shared" si="190"/>
        <v>4.7332854522773768</v>
      </c>
    </row>
    <row r="9274" spans="1:13" x14ac:dyDescent="0.2">
      <c r="A9274" s="84">
        <v>360</v>
      </c>
      <c r="B9274" s="85">
        <v>42597</v>
      </c>
      <c r="C9274" s="105">
        <v>16.420000000000002</v>
      </c>
      <c r="D9274" s="195">
        <f t="shared" si="177"/>
        <v>1</v>
      </c>
      <c r="E9274"/>
      <c r="F9274" s="96">
        <v>2.71</v>
      </c>
      <c r="G9274" s="91">
        <f t="shared" si="178"/>
        <v>9.5650000000000013</v>
      </c>
      <c r="H9274" s="41">
        <f t="shared" si="185"/>
        <v>2.53776069197853E-4</v>
      </c>
      <c r="I9274" s="42">
        <f t="shared" si="186"/>
        <v>113.45528644978923</v>
      </c>
      <c r="J9274" s="41">
        <f t="shared" si="187"/>
        <v>2.6569444444444448E-4</v>
      </c>
      <c r="K9274" s="42">
        <f t="shared" si="188"/>
        <v>5.0096727598716084</v>
      </c>
      <c r="L9274" s="41">
        <f t="shared" si="189"/>
        <v>2.53776069197853E-4</v>
      </c>
      <c r="M9274" s="42">
        <f t="shared" si="190"/>
        <v>4.7335392283465749</v>
      </c>
    </row>
    <row r="9275" spans="1:13" x14ac:dyDescent="0.2">
      <c r="A9275" s="84">
        <v>360</v>
      </c>
      <c r="B9275" s="85">
        <v>42598</v>
      </c>
      <c r="C9275" s="105">
        <v>16.420000000000002</v>
      </c>
      <c r="D9275" s="195">
        <f t="shared" si="177"/>
        <v>1</v>
      </c>
      <c r="E9275"/>
      <c r="F9275" s="96">
        <v>2.67</v>
      </c>
      <c r="G9275" s="91">
        <f t="shared" si="178"/>
        <v>9.5450000000000017</v>
      </c>
      <c r="H9275" s="41">
        <f t="shared" si="185"/>
        <v>2.5326883867160532E-4</v>
      </c>
      <c r="I9275" s="42">
        <f t="shared" si="186"/>
        <v>113.48402113842953</v>
      </c>
      <c r="J9275" s="41">
        <f t="shared" si="187"/>
        <v>2.6513888888888892E-4</v>
      </c>
      <c r="K9275" s="42">
        <f t="shared" si="188"/>
        <v>5.009937898760497</v>
      </c>
      <c r="L9275" s="41">
        <f t="shared" si="189"/>
        <v>2.5326883867160532E-4</v>
      </c>
      <c r="M9275" s="42">
        <f t="shared" si="190"/>
        <v>4.733792497185247</v>
      </c>
    </row>
    <row r="9276" spans="1:13" x14ac:dyDescent="0.2">
      <c r="A9276" s="84">
        <v>360</v>
      </c>
      <c r="B9276" s="85">
        <v>42599</v>
      </c>
      <c r="C9276" s="105">
        <v>16.39</v>
      </c>
      <c r="D9276" s="195">
        <f t="shared" ref="D9276:D9339" si="191">B9276-B9275</f>
        <v>1</v>
      </c>
      <c r="E9276"/>
      <c r="F9276" s="96">
        <v>2.7</v>
      </c>
      <c r="G9276" s="91">
        <f t="shared" si="178"/>
        <v>9.5449999999999999</v>
      </c>
      <c r="H9276" s="41">
        <f t="shared" si="185"/>
        <v>2.5326883867160532E-4</v>
      </c>
      <c r="I9276" s="42">
        <f t="shared" si="186"/>
        <v>113.51276310467104</v>
      </c>
      <c r="J9276" s="41">
        <f t="shared" si="187"/>
        <v>2.6513888888888887E-4</v>
      </c>
      <c r="K9276" s="42">
        <f t="shared" si="188"/>
        <v>5.0102030376493856</v>
      </c>
      <c r="L9276" s="41">
        <f t="shared" si="189"/>
        <v>2.5326883867160532E-4</v>
      </c>
      <c r="M9276" s="42">
        <f t="shared" si="190"/>
        <v>4.7340457660239181</v>
      </c>
    </row>
    <row r="9277" spans="1:13" x14ac:dyDescent="0.2">
      <c r="A9277" s="84">
        <v>360</v>
      </c>
      <c r="B9277" s="85">
        <v>42600</v>
      </c>
      <c r="C9277" s="105">
        <v>16.39</v>
      </c>
      <c r="D9277" s="195">
        <f t="shared" si="191"/>
        <v>1</v>
      </c>
      <c r="E9277"/>
      <c r="F9277" s="96">
        <v>2.68</v>
      </c>
      <c r="G9277" s="91">
        <f t="shared" si="178"/>
        <v>9.5350000000000001</v>
      </c>
      <c r="H9277" s="41">
        <f t="shared" si="185"/>
        <v>2.5301518877651752E-4</v>
      </c>
      <c r="I9277" s="42">
        <f t="shared" si="186"/>
        <v>113.54148355785651</v>
      </c>
      <c r="J9277" s="41">
        <f t="shared" si="187"/>
        <v>2.6486111111111111E-4</v>
      </c>
      <c r="K9277" s="42">
        <f t="shared" si="188"/>
        <v>5.0104678987604965</v>
      </c>
      <c r="L9277" s="41">
        <f t="shared" si="189"/>
        <v>2.5301518877651752E-4</v>
      </c>
      <c r="M9277" s="42">
        <f t="shared" si="190"/>
        <v>4.7342987812126944</v>
      </c>
    </row>
    <row r="9278" spans="1:13" x14ac:dyDescent="0.2">
      <c r="A9278" s="84">
        <v>360</v>
      </c>
      <c r="B9278" s="85">
        <v>42601</v>
      </c>
      <c r="C9278" s="105">
        <v>16.39</v>
      </c>
      <c r="D9278" s="195">
        <f t="shared" si="191"/>
        <v>1</v>
      </c>
      <c r="E9278"/>
      <c r="F9278" s="96">
        <v>2.67</v>
      </c>
      <c r="G9278" s="91">
        <f t="shared" si="178"/>
        <v>9.5300000000000011</v>
      </c>
      <c r="H9278" s="41">
        <f t="shared" si="185"/>
        <v>2.5288835516890096E-4</v>
      </c>
      <c r="I9278" s="42">
        <f t="shared" si="186"/>
        <v>113.57019687687689</v>
      </c>
      <c r="J9278" s="41">
        <f t="shared" si="187"/>
        <v>2.6472222222222224E-4</v>
      </c>
      <c r="K9278" s="42">
        <f t="shared" si="188"/>
        <v>5.0107326209827185</v>
      </c>
      <c r="L9278" s="41">
        <f t="shared" si="189"/>
        <v>2.5288835516890096E-4</v>
      </c>
      <c r="M9278" s="42">
        <f t="shared" si="190"/>
        <v>4.7345516695678631</v>
      </c>
    </row>
    <row r="9279" spans="1:13" x14ac:dyDescent="0.2">
      <c r="A9279" s="84">
        <v>360</v>
      </c>
      <c r="B9279" s="85">
        <v>42602</v>
      </c>
      <c r="C9279" s="105">
        <v>16.39</v>
      </c>
      <c r="D9279" s="195">
        <f t="shared" si="191"/>
        <v>1</v>
      </c>
      <c r="E9279"/>
      <c r="F9279" s="96">
        <v>2.67</v>
      </c>
      <c r="G9279" s="91">
        <f t="shared" si="178"/>
        <v>9.5300000000000011</v>
      </c>
      <c r="H9279" s="41">
        <f t="shared" si="185"/>
        <v>2.5288835516890096E-4</v>
      </c>
      <c r="I9279" s="42">
        <f t="shared" si="186"/>
        <v>113.59891745716129</v>
      </c>
      <c r="J9279" s="41">
        <f t="shared" si="187"/>
        <v>2.6472222222222224E-4</v>
      </c>
      <c r="K9279" s="42">
        <f t="shared" si="188"/>
        <v>5.0109973432049406</v>
      </c>
      <c r="L9279" s="41">
        <f t="shared" si="189"/>
        <v>2.5288835516890096E-4</v>
      </c>
      <c r="M9279" s="42">
        <f t="shared" si="190"/>
        <v>4.7348045579230318</v>
      </c>
    </row>
    <row r="9280" spans="1:13" x14ac:dyDescent="0.2">
      <c r="A9280" s="84">
        <v>360</v>
      </c>
      <c r="B9280" s="85">
        <v>42603</v>
      </c>
      <c r="C9280" s="105">
        <v>16.39</v>
      </c>
      <c r="D9280" s="195">
        <f t="shared" si="191"/>
        <v>1</v>
      </c>
      <c r="E9280"/>
      <c r="F9280" s="96">
        <v>2.67</v>
      </c>
      <c r="G9280" s="91">
        <f t="shared" si="178"/>
        <v>9.5300000000000011</v>
      </c>
      <c r="H9280" s="41">
        <f t="shared" si="185"/>
        <v>2.5288835516890096E-4</v>
      </c>
      <c r="I9280" s="42">
        <f t="shared" si="186"/>
        <v>113.62764530054601</v>
      </c>
      <c r="J9280" s="41">
        <f t="shared" si="187"/>
        <v>2.6472222222222224E-4</v>
      </c>
      <c r="K9280" s="42">
        <f t="shared" si="188"/>
        <v>5.0112620654271627</v>
      </c>
      <c r="L9280" s="41">
        <f t="shared" si="189"/>
        <v>2.5288835516890096E-4</v>
      </c>
      <c r="M9280" s="42">
        <f t="shared" si="190"/>
        <v>4.7350574462782005</v>
      </c>
    </row>
    <row r="9281" spans="1:13" x14ac:dyDescent="0.2">
      <c r="A9281" s="84">
        <v>360</v>
      </c>
      <c r="B9281" s="85">
        <v>42604</v>
      </c>
      <c r="C9281" s="105">
        <v>16.39</v>
      </c>
      <c r="D9281" s="195">
        <f t="shared" si="191"/>
        <v>1</v>
      </c>
      <c r="E9281"/>
      <c r="F9281" s="96">
        <v>2.69</v>
      </c>
      <c r="G9281" s="91">
        <f t="shared" si="178"/>
        <v>9.5400000000000009</v>
      </c>
      <c r="H9281" s="41">
        <f t="shared" si="185"/>
        <v>2.5314201661053026E-4</v>
      </c>
      <c r="I9281" s="42">
        <f t="shared" si="186"/>
        <v>113.65640923182009</v>
      </c>
      <c r="J9281" s="41">
        <f t="shared" si="187"/>
        <v>2.6500000000000004E-4</v>
      </c>
      <c r="K9281" s="42">
        <f t="shared" si="188"/>
        <v>5.0115270654271624</v>
      </c>
      <c r="L9281" s="41">
        <f t="shared" si="189"/>
        <v>2.5314201661053026E-4</v>
      </c>
      <c r="M9281" s="42">
        <f t="shared" si="190"/>
        <v>4.7353105882948112</v>
      </c>
    </row>
    <row r="9282" spans="1:13" x14ac:dyDescent="0.2">
      <c r="A9282" s="84">
        <v>360</v>
      </c>
      <c r="B9282" s="85">
        <v>42605</v>
      </c>
      <c r="C9282" s="105">
        <v>17.239999999999998</v>
      </c>
      <c r="D9282" s="195">
        <f t="shared" si="191"/>
        <v>1</v>
      </c>
      <c r="E9282"/>
      <c r="F9282" s="96">
        <v>2.67</v>
      </c>
      <c r="G9282" s="91">
        <f t="shared" si="178"/>
        <v>9.9549999999999983</v>
      </c>
      <c r="H9282" s="41">
        <f t="shared" si="185"/>
        <v>2.6364865251715663E-4</v>
      </c>
      <c r="I9282" s="42">
        <f t="shared" si="186"/>
        <v>113.68637459096399</v>
      </c>
      <c r="J9282" s="41">
        <f t="shared" si="187"/>
        <v>2.7652777777777772E-4</v>
      </c>
      <c r="K9282" s="42">
        <f t="shared" si="188"/>
        <v>5.0118035932049398</v>
      </c>
      <c r="L9282" s="41">
        <f t="shared" si="189"/>
        <v>2.6364865251715663E-4</v>
      </c>
      <c r="M9282" s="42">
        <f t="shared" si="190"/>
        <v>4.7355742369473282</v>
      </c>
    </row>
    <row r="9283" spans="1:13" x14ac:dyDescent="0.2">
      <c r="A9283" s="84">
        <v>360</v>
      </c>
      <c r="B9283" s="85">
        <v>42606</v>
      </c>
      <c r="C9283" s="105">
        <v>17.29</v>
      </c>
      <c r="D9283" s="195">
        <f t="shared" si="191"/>
        <v>1</v>
      </c>
      <c r="E9283"/>
      <c r="F9283" s="96">
        <v>2.78</v>
      </c>
      <c r="G9283" s="91">
        <f t="shared" si="178"/>
        <v>10.035</v>
      </c>
      <c r="H9283" s="41">
        <f t="shared" si="185"/>
        <v>2.6566948114692401E-4</v>
      </c>
      <c r="I9283" s="42">
        <f t="shared" si="186"/>
        <v>113.71657759111505</v>
      </c>
      <c r="J9283" s="41">
        <f t="shared" si="187"/>
        <v>2.7875000000000003E-4</v>
      </c>
      <c r="K9283" s="42">
        <f t="shared" si="188"/>
        <v>5.0120823432049395</v>
      </c>
      <c r="L9283" s="41">
        <f t="shared" si="189"/>
        <v>2.6566948114692401E-4</v>
      </c>
      <c r="M9283" s="42">
        <f t="shared" si="190"/>
        <v>4.7358399064284749</v>
      </c>
    </row>
    <row r="9284" spans="1:13" x14ac:dyDescent="0.2">
      <c r="A9284" s="84">
        <v>360</v>
      </c>
      <c r="B9284" s="85">
        <v>42607</v>
      </c>
      <c r="C9284" s="105">
        <v>16.54</v>
      </c>
      <c r="D9284" s="195">
        <f t="shared" si="191"/>
        <v>1</v>
      </c>
      <c r="E9284"/>
      <c r="F9284" s="96">
        <v>2.79</v>
      </c>
      <c r="G9284" s="91">
        <f t="shared" si="178"/>
        <v>9.6649999999999991</v>
      </c>
      <c r="H9284" s="41">
        <f t="shared" si="185"/>
        <v>2.5631083763677509E-4</v>
      </c>
      <c r="I9284" s="42">
        <f t="shared" si="186"/>
        <v>113.74572438237062</v>
      </c>
      <c r="J9284" s="41">
        <f t="shared" si="187"/>
        <v>2.6847222222222219E-4</v>
      </c>
      <c r="K9284" s="42">
        <f t="shared" si="188"/>
        <v>5.0123508154271619</v>
      </c>
      <c r="L9284" s="41">
        <f t="shared" si="189"/>
        <v>2.5631083763677509E-4</v>
      </c>
      <c r="M9284" s="42">
        <f t="shared" si="190"/>
        <v>4.7360962172661116</v>
      </c>
    </row>
    <row r="9285" spans="1:13" x14ac:dyDescent="0.2">
      <c r="A9285" s="84">
        <v>360</v>
      </c>
      <c r="B9285" s="85">
        <v>42608</v>
      </c>
      <c r="C9285" s="105">
        <v>16.559999999999999</v>
      </c>
      <c r="D9285" s="195">
        <f t="shared" si="191"/>
        <v>1</v>
      </c>
      <c r="E9285"/>
      <c r="F9285" s="96">
        <v>2.78</v>
      </c>
      <c r="G9285" s="91">
        <f t="shared" si="178"/>
        <v>9.67</v>
      </c>
      <c r="H9285" s="41">
        <f t="shared" si="185"/>
        <v>2.5643751554649263E-4</v>
      </c>
      <c r="I9285" s="42">
        <f t="shared" si="186"/>
        <v>113.77489305333528</v>
      </c>
      <c r="J9285" s="41">
        <f t="shared" si="187"/>
        <v>2.6861111111111112E-4</v>
      </c>
      <c r="K9285" s="42">
        <f t="shared" si="188"/>
        <v>5.0126194265382731</v>
      </c>
      <c r="L9285" s="41">
        <f t="shared" si="189"/>
        <v>2.5643751554649263E-4</v>
      </c>
      <c r="M9285" s="42">
        <f t="shared" si="190"/>
        <v>4.7363526547816583</v>
      </c>
    </row>
    <row r="9286" spans="1:13" x14ac:dyDescent="0.2">
      <c r="A9286" s="84">
        <v>360</v>
      </c>
      <c r="B9286" s="85">
        <v>42609</v>
      </c>
      <c r="C9286" s="105">
        <v>16.559999999999999</v>
      </c>
      <c r="D9286" s="195">
        <f t="shared" si="191"/>
        <v>1</v>
      </c>
      <c r="E9286"/>
      <c r="F9286" s="96">
        <v>2.78</v>
      </c>
      <c r="G9286" s="91">
        <f t="shared" si="178"/>
        <v>9.67</v>
      </c>
      <c r="H9286" s="41">
        <f t="shared" si="185"/>
        <v>2.5643751554649263E-4</v>
      </c>
      <c r="I9286" s="42">
        <f t="shared" si="186"/>
        <v>113.80406920424144</v>
      </c>
      <c r="J9286" s="41">
        <f t="shared" si="187"/>
        <v>2.6861111111111112E-4</v>
      </c>
      <c r="K9286" s="42">
        <f t="shared" si="188"/>
        <v>5.0128880376493843</v>
      </c>
      <c r="L9286" s="41">
        <f t="shared" si="189"/>
        <v>2.5643751554649263E-4</v>
      </c>
      <c r="M9286" s="42">
        <f t="shared" si="190"/>
        <v>4.7366090922972051</v>
      </c>
    </row>
    <row r="9287" spans="1:13" x14ac:dyDescent="0.2">
      <c r="A9287" s="84">
        <v>360</v>
      </c>
      <c r="B9287" s="85">
        <v>42610</v>
      </c>
      <c r="C9287" s="105">
        <v>16.559999999999999</v>
      </c>
      <c r="D9287" s="195">
        <f t="shared" si="191"/>
        <v>1</v>
      </c>
      <c r="E9287"/>
      <c r="F9287" s="96">
        <v>2.78</v>
      </c>
      <c r="G9287" s="91">
        <f t="shared" si="178"/>
        <v>9.67</v>
      </c>
      <c r="H9287" s="41">
        <f t="shared" si="185"/>
        <v>2.5643751554649263E-4</v>
      </c>
      <c r="I9287" s="42">
        <f t="shared" si="186"/>
        <v>113.83325283700727</v>
      </c>
      <c r="J9287" s="41">
        <f t="shared" si="187"/>
        <v>2.6861111111111112E-4</v>
      </c>
      <c r="K9287" s="42">
        <f t="shared" si="188"/>
        <v>5.0131566487604955</v>
      </c>
      <c r="L9287" s="41">
        <f t="shared" si="189"/>
        <v>2.5643751554649263E-4</v>
      </c>
      <c r="M9287" s="42">
        <f t="shared" si="190"/>
        <v>4.7368655298127518</v>
      </c>
    </row>
    <row r="9288" spans="1:13" x14ac:dyDescent="0.2">
      <c r="A9288" s="84">
        <v>360</v>
      </c>
      <c r="B9288" s="85">
        <v>42611</v>
      </c>
      <c r="C9288" s="105">
        <v>16.57</v>
      </c>
      <c r="D9288" s="195">
        <f t="shared" si="191"/>
        <v>1</v>
      </c>
      <c r="E9288"/>
      <c r="F9288" s="96">
        <v>2.79</v>
      </c>
      <c r="G9288" s="91">
        <f t="shared" si="178"/>
        <v>9.68</v>
      </c>
      <c r="H9288" s="41">
        <f t="shared" si="185"/>
        <v>2.5669085408819292E-4</v>
      </c>
      <c r="I9288" s="42">
        <f t="shared" si="186"/>
        <v>113.86247279190164</v>
      </c>
      <c r="J9288" s="41">
        <f t="shared" si="187"/>
        <v>2.6888888888888888E-4</v>
      </c>
      <c r="K9288" s="42">
        <f t="shared" si="188"/>
        <v>5.0134255376493844</v>
      </c>
      <c r="L9288" s="41">
        <f t="shared" si="189"/>
        <v>2.5669085408819292E-4</v>
      </c>
      <c r="M9288" s="42">
        <f t="shared" si="190"/>
        <v>4.7371222206668397</v>
      </c>
    </row>
    <row r="9289" spans="1:13" x14ac:dyDescent="0.2">
      <c r="A9289" s="84">
        <v>360</v>
      </c>
      <c r="B9289" s="85">
        <v>42612</v>
      </c>
      <c r="C9289" s="105">
        <v>16.57</v>
      </c>
      <c r="D9289" s="195">
        <f t="shared" si="191"/>
        <v>1</v>
      </c>
      <c r="E9289"/>
      <c r="F9289" s="96">
        <v>2.79</v>
      </c>
      <c r="G9289" s="91">
        <f t="shared" si="178"/>
        <v>9.68</v>
      </c>
      <c r="H9289" s="41">
        <f t="shared" si="185"/>
        <v>2.5669085408819292E-4</v>
      </c>
      <c r="I9289" s="42">
        <f t="shared" si="186"/>
        <v>113.89170024729118</v>
      </c>
      <c r="J9289" s="41">
        <f t="shared" si="187"/>
        <v>2.6888888888888888E-4</v>
      </c>
      <c r="K9289" s="42">
        <f t="shared" si="188"/>
        <v>5.0136944265382732</v>
      </c>
      <c r="L9289" s="41">
        <f t="shared" si="189"/>
        <v>2.5669085408819292E-4</v>
      </c>
      <c r="M9289" s="42">
        <f t="shared" si="190"/>
        <v>4.7373789115209277</v>
      </c>
    </row>
    <row r="9290" spans="1:13" x14ac:dyDescent="0.2">
      <c r="A9290" s="84">
        <v>360</v>
      </c>
      <c r="B9290" s="85">
        <v>42613</v>
      </c>
      <c r="C9290" s="105">
        <v>16.649999999999999</v>
      </c>
      <c r="D9290" s="195">
        <f t="shared" si="191"/>
        <v>1</v>
      </c>
      <c r="E9290"/>
      <c r="F9290" s="96">
        <v>2.79</v>
      </c>
      <c r="G9290" s="91">
        <f t="shared" si="178"/>
        <v>9.7199999999999989</v>
      </c>
      <c r="H9290" s="41">
        <f t="shared" si="185"/>
        <v>2.5770397797009181E-4</v>
      </c>
      <c r="I9290" s="42">
        <f t="shared" si="186"/>
        <v>113.92105059150269</v>
      </c>
      <c r="J9290" s="41">
        <f t="shared" si="187"/>
        <v>2.6999999999999995E-4</v>
      </c>
      <c r="K9290" s="42">
        <f t="shared" si="188"/>
        <v>5.0139644265382737</v>
      </c>
      <c r="L9290" s="41">
        <f t="shared" si="189"/>
        <v>2.5770397797009181E-4</v>
      </c>
      <c r="M9290" s="42">
        <f t="shared" si="190"/>
        <v>4.7376366154988983</v>
      </c>
    </row>
    <row r="9291" spans="1:13" x14ac:dyDescent="0.2">
      <c r="A9291" s="84">
        <v>360</v>
      </c>
      <c r="B9291" s="85">
        <v>42614</v>
      </c>
      <c r="C9291" s="105">
        <v>16.7</v>
      </c>
      <c r="D9291" s="195">
        <f t="shared" si="191"/>
        <v>1</v>
      </c>
      <c r="E9291"/>
      <c r="F9291" s="96">
        <v>2.74</v>
      </c>
      <c r="G9291" s="91">
        <f t="shared" si="178"/>
        <v>9.7199999999999989</v>
      </c>
      <c r="H9291" s="41">
        <f t="shared" si="185"/>
        <v>2.5770397797009181E-4</v>
      </c>
      <c r="I9291" s="42">
        <f t="shared" si="186"/>
        <v>113.95040849941465</v>
      </c>
      <c r="J9291" s="41">
        <f t="shared" si="187"/>
        <v>2.6999999999999995E-4</v>
      </c>
      <c r="K9291" s="42">
        <f t="shared" si="188"/>
        <v>5.0142344265382741</v>
      </c>
      <c r="L9291" s="41">
        <f t="shared" si="189"/>
        <v>2.5770397797009181E-4</v>
      </c>
      <c r="M9291" s="42">
        <f t="shared" si="190"/>
        <v>4.7378943194768688</v>
      </c>
    </row>
    <row r="9292" spans="1:13" x14ac:dyDescent="0.2">
      <c r="A9292" s="84">
        <v>360</v>
      </c>
      <c r="B9292" s="85">
        <v>42615</v>
      </c>
      <c r="C9292" s="105">
        <v>16.649999999999999</v>
      </c>
      <c r="D9292" s="195">
        <f t="shared" si="191"/>
        <v>1</v>
      </c>
      <c r="E9292"/>
      <c r="F9292" s="96">
        <v>2.68</v>
      </c>
      <c r="G9292" s="91">
        <f t="shared" si="178"/>
        <v>9.6649999999999991</v>
      </c>
      <c r="H9292" s="41">
        <f t="shared" si="185"/>
        <v>2.5631083763677509E-4</v>
      </c>
      <c r="I9292" s="42">
        <f t="shared" si="186"/>
        <v>113.97961522406619</v>
      </c>
      <c r="J9292" s="41">
        <f t="shared" si="187"/>
        <v>2.6847222222222219E-4</v>
      </c>
      <c r="K9292" s="42">
        <f t="shared" si="188"/>
        <v>5.0145028987604965</v>
      </c>
      <c r="L9292" s="41">
        <f t="shared" si="189"/>
        <v>2.5631083763677509E-4</v>
      </c>
      <c r="M9292" s="42">
        <f t="shared" si="190"/>
        <v>4.7381506303145056</v>
      </c>
    </row>
    <row r="9293" spans="1:13" x14ac:dyDescent="0.2">
      <c r="A9293" s="84">
        <v>360</v>
      </c>
      <c r="B9293" s="85">
        <v>42616</v>
      </c>
      <c r="C9293" s="105">
        <v>16.649999999999999</v>
      </c>
      <c r="D9293" s="195">
        <f t="shared" si="191"/>
        <v>1</v>
      </c>
      <c r="E9293"/>
      <c r="F9293" s="96">
        <v>2.68</v>
      </c>
      <c r="G9293" s="91">
        <f t="shared" si="178"/>
        <v>9.6649999999999991</v>
      </c>
      <c r="H9293" s="41">
        <f t="shared" si="185"/>
        <v>2.5631083763677509E-4</v>
      </c>
      <c r="I9293" s="42">
        <f t="shared" si="186"/>
        <v>114.0088294347178</v>
      </c>
      <c r="J9293" s="41">
        <f t="shared" si="187"/>
        <v>2.6847222222222219E-4</v>
      </c>
      <c r="K9293" s="42">
        <f t="shared" si="188"/>
        <v>5.0147713709827189</v>
      </c>
      <c r="L9293" s="41">
        <f t="shared" si="189"/>
        <v>2.5631083763677509E-4</v>
      </c>
      <c r="M9293" s="42">
        <f t="shared" si="190"/>
        <v>4.7384069411521423</v>
      </c>
    </row>
    <row r="9294" spans="1:13" x14ac:dyDescent="0.2">
      <c r="A9294" s="84">
        <v>360</v>
      </c>
      <c r="B9294" s="85">
        <v>42617</v>
      </c>
      <c r="C9294" s="105">
        <v>16.649999999999999</v>
      </c>
      <c r="D9294" s="195">
        <f t="shared" si="191"/>
        <v>1</v>
      </c>
      <c r="E9294"/>
      <c r="F9294" s="96">
        <v>2.68</v>
      </c>
      <c r="G9294" s="91">
        <f t="shared" si="178"/>
        <v>9.6649999999999991</v>
      </c>
      <c r="H9294" s="41">
        <f t="shared" si="185"/>
        <v>2.5631083763677509E-4</v>
      </c>
      <c r="I9294" s="42">
        <f t="shared" si="186"/>
        <v>114.03805113328819</v>
      </c>
      <c r="J9294" s="41">
        <f t="shared" si="187"/>
        <v>2.6847222222222219E-4</v>
      </c>
      <c r="K9294" s="42">
        <f t="shared" si="188"/>
        <v>5.0150398432049412</v>
      </c>
      <c r="L9294" s="41">
        <f t="shared" si="189"/>
        <v>2.5631083763677509E-4</v>
      </c>
      <c r="M9294" s="42">
        <f t="shared" si="190"/>
        <v>4.7386632519897791</v>
      </c>
    </row>
    <row r="9295" spans="1:13" x14ac:dyDescent="0.2">
      <c r="A9295" s="84">
        <v>360</v>
      </c>
      <c r="B9295" s="85">
        <v>42618</v>
      </c>
      <c r="C9295" s="105">
        <v>16.649999999999999</v>
      </c>
      <c r="D9295" s="195">
        <f t="shared" si="191"/>
        <v>1</v>
      </c>
      <c r="E9295"/>
      <c r="F9295" s="96">
        <v>2.69</v>
      </c>
      <c r="G9295" s="91">
        <f t="shared" si="178"/>
        <v>9.67</v>
      </c>
      <c r="H9295" s="41">
        <f t="shared" si="185"/>
        <v>2.5643751554649263E-4</v>
      </c>
      <c r="I9295" s="42">
        <f t="shared" si="186"/>
        <v>114.06729476779857</v>
      </c>
      <c r="J9295" s="41">
        <f t="shared" si="187"/>
        <v>2.6861111111111112E-4</v>
      </c>
      <c r="K9295" s="42">
        <f t="shared" si="188"/>
        <v>5.0153084543160524</v>
      </c>
      <c r="L9295" s="41">
        <f t="shared" si="189"/>
        <v>2.5643751554649263E-4</v>
      </c>
      <c r="M9295" s="42">
        <f t="shared" si="190"/>
        <v>4.7389196895053258</v>
      </c>
    </row>
    <row r="9296" spans="1:13" x14ac:dyDescent="0.2">
      <c r="A9296" s="84">
        <v>360</v>
      </c>
      <c r="B9296" s="85">
        <v>42619</v>
      </c>
      <c r="C9296" s="105">
        <v>16.68</v>
      </c>
      <c r="D9296" s="195">
        <f t="shared" si="191"/>
        <v>1</v>
      </c>
      <c r="E9296"/>
      <c r="F9296" s="96">
        <v>2.72</v>
      </c>
      <c r="G9296" s="91">
        <f t="shared" si="178"/>
        <v>9.6999999999999993</v>
      </c>
      <c r="H9296" s="41">
        <f t="shared" si="185"/>
        <v>2.5719746207797378E-4</v>
      </c>
      <c r="I9296" s="42">
        <f t="shared" si="186"/>
        <v>114.09663258651895</v>
      </c>
      <c r="J9296" s="41">
        <f t="shared" si="187"/>
        <v>2.6944444444444444E-4</v>
      </c>
      <c r="K9296" s="42">
        <f t="shared" si="188"/>
        <v>5.0155778987604966</v>
      </c>
      <c r="L9296" s="41">
        <f t="shared" si="189"/>
        <v>2.5719746207797378E-4</v>
      </c>
      <c r="M9296" s="42">
        <f t="shared" si="190"/>
        <v>4.739176886967404</v>
      </c>
    </row>
    <row r="9297" spans="1:13" x14ac:dyDescent="0.2">
      <c r="A9297" s="84">
        <v>360</v>
      </c>
      <c r="B9297" s="85">
        <v>42620</v>
      </c>
      <c r="C9297" s="105">
        <v>16.66</v>
      </c>
      <c r="D9297" s="195">
        <f t="shared" si="191"/>
        <v>1</v>
      </c>
      <c r="E9297"/>
      <c r="F9297" s="96">
        <v>2.72</v>
      </c>
      <c r="G9297" s="91">
        <f t="shared" si="178"/>
        <v>9.69</v>
      </c>
      <c r="H9297" s="41">
        <f t="shared" si="185"/>
        <v>2.5694416959742838E-4</v>
      </c>
      <c r="I9297" s="42">
        <f t="shared" si="186"/>
        <v>114.12594905103276</v>
      </c>
      <c r="J9297" s="41">
        <f t="shared" si="187"/>
        <v>2.6916666666666663E-4</v>
      </c>
      <c r="K9297" s="42">
        <f t="shared" si="188"/>
        <v>5.0158470654271632</v>
      </c>
      <c r="L9297" s="41">
        <f t="shared" si="189"/>
        <v>2.5694416959742838E-4</v>
      </c>
      <c r="M9297" s="42">
        <f t="shared" si="190"/>
        <v>4.739433831137001</v>
      </c>
    </row>
    <row r="9298" spans="1:13" x14ac:dyDescent="0.2">
      <c r="A9298" s="84">
        <v>360</v>
      </c>
      <c r="B9298" s="85">
        <v>42621</v>
      </c>
      <c r="C9298" s="105">
        <v>16.64</v>
      </c>
      <c r="D9298" s="195">
        <f t="shared" si="191"/>
        <v>1</v>
      </c>
      <c r="E9298"/>
      <c r="F9298" s="96">
        <v>2.72</v>
      </c>
      <c r="G9298" s="91">
        <f t="shared" si="178"/>
        <v>9.68</v>
      </c>
      <c r="H9298" s="41">
        <f t="shared" si="185"/>
        <v>2.5669085408819292E-4</v>
      </c>
      <c r="I9298" s="42">
        <f t="shared" si="186"/>
        <v>114.1552441383683</v>
      </c>
      <c r="J9298" s="41">
        <f t="shared" si="187"/>
        <v>2.6888888888888888E-4</v>
      </c>
      <c r="K9298" s="42">
        <f t="shared" si="188"/>
        <v>5.0161159543160521</v>
      </c>
      <c r="L9298" s="41">
        <f t="shared" si="189"/>
        <v>2.5669085408819292E-4</v>
      </c>
      <c r="M9298" s="42">
        <f t="shared" si="190"/>
        <v>4.739690521991089</v>
      </c>
    </row>
    <row r="9299" spans="1:13" x14ac:dyDescent="0.2">
      <c r="A9299" s="84">
        <v>360</v>
      </c>
      <c r="B9299" s="85">
        <v>42622</v>
      </c>
      <c r="C9299" s="105">
        <v>16.7</v>
      </c>
      <c r="D9299" s="195">
        <f t="shared" si="191"/>
        <v>1</v>
      </c>
      <c r="E9299"/>
      <c r="F9299" s="96">
        <v>2.68</v>
      </c>
      <c r="G9299" s="91">
        <f t="shared" si="178"/>
        <v>9.69</v>
      </c>
      <c r="H9299" s="41">
        <f t="shared" si="185"/>
        <v>2.5694416959742838E-4</v>
      </c>
      <c r="I9299" s="42">
        <f t="shared" si="186"/>
        <v>114.18457566277863</v>
      </c>
      <c r="J9299" s="41">
        <f t="shared" si="187"/>
        <v>2.6916666666666663E-4</v>
      </c>
      <c r="K9299" s="42">
        <f t="shared" si="188"/>
        <v>5.0163851209827186</v>
      </c>
      <c r="L9299" s="41">
        <f t="shared" si="189"/>
        <v>2.5694416959742838E-4</v>
      </c>
      <c r="M9299" s="42">
        <f t="shared" si="190"/>
        <v>4.739947466160686</v>
      </c>
    </row>
    <row r="9300" spans="1:13" x14ac:dyDescent="0.2">
      <c r="A9300" s="84">
        <v>360</v>
      </c>
      <c r="B9300" s="85">
        <v>42623</v>
      </c>
      <c r="C9300" s="105">
        <v>16.7</v>
      </c>
      <c r="D9300" s="195">
        <f t="shared" si="191"/>
        <v>1</v>
      </c>
      <c r="E9300"/>
      <c r="F9300" s="96">
        <v>2.68</v>
      </c>
      <c r="G9300" s="91">
        <f t="shared" si="178"/>
        <v>9.69</v>
      </c>
      <c r="H9300" s="41">
        <f t="shared" si="185"/>
        <v>2.5694416959742838E-4</v>
      </c>
      <c r="I9300" s="42">
        <f t="shared" si="186"/>
        <v>114.21391472375313</v>
      </c>
      <c r="J9300" s="41">
        <f t="shared" si="187"/>
        <v>2.6916666666666663E-4</v>
      </c>
      <c r="K9300" s="42">
        <f t="shared" si="188"/>
        <v>5.0166542876493851</v>
      </c>
      <c r="L9300" s="41">
        <f t="shared" si="189"/>
        <v>2.5694416959742838E-4</v>
      </c>
      <c r="M9300" s="42">
        <f t="shared" si="190"/>
        <v>4.7402044103302838</v>
      </c>
    </row>
    <row r="9301" spans="1:13" x14ac:dyDescent="0.2">
      <c r="A9301" s="84">
        <v>360</v>
      </c>
      <c r="B9301" s="85">
        <v>42624</v>
      </c>
      <c r="C9301" s="105">
        <v>16.7</v>
      </c>
      <c r="D9301" s="195">
        <f t="shared" si="191"/>
        <v>1</v>
      </c>
      <c r="E9301"/>
      <c r="F9301" s="96">
        <v>2.68</v>
      </c>
      <c r="G9301" s="91">
        <f t="shared" si="178"/>
        <v>9.69</v>
      </c>
      <c r="H9301" s="41">
        <f t="shared" si="185"/>
        <v>2.5694416959742838E-4</v>
      </c>
      <c r="I9301" s="42">
        <f t="shared" si="186"/>
        <v>114.2432613232283</v>
      </c>
      <c r="J9301" s="41">
        <f t="shared" si="187"/>
        <v>2.6916666666666663E-4</v>
      </c>
      <c r="K9301" s="42">
        <f t="shared" si="188"/>
        <v>5.0169234543160517</v>
      </c>
      <c r="L9301" s="41">
        <f t="shared" si="189"/>
        <v>2.5694416959742838E-4</v>
      </c>
      <c r="M9301" s="42">
        <f t="shared" si="190"/>
        <v>4.7404613544998817</v>
      </c>
    </row>
    <row r="9302" spans="1:13" x14ac:dyDescent="0.2">
      <c r="A9302" s="84">
        <v>360</v>
      </c>
      <c r="B9302" s="85">
        <v>42625</v>
      </c>
      <c r="C9302" s="105">
        <v>16.7</v>
      </c>
      <c r="D9302" s="195">
        <f t="shared" si="191"/>
        <v>1</v>
      </c>
      <c r="E9302"/>
      <c r="F9302" s="96">
        <v>2.73</v>
      </c>
      <c r="G9302" s="91">
        <f t="shared" si="178"/>
        <v>9.7149999999999999</v>
      </c>
      <c r="H9302" s="41">
        <f t="shared" si="185"/>
        <v>2.575773576294349E-4</v>
      </c>
      <c r="I9302" s="42">
        <f t="shared" si="186"/>
        <v>114.2726878006069</v>
      </c>
      <c r="J9302" s="41">
        <f t="shared" si="187"/>
        <v>2.6986111111111113E-4</v>
      </c>
      <c r="K9302" s="42">
        <f t="shared" si="188"/>
        <v>5.0171933154271624</v>
      </c>
      <c r="L9302" s="41">
        <f t="shared" si="189"/>
        <v>2.575773576294349E-4</v>
      </c>
      <c r="M9302" s="42">
        <f t="shared" si="190"/>
        <v>4.7407189318575114</v>
      </c>
    </row>
    <row r="9303" spans="1:13" x14ac:dyDescent="0.2">
      <c r="A9303" s="84">
        <v>360</v>
      </c>
      <c r="B9303" s="85">
        <v>42626</v>
      </c>
      <c r="C9303" s="105">
        <v>16.809999999999999</v>
      </c>
      <c r="D9303" s="195">
        <f t="shared" si="191"/>
        <v>1</v>
      </c>
      <c r="E9303"/>
      <c r="F9303" s="96">
        <v>2.68</v>
      </c>
      <c r="G9303" s="91">
        <f t="shared" si="178"/>
        <v>9.7449999999999992</v>
      </c>
      <c r="H9303" s="41">
        <f t="shared" si="185"/>
        <v>2.5833699337418636E-4</v>
      </c>
      <c r="I9303" s="42">
        <f t="shared" si="186"/>
        <v>114.3022086631981</v>
      </c>
      <c r="J9303" s="41">
        <f t="shared" si="187"/>
        <v>2.7069444444444444E-4</v>
      </c>
      <c r="K9303" s="42">
        <f t="shared" si="188"/>
        <v>5.017464009871607</v>
      </c>
      <c r="L9303" s="41">
        <f t="shared" si="189"/>
        <v>2.5833699337418636E-4</v>
      </c>
      <c r="M9303" s="42">
        <f t="shared" si="190"/>
        <v>4.7409772688508856</v>
      </c>
    </row>
    <row r="9304" spans="1:13" x14ac:dyDescent="0.2">
      <c r="A9304" s="84">
        <v>360</v>
      </c>
      <c r="B9304" s="85">
        <v>42627</v>
      </c>
      <c r="C9304" s="105">
        <v>16.88</v>
      </c>
      <c r="D9304" s="195">
        <f t="shared" si="191"/>
        <v>1</v>
      </c>
      <c r="E9304"/>
      <c r="F9304" s="96">
        <v>2.68</v>
      </c>
      <c r="G9304" s="91">
        <f t="shared" si="178"/>
        <v>9.7799999999999994</v>
      </c>
      <c r="H9304" s="41">
        <f t="shared" si="185"/>
        <v>2.5922297339664446E-4</v>
      </c>
      <c r="I9304" s="42">
        <f t="shared" si="186"/>
        <v>114.33183842159357</v>
      </c>
      <c r="J9304" s="41">
        <f t="shared" si="187"/>
        <v>2.7166666666666664E-4</v>
      </c>
      <c r="K9304" s="42">
        <f t="shared" si="188"/>
        <v>5.0177356765382735</v>
      </c>
      <c r="L9304" s="41">
        <f t="shared" si="189"/>
        <v>2.5922297339664446E-4</v>
      </c>
      <c r="M9304" s="42">
        <f t="shared" si="190"/>
        <v>4.7412364918242824</v>
      </c>
    </row>
    <row r="9305" spans="1:13" x14ac:dyDescent="0.2">
      <c r="A9305" s="84">
        <v>360</v>
      </c>
      <c r="B9305" s="85">
        <v>42628</v>
      </c>
      <c r="C9305" s="105">
        <v>16.89</v>
      </c>
      <c r="D9305" s="195">
        <f t="shared" si="191"/>
        <v>1</v>
      </c>
      <c r="E9305"/>
      <c r="F9305" s="96">
        <v>2.69</v>
      </c>
      <c r="G9305" s="91">
        <f t="shared" si="178"/>
        <v>9.7900000000000009</v>
      </c>
      <c r="H9305" s="41">
        <f t="shared" si="185"/>
        <v>2.5947605880860536E-4</v>
      </c>
      <c r="I9305" s="42">
        <f t="shared" si="186"/>
        <v>114.36150479642355</v>
      </c>
      <c r="J9305" s="41">
        <f t="shared" si="187"/>
        <v>2.7194444444444445E-4</v>
      </c>
      <c r="K9305" s="42">
        <f t="shared" si="188"/>
        <v>5.0180076209827176</v>
      </c>
      <c r="L9305" s="41">
        <f t="shared" si="189"/>
        <v>2.5947605880860536E-4</v>
      </c>
      <c r="M9305" s="42">
        <f t="shared" si="190"/>
        <v>4.7414959678830915</v>
      </c>
    </row>
    <row r="9306" spans="1:13" x14ac:dyDescent="0.2">
      <c r="A9306" s="84">
        <v>360</v>
      </c>
      <c r="B9306" s="85">
        <v>42629</v>
      </c>
      <c r="C9306" s="105">
        <v>16.88</v>
      </c>
      <c r="D9306" s="195">
        <f t="shared" si="191"/>
        <v>1</v>
      </c>
      <c r="E9306"/>
      <c r="F9306" s="96">
        <v>2.68</v>
      </c>
      <c r="G9306" s="91">
        <f t="shared" si="178"/>
        <v>9.7799999999999994</v>
      </c>
      <c r="H9306" s="41">
        <f t="shared" si="185"/>
        <v>2.5922297339664446E-4</v>
      </c>
      <c r="I9306" s="42">
        <f t="shared" si="186"/>
        <v>114.39114992573899</v>
      </c>
      <c r="J9306" s="41">
        <f t="shared" si="187"/>
        <v>2.7166666666666664E-4</v>
      </c>
      <c r="K9306" s="42">
        <f t="shared" si="188"/>
        <v>5.018279287649384</v>
      </c>
      <c r="L9306" s="41">
        <f t="shared" si="189"/>
        <v>2.5922297339664446E-4</v>
      </c>
      <c r="M9306" s="42">
        <f t="shared" si="190"/>
        <v>4.7417551908564883</v>
      </c>
    </row>
    <row r="9307" spans="1:13" x14ac:dyDescent="0.2">
      <c r="A9307" s="84">
        <v>360</v>
      </c>
      <c r="B9307" s="85">
        <v>42630</v>
      </c>
      <c r="C9307" s="105">
        <v>16.88</v>
      </c>
      <c r="D9307" s="195">
        <f t="shared" si="191"/>
        <v>1</v>
      </c>
      <c r="E9307"/>
      <c r="F9307" s="96">
        <v>2.68</v>
      </c>
      <c r="G9307" s="91">
        <f t="shared" si="178"/>
        <v>9.7799999999999994</v>
      </c>
      <c r="H9307" s="41">
        <f t="shared" si="185"/>
        <v>2.5922297339664446E-4</v>
      </c>
      <c r="I9307" s="42">
        <f t="shared" si="186"/>
        <v>114.420802739753</v>
      </c>
      <c r="J9307" s="41">
        <f t="shared" si="187"/>
        <v>2.7166666666666664E-4</v>
      </c>
      <c r="K9307" s="42">
        <f t="shared" si="188"/>
        <v>5.0185509543160505</v>
      </c>
      <c r="L9307" s="41">
        <f t="shared" si="189"/>
        <v>2.5922297339664446E-4</v>
      </c>
      <c r="M9307" s="42">
        <f t="shared" si="190"/>
        <v>4.7420144138298852</v>
      </c>
    </row>
    <row r="9308" spans="1:13" x14ac:dyDescent="0.2">
      <c r="A9308" s="84">
        <v>360</v>
      </c>
      <c r="B9308" s="85">
        <v>42631</v>
      </c>
      <c r="C9308" s="105">
        <v>16.88</v>
      </c>
      <c r="D9308" s="195">
        <f t="shared" si="191"/>
        <v>1</v>
      </c>
      <c r="E9308"/>
      <c r="F9308" s="96">
        <v>2.68</v>
      </c>
      <c r="G9308" s="91">
        <f t="shared" si="178"/>
        <v>9.7799999999999994</v>
      </c>
      <c r="H9308" s="41">
        <f t="shared" si="185"/>
        <v>2.5922297339664446E-4</v>
      </c>
      <c r="I9308" s="42">
        <f t="shared" si="186"/>
        <v>114.45046324045764</v>
      </c>
      <c r="J9308" s="41">
        <f t="shared" si="187"/>
        <v>2.7166666666666664E-4</v>
      </c>
      <c r="K9308" s="42">
        <f t="shared" si="188"/>
        <v>5.0188226209827169</v>
      </c>
      <c r="L9308" s="41">
        <f t="shared" si="189"/>
        <v>2.5922297339664446E-4</v>
      </c>
      <c r="M9308" s="42">
        <f t="shared" si="190"/>
        <v>4.7422736368032821</v>
      </c>
    </row>
    <row r="9309" spans="1:13" x14ac:dyDescent="0.2">
      <c r="A9309" s="84">
        <v>360</v>
      </c>
      <c r="B9309" s="85">
        <v>42632</v>
      </c>
      <c r="C9309" s="105">
        <v>16.87</v>
      </c>
      <c r="D9309" s="195">
        <f t="shared" si="191"/>
        <v>1</v>
      </c>
      <c r="E9309"/>
      <c r="F9309" s="96">
        <v>2.69</v>
      </c>
      <c r="G9309" s="91">
        <f t="shared" si="178"/>
        <v>9.7800000000000011</v>
      </c>
      <c r="H9309" s="41">
        <f t="shared" si="185"/>
        <v>2.5922297339664446E-4</v>
      </c>
      <c r="I9309" s="42">
        <f t="shared" si="186"/>
        <v>114.48013142984546</v>
      </c>
      <c r="J9309" s="41">
        <f t="shared" si="187"/>
        <v>2.7166666666666669E-4</v>
      </c>
      <c r="K9309" s="42">
        <f t="shared" si="188"/>
        <v>5.0190942876493834</v>
      </c>
      <c r="L9309" s="41">
        <f t="shared" si="189"/>
        <v>2.5922297339664446E-4</v>
      </c>
      <c r="M9309" s="42">
        <f t="shared" si="190"/>
        <v>4.7425328597766789</v>
      </c>
    </row>
    <row r="9310" spans="1:13" x14ac:dyDescent="0.2">
      <c r="A9310" s="84">
        <v>360</v>
      </c>
      <c r="B9310" s="85">
        <v>42633</v>
      </c>
      <c r="C9310" s="105">
        <v>16.899999999999999</v>
      </c>
      <c r="D9310" s="195">
        <f t="shared" si="191"/>
        <v>1</v>
      </c>
      <c r="E9310"/>
      <c r="F9310" s="96">
        <v>2.64</v>
      </c>
      <c r="G9310" s="91">
        <f t="shared" si="178"/>
        <v>9.77</v>
      </c>
      <c r="H9310" s="41">
        <f t="shared" si="185"/>
        <v>2.5896986499374108E-4</v>
      </c>
      <c r="I9310" s="42">
        <f t="shared" si="186"/>
        <v>114.50977833402631</v>
      </c>
      <c r="J9310" s="41">
        <f t="shared" si="187"/>
        <v>2.7138888888888888E-4</v>
      </c>
      <c r="K9310" s="42">
        <f t="shared" si="188"/>
        <v>5.0193656765382721</v>
      </c>
      <c r="L9310" s="41">
        <f t="shared" si="189"/>
        <v>2.5896986499374108E-4</v>
      </c>
      <c r="M9310" s="42">
        <f t="shared" si="190"/>
        <v>4.7427918296416731</v>
      </c>
    </row>
    <row r="9311" spans="1:13" x14ac:dyDescent="0.2">
      <c r="A9311" s="84">
        <v>360</v>
      </c>
      <c r="B9311" s="85">
        <v>42634</v>
      </c>
      <c r="C9311" s="105">
        <v>16.899999999999999</v>
      </c>
      <c r="D9311" s="195">
        <f t="shared" si="191"/>
        <v>1</v>
      </c>
      <c r="E9311"/>
      <c r="F9311" s="96">
        <v>2.67</v>
      </c>
      <c r="G9311" s="91">
        <f t="shared" ref="G9311:G9374" si="192">(C9311+F9311)/2</f>
        <v>9.7850000000000001</v>
      </c>
      <c r="H9311" s="41">
        <f>((1+G9311/100)^(1/360))-1</f>
        <v>2.5934951897621517E-4</v>
      </c>
      <c r="I9311" s="42">
        <f t="shared" si="186"/>
        <v>114.53947638995531</v>
      </c>
      <c r="J9311" s="41">
        <f t="shared" si="187"/>
        <v>2.7180555555555557E-4</v>
      </c>
      <c r="K9311" s="42">
        <f t="shared" si="188"/>
        <v>5.0196374820938274</v>
      </c>
      <c r="L9311" s="41">
        <f t="shared" si="189"/>
        <v>2.5934951897621517E-4</v>
      </c>
      <c r="M9311" s="42">
        <f t="shared" si="190"/>
        <v>4.7430511791606493</v>
      </c>
    </row>
    <row r="9312" spans="1:13" x14ac:dyDescent="0.2">
      <c r="A9312" s="84">
        <v>360</v>
      </c>
      <c r="B9312" s="85">
        <v>42635</v>
      </c>
      <c r="C9312" s="105">
        <v>16.89</v>
      </c>
      <c r="D9312" s="195">
        <f t="shared" si="191"/>
        <v>1</v>
      </c>
      <c r="E9312"/>
      <c r="F9312" s="96">
        <v>2.7</v>
      </c>
      <c r="G9312" s="91">
        <f t="shared" si="192"/>
        <v>9.7949999999999999</v>
      </c>
      <c r="H9312" s="41">
        <f t="shared" si="185"/>
        <v>2.5960259289425913E-4</v>
      </c>
      <c r="I9312" s="42">
        <f t="shared" si="186"/>
        <v>114.5692111350149</v>
      </c>
      <c r="J9312" s="41">
        <f t="shared" si="187"/>
        <v>2.7208333333333332E-4</v>
      </c>
      <c r="K9312" s="42">
        <f t="shared" si="188"/>
        <v>5.0199095654271604</v>
      </c>
      <c r="L9312" s="41">
        <f t="shared" si="189"/>
        <v>2.5960259289425913E-4</v>
      </c>
      <c r="M9312" s="42">
        <f t="shared" si="190"/>
        <v>4.7433107817535438</v>
      </c>
    </row>
    <row r="9313" spans="1:13" x14ac:dyDescent="0.2">
      <c r="A9313" s="84">
        <v>360</v>
      </c>
      <c r="B9313" s="85">
        <v>42636</v>
      </c>
      <c r="C9313" s="105">
        <v>16.96</v>
      </c>
      <c r="D9313" s="195">
        <f t="shared" si="191"/>
        <v>1</v>
      </c>
      <c r="E9313"/>
      <c r="F9313" s="96">
        <v>2.7</v>
      </c>
      <c r="G9313" s="91">
        <f t="shared" si="192"/>
        <v>9.83</v>
      </c>
      <c r="H9313" s="41">
        <f t="shared" si="185"/>
        <v>2.6048817063117902E-4</v>
      </c>
      <c r="I9313" s="42">
        <f t="shared" si="186"/>
        <v>114.59905505923412</v>
      </c>
      <c r="J9313" s="41">
        <f t="shared" si="187"/>
        <v>2.7305555555555557E-4</v>
      </c>
      <c r="K9313" s="42">
        <f t="shared" si="188"/>
        <v>5.0201826209827161</v>
      </c>
      <c r="L9313" s="41">
        <f t="shared" si="189"/>
        <v>2.6048817063117902E-4</v>
      </c>
      <c r="M9313" s="42">
        <f t="shared" si="190"/>
        <v>4.7435712699241748</v>
      </c>
    </row>
    <row r="9314" spans="1:13" x14ac:dyDescent="0.2">
      <c r="A9314" s="84">
        <v>360</v>
      </c>
      <c r="B9314" s="85">
        <v>42637</v>
      </c>
      <c r="C9314" s="105">
        <v>16.96</v>
      </c>
      <c r="D9314" s="195">
        <f t="shared" si="191"/>
        <v>1</v>
      </c>
      <c r="E9314"/>
      <c r="F9314" s="96">
        <v>2.7</v>
      </c>
      <c r="G9314" s="91">
        <f t="shared" si="192"/>
        <v>9.83</v>
      </c>
      <c r="H9314" s="41">
        <f t="shared" si="185"/>
        <v>2.6048817063117902E-4</v>
      </c>
      <c r="I9314" s="42">
        <f t="shared" si="186"/>
        <v>114.62890675744256</v>
      </c>
      <c r="J9314" s="41">
        <f t="shared" si="187"/>
        <v>2.7305555555555557E-4</v>
      </c>
      <c r="K9314" s="42">
        <f t="shared" si="188"/>
        <v>5.0204556765382717</v>
      </c>
      <c r="L9314" s="41">
        <f t="shared" si="189"/>
        <v>2.6048817063117902E-4</v>
      </c>
      <c r="M9314" s="42">
        <f t="shared" si="190"/>
        <v>4.7438317580948057</v>
      </c>
    </row>
    <row r="9315" spans="1:13" x14ac:dyDescent="0.2">
      <c r="A9315" s="84">
        <v>360</v>
      </c>
      <c r="B9315" s="85">
        <v>42638</v>
      </c>
      <c r="C9315" s="105">
        <v>16.96</v>
      </c>
      <c r="D9315" s="195">
        <f t="shared" si="191"/>
        <v>1</v>
      </c>
      <c r="E9315"/>
      <c r="F9315" s="96">
        <v>2.7</v>
      </c>
      <c r="G9315" s="91">
        <f t="shared" si="192"/>
        <v>9.83</v>
      </c>
      <c r="H9315" s="41">
        <f t="shared" si="185"/>
        <v>2.6048817063117902E-4</v>
      </c>
      <c r="I9315" s="42">
        <f t="shared" si="186"/>
        <v>114.65876623166527</v>
      </c>
      <c r="J9315" s="41">
        <f t="shared" si="187"/>
        <v>2.7305555555555557E-4</v>
      </c>
      <c r="K9315" s="42">
        <f t="shared" si="188"/>
        <v>5.0207287320938274</v>
      </c>
      <c r="L9315" s="41">
        <f t="shared" si="189"/>
        <v>2.6048817063117902E-4</v>
      </c>
      <c r="M9315" s="42">
        <f t="shared" si="190"/>
        <v>4.7440922462654367</v>
      </c>
    </row>
    <row r="9316" spans="1:13" x14ac:dyDescent="0.2">
      <c r="A9316" s="84">
        <v>360</v>
      </c>
      <c r="B9316" s="85">
        <v>42639</v>
      </c>
      <c r="C9316" s="105">
        <v>17.03</v>
      </c>
      <c r="D9316" s="195">
        <f t="shared" si="191"/>
        <v>1</v>
      </c>
      <c r="E9316"/>
      <c r="F9316" s="96">
        <v>2.74</v>
      </c>
      <c r="G9316" s="91">
        <f t="shared" si="192"/>
        <v>9.8850000000000016</v>
      </c>
      <c r="H9316" s="41">
        <f t="shared" si="185"/>
        <v>2.6187922435116917E-4</v>
      </c>
      <c r="I9316" s="42">
        <f t="shared" si="186"/>
        <v>114.68879298043107</v>
      </c>
      <c r="J9316" s="41">
        <f t="shared" si="187"/>
        <v>2.7458333333333338E-4</v>
      </c>
      <c r="K9316" s="42">
        <f t="shared" si="188"/>
        <v>5.0210033154271612</v>
      </c>
      <c r="L9316" s="41">
        <f t="shared" si="189"/>
        <v>2.6187922435116917E-4</v>
      </c>
      <c r="M9316" s="42">
        <f t="shared" si="190"/>
        <v>4.7443541254897879</v>
      </c>
    </row>
    <row r="9317" spans="1:13" x14ac:dyDescent="0.2">
      <c r="A9317" s="84">
        <v>360</v>
      </c>
      <c r="B9317" s="85">
        <v>42640</v>
      </c>
      <c r="C9317" s="105">
        <v>17.100000000000001</v>
      </c>
      <c r="D9317" s="195">
        <f t="shared" si="191"/>
        <v>1</v>
      </c>
      <c r="E9317"/>
      <c r="F9317" s="96">
        <v>2.78</v>
      </c>
      <c r="G9317" s="91">
        <f t="shared" si="192"/>
        <v>9.9400000000000013</v>
      </c>
      <c r="H9317" s="41">
        <f t="shared" si="185"/>
        <v>2.6326958392353106E-4</v>
      </c>
      <c r="I9317" s="42">
        <f t="shared" si="186"/>
        <v>114.71898705123972</v>
      </c>
      <c r="J9317" s="41">
        <f t="shared" si="187"/>
        <v>2.7611111111111114E-4</v>
      </c>
      <c r="K9317" s="42">
        <f t="shared" si="188"/>
        <v>5.0212794265382721</v>
      </c>
      <c r="L9317" s="41">
        <f t="shared" si="189"/>
        <v>2.6326958392353106E-4</v>
      </c>
      <c r="M9317" s="42">
        <f t="shared" si="190"/>
        <v>4.7446173950737114</v>
      </c>
    </row>
    <row r="9318" spans="1:13" x14ac:dyDescent="0.2">
      <c r="A9318" s="84">
        <v>360</v>
      </c>
      <c r="B9318" s="85">
        <v>42641</v>
      </c>
      <c r="C9318" s="105">
        <v>17.12</v>
      </c>
      <c r="D9318" s="195">
        <f t="shared" si="191"/>
        <v>1</v>
      </c>
      <c r="E9318"/>
      <c r="F9318" s="96">
        <v>2.8</v>
      </c>
      <c r="G9318" s="91">
        <f t="shared" si="192"/>
        <v>9.9600000000000009</v>
      </c>
      <c r="H9318" s="41">
        <f t="shared" si="185"/>
        <v>2.6377499725538378E-4</v>
      </c>
      <c r="I9318" s="42">
        <f t="shared" si="186"/>
        <v>114.7492470517343</v>
      </c>
      <c r="J9318" s="41">
        <f t="shared" si="187"/>
        <v>2.7666666666666671E-4</v>
      </c>
      <c r="K9318" s="42">
        <f t="shared" si="188"/>
        <v>5.0215560932049383</v>
      </c>
      <c r="L9318" s="41">
        <f t="shared" si="189"/>
        <v>2.6377499725538378E-4</v>
      </c>
      <c r="M9318" s="42">
        <f t="shared" si="190"/>
        <v>4.7448811700709665</v>
      </c>
    </row>
    <row r="9319" spans="1:13" x14ac:dyDescent="0.2">
      <c r="A9319" s="84">
        <v>360</v>
      </c>
      <c r="B9319" s="85">
        <v>42642</v>
      </c>
      <c r="C9319" s="105">
        <v>17.190000000000001</v>
      </c>
      <c r="D9319" s="195">
        <f t="shared" si="191"/>
        <v>1</v>
      </c>
      <c r="E9319"/>
      <c r="F9319" s="96">
        <v>2.77</v>
      </c>
      <c r="G9319" s="91">
        <f t="shared" si="192"/>
        <v>9.98</v>
      </c>
      <c r="H9319" s="41">
        <f t="shared" ref="H9319:H9380" si="193">((1+G9319/100)^(1/360))-1</f>
        <v>2.6428031892411497E-4</v>
      </c>
      <c r="I9319" s="42">
        <f t="shared" ref="I9319:I9380" si="194">I9318*(1+H9319)</f>
        <v>114.77957301934144</v>
      </c>
      <c r="J9319" s="41">
        <f t="shared" ref="J9319:J9380" si="195">((C9319+F9319)/2)/36000</f>
        <v>2.7722222222222221E-4</v>
      </c>
      <c r="K9319" s="42">
        <f t="shared" ref="K9319:K9380" si="196">K9318+J9319</f>
        <v>5.0218333154271608</v>
      </c>
      <c r="L9319" s="41">
        <f t="shared" ref="L9319:L9380" si="197">((1+G9319/100)^(1/360))-1</f>
        <v>2.6428031892411497E-4</v>
      </c>
      <c r="M9319" s="42">
        <f t="shared" ref="M9319:M9380" si="198">M9318+L9319</f>
        <v>4.7451454503898907</v>
      </c>
    </row>
    <row r="9320" spans="1:13" x14ac:dyDescent="0.2">
      <c r="A9320" s="84">
        <v>360</v>
      </c>
      <c r="B9320" s="85">
        <v>42643</v>
      </c>
      <c r="C9320" s="105">
        <v>17.16</v>
      </c>
      <c r="D9320" s="195">
        <f t="shared" si="191"/>
        <v>1</v>
      </c>
      <c r="E9320"/>
      <c r="F9320" s="96">
        <v>2.77</v>
      </c>
      <c r="G9320" s="91">
        <f t="shared" si="192"/>
        <v>9.9649999999999999</v>
      </c>
      <c r="H9320" s="41">
        <f t="shared" si="193"/>
        <v>2.6390133626463808E-4</v>
      </c>
      <c r="I9320" s="42">
        <f t="shared" si="194"/>
        <v>114.80986350203713</v>
      </c>
      <c r="J9320" s="41">
        <f t="shared" si="195"/>
        <v>2.7680555555555553E-4</v>
      </c>
      <c r="K9320" s="42">
        <f t="shared" si="196"/>
        <v>5.0221101209827168</v>
      </c>
      <c r="L9320" s="41">
        <f t="shared" si="197"/>
        <v>2.6390133626463808E-4</v>
      </c>
      <c r="M9320" s="42">
        <f t="shared" si="198"/>
        <v>4.7454093517261553</v>
      </c>
    </row>
    <row r="9321" spans="1:13" x14ac:dyDescent="0.2">
      <c r="A9321" s="84">
        <v>360</v>
      </c>
      <c r="B9321" s="85">
        <v>42644</v>
      </c>
      <c r="C9321" s="105">
        <v>17.16</v>
      </c>
      <c r="D9321" s="195">
        <f t="shared" si="191"/>
        <v>1</v>
      </c>
      <c r="E9321"/>
      <c r="F9321" s="96">
        <v>2.77</v>
      </c>
      <c r="G9321" s="91">
        <f t="shared" si="192"/>
        <v>9.9649999999999999</v>
      </c>
      <c r="H9321" s="41">
        <f t="shared" si="193"/>
        <v>2.6390133626463808E-4</v>
      </c>
      <c r="I9321" s="42">
        <f t="shared" si="194"/>
        <v>114.84016197843168</v>
      </c>
      <c r="J9321" s="41">
        <f t="shared" si="195"/>
        <v>2.7680555555555553E-4</v>
      </c>
      <c r="K9321" s="42">
        <f t="shared" si="196"/>
        <v>5.0223869265382728</v>
      </c>
      <c r="L9321" s="41">
        <f t="shared" si="197"/>
        <v>2.6390133626463808E-4</v>
      </c>
      <c r="M9321" s="42">
        <f t="shared" si="198"/>
        <v>4.7456732530624199</v>
      </c>
    </row>
    <row r="9322" spans="1:13" x14ac:dyDescent="0.2">
      <c r="A9322" s="84">
        <v>360</v>
      </c>
      <c r="B9322" s="85">
        <v>42645</v>
      </c>
      <c r="C9322" s="105">
        <v>17.16</v>
      </c>
      <c r="D9322" s="195">
        <f t="shared" si="191"/>
        <v>1</v>
      </c>
      <c r="E9322"/>
      <c r="F9322" s="96">
        <v>2.77</v>
      </c>
      <c r="G9322" s="91">
        <f t="shared" si="192"/>
        <v>9.9649999999999999</v>
      </c>
      <c r="H9322" s="41">
        <f t="shared" si="193"/>
        <v>2.6390133626463808E-4</v>
      </c>
      <c r="I9322" s="42">
        <f t="shared" si="194"/>
        <v>114.87046845063463</v>
      </c>
      <c r="J9322" s="41">
        <f t="shared" si="195"/>
        <v>2.7680555555555553E-4</v>
      </c>
      <c r="K9322" s="42">
        <f t="shared" si="196"/>
        <v>5.0226637320938288</v>
      </c>
      <c r="L9322" s="41">
        <f t="shared" si="197"/>
        <v>2.6390133626463808E-4</v>
      </c>
      <c r="M9322" s="42">
        <f t="shared" si="198"/>
        <v>4.7459371543986846</v>
      </c>
    </row>
    <row r="9323" spans="1:13" x14ac:dyDescent="0.2">
      <c r="A9323" s="84">
        <v>360</v>
      </c>
      <c r="B9323" s="85">
        <v>42646</v>
      </c>
      <c r="C9323" s="105">
        <v>17.2</v>
      </c>
      <c r="D9323" s="195">
        <f t="shared" si="191"/>
        <v>1</v>
      </c>
      <c r="E9323"/>
      <c r="F9323" s="96">
        <v>2.75</v>
      </c>
      <c r="G9323" s="91">
        <f t="shared" si="192"/>
        <v>9.9749999999999996</v>
      </c>
      <c r="H9323" s="41">
        <f t="shared" si="193"/>
        <v>2.6415399709844856E-4</v>
      </c>
      <c r="I9323" s="42">
        <f t="shared" si="194"/>
        <v>114.90081194402444</v>
      </c>
      <c r="J9323" s="41">
        <f t="shared" si="195"/>
        <v>2.7708333333333334E-4</v>
      </c>
      <c r="K9323" s="42">
        <f t="shared" si="196"/>
        <v>5.0229408154271624</v>
      </c>
      <c r="L9323" s="41">
        <f t="shared" si="197"/>
        <v>2.6415399709844856E-4</v>
      </c>
      <c r="M9323" s="42">
        <f t="shared" si="198"/>
        <v>4.7462013083957828</v>
      </c>
    </row>
    <row r="9324" spans="1:13" x14ac:dyDescent="0.2">
      <c r="A9324" s="84">
        <v>360</v>
      </c>
      <c r="B9324" s="85">
        <v>42647</v>
      </c>
      <c r="C9324" s="105">
        <v>17.13</v>
      </c>
      <c r="D9324" s="195">
        <f t="shared" si="191"/>
        <v>1</v>
      </c>
      <c r="E9324"/>
      <c r="F9324" s="96">
        <v>2.67</v>
      </c>
      <c r="G9324" s="91">
        <f t="shared" si="192"/>
        <v>9.8999999999999986</v>
      </c>
      <c r="H9324" s="41">
        <f t="shared" si="193"/>
        <v>2.6225848213723424E-4</v>
      </c>
      <c r="I9324" s="42">
        <f t="shared" si="194"/>
        <v>114.93094565656122</v>
      </c>
      <c r="J9324" s="41">
        <f t="shared" si="195"/>
        <v>2.7499999999999996E-4</v>
      </c>
      <c r="K9324" s="42">
        <f t="shared" si="196"/>
        <v>5.0232158154271627</v>
      </c>
      <c r="L9324" s="41">
        <f t="shared" si="197"/>
        <v>2.6225848213723424E-4</v>
      </c>
      <c r="M9324" s="42">
        <f t="shared" si="198"/>
        <v>4.74646356687792</v>
      </c>
    </row>
    <row r="9325" spans="1:13" x14ac:dyDescent="0.2">
      <c r="A9325" s="84">
        <v>360</v>
      </c>
      <c r="B9325" s="85">
        <v>42648</v>
      </c>
      <c r="C9325" s="105">
        <v>17.11</v>
      </c>
      <c r="D9325" s="195">
        <f t="shared" si="191"/>
        <v>1</v>
      </c>
      <c r="E9325"/>
      <c r="F9325" s="96">
        <v>2.7</v>
      </c>
      <c r="G9325" s="91">
        <f t="shared" si="192"/>
        <v>9.9049999999999994</v>
      </c>
      <c r="H9325" s="41">
        <f t="shared" si="193"/>
        <v>2.6238488992813558E-4</v>
      </c>
      <c r="I9325" s="42">
        <f t="shared" si="194"/>
        <v>114.96110180008665</v>
      </c>
      <c r="J9325" s="41">
        <f t="shared" si="195"/>
        <v>2.7513888888888889E-4</v>
      </c>
      <c r="K9325" s="42">
        <f t="shared" si="196"/>
        <v>5.0234909543160517</v>
      </c>
      <c r="L9325" s="41">
        <f t="shared" si="197"/>
        <v>2.6238488992813558E-4</v>
      </c>
      <c r="M9325" s="42">
        <f t="shared" si="198"/>
        <v>4.7467259517678482</v>
      </c>
    </row>
    <row r="9326" spans="1:13" x14ac:dyDescent="0.2">
      <c r="A9326" s="84">
        <v>360</v>
      </c>
      <c r="B9326" s="85">
        <v>42649</v>
      </c>
      <c r="C9326" s="105">
        <v>17.079999999999998</v>
      </c>
      <c r="D9326" s="195">
        <f t="shared" si="191"/>
        <v>1</v>
      </c>
      <c r="E9326"/>
      <c r="F9326" s="96">
        <v>2.67</v>
      </c>
      <c r="G9326" s="91">
        <f t="shared" si="192"/>
        <v>9.875</v>
      </c>
      <c r="H9326" s="41">
        <f t="shared" si="193"/>
        <v>2.6162635714399585E-4</v>
      </c>
      <c r="I9326" s="42">
        <f t="shared" si="194"/>
        <v>114.99117865436386</v>
      </c>
      <c r="J9326" s="41">
        <f t="shared" si="195"/>
        <v>2.7430555555555558E-4</v>
      </c>
      <c r="K9326" s="42">
        <f t="shared" si="196"/>
        <v>5.0237652598716069</v>
      </c>
      <c r="L9326" s="41">
        <f t="shared" si="197"/>
        <v>2.6162635714399585E-4</v>
      </c>
      <c r="M9326" s="42">
        <f t="shared" si="198"/>
        <v>4.7469875781249922</v>
      </c>
    </row>
    <row r="9327" spans="1:13" x14ac:dyDescent="0.2">
      <c r="A9327" s="84">
        <v>360</v>
      </c>
      <c r="B9327" s="85">
        <v>42650</v>
      </c>
      <c r="C9327" s="105">
        <v>17.12</v>
      </c>
      <c r="D9327" s="195">
        <f t="shared" si="191"/>
        <v>1</v>
      </c>
      <c r="E9327"/>
      <c r="F9327" s="96">
        <v>2.68</v>
      </c>
      <c r="G9327" s="91">
        <f t="shared" si="192"/>
        <v>9.9</v>
      </c>
      <c r="H9327" s="41">
        <f t="shared" si="193"/>
        <v>2.6225848213723424E-4</v>
      </c>
      <c r="I9327" s="42">
        <f t="shared" si="194"/>
        <v>115.02133606633693</v>
      </c>
      <c r="J9327" s="41">
        <f t="shared" si="195"/>
        <v>2.7500000000000002E-4</v>
      </c>
      <c r="K9327" s="42">
        <f t="shared" si="196"/>
        <v>5.0240402598716072</v>
      </c>
      <c r="L9327" s="41">
        <f t="shared" si="197"/>
        <v>2.6225848213723424E-4</v>
      </c>
      <c r="M9327" s="42">
        <f t="shared" si="198"/>
        <v>4.7472498366071294</v>
      </c>
    </row>
    <row r="9328" spans="1:13" x14ac:dyDescent="0.2">
      <c r="A9328" s="84">
        <v>360</v>
      </c>
      <c r="B9328" s="85">
        <v>42651</v>
      </c>
      <c r="C9328" s="105">
        <v>17.12</v>
      </c>
      <c r="D9328" s="195">
        <f t="shared" si="191"/>
        <v>1</v>
      </c>
      <c r="E9328"/>
      <c r="F9328" s="96">
        <v>2.68</v>
      </c>
      <c r="G9328" s="91">
        <f t="shared" si="192"/>
        <v>9.9</v>
      </c>
      <c r="H9328" s="41">
        <f t="shared" si="193"/>
        <v>2.6225848213723424E-4</v>
      </c>
      <c r="I9328" s="42">
        <f t="shared" si="194"/>
        <v>115.05150138734709</v>
      </c>
      <c r="J9328" s="41">
        <f t="shared" si="195"/>
        <v>2.7500000000000002E-4</v>
      </c>
      <c r="K9328" s="42">
        <f t="shared" si="196"/>
        <v>5.0243152598716074</v>
      </c>
      <c r="L9328" s="41">
        <f t="shared" si="197"/>
        <v>2.6225848213723424E-4</v>
      </c>
      <c r="M9328" s="42">
        <f t="shared" si="198"/>
        <v>4.7475120950892666</v>
      </c>
    </row>
    <row r="9329" spans="1:13" x14ac:dyDescent="0.2">
      <c r="A9329" s="84">
        <v>360</v>
      </c>
      <c r="B9329" s="85">
        <v>42652</v>
      </c>
      <c r="C9329" s="105">
        <v>17.12</v>
      </c>
      <c r="D9329" s="195">
        <f t="shared" si="191"/>
        <v>1</v>
      </c>
      <c r="E9329"/>
      <c r="F9329" s="96">
        <v>2.68</v>
      </c>
      <c r="G9329" s="91">
        <f t="shared" si="192"/>
        <v>9.9</v>
      </c>
      <c r="H9329" s="41">
        <f t="shared" si="193"/>
        <v>2.6225848213723424E-4</v>
      </c>
      <c r="I9329" s="42">
        <f t="shared" si="194"/>
        <v>115.08167461946854</v>
      </c>
      <c r="J9329" s="41">
        <f t="shared" si="195"/>
        <v>2.7500000000000002E-4</v>
      </c>
      <c r="K9329" s="42">
        <f t="shared" si="196"/>
        <v>5.0245902598716077</v>
      </c>
      <c r="L9329" s="41">
        <f t="shared" si="197"/>
        <v>2.6225848213723424E-4</v>
      </c>
      <c r="M9329" s="42">
        <f t="shared" si="198"/>
        <v>4.7477743535714039</v>
      </c>
    </row>
    <row r="9330" spans="1:13" x14ac:dyDescent="0.2">
      <c r="A9330" s="84">
        <v>360</v>
      </c>
      <c r="B9330" s="85">
        <v>42653</v>
      </c>
      <c r="C9330" s="105">
        <v>17.07</v>
      </c>
      <c r="D9330" s="195">
        <f t="shared" si="191"/>
        <v>1</v>
      </c>
      <c r="E9330"/>
      <c r="F9330" s="96">
        <v>2.67</v>
      </c>
      <c r="G9330" s="91">
        <f t="shared" si="192"/>
        <v>9.870000000000001</v>
      </c>
      <c r="H9330" s="41">
        <f t="shared" si="193"/>
        <v>2.6149991493418234E-4</v>
      </c>
      <c r="I9330" s="42">
        <f t="shared" si="194"/>
        <v>115.11176846759201</v>
      </c>
      <c r="J9330" s="41">
        <f t="shared" si="195"/>
        <v>2.741666666666667E-4</v>
      </c>
      <c r="K9330" s="42">
        <f t="shared" si="196"/>
        <v>5.024864426538274</v>
      </c>
      <c r="L9330" s="41">
        <f t="shared" si="197"/>
        <v>2.6149991493418234E-4</v>
      </c>
      <c r="M9330" s="42">
        <f t="shared" si="198"/>
        <v>4.7480358534863383</v>
      </c>
    </row>
    <row r="9331" spans="1:13" x14ac:dyDescent="0.2">
      <c r="A9331" s="84">
        <v>360</v>
      </c>
      <c r="B9331" s="85">
        <v>42654</v>
      </c>
      <c r="C9331" s="105">
        <v>17.05</v>
      </c>
      <c r="D9331" s="195">
        <f t="shared" si="191"/>
        <v>1</v>
      </c>
      <c r="E9331"/>
      <c r="F9331" s="96">
        <v>2.66</v>
      </c>
      <c r="G9331" s="91">
        <f t="shared" si="192"/>
        <v>9.8550000000000004</v>
      </c>
      <c r="H9331" s="41">
        <f t="shared" si="193"/>
        <v>2.6112055387228494E-4</v>
      </c>
      <c r="I9331" s="42">
        <f t="shared" si="194"/>
        <v>115.14182651633149</v>
      </c>
      <c r="J9331" s="41">
        <f t="shared" si="195"/>
        <v>2.7375000000000001E-4</v>
      </c>
      <c r="K9331" s="42">
        <f t="shared" si="196"/>
        <v>5.0251381765382739</v>
      </c>
      <c r="L9331" s="41">
        <f t="shared" si="197"/>
        <v>2.6112055387228494E-4</v>
      </c>
      <c r="M9331" s="42">
        <f t="shared" si="198"/>
        <v>4.7482969740402101</v>
      </c>
    </row>
    <row r="9332" spans="1:13" x14ac:dyDescent="0.2">
      <c r="A9332" s="84">
        <v>360</v>
      </c>
      <c r="B9332" s="85">
        <v>42655</v>
      </c>
      <c r="C9332" s="105">
        <v>17.04</v>
      </c>
      <c r="D9332" s="195">
        <f t="shared" si="191"/>
        <v>1</v>
      </c>
      <c r="E9332"/>
      <c r="F9332" s="96">
        <v>2.69</v>
      </c>
      <c r="G9332" s="91">
        <f t="shared" si="192"/>
        <v>9.8650000000000002</v>
      </c>
      <c r="H9332" s="41">
        <f t="shared" si="193"/>
        <v>2.6137346698584807E-4</v>
      </c>
      <c r="I9332" s="42">
        <f t="shared" si="194"/>
        <v>115.17192153472315</v>
      </c>
      <c r="J9332" s="41">
        <f t="shared" si="195"/>
        <v>2.7402777777777777E-4</v>
      </c>
      <c r="K9332" s="42">
        <f t="shared" si="196"/>
        <v>5.0254122043160514</v>
      </c>
      <c r="L9332" s="41">
        <f t="shared" si="197"/>
        <v>2.6137346698584807E-4</v>
      </c>
      <c r="M9332" s="42">
        <f t="shared" si="198"/>
        <v>4.7485583475071955</v>
      </c>
    </row>
    <row r="9333" spans="1:13" x14ac:dyDescent="0.2">
      <c r="A9333" s="84">
        <v>360</v>
      </c>
      <c r="B9333" s="85">
        <v>42656</v>
      </c>
      <c r="C9333" s="105">
        <v>17.02</v>
      </c>
      <c r="D9333" s="195">
        <f t="shared" si="191"/>
        <v>1</v>
      </c>
      <c r="E9333"/>
      <c r="F9333" s="96">
        <v>2.7</v>
      </c>
      <c r="G9333" s="91">
        <f t="shared" si="192"/>
        <v>9.86</v>
      </c>
      <c r="H9333" s="41">
        <f t="shared" si="193"/>
        <v>2.6124701329877098E-4</v>
      </c>
      <c r="I9333" s="42">
        <f t="shared" si="194"/>
        <v>115.20200985523998</v>
      </c>
      <c r="J9333" s="41">
        <f t="shared" si="195"/>
        <v>2.7388888888888889E-4</v>
      </c>
      <c r="K9333" s="42">
        <f t="shared" si="196"/>
        <v>5.0256860932049401</v>
      </c>
      <c r="L9333" s="41">
        <f t="shared" si="197"/>
        <v>2.6124701329877098E-4</v>
      </c>
      <c r="M9333" s="42">
        <f t="shared" si="198"/>
        <v>4.7488195945204943</v>
      </c>
    </row>
    <row r="9334" spans="1:13" x14ac:dyDescent="0.2">
      <c r="A9334" s="84">
        <v>360</v>
      </c>
      <c r="B9334" s="85">
        <v>42657</v>
      </c>
      <c r="C9334" s="105">
        <v>16.98</v>
      </c>
      <c r="D9334" s="195">
        <f t="shared" si="191"/>
        <v>1</v>
      </c>
      <c r="E9334"/>
      <c r="F9334" s="96">
        <v>2.63</v>
      </c>
      <c r="G9334" s="91">
        <f t="shared" si="192"/>
        <v>9.8049999999999997</v>
      </c>
      <c r="H9334" s="41">
        <f t="shared" si="193"/>
        <v>2.5985564382779991E-4</v>
      </c>
      <c r="I9334" s="42">
        <f t="shared" si="194"/>
        <v>115.23194574768117</v>
      </c>
      <c r="J9334" s="41">
        <f t="shared" si="195"/>
        <v>2.7236111111111108E-4</v>
      </c>
      <c r="K9334" s="42">
        <f t="shared" si="196"/>
        <v>5.0259584543160516</v>
      </c>
      <c r="L9334" s="41">
        <f t="shared" si="197"/>
        <v>2.5985564382779991E-4</v>
      </c>
      <c r="M9334" s="42">
        <f t="shared" si="198"/>
        <v>4.7490794501643219</v>
      </c>
    </row>
    <row r="9335" spans="1:13" x14ac:dyDescent="0.2">
      <c r="A9335" s="84">
        <v>360</v>
      </c>
      <c r="B9335" s="85">
        <v>42658</v>
      </c>
      <c r="C9335" s="105">
        <v>16.98</v>
      </c>
      <c r="D9335" s="195">
        <f t="shared" si="191"/>
        <v>1</v>
      </c>
      <c r="E9335"/>
      <c r="F9335" s="96">
        <v>2.63</v>
      </c>
      <c r="G9335" s="91">
        <f t="shared" si="192"/>
        <v>9.8049999999999997</v>
      </c>
      <c r="H9335" s="41">
        <f t="shared" si="193"/>
        <v>2.5985564382779991E-4</v>
      </c>
      <c r="I9335" s="42">
        <f t="shared" si="194"/>
        <v>115.26188941913296</v>
      </c>
      <c r="J9335" s="41">
        <f t="shared" si="195"/>
        <v>2.7236111111111108E-4</v>
      </c>
      <c r="K9335" s="42">
        <f t="shared" si="196"/>
        <v>5.0262308154271631</v>
      </c>
      <c r="L9335" s="41">
        <f t="shared" si="197"/>
        <v>2.5985564382779991E-4</v>
      </c>
      <c r="M9335" s="42">
        <f t="shared" si="198"/>
        <v>4.7493393058081494</v>
      </c>
    </row>
    <row r="9336" spans="1:13" x14ac:dyDescent="0.2">
      <c r="A9336" s="84">
        <v>360</v>
      </c>
      <c r="B9336" s="85">
        <v>42659</v>
      </c>
      <c r="C9336" s="105">
        <v>16.98</v>
      </c>
      <c r="D9336" s="195">
        <f t="shared" si="191"/>
        <v>1</v>
      </c>
      <c r="E9336"/>
      <c r="F9336" s="96">
        <v>2.63</v>
      </c>
      <c r="G9336" s="91">
        <f t="shared" si="192"/>
        <v>9.8049999999999997</v>
      </c>
      <c r="H9336" s="41">
        <f t="shared" si="193"/>
        <v>2.5985564382779991E-4</v>
      </c>
      <c r="I9336" s="42">
        <f t="shared" si="194"/>
        <v>115.29184087161677</v>
      </c>
      <c r="J9336" s="41">
        <f t="shared" si="195"/>
        <v>2.7236111111111108E-4</v>
      </c>
      <c r="K9336" s="42">
        <f t="shared" si="196"/>
        <v>5.0265031765382746</v>
      </c>
      <c r="L9336" s="41">
        <f t="shared" si="197"/>
        <v>2.5985564382779991E-4</v>
      </c>
      <c r="M9336" s="42">
        <f t="shared" si="198"/>
        <v>4.749599161451977</v>
      </c>
    </row>
    <row r="9337" spans="1:13" x14ac:dyDescent="0.2">
      <c r="A9337" s="84">
        <v>360</v>
      </c>
      <c r="B9337" s="85">
        <v>42660</v>
      </c>
      <c r="C9337" s="105">
        <v>16.98</v>
      </c>
      <c r="D9337" s="195">
        <f t="shared" si="191"/>
        <v>1</v>
      </c>
      <c r="E9337"/>
      <c r="F9337" s="96">
        <v>2.69</v>
      </c>
      <c r="G9337" s="91">
        <f t="shared" si="192"/>
        <v>9.8350000000000009</v>
      </c>
      <c r="H9337" s="41">
        <f t="shared" si="193"/>
        <v>2.6061465876225931E-4</v>
      </c>
      <c r="I9337" s="42">
        <f t="shared" si="194"/>
        <v>115.3218876153836</v>
      </c>
      <c r="J9337" s="41">
        <f t="shared" si="195"/>
        <v>2.7319444444444445E-4</v>
      </c>
      <c r="K9337" s="42">
        <f t="shared" si="196"/>
        <v>5.0267763709827191</v>
      </c>
      <c r="L9337" s="41">
        <f t="shared" si="197"/>
        <v>2.6061465876225931E-4</v>
      </c>
      <c r="M9337" s="42">
        <f t="shared" si="198"/>
        <v>4.7498597761107391</v>
      </c>
    </row>
    <row r="9338" spans="1:13" x14ac:dyDescent="0.2">
      <c r="A9338" s="84">
        <v>360</v>
      </c>
      <c r="B9338" s="85">
        <v>42661</v>
      </c>
      <c r="C9338" s="105">
        <v>16.97</v>
      </c>
      <c r="D9338" s="195">
        <f t="shared" si="191"/>
        <v>1</v>
      </c>
      <c r="E9338"/>
      <c r="F9338" s="96">
        <v>2.66</v>
      </c>
      <c r="G9338" s="91">
        <f t="shared" si="192"/>
        <v>9.8149999999999995</v>
      </c>
      <c r="H9338" s="41">
        <f t="shared" si="193"/>
        <v>2.601086717808343E-4</v>
      </c>
      <c r="I9338" s="42">
        <f t="shared" si="194"/>
        <v>115.35188383839849</v>
      </c>
      <c r="J9338" s="41">
        <f t="shared" si="195"/>
        <v>2.7263888888888889E-4</v>
      </c>
      <c r="K9338" s="42">
        <f t="shared" si="196"/>
        <v>5.0270490098716083</v>
      </c>
      <c r="L9338" s="41">
        <f t="shared" si="197"/>
        <v>2.601086717808343E-4</v>
      </c>
      <c r="M9338" s="42">
        <f t="shared" si="198"/>
        <v>4.7501198847825199</v>
      </c>
    </row>
    <row r="9339" spans="1:13" x14ac:dyDescent="0.2">
      <c r="A9339" s="84">
        <v>360</v>
      </c>
      <c r="B9339" s="85">
        <v>42662</v>
      </c>
      <c r="C9339" s="105">
        <v>16.989999999999998</v>
      </c>
      <c r="D9339" s="195">
        <f t="shared" si="191"/>
        <v>1</v>
      </c>
      <c r="E9339"/>
      <c r="F9339" s="96">
        <v>2.68</v>
      </c>
      <c r="G9339" s="91">
        <f t="shared" si="192"/>
        <v>9.8349999999999991</v>
      </c>
      <c r="H9339" s="41">
        <f t="shared" si="193"/>
        <v>2.6061465876225931E-4</v>
      </c>
      <c r="I9339" s="42">
        <f t="shared" si="194"/>
        <v>115.38194623024262</v>
      </c>
      <c r="J9339" s="41">
        <f t="shared" si="195"/>
        <v>2.731944444444444E-4</v>
      </c>
      <c r="K9339" s="42">
        <f t="shared" si="196"/>
        <v>5.0273222043160528</v>
      </c>
      <c r="L9339" s="41">
        <f t="shared" si="197"/>
        <v>2.6061465876225931E-4</v>
      </c>
      <c r="M9339" s="42">
        <f t="shared" si="198"/>
        <v>4.7503804994412819</v>
      </c>
    </row>
    <row r="9340" spans="1:13" x14ac:dyDescent="0.2">
      <c r="A9340" s="84">
        <v>360</v>
      </c>
      <c r="B9340" s="85">
        <v>42663</v>
      </c>
      <c r="C9340" s="105">
        <v>17.02</v>
      </c>
      <c r="D9340" s="195">
        <f t="shared" ref="D9340:D9403" si="199">B9340-B9339</f>
        <v>1</v>
      </c>
      <c r="E9340"/>
      <c r="F9340" s="96">
        <v>2.67</v>
      </c>
      <c r="G9340" s="91">
        <f t="shared" si="192"/>
        <v>9.8449999999999989</v>
      </c>
      <c r="H9340" s="41">
        <f t="shared" si="193"/>
        <v>2.6086761779908763E-4</v>
      </c>
      <c r="I9340" s="42">
        <f t="shared" si="194"/>
        <v>115.41204564369272</v>
      </c>
      <c r="J9340" s="41">
        <f t="shared" si="195"/>
        <v>2.734722222222222E-4</v>
      </c>
      <c r="K9340" s="42">
        <f t="shared" si="196"/>
        <v>5.027595676538275</v>
      </c>
      <c r="L9340" s="41">
        <f t="shared" si="197"/>
        <v>2.6086761779908763E-4</v>
      </c>
      <c r="M9340" s="42">
        <f t="shared" si="198"/>
        <v>4.7506413670590808</v>
      </c>
    </row>
    <row r="9341" spans="1:13" x14ac:dyDescent="0.2">
      <c r="A9341" s="84">
        <v>360</v>
      </c>
      <c r="B9341" s="85">
        <v>42664</v>
      </c>
      <c r="C9341" s="105">
        <v>17</v>
      </c>
      <c r="D9341" s="195">
        <f t="shared" si="199"/>
        <v>1</v>
      </c>
      <c r="E9341"/>
      <c r="F9341" s="96">
        <v>2.71</v>
      </c>
      <c r="G9341" s="91">
        <f t="shared" si="192"/>
        <v>9.8550000000000004</v>
      </c>
      <c r="H9341" s="41">
        <f t="shared" si="193"/>
        <v>2.6112055387228494E-4</v>
      </c>
      <c r="I9341" s="42">
        <f t="shared" si="194"/>
        <v>115.44218210097473</v>
      </c>
      <c r="J9341" s="41">
        <f t="shared" si="195"/>
        <v>2.7375000000000001E-4</v>
      </c>
      <c r="K9341" s="42">
        <f t="shared" si="196"/>
        <v>5.0278694265382748</v>
      </c>
      <c r="L9341" s="41">
        <f t="shared" si="197"/>
        <v>2.6112055387228494E-4</v>
      </c>
      <c r="M9341" s="42">
        <f t="shared" si="198"/>
        <v>4.7509024876129526</v>
      </c>
    </row>
    <row r="9342" spans="1:13" x14ac:dyDescent="0.2">
      <c r="A9342" s="84">
        <v>360</v>
      </c>
      <c r="B9342" s="85">
        <v>42665</v>
      </c>
      <c r="C9342" s="105">
        <v>17</v>
      </c>
      <c r="D9342" s="195">
        <f t="shared" si="199"/>
        <v>1</v>
      </c>
      <c r="E9342"/>
      <c r="F9342" s="96">
        <v>2.71</v>
      </c>
      <c r="G9342" s="91">
        <f t="shared" si="192"/>
        <v>9.8550000000000004</v>
      </c>
      <c r="H9342" s="41">
        <f t="shared" si="193"/>
        <v>2.6112055387228494E-4</v>
      </c>
      <c r="I9342" s="42">
        <f t="shared" si="194"/>
        <v>115.47232642750517</v>
      </c>
      <c r="J9342" s="41">
        <f t="shared" si="195"/>
        <v>2.7375000000000001E-4</v>
      </c>
      <c r="K9342" s="42">
        <f t="shared" si="196"/>
        <v>5.0281431765382747</v>
      </c>
      <c r="L9342" s="41">
        <f t="shared" si="197"/>
        <v>2.6112055387228494E-4</v>
      </c>
      <c r="M9342" s="42">
        <f t="shared" si="198"/>
        <v>4.7511636081668254</v>
      </c>
    </row>
    <row r="9343" spans="1:13" x14ac:dyDescent="0.2">
      <c r="A9343" s="84">
        <v>360</v>
      </c>
      <c r="B9343" s="85">
        <v>42666</v>
      </c>
      <c r="C9343" s="105">
        <v>17</v>
      </c>
      <c r="D9343" s="195">
        <f t="shared" si="199"/>
        <v>1</v>
      </c>
      <c r="E9343"/>
      <c r="F9343" s="96">
        <v>2.71</v>
      </c>
      <c r="G9343" s="91">
        <f t="shared" si="192"/>
        <v>9.8550000000000004</v>
      </c>
      <c r="H9343" s="41">
        <f t="shared" si="193"/>
        <v>2.6112055387228494E-4</v>
      </c>
      <c r="I9343" s="42">
        <f t="shared" si="194"/>
        <v>115.50247862533884</v>
      </c>
      <c r="J9343" s="41">
        <f t="shared" si="195"/>
        <v>2.7375000000000001E-4</v>
      </c>
      <c r="K9343" s="42">
        <f t="shared" si="196"/>
        <v>5.0284169265382745</v>
      </c>
      <c r="L9343" s="41">
        <f t="shared" si="197"/>
        <v>2.6112055387228494E-4</v>
      </c>
      <c r="M9343" s="42">
        <f t="shared" si="198"/>
        <v>4.7514247287206981</v>
      </c>
    </row>
    <row r="9344" spans="1:13" x14ac:dyDescent="0.2">
      <c r="A9344" s="84">
        <v>360</v>
      </c>
      <c r="B9344" s="85">
        <v>42667</v>
      </c>
      <c r="C9344" s="105">
        <v>17.010000000000002</v>
      </c>
      <c r="D9344" s="195">
        <f t="shared" si="199"/>
        <v>1</v>
      </c>
      <c r="E9344"/>
      <c r="F9344" s="96">
        <v>2.72</v>
      </c>
      <c r="G9344" s="91">
        <f t="shared" si="192"/>
        <v>9.8650000000000002</v>
      </c>
      <c r="H9344" s="41">
        <f t="shared" si="193"/>
        <v>2.6137346698584807E-4</v>
      </c>
      <c r="I9344" s="42">
        <f t="shared" si="194"/>
        <v>115.5326679086226</v>
      </c>
      <c r="J9344" s="41">
        <f t="shared" si="195"/>
        <v>2.7402777777777777E-4</v>
      </c>
      <c r="K9344" s="42">
        <f t="shared" si="196"/>
        <v>5.0286909543160521</v>
      </c>
      <c r="L9344" s="41">
        <f t="shared" si="197"/>
        <v>2.6137346698584807E-4</v>
      </c>
      <c r="M9344" s="42">
        <f t="shared" si="198"/>
        <v>4.7516861021876835</v>
      </c>
    </row>
    <row r="9345" spans="1:13" x14ac:dyDescent="0.2">
      <c r="A9345" s="84">
        <v>360</v>
      </c>
      <c r="B9345" s="85">
        <v>42668</v>
      </c>
      <c r="C9345" s="105">
        <v>17.07</v>
      </c>
      <c r="D9345" s="195">
        <f t="shared" si="199"/>
        <v>1</v>
      </c>
      <c r="E9345"/>
      <c r="F9345" s="96">
        <v>2.75</v>
      </c>
      <c r="G9345" s="91">
        <f t="shared" si="192"/>
        <v>9.91</v>
      </c>
      <c r="H9345" s="41">
        <f t="shared" si="193"/>
        <v>2.6251129198451295E-4</v>
      </c>
      <c r="I9345" s="42">
        <f t="shared" si="194"/>
        <v>115.56299653854171</v>
      </c>
      <c r="J9345" s="41">
        <f t="shared" si="195"/>
        <v>2.7527777777777777E-4</v>
      </c>
      <c r="K9345" s="42">
        <f t="shared" si="196"/>
        <v>5.02896623209383</v>
      </c>
      <c r="L9345" s="41">
        <f t="shared" si="197"/>
        <v>2.6251129198451295E-4</v>
      </c>
      <c r="M9345" s="42">
        <f t="shared" si="198"/>
        <v>4.7519486134796676</v>
      </c>
    </row>
    <row r="9346" spans="1:13" x14ac:dyDescent="0.2">
      <c r="A9346" s="84">
        <v>360</v>
      </c>
      <c r="B9346" s="85">
        <v>42669</v>
      </c>
      <c r="C9346" s="105">
        <v>17.09</v>
      </c>
      <c r="D9346" s="195">
        <f t="shared" si="199"/>
        <v>1</v>
      </c>
      <c r="E9346"/>
      <c r="F9346" s="96">
        <v>2.78</v>
      </c>
      <c r="G9346" s="91">
        <f t="shared" si="192"/>
        <v>9.9350000000000005</v>
      </c>
      <c r="H9346" s="41">
        <f t="shared" si="193"/>
        <v>2.6314321626430548E-4</v>
      </c>
      <c r="I9346" s="42">
        <f t="shared" si="194"/>
        <v>115.59340615713201</v>
      </c>
      <c r="J9346" s="41">
        <f t="shared" si="195"/>
        <v>2.7597222222222221E-4</v>
      </c>
      <c r="K9346" s="42">
        <f t="shared" si="196"/>
        <v>5.0292422043160521</v>
      </c>
      <c r="L9346" s="41">
        <f t="shared" si="197"/>
        <v>2.6314321626430548E-4</v>
      </c>
      <c r="M9346" s="42">
        <f t="shared" si="198"/>
        <v>4.7522117566959317</v>
      </c>
    </row>
    <row r="9347" spans="1:13" x14ac:dyDescent="0.2">
      <c r="A9347" s="84">
        <v>360</v>
      </c>
      <c r="B9347" s="85">
        <v>42670</v>
      </c>
      <c r="C9347" s="105">
        <v>17.09</v>
      </c>
      <c r="D9347" s="195">
        <f t="shared" si="199"/>
        <v>1</v>
      </c>
      <c r="E9347"/>
      <c r="F9347" s="96">
        <v>2.76</v>
      </c>
      <c r="G9347" s="91">
        <f t="shared" si="192"/>
        <v>9.9250000000000007</v>
      </c>
      <c r="H9347" s="41">
        <f t="shared" si="193"/>
        <v>2.6289046375072012E-4</v>
      </c>
      <c r="I9347" s="42">
        <f t="shared" si="194"/>
        <v>115.62379456128318</v>
      </c>
      <c r="J9347" s="41">
        <f t="shared" si="195"/>
        <v>2.7569444444444446E-4</v>
      </c>
      <c r="K9347" s="42">
        <f t="shared" si="196"/>
        <v>5.0295178987604965</v>
      </c>
      <c r="L9347" s="41">
        <f t="shared" si="197"/>
        <v>2.6289046375072012E-4</v>
      </c>
      <c r="M9347" s="42">
        <f t="shared" si="198"/>
        <v>4.7524746471596826</v>
      </c>
    </row>
    <row r="9348" spans="1:13" x14ac:dyDescent="0.2">
      <c r="A9348" s="84">
        <v>360</v>
      </c>
      <c r="B9348" s="85">
        <v>42671</v>
      </c>
      <c r="C9348" s="105">
        <v>17.11</v>
      </c>
      <c r="D9348" s="195">
        <f t="shared" si="199"/>
        <v>1</v>
      </c>
      <c r="E9348"/>
      <c r="F9348" s="96">
        <v>2.78</v>
      </c>
      <c r="G9348" s="91">
        <f t="shared" si="192"/>
        <v>9.9450000000000003</v>
      </c>
      <c r="H9348" s="41">
        <f t="shared" si="193"/>
        <v>2.6339594585156334E-4</v>
      </c>
      <c r="I9348" s="42">
        <f t="shared" si="194"/>
        <v>115.65424940001459</v>
      </c>
      <c r="J9348" s="41">
        <f t="shared" si="195"/>
        <v>2.7625000000000002E-4</v>
      </c>
      <c r="K9348" s="42">
        <f t="shared" si="196"/>
        <v>5.0297941487604962</v>
      </c>
      <c r="L9348" s="41">
        <f t="shared" si="197"/>
        <v>2.6339594585156334E-4</v>
      </c>
      <c r="M9348" s="42">
        <f t="shared" si="198"/>
        <v>4.7527380431055342</v>
      </c>
    </row>
    <row r="9349" spans="1:13" x14ac:dyDescent="0.2">
      <c r="A9349" s="84">
        <v>360</v>
      </c>
      <c r="B9349" s="85">
        <v>42672</v>
      </c>
      <c r="C9349" s="105">
        <v>17.11</v>
      </c>
      <c r="D9349" s="195">
        <f t="shared" si="199"/>
        <v>1</v>
      </c>
      <c r="E9349"/>
      <c r="F9349" s="96">
        <v>2.78</v>
      </c>
      <c r="G9349" s="91">
        <f t="shared" si="192"/>
        <v>9.9450000000000003</v>
      </c>
      <c r="H9349" s="41">
        <f t="shared" si="193"/>
        <v>2.6339594585156334E-4</v>
      </c>
      <c r="I9349" s="42">
        <f t="shared" si="194"/>
        <v>115.68471226042706</v>
      </c>
      <c r="J9349" s="41">
        <f t="shared" si="195"/>
        <v>2.7625000000000002E-4</v>
      </c>
      <c r="K9349" s="42">
        <f t="shared" si="196"/>
        <v>5.030070398760496</v>
      </c>
      <c r="L9349" s="41">
        <f t="shared" si="197"/>
        <v>2.6339594585156334E-4</v>
      </c>
      <c r="M9349" s="42">
        <f t="shared" si="198"/>
        <v>4.7530014390513857</v>
      </c>
    </row>
    <row r="9350" spans="1:13" x14ac:dyDescent="0.2">
      <c r="A9350" s="84">
        <v>360</v>
      </c>
      <c r="B9350" s="85">
        <v>42673</v>
      </c>
      <c r="C9350" s="105">
        <v>17.11</v>
      </c>
      <c r="D9350" s="195">
        <f t="shared" si="199"/>
        <v>1</v>
      </c>
      <c r="E9350"/>
      <c r="F9350" s="96">
        <v>2.78</v>
      </c>
      <c r="G9350" s="91">
        <f t="shared" si="192"/>
        <v>9.9450000000000003</v>
      </c>
      <c r="H9350" s="41">
        <f t="shared" si="193"/>
        <v>2.6339594585156334E-4</v>
      </c>
      <c r="I9350" s="42">
        <f t="shared" si="194"/>
        <v>115.71518314463346</v>
      </c>
      <c r="J9350" s="41">
        <f t="shared" si="195"/>
        <v>2.7625000000000002E-4</v>
      </c>
      <c r="K9350" s="42">
        <f t="shared" si="196"/>
        <v>5.0303466487604958</v>
      </c>
      <c r="L9350" s="41">
        <f t="shared" si="197"/>
        <v>2.6339594585156334E-4</v>
      </c>
      <c r="M9350" s="42">
        <f t="shared" si="198"/>
        <v>4.7532648349972373</v>
      </c>
    </row>
    <row r="9351" spans="1:13" x14ac:dyDescent="0.2">
      <c r="A9351" s="84">
        <v>360</v>
      </c>
      <c r="B9351" s="85">
        <v>42674</v>
      </c>
      <c r="C9351" s="105">
        <v>17.12</v>
      </c>
      <c r="D9351" s="195">
        <f t="shared" si="199"/>
        <v>1</v>
      </c>
      <c r="E9351"/>
      <c r="F9351" s="96">
        <v>2.79</v>
      </c>
      <c r="G9351" s="91">
        <f t="shared" si="192"/>
        <v>9.9550000000000001</v>
      </c>
      <c r="H9351" s="41">
        <f t="shared" si="193"/>
        <v>2.6364865251715663E-4</v>
      </c>
      <c r="I9351" s="42">
        <f t="shared" si="194"/>
        <v>115.74569129674532</v>
      </c>
      <c r="J9351" s="41">
        <f t="shared" si="195"/>
        <v>2.7652777777777777E-4</v>
      </c>
      <c r="K9351" s="42">
        <f t="shared" si="196"/>
        <v>5.0306231765382732</v>
      </c>
      <c r="L9351" s="41">
        <f t="shared" si="197"/>
        <v>2.6364865251715663E-4</v>
      </c>
      <c r="M9351" s="42">
        <f t="shared" si="198"/>
        <v>4.7535284836497542</v>
      </c>
    </row>
    <row r="9352" spans="1:13" x14ac:dyDescent="0.2">
      <c r="A9352" s="84">
        <v>360</v>
      </c>
      <c r="B9352" s="85">
        <v>42675</v>
      </c>
      <c r="C9352" s="105">
        <v>17.12</v>
      </c>
      <c r="D9352" s="195">
        <f t="shared" si="199"/>
        <v>1</v>
      </c>
      <c r="E9352"/>
      <c r="F9352" s="96">
        <v>2.79</v>
      </c>
      <c r="G9352" s="91">
        <f t="shared" si="192"/>
        <v>9.9550000000000001</v>
      </c>
      <c r="H9352" s="41">
        <f t="shared" si="193"/>
        <v>2.6364865251715663E-4</v>
      </c>
      <c r="I9352" s="42">
        <f t="shared" si="194"/>
        <v>115.77620749229037</v>
      </c>
      <c r="J9352" s="41">
        <f t="shared" si="195"/>
        <v>2.7652777777777777E-4</v>
      </c>
      <c r="K9352" s="42">
        <f t="shared" si="196"/>
        <v>5.0308997043160506</v>
      </c>
      <c r="L9352" s="41">
        <f t="shared" si="197"/>
        <v>2.6364865251715663E-4</v>
      </c>
      <c r="M9352" s="42">
        <f t="shared" si="198"/>
        <v>4.7537921323022712</v>
      </c>
    </row>
    <row r="9353" spans="1:13" x14ac:dyDescent="0.2">
      <c r="A9353" s="84">
        <v>360</v>
      </c>
      <c r="B9353" s="85">
        <v>42676</v>
      </c>
      <c r="C9353" s="105">
        <v>17.190000000000001</v>
      </c>
      <c r="D9353" s="195">
        <f t="shared" si="199"/>
        <v>1</v>
      </c>
      <c r="E9353"/>
      <c r="F9353" s="96">
        <v>2.73</v>
      </c>
      <c r="G9353" s="91">
        <f t="shared" si="192"/>
        <v>9.9600000000000009</v>
      </c>
      <c r="H9353" s="41">
        <f t="shared" si="193"/>
        <v>2.6377499725538378E-4</v>
      </c>
      <c r="I9353" s="42">
        <f t="shared" si="194"/>
        <v>115.80674636110389</v>
      </c>
      <c r="J9353" s="41">
        <f t="shared" si="195"/>
        <v>2.7666666666666671E-4</v>
      </c>
      <c r="K9353" s="42">
        <f t="shared" si="196"/>
        <v>5.0311763709827169</v>
      </c>
      <c r="L9353" s="41">
        <f t="shared" si="197"/>
        <v>2.6377499725538378E-4</v>
      </c>
      <c r="M9353" s="42">
        <f t="shared" si="198"/>
        <v>4.7540559072995263</v>
      </c>
    </row>
    <row r="9354" spans="1:13" x14ac:dyDescent="0.2">
      <c r="A9354" s="84">
        <v>360</v>
      </c>
      <c r="B9354" s="85">
        <v>42677</v>
      </c>
      <c r="C9354" s="105">
        <v>17.170000000000002</v>
      </c>
      <c r="D9354" s="195">
        <f t="shared" si="199"/>
        <v>1</v>
      </c>
      <c r="E9354"/>
      <c r="F9354" s="96">
        <v>2.68</v>
      </c>
      <c r="G9354" s="91">
        <f t="shared" si="192"/>
        <v>9.9250000000000007</v>
      </c>
      <c r="H9354" s="41">
        <f t="shared" si="193"/>
        <v>2.6289046375072012E-4</v>
      </c>
      <c r="I9354" s="42">
        <f t="shared" si="194"/>
        <v>115.83719085036023</v>
      </c>
      <c r="J9354" s="41">
        <f t="shared" si="195"/>
        <v>2.7569444444444446E-4</v>
      </c>
      <c r="K9354" s="42">
        <f t="shared" si="196"/>
        <v>5.0314520654271613</v>
      </c>
      <c r="L9354" s="41">
        <f t="shared" si="197"/>
        <v>2.6289046375072012E-4</v>
      </c>
      <c r="M9354" s="42">
        <f t="shared" si="198"/>
        <v>4.7543187977632773</v>
      </c>
    </row>
    <row r="9355" spans="1:13" x14ac:dyDescent="0.2">
      <c r="A9355" s="84">
        <v>360</v>
      </c>
      <c r="B9355" s="85">
        <v>42678</v>
      </c>
      <c r="C9355" s="105">
        <v>17.14</v>
      </c>
      <c r="D9355" s="195">
        <f t="shared" si="199"/>
        <v>1</v>
      </c>
      <c r="E9355"/>
      <c r="F9355" s="96">
        <v>2.63</v>
      </c>
      <c r="G9355" s="91">
        <f t="shared" si="192"/>
        <v>9.8849999999999998</v>
      </c>
      <c r="H9355" s="41">
        <f t="shared" si="193"/>
        <v>2.6187922435116917E-4</v>
      </c>
      <c r="I9355" s="42">
        <f t="shared" si="194"/>
        <v>115.86752620405115</v>
      </c>
      <c r="J9355" s="41">
        <f t="shared" si="195"/>
        <v>2.7458333333333333E-4</v>
      </c>
      <c r="K9355" s="42">
        <f t="shared" si="196"/>
        <v>5.031726648760495</v>
      </c>
      <c r="L9355" s="41">
        <f t="shared" si="197"/>
        <v>2.6187922435116917E-4</v>
      </c>
      <c r="M9355" s="42">
        <f t="shared" si="198"/>
        <v>4.7545806769876284</v>
      </c>
    </row>
    <row r="9356" spans="1:13" x14ac:dyDescent="0.2">
      <c r="A9356" s="84">
        <v>360</v>
      </c>
      <c r="B9356" s="85">
        <v>42679</v>
      </c>
      <c r="C9356" s="105">
        <v>17.14</v>
      </c>
      <c r="D9356" s="195">
        <f t="shared" si="199"/>
        <v>1</v>
      </c>
      <c r="E9356"/>
      <c r="F9356" s="96">
        <v>2.63</v>
      </c>
      <c r="G9356" s="91">
        <f t="shared" si="192"/>
        <v>9.8849999999999998</v>
      </c>
      <c r="H9356" s="41">
        <f t="shared" si="193"/>
        <v>2.6187922435116917E-4</v>
      </c>
      <c r="I9356" s="42">
        <f t="shared" si="194"/>
        <v>115.89786950194095</v>
      </c>
      <c r="J9356" s="41">
        <f t="shared" si="195"/>
        <v>2.7458333333333333E-4</v>
      </c>
      <c r="K9356" s="42">
        <f t="shared" si="196"/>
        <v>5.0320012320938288</v>
      </c>
      <c r="L9356" s="41">
        <f t="shared" si="197"/>
        <v>2.6187922435116917E-4</v>
      </c>
      <c r="M9356" s="42">
        <f t="shared" si="198"/>
        <v>4.7548425562119796</v>
      </c>
    </row>
    <row r="9357" spans="1:13" x14ac:dyDescent="0.2">
      <c r="A9357" s="84">
        <v>360</v>
      </c>
      <c r="B9357" s="85">
        <v>42680</v>
      </c>
      <c r="C9357" s="105">
        <v>17.14</v>
      </c>
      <c r="D9357" s="195">
        <f t="shared" si="199"/>
        <v>1</v>
      </c>
      <c r="E9357"/>
      <c r="F9357" s="96">
        <v>2.63</v>
      </c>
      <c r="G9357" s="91">
        <f t="shared" si="192"/>
        <v>9.8849999999999998</v>
      </c>
      <c r="H9357" s="41">
        <f t="shared" si="193"/>
        <v>2.6187922435116917E-4</v>
      </c>
      <c r="I9357" s="42">
        <f t="shared" si="194"/>
        <v>115.92822074611007</v>
      </c>
      <c r="J9357" s="41">
        <f t="shared" si="195"/>
        <v>2.7458333333333333E-4</v>
      </c>
      <c r="K9357" s="42">
        <f t="shared" si="196"/>
        <v>5.0322758154271625</v>
      </c>
      <c r="L9357" s="41">
        <f t="shared" si="197"/>
        <v>2.6187922435116917E-4</v>
      </c>
      <c r="M9357" s="42">
        <f t="shared" si="198"/>
        <v>4.7551044354363308</v>
      </c>
    </row>
    <row r="9358" spans="1:13" x14ac:dyDescent="0.2">
      <c r="A9358" s="84">
        <v>360</v>
      </c>
      <c r="B9358" s="85">
        <v>42681</v>
      </c>
      <c r="C9358" s="105">
        <v>17.149999999999999</v>
      </c>
      <c r="D9358" s="195">
        <f t="shared" si="199"/>
        <v>1</v>
      </c>
      <c r="E9358"/>
      <c r="F9358" s="96">
        <v>2.65</v>
      </c>
      <c r="G9358" s="91">
        <f t="shared" si="192"/>
        <v>9.8999999999999986</v>
      </c>
      <c r="H9358" s="41">
        <f t="shared" si="193"/>
        <v>2.6225848213723424E-4</v>
      </c>
      <c r="I9358" s="42">
        <f t="shared" si="194"/>
        <v>115.95862390531981</v>
      </c>
      <c r="J9358" s="41">
        <f t="shared" si="195"/>
        <v>2.7499999999999996E-4</v>
      </c>
      <c r="K9358" s="42">
        <f t="shared" si="196"/>
        <v>5.0325508154271628</v>
      </c>
      <c r="L9358" s="41">
        <f t="shared" si="197"/>
        <v>2.6225848213723424E-4</v>
      </c>
      <c r="M9358" s="42">
        <f t="shared" si="198"/>
        <v>4.755366693918468</v>
      </c>
    </row>
    <row r="9359" spans="1:13" x14ac:dyDescent="0.2">
      <c r="A9359" s="84">
        <v>360</v>
      </c>
      <c r="B9359" s="85">
        <v>42682</v>
      </c>
      <c r="C9359" s="105">
        <v>17.09</v>
      </c>
      <c r="D9359" s="195">
        <f t="shared" si="199"/>
        <v>1</v>
      </c>
      <c r="E9359"/>
      <c r="F9359" s="96">
        <v>2.66</v>
      </c>
      <c r="G9359" s="91">
        <f t="shared" si="192"/>
        <v>9.875</v>
      </c>
      <c r="H9359" s="41">
        <f t="shared" si="193"/>
        <v>2.6162635714399585E-4</v>
      </c>
      <c r="I9359" s="42">
        <f t="shared" si="194"/>
        <v>115.98896173767159</v>
      </c>
      <c r="J9359" s="41">
        <f t="shared" si="195"/>
        <v>2.7430555555555558E-4</v>
      </c>
      <c r="K9359" s="42">
        <f t="shared" si="196"/>
        <v>5.0328251209827179</v>
      </c>
      <c r="L9359" s="41">
        <f t="shared" si="197"/>
        <v>2.6162635714399585E-4</v>
      </c>
      <c r="M9359" s="42">
        <f t="shared" si="198"/>
        <v>4.755628320275612</v>
      </c>
    </row>
    <row r="9360" spans="1:13" x14ac:dyDescent="0.2">
      <c r="A9360" s="84">
        <v>360</v>
      </c>
      <c r="B9360" s="85">
        <v>42683</v>
      </c>
      <c r="C9360" s="105">
        <v>17.059999999999999</v>
      </c>
      <c r="D9360" s="195">
        <f t="shared" si="199"/>
        <v>1</v>
      </c>
      <c r="E9360"/>
      <c r="F9360" s="96">
        <v>2.63</v>
      </c>
      <c r="G9360" s="91">
        <f t="shared" si="192"/>
        <v>9.8449999999999989</v>
      </c>
      <c r="H9360" s="41">
        <f t="shared" si="193"/>
        <v>2.6086761779908763E-4</v>
      </c>
      <c r="I9360" s="42">
        <f t="shared" si="194"/>
        <v>116.01921950181108</v>
      </c>
      <c r="J9360" s="41">
        <f t="shared" si="195"/>
        <v>2.734722222222222E-4</v>
      </c>
      <c r="K9360" s="42">
        <f t="shared" si="196"/>
        <v>5.0330985932049401</v>
      </c>
      <c r="L9360" s="41">
        <f t="shared" si="197"/>
        <v>2.6086761779908763E-4</v>
      </c>
      <c r="M9360" s="42">
        <f t="shared" si="198"/>
        <v>4.7558891878934109</v>
      </c>
    </row>
    <row r="9361" spans="1:13" x14ac:dyDescent="0.2">
      <c r="A9361" s="84">
        <v>360</v>
      </c>
      <c r="B9361" s="85">
        <v>42684</v>
      </c>
      <c r="C9361" s="105">
        <v>17.07</v>
      </c>
      <c r="D9361" s="195">
        <f t="shared" si="199"/>
        <v>1</v>
      </c>
      <c r="E9361"/>
      <c r="F9361" s="96">
        <v>2.66</v>
      </c>
      <c r="G9361" s="91">
        <f t="shared" si="192"/>
        <v>9.8650000000000002</v>
      </c>
      <c r="H9361" s="41">
        <f t="shared" si="193"/>
        <v>2.6137346698584807E-4</v>
      </c>
      <c r="I9361" s="42">
        <f t="shared" si="194"/>
        <v>116.04954384744926</v>
      </c>
      <c r="J9361" s="41">
        <f t="shared" si="195"/>
        <v>2.7402777777777777E-4</v>
      </c>
      <c r="K9361" s="42">
        <f t="shared" si="196"/>
        <v>5.0333726209827176</v>
      </c>
      <c r="L9361" s="41">
        <f t="shared" si="197"/>
        <v>2.6137346698584807E-4</v>
      </c>
      <c r="M9361" s="42">
        <f t="shared" si="198"/>
        <v>4.7561505613603963</v>
      </c>
    </row>
    <row r="9362" spans="1:13" x14ac:dyDescent="0.2">
      <c r="A9362" s="84">
        <v>360</v>
      </c>
      <c r="B9362" s="85">
        <v>42685</v>
      </c>
      <c r="C9362" s="105">
        <v>17.04</v>
      </c>
      <c r="D9362" s="195">
        <f t="shared" si="199"/>
        <v>1</v>
      </c>
      <c r="E9362"/>
      <c r="F9362" s="96">
        <v>2.61</v>
      </c>
      <c r="G9362" s="91">
        <f t="shared" si="192"/>
        <v>9.8249999999999993</v>
      </c>
      <c r="H9362" s="41">
        <f t="shared" si="193"/>
        <v>2.6036167675758115E-4</v>
      </c>
      <c r="I9362" s="42">
        <f t="shared" si="194"/>
        <v>116.07975870127233</v>
      </c>
      <c r="J9362" s="41">
        <f t="shared" si="195"/>
        <v>2.7291666666666664E-4</v>
      </c>
      <c r="K9362" s="42">
        <f t="shared" si="196"/>
        <v>5.0336455376493845</v>
      </c>
      <c r="L9362" s="41">
        <f t="shared" si="197"/>
        <v>2.6036167675758115E-4</v>
      </c>
      <c r="M9362" s="42">
        <f t="shared" si="198"/>
        <v>4.7564109230371541</v>
      </c>
    </row>
    <row r="9363" spans="1:13" x14ac:dyDescent="0.2">
      <c r="A9363" s="84">
        <v>360</v>
      </c>
      <c r="B9363" s="85">
        <v>42686</v>
      </c>
      <c r="C9363" s="105">
        <v>17.04</v>
      </c>
      <c r="D9363" s="195">
        <f t="shared" si="199"/>
        <v>1</v>
      </c>
      <c r="E9363"/>
      <c r="F9363" s="96">
        <v>2.61</v>
      </c>
      <c r="G9363" s="91">
        <f t="shared" si="192"/>
        <v>9.8249999999999993</v>
      </c>
      <c r="H9363" s="41">
        <f t="shared" si="193"/>
        <v>2.6036167675758115E-4</v>
      </c>
      <c r="I9363" s="42">
        <f t="shared" si="194"/>
        <v>116.10998142188541</v>
      </c>
      <c r="J9363" s="41">
        <f t="shared" si="195"/>
        <v>2.7291666666666664E-4</v>
      </c>
      <c r="K9363" s="42">
        <f t="shared" si="196"/>
        <v>5.0339184543160513</v>
      </c>
      <c r="L9363" s="41">
        <f t="shared" si="197"/>
        <v>2.6036167675758115E-4</v>
      </c>
      <c r="M9363" s="42">
        <f t="shared" si="198"/>
        <v>4.7566712847139119</v>
      </c>
    </row>
    <row r="9364" spans="1:13" x14ac:dyDescent="0.2">
      <c r="A9364" s="84">
        <v>360</v>
      </c>
      <c r="B9364" s="85">
        <v>42687</v>
      </c>
      <c r="C9364" s="105">
        <v>17.04</v>
      </c>
      <c r="D9364" s="195">
        <f t="shared" si="199"/>
        <v>1</v>
      </c>
      <c r="E9364"/>
      <c r="F9364" s="96">
        <v>2.61</v>
      </c>
      <c r="G9364" s="91">
        <f t="shared" si="192"/>
        <v>9.8249999999999993</v>
      </c>
      <c r="H9364" s="41">
        <f t="shared" si="193"/>
        <v>2.6036167675758115E-4</v>
      </c>
      <c r="I9364" s="42">
        <f t="shared" si="194"/>
        <v>116.1402120113367</v>
      </c>
      <c r="J9364" s="41">
        <f t="shared" si="195"/>
        <v>2.7291666666666664E-4</v>
      </c>
      <c r="K9364" s="42">
        <f t="shared" si="196"/>
        <v>5.0341913709827182</v>
      </c>
      <c r="L9364" s="41">
        <f t="shared" si="197"/>
        <v>2.6036167675758115E-4</v>
      </c>
      <c r="M9364" s="42">
        <f t="shared" si="198"/>
        <v>4.7569316463906697</v>
      </c>
    </row>
    <row r="9365" spans="1:13" x14ac:dyDescent="0.2">
      <c r="A9365" s="84">
        <v>360</v>
      </c>
      <c r="B9365" s="85">
        <v>42688</v>
      </c>
      <c r="C9365" s="105">
        <v>16.989999999999998</v>
      </c>
      <c r="D9365" s="195">
        <f t="shared" si="199"/>
        <v>1</v>
      </c>
      <c r="E9365"/>
      <c r="F9365" s="96">
        <v>2.66</v>
      </c>
      <c r="G9365" s="91">
        <f t="shared" si="192"/>
        <v>9.8249999999999993</v>
      </c>
      <c r="H9365" s="41">
        <f t="shared" si="193"/>
        <v>2.6036167675758115E-4</v>
      </c>
      <c r="I9365" s="42">
        <f t="shared" si="194"/>
        <v>116.17045047167495</v>
      </c>
      <c r="J9365" s="41">
        <f t="shared" si="195"/>
        <v>2.7291666666666664E-4</v>
      </c>
      <c r="K9365" s="42">
        <f t="shared" si="196"/>
        <v>5.034464287649385</v>
      </c>
      <c r="L9365" s="41">
        <f t="shared" si="197"/>
        <v>2.6036167675758115E-4</v>
      </c>
      <c r="M9365" s="42">
        <f t="shared" si="198"/>
        <v>4.7571920080674275</v>
      </c>
    </row>
    <row r="9366" spans="1:13" x14ac:dyDescent="0.2">
      <c r="A9366" s="84">
        <v>360</v>
      </c>
      <c r="B9366" s="85">
        <v>42689</v>
      </c>
      <c r="C9366" s="105">
        <v>16.98</v>
      </c>
      <c r="D9366" s="195">
        <f t="shared" si="199"/>
        <v>1</v>
      </c>
      <c r="E9366"/>
      <c r="F9366" s="96">
        <v>2.64</v>
      </c>
      <c r="G9366" s="91">
        <f t="shared" si="192"/>
        <v>9.81</v>
      </c>
      <c r="H9366" s="41">
        <f t="shared" si="193"/>
        <v>2.5998216067657509E-4</v>
      </c>
      <c r="I9366" s="42">
        <f t="shared" si="194"/>
        <v>116.20065271639535</v>
      </c>
      <c r="J9366" s="41">
        <f t="shared" si="195"/>
        <v>2.7250000000000001E-4</v>
      </c>
      <c r="K9366" s="42">
        <f t="shared" si="196"/>
        <v>5.0347367876493854</v>
      </c>
      <c r="L9366" s="41">
        <f t="shared" si="197"/>
        <v>2.5998216067657509E-4</v>
      </c>
      <c r="M9366" s="42">
        <f t="shared" si="198"/>
        <v>4.7574519902281036</v>
      </c>
    </row>
    <row r="9367" spans="1:13" x14ac:dyDescent="0.2">
      <c r="A9367" s="84">
        <v>360</v>
      </c>
      <c r="B9367" s="85">
        <v>42690</v>
      </c>
      <c r="C9367" s="105">
        <v>16.97</v>
      </c>
      <c r="D9367" s="195">
        <f t="shared" si="199"/>
        <v>1</v>
      </c>
      <c r="E9367"/>
      <c r="F9367" s="96">
        <v>2.59</v>
      </c>
      <c r="G9367" s="91">
        <f t="shared" si="192"/>
        <v>9.7799999999999994</v>
      </c>
      <c r="H9367" s="41">
        <f t="shared" si="193"/>
        <v>2.5922297339664446E-4</v>
      </c>
      <c r="I9367" s="42">
        <f t="shared" si="194"/>
        <v>116.23077459510313</v>
      </c>
      <c r="J9367" s="41">
        <f t="shared" si="195"/>
        <v>2.7166666666666664E-4</v>
      </c>
      <c r="K9367" s="42">
        <f t="shared" si="196"/>
        <v>5.0350084543160518</v>
      </c>
      <c r="L9367" s="41">
        <f t="shared" si="197"/>
        <v>2.5922297339664446E-4</v>
      </c>
      <c r="M9367" s="42">
        <f t="shared" si="198"/>
        <v>4.7577112132015005</v>
      </c>
    </row>
    <row r="9368" spans="1:13" x14ac:dyDescent="0.2">
      <c r="A9368" s="84">
        <v>360</v>
      </c>
      <c r="B9368" s="85">
        <v>42691</v>
      </c>
      <c r="C9368" s="105">
        <v>16.97</v>
      </c>
      <c r="D9368" s="195">
        <f t="shared" si="199"/>
        <v>1</v>
      </c>
      <c r="E9368"/>
      <c r="F9368" s="96">
        <v>2.59</v>
      </c>
      <c r="G9368" s="91">
        <f t="shared" si="192"/>
        <v>9.7799999999999994</v>
      </c>
      <c r="H9368" s="41">
        <f t="shared" si="193"/>
        <v>2.5922297339664446E-4</v>
      </c>
      <c r="I9368" s="42">
        <f t="shared" si="194"/>
        <v>116.26090428209386</v>
      </c>
      <c r="J9368" s="41">
        <f t="shared" si="195"/>
        <v>2.7166666666666664E-4</v>
      </c>
      <c r="K9368" s="42">
        <f t="shared" si="196"/>
        <v>5.0352801209827183</v>
      </c>
      <c r="L9368" s="41">
        <f t="shared" si="197"/>
        <v>2.5922297339664446E-4</v>
      </c>
      <c r="M9368" s="42">
        <f t="shared" si="198"/>
        <v>4.7579704361748973</v>
      </c>
    </row>
    <row r="9369" spans="1:13" x14ac:dyDescent="0.2">
      <c r="A9369" s="84">
        <v>360</v>
      </c>
      <c r="B9369" s="85">
        <v>42692</v>
      </c>
      <c r="C9369" s="105">
        <v>16.97</v>
      </c>
      <c r="D9369" s="195">
        <f t="shared" si="199"/>
        <v>1</v>
      </c>
      <c r="E9369"/>
      <c r="F9369" s="96">
        <v>2.59</v>
      </c>
      <c r="G9369" s="91">
        <f t="shared" si="192"/>
        <v>9.7799999999999994</v>
      </c>
      <c r="H9369" s="41">
        <f t="shared" si="193"/>
        <v>2.5922297339664446E-4</v>
      </c>
      <c r="I9369" s="42">
        <f t="shared" si="194"/>
        <v>116.29104177939165</v>
      </c>
      <c r="J9369" s="41">
        <f t="shared" si="195"/>
        <v>2.7166666666666664E-4</v>
      </c>
      <c r="K9369" s="42">
        <f t="shared" si="196"/>
        <v>5.0355517876493847</v>
      </c>
      <c r="L9369" s="41">
        <f t="shared" si="197"/>
        <v>2.5922297339664446E-4</v>
      </c>
      <c r="M9369" s="42">
        <f t="shared" si="198"/>
        <v>4.7582296591482942</v>
      </c>
    </row>
    <row r="9370" spans="1:13" x14ac:dyDescent="0.2">
      <c r="A9370" s="84">
        <v>360</v>
      </c>
      <c r="B9370" s="85">
        <v>42693</v>
      </c>
      <c r="C9370" s="105">
        <v>16.97</v>
      </c>
      <c r="D9370" s="195">
        <f t="shared" si="199"/>
        <v>1</v>
      </c>
      <c r="E9370"/>
      <c r="F9370" s="96">
        <v>2.59</v>
      </c>
      <c r="G9370" s="91">
        <f t="shared" si="192"/>
        <v>9.7799999999999994</v>
      </c>
      <c r="H9370" s="41">
        <f t="shared" si="193"/>
        <v>2.5922297339664446E-4</v>
      </c>
      <c r="I9370" s="42">
        <f t="shared" si="194"/>
        <v>116.32118708902109</v>
      </c>
      <c r="J9370" s="41">
        <f t="shared" si="195"/>
        <v>2.7166666666666664E-4</v>
      </c>
      <c r="K9370" s="42">
        <f t="shared" si="196"/>
        <v>5.0358234543160512</v>
      </c>
      <c r="L9370" s="41">
        <f t="shared" si="197"/>
        <v>2.5922297339664446E-4</v>
      </c>
      <c r="M9370" s="42">
        <f t="shared" si="198"/>
        <v>4.7584888821216911</v>
      </c>
    </row>
    <row r="9371" spans="1:13" x14ac:dyDescent="0.2">
      <c r="A9371" s="84">
        <v>360</v>
      </c>
      <c r="B9371" s="85">
        <v>42694</v>
      </c>
      <c r="C9371" s="105">
        <v>16.97</v>
      </c>
      <c r="D9371" s="195">
        <f t="shared" si="199"/>
        <v>1</v>
      </c>
      <c r="E9371"/>
      <c r="F9371" s="96">
        <v>2.59</v>
      </c>
      <c r="G9371" s="91">
        <f t="shared" si="192"/>
        <v>9.7799999999999994</v>
      </c>
      <c r="H9371" s="41">
        <f t="shared" si="193"/>
        <v>2.5922297339664446E-4</v>
      </c>
      <c r="I9371" s="42">
        <f t="shared" si="194"/>
        <v>116.35134021300733</v>
      </c>
      <c r="J9371" s="41">
        <f t="shared" si="195"/>
        <v>2.7166666666666664E-4</v>
      </c>
      <c r="K9371" s="42">
        <f t="shared" si="196"/>
        <v>5.0360951209827176</v>
      </c>
      <c r="L9371" s="41">
        <f t="shared" si="197"/>
        <v>2.5922297339664446E-4</v>
      </c>
      <c r="M9371" s="42">
        <f t="shared" si="198"/>
        <v>4.7587481050950879</v>
      </c>
    </row>
    <row r="9372" spans="1:13" x14ac:dyDescent="0.2">
      <c r="A9372" s="84">
        <v>360</v>
      </c>
      <c r="B9372" s="85">
        <v>42695</v>
      </c>
      <c r="C9372" s="105">
        <v>16.920000000000002</v>
      </c>
      <c r="D9372" s="195">
        <f t="shared" si="199"/>
        <v>1</v>
      </c>
      <c r="E9372"/>
      <c r="F9372" s="96">
        <v>2.65</v>
      </c>
      <c r="G9372" s="91">
        <f t="shared" si="192"/>
        <v>9.7850000000000001</v>
      </c>
      <c r="H9372" s="41">
        <f t="shared" si="193"/>
        <v>2.5934951897621517E-4</v>
      </c>
      <c r="I9372" s="42">
        <f t="shared" si="194"/>
        <v>116.38151587712382</v>
      </c>
      <c r="J9372" s="41">
        <f t="shared" si="195"/>
        <v>2.7180555555555557E-4</v>
      </c>
      <c r="K9372" s="42">
        <f t="shared" si="196"/>
        <v>5.0363669265382729</v>
      </c>
      <c r="L9372" s="41">
        <f t="shared" si="197"/>
        <v>2.5934951897621517E-4</v>
      </c>
      <c r="M9372" s="42">
        <f t="shared" si="198"/>
        <v>4.7590074546140642</v>
      </c>
    </row>
    <row r="9373" spans="1:13" x14ac:dyDescent="0.2">
      <c r="A9373" s="84">
        <v>360</v>
      </c>
      <c r="B9373" s="85">
        <v>42696</v>
      </c>
      <c r="C9373" s="105">
        <v>16.95</v>
      </c>
      <c r="D9373" s="195">
        <f t="shared" si="199"/>
        <v>1</v>
      </c>
      <c r="E9373"/>
      <c r="F9373" s="96">
        <v>2.67</v>
      </c>
      <c r="G9373" s="91">
        <f t="shared" si="192"/>
        <v>9.8099999999999987</v>
      </c>
      <c r="H9373" s="41">
        <f t="shared" si="193"/>
        <v>2.5998216067657509E-4</v>
      </c>
      <c r="I9373" s="42">
        <f t="shared" si="194"/>
        <v>116.41177299508436</v>
      </c>
      <c r="J9373" s="41">
        <f t="shared" si="195"/>
        <v>2.7249999999999996E-4</v>
      </c>
      <c r="K9373" s="42">
        <f t="shared" si="196"/>
        <v>5.0366394265382732</v>
      </c>
      <c r="L9373" s="41">
        <f t="shared" si="197"/>
        <v>2.5998216067657509E-4</v>
      </c>
      <c r="M9373" s="42">
        <f t="shared" si="198"/>
        <v>4.7592674367747403</v>
      </c>
    </row>
    <row r="9374" spans="1:13" x14ac:dyDescent="0.2">
      <c r="A9374" s="84">
        <v>360</v>
      </c>
      <c r="B9374" s="85">
        <v>42697</v>
      </c>
      <c r="C9374" s="105">
        <v>16.96</v>
      </c>
      <c r="D9374" s="195">
        <f t="shared" si="199"/>
        <v>1</v>
      </c>
      <c r="E9374"/>
      <c r="F9374" s="96">
        <v>2.68</v>
      </c>
      <c r="G9374" s="91">
        <f t="shared" si="192"/>
        <v>9.82</v>
      </c>
      <c r="H9374" s="41">
        <f t="shared" si="193"/>
        <v>2.6023517714102162E-4</v>
      </c>
      <c r="I9374" s="42">
        <f t="shared" si="194"/>
        <v>116.44206743345104</v>
      </c>
      <c r="J9374" s="41">
        <f t="shared" si="195"/>
        <v>2.7277777777777776E-4</v>
      </c>
      <c r="K9374" s="42">
        <f t="shared" si="196"/>
        <v>5.0369122043160512</v>
      </c>
      <c r="L9374" s="41">
        <f t="shared" si="197"/>
        <v>2.6023517714102162E-4</v>
      </c>
      <c r="M9374" s="42">
        <f t="shared" si="198"/>
        <v>4.7595276719518811</v>
      </c>
    </row>
    <row r="9375" spans="1:13" x14ac:dyDescent="0.2">
      <c r="A9375" s="84">
        <v>360</v>
      </c>
      <c r="B9375" s="85">
        <v>42698</v>
      </c>
      <c r="C9375" s="105">
        <v>16.97</v>
      </c>
      <c r="D9375" s="195">
        <f t="shared" si="199"/>
        <v>1</v>
      </c>
      <c r="E9375"/>
      <c r="F9375" s="96">
        <v>2.68</v>
      </c>
      <c r="G9375" s="91">
        <f t="shared" ref="G9375:G9380" si="200">(C9375+F9375)/2</f>
        <v>9.8249999999999993</v>
      </c>
      <c r="H9375" s="41">
        <f t="shared" si="193"/>
        <v>2.6036167675758115E-4</v>
      </c>
      <c r="I9375" s="42">
        <f t="shared" si="194"/>
        <v>116.47238448537314</v>
      </c>
      <c r="J9375" s="41">
        <f t="shared" si="195"/>
        <v>2.7291666666666664E-4</v>
      </c>
      <c r="K9375" s="42">
        <f t="shared" si="196"/>
        <v>5.0371851209827181</v>
      </c>
      <c r="L9375" s="41">
        <f t="shared" si="197"/>
        <v>2.6036167675758115E-4</v>
      </c>
      <c r="M9375" s="42">
        <f t="shared" si="198"/>
        <v>4.7597880336286389</v>
      </c>
    </row>
    <row r="9376" spans="1:13" x14ac:dyDescent="0.2">
      <c r="A9376" s="84">
        <v>360</v>
      </c>
      <c r="B9376" s="85">
        <v>42699</v>
      </c>
      <c r="C9376" s="105">
        <v>16.97</v>
      </c>
      <c r="D9376" s="195">
        <f t="shared" si="199"/>
        <v>1</v>
      </c>
      <c r="E9376"/>
      <c r="F9376" s="96">
        <v>2.78</v>
      </c>
      <c r="G9376" s="91">
        <f t="shared" si="200"/>
        <v>9.875</v>
      </c>
      <c r="H9376" s="41">
        <f t="shared" si="193"/>
        <v>2.6162635714399585E-4</v>
      </c>
      <c r="I9376" s="42">
        <f t="shared" si="194"/>
        <v>116.50285673103393</v>
      </c>
      <c r="J9376" s="41">
        <f t="shared" si="195"/>
        <v>2.7430555555555558E-4</v>
      </c>
      <c r="K9376" s="42">
        <f t="shared" si="196"/>
        <v>5.0374594265382733</v>
      </c>
      <c r="L9376" s="41">
        <f t="shared" si="197"/>
        <v>2.6162635714399585E-4</v>
      </c>
      <c r="M9376" s="42">
        <f t="shared" si="198"/>
        <v>4.7600496599857829</v>
      </c>
    </row>
    <row r="9377" spans="1:13" x14ac:dyDescent="0.2">
      <c r="A9377" s="84">
        <v>360</v>
      </c>
      <c r="B9377" s="85">
        <v>42700</v>
      </c>
      <c r="C9377" s="105">
        <v>16.97</v>
      </c>
      <c r="D9377" s="195">
        <f t="shared" si="199"/>
        <v>1</v>
      </c>
      <c r="E9377"/>
      <c r="F9377" s="96">
        <v>2.78</v>
      </c>
      <c r="G9377" s="91">
        <f t="shared" si="200"/>
        <v>9.875</v>
      </c>
      <c r="H9377" s="41">
        <f t="shared" si="193"/>
        <v>2.6162635714399585E-4</v>
      </c>
      <c r="I9377" s="42">
        <f t="shared" si="194"/>
        <v>116.53333694903733</v>
      </c>
      <c r="J9377" s="41">
        <f t="shared" si="195"/>
        <v>2.7430555555555558E-4</v>
      </c>
      <c r="K9377" s="42">
        <f t="shared" si="196"/>
        <v>5.0377337320938285</v>
      </c>
      <c r="L9377" s="41">
        <f t="shared" si="197"/>
        <v>2.6162635714399585E-4</v>
      </c>
      <c r="M9377" s="42">
        <f t="shared" si="198"/>
        <v>4.7603112863429269</v>
      </c>
    </row>
    <row r="9378" spans="1:13" x14ac:dyDescent="0.2">
      <c r="A9378" s="84">
        <v>360</v>
      </c>
      <c r="B9378" s="85">
        <v>42701</v>
      </c>
      <c r="C9378" s="105">
        <v>16.97</v>
      </c>
      <c r="D9378" s="195">
        <f t="shared" si="199"/>
        <v>1</v>
      </c>
      <c r="E9378"/>
      <c r="F9378" s="96">
        <v>2.78</v>
      </c>
      <c r="G9378" s="91">
        <f t="shared" si="200"/>
        <v>9.875</v>
      </c>
      <c r="H9378" s="41">
        <f t="shared" si="193"/>
        <v>2.6162635714399585E-4</v>
      </c>
      <c r="I9378" s="42">
        <f t="shared" si="194"/>
        <v>116.56382514146914</v>
      </c>
      <c r="J9378" s="41">
        <f t="shared" si="195"/>
        <v>2.7430555555555558E-4</v>
      </c>
      <c r="K9378" s="42">
        <f t="shared" si="196"/>
        <v>5.0380080376493837</v>
      </c>
      <c r="L9378" s="41">
        <f t="shared" si="197"/>
        <v>2.6162635714399585E-4</v>
      </c>
      <c r="M9378" s="42">
        <f t="shared" si="198"/>
        <v>4.7605729127000709</v>
      </c>
    </row>
    <row r="9379" spans="1:13" x14ac:dyDescent="0.2">
      <c r="A9379" s="84">
        <v>360</v>
      </c>
      <c r="B9379" s="85">
        <v>42702</v>
      </c>
      <c r="C9379" s="105">
        <v>16.95</v>
      </c>
      <c r="D9379" s="195">
        <f t="shared" si="199"/>
        <v>1</v>
      </c>
      <c r="E9379"/>
      <c r="F9379" s="96">
        <v>2.78</v>
      </c>
      <c r="G9379" s="91">
        <f t="shared" si="200"/>
        <v>9.8650000000000002</v>
      </c>
      <c r="H9379" s="41">
        <f t="shared" si="193"/>
        <v>2.6137346698584807E-4</v>
      </c>
      <c r="I9379" s="42">
        <f t="shared" si="194"/>
        <v>116.5942918325715</v>
      </c>
      <c r="J9379" s="41">
        <f t="shared" si="195"/>
        <v>2.7402777777777777E-4</v>
      </c>
      <c r="K9379" s="42">
        <f t="shared" si="196"/>
        <v>5.0382820654271612</v>
      </c>
      <c r="L9379" s="41">
        <f t="shared" si="197"/>
        <v>2.6137346698584807E-4</v>
      </c>
      <c r="M9379" s="42">
        <f t="shared" si="198"/>
        <v>4.7608342861670572</v>
      </c>
    </row>
    <row r="9380" spans="1:13" x14ac:dyDescent="0.2">
      <c r="A9380" s="84">
        <v>360</v>
      </c>
      <c r="B9380" s="85">
        <v>42703</v>
      </c>
      <c r="C9380" s="105">
        <v>16.989999999999998</v>
      </c>
      <c r="D9380" s="195">
        <f t="shared" si="199"/>
        <v>1</v>
      </c>
      <c r="E9380"/>
      <c r="F9380" s="96">
        <v>2.76</v>
      </c>
      <c r="G9380" s="91">
        <f t="shared" si="200"/>
        <v>9.875</v>
      </c>
      <c r="H9380" s="41">
        <f t="shared" si="193"/>
        <v>2.6162635714399585E-4</v>
      </c>
      <c r="I9380" s="42">
        <f t="shared" si="194"/>
        <v>116.62479597240744</v>
      </c>
      <c r="J9380" s="41">
        <f t="shared" si="195"/>
        <v>2.7430555555555558E-4</v>
      </c>
      <c r="K9380" s="42">
        <f t="shared" si="196"/>
        <v>5.0385563709827164</v>
      </c>
      <c r="L9380" s="41">
        <f t="shared" si="197"/>
        <v>2.6162635714399585E-4</v>
      </c>
      <c r="M9380" s="42">
        <f t="shared" si="198"/>
        <v>4.7610959125242012</v>
      </c>
    </row>
    <row r="9381" spans="1:13" x14ac:dyDescent="0.2">
      <c r="A9381" s="84">
        <v>360</v>
      </c>
      <c r="B9381" s="85">
        <v>42704</v>
      </c>
      <c r="C9381" s="105">
        <v>16.96</v>
      </c>
      <c r="D9381" s="195">
        <f t="shared" si="199"/>
        <v>1</v>
      </c>
      <c r="F9381" s="96">
        <v>2.78</v>
      </c>
      <c r="G9381" s="91">
        <f t="shared" ref="G9381:G9386" si="201">(C9381+F9381)/2</f>
        <v>9.870000000000001</v>
      </c>
      <c r="H9381" s="41">
        <f t="shared" ref="H9381:H9386" si="202">((1+G9381/100)^(1/360))-1</f>
        <v>2.6149991493418234E-4</v>
      </c>
      <c r="I9381" s="42">
        <f t="shared" ref="I9381:I9386" si="203">I9380*(1+H9381)</f>
        <v>116.65529334663344</v>
      </c>
      <c r="J9381" s="41">
        <f t="shared" ref="J9381:J9386" si="204">((C9381+F9381)/2)/36000</f>
        <v>2.741666666666667E-4</v>
      </c>
      <c r="K9381" s="42">
        <f t="shared" ref="K9381:K9386" si="205">K9380+J9381</f>
        <v>5.0388305376493827</v>
      </c>
      <c r="L9381" s="41">
        <f t="shared" ref="L9381:L9386" si="206">((1+G9381/100)^(1/360))-1</f>
        <v>2.6149991493418234E-4</v>
      </c>
      <c r="M9381" s="42">
        <f t="shared" ref="M9381:M9386" si="207">M9380+L9381</f>
        <v>4.7613574124391356</v>
      </c>
    </row>
    <row r="9382" spans="1:13" x14ac:dyDescent="0.2">
      <c r="A9382" s="84">
        <v>360</v>
      </c>
      <c r="B9382" s="85">
        <v>42705</v>
      </c>
      <c r="C9382" s="105">
        <v>16.899999999999999</v>
      </c>
      <c r="D9382" s="195">
        <f t="shared" si="199"/>
        <v>1</v>
      </c>
      <c r="F9382" s="96">
        <v>2.76</v>
      </c>
      <c r="G9382" s="91">
        <f t="shared" si="201"/>
        <v>9.8299999999999983</v>
      </c>
      <c r="H9382" s="41">
        <f t="shared" si="202"/>
        <v>2.6048817063117902E-4</v>
      </c>
      <c r="I9382" s="42">
        <f t="shared" si="203"/>
        <v>116.68568067059175</v>
      </c>
      <c r="J9382" s="41">
        <f t="shared" si="204"/>
        <v>2.7305555555555552E-4</v>
      </c>
      <c r="K9382" s="42">
        <f t="shared" si="205"/>
        <v>5.0391035932049384</v>
      </c>
      <c r="L9382" s="41">
        <f t="shared" si="206"/>
        <v>2.6048817063117902E-4</v>
      </c>
      <c r="M9382" s="42">
        <f t="shared" si="207"/>
        <v>4.7616179006097665</v>
      </c>
    </row>
    <row r="9383" spans="1:13" x14ac:dyDescent="0.2">
      <c r="A9383" s="84">
        <v>360</v>
      </c>
      <c r="B9383" s="85">
        <v>42706</v>
      </c>
      <c r="C9383" s="105">
        <v>16.84</v>
      </c>
      <c r="D9383" s="195">
        <f t="shared" si="199"/>
        <v>1</v>
      </c>
      <c r="F9383" s="96">
        <v>2.63</v>
      </c>
      <c r="G9383" s="91">
        <f t="shared" si="201"/>
        <v>9.7349999999999994</v>
      </c>
      <c r="H9383" s="41">
        <f t="shared" si="202"/>
        <v>2.5808380447034374E-4</v>
      </c>
      <c r="I9383" s="42">
        <f t="shared" si="203"/>
        <v>116.71579535498643</v>
      </c>
      <c r="J9383" s="41">
        <f t="shared" si="204"/>
        <v>2.7041666666666664E-4</v>
      </c>
      <c r="K9383" s="42">
        <f t="shared" si="205"/>
        <v>5.0393740098716053</v>
      </c>
      <c r="L9383" s="41">
        <f t="shared" si="206"/>
        <v>2.5808380447034374E-4</v>
      </c>
      <c r="M9383" s="42">
        <f t="shared" si="207"/>
        <v>4.7618759844142371</v>
      </c>
    </row>
    <row r="9384" spans="1:13" x14ac:dyDescent="0.2">
      <c r="A9384" s="84">
        <v>360</v>
      </c>
      <c r="B9384" s="85">
        <v>42707</v>
      </c>
      <c r="C9384" s="105">
        <v>16.84</v>
      </c>
      <c r="D9384" s="195">
        <f t="shared" si="199"/>
        <v>1</v>
      </c>
      <c r="F9384" s="96">
        <v>2.63</v>
      </c>
      <c r="G9384" s="91">
        <f t="shared" si="201"/>
        <v>9.7349999999999994</v>
      </c>
      <c r="H9384" s="41">
        <f t="shared" si="202"/>
        <v>2.5808380447034374E-4</v>
      </c>
      <c r="I9384" s="42">
        <f t="shared" si="203"/>
        <v>116.74591781149343</v>
      </c>
      <c r="J9384" s="41">
        <f t="shared" si="204"/>
        <v>2.7041666666666664E-4</v>
      </c>
      <c r="K9384" s="42">
        <f t="shared" si="205"/>
        <v>5.0396444265382723</v>
      </c>
      <c r="L9384" s="41">
        <f t="shared" si="206"/>
        <v>2.5808380447034374E-4</v>
      </c>
      <c r="M9384" s="42">
        <f t="shared" si="207"/>
        <v>4.7621340682187077</v>
      </c>
    </row>
    <row r="9385" spans="1:13" x14ac:dyDescent="0.2">
      <c r="A9385" s="84">
        <v>360</v>
      </c>
      <c r="B9385" s="85">
        <v>42708</v>
      </c>
      <c r="C9385" s="105">
        <v>16.84</v>
      </c>
      <c r="D9385" s="195">
        <f t="shared" si="199"/>
        <v>1</v>
      </c>
      <c r="F9385" s="96">
        <v>2.63</v>
      </c>
      <c r="G9385" s="91">
        <f t="shared" si="201"/>
        <v>9.7349999999999994</v>
      </c>
      <c r="H9385" s="41">
        <f t="shared" si="202"/>
        <v>2.5808380447034374E-4</v>
      </c>
      <c r="I9385" s="42">
        <f t="shared" si="203"/>
        <v>116.7760480421186</v>
      </c>
      <c r="J9385" s="41">
        <f t="shared" si="204"/>
        <v>2.7041666666666664E-4</v>
      </c>
      <c r="K9385" s="42">
        <f t="shared" si="205"/>
        <v>5.0399148432049392</v>
      </c>
      <c r="L9385" s="41">
        <f t="shared" si="206"/>
        <v>2.5808380447034374E-4</v>
      </c>
      <c r="M9385" s="42">
        <f t="shared" si="207"/>
        <v>4.7623921520231782</v>
      </c>
    </row>
    <row r="9386" spans="1:13" x14ac:dyDescent="0.2">
      <c r="A9386" s="84">
        <v>360</v>
      </c>
      <c r="B9386" s="85">
        <v>42709</v>
      </c>
      <c r="C9386" s="105">
        <v>16.82</v>
      </c>
      <c r="D9386" s="195">
        <f t="shared" si="199"/>
        <v>1</v>
      </c>
      <c r="F9386" s="96">
        <v>2.68</v>
      </c>
      <c r="G9386" s="91">
        <f t="shared" si="201"/>
        <v>9.75</v>
      </c>
      <c r="H9386" s="41">
        <f t="shared" si="202"/>
        <v>2.5846357919867557E-4</v>
      </c>
      <c r="I9386" s="42">
        <f t="shared" si="203"/>
        <v>116.80623039746024</v>
      </c>
      <c r="J9386" s="41">
        <f t="shared" si="204"/>
        <v>2.7083333333333332E-4</v>
      </c>
      <c r="K9386" s="42">
        <f t="shared" si="205"/>
        <v>5.0401856765382727</v>
      </c>
      <c r="L9386" s="41">
        <f t="shared" si="206"/>
        <v>2.5846357919867557E-4</v>
      </c>
      <c r="M9386" s="42">
        <f t="shared" si="207"/>
        <v>4.7626506156023769</v>
      </c>
    </row>
    <row r="9387" spans="1:13" x14ac:dyDescent="0.2">
      <c r="A9387" s="84">
        <v>360</v>
      </c>
      <c r="B9387" s="85">
        <v>42710</v>
      </c>
      <c r="C9387" s="105">
        <v>16.87</v>
      </c>
      <c r="D9387" s="195">
        <f t="shared" si="199"/>
        <v>1</v>
      </c>
      <c r="F9387" s="96">
        <v>2.69</v>
      </c>
      <c r="G9387" s="91">
        <f t="shared" ref="G9387:G9450" si="208">(C9387+F9387)/2</f>
        <v>9.7800000000000011</v>
      </c>
      <c r="H9387" s="41">
        <f t="shared" ref="H9387:H9450" si="209">((1+G9387/100)^(1/360))-1</f>
        <v>2.5922297339664446E-4</v>
      </c>
      <c r="I9387" s="42">
        <f t="shared" ref="I9387:I9450" si="210">I9386*(1+H9387)</f>
        <v>116.83650925581512</v>
      </c>
      <c r="J9387" s="41">
        <f t="shared" ref="J9387:J9450" si="211">((C9387+F9387)/2)/36000</f>
        <v>2.7166666666666669E-4</v>
      </c>
      <c r="K9387" s="42">
        <f t="shared" ref="K9387:K9450" si="212">K9386+J9387</f>
        <v>5.0404573432049391</v>
      </c>
      <c r="L9387" s="41">
        <f t="shared" ref="L9387:L9450" si="213">((1+G9387/100)^(1/360))-1</f>
        <v>2.5922297339664446E-4</v>
      </c>
      <c r="M9387" s="42">
        <f t="shared" ref="M9387:M9450" si="214">M9386+L9387</f>
        <v>4.7629098385757738</v>
      </c>
    </row>
    <row r="9388" spans="1:13" x14ac:dyDescent="0.2">
      <c r="A9388" s="84">
        <v>360</v>
      </c>
      <c r="B9388" s="85">
        <v>42711</v>
      </c>
      <c r="C9388" s="105">
        <v>16.850000000000001</v>
      </c>
      <c r="D9388" s="195">
        <f t="shared" si="199"/>
        <v>1</v>
      </c>
      <c r="F9388" s="96">
        <v>2.67</v>
      </c>
      <c r="G9388" s="91">
        <f t="shared" si="208"/>
        <v>9.7600000000000016</v>
      </c>
      <c r="H9388" s="41">
        <f t="shared" si="209"/>
        <v>2.5871673359589842E-4</v>
      </c>
      <c r="I9388" s="42">
        <f t="shared" si="210"/>
        <v>116.86673681585452</v>
      </c>
      <c r="J9388" s="41">
        <f t="shared" si="211"/>
        <v>2.7111111111111113E-4</v>
      </c>
      <c r="K9388" s="42">
        <f t="shared" si="212"/>
        <v>5.0407284543160502</v>
      </c>
      <c r="L9388" s="41">
        <f t="shared" si="213"/>
        <v>2.5871673359589842E-4</v>
      </c>
      <c r="M9388" s="42">
        <f t="shared" si="214"/>
        <v>4.7631685553093694</v>
      </c>
    </row>
    <row r="9389" spans="1:13" x14ac:dyDescent="0.2">
      <c r="A9389" s="84">
        <v>360</v>
      </c>
      <c r="B9389" s="85">
        <v>42712</v>
      </c>
      <c r="C9389" s="105">
        <v>16.850000000000001</v>
      </c>
      <c r="D9389" s="195">
        <f t="shared" si="199"/>
        <v>1</v>
      </c>
      <c r="F9389" s="96">
        <v>2.67</v>
      </c>
      <c r="G9389" s="91">
        <f t="shared" si="208"/>
        <v>9.7600000000000016</v>
      </c>
      <c r="H9389" s="41">
        <f t="shared" si="209"/>
        <v>2.5871673359589842E-4</v>
      </c>
      <c r="I9389" s="42">
        <f t="shared" si="210"/>
        <v>116.89697219626953</v>
      </c>
      <c r="J9389" s="41">
        <f t="shared" si="211"/>
        <v>2.7111111111111113E-4</v>
      </c>
      <c r="K9389" s="42">
        <f t="shared" si="212"/>
        <v>5.0409995654271613</v>
      </c>
      <c r="L9389" s="41">
        <f t="shared" si="213"/>
        <v>2.5871673359589842E-4</v>
      </c>
      <c r="M9389" s="42">
        <f t="shared" si="214"/>
        <v>4.7634272720429651</v>
      </c>
    </row>
    <row r="9390" spans="1:13" x14ac:dyDescent="0.2">
      <c r="A9390" s="84">
        <v>360</v>
      </c>
      <c r="B9390" s="85">
        <v>42713</v>
      </c>
      <c r="C9390" s="105">
        <v>16.920000000000002</v>
      </c>
      <c r="D9390" s="195">
        <f t="shared" si="199"/>
        <v>1</v>
      </c>
      <c r="F9390" s="96">
        <v>2.67</v>
      </c>
      <c r="G9390" s="91">
        <f t="shared" si="208"/>
        <v>9.7950000000000017</v>
      </c>
      <c r="H9390" s="41">
        <f t="shared" si="209"/>
        <v>2.5960259289425913E-4</v>
      </c>
      <c r="I9390" s="42">
        <f t="shared" si="210"/>
        <v>116.92731895335316</v>
      </c>
      <c r="J9390" s="41">
        <f t="shared" si="211"/>
        <v>2.7208333333333338E-4</v>
      </c>
      <c r="K9390" s="42">
        <f t="shared" si="212"/>
        <v>5.0412716487604943</v>
      </c>
      <c r="L9390" s="41">
        <f t="shared" si="213"/>
        <v>2.5960259289425913E-4</v>
      </c>
      <c r="M9390" s="42">
        <f t="shared" si="214"/>
        <v>4.7636868746358596</v>
      </c>
    </row>
    <row r="9391" spans="1:13" x14ac:dyDescent="0.2">
      <c r="A9391" s="84">
        <v>360</v>
      </c>
      <c r="B9391" s="85">
        <v>42714</v>
      </c>
      <c r="C9391" s="105">
        <v>16.920000000000002</v>
      </c>
      <c r="D9391" s="195">
        <f t="shared" si="199"/>
        <v>1</v>
      </c>
      <c r="F9391" s="96">
        <v>2.67</v>
      </c>
      <c r="G9391" s="91">
        <f t="shared" si="208"/>
        <v>9.7950000000000017</v>
      </c>
      <c r="H9391" s="41">
        <f t="shared" si="209"/>
        <v>2.5960259289425913E-4</v>
      </c>
      <c r="I9391" s="42">
        <f t="shared" si="210"/>
        <v>116.95767358853362</v>
      </c>
      <c r="J9391" s="41">
        <f t="shared" si="211"/>
        <v>2.7208333333333338E-4</v>
      </c>
      <c r="K9391" s="42">
        <f t="shared" si="212"/>
        <v>5.0415437320938272</v>
      </c>
      <c r="L9391" s="41">
        <f t="shared" si="213"/>
        <v>2.5960259289425913E-4</v>
      </c>
      <c r="M9391" s="42">
        <f t="shared" si="214"/>
        <v>4.7639464772287541</v>
      </c>
    </row>
    <row r="9392" spans="1:13" x14ac:dyDescent="0.2">
      <c r="A9392" s="84">
        <v>360</v>
      </c>
      <c r="B9392" s="85">
        <v>42715</v>
      </c>
      <c r="C9392" s="105">
        <v>16.920000000000002</v>
      </c>
      <c r="D9392" s="195">
        <f t="shared" si="199"/>
        <v>1</v>
      </c>
      <c r="F9392" s="96">
        <v>2.67</v>
      </c>
      <c r="G9392" s="91">
        <f t="shared" si="208"/>
        <v>9.7950000000000017</v>
      </c>
      <c r="H9392" s="41">
        <f t="shared" si="209"/>
        <v>2.5960259289425913E-4</v>
      </c>
      <c r="I9392" s="42">
        <f t="shared" si="210"/>
        <v>116.98803610385609</v>
      </c>
      <c r="J9392" s="41">
        <f t="shared" si="211"/>
        <v>2.7208333333333338E-4</v>
      </c>
      <c r="K9392" s="42">
        <f t="shared" si="212"/>
        <v>5.0418158154271602</v>
      </c>
      <c r="L9392" s="41">
        <f t="shared" si="213"/>
        <v>2.5960259289425913E-4</v>
      </c>
      <c r="M9392" s="42">
        <f t="shared" si="214"/>
        <v>4.7642060798216486</v>
      </c>
    </row>
    <row r="9393" spans="1:13" x14ac:dyDescent="0.2">
      <c r="A9393" s="84">
        <v>360</v>
      </c>
      <c r="B9393" s="85">
        <v>42716</v>
      </c>
      <c r="C9393" s="105">
        <v>16.920000000000002</v>
      </c>
      <c r="D9393" s="195">
        <f t="shared" si="199"/>
        <v>1</v>
      </c>
      <c r="F9393" s="96">
        <v>2.64</v>
      </c>
      <c r="G9393" s="91">
        <f t="shared" si="208"/>
        <v>9.7800000000000011</v>
      </c>
      <c r="H9393" s="41">
        <f t="shared" si="209"/>
        <v>2.5922297339664446E-4</v>
      </c>
      <c r="I9393" s="42">
        <f t="shared" si="210"/>
        <v>117.01836209042676</v>
      </c>
      <c r="J9393" s="41">
        <f t="shared" si="211"/>
        <v>2.7166666666666669E-4</v>
      </c>
      <c r="K9393" s="42">
        <f t="shared" si="212"/>
        <v>5.0420874820938266</v>
      </c>
      <c r="L9393" s="41">
        <f t="shared" si="213"/>
        <v>2.5922297339664446E-4</v>
      </c>
      <c r="M9393" s="42">
        <f t="shared" si="214"/>
        <v>4.7644653027950454</v>
      </c>
    </row>
    <row r="9394" spans="1:13" x14ac:dyDescent="0.2">
      <c r="A9394" s="84">
        <v>360</v>
      </c>
      <c r="B9394" s="85">
        <v>42717</v>
      </c>
      <c r="C9394" s="105">
        <v>16.920000000000002</v>
      </c>
      <c r="D9394" s="195">
        <f t="shared" si="199"/>
        <v>1</v>
      </c>
      <c r="F9394" s="96">
        <v>2.59</v>
      </c>
      <c r="G9394" s="91">
        <f t="shared" si="208"/>
        <v>9.7550000000000008</v>
      </c>
      <c r="H9394" s="41">
        <f t="shared" si="209"/>
        <v>2.5859015927243156E-4</v>
      </c>
      <c r="I9394" s="42">
        <f t="shared" si="210"/>
        <v>117.04862188731752</v>
      </c>
      <c r="J9394" s="41">
        <f t="shared" si="211"/>
        <v>2.7097222222222225E-4</v>
      </c>
      <c r="K9394" s="42">
        <f t="shared" si="212"/>
        <v>5.0423584543160489</v>
      </c>
      <c r="L9394" s="41">
        <f t="shared" si="213"/>
        <v>2.5859015927243156E-4</v>
      </c>
      <c r="M9394" s="42">
        <f t="shared" si="214"/>
        <v>4.7647238929543176</v>
      </c>
    </row>
    <row r="9395" spans="1:13" x14ac:dyDescent="0.2">
      <c r="A9395" s="84">
        <v>360</v>
      </c>
      <c r="B9395" s="85">
        <v>42718</v>
      </c>
      <c r="C9395" s="105">
        <v>16.899999999999999</v>
      </c>
      <c r="D9395" s="195">
        <f t="shared" si="199"/>
        <v>1</v>
      </c>
      <c r="F9395" s="96">
        <v>2.44</v>
      </c>
      <c r="G9395" s="91">
        <f t="shared" si="208"/>
        <v>9.67</v>
      </c>
      <c r="H9395" s="41">
        <f t="shared" si="209"/>
        <v>2.5643751554649263E-4</v>
      </c>
      <c r="I9395" s="42">
        <f t="shared" si="210"/>
        <v>117.07863754511244</v>
      </c>
      <c r="J9395" s="41">
        <f t="shared" si="211"/>
        <v>2.6861111111111112E-4</v>
      </c>
      <c r="K9395" s="42">
        <f t="shared" si="212"/>
        <v>5.0426270654271601</v>
      </c>
      <c r="L9395" s="41">
        <f t="shared" si="213"/>
        <v>2.5643751554649263E-4</v>
      </c>
      <c r="M9395" s="42">
        <f t="shared" si="214"/>
        <v>4.7649803304698644</v>
      </c>
    </row>
    <row r="9396" spans="1:13" x14ac:dyDescent="0.2">
      <c r="A9396" s="84">
        <v>360</v>
      </c>
      <c r="B9396" s="85">
        <v>42719</v>
      </c>
      <c r="C9396" s="105">
        <v>16.829999999999998</v>
      </c>
      <c r="D9396" s="195">
        <f t="shared" si="199"/>
        <v>1</v>
      </c>
      <c r="F9396" s="96">
        <v>2.57</v>
      </c>
      <c r="G9396" s="91">
        <f t="shared" si="208"/>
        <v>9.6999999999999993</v>
      </c>
      <c r="H9396" s="41">
        <f t="shared" si="209"/>
        <v>2.5719746207797378E-4</v>
      </c>
      <c r="I9396" s="42">
        <f t="shared" si="210"/>
        <v>117.1087498735526</v>
      </c>
      <c r="J9396" s="41">
        <f t="shared" si="211"/>
        <v>2.6944444444444444E-4</v>
      </c>
      <c r="K9396" s="42">
        <f t="shared" si="212"/>
        <v>5.0428965098716043</v>
      </c>
      <c r="L9396" s="41">
        <f t="shared" si="213"/>
        <v>2.5719746207797378E-4</v>
      </c>
      <c r="M9396" s="42">
        <f t="shared" si="214"/>
        <v>4.7652375279319426</v>
      </c>
    </row>
    <row r="9397" spans="1:13" x14ac:dyDescent="0.2">
      <c r="A9397" s="84">
        <v>360</v>
      </c>
      <c r="B9397" s="85">
        <v>42720</v>
      </c>
      <c r="C9397" s="105">
        <v>16.79</v>
      </c>
      <c r="D9397" s="195">
        <f t="shared" si="199"/>
        <v>1</v>
      </c>
      <c r="F9397" s="96">
        <v>2.54</v>
      </c>
      <c r="G9397" s="91">
        <f t="shared" si="208"/>
        <v>9.6649999999999991</v>
      </c>
      <c r="H9397" s="41">
        <f t="shared" si="209"/>
        <v>2.5631083763677509E-4</v>
      </c>
      <c r="I9397" s="42">
        <f t="shared" si="210"/>
        <v>117.13876611532729</v>
      </c>
      <c r="J9397" s="41">
        <f t="shared" si="211"/>
        <v>2.6847222222222219E-4</v>
      </c>
      <c r="K9397" s="42">
        <f t="shared" si="212"/>
        <v>5.0431649820938267</v>
      </c>
      <c r="L9397" s="41">
        <f t="shared" si="213"/>
        <v>2.5631083763677509E-4</v>
      </c>
      <c r="M9397" s="42">
        <f t="shared" si="214"/>
        <v>4.7654938387695793</v>
      </c>
    </row>
    <row r="9398" spans="1:13" x14ac:dyDescent="0.2">
      <c r="A9398" s="84">
        <v>360</v>
      </c>
      <c r="B9398" s="85">
        <v>42721</v>
      </c>
      <c r="C9398" s="105">
        <v>16.79</v>
      </c>
      <c r="D9398" s="195">
        <f t="shared" si="199"/>
        <v>1</v>
      </c>
      <c r="F9398" s="96">
        <v>2.54</v>
      </c>
      <c r="G9398" s="91">
        <f t="shared" si="208"/>
        <v>9.6649999999999991</v>
      </c>
      <c r="H9398" s="41">
        <f t="shared" si="209"/>
        <v>2.5631083763677509E-4</v>
      </c>
      <c r="I9398" s="42">
        <f t="shared" si="210"/>
        <v>117.16879005059005</v>
      </c>
      <c r="J9398" s="41">
        <f t="shared" si="211"/>
        <v>2.6847222222222219E-4</v>
      </c>
      <c r="K9398" s="42">
        <f t="shared" si="212"/>
        <v>5.0434334543160491</v>
      </c>
      <c r="L9398" s="41">
        <f t="shared" si="213"/>
        <v>2.5631083763677509E-4</v>
      </c>
      <c r="M9398" s="42">
        <f t="shared" si="214"/>
        <v>4.7657501496072161</v>
      </c>
    </row>
    <row r="9399" spans="1:13" x14ac:dyDescent="0.2">
      <c r="A9399" s="84">
        <v>360</v>
      </c>
      <c r="B9399" s="85">
        <v>42722</v>
      </c>
      <c r="C9399" s="105">
        <v>16.79</v>
      </c>
      <c r="D9399" s="195">
        <f t="shared" si="199"/>
        <v>1</v>
      </c>
      <c r="F9399" s="96">
        <v>2.54</v>
      </c>
      <c r="G9399" s="91">
        <f t="shared" si="208"/>
        <v>9.6649999999999991</v>
      </c>
      <c r="H9399" s="41">
        <f t="shared" si="209"/>
        <v>2.5631083763677509E-4</v>
      </c>
      <c r="I9399" s="42">
        <f t="shared" si="210"/>
        <v>117.19882168131281</v>
      </c>
      <c r="J9399" s="41">
        <f t="shared" si="211"/>
        <v>2.6847222222222219E-4</v>
      </c>
      <c r="K9399" s="42">
        <f t="shared" si="212"/>
        <v>5.0437019265382714</v>
      </c>
      <c r="L9399" s="41">
        <f t="shared" si="213"/>
        <v>2.5631083763677509E-4</v>
      </c>
      <c r="M9399" s="42">
        <f t="shared" si="214"/>
        <v>4.7660064604448529</v>
      </c>
    </row>
    <row r="9400" spans="1:13" x14ac:dyDescent="0.2">
      <c r="A9400" s="84">
        <v>360</v>
      </c>
      <c r="B9400" s="85">
        <v>42723</v>
      </c>
      <c r="C9400" s="105">
        <v>16.73</v>
      </c>
      <c r="D9400" s="195">
        <f t="shared" si="199"/>
        <v>1</v>
      </c>
      <c r="F9400" s="96">
        <v>2.59</v>
      </c>
      <c r="G9400" s="91">
        <f t="shared" si="208"/>
        <v>9.66</v>
      </c>
      <c r="H9400" s="41">
        <f t="shared" si="209"/>
        <v>2.5618415396744254E-4</v>
      </c>
      <c r="I9400" s="42">
        <f t="shared" si="210"/>
        <v>117.22884616229122</v>
      </c>
      <c r="J9400" s="41">
        <f t="shared" si="211"/>
        <v>2.6833333333333331E-4</v>
      </c>
      <c r="K9400" s="42">
        <f t="shared" si="212"/>
        <v>5.043970259871605</v>
      </c>
      <c r="L9400" s="41">
        <f t="shared" si="213"/>
        <v>2.5618415396744254E-4</v>
      </c>
      <c r="M9400" s="42">
        <f t="shared" si="214"/>
        <v>4.7662626445988199</v>
      </c>
    </row>
    <row r="9401" spans="1:13" x14ac:dyDescent="0.2">
      <c r="A9401" s="84">
        <v>360</v>
      </c>
      <c r="B9401" s="85">
        <v>42724</v>
      </c>
      <c r="C9401" s="105">
        <v>17.54</v>
      </c>
      <c r="D9401" s="195">
        <f t="shared" si="199"/>
        <v>1</v>
      </c>
      <c r="F9401" s="96">
        <v>2.5299999999999998</v>
      </c>
      <c r="G9401" s="91">
        <f t="shared" si="208"/>
        <v>10.035</v>
      </c>
      <c r="H9401" s="41">
        <f t="shared" si="209"/>
        <v>2.6566948114692401E-4</v>
      </c>
      <c r="I9401" s="42">
        <f t="shared" si="210"/>
        <v>117.2599902890266</v>
      </c>
      <c r="J9401" s="41">
        <f t="shared" si="211"/>
        <v>2.7875000000000003E-4</v>
      </c>
      <c r="K9401" s="42">
        <f t="shared" si="212"/>
        <v>5.0442490098716046</v>
      </c>
      <c r="L9401" s="41">
        <f t="shared" si="213"/>
        <v>2.6566948114692401E-4</v>
      </c>
      <c r="M9401" s="42">
        <f t="shared" si="214"/>
        <v>4.7665283140799666</v>
      </c>
    </row>
    <row r="9402" spans="1:13" x14ac:dyDescent="0.2">
      <c r="A9402" s="84">
        <v>360</v>
      </c>
      <c r="B9402" s="85">
        <v>42725</v>
      </c>
      <c r="C9402" s="105">
        <v>17.489999999999998</v>
      </c>
      <c r="D9402" s="195">
        <f t="shared" si="199"/>
        <v>1</v>
      </c>
      <c r="F9402" s="96">
        <v>2.58</v>
      </c>
      <c r="G9402" s="91">
        <f t="shared" si="208"/>
        <v>10.035</v>
      </c>
      <c r="H9402" s="41">
        <f t="shared" si="209"/>
        <v>2.6566948114692401E-4</v>
      </c>
      <c r="I9402" s="42">
        <f t="shared" si="210"/>
        <v>117.29114268980598</v>
      </c>
      <c r="J9402" s="41">
        <f t="shared" si="211"/>
        <v>2.7875000000000003E-4</v>
      </c>
      <c r="K9402" s="42">
        <f t="shared" si="212"/>
        <v>5.0445277598716043</v>
      </c>
      <c r="L9402" s="41">
        <f t="shared" si="213"/>
        <v>2.6566948114692401E-4</v>
      </c>
      <c r="M9402" s="42">
        <f t="shared" si="214"/>
        <v>4.7667939835611133</v>
      </c>
    </row>
    <row r="9403" spans="1:13" x14ac:dyDescent="0.2">
      <c r="A9403" s="84">
        <v>360</v>
      </c>
      <c r="B9403" s="85">
        <v>42726</v>
      </c>
      <c r="C9403" s="105">
        <v>17.52</v>
      </c>
      <c r="D9403" s="195">
        <f t="shared" si="199"/>
        <v>1</v>
      </c>
      <c r="F9403" s="96">
        <v>2.64</v>
      </c>
      <c r="G9403" s="91">
        <f t="shared" si="208"/>
        <v>10.08</v>
      </c>
      <c r="H9403" s="41">
        <f t="shared" si="209"/>
        <v>2.6680555348579382E-4</v>
      </c>
      <c r="I9403" s="42">
        <f t="shared" si="210"/>
        <v>117.32243661805032</v>
      </c>
      <c r="J9403" s="41">
        <f t="shared" si="211"/>
        <v>2.7999999999999998E-4</v>
      </c>
      <c r="K9403" s="42">
        <f t="shared" si="212"/>
        <v>5.0448077598716043</v>
      </c>
      <c r="L9403" s="41">
        <f t="shared" si="213"/>
        <v>2.6680555348579382E-4</v>
      </c>
      <c r="M9403" s="42">
        <f t="shared" si="214"/>
        <v>4.7670607891145993</v>
      </c>
    </row>
    <row r="9404" spans="1:13" x14ac:dyDescent="0.2">
      <c r="A9404" s="84">
        <v>360</v>
      </c>
      <c r="B9404" s="85">
        <v>42727</v>
      </c>
      <c r="C9404" s="105">
        <v>17.52</v>
      </c>
      <c r="D9404" s="195">
        <f t="shared" ref="D9404:D9467" si="215">B9404-B9403</f>
        <v>1</v>
      </c>
      <c r="F9404" s="96">
        <v>2.63</v>
      </c>
      <c r="G9404" s="91">
        <f t="shared" si="208"/>
        <v>10.074999999999999</v>
      </c>
      <c r="H9404" s="41">
        <f t="shared" si="209"/>
        <v>2.6667934609880817E-4</v>
      </c>
      <c r="I9404" s="42">
        <f t="shared" si="210"/>
        <v>117.35372408873035</v>
      </c>
      <c r="J9404" s="41">
        <f t="shared" si="211"/>
        <v>2.798611111111111E-4</v>
      </c>
      <c r="K9404" s="42">
        <f t="shared" si="212"/>
        <v>5.0450876209827156</v>
      </c>
      <c r="L9404" s="41">
        <f t="shared" si="213"/>
        <v>2.6667934609880817E-4</v>
      </c>
      <c r="M9404" s="42">
        <f t="shared" si="214"/>
        <v>4.7673274684606977</v>
      </c>
    </row>
    <row r="9405" spans="1:13" x14ac:dyDescent="0.2">
      <c r="A9405" s="84">
        <v>360</v>
      </c>
      <c r="B9405" s="85">
        <v>42728</v>
      </c>
      <c r="C9405" s="105">
        <v>17.52</v>
      </c>
      <c r="D9405" s="195">
        <f t="shared" si="215"/>
        <v>1</v>
      </c>
      <c r="F9405" s="96">
        <v>2.63</v>
      </c>
      <c r="G9405" s="91">
        <f t="shared" si="208"/>
        <v>10.074999999999999</v>
      </c>
      <c r="H9405" s="41">
        <f t="shared" si="209"/>
        <v>2.6667934609880817E-4</v>
      </c>
      <c r="I9405" s="42">
        <f t="shared" si="210"/>
        <v>117.38501990313259</v>
      </c>
      <c r="J9405" s="41">
        <f t="shared" si="211"/>
        <v>2.798611111111111E-4</v>
      </c>
      <c r="K9405" s="42">
        <f t="shared" si="212"/>
        <v>5.0453674820938268</v>
      </c>
      <c r="L9405" s="41">
        <f t="shared" si="213"/>
        <v>2.6667934609880817E-4</v>
      </c>
      <c r="M9405" s="42">
        <f t="shared" si="214"/>
        <v>4.7675941478067969</v>
      </c>
    </row>
    <row r="9406" spans="1:13" x14ac:dyDescent="0.2">
      <c r="A9406" s="84">
        <v>360</v>
      </c>
      <c r="B9406" s="85">
        <v>42729</v>
      </c>
      <c r="C9406" s="105">
        <v>17.52</v>
      </c>
      <c r="D9406" s="195">
        <f t="shared" si="215"/>
        <v>1</v>
      </c>
      <c r="F9406" s="96">
        <v>2.63</v>
      </c>
      <c r="G9406" s="91">
        <f t="shared" si="208"/>
        <v>10.074999999999999</v>
      </c>
      <c r="H9406" s="41">
        <f t="shared" si="209"/>
        <v>2.6667934609880817E-4</v>
      </c>
      <c r="I9406" s="42">
        <f t="shared" si="210"/>
        <v>117.41632406348215</v>
      </c>
      <c r="J9406" s="41">
        <f t="shared" si="211"/>
        <v>2.798611111111111E-4</v>
      </c>
      <c r="K9406" s="42">
        <f t="shared" si="212"/>
        <v>5.045647343204938</v>
      </c>
      <c r="L9406" s="41">
        <f t="shared" si="213"/>
        <v>2.6667934609880817E-4</v>
      </c>
      <c r="M9406" s="42">
        <f t="shared" si="214"/>
        <v>4.7678608271528962</v>
      </c>
    </row>
    <row r="9407" spans="1:13" x14ac:dyDescent="0.2">
      <c r="A9407" s="84">
        <v>360</v>
      </c>
      <c r="B9407" s="85">
        <v>42730</v>
      </c>
      <c r="C9407" s="105">
        <v>17.600000000000001</v>
      </c>
      <c r="D9407" s="195">
        <f t="shared" si="215"/>
        <v>1</v>
      </c>
      <c r="F9407" s="96">
        <v>2.68</v>
      </c>
      <c r="G9407" s="91">
        <f t="shared" si="208"/>
        <v>10.14</v>
      </c>
      <c r="H9407" s="41">
        <f t="shared" si="209"/>
        <v>2.68319596393507E-4</v>
      </c>
      <c r="I9407" s="42">
        <f t="shared" si="210"/>
        <v>117.44782916416487</v>
      </c>
      <c r="J9407" s="41">
        <f t="shared" si="211"/>
        <v>2.8166666666666666E-4</v>
      </c>
      <c r="K9407" s="42">
        <f t="shared" si="212"/>
        <v>5.045929009871605</v>
      </c>
      <c r="L9407" s="41">
        <f t="shared" si="213"/>
        <v>2.68319596393507E-4</v>
      </c>
      <c r="M9407" s="42">
        <f t="shared" si="214"/>
        <v>4.7681291467492901</v>
      </c>
    </row>
    <row r="9408" spans="1:13" x14ac:dyDescent="0.2">
      <c r="A9408" s="84">
        <v>360</v>
      </c>
      <c r="B9408" s="85">
        <v>42731</v>
      </c>
      <c r="C9408" s="105">
        <v>17.66</v>
      </c>
      <c r="D9408" s="195">
        <f t="shared" si="215"/>
        <v>1</v>
      </c>
      <c r="F9408" s="96">
        <v>2.65</v>
      </c>
      <c r="G9408" s="91">
        <f t="shared" si="208"/>
        <v>10.154999999999999</v>
      </c>
      <c r="H9408" s="41">
        <f t="shared" si="209"/>
        <v>2.6869797860440414E-4</v>
      </c>
      <c r="I9408" s="42">
        <f t="shared" si="210"/>
        <v>117.47938715845275</v>
      </c>
      <c r="J9408" s="41">
        <f t="shared" si="211"/>
        <v>2.820833333333333E-4</v>
      </c>
      <c r="K9408" s="42">
        <f t="shared" si="212"/>
        <v>5.0462110932049384</v>
      </c>
      <c r="L9408" s="41">
        <f t="shared" si="213"/>
        <v>2.6869797860440414E-4</v>
      </c>
      <c r="M9408" s="42">
        <f t="shared" si="214"/>
        <v>4.768397844727895</v>
      </c>
    </row>
    <row r="9409" spans="1:13" x14ac:dyDescent="0.2">
      <c r="A9409" s="84">
        <v>360</v>
      </c>
      <c r="B9409" s="85">
        <v>42732</v>
      </c>
      <c r="C9409" s="105">
        <v>17.690000000000001</v>
      </c>
      <c r="D9409" s="195">
        <f t="shared" si="215"/>
        <v>1</v>
      </c>
      <c r="F9409" s="96">
        <v>2.65</v>
      </c>
      <c r="G9409" s="91">
        <f t="shared" si="208"/>
        <v>10.17</v>
      </c>
      <c r="H9409" s="41">
        <f t="shared" si="209"/>
        <v>2.6907630943728833E-4</v>
      </c>
      <c r="I9409" s="42">
        <f t="shared" si="210"/>
        <v>117.5109980783843</v>
      </c>
      <c r="J9409" s="41">
        <f t="shared" si="211"/>
        <v>2.8249999999999998E-4</v>
      </c>
      <c r="K9409" s="42">
        <f t="shared" si="212"/>
        <v>5.0464935932049384</v>
      </c>
      <c r="L9409" s="41">
        <f t="shared" si="213"/>
        <v>2.6907630943728833E-4</v>
      </c>
      <c r="M9409" s="42">
        <f t="shared" si="214"/>
        <v>4.7686669210373323</v>
      </c>
    </row>
    <row r="9410" spans="1:13" x14ac:dyDescent="0.2">
      <c r="A9410" s="84">
        <v>360</v>
      </c>
      <c r="B9410" s="85">
        <v>42733</v>
      </c>
      <c r="C9410" s="105">
        <v>17.73</v>
      </c>
      <c r="D9410" s="195">
        <f t="shared" si="215"/>
        <v>1</v>
      </c>
      <c r="F9410" s="96">
        <v>2.68</v>
      </c>
      <c r="G9410" s="91">
        <f t="shared" si="208"/>
        <v>10.205</v>
      </c>
      <c r="H9410" s="41">
        <f t="shared" si="209"/>
        <v>2.6995888165415316E-4</v>
      </c>
      <c r="I9410" s="42">
        <f t="shared" si="210"/>
        <v>117.54272121600761</v>
      </c>
      <c r="J9410" s="41">
        <f t="shared" si="211"/>
        <v>2.8347222222222223E-4</v>
      </c>
      <c r="K9410" s="42">
        <f t="shared" si="212"/>
        <v>5.0467770654271602</v>
      </c>
      <c r="L9410" s="41">
        <f t="shared" si="213"/>
        <v>2.6995888165415316E-4</v>
      </c>
      <c r="M9410" s="42">
        <f t="shared" si="214"/>
        <v>4.7689368799189866</v>
      </c>
    </row>
    <row r="9411" spans="1:13" x14ac:dyDescent="0.2">
      <c r="A9411" s="84">
        <v>360</v>
      </c>
      <c r="B9411" s="85">
        <v>42734</v>
      </c>
      <c r="C9411" s="105">
        <v>17.91</v>
      </c>
      <c r="D9411" s="195">
        <f t="shared" si="215"/>
        <v>1</v>
      </c>
      <c r="F9411" s="96">
        <v>2.71</v>
      </c>
      <c r="G9411" s="91">
        <f t="shared" si="208"/>
        <v>10.31</v>
      </c>
      <c r="H9411" s="41">
        <f t="shared" si="209"/>
        <v>2.7260492217373589E-4</v>
      </c>
      <c r="I9411" s="42">
        <f t="shared" si="210"/>
        <v>117.57476394037678</v>
      </c>
      <c r="J9411" s="41">
        <f t="shared" si="211"/>
        <v>2.8638888888888892E-4</v>
      </c>
      <c r="K9411" s="42">
        <f t="shared" si="212"/>
        <v>5.0470634543160493</v>
      </c>
      <c r="L9411" s="41">
        <f t="shared" si="213"/>
        <v>2.7260492217373589E-4</v>
      </c>
      <c r="M9411" s="42">
        <f t="shared" si="214"/>
        <v>4.7692094848411601</v>
      </c>
    </row>
    <row r="9412" spans="1:13" x14ac:dyDescent="0.2">
      <c r="A9412" s="84">
        <v>360</v>
      </c>
      <c r="B9412" s="85">
        <v>42735</v>
      </c>
      <c r="C9412" s="105">
        <v>17.91</v>
      </c>
      <c r="D9412" s="195">
        <f t="shared" si="215"/>
        <v>1</v>
      </c>
      <c r="F9412" s="96">
        <v>2.71</v>
      </c>
      <c r="G9412" s="91">
        <f t="shared" si="208"/>
        <v>10.31</v>
      </c>
      <c r="H9412" s="41">
        <f t="shared" si="209"/>
        <v>2.7260492217373589E-4</v>
      </c>
      <c r="I9412" s="42">
        <f t="shared" si="210"/>
        <v>117.60681539975035</v>
      </c>
      <c r="J9412" s="41">
        <f t="shared" si="211"/>
        <v>2.8638888888888892E-4</v>
      </c>
      <c r="K9412" s="42">
        <f t="shared" si="212"/>
        <v>5.0473498432049384</v>
      </c>
      <c r="L9412" s="41">
        <f t="shared" si="213"/>
        <v>2.7260492217373589E-4</v>
      </c>
      <c r="M9412" s="42">
        <f t="shared" si="214"/>
        <v>4.7694820897633337</v>
      </c>
    </row>
    <row r="9413" spans="1:13" x14ac:dyDescent="0.2">
      <c r="A9413" s="84">
        <v>360</v>
      </c>
      <c r="B9413" s="85">
        <v>42736</v>
      </c>
      <c r="C9413" s="105">
        <v>17.91</v>
      </c>
      <c r="D9413" s="195">
        <f t="shared" si="215"/>
        <v>1</v>
      </c>
      <c r="F9413" s="96">
        <v>2.71</v>
      </c>
      <c r="G9413" s="91">
        <f t="shared" si="208"/>
        <v>10.31</v>
      </c>
      <c r="H9413" s="41">
        <f t="shared" si="209"/>
        <v>2.7260492217373589E-4</v>
      </c>
      <c r="I9413" s="42">
        <f t="shared" si="210"/>
        <v>117.63887559650949</v>
      </c>
      <c r="J9413" s="41">
        <f t="shared" si="211"/>
        <v>2.8638888888888892E-4</v>
      </c>
      <c r="K9413" s="42">
        <f t="shared" si="212"/>
        <v>5.0476362320938275</v>
      </c>
      <c r="L9413" s="41">
        <f t="shared" si="213"/>
        <v>2.7260492217373589E-4</v>
      </c>
      <c r="M9413" s="42">
        <f t="shared" si="214"/>
        <v>4.7697546946855072</v>
      </c>
    </row>
    <row r="9414" spans="1:13" x14ac:dyDescent="0.2">
      <c r="A9414" s="84">
        <v>360</v>
      </c>
      <c r="B9414" s="85">
        <v>42737</v>
      </c>
      <c r="C9414" s="105">
        <v>18.03</v>
      </c>
      <c r="D9414" s="195">
        <f t="shared" si="215"/>
        <v>1</v>
      </c>
      <c r="F9414" s="96">
        <v>2.7</v>
      </c>
      <c r="G9414" s="91">
        <f t="shared" si="208"/>
        <v>10.365</v>
      </c>
      <c r="H9414" s="41">
        <f t="shared" si="209"/>
        <v>2.7398994118099651E-4</v>
      </c>
      <c r="I9414" s="42">
        <f t="shared" si="210"/>
        <v>117.67110746511477</v>
      </c>
      <c r="J9414" s="41">
        <f t="shared" si="211"/>
        <v>2.8791666666666668E-4</v>
      </c>
      <c r="K9414" s="42">
        <f t="shared" si="212"/>
        <v>5.0479241487604938</v>
      </c>
      <c r="L9414" s="41">
        <f t="shared" si="213"/>
        <v>2.7398994118099651E-4</v>
      </c>
      <c r="M9414" s="42">
        <f t="shared" si="214"/>
        <v>4.7700286846266877</v>
      </c>
    </row>
    <row r="9415" spans="1:13" x14ac:dyDescent="0.2">
      <c r="A9415" s="84">
        <v>360</v>
      </c>
      <c r="B9415" s="85">
        <v>42738</v>
      </c>
      <c r="C9415" s="105">
        <v>18.02</v>
      </c>
      <c r="D9415" s="195">
        <f t="shared" si="215"/>
        <v>1</v>
      </c>
      <c r="F9415" s="96">
        <v>2.64</v>
      </c>
      <c r="G9415" s="91">
        <f t="shared" si="208"/>
        <v>10.33</v>
      </c>
      <c r="H9415" s="41">
        <f t="shared" si="209"/>
        <v>2.7310864511087551E-4</v>
      </c>
      <c r="I9415" s="42">
        <f t="shared" si="210"/>
        <v>117.70324446184327</v>
      </c>
      <c r="J9415" s="41">
        <f t="shared" si="211"/>
        <v>2.8694444444444443E-4</v>
      </c>
      <c r="K9415" s="42">
        <f t="shared" si="212"/>
        <v>5.0482110932049382</v>
      </c>
      <c r="L9415" s="41">
        <f t="shared" si="213"/>
        <v>2.7310864511087551E-4</v>
      </c>
      <c r="M9415" s="42">
        <f t="shared" si="214"/>
        <v>4.7703017932717984</v>
      </c>
    </row>
    <row r="9416" spans="1:13" x14ac:dyDescent="0.2">
      <c r="A9416" s="84">
        <v>360</v>
      </c>
      <c r="B9416" s="85">
        <v>42739</v>
      </c>
      <c r="C9416" s="105">
        <v>17.97</v>
      </c>
      <c r="D9416" s="195">
        <f t="shared" si="215"/>
        <v>1</v>
      </c>
      <c r="F9416" s="96">
        <v>2.72</v>
      </c>
      <c r="G9416" s="91">
        <f t="shared" si="208"/>
        <v>10.344999999999999</v>
      </c>
      <c r="H9416" s="41">
        <f t="shared" si="209"/>
        <v>2.7348637756019478E-4</v>
      </c>
      <c r="I9416" s="42">
        <f t="shared" si="210"/>
        <v>117.73543469579822</v>
      </c>
      <c r="J9416" s="41">
        <f t="shared" si="211"/>
        <v>2.8736111111111106E-4</v>
      </c>
      <c r="K9416" s="42">
        <f t="shared" si="212"/>
        <v>5.0484984543160492</v>
      </c>
      <c r="L9416" s="41">
        <f t="shared" si="213"/>
        <v>2.7348637756019478E-4</v>
      </c>
      <c r="M9416" s="42">
        <f t="shared" si="214"/>
        <v>4.7705752796493588</v>
      </c>
    </row>
    <row r="9417" spans="1:13" x14ac:dyDescent="0.2">
      <c r="A9417" s="84">
        <v>360</v>
      </c>
      <c r="B9417" s="85">
        <v>42740</v>
      </c>
      <c r="C9417" s="105">
        <v>17.96</v>
      </c>
      <c r="D9417" s="195">
        <f t="shared" si="215"/>
        <v>1</v>
      </c>
      <c r="F9417" s="96">
        <v>2.71</v>
      </c>
      <c r="G9417" s="91">
        <f t="shared" si="208"/>
        <v>10.335000000000001</v>
      </c>
      <c r="H9417" s="41">
        <f t="shared" si="209"/>
        <v>2.7323456161720827E-4</v>
      </c>
      <c r="I9417" s="42">
        <f t="shared" si="210"/>
        <v>117.76760408568414</v>
      </c>
      <c r="J9417" s="41">
        <f t="shared" si="211"/>
        <v>2.8708333333333336E-4</v>
      </c>
      <c r="K9417" s="42">
        <f t="shared" si="212"/>
        <v>5.0487855376493824</v>
      </c>
      <c r="L9417" s="41">
        <f t="shared" si="213"/>
        <v>2.7323456161720827E-4</v>
      </c>
      <c r="M9417" s="42">
        <f t="shared" si="214"/>
        <v>4.770848514210976</v>
      </c>
    </row>
    <row r="9418" spans="1:13" x14ac:dyDescent="0.2">
      <c r="A9418" s="84">
        <v>360</v>
      </c>
      <c r="B9418" s="85">
        <v>42741</v>
      </c>
      <c r="C9418" s="105">
        <v>17.88</v>
      </c>
      <c r="D9418" s="195">
        <f t="shared" si="215"/>
        <v>1</v>
      </c>
      <c r="F9418" s="96">
        <v>2.66</v>
      </c>
      <c r="G9418" s="91">
        <f t="shared" si="208"/>
        <v>10.27</v>
      </c>
      <c r="H9418" s="41">
        <f t="shared" si="209"/>
        <v>2.7159720301717094E-4</v>
      </c>
      <c r="I9418" s="42">
        <f t="shared" si="210"/>
        <v>117.79958943755985</v>
      </c>
      <c r="J9418" s="41">
        <f t="shared" si="211"/>
        <v>2.8527777777777774E-4</v>
      </c>
      <c r="K9418" s="42">
        <f t="shared" si="212"/>
        <v>5.04907081542716</v>
      </c>
      <c r="L9418" s="41">
        <f t="shared" si="213"/>
        <v>2.7159720301717094E-4</v>
      </c>
      <c r="M9418" s="42">
        <f t="shared" si="214"/>
        <v>4.7711201114139934</v>
      </c>
    </row>
    <row r="9419" spans="1:13" x14ac:dyDescent="0.2">
      <c r="A9419" s="84">
        <v>360</v>
      </c>
      <c r="B9419" s="85">
        <v>42742</v>
      </c>
      <c r="C9419" s="105">
        <v>17.88</v>
      </c>
      <c r="D9419" s="195">
        <f t="shared" si="215"/>
        <v>1</v>
      </c>
      <c r="F9419" s="96">
        <v>2.66</v>
      </c>
      <c r="G9419" s="91">
        <f t="shared" si="208"/>
        <v>10.27</v>
      </c>
      <c r="H9419" s="41">
        <f t="shared" si="209"/>
        <v>2.7159720301717094E-4</v>
      </c>
      <c r="I9419" s="42">
        <f t="shared" si="210"/>
        <v>117.83158347656766</v>
      </c>
      <c r="J9419" s="41">
        <f t="shared" si="211"/>
        <v>2.8527777777777774E-4</v>
      </c>
      <c r="K9419" s="42">
        <f t="shared" si="212"/>
        <v>5.0493560932049375</v>
      </c>
      <c r="L9419" s="41">
        <f t="shared" si="213"/>
        <v>2.7159720301717094E-4</v>
      </c>
      <c r="M9419" s="42">
        <f t="shared" si="214"/>
        <v>4.7713917086170108</v>
      </c>
    </row>
    <row r="9420" spans="1:13" x14ac:dyDescent="0.2">
      <c r="A9420" s="84">
        <v>360</v>
      </c>
      <c r="B9420" s="85">
        <v>42743</v>
      </c>
      <c r="C9420" s="105">
        <v>17.88</v>
      </c>
      <c r="D9420" s="195">
        <f t="shared" si="215"/>
        <v>1</v>
      </c>
      <c r="F9420" s="96">
        <v>2.66</v>
      </c>
      <c r="G9420" s="91">
        <f t="shared" si="208"/>
        <v>10.27</v>
      </c>
      <c r="H9420" s="41">
        <f t="shared" si="209"/>
        <v>2.7159720301717094E-4</v>
      </c>
      <c r="I9420" s="42">
        <f t="shared" si="210"/>
        <v>117.86358620506698</v>
      </c>
      <c r="J9420" s="41">
        <f t="shared" si="211"/>
        <v>2.8527777777777774E-4</v>
      </c>
      <c r="K9420" s="42">
        <f t="shared" si="212"/>
        <v>5.049641370982715</v>
      </c>
      <c r="L9420" s="41">
        <f t="shared" si="213"/>
        <v>2.7159720301717094E-4</v>
      </c>
      <c r="M9420" s="42">
        <f t="shared" si="214"/>
        <v>4.7716633058200282</v>
      </c>
    </row>
    <row r="9421" spans="1:13" x14ac:dyDescent="0.2">
      <c r="A9421" s="84">
        <v>360</v>
      </c>
      <c r="B9421" s="85">
        <v>42744</v>
      </c>
      <c r="C9421" s="105">
        <v>17.09</v>
      </c>
      <c r="D9421" s="195">
        <f t="shared" si="215"/>
        <v>1</v>
      </c>
      <c r="F9421" s="96">
        <v>2.68</v>
      </c>
      <c r="G9421" s="91">
        <f t="shared" si="208"/>
        <v>9.8849999999999998</v>
      </c>
      <c r="H9421" s="41">
        <f t="shared" si="209"/>
        <v>2.6187922435116917E-4</v>
      </c>
      <c r="I9421" s="42">
        <f t="shared" si="210"/>
        <v>117.89445222960161</v>
      </c>
      <c r="J9421" s="41">
        <f t="shared" si="211"/>
        <v>2.7458333333333333E-4</v>
      </c>
      <c r="K9421" s="42">
        <f t="shared" si="212"/>
        <v>5.0499159543160488</v>
      </c>
      <c r="L9421" s="41">
        <f t="shared" si="213"/>
        <v>2.6187922435116917E-4</v>
      </c>
      <c r="M9421" s="42">
        <f t="shared" si="214"/>
        <v>4.7719251850443793</v>
      </c>
    </row>
    <row r="9422" spans="1:13" x14ac:dyDescent="0.2">
      <c r="A9422" s="84">
        <v>360</v>
      </c>
      <c r="B9422" s="85">
        <v>42745</v>
      </c>
      <c r="C9422" s="105">
        <v>17.93</v>
      </c>
      <c r="D9422" s="195">
        <f t="shared" si="215"/>
        <v>1</v>
      </c>
      <c r="F9422" s="96">
        <v>2.7</v>
      </c>
      <c r="G9422" s="91">
        <f t="shared" si="208"/>
        <v>10.315</v>
      </c>
      <c r="H9422" s="41">
        <f t="shared" si="209"/>
        <v>2.727308614458579E-4</v>
      </c>
      <c r="I9422" s="42">
        <f t="shared" si="210"/>
        <v>117.92660568511788</v>
      </c>
      <c r="J9422" s="41">
        <f t="shared" si="211"/>
        <v>2.8652777777777775E-4</v>
      </c>
      <c r="K9422" s="42">
        <f t="shared" si="212"/>
        <v>5.0502024820938267</v>
      </c>
      <c r="L9422" s="41">
        <f t="shared" si="213"/>
        <v>2.727308614458579E-4</v>
      </c>
      <c r="M9422" s="42">
        <f t="shared" si="214"/>
        <v>4.7721979159058252</v>
      </c>
    </row>
    <row r="9423" spans="1:13" x14ac:dyDescent="0.2">
      <c r="A9423" s="84">
        <v>360</v>
      </c>
      <c r="B9423" s="85">
        <v>42746</v>
      </c>
      <c r="C9423" s="105">
        <v>17.84</v>
      </c>
      <c r="D9423" s="195">
        <f t="shared" si="215"/>
        <v>1</v>
      </c>
      <c r="F9423" s="96">
        <v>2.7</v>
      </c>
      <c r="G9423" s="91">
        <f t="shared" si="208"/>
        <v>10.27</v>
      </c>
      <c r="H9423" s="41">
        <f t="shared" si="209"/>
        <v>2.7159720301717094E-4</v>
      </c>
      <c r="I9423" s="42">
        <f t="shared" si="210"/>
        <v>117.95863422138326</v>
      </c>
      <c r="J9423" s="41">
        <f t="shared" si="211"/>
        <v>2.8527777777777774E-4</v>
      </c>
      <c r="K9423" s="42">
        <f t="shared" si="212"/>
        <v>5.0504877598716043</v>
      </c>
      <c r="L9423" s="41">
        <f t="shared" si="213"/>
        <v>2.7159720301717094E-4</v>
      </c>
      <c r="M9423" s="42">
        <f t="shared" si="214"/>
        <v>4.7724695131088426</v>
      </c>
    </row>
    <row r="9424" spans="1:13" x14ac:dyDescent="0.2">
      <c r="A9424" s="84">
        <v>360</v>
      </c>
      <c r="B9424" s="85">
        <v>42747</v>
      </c>
      <c r="C9424" s="105">
        <v>17.059999999999999</v>
      </c>
      <c r="D9424" s="195">
        <f t="shared" si="215"/>
        <v>1</v>
      </c>
      <c r="F9424" s="96">
        <v>2.69</v>
      </c>
      <c r="G9424" s="91">
        <f t="shared" si="208"/>
        <v>9.875</v>
      </c>
      <c r="H9424" s="41">
        <f t="shared" si="209"/>
        <v>2.6162635714399585E-4</v>
      </c>
      <c r="I9424" s="42">
        <f t="shared" si="210"/>
        <v>117.98949530914828</v>
      </c>
      <c r="J9424" s="41">
        <f t="shared" si="211"/>
        <v>2.7430555555555558E-4</v>
      </c>
      <c r="K9424" s="42">
        <f t="shared" si="212"/>
        <v>5.0507620654271594</v>
      </c>
      <c r="L9424" s="41">
        <f t="shared" si="213"/>
        <v>2.6162635714399585E-4</v>
      </c>
      <c r="M9424" s="42">
        <f t="shared" si="214"/>
        <v>4.7727311394659866</v>
      </c>
    </row>
    <row r="9425" spans="1:13" x14ac:dyDescent="0.2">
      <c r="A9425" s="84">
        <v>360</v>
      </c>
      <c r="B9425" s="85">
        <v>42748</v>
      </c>
      <c r="C9425" s="105">
        <v>17.920000000000002</v>
      </c>
      <c r="D9425" s="195">
        <f t="shared" si="215"/>
        <v>1</v>
      </c>
      <c r="F9425" s="96">
        <v>2.69</v>
      </c>
      <c r="G9425" s="91">
        <f t="shared" si="208"/>
        <v>10.305000000000001</v>
      </c>
      <c r="H9425" s="41">
        <f t="shared" si="209"/>
        <v>2.7247897720905634E-4</v>
      </c>
      <c r="I9425" s="42">
        <f t="shared" si="210"/>
        <v>118.02164496615153</v>
      </c>
      <c r="J9425" s="41">
        <f t="shared" si="211"/>
        <v>2.8625000000000005E-4</v>
      </c>
      <c r="K9425" s="42">
        <f t="shared" si="212"/>
        <v>5.0510483154271597</v>
      </c>
      <c r="L9425" s="41">
        <f t="shared" si="213"/>
        <v>2.7247897720905634E-4</v>
      </c>
      <c r="M9425" s="42">
        <f t="shared" si="214"/>
        <v>4.7730036184431954</v>
      </c>
    </row>
    <row r="9426" spans="1:13" x14ac:dyDescent="0.2">
      <c r="A9426" s="84">
        <v>360</v>
      </c>
      <c r="B9426" s="85">
        <v>42749</v>
      </c>
      <c r="C9426" s="105">
        <v>17.920000000000002</v>
      </c>
      <c r="D9426" s="195">
        <f t="shared" si="215"/>
        <v>1</v>
      </c>
      <c r="F9426" s="96">
        <v>2.69</v>
      </c>
      <c r="G9426" s="91">
        <f t="shared" si="208"/>
        <v>10.305000000000001</v>
      </c>
      <c r="H9426" s="41">
        <f t="shared" si="209"/>
        <v>2.7247897720905634E-4</v>
      </c>
      <c r="I9426" s="42">
        <f t="shared" si="210"/>
        <v>118.05380338326043</v>
      </c>
      <c r="J9426" s="41">
        <f t="shared" si="211"/>
        <v>2.8625000000000005E-4</v>
      </c>
      <c r="K9426" s="42">
        <f t="shared" si="212"/>
        <v>5.05133456542716</v>
      </c>
      <c r="L9426" s="41">
        <f t="shared" si="213"/>
        <v>2.7247897720905634E-4</v>
      </c>
      <c r="M9426" s="42">
        <f t="shared" si="214"/>
        <v>4.7732760974204043</v>
      </c>
    </row>
    <row r="9427" spans="1:13" x14ac:dyDescent="0.2">
      <c r="A9427" s="84">
        <v>360</v>
      </c>
      <c r="B9427" s="85">
        <v>42750</v>
      </c>
      <c r="C9427" s="105">
        <v>17.920000000000002</v>
      </c>
      <c r="D9427" s="195">
        <f t="shared" si="215"/>
        <v>1</v>
      </c>
      <c r="F9427" s="96">
        <v>2.69</v>
      </c>
      <c r="G9427" s="91">
        <f t="shared" si="208"/>
        <v>10.305000000000001</v>
      </c>
      <c r="H9427" s="41">
        <f t="shared" si="209"/>
        <v>2.7247897720905634E-4</v>
      </c>
      <c r="I9427" s="42">
        <f t="shared" si="210"/>
        <v>118.08597056286195</v>
      </c>
      <c r="J9427" s="41">
        <f t="shared" si="211"/>
        <v>2.8625000000000005E-4</v>
      </c>
      <c r="K9427" s="42">
        <f t="shared" si="212"/>
        <v>5.0516208154271602</v>
      </c>
      <c r="L9427" s="41">
        <f t="shared" si="213"/>
        <v>2.7247897720905634E-4</v>
      </c>
      <c r="M9427" s="42">
        <f t="shared" si="214"/>
        <v>4.7735485763976131</v>
      </c>
    </row>
    <row r="9428" spans="1:13" x14ac:dyDescent="0.2">
      <c r="A9428" s="84">
        <v>360</v>
      </c>
      <c r="B9428" s="85">
        <v>42751</v>
      </c>
      <c r="C9428" s="105">
        <v>17.95</v>
      </c>
      <c r="D9428" s="195">
        <f t="shared" si="215"/>
        <v>1</v>
      </c>
      <c r="F9428" s="96">
        <v>2.68</v>
      </c>
      <c r="G9428" s="91">
        <f t="shared" si="208"/>
        <v>10.315</v>
      </c>
      <c r="H9428" s="41">
        <f t="shared" si="209"/>
        <v>2.727308614458579E-4</v>
      </c>
      <c r="I9428" s="42">
        <f t="shared" si="210"/>
        <v>118.11817625133823</v>
      </c>
      <c r="J9428" s="41">
        <f t="shared" si="211"/>
        <v>2.8652777777777775E-4</v>
      </c>
      <c r="K9428" s="42">
        <f t="shared" si="212"/>
        <v>5.0519073432049382</v>
      </c>
      <c r="L9428" s="41">
        <f t="shared" si="213"/>
        <v>2.727308614458579E-4</v>
      </c>
      <c r="M9428" s="42">
        <f t="shared" si="214"/>
        <v>4.773821307259059</v>
      </c>
    </row>
    <row r="9429" spans="1:13" x14ac:dyDescent="0.2">
      <c r="A9429" s="84">
        <v>360</v>
      </c>
      <c r="B9429" s="85">
        <v>42752</v>
      </c>
      <c r="C9429" s="105">
        <v>17.93</v>
      </c>
      <c r="D9429" s="195">
        <f t="shared" si="215"/>
        <v>1</v>
      </c>
      <c r="F9429" s="96">
        <v>2.69</v>
      </c>
      <c r="G9429" s="91">
        <f t="shared" si="208"/>
        <v>10.31</v>
      </c>
      <c r="H9429" s="41">
        <f t="shared" si="209"/>
        <v>2.7260492217373589E-4</v>
      </c>
      <c r="I9429" s="42">
        <f t="shared" si="210"/>
        <v>118.15037584758252</v>
      </c>
      <c r="J9429" s="41">
        <f t="shared" si="211"/>
        <v>2.8638888888888892E-4</v>
      </c>
      <c r="K9429" s="42">
        <f t="shared" si="212"/>
        <v>5.0521937320938273</v>
      </c>
      <c r="L9429" s="41">
        <f t="shared" si="213"/>
        <v>2.7260492217373589E-4</v>
      </c>
      <c r="M9429" s="42">
        <f t="shared" si="214"/>
        <v>4.7740939121812325</v>
      </c>
    </row>
    <row r="9430" spans="1:13" x14ac:dyDescent="0.2">
      <c r="A9430" s="84">
        <v>360</v>
      </c>
      <c r="B9430" s="85">
        <v>42753</v>
      </c>
      <c r="C9430" s="105">
        <v>17.920000000000002</v>
      </c>
      <c r="D9430" s="195">
        <f t="shared" si="215"/>
        <v>1</v>
      </c>
      <c r="F9430" s="96">
        <v>2.73</v>
      </c>
      <c r="G9430" s="91">
        <f t="shared" si="208"/>
        <v>10.325000000000001</v>
      </c>
      <c r="H9430" s="41">
        <f t="shared" si="209"/>
        <v>2.7298272291376158E-4</v>
      </c>
      <c r="I9430" s="42">
        <f t="shared" si="210"/>
        <v>118.18262885889469</v>
      </c>
      <c r="J9430" s="41">
        <f t="shared" si="211"/>
        <v>2.8680555555555561E-4</v>
      </c>
      <c r="K9430" s="42">
        <f t="shared" si="212"/>
        <v>5.0524805376493829</v>
      </c>
      <c r="L9430" s="41">
        <f t="shared" si="213"/>
        <v>2.7298272291376158E-4</v>
      </c>
      <c r="M9430" s="42">
        <f t="shared" si="214"/>
        <v>4.774366894904146</v>
      </c>
    </row>
    <row r="9431" spans="1:13" x14ac:dyDescent="0.2">
      <c r="A9431" s="84">
        <v>360</v>
      </c>
      <c r="B9431" s="85">
        <v>42754</v>
      </c>
      <c r="C9431" s="105">
        <v>17.899999999999999</v>
      </c>
      <c r="D9431" s="195">
        <f t="shared" si="215"/>
        <v>1</v>
      </c>
      <c r="F9431" s="96">
        <v>2.67</v>
      </c>
      <c r="G9431" s="91">
        <f t="shared" si="208"/>
        <v>10.285</v>
      </c>
      <c r="H9431" s="41">
        <f t="shared" si="209"/>
        <v>2.7197514041277238E-4</v>
      </c>
      <c r="I9431" s="42">
        <f t="shared" si="210"/>
        <v>118.21477159597293</v>
      </c>
      <c r="J9431" s="41">
        <f t="shared" si="211"/>
        <v>2.8569444444444443E-4</v>
      </c>
      <c r="K9431" s="42">
        <f t="shared" si="212"/>
        <v>5.0527662320938269</v>
      </c>
      <c r="L9431" s="41">
        <f t="shared" si="213"/>
        <v>2.7197514041277238E-4</v>
      </c>
      <c r="M9431" s="42">
        <f t="shared" si="214"/>
        <v>4.7746388700445586</v>
      </c>
    </row>
    <row r="9432" spans="1:13" x14ac:dyDescent="0.2">
      <c r="A9432" s="84">
        <v>360</v>
      </c>
      <c r="B9432" s="85">
        <v>42755</v>
      </c>
      <c r="C9432" s="105">
        <v>17.899999999999999</v>
      </c>
      <c r="D9432" s="195">
        <f t="shared" si="215"/>
        <v>1</v>
      </c>
      <c r="F9432" s="96">
        <v>2.67</v>
      </c>
      <c r="G9432" s="91">
        <f t="shared" si="208"/>
        <v>10.285</v>
      </c>
      <c r="H9432" s="41">
        <f t="shared" si="209"/>
        <v>2.7197514041277238E-4</v>
      </c>
      <c r="I9432" s="42">
        <f t="shared" si="210"/>
        <v>118.24692307507661</v>
      </c>
      <c r="J9432" s="41">
        <f t="shared" si="211"/>
        <v>2.8569444444444443E-4</v>
      </c>
      <c r="K9432" s="42">
        <f t="shared" si="212"/>
        <v>5.053051926538271</v>
      </c>
      <c r="L9432" s="41">
        <f t="shared" si="213"/>
        <v>2.7197514041277238E-4</v>
      </c>
      <c r="M9432" s="42">
        <f t="shared" si="214"/>
        <v>4.7749108451849711</v>
      </c>
    </row>
    <row r="9433" spans="1:13" x14ac:dyDescent="0.2">
      <c r="A9433" s="84">
        <v>360</v>
      </c>
      <c r="B9433" s="85">
        <v>42756</v>
      </c>
      <c r="C9433" s="105">
        <v>17.899999999999999</v>
      </c>
      <c r="D9433" s="195">
        <f t="shared" si="215"/>
        <v>1</v>
      </c>
      <c r="F9433" s="96">
        <v>2.67</v>
      </c>
      <c r="G9433" s="91">
        <f t="shared" si="208"/>
        <v>10.285</v>
      </c>
      <c r="H9433" s="41">
        <f t="shared" si="209"/>
        <v>2.7197514041277238E-4</v>
      </c>
      <c r="I9433" s="42">
        <f t="shared" si="210"/>
        <v>118.27908329858333</v>
      </c>
      <c r="J9433" s="41">
        <f t="shared" si="211"/>
        <v>2.8569444444444443E-4</v>
      </c>
      <c r="K9433" s="42">
        <f t="shared" si="212"/>
        <v>5.053337620982715</v>
      </c>
      <c r="L9433" s="41">
        <f t="shared" si="213"/>
        <v>2.7197514041277238E-4</v>
      </c>
      <c r="M9433" s="42">
        <f t="shared" si="214"/>
        <v>4.7751828203253837</v>
      </c>
    </row>
    <row r="9434" spans="1:13" x14ac:dyDescent="0.2">
      <c r="A9434" s="84">
        <v>360</v>
      </c>
      <c r="B9434" s="85">
        <v>42757</v>
      </c>
      <c r="C9434" s="105">
        <v>17.899999999999999</v>
      </c>
      <c r="D9434" s="195">
        <f t="shared" si="215"/>
        <v>1</v>
      </c>
      <c r="F9434" s="96">
        <v>2.67</v>
      </c>
      <c r="G9434" s="91">
        <f t="shared" si="208"/>
        <v>10.285</v>
      </c>
      <c r="H9434" s="41">
        <f t="shared" si="209"/>
        <v>2.7197514041277238E-4</v>
      </c>
      <c r="I9434" s="42">
        <f t="shared" si="210"/>
        <v>118.31125226887136</v>
      </c>
      <c r="J9434" s="41">
        <f t="shared" si="211"/>
        <v>2.8569444444444443E-4</v>
      </c>
      <c r="K9434" s="42">
        <f t="shared" si="212"/>
        <v>5.053623315427159</v>
      </c>
      <c r="L9434" s="41">
        <f t="shared" si="213"/>
        <v>2.7197514041277238E-4</v>
      </c>
      <c r="M9434" s="42">
        <f t="shared" si="214"/>
        <v>4.7754547954657962</v>
      </c>
    </row>
    <row r="9435" spans="1:13" x14ac:dyDescent="0.2">
      <c r="A9435" s="84">
        <v>360</v>
      </c>
      <c r="B9435" s="85">
        <v>42758</v>
      </c>
      <c r="C9435" s="105">
        <v>17.86</v>
      </c>
      <c r="D9435" s="195">
        <f t="shared" si="215"/>
        <v>1</v>
      </c>
      <c r="F9435" s="96">
        <v>2.69</v>
      </c>
      <c r="G9435" s="91">
        <f t="shared" si="208"/>
        <v>10.275</v>
      </c>
      <c r="H9435" s="41">
        <f t="shared" si="209"/>
        <v>2.7172318784529637E-4</v>
      </c>
      <c r="I9435" s="42">
        <f t="shared" si="210"/>
        <v>118.34340017949583</v>
      </c>
      <c r="J9435" s="41">
        <f t="shared" si="211"/>
        <v>2.8541666666666667E-4</v>
      </c>
      <c r="K9435" s="42">
        <f t="shared" si="212"/>
        <v>5.0539087320938254</v>
      </c>
      <c r="L9435" s="41">
        <f t="shared" si="213"/>
        <v>2.7172318784529637E-4</v>
      </c>
      <c r="M9435" s="42">
        <f t="shared" si="214"/>
        <v>4.7757265186536415</v>
      </c>
    </row>
    <row r="9436" spans="1:13" x14ac:dyDescent="0.2">
      <c r="A9436" s="84">
        <v>360</v>
      </c>
      <c r="B9436" s="85">
        <v>42759</v>
      </c>
      <c r="C9436" s="105">
        <v>17.899999999999999</v>
      </c>
      <c r="D9436" s="195">
        <f t="shared" si="215"/>
        <v>1</v>
      </c>
      <c r="F9436" s="96">
        <v>2.72</v>
      </c>
      <c r="G9436" s="91">
        <f t="shared" si="208"/>
        <v>10.309999999999999</v>
      </c>
      <c r="H9436" s="41">
        <f t="shared" si="209"/>
        <v>2.7260492217373589E-4</v>
      </c>
      <c r="I9436" s="42">
        <f t="shared" si="210"/>
        <v>118.37566117289154</v>
      </c>
      <c r="J9436" s="41">
        <f t="shared" si="211"/>
        <v>2.8638888888888887E-4</v>
      </c>
      <c r="K9436" s="42">
        <f t="shared" si="212"/>
        <v>5.0541951209827145</v>
      </c>
      <c r="L9436" s="41">
        <f t="shared" si="213"/>
        <v>2.7260492217373589E-4</v>
      </c>
      <c r="M9436" s="42">
        <f t="shared" si="214"/>
        <v>4.775999123575815</v>
      </c>
    </row>
    <row r="9437" spans="1:13" x14ac:dyDescent="0.2">
      <c r="A9437" s="84">
        <v>360</v>
      </c>
      <c r="B9437" s="85">
        <v>42760</v>
      </c>
      <c r="C9437" s="105">
        <v>17.920000000000002</v>
      </c>
      <c r="D9437" s="195">
        <f t="shared" si="215"/>
        <v>1</v>
      </c>
      <c r="F9437" s="96">
        <v>2.69</v>
      </c>
      <c r="G9437" s="91">
        <f t="shared" si="208"/>
        <v>10.305000000000001</v>
      </c>
      <c r="H9437" s="41">
        <f t="shared" si="209"/>
        <v>2.7247897720905634E-4</v>
      </c>
      <c r="I9437" s="42">
        <f t="shared" si="210"/>
        <v>118.40791605197438</v>
      </c>
      <c r="J9437" s="41">
        <f t="shared" si="211"/>
        <v>2.8625000000000005E-4</v>
      </c>
      <c r="K9437" s="42">
        <f t="shared" si="212"/>
        <v>5.0544813709827148</v>
      </c>
      <c r="L9437" s="41">
        <f t="shared" si="213"/>
        <v>2.7247897720905634E-4</v>
      </c>
      <c r="M9437" s="42">
        <f t="shared" si="214"/>
        <v>4.7762716025530239</v>
      </c>
    </row>
    <row r="9438" spans="1:13" x14ac:dyDescent="0.2">
      <c r="A9438" s="84">
        <v>360</v>
      </c>
      <c r="B9438" s="85">
        <v>42761</v>
      </c>
      <c r="C9438" s="105">
        <v>17.95</v>
      </c>
      <c r="D9438" s="195">
        <f t="shared" si="215"/>
        <v>1</v>
      </c>
      <c r="F9438" s="96">
        <v>2.75</v>
      </c>
      <c r="G9438" s="91">
        <f t="shared" si="208"/>
        <v>10.35</v>
      </c>
      <c r="H9438" s="41">
        <f t="shared" si="209"/>
        <v>2.7361227699773671E-4</v>
      </c>
      <c r="I9438" s="42">
        <f t="shared" si="210"/>
        <v>118.44031391149991</v>
      </c>
      <c r="J9438" s="41">
        <f t="shared" si="211"/>
        <v>2.875E-4</v>
      </c>
      <c r="K9438" s="42">
        <f t="shared" si="212"/>
        <v>5.0547688709827145</v>
      </c>
      <c r="L9438" s="41">
        <f t="shared" si="213"/>
        <v>2.7361227699773671E-4</v>
      </c>
      <c r="M9438" s="42">
        <f t="shared" si="214"/>
        <v>4.7765452148300218</v>
      </c>
    </row>
    <row r="9439" spans="1:13" x14ac:dyDescent="0.2">
      <c r="A9439" s="84">
        <v>360</v>
      </c>
      <c r="B9439" s="85">
        <v>42762</v>
      </c>
      <c r="C9439" s="105">
        <v>17.13</v>
      </c>
      <c r="D9439" s="195">
        <f t="shared" si="215"/>
        <v>1</v>
      </c>
      <c r="F9439" s="96">
        <v>2.76</v>
      </c>
      <c r="G9439" s="91">
        <f t="shared" si="208"/>
        <v>9.9450000000000003</v>
      </c>
      <c r="H9439" s="41">
        <f t="shared" si="209"/>
        <v>2.6339594585156334E-4</v>
      </c>
      <c r="I9439" s="42">
        <f t="shared" si="210"/>
        <v>118.47151061000959</v>
      </c>
      <c r="J9439" s="41">
        <f t="shared" si="211"/>
        <v>2.7625000000000002E-4</v>
      </c>
      <c r="K9439" s="42">
        <f t="shared" si="212"/>
        <v>5.0550451209827143</v>
      </c>
      <c r="L9439" s="41">
        <f t="shared" si="213"/>
        <v>2.6339594585156334E-4</v>
      </c>
      <c r="M9439" s="42">
        <f t="shared" si="214"/>
        <v>4.7768086107758734</v>
      </c>
    </row>
    <row r="9440" spans="1:13" x14ac:dyDescent="0.2">
      <c r="A9440" s="84">
        <v>360</v>
      </c>
      <c r="B9440" s="85">
        <v>42763</v>
      </c>
      <c r="C9440" s="105">
        <v>17.13</v>
      </c>
      <c r="D9440" s="195">
        <f t="shared" si="215"/>
        <v>1</v>
      </c>
      <c r="F9440" s="96">
        <v>2.76</v>
      </c>
      <c r="G9440" s="91">
        <f t="shared" si="208"/>
        <v>9.9450000000000003</v>
      </c>
      <c r="H9440" s="41">
        <f t="shared" si="209"/>
        <v>2.6339594585156334E-4</v>
      </c>
      <c r="I9440" s="42">
        <f t="shared" si="210"/>
        <v>118.50271552560318</v>
      </c>
      <c r="J9440" s="41">
        <f t="shared" si="211"/>
        <v>2.7625000000000002E-4</v>
      </c>
      <c r="K9440" s="42">
        <f t="shared" si="212"/>
        <v>5.0553213709827141</v>
      </c>
      <c r="L9440" s="41">
        <f t="shared" si="213"/>
        <v>2.6339594585156334E-4</v>
      </c>
      <c r="M9440" s="42">
        <f t="shared" si="214"/>
        <v>4.7770720067217249</v>
      </c>
    </row>
    <row r="9441" spans="1:13" x14ac:dyDescent="0.2">
      <c r="A9441" s="84">
        <v>360</v>
      </c>
      <c r="B9441" s="85">
        <v>42764</v>
      </c>
      <c r="C9441" s="105">
        <v>17.13</v>
      </c>
      <c r="D9441" s="195">
        <f t="shared" si="215"/>
        <v>1</v>
      </c>
      <c r="F9441" s="96">
        <v>2.76</v>
      </c>
      <c r="G9441" s="91">
        <f t="shared" si="208"/>
        <v>9.9450000000000003</v>
      </c>
      <c r="H9441" s="41">
        <f t="shared" si="209"/>
        <v>2.6339594585156334E-4</v>
      </c>
      <c r="I9441" s="42">
        <f t="shared" si="210"/>
        <v>118.53392866044503</v>
      </c>
      <c r="J9441" s="41">
        <f t="shared" si="211"/>
        <v>2.7625000000000002E-4</v>
      </c>
      <c r="K9441" s="42">
        <f t="shared" si="212"/>
        <v>5.0555976209827138</v>
      </c>
      <c r="L9441" s="41">
        <f t="shared" si="213"/>
        <v>2.6339594585156334E-4</v>
      </c>
      <c r="M9441" s="42">
        <f t="shared" si="214"/>
        <v>4.7773354026675765</v>
      </c>
    </row>
    <row r="9442" spans="1:13" x14ac:dyDescent="0.2">
      <c r="A9442" s="84">
        <v>360</v>
      </c>
      <c r="B9442" s="85">
        <v>42765</v>
      </c>
      <c r="C9442" s="105">
        <v>17.13</v>
      </c>
      <c r="D9442" s="195">
        <f t="shared" si="215"/>
        <v>1</v>
      </c>
      <c r="F9442" s="96">
        <v>2.77</v>
      </c>
      <c r="G9442" s="91">
        <f t="shared" si="208"/>
        <v>9.9499999999999993</v>
      </c>
      <c r="H9442" s="41">
        <f t="shared" si="209"/>
        <v>2.635223020492905E-4</v>
      </c>
      <c r="I9442" s="42">
        <f t="shared" si="210"/>
        <v>118.56516499419658</v>
      </c>
      <c r="J9442" s="41">
        <f t="shared" si="211"/>
        <v>2.7638888888888884E-4</v>
      </c>
      <c r="K9442" s="42">
        <f t="shared" si="212"/>
        <v>5.0558740098716024</v>
      </c>
      <c r="L9442" s="41">
        <f t="shared" si="213"/>
        <v>2.635223020492905E-4</v>
      </c>
      <c r="M9442" s="42">
        <f t="shared" si="214"/>
        <v>4.7775989249696256</v>
      </c>
    </row>
    <row r="9443" spans="1:13" x14ac:dyDescent="0.2">
      <c r="A9443" s="84">
        <v>360</v>
      </c>
      <c r="B9443" s="85">
        <v>42766</v>
      </c>
      <c r="C9443" s="105">
        <v>17.98</v>
      </c>
      <c r="D9443" s="195">
        <f t="shared" si="215"/>
        <v>1</v>
      </c>
      <c r="F9443" s="96">
        <v>2.74</v>
      </c>
      <c r="G9443" s="91">
        <f t="shared" si="208"/>
        <v>10.36</v>
      </c>
      <c r="H9443" s="41">
        <f t="shared" si="209"/>
        <v>2.7386405880758247E-4</v>
      </c>
      <c r="I9443" s="42">
        <f t="shared" si="210"/>
        <v>118.59763573151508</v>
      </c>
      <c r="J9443" s="41">
        <f t="shared" si="211"/>
        <v>2.8777777777777775E-4</v>
      </c>
      <c r="K9443" s="42">
        <f t="shared" si="212"/>
        <v>5.0561617876493798</v>
      </c>
      <c r="L9443" s="41">
        <f t="shared" si="213"/>
        <v>2.7386405880758247E-4</v>
      </c>
      <c r="M9443" s="42">
        <f t="shared" si="214"/>
        <v>4.7778727890284332</v>
      </c>
    </row>
    <row r="9444" spans="1:13" x14ac:dyDescent="0.2">
      <c r="A9444" s="84">
        <v>360</v>
      </c>
      <c r="B9444" s="85">
        <v>42767</v>
      </c>
      <c r="C9444" s="105">
        <v>17.170000000000002</v>
      </c>
      <c r="D9444" s="195">
        <f t="shared" si="215"/>
        <v>1</v>
      </c>
      <c r="F9444" s="96">
        <v>2.75</v>
      </c>
      <c r="G9444" s="91">
        <f t="shared" si="208"/>
        <v>9.9600000000000009</v>
      </c>
      <c r="H9444" s="41">
        <f t="shared" si="209"/>
        <v>2.6377499725538378E-4</v>
      </c>
      <c r="I9444" s="42">
        <f t="shared" si="210"/>
        <v>118.62891882255465</v>
      </c>
      <c r="J9444" s="41">
        <f t="shared" si="211"/>
        <v>2.7666666666666671E-4</v>
      </c>
      <c r="K9444" s="42">
        <f t="shared" si="212"/>
        <v>5.0564384543160461</v>
      </c>
      <c r="L9444" s="41">
        <f t="shared" si="213"/>
        <v>2.6377499725538378E-4</v>
      </c>
      <c r="M9444" s="42">
        <f t="shared" si="214"/>
        <v>4.7781365640256883</v>
      </c>
    </row>
    <row r="9445" spans="1:13" x14ac:dyDescent="0.2">
      <c r="A9445" s="84">
        <v>360</v>
      </c>
      <c r="B9445" s="85">
        <v>42768</v>
      </c>
      <c r="C9445" s="105">
        <v>17.14</v>
      </c>
      <c r="D9445" s="195">
        <f t="shared" si="215"/>
        <v>1</v>
      </c>
      <c r="F9445" s="96">
        <v>2.7</v>
      </c>
      <c r="G9445" s="91">
        <f t="shared" si="208"/>
        <v>9.92</v>
      </c>
      <c r="H9445" s="41">
        <f t="shared" si="209"/>
        <v>2.6276407889525011E-4</v>
      </c>
      <c r="I9445" s="42">
        <f t="shared" si="210"/>
        <v>118.6600902411394</v>
      </c>
      <c r="J9445" s="41">
        <f t="shared" si="211"/>
        <v>2.7555555555555558E-4</v>
      </c>
      <c r="K9445" s="42">
        <f t="shared" si="212"/>
        <v>5.0567140098716017</v>
      </c>
      <c r="L9445" s="41">
        <f t="shared" si="213"/>
        <v>2.6276407889525011E-4</v>
      </c>
      <c r="M9445" s="42">
        <f t="shared" si="214"/>
        <v>4.7783993281045838</v>
      </c>
    </row>
    <row r="9446" spans="1:13" x14ac:dyDescent="0.2">
      <c r="A9446" s="84">
        <v>360</v>
      </c>
      <c r="B9446" s="85">
        <v>42769</v>
      </c>
      <c r="C9446" s="105">
        <v>17.13</v>
      </c>
      <c r="D9446" s="195">
        <f t="shared" si="215"/>
        <v>1</v>
      </c>
      <c r="F9446" s="96">
        <v>2.65</v>
      </c>
      <c r="G9446" s="91">
        <f t="shared" si="208"/>
        <v>9.8899999999999988</v>
      </c>
      <c r="H9446" s="41">
        <f t="shared" si="209"/>
        <v>2.6200564934919512E-4</v>
      </c>
      <c r="I9446" s="42">
        <f t="shared" si="210"/>
        <v>118.69117985513486</v>
      </c>
      <c r="J9446" s="41">
        <f t="shared" si="211"/>
        <v>2.7472222222222221E-4</v>
      </c>
      <c r="K9446" s="42">
        <f t="shared" si="212"/>
        <v>5.0569887320938243</v>
      </c>
      <c r="L9446" s="41">
        <f t="shared" si="213"/>
        <v>2.6200564934919512E-4</v>
      </c>
      <c r="M9446" s="42">
        <f t="shared" si="214"/>
        <v>4.7786613337539325</v>
      </c>
    </row>
    <row r="9447" spans="1:13" x14ac:dyDescent="0.2">
      <c r="A9447" s="84">
        <v>360</v>
      </c>
      <c r="B9447" s="85">
        <v>42770</v>
      </c>
      <c r="C9447" s="105">
        <v>17.13</v>
      </c>
      <c r="D9447" s="195">
        <f t="shared" si="215"/>
        <v>1</v>
      </c>
      <c r="F9447" s="96">
        <v>2.65</v>
      </c>
      <c r="G9447" s="91">
        <f t="shared" si="208"/>
        <v>9.8899999999999988</v>
      </c>
      <c r="H9447" s="41">
        <f t="shared" si="209"/>
        <v>2.6200564934919512E-4</v>
      </c>
      <c r="I9447" s="42">
        <f t="shared" si="210"/>
        <v>118.72227761478483</v>
      </c>
      <c r="J9447" s="41">
        <f t="shared" si="211"/>
        <v>2.7472222222222221E-4</v>
      </c>
      <c r="K9447" s="42">
        <f t="shared" si="212"/>
        <v>5.0572634543160468</v>
      </c>
      <c r="L9447" s="41">
        <f t="shared" si="213"/>
        <v>2.6200564934919512E-4</v>
      </c>
      <c r="M9447" s="42">
        <f t="shared" si="214"/>
        <v>4.7789233394032813</v>
      </c>
    </row>
    <row r="9448" spans="1:13" x14ac:dyDescent="0.2">
      <c r="A9448" s="84">
        <v>360</v>
      </c>
      <c r="B9448" s="85">
        <v>42771</v>
      </c>
      <c r="C9448" s="105">
        <v>17.13</v>
      </c>
      <c r="D9448" s="195">
        <f t="shared" si="215"/>
        <v>1</v>
      </c>
      <c r="F9448" s="96">
        <v>2.65</v>
      </c>
      <c r="G9448" s="91">
        <f t="shared" si="208"/>
        <v>9.8899999999999988</v>
      </c>
      <c r="H9448" s="41">
        <f t="shared" si="209"/>
        <v>2.6200564934919512E-4</v>
      </c>
      <c r="I9448" s="42">
        <f t="shared" si="210"/>
        <v>118.7533835222235</v>
      </c>
      <c r="J9448" s="41">
        <f t="shared" si="211"/>
        <v>2.7472222222222221E-4</v>
      </c>
      <c r="K9448" s="42">
        <f t="shared" si="212"/>
        <v>5.0575381765382694</v>
      </c>
      <c r="L9448" s="41">
        <f t="shared" si="213"/>
        <v>2.6200564934919512E-4</v>
      </c>
      <c r="M9448" s="42">
        <f t="shared" si="214"/>
        <v>4.77918534505263</v>
      </c>
    </row>
    <row r="9449" spans="1:13" x14ac:dyDescent="0.2">
      <c r="A9449" s="84">
        <v>360</v>
      </c>
      <c r="B9449" s="85">
        <v>42772</v>
      </c>
      <c r="C9449" s="105">
        <v>17.11</v>
      </c>
      <c r="D9449" s="195">
        <f t="shared" si="215"/>
        <v>1</v>
      </c>
      <c r="F9449" s="96">
        <v>2.69</v>
      </c>
      <c r="G9449" s="91">
        <f t="shared" si="208"/>
        <v>9.9</v>
      </c>
      <c r="H9449" s="41">
        <f t="shared" si="209"/>
        <v>2.6225848213723424E-4</v>
      </c>
      <c r="I9449" s="42">
        <f t="shared" si="210"/>
        <v>118.7845276043347</v>
      </c>
      <c r="J9449" s="41">
        <f t="shared" si="211"/>
        <v>2.7500000000000002E-4</v>
      </c>
      <c r="K9449" s="42">
        <f t="shared" si="212"/>
        <v>5.0578131765382697</v>
      </c>
      <c r="L9449" s="41">
        <f t="shared" si="213"/>
        <v>2.6225848213723424E-4</v>
      </c>
      <c r="M9449" s="42">
        <f t="shared" si="214"/>
        <v>4.7794476035347673</v>
      </c>
    </row>
    <row r="9450" spans="1:13" x14ac:dyDescent="0.2">
      <c r="A9450" s="84">
        <v>360</v>
      </c>
      <c r="B9450" s="85">
        <v>42773</v>
      </c>
      <c r="C9450" s="105">
        <v>17.12</v>
      </c>
      <c r="D9450" s="195">
        <f t="shared" si="215"/>
        <v>1</v>
      </c>
      <c r="F9450" s="96">
        <v>2.69</v>
      </c>
      <c r="G9450" s="91">
        <f t="shared" si="208"/>
        <v>9.9050000000000011</v>
      </c>
      <c r="H9450" s="41">
        <f t="shared" si="209"/>
        <v>2.6238488992813558E-4</v>
      </c>
      <c r="I9450" s="42">
        <f t="shared" si="210"/>
        <v>118.81569486953532</v>
      </c>
      <c r="J9450" s="41">
        <f t="shared" si="211"/>
        <v>2.7513888888888889E-4</v>
      </c>
      <c r="K9450" s="42">
        <f t="shared" si="212"/>
        <v>5.0580883154271588</v>
      </c>
      <c r="L9450" s="41">
        <f t="shared" si="213"/>
        <v>2.6238488992813558E-4</v>
      </c>
      <c r="M9450" s="42">
        <f t="shared" si="214"/>
        <v>4.7797099884246954</v>
      </c>
    </row>
    <row r="9451" spans="1:13" x14ac:dyDescent="0.2">
      <c r="A9451" s="84">
        <v>360</v>
      </c>
      <c r="B9451" s="85">
        <v>42774</v>
      </c>
      <c r="C9451" s="105">
        <v>17.12</v>
      </c>
      <c r="D9451" s="195">
        <f t="shared" si="215"/>
        <v>1</v>
      </c>
      <c r="F9451" s="96">
        <v>2.67</v>
      </c>
      <c r="G9451" s="91">
        <f t="shared" ref="G9451:G9514" si="216">(C9451+F9451)/2</f>
        <v>9.8949999999999996</v>
      </c>
      <c r="H9451" s="41">
        <f t="shared" ref="H9451:H9514" si="217">((1+G9451/100)^(1/360))-1</f>
        <v>2.621320686111428E-4</v>
      </c>
      <c r="I9451" s="42">
        <f t="shared" ref="I9451:I9514" si="218">I9450*(1+H9451)</f>
        <v>118.84684027341494</v>
      </c>
      <c r="J9451" s="41">
        <f t="shared" ref="J9451:J9514" si="219">((C9451+F9451)/2)/36000</f>
        <v>2.7486111111111109E-4</v>
      </c>
      <c r="K9451" s="42">
        <f t="shared" ref="K9451:K9514" si="220">K9450+J9451</f>
        <v>5.0583631765382702</v>
      </c>
      <c r="L9451" s="41">
        <f t="shared" ref="L9451:L9514" si="221">((1+G9451/100)^(1/360))-1</f>
        <v>2.621320686111428E-4</v>
      </c>
      <c r="M9451" s="42">
        <f t="shared" ref="M9451:M9514" si="222">M9450+L9451</f>
        <v>4.7799721204933068</v>
      </c>
    </row>
    <row r="9452" spans="1:13" x14ac:dyDescent="0.2">
      <c r="A9452" s="84">
        <v>360</v>
      </c>
      <c r="B9452" s="85">
        <v>42775</v>
      </c>
      <c r="C9452" s="105">
        <v>17.13</v>
      </c>
      <c r="D9452" s="195">
        <f t="shared" si="215"/>
        <v>1</v>
      </c>
      <c r="F9452" s="96">
        <v>2.69</v>
      </c>
      <c r="G9452" s="91">
        <f t="shared" si="216"/>
        <v>9.91</v>
      </c>
      <c r="H9452" s="41">
        <f t="shared" si="217"/>
        <v>2.6251129198451295E-4</v>
      </c>
      <c r="I9452" s="42">
        <f t="shared" si="218"/>
        <v>118.87803891100339</v>
      </c>
      <c r="J9452" s="41">
        <f t="shared" si="219"/>
        <v>2.7527777777777777E-4</v>
      </c>
      <c r="K9452" s="42">
        <f t="shared" si="220"/>
        <v>5.0586384543160481</v>
      </c>
      <c r="L9452" s="41">
        <f t="shared" si="221"/>
        <v>2.6251129198451295E-4</v>
      </c>
      <c r="M9452" s="42">
        <f t="shared" si="222"/>
        <v>4.7802346317852908</v>
      </c>
    </row>
    <row r="9453" spans="1:13" x14ac:dyDescent="0.2">
      <c r="A9453" s="84">
        <v>360</v>
      </c>
      <c r="B9453" s="85">
        <v>42776</v>
      </c>
      <c r="C9453" s="105">
        <v>17.100000000000001</v>
      </c>
      <c r="D9453" s="195">
        <f t="shared" si="215"/>
        <v>1</v>
      </c>
      <c r="F9453" s="96">
        <v>2.71</v>
      </c>
      <c r="G9453" s="91">
        <f t="shared" si="216"/>
        <v>9.9050000000000011</v>
      </c>
      <c r="H9453" s="41">
        <f t="shared" si="217"/>
        <v>2.6238488992813558E-4</v>
      </c>
      <c r="I9453" s="42">
        <f t="shared" si="218"/>
        <v>118.90923071215792</v>
      </c>
      <c r="J9453" s="41">
        <f t="shared" si="219"/>
        <v>2.7513888888888889E-4</v>
      </c>
      <c r="K9453" s="42">
        <f t="shared" si="220"/>
        <v>5.0589135932049372</v>
      </c>
      <c r="L9453" s="41">
        <f t="shared" si="221"/>
        <v>2.6238488992813558E-4</v>
      </c>
      <c r="M9453" s="42">
        <f t="shared" si="222"/>
        <v>4.780497016675219</v>
      </c>
    </row>
    <row r="9454" spans="1:13" x14ac:dyDescent="0.2">
      <c r="A9454" s="84">
        <v>360</v>
      </c>
      <c r="B9454" s="85">
        <v>42777</v>
      </c>
      <c r="C9454" s="105">
        <v>17.100000000000001</v>
      </c>
      <c r="D9454" s="195">
        <f t="shared" si="215"/>
        <v>1</v>
      </c>
      <c r="F9454" s="96">
        <v>2.71</v>
      </c>
      <c r="G9454" s="91">
        <f t="shared" si="216"/>
        <v>9.9050000000000011</v>
      </c>
      <c r="H9454" s="41">
        <f t="shared" si="217"/>
        <v>2.6238488992813558E-4</v>
      </c>
      <c r="I9454" s="42">
        <f t="shared" si="218"/>
        <v>118.94043069756977</v>
      </c>
      <c r="J9454" s="41">
        <f t="shared" si="219"/>
        <v>2.7513888888888889E-4</v>
      </c>
      <c r="K9454" s="42">
        <f t="shared" si="220"/>
        <v>5.0591887320938262</v>
      </c>
      <c r="L9454" s="41">
        <f t="shared" si="221"/>
        <v>2.6238488992813558E-4</v>
      </c>
      <c r="M9454" s="42">
        <f t="shared" si="222"/>
        <v>4.7807594015651471</v>
      </c>
    </row>
    <row r="9455" spans="1:13" x14ac:dyDescent="0.2">
      <c r="A9455" s="84">
        <v>360</v>
      </c>
      <c r="B9455" s="85">
        <v>42778</v>
      </c>
      <c r="C9455" s="105">
        <v>17.100000000000001</v>
      </c>
      <c r="D9455" s="195">
        <f t="shared" si="215"/>
        <v>1</v>
      </c>
      <c r="F9455" s="96">
        <v>2.71</v>
      </c>
      <c r="G9455" s="91">
        <f t="shared" si="216"/>
        <v>9.9050000000000011</v>
      </c>
      <c r="H9455" s="41">
        <f t="shared" si="217"/>
        <v>2.6238488992813558E-4</v>
      </c>
      <c r="I9455" s="42">
        <f t="shared" si="218"/>
        <v>118.97163886938635</v>
      </c>
      <c r="J9455" s="41">
        <f t="shared" si="219"/>
        <v>2.7513888888888889E-4</v>
      </c>
      <c r="K9455" s="42">
        <f t="shared" si="220"/>
        <v>5.0594638709827153</v>
      </c>
      <c r="L9455" s="41">
        <f t="shared" si="221"/>
        <v>2.6238488992813558E-4</v>
      </c>
      <c r="M9455" s="42">
        <f t="shared" si="222"/>
        <v>4.7810217864550753</v>
      </c>
    </row>
    <row r="9456" spans="1:13" x14ac:dyDescent="0.2">
      <c r="A9456" s="84">
        <v>360</v>
      </c>
      <c r="B9456" s="85">
        <v>42779</v>
      </c>
      <c r="C9456" s="105">
        <v>17.07</v>
      </c>
      <c r="D9456" s="195">
        <f t="shared" si="215"/>
        <v>1</v>
      </c>
      <c r="F9456" s="96">
        <v>2.76</v>
      </c>
      <c r="G9456" s="91">
        <f t="shared" si="216"/>
        <v>9.9149999999999991</v>
      </c>
      <c r="H9456" s="41">
        <f t="shared" si="217"/>
        <v>2.626376883065884E-4</v>
      </c>
      <c r="I9456" s="42">
        <f t="shared" si="218"/>
        <v>119.00288530559305</v>
      </c>
      <c r="J9456" s="41">
        <f t="shared" si="219"/>
        <v>2.7541666666666665E-4</v>
      </c>
      <c r="K9456" s="42">
        <f t="shared" si="220"/>
        <v>5.0597392876493821</v>
      </c>
      <c r="L9456" s="41">
        <f t="shared" si="221"/>
        <v>2.626376883065884E-4</v>
      </c>
      <c r="M9456" s="42">
        <f t="shared" si="222"/>
        <v>4.7812844241433821</v>
      </c>
    </row>
    <row r="9457" spans="1:13" x14ac:dyDescent="0.2">
      <c r="A9457" s="84">
        <v>360</v>
      </c>
      <c r="B9457" s="85">
        <v>42780</v>
      </c>
      <c r="C9457" s="105">
        <v>17.079999999999998</v>
      </c>
      <c r="D9457" s="195">
        <f t="shared" si="215"/>
        <v>1</v>
      </c>
      <c r="F9457" s="96">
        <v>2.75</v>
      </c>
      <c r="G9457" s="91">
        <f t="shared" si="216"/>
        <v>9.9149999999999991</v>
      </c>
      <c r="H9457" s="41">
        <f t="shared" si="217"/>
        <v>2.626376883065884E-4</v>
      </c>
      <c r="I9457" s="42">
        <f t="shared" si="218"/>
        <v>119.03413994829153</v>
      </c>
      <c r="J9457" s="41">
        <f t="shared" si="219"/>
        <v>2.7541666666666665E-4</v>
      </c>
      <c r="K9457" s="42">
        <f t="shared" si="220"/>
        <v>5.0600147043160488</v>
      </c>
      <c r="L9457" s="41">
        <f t="shared" si="221"/>
        <v>2.626376883065884E-4</v>
      </c>
      <c r="M9457" s="42">
        <f t="shared" si="222"/>
        <v>4.7815470618316889</v>
      </c>
    </row>
    <row r="9458" spans="1:13" x14ac:dyDescent="0.2">
      <c r="A9458" s="84">
        <v>360</v>
      </c>
      <c r="B9458" s="85">
        <v>42781</v>
      </c>
      <c r="C9458" s="105">
        <v>17.05</v>
      </c>
      <c r="D9458" s="195">
        <f t="shared" si="215"/>
        <v>1</v>
      </c>
      <c r="F9458" s="96">
        <v>2.82</v>
      </c>
      <c r="G9458" s="91">
        <f t="shared" si="216"/>
        <v>9.9350000000000005</v>
      </c>
      <c r="H9458" s="41">
        <f t="shared" si="217"/>
        <v>2.6314321626430548E-4</v>
      </c>
      <c r="I9458" s="42">
        <f t="shared" si="218"/>
        <v>119.06546297472278</v>
      </c>
      <c r="J9458" s="41">
        <f t="shared" si="219"/>
        <v>2.7597222222222221E-4</v>
      </c>
      <c r="K9458" s="42">
        <f t="shared" si="220"/>
        <v>5.0602906765382709</v>
      </c>
      <c r="L9458" s="41">
        <f t="shared" si="221"/>
        <v>2.6314321626430548E-4</v>
      </c>
      <c r="M9458" s="42">
        <f t="shared" si="222"/>
        <v>4.781810205047953</v>
      </c>
    </row>
    <row r="9459" spans="1:13" x14ac:dyDescent="0.2">
      <c r="A9459" s="84">
        <v>360</v>
      </c>
      <c r="B9459" s="85">
        <v>42782</v>
      </c>
      <c r="C9459" s="105">
        <v>17.03</v>
      </c>
      <c r="D9459" s="195">
        <f t="shared" si="215"/>
        <v>1</v>
      </c>
      <c r="F9459" s="96">
        <v>2.79</v>
      </c>
      <c r="G9459" s="91">
        <f t="shared" si="216"/>
        <v>9.91</v>
      </c>
      <c r="H9459" s="41">
        <f t="shared" si="217"/>
        <v>2.6251129198451295E-4</v>
      </c>
      <c r="I9459" s="42">
        <f t="shared" si="218"/>
        <v>119.096719003239</v>
      </c>
      <c r="J9459" s="41">
        <f t="shared" si="219"/>
        <v>2.7527777777777777E-4</v>
      </c>
      <c r="K9459" s="42">
        <f t="shared" si="220"/>
        <v>5.0605659543160488</v>
      </c>
      <c r="L9459" s="41">
        <f t="shared" si="221"/>
        <v>2.6251129198451295E-4</v>
      </c>
      <c r="M9459" s="42">
        <f t="shared" si="222"/>
        <v>4.7820727163399379</v>
      </c>
    </row>
    <row r="9460" spans="1:13" x14ac:dyDescent="0.2">
      <c r="A9460" s="84">
        <v>360</v>
      </c>
      <c r="B9460" s="85">
        <v>42783</v>
      </c>
      <c r="C9460" s="105">
        <v>16.989999999999998</v>
      </c>
      <c r="D9460" s="195">
        <f t="shared" si="215"/>
        <v>1</v>
      </c>
      <c r="F9460" s="96">
        <v>2.72</v>
      </c>
      <c r="G9460" s="91">
        <f t="shared" si="216"/>
        <v>9.8549999999999986</v>
      </c>
      <c r="H9460" s="41">
        <f t="shared" si="217"/>
        <v>2.6112055387228494E-4</v>
      </c>
      <c r="I9460" s="42">
        <f t="shared" si="218"/>
        <v>119.1278176044695</v>
      </c>
      <c r="J9460" s="41">
        <f t="shared" si="219"/>
        <v>2.7374999999999996E-4</v>
      </c>
      <c r="K9460" s="42">
        <f t="shared" si="220"/>
        <v>5.0608397043160487</v>
      </c>
      <c r="L9460" s="41">
        <f t="shared" si="221"/>
        <v>2.6112055387228494E-4</v>
      </c>
      <c r="M9460" s="42">
        <f t="shared" si="222"/>
        <v>4.7823338368938106</v>
      </c>
    </row>
    <row r="9461" spans="1:13" x14ac:dyDescent="0.2">
      <c r="A9461" s="84">
        <v>360</v>
      </c>
      <c r="B9461" s="85">
        <v>42784</v>
      </c>
      <c r="C9461" s="105">
        <v>16.989999999999998</v>
      </c>
      <c r="D9461" s="195">
        <f t="shared" si="215"/>
        <v>1</v>
      </c>
      <c r="F9461" s="96">
        <v>2.72</v>
      </c>
      <c r="G9461" s="91">
        <f t="shared" si="216"/>
        <v>9.8549999999999986</v>
      </c>
      <c r="H9461" s="41">
        <f t="shared" si="217"/>
        <v>2.6112055387228494E-4</v>
      </c>
      <c r="I9461" s="42">
        <f t="shared" si="218"/>
        <v>119.15892432618398</v>
      </c>
      <c r="J9461" s="41">
        <f t="shared" si="219"/>
        <v>2.7374999999999996E-4</v>
      </c>
      <c r="K9461" s="42">
        <f t="shared" si="220"/>
        <v>5.0611134543160485</v>
      </c>
      <c r="L9461" s="41">
        <f t="shared" si="221"/>
        <v>2.6112055387228494E-4</v>
      </c>
      <c r="M9461" s="42">
        <f t="shared" si="222"/>
        <v>4.7825949574476834</v>
      </c>
    </row>
    <row r="9462" spans="1:13" x14ac:dyDescent="0.2">
      <c r="A9462" s="84">
        <v>360</v>
      </c>
      <c r="B9462" s="85">
        <v>42785</v>
      </c>
      <c r="C9462" s="105">
        <v>16.989999999999998</v>
      </c>
      <c r="D9462" s="195">
        <f t="shared" si="215"/>
        <v>1</v>
      </c>
      <c r="F9462" s="96">
        <v>2.72</v>
      </c>
      <c r="G9462" s="91">
        <f t="shared" si="216"/>
        <v>9.8549999999999986</v>
      </c>
      <c r="H9462" s="41">
        <f t="shared" si="217"/>
        <v>2.6112055387228494E-4</v>
      </c>
      <c r="I9462" s="42">
        <f t="shared" si="218"/>
        <v>119.19003917050286</v>
      </c>
      <c r="J9462" s="41">
        <f t="shared" si="219"/>
        <v>2.7374999999999996E-4</v>
      </c>
      <c r="K9462" s="42">
        <f t="shared" si="220"/>
        <v>5.0613872043160484</v>
      </c>
      <c r="L9462" s="41">
        <f t="shared" si="221"/>
        <v>2.6112055387228494E-4</v>
      </c>
      <c r="M9462" s="42">
        <f t="shared" si="222"/>
        <v>4.7828560780015561</v>
      </c>
    </row>
    <row r="9463" spans="1:13" x14ac:dyDescent="0.2">
      <c r="A9463" s="84">
        <v>360</v>
      </c>
      <c r="B9463" s="85">
        <v>42786</v>
      </c>
      <c r="C9463" s="105">
        <v>17</v>
      </c>
      <c r="D9463" s="195">
        <f t="shared" si="215"/>
        <v>1</v>
      </c>
      <c r="F9463" s="96">
        <v>2.73</v>
      </c>
      <c r="G9463" s="91">
        <f t="shared" si="216"/>
        <v>9.8650000000000002</v>
      </c>
      <c r="H9463" s="41">
        <f t="shared" si="217"/>
        <v>2.6137346698584807E-4</v>
      </c>
      <c r="I9463" s="42">
        <f t="shared" si="218"/>
        <v>119.22119228427103</v>
      </c>
      <c r="J9463" s="41">
        <f t="shared" si="219"/>
        <v>2.7402777777777777E-4</v>
      </c>
      <c r="K9463" s="42">
        <f t="shared" si="220"/>
        <v>5.0616612320938259</v>
      </c>
      <c r="L9463" s="41">
        <f t="shared" si="221"/>
        <v>2.6137346698584807E-4</v>
      </c>
      <c r="M9463" s="42">
        <f t="shared" si="222"/>
        <v>4.7831174514685415</v>
      </c>
    </row>
    <row r="9464" spans="1:13" x14ac:dyDescent="0.2">
      <c r="A9464" s="84">
        <v>360</v>
      </c>
      <c r="B9464" s="85">
        <v>42787</v>
      </c>
      <c r="C9464" s="105">
        <v>16.98</v>
      </c>
      <c r="D9464" s="195">
        <f t="shared" si="215"/>
        <v>1</v>
      </c>
      <c r="F9464" s="96">
        <v>2.78</v>
      </c>
      <c r="G9464" s="91">
        <f t="shared" si="216"/>
        <v>9.8800000000000008</v>
      </c>
      <c r="H9464" s="41">
        <f t="shared" si="217"/>
        <v>2.6175279361617676E-4</v>
      </c>
      <c r="I9464" s="42">
        <f t="shared" si="218"/>
        <v>119.25239876440969</v>
      </c>
      <c r="J9464" s="41">
        <f t="shared" si="219"/>
        <v>2.7444444444444445E-4</v>
      </c>
      <c r="K9464" s="42">
        <f t="shared" si="220"/>
        <v>5.0619356765382699</v>
      </c>
      <c r="L9464" s="41">
        <f t="shared" si="221"/>
        <v>2.6175279361617676E-4</v>
      </c>
      <c r="M9464" s="42">
        <f t="shared" si="222"/>
        <v>4.7833792042621575</v>
      </c>
    </row>
    <row r="9465" spans="1:13" x14ac:dyDescent="0.2">
      <c r="A9465" s="84">
        <v>360</v>
      </c>
      <c r="B9465" s="85">
        <v>42788</v>
      </c>
      <c r="C9465" s="105">
        <v>16.989999999999998</v>
      </c>
      <c r="D9465" s="195">
        <f t="shared" si="215"/>
        <v>1</v>
      </c>
      <c r="F9465" s="96">
        <v>2.77</v>
      </c>
      <c r="G9465" s="91">
        <f t="shared" si="216"/>
        <v>9.879999999999999</v>
      </c>
      <c r="H9465" s="41">
        <f t="shared" si="217"/>
        <v>2.6175279361617676E-4</v>
      </c>
      <c r="I9465" s="42">
        <f t="shared" si="218"/>
        <v>119.2836134129317</v>
      </c>
      <c r="J9465" s="41">
        <f t="shared" si="219"/>
        <v>2.744444444444444E-4</v>
      </c>
      <c r="K9465" s="42">
        <f t="shared" si="220"/>
        <v>5.0622101209827139</v>
      </c>
      <c r="L9465" s="41">
        <f t="shared" si="221"/>
        <v>2.6175279361617676E-4</v>
      </c>
      <c r="M9465" s="42">
        <f t="shared" si="222"/>
        <v>4.7836409570557734</v>
      </c>
    </row>
    <row r="9466" spans="1:13" x14ac:dyDescent="0.2">
      <c r="A9466" s="84">
        <v>360</v>
      </c>
      <c r="B9466" s="85">
        <v>42789</v>
      </c>
      <c r="C9466" s="105">
        <v>17.03</v>
      </c>
      <c r="D9466" s="195">
        <f t="shared" si="215"/>
        <v>1</v>
      </c>
      <c r="F9466" s="96">
        <v>2.75</v>
      </c>
      <c r="G9466" s="91">
        <f t="shared" si="216"/>
        <v>9.89</v>
      </c>
      <c r="H9466" s="41">
        <f t="shared" si="217"/>
        <v>2.6200564934919512E-4</v>
      </c>
      <c r="I9466" s="42">
        <f t="shared" si="218"/>
        <v>119.31486639352067</v>
      </c>
      <c r="J9466" s="41">
        <f t="shared" si="219"/>
        <v>2.7472222222222226E-4</v>
      </c>
      <c r="K9466" s="42">
        <f t="shared" si="220"/>
        <v>5.0624848432049365</v>
      </c>
      <c r="L9466" s="41">
        <f t="shared" si="221"/>
        <v>2.6200564934919512E-4</v>
      </c>
      <c r="M9466" s="42">
        <f t="shared" si="222"/>
        <v>4.7839029627051222</v>
      </c>
    </row>
    <row r="9467" spans="1:13" x14ac:dyDescent="0.2">
      <c r="A9467" s="84">
        <v>360</v>
      </c>
      <c r="B9467" s="85">
        <v>42790</v>
      </c>
      <c r="C9467" s="105">
        <v>17.03</v>
      </c>
      <c r="D9467" s="195">
        <f t="shared" si="215"/>
        <v>1</v>
      </c>
      <c r="F9467" s="96">
        <v>2.81</v>
      </c>
      <c r="G9467" s="91">
        <f t="shared" si="216"/>
        <v>9.92</v>
      </c>
      <c r="H9467" s="41">
        <f t="shared" si="217"/>
        <v>2.6276407889525011E-4</v>
      </c>
      <c r="I9467" s="42">
        <f t="shared" si="218"/>
        <v>119.34621805448708</v>
      </c>
      <c r="J9467" s="41">
        <f t="shared" si="219"/>
        <v>2.7555555555555558E-4</v>
      </c>
      <c r="K9467" s="42">
        <f t="shared" si="220"/>
        <v>5.0627603987604921</v>
      </c>
      <c r="L9467" s="41">
        <f t="shared" si="221"/>
        <v>2.6276407889525011E-4</v>
      </c>
      <c r="M9467" s="42">
        <f t="shared" si="222"/>
        <v>4.7841657267840176</v>
      </c>
    </row>
    <row r="9468" spans="1:13" x14ac:dyDescent="0.2">
      <c r="A9468" s="84">
        <v>360</v>
      </c>
      <c r="B9468" s="85">
        <v>42791</v>
      </c>
      <c r="C9468" s="105">
        <v>17.03</v>
      </c>
      <c r="D9468" s="195">
        <f t="shared" ref="D9468:D9531" si="223">B9468-B9467</f>
        <v>1</v>
      </c>
      <c r="F9468" s="96">
        <v>2.81</v>
      </c>
      <c r="G9468" s="91">
        <f t="shared" si="216"/>
        <v>9.92</v>
      </c>
      <c r="H9468" s="41">
        <f t="shared" si="217"/>
        <v>2.6276407889525011E-4</v>
      </c>
      <c r="I9468" s="42">
        <f t="shared" si="218"/>
        <v>119.37757795354381</v>
      </c>
      <c r="J9468" s="41">
        <f t="shared" si="219"/>
        <v>2.7555555555555558E-4</v>
      </c>
      <c r="K9468" s="42">
        <f t="shared" si="220"/>
        <v>5.0630359543160477</v>
      </c>
      <c r="L9468" s="41">
        <f t="shared" si="221"/>
        <v>2.6276407889525011E-4</v>
      </c>
      <c r="M9468" s="42">
        <f t="shared" si="222"/>
        <v>4.7844284908629131</v>
      </c>
    </row>
    <row r="9469" spans="1:13" x14ac:dyDescent="0.2">
      <c r="A9469" s="84">
        <v>360</v>
      </c>
      <c r="B9469" s="85">
        <v>42792</v>
      </c>
      <c r="C9469" s="105">
        <v>17.03</v>
      </c>
      <c r="D9469" s="195">
        <f t="shared" si="223"/>
        <v>1</v>
      </c>
      <c r="F9469" s="96">
        <v>2.81</v>
      </c>
      <c r="G9469" s="91">
        <f t="shared" si="216"/>
        <v>9.92</v>
      </c>
      <c r="H9469" s="41">
        <f t="shared" si="217"/>
        <v>2.6276407889525011E-4</v>
      </c>
      <c r="I9469" s="42">
        <f t="shared" si="218"/>
        <v>119.40894609285552</v>
      </c>
      <c r="J9469" s="41">
        <f t="shared" si="219"/>
        <v>2.7555555555555558E-4</v>
      </c>
      <c r="K9469" s="42">
        <f t="shared" si="220"/>
        <v>5.0633115098716033</v>
      </c>
      <c r="L9469" s="41">
        <f t="shared" si="221"/>
        <v>2.6276407889525011E-4</v>
      </c>
      <c r="M9469" s="42">
        <f t="shared" si="222"/>
        <v>4.7846912549418086</v>
      </c>
    </row>
    <row r="9470" spans="1:13" x14ac:dyDescent="0.2">
      <c r="A9470" s="84">
        <v>360</v>
      </c>
      <c r="B9470" s="85">
        <v>42793</v>
      </c>
      <c r="C9470" s="105">
        <v>17.05</v>
      </c>
      <c r="D9470" s="195">
        <f t="shared" si="223"/>
        <v>1</v>
      </c>
      <c r="F9470" s="96">
        <v>2.78</v>
      </c>
      <c r="G9470" s="91">
        <f t="shared" si="216"/>
        <v>9.9150000000000009</v>
      </c>
      <c r="H9470" s="41">
        <f t="shared" si="217"/>
        <v>2.626376883065884E-4</v>
      </c>
      <c r="I9470" s="42">
        <f t="shared" si="218"/>
        <v>119.44030738242047</v>
      </c>
      <c r="J9470" s="41">
        <f t="shared" si="219"/>
        <v>2.754166666666667E-4</v>
      </c>
      <c r="K9470" s="42">
        <f t="shared" si="220"/>
        <v>5.06358692653827</v>
      </c>
      <c r="L9470" s="41">
        <f t="shared" si="221"/>
        <v>2.626376883065884E-4</v>
      </c>
      <c r="M9470" s="42">
        <f t="shared" si="222"/>
        <v>4.7849538926301154</v>
      </c>
    </row>
    <row r="9471" spans="1:13" x14ac:dyDescent="0.2">
      <c r="A9471" s="84">
        <v>360</v>
      </c>
      <c r="B9471" s="85">
        <v>42794</v>
      </c>
      <c r="C9471" s="105">
        <v>17.079999999999998</v>
      </c>
      <c r="D9471" s="195">
        <f t="shared" si="223"/>
        <v>1</v>
      </c>
      <c r="F9471" s="96">
        <v>2.76</v>
      </c>
      <c r="G9471" s="91">
        <f t="shared" si="216"/>
        <v>9.9199999999999982</v>
      </c>
      <c r="H9471" s="41">
        <f t="shared" si="217"/>
        <v>2.6276407889525011E-4</v>
      </c>
      <c r="I9471" s="42">
        <f t="shared" si="218"/>
        <v>119.47169200477278</v>
      </c>
      <c r="J9471" s="41">
        <f t="shared" si="219"/>
        <v>2.7555555555555553E-4</v>
      </c>
      <c r="K9471" s="42">
        <f t="shared" si="220"/>
        <v>5.0638624820938256</v>
      </c>
      <c r="L9471" s="41">
        <f t="shared" si="221"/>
        <v>2.6276407889525011E-4</v>
      </c>
      <c r="M9471" s="42">
        <f t="shared" si="222"/>
        <v>4.7852166567090109</v>
      </c>
    </row>
    <row r="9472" spans="1:13" x14ac:dyDescent="0.2">
      <c r="A9472" s="84">
        <v>360</v>
      </c>
      <c r="B9472" s="85">
        <v>42795</v>
      </c>
      <c r="C9472" s="105">
        <v>17.079999999999998</v>
      </c>
      <c r="D9472" s="195">
        <f t="shared" si="223"/>
        <v>1</v>
      </c>
      <c r="F9472" s="96">
        <v>2.78</v>
      </c>
      <c r="G9472" s="91">
        <f t="shared" si="216"/>
        <v>9.93</v>
      </c>
      <c r="H9472" s="41">
        <f t="shared" si="217"/>
        <v>2.6301684287344251E-4</v>
      </c>
      <c r="I9472" s="42">
        <f t="shared" si="218"/>
        <v>119.50311507201663</v>
      </c>
      <c r="J9472" s="41">
        <f t="shared" si="219"/>
        <v>2.7583333333333333E-4</v>
      </c>
      <c r="K9472" s="42">
        <f t="shared" si="220"/>
        <v>5.0641383154271589</v>
      </c>
      <c r="L9472" s="41">
        <f t="shared" si="221"/>
        <v>2.6301684287344251E-4</v>
      </c>
      <c r="M9472" s="42">
        <f t="shared" si="222"/>
        <v>4.7854796735518841</v>
      </c>
    </row>
    <row r="9473" spans="1:13" x14ac:dyDescent="0.2">
      <c r="A9473" s="84">
        <v>360</v>
      </c>
      <c r="B9473" s="85">
        <v>42796</v>
      </c>
      <c r="C9473" s="105">
        <v>17.07</v>
      </c>
      <c r="D9473" s="195">
        <f t="shared" si="223"/>
        <v>1</v>
      </c>
      <c r="F9473" s="96">
        <v>2.7</v>
      </c>
      <c r="G9473" s="91">
        <f t="shared" si="216"/>
        <v>9.8849999999999998</v>
      </c>
      <c r="H9473" s="41">
        <f t="shared" si="217"/>
        <v>2.6187922435116917E-4</v>
      </c>
      <c r="I9473" s="42">
        <f t="shared" si="218"/>
        <v>119.53441045509923</v>
      </c>
      <c r="J9473" s="41">
        <f t="shared" si="219"/>
        <v>2.7458333333333333E-4</v>
      </c>
      <c r="K9473" s="42">
        <f t="shared" si="220"/>
        <v>5.0644128987604926</v>
      </c>
      <c r="L9473" s="41">
        <f t="shared" si="221"/>
        <v>2.6187922435116917E-4</v>
      </c>
      <c r="M9473" s="42">
        <f t="shared" si="222"/>
        <v>4.7857415527762353</v>
      </c>
    </row>
    <row r="9474" spans="1:13" x14ac:dyDescent="0.2">
      <c r="A9474" s="84">
        <v>360</v>
      </c>
      <c r="B9474" s="85">
        <v>42797</v>
      </c>
      <c r="C9474" s="105">
        <v>17.059999999999999</v>
      </c>
      <c r="D9474" s="195">
        <f t="shared" si="223"/>
        <v>1</v>
      </c>
      <c r="F9474" s="96">
        <v>2.67</v>
      </c>
      <c r="G9474" s="91">
        <f t="shared" si="216"/>
        <v>9.8649999999999984</v>
      </c>
      <c r="H9474" s="41">
        <f t="shared" si="217"/>
        <v>2.6137346698584807E-4</v>
      </c>
      <c r="I9474" s="42">
        <f t="shared" si="218"/>
        <v>119.56565357838399</v>
      </c>
      <c r="J9474" s="41">
        <f t="shared" si="219"/>
        <v>2.7402777777777771E-4</v>
      </c>
      <c r="K9474" s="42">
        <f t="shared" si="220"/>
        <v>5.0646869265382701</v>
      </c>
      <c r="L9474" s="41">
        <f t="shared" si="221"/>
        <v>2.6137346698584807E-4</v>
      </c>
      <c r="M9474" s="42">
        <f t="shared" si="222"/>
        <v>4.7860029262432207</v>
      </c>
    </row>
    <row r="9475" spans="1:13" x14ac:dyDescent="0.2">
      <c r="A9475" s="84">
        <v>360</v>
      </c>
      <c r="B9475" s="85">
        <v>42798</v>
      </c>
      <c r="C9475" s="105">
        <v>17.059999999999999</v>
      </c>
      <c r="D9475" s="195">
        <f t="shared" si="223"/>
        <v>1</v>
      </c>
      <c r="F9475" s="96">
        <v>2.67</v>
      </c>
      <c r="G9475" s="91">
        <f t="shared" si="216"/>
        <v>9.8649999999999984</v>
      </c>
      <c r="H9475" s="41">
        <f t="shared" si="217"/>
        <v>2.6137346698584807E-4</v>
      </c>
      <c r="I9475" s="42">
        <f t="shared" si="218"/>
        <v>119.5969048677922</v>
      </c>
      <c r="J9475" s="41">
        <f t="shared" si="219"/>
        <v>2.7402777777777771E-4</v>
      </c>
      <c r="K9475" s="42">
        <f t="shared" si="220"/>
        <v>5.0649609543160476</v>
      </c>
      <c r="L9475" s="41">
        <f t="shared" si="221"/>
        <v>2.6137346698584807E-4</v>
      </c>
      <c r="M9475" s="42">
        <f t="shared" si="222"/>
        <v>4.7862642997102061</v>
      </c>
    </row>
    <row r="9476" spans="1:13" x14ac:dyDescent="0.2">
      <c r="A9476" s="84">
        <v>360</v>
      </c>
      <c r="B9476" s="85">
        <v>42799</v>
      </c>
      <c r="C9476" s="105">
        <v>17.059999999999999</v>
      </c>
      <c r="D9476" s="195">
        <f t="shared" si="223"/>
        <v>1</v>
      </c>
      <c r="F9476" s="96">
        <v>2.67</v>
      </c>
      <c r="G9476" s="91">
        <f t="shared" si="216"/>
        <v>9.8649999999999984</v>
      </c>
      <c r="H9476" s="41">
        <f t="shared" si="217"/>
        <v>2.6137346698584807E-4</v>
      </c>
      <c r="I9476" s="42">
        <f t="shared" si="218"/>
        <v>119.62816432545827</v>
      </c>
      <c r="J9476" s="41">
        <f t="shared" si="219"/>
        <v>2.7402777777777771E-4</v>
      </c>
      <c r="K9476" s="42">
        <f t="shared" si="220"/>
        <v>5.0652349820938252</v>
      </c>
      <c r="L9476" s="41">
        <f t="shared" si="221"/>
        <v>2.6137346698584807E-4</v>
      </c>
      <c r="M9476" s="42">
        <f t="shared" si="222"/>
        <v>4.7865256731771915</v>
      </c>
    </row>
    <row r="9477" spans="1:13" x14ac:dyDescent="0.2">
      <c r="A9477" s="84">
        <v>360</v>
      </c>
      <c r="B9477" s="85">
        <v>42800</v>
      </c>
      <c r="C9477" s="105">
        <v>17.059999999999999</v>
      </c>
      <c r="D9477" s="195">
        <f t="shared" si="223"/>
        <v>1</v>
      </c>
      <c r="F9477" s="96">
        <v>2.67</v>
      </c>
      <c r="G9477" s="91">
        <f t="shared" si="216"/>
        <v>9.8649999999999984</v>
      </c>
      <c r="H9477" s="41">
        <f t="shared" si="217"/>
        <v>2.6137346698584807E-4</v>
      </c>
      <c r="I9477" s="42">
        <f t="shared" si="218"/>
        <v>119.65943195351717</v>
      </c>
      <c r="J9477" s="41">
        <f t="shared" si="219"/>
        <v>2.7402777777777771E-4</v>
      </c>
      <c r="K9477" s="42">
        <f t="shared" si="220"/>
        <v>5.0655090098716027</v>
      </c>
      <c r="L9477" s="41">
        <f t="shared" si="221"/>
        <v>2.6137346698584807E-4</v>
      </c>
      <c r="M9477" s="42">
        <f t="shared" si="222"/>
        <v>4.7867870466441769</v>
      </c>
    </row>
    <row r="9478" spans="1:13" x14ac:dyDescent="0.2">
      <c r="A9478" s="84">
        <v>360</v>
      </c>
      <c r="B9478" s="85">
        <v>42801</v>
      </c>
      <c r="C9478" s="105">
        <v>17.010000000000002</v>
      </c>
      <c r="D9478" s="195">
        <f t="shared" si="223"/>
        <v>1</v>
      </c>
      <c r="F9478" s="96">
        <v>2.7</v>
      </c>
      <c r="G9478" s="91">
        <f t="shared" si="216"/>
        <v>9.8550000000000004</v>
      </c>
      <c r="H9478" s="41">
        <f t="shared" si="217"/>
        <v>2.6112055387228494E-4</v>
      </c>
      <c r="I9478" s="42">
        <f t="shared" si="218"/>
        <v>119.69067749066491</v>
      </c>
      <c r="J9478" s="41">
        <f t="shared" si="219"/>
        <v>2.7375000000000001E-4</v>
      </c>
      <c r="K9478" s="42">
        <f t="shared" si="220"/>
        <v>5.0657827598716025</v>
      </c>
      <c r="L9478" s="41">
        <f t="shared" si="221"/>
        <v>2.6112055387228494E-4</v>
      </c>
      <c r="M9478" s="42">
        <f t="shared" si="222"/>
        <v>4.7870481671980496</v>
      </c>
    </row>
    <row r="9479" spans="1:13" x14ac:dyDescent="0.2">
      <c r="A9479" s="84">
        <v>360</v>
      </c>
      <c r="B9479" s="85">
        <v>42802</v>
      </c>
      <c r="C9479" s="105">
        <v>16.95</v>
      </c>
      <c r="D9479" s="195">
        <f t="shared" si="223"/>
        <v>1</v>
      </c>
      <c r="F9479" s="96">
        <v>2.69</v>
      </c>
      <c r="G9479" s="91">
        <f t="shared" si="216"/>
        <v>9.82</v>
      </c>
      <c r="H9479" s="41">
        <f t="shared" si="217"/>
        <v>2.6023517714102162E-4</v>
      </c>
      <c r="I9479" s="42">
        <f t="shared" si="218"/>
        <v>119.72182521532382</v>
      </c>
      <c r="J9479" s="41">
        <f t="shared" si="219"/>
        <v>2.7277777777777776E-4</v>
      </c>
      <c r="K9479" s="42">
        <f t="shared" si="220"/>
        <v>5.0660555376493805</v>
      </c>
      <c r="L9479" s="41">
        <f t="shared" si="221"/>
        <v>2.6023517714102162E-4</v>
      </c>
      <c r="M9479" s="42">
        <f t="shared" si="222"/>
        <v>4.7873084023751904</v>
      </c>
    </row>
    <row r="9480" spans="1:13" x14ac:dyDescent="0.2">
      <c r="A9480" s="84">
        <v>360</v>
      </c>
      <c r="B9480" s="85">
        <v>42803</v>
      </c>
      <c r="C9480" s="105">
        <v>16.98</v>
      </c>
      <c r="D9480" s="195">
        <f t="shared" si="223"/>
        <v>1</v>
      </c>
      <c r="F9480" s="96">
        <v>2.75</v>
      </c>
      <c r="G9480" s="91">
        <f t="shared" si="216"/>
        <v>9.8650000000000002</v>
      </c>
      <c r="H9480" s="41">
        <f t="shared" si="217"/>
        <v>2.6137346698584807E-4</v>
      </c>
      <c r="I9480" s="42">
        <f t="shared" si="218"/>
        <v>119.75311732385423</v>
      </c>
      <c r="J9480" s="41">
        <f t="shared" si="219"/>
        <v>2.7402777777777777E-4</v>
      </c>
      <c r="K9480" s="42">
        <f t="shared" si="220"/>
        <v>5.0663295654271581</v>
      </c>
      <c r="L9480" s="41">
        <f t="shared" si="221"/>
        <v>2.6137346698584807E-4</v>
      </c>
      <c r="M9480" s="42">
        <f t="shared" si="222"/>
        <v>4.7875697758421758</v>
      </c>
    </row>
    <row r="9481" spans="1:13" x14ac:dyDescent="0.2">
      <c r="A9481" s="84">
        <v>360</v>
      </c>
      <c r="B9481" s="85">
        <v>42804</v>
      </c>
      <c r="C9481" s="105">
        <v>16.96</v>
      </c>
      <c r="D9481" s="195">
        <f t="shared" si="223"/>
        <v>1</v>
      </c>
      <c r="F9481" s="96">
        <v>2.71</v>
      </c>
      <c r="G9481" s="91">
        <f t="shared" si="216"/>
        <v>9.8350000000000009</v>
      </c>
      <c r="H9481" s="41">
        <f t="shared" si="217"/>
        <v>2.6061465876225931E-4</v>
      </c>
      <c r="I9481" s="42">
        <f t="shared" si="218"/>
        <v>119.7843267416613</v>
      </c>
      <c r="J9481" s="41">
        <f t="shared" si="219"/>
        <v>2.7319444444444445E-4</v>
      </c>
      <c r="K9481" s="42">
        <f t="shared" si="220"/>
        <v>5.0666027598716026</v>
      </c>
      <c r="L9481" s="41">
        <f t="shared" si="221"/>
        <v>2.6061465876225931E-4</v>
      </c>
      <c r="M9481" s="42">
        <f t="shared" si="222"/>
        <v>4.7878303905009378</v>
      </c>
    </row>
    <row r="9482" spans="1:13" x14ac:dyDescent="0.2">
      <c r="A9482" s="84">
        <v>360</v>
      </c>
      <c r="B9482" s="85">
        <v>42805</v>
      </c>
      <c r="C9482" s="105">
        <v>16.96</v>
      </c>
      <c r="D9482" s="195">
        <f t="shared" si="223"/>
        <v>1</v>
      </c>
      <c r="F9482" s="96">
        <v>2.71</v>
      </c>
      <c r="G9482" s="91">
        <f t="shared" si="216"/>
        <v>9.8350000000000009</v>
      </c>
      <c r="H9482" s="41">
        <f t="shared" si="217"/>
        <v>2.6061465876225931E-4</v>
      </c>
      <c r="I9482" s="42">
        <f t="shared" si="218"/>
        <v>119.81554429310015</v>
      </c>
      <c r="J9482" s="41">
        <f t="shared" si="219"/>
        <v>2.7319444444444445E-4</v>
      </c>
      <c r="K9482" s="42">
        <f t="shared" si="220"/>
        <v>5.0668759543160471</v>
      </c>
      <c r="L9482" s="41">
        <f t="shared" si="221"/>
        <v>2.6061465876225931E-4</v>
      </c>
      <c r="M9482" s="42">
        <f t="shared" si="222"/>
        <v>4.7880910051596999</v>
      </c>
    </row>
    <row r="9483" spans="1:13" x14ac:dyDescent="0.2">
      <c r="A9483" s="84">
        <v>360</v>
      </c>
      <c r="B9483" s="85">
        <v>42806</v>
      </c>
      <c r="C9483" s="105">
        <v>16.96</v>
      </c>
      <c r="D9483" s="195">
        <f t="shared" si="223"/>
        <v>1</v>
      </c>
      <c r="F9483" s="96">
        <v>2.71</v>
      </c>
      <c r="G9483" s="91">
        <f t="shared" si="216"/>
        <v>9.8350000000000009</v>
      </c>
      <c r="H9483" s="41">
        <f t="shared" si="217"/>
        <v>2.6061465876225931E-4</v>
      </c>
      <c r="I9483" s="42">
        <f t="shared" si="218"/>
        <v>119.8467699802905</v>
      </c>
      <c r="J9483" s="41">
        <f t="shared" si="219"/>
        <v>2.7319444444444445E-4</v>
      </c>
      <c r="K9483" s="42">
        <f t="shared" si="220"/>
        <v>5.0671491487604916</v>
      </c>
      <c r="L9483" s="41">
        <f t="shared" si="221"/>
        <v>2.6061465876225931E-4</v>
      </c>
      <c r="M9483" s="42">
        <f t="shared" si="222"/>
        <v>4.7883516198184619</v>
      </c>
    </row>
    <row r="9484" spans="1:13" x14ac:dyDescent="0.2">
      <c r="A9484" s="84">
        <v>360</v>
      </c>
      <c r="B9484" s="85">
        <v>42807</v>
      </c>
      <c r="C9484" s="105">
        <v>16.95</v>
      </c>
      <c r="D9484" s="195">
        <f t="shared" si="223"/>
        <v>1</v>
      </c>
      <c r="F9484" s="96">
        <v>2.73</v>
      </c>
      <c r="G9484" s="91">
        <f t="shared" si="216"/>
        <v>9.84</v>
      </c>
      <c r="H9484" s="41">
        <f t="shared" si="217"/>
        <v>2.6074114115148816E-4</v>
      </c>
      <c r="I9484" s="42">
        <f t="shared" si="218"/>
        <v>119.87801896385848</v>
      </c>
      <c r="J9484" s="41">
        <f t="shared" si="219"/>
        <v>2.7333333333333333E-4</v>
      </c>
      <c r="K9484" s="42">
        <f t="shared" si="220"/>
        <v>5.067422482093825</v>
      </c>
      <c r="L9484" s="41">
        <f t="shared" si="221"/>
        <v>2.6074114115148816E-4</v>
      </c>
      <c r="M9484" s="42">
        <f t="shared" si="222"/>
        <v>4.788612360959613</v>
      </c>
    </row>
    <row r="9485" spans="1:13" x14ac:dyDescent="0.2">
      <c r="A9485" s="84">
        <v>360</v>
      </c>
      <c r="B9485" s="85">
        <v>42808</v>
      </c>
      <c r="C9485" s="105">
        <v>16.97</v>
      </c>
      <c r="D9485" s="195">
        <f t="shared" si="223"/>
        <v>1</v>
      </c>
      <c r="F9485" s="96">
        <v>2.68</v>
      </c>
      <c r="G9485" s="91">
        <f t="shared" si="216"/>
        <v>9.8249999999999993</v>
      </c>
      <c r="H9485" s="41">
        <f t="shared" si="217"/>
        <v>2.6036167675758115E-4</v>
      </c>
      <c r="I9485" s="42">
        <f t="shared" si="218"/>
        <v>119.90923060588229</v>
      </c>
      <c r="J9485" s="41">
        <f t="shared" si="219"/>
        <v>2.7291666666666664E-4</v>
      </c>
      <c r="K9485" s="42">
        <f t="shared" si="220"/>
        <v>5.0676953987604918</v>
      </c>
      <c r="L9485" s="41">
        <f t="shared" si="221"/>
        <v>2.6036167675758115E-4</v>
      </c>
      <c r="M9485" s="42">
        <f t="shared" si="222"/>
        <v>4.7888727226363708</v>
      </c>
    </row>
    <row r="9486" spans="1:13" x14ac:dyDescent="0.2">
      <c r="A9486" s="84">
        <v>360</v>
      </c>
      <c r="B9486" s="85">
        <v>42809</v>
      </c>
      <c r="C9486" s="105">
        <v>16.97</v>
      </c>
      <c r="D9486" s="195">
        <f t="shared" si="223"/>
        <v>1</v>
      </c>
      <c r="F9486" s="96">
        <v>2.69</v>
      </c>
      <c r="G9486" s="91">
        <f t="shared" si="216"/>
        <v>9.83</v>
      </c>
      <c r="H9486" s="41">
        <f t="shared" si="217"/>
        <v>2.6048817063117902E-4</v>
      </c>
      <c r="I9486" s="42">
        <f t="shared" si="218"/>
        <v>119.9404655420046</v>
      </c>
      <c r="J9486" s="41">
        <f t="shared" si="219"/>
        <v>2.7305555555555557E-4</v>
      </c>
      <c r="K9486" s="42">
        <f t="shared" si="220"/>
        <v>5.0679684543160475</v>
      </c>
      <c r="L9486" s="41">
        <f t="shared" si="221"/>
        <v>2.6048817063117902E-4</v>
      </c>
      <c r="M9486" s="42">
        <f t="shared" si="222"/>
        <v>4.7891332108070017</v>
      </c>
    </row>
    <row r="9487" spans="1:13" x14ac:dyDescent="0.2">
      <c r="A9487" s="84">
        <v>360</v>
      </c>
      <c r="B9487" s="85">
        <v>42810</v>
      </c>
      <c r="C9487" s="105">
        <v>16.89</v>
      </c>
      <c r="D9487" s="195">
        <f t="shared" si="223"/>
        <v>1</v>
      </c>
      <c r="F9487" s="96">
        <v>2.62</v>
      </c>
      <c r="G9487" s="91">
        <f t="shared" si="216"/>
        <v>9.7550000000000008</v>
      </c>
      <c r="H9487" s="41">
        <f t="shared" si="217"/>
        <v>2.5859015927243156E-4</v>
      </c>
      <c r="I9487" s="42">
        <f t="shared" si="218"/>
        <v>119.97148096609232</v>
      </c>
      <c r="J9487" s="41">
        <f t="shared" si="219"/>
        <v>2.7097222222222225E-4</v>
      </c>
      <c r="K9487" s="42">
        <f t="shared" si="220"/>
        <v>5.0682394265382698</v>
      </c>
      <c r="L9487" s="41">
        <f t="shared" si="221"/>
        <v>2.5859015927243156E-4</v>
      </c>
      <c r="M9487" s="42">
        <f t="shared" si="222"/>
        <v>4.7893918009662739</v>
      </c>
    </row>
    <row r="9488" spans="1:13" x14ac:dyDescent="0.2">
      <c r="A9488" s="84">
        <v>360</v>
      </c>
      <c r="B9488" s="85">
        <v>42811</v>
      </c>
      <c r="C9488" s="105">
        <v>16.920000000000002</v>
      </c>
      <c r="D9488" s="195">
        <f t="shared" si="223"/>
        <v>1</v>
      </c>
      <c r="F9488" s="96">
        <v>2.68</v>
      </c>
      <c r="G9488" s="91">
        <f t="shared" si="216"/>
        <v>9.8000000000000007</v>
      </c>
      <c r="H9488" s="41">
        <f t="shared" si="217"/>
        <v>2.5972912123384262E-4</v>
      </c>
      <c r="I9488" s="42">
        <f t="shared" si="218"/>
        <v>120.00264105341677</v>
      </c>
      <c r="J9488" s="41">
        <f t="shared" si="219"/>
        <v>2.7222222222222226E-4</v>
      </c>
      <c r="K9488" s="42">
        <f t="shared" si="220"/>
        <v>5.0685116487604915</v>
      </c>
      <c r="L9488" s="41">
        <f t="shared" si="221"/>
        <v>2.5972912123384262E-4</v>
      </c>
      <c r="M9488" s="42">
        <f t="shared" si="222"/>
        <v>4.7896515300875073</v>
      </c>
    </row>
    <row r="9489" spans="1:13" x14ac:dyDescent="0.2">
      <c r="A9489" s="84">
        <v>360</v>
      </c>
      <c r="B9489" s="85">
        <v>42812</v>
      </c>
      <c r="C9489" s="105">
        <v>16.920000000000002</v>
      </c>
      <c r="D9489" s="195">
        <f t="shared" si="223"/>
        <v>1</v>
      </c>
      <c r="F9489" s="96">
        <v>2.68</v>
      </c>
      <c r="G9489" s="91">
        <f t="shared" si="216"/>
        <v>9.8000000000000007</v>
      </c>
      <c r="H9489" s="41">
        <f t="shared" si="217"/>
        <v>2.5972912123384262E-4</v>
      </c>
      <c r="I9489" s="42">
        <f t="shared" si="218"/>
        <v>120.03380923392331</v>
      </c>
      <c r="J9489" s="41">
        <f t="shared" si="219"/>
        <v>2.7222222222222226E-4</v>
      </c>
      <c r="K9489" s="42">
        <f t="shared" si="220"/>
        <v>5.0687838709827133</v>
      </c>
      <c r="L9489" s="41">
        <f t="shared" si="221"/>
        <v>2.5972912123384262E-4</v>
      </c>
      <c r="M9489" s="42">
        <f t="shared" si="222"/>
        <v>4.7899112592087416</v>
      </c>
    </row>
    <row r="9490" spans="1:13" x14ac:dyDescent="0.2">
      <c r="A9490" s="84">
        <v>360</v>
      </c>
      <c r="B9490" s="85">
        <v>42813</v>
      </c>
      <c r="C9490" s="105">
        <v>16.920000000000002</v>
      </c>
      <c r="D9490" s="195">
        <f t="shared" si="223"/>
        <v>1</v>
      </c>
      <c r="F9490" s="96">
        <v>2.68</v>
      </c>
      <c r="G9490" s="91">
        <f t="shared" si="216"/>
        <v>9.8000000000000007</v>
      </c>
      <c r="H9490" s="41">
        <f t="shared" si="217"/>
        <v>2.5972912123384262E-4</v>
      </c>
      <c r="I9490" s="42">
        <f t="shared" si="218"/>
        <v>120.06498550971398</v>
      </c>
      <c r="J9490" s="41">
        <f t="shared" si="219"/>
        <v>2.7222222222222226E-4</v>
      </c>
      <c r="K9490" s="42">
        <f t="shared" si="220"/>
        <v>5.0690560932049351</v>
      </c>
      <c r="L9490" s="41">
        <f t="shared" si="221"/>
        <v>2.5972912123384262E-4</v>
      </c>
      <c r="M9490" s="42">
        <f t="shared" si="222"/>
        <v>4.7901709883299759</v>
      </c>
    </row>
    <row r="9491" spans="1:13" x14ac:dyDescent="0.2">
      <c r="A9491" s="84">
        <v>360</v>
      </c>
      <c r="B9491" s="85">
        <v>42814</v>
      </c>
      <c r="C9491" s="105">
        <v>16.899999999999999</v>
      </c>
      <c r="D9491" s="195">
        <f t="shared" si="223"/>
        <v>1</v>
      </c>
      <c r="F9491" s="96">
        <v>2.71</v>
      </c>
      <c r="G9491" s="91">
        <f t="shared" si="216"/>
        <v>9.8049999999999997</v>
      </c>
      <c r="H9491" s="41">
        <f t="shared" si="217"/>
        <v>2.5985564382779991E-4</v>
      </c>
      <c r="I9491" s="42">
        <f t="shared" si="218"/>
        <v>120.09618507382478</v>
      </c>
      <c r="J9491" s="41">
        <f t="shared" si="219"/>
        <v>2.7236111111111108E-4</v>
      </c>
      <c r="K9491" s="42">
        <f t="shared" si="220"/>
        <v>5.0693284543160466</v>
      </c>
      <c r="L9491" s="41">
        <f t="shared" si="221"/>
        <v>2.5985564382779991E-4</v>
      </c>
      <c r="M9491" s="42">
        <f t="shared" si="222"/>
        <v>4.7904308439738035</v>
      </c>
    </row>
    <row r="9492" spans="1:13" x14ac:dyDescent="0.2">
      <c r="A9492" s="84">
        <v>360</v>
      </c>
      <c r="B9492" s="85">
        <v>42815</v>
      </c>
      <c r="C9492" s="105">
        <v>16.91</v>
      </c>
      <c r="D9492" s="195">
        <f t="shared" si="223"/>
        <v>1</v>
      </c>
      <c r="F9492" s="96">
        <v>2.71</v>
      </c>
      <c r="G9492" s="91">
        <f t="shared" si="216"/>
        <v>9.81</v>
      </c>
      <c r="H9492" s="41">
        <f t="shared" si="217"/>
        <v>2.5998216067657509E-4</v>
      </c>
      <c r="I9492" s="42">
        <f t="shared" si="218"/>
        <v>120.1274079395093</v>
      </c>
      <c r="J9492" s="41">
        <f t="shared" si="219"/>
        <v>2.7250000000000001E-4</v>
      </c>
      <c r="K9492" s="42">
        <f t="shared" si="220"/>
        <v>5.069600954316047</v>
      </c>
      <c r="L9492" s="41">
        <f t="shared" si="221"/>
        <v>2.5998216067657509E-4</v>
      </c>
      <c r="M9492" s="42">
        <f t="shared" si="222"/>
        <v>4.7906908261344796</v>
      </c>
    </row>
    <row r="9493" spans="1:13" x14ac:dyDescent="0.2">
      <c r="A9493" s="84">
        <v>360</v>
      </c>
      <c r="B9493" s="85">
        <v>42816</v>
      </c>
      <c r="C9493" s="105">
        <v>16.850000000000001</v>
      </c>
      <c r="D9493" s="195">
        <f t="shared" si="223"/>
        <v>1</v>
      </c>
      <c r="F9493" s="96">
        <v>2.7</v>
      </c>
      <c r="G9493" s="91">
        <f t="shared" si="216"/>
        <v>9.7750000000000004</v>
      </c>
      <c r="H9493" s="41">
        <f t="shared" si="217"/>
        <v>2.5909642206922712E-4</v>
      </c>
      <c r="I9493" s="42">
        <f t="shared" si="218"/>
        <v>120.15853252109888</v>
      </c>
      <c r="J9493" s="41">
        <f t="shared" si="219"/>
        <v>2.7152777777777776E-4</v>
      </c>
      <c r="K9493" s="42">
        <f t="shared" si="220"/>
        <v>5.0698724820938246</v>
      </c>
      <c r="L9493" s="41">
        <f t="shared" si="221"/>
        <v>2.5909642206922712E-4</v>
      </c>
      <c r="M9493" s="42">
        <f t="shared" si="222"/>
        <v>4.7909499225565488</v>
      </c>
    </row>
    <row r="9494" spans="1:13" x14ac:dyDescent="0.2">
      <c r="A9494" s="84">
        <v>360</v>
      </c>
      <c r="B9494" s="85">
        <v>42817</v>
      </c>
      <c r="C9494" s="105">
        <v>16.86</v>
      </c>
      <c r="D9494" s="195">
        <f t="shared" si="223"/>
        <v>1</v>
      </c>
      <c r="F9494" s="96">
        <v>2.69</v>
      </c>
      <c r="G9494" s="91">
        <f t="shared" si="216"/>
        <v>9.7750000000000004</v>
      </c>
      <c r="H9494" s="41">
        <f t="shared" si="217"/>
        <v>2.5909642206922712E-4</v>
      </c>
      <c r="I9494" s="42">
        <f t="shared" si="218"/>
        <v>120.18966516695619</v>
      </c>
      <c r="J9494" s="41">
        <f t="shared" si="219"/>
        <v>2.7152777777777776E-4</v>
      </c>
      <c r="K9494" s="42">
        <f t="shared" si="220"/>
        <v>5.0701440098716022</v>
      </c>
      <c r="L9494" s="41">
        <f t="shared" si="221"/>
        <v>2.5909642206922712E-4</v>
      </c>
      <c r="M9494" s="42">
        <f t="shared" si="222"/>
        <v>4.7912090189786181</v>
      </c>
    </row>
    <row r="9495" spans="1:13" x14ac:dyDescent="0.2">
      <c r="A9495" s="84">
        <v>360</v>
      </c>
      <c r="B9495" s="85">
        <v>42818</v>
      </c>
      <c r="C9495" s="105">
        <v>16.88</v>
      </c>
      <c r="D9495" s="195">
        <f t="shared" si="223"/>
        <v>1</v>
      </c>
      <c r="F9495" s="96">
        <v>2.68</v>
      </c>
      <c r="G9495" s="91">
        <f t="shared" si="216"/>
        <v>9.7799999999999994</v>
      </c>
      <c r="H9495" s="41">
        <f t="shared" si="217"/>
        <v>2.5922297339664446E-4</v>
      </c>
      <c r="I9495" s="42">
        <f t="shared" si="218"/>
        <v>120.22082108933232</v>
      </c>
      <c r="J9495" s="41">
        <f t="shared" si="219"/>
        <v>2.7166666666666664E-4</v>
      </c>
      <c r="K9495" s="42">
        <f t="shared" si="220"/>
        <v>5.0704156765382686</v>
      </c>
      <c r="L9495" s="41">
        <f t="shared" si="221"/>
        <v>2.5922297339664446E-4</v>
      </c>
      <c r="M9495" s="42">
        <f t="shared" si="222"/>
        <v>4.7914682419520149</v>
      </c>
    </row>
    <row r="9496" spans="1:13" x14ac:dyDescent="0.2">
      <c r="A9496" s="84">
        <v>360</v>
      </c>
      <c r="B9496" s="85">
        <v>42819</v>
      </c>
      <c r="C9496" s="105">
        <v>16.88</v>
      </c>
      <c r="D9496" s="195">
        <f t="shared" si="223"/>
        <v>1</v>
      </c>
      <c r="F9496" s="96">
        <v>2.68</v>
      </c>
      <c r="G9496" s="91">
        <f t="shared" si="216"/>
        <v>9.7799999999999994</v>
      </c>
      <c r="H9496" s="41">
        <f t="shared" si="217"/>
        <v>2.5922297339664446E-4</v>
      </c>
      <c r="I9496" s="42">
        <f t="shared" si="218"/>
        <v>120.25198508803928</v>
      </c>
      <c r="J9496" s="41">
        <f t="shared" si="219"/>
        <v>2.7166666666666664E-4</v>
      </c>
      <c r="K9496" s="42">
        <f t="shared" si="220"/>
        <v>5.0706873432049351</v>
      </c>
      <c r="L9496" s="41">
        <f t="shared" si="221"/>
        <v>2.5922297339664446E-4</v>
      </c>
      <c r="M9496" s="42">
        <f t="shared" si="222"/>
        <v>4.7917274649254118</v>
      </c>
    </row>
    <row r="9497" spans="1:13" x14ac:dyDescent="0.2">
      <c r="A9497" s="84">
        <v>360</v>
      </c>
      <c r="B9497" s="85">
        <v>42820</v>
      </c>
      <c r="C9497" s="105">
        <v>16.88</v>
      </c>
      <c r="D9497" s="195">
        <f t="shared" si="223"/>
        <v>1</v>
      </c>
      <c r="F9497" s="96">
        <v>2.68</v>
      </c>
      <c r="G9497" s="91">
        <f t="shared" si="216"/>
        <v>9.7799999999999994</v>
      </c>
      <c r="H9497" s="41">
        <f t="shared" si="217"/>
        <v>2.5922297339664446E-4</v>
      </c>
      <c r="I9497" s="42">
        <f t="shared" si="218"/>
        <v>120.28315716517065</v>
      </c>
      <c r="J9497" s="41">
        <f t="shared" si="219"/>
        <v>2.7166666666666664E-4</v>
      </c>
      <c r="K9497" s="42">
        <f t="shared" si="220"/>
        <v>5.0709590098716015</v>
      </c>
      <c r="L9497" s="41">
        <f t="shared" si="221"/>
        <v>2.5922297339664446E-4</v>
      </c>
      <c r="M9497" s="42">
        <f t="shared" si="222"/>
        <v>4.7919866878988087</v>
      </c>
    </row>
    <row r="9498" spans="1:13" x14ac:dyDescent="0.2">
      <c r="A9498" s="84">
        <v>360</v>
      </c>
      <c r="B9498" s="85">
        <v>42821</v>
      </c>
      <c r="C9498" s="105">
        <v>16.899999999999999</v>
      </c>
      <c r="D9498" s="195">
        <f t="shared" si="223"/>
        <v>1</v>
      </c>
      <c r="F9498" s="96">
        <v>2.79</v>
      </c>
      <c r="G9498" s="91">
        <f t="shared" si="216"/>
        <v>9.8449999999999989</v>
      </c>
      <c r="H9498" s="41">
        <f t="shared" si="217"/>
        <v>2.6086761779908763E-4</v>
      </c>
      <c r="I9498" s="42">
        <f t="shared" si="218"/>
        <v>120.31453514584167</v>
      </c>
      <c r="J9498" s="41">
        <f t="shared" si="219"/>
        <v>2.734722222222222E-4</v>
      </c>
      <c r="K9498" s="42">
        <f t="shared" si="220"/>
        <v>5.0712324820938237</v>
      </c>
      <c r="L9498" s="41">
        <f t="shared" si="221"/>
        <v>2.6086761779908763E-4</v>
      </c>
      <c r="M9498" s="42">
        <f t="shared" si="222"/>
        <v>4.7922475555166075</v>
      </c>
    </row>
    <row r="9499" spans="1:13" x14ac:dyDescent="0.2">
      <c r="A9499" s="84">
        <v>360</v>
      </c>
      <c r="B9499" s="85">
        <v>42822</v>
      </c>
      <c r="C9499" s="105">
        <v>16.95</v>
      </c>
      <c r="D9499" s="195">
        <f t="shared" si="223"/>
        <v>1</v>
      </c>
      <c r="F9499" s="96">
        <v>2.77</v>
      </c>
      <c r="G9499" s="91">
        <f t="shared" si="216"/>
        <v>9.86</v>
      </c>
      <c r="H9499" s="41">
        <f t="shared" si="217"/>
        <v>2.6124701329877098E-4</v>
      </c>
      <c r="I9499" s="42">
        <f t="shared" si="218"/>
        <v>120.34596695880495</v>
      </c>
      <c r="J9499" s="41">
        <f t="shared" si="219"/>
        <v>2.7388888888888889E-4</v>
      </c>
      <c r="K9499" s="42">
        <f t="shared" si="220"/>
        <v>5.0715063709827124</v>
      </c>
      <c r="L9499" s="41">
        <f t="shared" si="221"/>
        <v>2.6124701329877098E-4</v>
      </c>
      <c r="M9499" s="42">
        <f t="shared" si="222"/>
        <v>4.7925088025299063</v>
      </c>
    </row>
    <row r="9500" spans="1:13" x14ac:dyDescent="0.2">
      <c r="A9500" s="84">
        <v>360</v>
      </c>
      <c r="B9500" s="85">
        <v>42823</v>
      </c>
      <c r="C9500" s="105">
        <v>17.010000000000002</v>
      </c>
      <c r="D9500" s="195">
        <f t="shared" si="223"/>
        <v>1</v>
      </c>
      <c r="F9500" s="96">
        <v>2.85</v>
      </c>
      <c r="G9500" s="91">
        <f t="shared" si="216"/>
        <v>9.9300000000000015</v>
      </c>
      <c r="H9500" s="41">
        <f t="shared" si="217"/>
        <v>2.6301684287344251E-4</v>
      </c>
      <c r="I9500" s="42">
        <f t="shared" si="218"/>
        <v>120.377619975087</v>
      </c>
      <c r="J9500" s="41">
        <f t="shared" si="219"/>
        <v>2.7583333333333339E-4</v>
      </c>
      <c r="K9500" s="42">
        <f t="shared" si="220"/>
        <v>5.0717822043160457</v>
      </c>
      <c r="L9500" s="41">
        <f t="shared" si="221"/>
        <v>2.6301684287344251E-4</v>
      </c>
      <c r="M9500" s="42">
        <f t="shared" si="222"/>
        <v>4.7927718193727795</v>
      </c>
    </row>
    <row r="9501" spans="1:13" x14ac:dyDescent="0.2">
      <c r="A9501" s="84">
        <v>360</v>
      </c>
      <c r="B9501" s="85">
        <v>42824</v>
      </c>
      <c r="C9501" s="105">
        <v>17</v>
      </c>
      <c r="D9501" s="195">
        <f t="shared" si="223"/>
        <v>1</v>
      </c>
      <c r="F9501" s="96">
        <v>2.79</v>
      </c>
      <c r="G9501" s="91">
        <f t="shared" si="216"/>
        <v>9.8949999999999996</v>
      </c>
      <c r="H9501" s="41">
        <f t="shared" si="217"/>
        <v>2.621320686111428E-4</v>
      </c>
      <c r="I9501" s="42">
        <f t="shared" si="218"/>
        <v>120.40917480962555</v>
      </c>
      <c r="J9501" s="41">
        <f t="shared" si="219"/>
        <v>2.7486111111111109E-4</v>
      </c>
      <c r="K9501" s="42">
        <f t="shared" si="220"/>
        <v>5.0720570654271571</v>
      </c>
      <c r="L9501" s="41">
        <f t="shared" si="221"/>
        <v>2.621320686111428E-4</v>
      </c>
      <c r="M9501" s="42">
        <f t="shared" si="222"/>
        <v>4.7930339514413909</v>
      </c>
    </row>
    <row r="9502" spans="1:13" x14ac:dyDescent="0.2">
      <c r="A9502" s="84">
        <v>360</v>
      </c>
      <c r="B9502" s="85">
        <v>42825</v>
      </c>
      <c r="C9502" s="105">
        <v>16.97</v>
      </c>
      <c r="D9502" s="195">
        <f t="shared" si="223"/>
        <v>1</v>
      </c>
      <c r="F9502" s="96">
        <v>2.78</v>
      </c>
      <c r="G9502" s="91">
        <f t="shared" si="216"/>
        <v>9.875</v>
      </c>
      <c r="H9502" s="41">
        <f t="shared" si="217"/>
        <v>2.6162635714399585E-4</v>
      </c>
      <c r="I9502" s="42">
        <f t="shared" si="218"/>
        <v>120.44067702339771</v>
      </c>
      <c r="J9502" s="41">
        <f t="shared" si="219"/>
        <v>2.7430555555555558E-4</v>
      </c>
      <c r="K9502" s="42">
        <f t="shared" si="220"/>
        <v>5.0723313709827123</v>
      </c>
      <c r="L9502" s="41">
        <f t="shared" si="221"/>
        <v>2.6162635714399585E-4</v>
      </c>
      <c r="M9502" s="42">
        <f t="shared" si="222"/>
        <v>4.7932955777985349</v>
      </c>
    </row>
    <row r="9503" spans="1:13" x14ac:dyDescent="0.2">
      <c r="A9503" s="84">
        <v>360</v>
      </c>
      <c r="B9503" s="85">
        <v>42826</v>
      </c>
      <c r="C9503" s="105">
        <v>16.97</v>
      </c>
      <c r="D9503" s="195">
        <f t="shared" si="223"/>
        <v>1</v>
      </c>
      <c r="F9503" s="96">
        <v>2.78</v>
      </c>
      <c r="G9503" s="91">
        <f t="shared" si="216"/>
        <v>9.875</v>
      </c>
      <c r="H9503" s="41">
        <f t="shared" si="217"/>
        <v>2.6162635714399585E-4</v>
      </c>
      <c r="I9503" s="42">
        <f t="shared" si="218"/>
        <v>120.47218747897929</v>
      </c>
      <c r="J9503" s="41">
        <f t="shared" si="219"/>
        <v>2.7430555555555558E-4</v>
      </c>
      <c r="K9503" s="42">
        <f t="shared" si="220"/>
        <v>5.0726056765382674</v>
      </c>
      <c r="L9503" s="41">
        <f t="shared" si="221"/>
        <v>2.6162635714399585E-4</v>
      </c>
      <c r="M9503" s="42">
        <f t="shared" si="222"/>
        <v>4.7935572041556789</v>
      </c>
    </row>
    <row r="9504" spans="1:13" x14ac:dyDescent="0.2">
      <c r="A9504" s="84">
        <v>360</v>
      </c>
      <c r="B9504" s="85">
        <v>42827</v>
      </c>
      <c r="C9504" s="105">
        <v>16.97</v>
      </c>
      <c r="D9504" s="195">
        <f t="shared" si="223"/>
        <v>1</v>
      </c>
      <c r="F9504" s="96">
        <v>2.78</v>
      </c>
      <c r="G9504" s="91">
        <f t="shared" si="216"/>
        <v>9.875</v>
      </c>
      <c r="H9504" s="41">
        <f t="shared" si="217"/>
        <v>2.6162635714399585E-4</v>
      </c>
      <c r="I9504" s="42">
        <f t="shared" si="218"/>
        <v>120.50370617852658</v>
      </c>
      <c r="J9504" s="41">
        <f t="shared" si="219"/>
        <v>2.7430555555555558E-4</v>
      </c>
      <c r="K9504" s="42">
        <f t="shared" si="220"/>
        <v>5.0728799820938226</v>
      </c>
      <c r="L9504" s="41">
        <f t="shared" si="221"/>
        <v>2.6162635714399585E-4</v>
      </c>
      <c r="M9504" s="42">
        <f t="shared" si="222"/>
        <v>4.7938188305128229</v>
      </c>
    </row>
    <row r="9505" spans="1:13" x14ac:dyDescent="0.2">
      <c r="A9505" s="84">
        <v>360</v>
      </c>
      <c r="B9505" s="85">
        <v>42828</v>
      </c>
      <c r="C9505" s="105">
        <v>16.93</v>
      </c>
      <c r="D9505" s="195">
        <f t="shared" si="223"/>
        <v>1</v>
      </c>
      <c r="F9505" s="96">
        <v>2.75</v>
      </c>
      <c r="G9505" s="91">
        <f t="shared" si="216"/>
        <v>9.84</v>
      </c>
      <c r="H9505" s="41">
        <f t="shared" si="217"/>
        <v>2.6074114115148816E-4</v>
      </c>
      <c r="I9505" s="42">
        <f t="shared" si="218"/>
        <v>120.53512645238855</v>
      </c>
      <c r="J9505" s="41">
        <f t="shared" si="219"/>
        <v>2.7333333333333333E-4</v>
      </c>
      <c r="K9505" s="42">
        <f t="shared" si="220"/>
        <v>5.073153315427156</v>
      </c>
      <c r="L9505" s="41">
        <f t="shared" si="221"/>
        <v>2.6074114115148816E-4</v>
      </c>
      <c r="M9505" s="42">
        <f t="shared" si="222"/>
        <v>4.7940795716539739</v>
      </c>
    </row>
    <row r="9506" spans="1:13" x14ac:dyDescent="0.2">
      <c r="A9506" s="84">
        <v>360</v>
      </c>
      <c r="B9506" s="85">
        <v>42829</v>
      </c>
      <c r="C9506" s="105">
        <v>16.87</v>
      </c>
      <c r="D9506" s="195">
        <f t="shared" si="223"/>
        <v>1</v>
      </c>
      <c r="F9506" s="96">
        <v>2.63</v>
      </c>
      <c r="G9506" s="91">
        <f t="shared" si="216"/>
        <v>9.75</v>
      </c>
      <c r="H9506" s="41">
        <f t="shared" si="217"/>
        <v>2.5846357919867557E-4</v>
      </c>
      <c r="I9506" s="42">
        <f t="shared" si="218"/>
        <v>120.5662803925906</v>
      </c>
      <c r="J9506" s="41">
        <f t="shared" si="219"/>
        <v>2.7083333333333332E-4</v>
      </c>
      <c r="K9506" s="42">
        <f t="shared" si="220"/>
        <v>5.0734241487604894</v>
      </c>
      <c r="L9506" s="41">
        <f t="shared" si="221"/>
        <v>2.5846357919867557E-4</v>
      </c>
      <c r="M9506" s="42">
        <f t="shared" si="222"/>
        <v>4.7943380352331726</v>
      </c>
    </row>
    <row r="9507" spans="1:13" x14ac:dyDescent="0.2">
      <c r="A9507" s="84">
        <v>360</v>
      </c>
      <c r="B9507" s="85">
        <v>42830</v>
      </c>
      <c r="C9507" s="105">
        <v>16.87</v>
      </c>
      <c r="D9507" s="195">
        <f t="shared" si="223"/>
        <v>1</v>
      </c>
      <c r="F9507" s="96">
        <v>2.66</v>
      </c>
      <c r="G9507" s="91">
        <f t="shared" si="216"/>
        <v>9.7650000000000006</v>
      </c>
      <c r="H9507" s="41">
        <f t="shared" si="217"/>
        <v>2.5884330216952023E-4</v>
      </c>
      <c r="I9507" s="42">
        <f t="shared" si="218"/>
        <v>120.59748816673772</v>
      </c>
      <c r="J9507" s="41">
        <f t="shared" si="219"/>
        <v>2.7125000000000001E-4</v>
      </c>
      <c r="K9507" s="42">
        <f t="shared" si="220"/>
        <v>5.0736953987604894</v>
      </c>
      <c r="L9507" s="41">
        <f t="shared" si="221"/>
        <v>2.5884330216952023E-4</v>
      </c>
      <c r="M9507" s="42">
        <f t="shared" si="222"/>
        <v>4.7945968785353426</v>
      </c>
    </row>
    <row r="9508" spans="1:13" x14ac:dyDescent="0.2">
      <c r="A9508" s="84">
        <v>360</v>
      </c>
      <c r="B9508" s="85">
        <v>42831</v>
      </c>
      <c r="C9508" s="105">
        <v>16.86</v>
      </c>
      <c r="D9508" s="195">
        <f t="shared" si="223"/>
        <v>1</v>
      </c>
      <c r="F9508" s="96">
        <v>2.73</v>
      </c>
      <c r="G9508" s="91">
        <f t="shared" si="216"/>
        <v>9.7949999999999999</v>
      </c>
      <c r="H9508" s="41">
        <f t="shared" si="217"/>
        <v>2.5960259289425913E-4</v>
      </c>
      <c r="I9508" s="42">
        <f t="shared" si="218"/>
        <v>120.62879558736233</v>
      </c>
      <c r="J9508" s="41">
        <f t="shared" si="219"/>
        <v>2.7208333333333332E-4</v>
      </c>
      <c r="K9508" s="42">
        <f t="shared" si="220"/>
        <v>5.0739674820938223</v>
      </c>
      <c r="L9508" s="41">
        <f t="shared" si="221"/>
        <v>2.5960259289425913E-4</v>
      </c>
      <c r="M9508" s="42">
        <f t="shared" si="222"/>
        <v>4.794856481128237</v>
      </c>
    </row>
    <row r="9509" spans="1:13" x14ac:dyDescent="0.2">
      <c r="A9509" s="84">
        <v>360</v>
      </c>
      <c r="B9509" s="85">
        <v>42832</v>
      </c>
      <c r="C9509" s="105">
        <v>16.87</v>
      </c>
      <c r="D9509" s="195">
        <f t="shared" si="223"/>
        <v>1</v>
      </c>
      <c r="F9509" s="96">
        <v>2.68</v>
      </c>
      <c r="G9509" s="91">
        <f t="shared" si="216"/>
        <v>9.7750000000000004</v>
      </c>
      <c r="H9509" s="41">
        <f t="shared" si="217"/>
        <v>2.5909642206922712E-4</v>
      </c>
      <c r="I9509" s="42">
        <f t="shared" si="218"/>
        <v>120.66005007669754</v>
      </c>
      <c r="J9509" s="41">
        <f t="shared" si="219"/>
        <v>2.7152777777777776E-4</v>
      </c>
      <c r="K9509" s="42">
        <f t="shared" si="220"/>
        <v>5.0742390098715999</v>
      </c>
      <c r="L9509" s="41">
        <f t="shared" si="221"/>
        <v>2.5909642206922712E-4</v>
      </c>
      <c r="M9509" s="42">
        <f t="shared" si="222"/>
        <v>4.7951155775503063</v>
      </c>
    </row>
    <row r="9510" spans="1:13" x14ac:dyDescent="0.2">
      <c r="A9510" s="84">
        <v>360</v>
      </c>
      <c r="B9510" s="85">
        <v>42833</v>
      </c>
      <c r="C9510" s="105">
        <v>16.87</v>
      </c>
      <c r="D9510" s="195">
        <f t="shared" si="223"/>
        <v>1</v>
      </c>
      <c r="F9510" s="96">
        <v>2.68</v>
      </c>
      <c r="G9510" s="91">
        <f t="shared" si="216"/>
        <v>9.7750000000000004</v>
      </c>
      <c r="H9510" s="41">
        <f t="shared" si="217"/>
        <v>2.5909642206922712E-4</v>
      </c>
      <c r="I9510" s="42">
        <f t="shared" si="218"/>
        <v>120.69131266395911</v>
      </c>
      <c r="J9510" s="41">
        <f t="shared" si="219"/>
        <v>2.7152777777777776E-4</v>
      </c>
      <c r="K9510" s="42">
        <f t="shared" si="220"/>
        <v>5.0745105376493775</v>
      </c>
      <c r="L9510" s="41">
        <f t="shared" si="221"/>
        <v>2.5909642206922712E-4</v>
      </c>
      <c r="M9510" s="42">
        <f t="shared" si="222"/>
        <v>4.7953746739723755</v>
      </c>
    </row>
    <row r="9511" spans="1:13" x14ac:dyDescent="0.2">
      <c r="A9511" s="84">
        <v>360</v>
      </c>
      <c r="B9511" s="85">
        <v>42834</v>
      </c>
      <c r="C9511" s="105">
        <v>16.87</v>
      </c>
      <c r="D9511" s="195">
        <f t="shared" si="223"/>
        <v>1</v>
      </c>
      <c r="F9511" s="96">
        <v>2.68</v>
      </c>
      <c r="G9511" s="91">
        <f t="shared" si="216"/>
        <v>9.7750000000000004</v>
      </c>
      <c r="H9511" s="41">
        <f t="shared" si="217"/>
        <v>2.5909642206922712E-4</v>
      </c>
      <c r="I9511" s="42">
        <f t="shared" si="218"/>
        <v>120.72258335124518</v>
      </c>
      <c r="J9511" s="41">
        <f t="shared" si="219"/>
        <v>2.7152777777777776E-4</v>
      </c>
      <c r="K9511" s="42">
        <f t="shared" si="220"/>
        <v>5.0747820654271552</v>
      </c>
      <c r="L9511" s="41">
        <f t="shared" si="221"/>
        <v>2.5909642206922712E-4</v>
      </c>
      <c r="M9511" s="42">
        <f t="shared" si="222"/>
        <v>4.7956337703944447</v>
      </c>
    </row>
    <row r="9512" spans="1:13" x14ac:dyDescent="0.2">
      <c r="A9512" s="84">
        <v>360</v>
      </c>
      <c r="B9512" s="85">
        <v>42835</v>
      </c>
      <c r="C9512" s="105">
        <v>16.84</v>
      </c>
      <c r="D9512" s="195">
        <f t="shared" si="223"/>
        <v>1</v>
      </c>
      <c r="F9512" s="96">
        <v>2.7</v>
      </c>
      <c r="G9512" s="91">
        <f t="shared" si="216"/>
        <v>9.77</v>
      </c>
      <c r="H9512" s="41">
        <f t="shared" si="217"/>
        <v>2.5896986499374108E-4</v>
      </c>
      <c r="I9512" s="42">
        <f t="shared" si="218"/>
        <v>120.75384686235735</v>
      </c>
      <c r="J9512" s="41">
        <f t="shared" si="219"/>
        <v>2.7138888888888888E-4</v>
      </c>
      <c r="K9512" s="42">
        <f t="shared" si="220"/>
        <v>5.0750534543160439</v>
      </c>
      <c r="L9512" s="41">
        <f t="shared" si="221"/>
        <v>2.5896986499374108E-4</v>
      </c>
      <c r="M9512" s="42">
        <f t="shared" si="222"/>
        <v>4.795892740259438</v>
      </c>
    </row>
    <row r="9513" spans="1:13" x14ac:dyDescent="0.2">
      <c r="A9513" s="84">
        <v>360</v>
      </c>
      <c r="B9513" s="85">
        <v>42836</v>
      </c>
      <c r="C9513" s="105">
        <v>16.89</v>
      </c>
      <c r="D9513" s="195">
        <f t="shared" si="223"/>
        <v>1</v>
      </c>
      <c r="F9513" s="96">
        <v>2.72</v>
      </c>
      <c r="G9513" s="91">
        <f t="shared" si="216"/>
        <v>9.8049999999999997</v>
      </c>
      <c r="H9513" s="41">
        <f t="shared" si="217"/>
        <v>2.5985564382779991E-4</v>
      </c>
      <c r="I9513" s="42">
        <f t="shared" si="218"/>
        <v>120.78522543097846</v>
      </c>
      <c r="J9513" s="41">
        <f t="shared" si="219"/>
        <v>2.7236111111111108E-4</v>
      </c>
      <c r="K9513" s="42">
        <f t="shared" si="220"/>
        <v>5.0753258154271554</v>
      </c>
      <c r="L9513" s="41">
        <f t="shared" si="221"/>
        <v>2.5985564382779991E-4</v>
      </c>
      <c r="M9513" s="42">
        <f t="shared" si="222"/>
        <v>4.7961525959032656</v>
      </c>
    </row>
    <row r="9514" spans="1:13" x14ac:dyDescent="0.2">
      <c r="A9514" s="84">
        <v>360</v>
      </c>
      <c r="B9514" s="85">
        <v>42837</v>
      </c>
      <c r="C9514" s="105">
        <v>16.88</v>
      </c>
      <c r="D9514" s="195">
        <f t="shared" si="223"/>
        <v>1</v>
      </c>
      <c r="F9514" s="96">
        <v>2.69</v>
      </c>
      <c r="G9514" s="91">
        <f t="shared" si="216"/>
        <v>9.7850000000000001</v>
      </c>
      <c r="H9514" s="41">
        <f t="shared" si="217"/>
        <v>2.5934951897621517E-4</v>
      </c>
      <c r="I9514" s="42">
        <f t="shared" si="218"/>
        <v>120.81655102109342</v>
      </c>
      <c r="J9514" s="41">
        <f t="shared" si="219"/>
        <v>2.7180555555555557E-4</v>
      </c>
      <c r="K9514" s="42">
        <f t="shared" si="220"/>
        <v>5.0755976209827107</v>
      </c>
      <c r="L9514" s="41">
        <f t="shared" si="221"/>
        <v>2.5934951897621517E-4</v>
      </c>
      <c r="M9514" s="42">
        <f t="shared" si="222"/>
        <v>4.7964119454222418</v>
      </c>
    </row>
    <row r="9515" spans="1:13" x14ac:dyDescent="0.2">
      <c r="A9515" s="84">
        <v>360</v>
      </c>
      <c r="B9515" s="85">
        <v>42838</v>
      </c>
      <c r="C9515" s="105">
        <v>16.88</v>
      </c>
      <c r="D9515" s="195">
        <f t="shared" si="223"/>
        <v>1</v>
      </c>
      <c r="F9515" s="96">
        <v>2.69</v>
      </c>
      <c r="G9515" s="91">
        <f t="shared" ref="G9515:G9578" si="224">(C9515+F9515)/2</f>
        <v>9.7850000000000001</v>
      </c>
      <c r="H9515" s="41">
        <f t="shared" ref="H9515:H9578" si="225">((1+G9515/100)^(1/360))-1</f>
        <v>2.5934951897621517E-4</v>
      </c>
      <c r="I9515" s="42">
        <f t="shared" ref="I9515:I9578" si="226">I9514*(1+H9515)</f>
        <v>120.84788473548511</v>
      </c>
      <c r="J9515" s="41">
        <f t="shared" ref="J9515:J9578" si="227">((C9515+F9515)/2)/36000</f>
        <v>2.7180555555555557E-4</v>
      </c>
      <c r="K9515" s="42">
        <f t="shared" ref="K9515:K9578" si="228">K9514+J9515</f>
        <v>5.075869426538266</v>
      </c>
      <c r="L9515" s="41">
        <f t="shared" ref="L9515:L9578" si="229">((1+G9515/100)^(1/360))-1</f>
        <v>2.5934951897621517E-4</v>
      </c>
      <c r="M9515" s="42">
        <f t="shared" ref="M9515:M9578" si="230">M9514+L9515</f>
        <v>4.796671294941218</v>
      </c>
    </row>
    <row r="9516" spans="1:13" x14ac:dyDescent="0.2">
      <c r="A9516" s="84">
        <v>360</v>
      </c>
      <c r="B9516" s="85">
        <v>42839</v>
      </c>
      <c r="C9516" s="105">
        <v>16.88</v>
      </c>
      <c r="D9516" s="195">
        <f t="shared" si="223"/>
        <v>1</v>
      </c>
      <c r="F9516" s="96">
        <v>2.69</v>
      </c>
      <c r="G9516" s="91">
        <f t="shared" si="224"/>
        <v>9.7850000000000001</v>
      </c>
      <c r="H9516" s="41">
        <f t="shared" si="225"/>
        <v>2.5934951897621517E-4</v>
      </c>
      <c r="I9516" s="42">
        <f t="shared" si="226"/>
        <v>120.87922657626055</v>
      </c>
      <c r="J9516" s="41">
        <f t="shared" si="227"/>
        <v>2.7180555555555557E-4</v>
      </c>
      <c r="K9516" s="42">
        <f t="shared" si="228"/>
        <v>5.0761412320938213</v>
      </c>
      <c r="L9516" s="41">
        <f t="shared" si="229"/>
        <v>2.5934951897621517E-4</v>
      </c>
      <c r="M9516" s="42">
        <f t="shared" si="230"/>
        <v>4.7969306444601942</v>
      </c>
    </row>
    <row r="9517" spans="1:13" x14ac:dyDescent="0.2">
      <c r="A9517" s="84">
        <v>360</v>
      </c>
      <c r="B9517" s="85">
        <v>42840</v>
      </c>
      <c r="C9517" s="105">
        <v>16.88</v>
      </c>
      <c r="D9517" s="195">
        <f t="shared" si="223"/>
        <v>1</v>
      </c>
      <c r="F9517" s="96">
        <v>2.69</v>
      </c>
      <c r="G9517" s="91">
        <f t="shared" si="224"/>
        <v>9.7850000000000001</v>
      </c>
      <c r="H9517" s="41">
        <f t="shared" si="225"/>
        <v>2.5934951897621517E-4</v>
      </c>
      <c r="I9517" s="42">
        <f t="shared" si="226"/>
        <v>120.91057654552732</v>
      </c>
      <c r="J9517" s="41">
        <f t="shared" si="227"/>
        <v>2.7180555555555557E-4</v>
      </c>
      <c r="K9517" s="42">
        <f t="shared" si="228"/>
        <v>5.0764130376493766</v>
      </c>
      <c r="L9517" s="41">
        <f t="shared" si="229"/>
        <v>2.5934951897621517E-4</v>
      </c>
      <c r="M9517" s="42">
        <f t="shared" si="230"/>
        <v>4.7971899939791705</v>
      </c>
    </row>
    <row r="9518" spans="1:13" x14ac:dyDescent="0.2">
      <c r="A9518" s="84">
        <v>360</v>
      </c>
      <c r="B9518" s="85">
        <v>42841</v>
      </c>
      <c r="C9518" s="105">
        <v>16.88</v>
      </c>
      <c r="D9518" s="195">
        <f t="shared" si="223"/>
        <v>1</v>
      </c>
      <c r="F9518" s="96">
        <v>2.69</v>
      </c>
      <c r="G9518" s="91">
        <f t="shared" si="224"/>
        <v>9.7850000000000001</v>
      </c>
      <c r="H9518" s="41">
        <f t="shared" si="225"/>
        <v>2.5934951897621517E-4</v>
      </c>
      <c r="I9518" s="42">
        <f t="shared" si="226"/>
        <v>120.94193464539354</v>
      </c>
      <c r="J9518" s="41">
        <f t="shared" si="227"/>
        <v>2.7180555555555557E-4</v>
      </c>
      <c r="K9518" s="42">
        <f t="shared" si="228"/>
        <v>5.0766848432049319</v>
      </c>
      <c r="L9518" s="41">
        <f t="shared" si="229"/>
        <v>2.5934951897621517E-4</v>
      </c>
      <c r="M9518" s="42">
        <f t="shared" si="230"/>
        <v>4.7974493434981467</v>
      </c>
    </row>
    <row r="9519" spans="1:13" x14ac:dyDescent="0.2">
      <c r="A9519" s="84">
        <v>360</v>
      </c>
      <c r="B9519" s="85">
        <v>42842</v>
      </c>
      <c r="C9519" s="105">
        <v>16.82</v>
      </c>
      <c r="D9519" s="195">
        <f t="shared" si="223"/>
        <v>1</v>
      </c>
      <c r="F9519" s="96">
        <v>2.72</v>
      </c>
      <c r="G9519" s="91">
        <f t="shared" si="224"/>
        <v>9.77</v>
      </c>
      <c r="H9519" s="41">
        <f t="shared" si="225"/>
        <v>2.5896986499374108E-4</v>
      </c>
      <c r="I9519" s="42">
        <f t="shared" si="226"/>
        <v>120.97325496188074</v>
      </c>
      <c r="J9519" s="41">
        <f t="shared" si="227"/>
        <v>2.7138888888888888E-4</v>
      </c>
      <c r="K9519" s="42">
        <f t="shared" si="228"/>
        <v>5.0769562320938206</v>
      </c>
      <c r="L9519" s="41">
        <f t="shared" si="229"/>
        <v>2.5896986499374108E-4</v>
      </c>
      <c r="M9519" s="42">
        <f t="shared" si="230"/>
        <v>4.79770831336314</v>
      </c>
    </row>
    <row r="9520" spans="1:13" x14ac:dyDescent="0.2">
      <c r="A9520" s="84">
        <v>360</v>
      </c>
      <c r="B9520" s="85">
        <v>42843</v>
      </c>
      <c r="C9520" s="105">
        <v>16.84</v>
      </c>
      <c r="D9520" s="195">
        <f t="shared" si="223"/>
        <v>1</v>
      </c>
      <c r="F9520" s="96">
        <v>2.66</v>
      </c>
      <c r="G9520" s="91">
        <f t="shared" si="224"/>
        <v>9.75</v>
      </c>
      <c r="H9520" s="41">
        <f t="shared" si="225"/>
        <v>2.5846357919867557E-4</v>
      </c>
      <c r="I9520" s="42">
        <f t="shared" si="226"/>
        <v>121.00452214234551</v>
      </c>
      <c r="J9520" s="41">
        <f t="shared" si="227"/>
        <v>2.7083333333333332E-4</v>
      </c>
      <c r="K9520" s="42">
        <f t="shared" si="228"/>
        <v>5.0772270654271541</v>
      </c>
      <c r="L9520" s="41">
        <f t="shared" si="229"/>
        <v>2.5846357919867557E-4</v>
      </c>
      <c r="M9520" s="42">
        <f t="shared" si="230"/>
        <v>4.7979667769423386</v>
      </c>
    </row>
    <row r="9521" spans="1:13" x14ac:dyDescent="0.2">
      <c r="A9521" s="84">
        <v>360</v>
      </c>
      <c r="B9521" s="85">
        <v>42844</v>
      </c>
      <c r="C9521" s="105">
        <v>16.809999999999999</v>
      </c>
      <c r="D9521" s="195">
        <f t="shared" si="223"/>
        <v>1</v>
      </c>
      <c r="F9521" s="96">
        <v>2.66</v>
      </c>
      <c r="G9521" s="91">
        <f t="shared" si="224"/>
        <v>9.7349999999999994</v>
      </c>
      <c r="H9521" s="41">
        <f t="shared" si="225"/>
        <v>2.5808380447034374E-4</v>
      </c>
      <c r="I9521" s="42">
        <f t="shared" si="226"/>
        <v>121.03575144977812</v>
      </c>
      <c r="J9521" s="41">
        <f t="shared" si="227"/>
        <v>2.7041666666666664E-4</v>
      </c>
      <c r="K9521" s="42">
        <f t="shared" si="228"/>
        <v>5.077497482093821</v>
      </c>
      <c r="L9521" s="41">
        <f t="shared" si="229"/>
        <v>2.5808380447034374E-4</v>
      </c>
      <c r="M9521" s="42">
        <f t="shared" si="230"/>
        <v>4.7982248607468092</v>
      </c>
    </row>
    <row r="9522" spans="1:13" x14ac:dyDescent="0.2">
      <c r="A9522" s="84">
        <v>360</v>
      </c>
      <c r="B9522" s="85">
        <v>42845</v>
      </c>
      <c r="C9522" s="105">
        <v>16.82</v>
      </c>
      <c r="D9522" s="195">
        <f t="shared" si="223"/>
        <v>1</v>
      </c>
      <c r="F9522" s="96">
        <v>2.7</v>
      </c>
      <c r="G9522" s="91">
        <f t="shared" si="224"/>
        <v>9.76</v>
      </c>
      <c r="H9522" s="41">
        <f t="shared" si="225"/>
        <v>2.5871673359589842E-4</v>
      </c>
      <c r="I9522" s="42">
        <f t="shared" si="226"/>
        <v>121.06706542404153</v>
      </c>
      <c r="J9522" s="41">
        <f t="shared" si="227"/>
        <v>2.7111111111111113E-4</v>
      </c>
      <c r="K9522" s="42">
        <f t="shared" si="228"/>
        <v>5.0777685932049321</v>
      </c>
      <c r="L9522" s="41">
        <f t="shared" si="229"/>
        <v>2.5871673359589842E-4</v>
      </c>
      <c r="M9522" s="42">
        <f t="shared" si="230"/>
        <v>4.7984835774804049</v>
      </c>
    </row>
    <row r="9523" spans="1:13" x14ac:dyDescent="0.2">
      <c r="A9523" s="84">
        <v>360</v>
      </c>
      <c r="B9523" s="85">
        <v>42846</v>
      </c>
      <c r="C9523" s="105">
        <v>16.79</v>
      </c>
      <c r="D9523" s="195">
        <f t="shared" si="223"/>
        <v>1</v>
      </c>
      <c r="F9523" s="96">
        <v>2.66</v>
      </c>
      <c r="G9523" s="91">
        <f t="shared" si="224"/>
        <v>9.7249999999999996</v>
      </c>
      <c r="H9523" s="41">
        <f t="shared" si="225"/>
        <v>2.5783059255668483E-4</v>
      </c>
      <c r="I9523" s="42">
        <f t="shared" si="226"/>
        <v>121.0982802172589</v>
      </c>
      <c r="J9523" s="41">
        <f t="shared" si="227"/>
        <v>2.7013888888888888E-4</v>
      </c>
      <c r="K9523" s="42">
        <f t="shared" si="228"/>
        <v>5.0780387320938214</v>
      </c>
      <c r="L9523" s="41">
        <f t="shared" si="229"/>
        <v>2.5783059255668483E-4</v>
      </c>
      <c r="M9523" s="42">
        <f t="shared" si="230"/>
        <v>4.7987414080729618</v>
      </c>
    </row>
    <row r="9524" spans="1:13" x14ac:dyDescent="0.2">
      <c r="A9524" s="84">
        <v>360</v>
      </c>
      <c r="B9524" s="85">
        <v>42847</v>
      </c>
      <c r="C9524" s="105">
        <v>16.79</v>
      </c>
      <c r="D9524" s="195">
        <f t="shared" si="223"/>
        <v>1</v>
      </c>
      <c r="F9524" s="96">
        <v>2.66</v>
      </c>
      <c r="G9524" s="91">
        <f t="shared" si="224"/>
        <v>9.7249999999999996</v>
      </c>
      <c r="H9524" s="41">
        <f t="shared" si="225"/>
        <v>2.5783059255668483E-4</v>
      </c>
      <c r="I9524" s="42">
        <f t="shared" si="226"/>
        <v>121.12950305860491</v>
      </c>
      <c r="J9524" s="41">
        <f t="shared" si="227"/>
        <v>2.7013888888888888E-4</v>
      </c>
      <c r="K9524" s="42">
        <f t="shared" si="228"/>
        <v>5.0783088709827107</v>
      </c>
      <c r="L9524" s="41">
        <f t="shared" si="229"/>
        <v>2.5783059255668483E-4</v>
      </c>
      <c r="M9524" s="42">
        <f t="shared" si="230"/>
        <v>4.7989992386655187</v>
      </c>
    </row>
    <row r="9525" spans="1:13" x14ac:dyDescent="0.2">
      <c r="A9525" s="84">
        <v>360</v>
      </c>
      <c r="B9525" s="85">
        <v>42848</v>
      </c>
      <c r="C9525" s="105">
        <v>16.79</v>
      </c>
      <c r="D9525" s="195">
        <f t="shared" si="223"/>
        <v>1</v>
      </c>
      <c r="F9525" s="96">
        <v>2.66</v>
      </c>
      <c r="G9525" s="91">
        <f t="shared" si="224"/>
        <v>9.7249999999999996</v>
      </c>
      <c r="H9525" s="41">
        <f t="shared" si="225"/>
        <v>2.5783059255668483E-4</v>
      </c>
      <c r="I9525" s="42">
        <f t="shared" si="226"/>
        <v>121.16073395015461</v>
      </c>
      <c r="J9525" s="41">
        <f t="shared" si="227"/>
        <v>2.7013888888888888E-4</v>
      </c>
      <c r="K9525" s="42">
        <f t="shared" si="228"/>
        <v>5.0785790098715999</v>
      </c>
      <c r="L9525" s="41">
        <f t="shared" si="229"/>
        <v>2.5783059255668483E-4</v>
      </c>
      <c r="M9525" s="42">
        <f t="shared" si="230"/>
        <v>4.7992570692580756</v>
      </c>
    </row>
    <row r="9526" spans="1:13" x14ac:dyDescent="0.2">
      <c r="A9526" s="84">
        <v>360</v>
      </c>
      <c r="B9526" s="85">
        <v>42849</v>
      </c>
      <c r="C9526" s="105">
        <v>16.760000000000002</v>
      </c>
      <c r="D9526" s="195">
        <f t="shared" si="223"/>
        <v>1</v>
      </c>
      <c r="F9526" s="96">
        <v>2.73</v>
      </c>
      <c r="G9526" s="91">
        <f t="shared" si="224"/>
        <v>9.745000000000001</v>
      </c>
      <c r="H9526" s="41">
        <f t="shared" si="225"/>
        <v>2.5833699337418636E-4</v>
      </c>
      <c r="I9526" s="42">
        <f t="shared" si="226"/>
        <v>121.1920342498783</v>
      </c>
      <c r="J9526" s="41">
        <f t="shared" si="227"/>
        <v>2.706944444444445E-4</v>
      </c>
      <c r="K9526" s="42">
        <f t="shared" si="228"/>
        <v>5.0788497043160445</v>
      </c>
      <c r="L9526" s="41">
        <f t="shared" si="229"/>
        <v>2.5833699337418636E-4</v>
      </c>
      <c r="M9526" s="42">
        <f t="shared" si="230"/>
        <v>4.7995154062514498</v>
      </c>
    </row>
    <row r="9527" spans="1:13" x14ac:dyDescent="0.2">
      <c r="A9527" s="84">
        <v>360</v>
      </c>
      <c r="B9527" s="85">
        <v>42850</v>
      </c>
      <c r="C9527" s="105">
        <v>16.79</v>
      </c>
      <c r="D9527" s="195">
        <f t="shared" si="223"/>
        <v>1</v>
      </c>
      <c r="F9527" s="96">
        <v>2.71</v>
      </c>
      <c r="G9527" s="91">
        <f t="shared" si="224"/>
        <v>9.75</v>
      </c>
      <c r="H9527" s="41">
        <f t="shared" si="225"/>
        <v>2.5846357919867557E-4</v>
      </c>
      <c r="I9527" s="42">
        <f t="shared" si="226"/>
        <v>121.22335797682089</v>
      </c>
      <c r="J9527" s="41">
        <f t="shared" si="227"/>
        <v>2.7083333333333332E-4</v>
      </c>
      <c r="K9527" s="42">
        <f t="shared" si="228"/>
        <v>5.079120537649378</v>
      </c>
      <c r="L9527" s="41">
        <f t="shared" si="229"/>
        <v>2.5846357919867557E-4</v>
      </c>
      <c r="M9527" s="42">
        <f t="shared" si="230"/>
        <v>4.7997738698306485</v>
      </c>
    </row>
    <row r="9528" spans="1:13" x14ac:dyDescent="0.2">
      <c r="A9528" s="84">
        <v>360</v>
      </c>
      <c r="B9528" s="85">
        <v>42851</v>
      </c>
      <c r="C9528" s="105">
        <v>16.809999999999999</v>
      </c>
      <c r="D9528" s="195">
        <f t="shared" si="223"/>
        <v>1</v>
      </c>
      <c r="F9528" s="96">
        <v>2.72</v>
      </c>
      <c r="G9528" s="91">
        <f t="shared" si="224"/>
        <v>9.7649999999999988</v>
      </c>
      <c r="H9528" s="41">
        <f t="shared" si="225"/>
        <v>2.5884330216952023E-4</v>
      </c>
      <c r="I9528" s="42">
        <f t="shared" si="226"/>
        <v>121.25473583109969</v>
      </c>
      <c r="J9528" s="41">
        <f t="shared" si="227"/>
        <v>2.7124999999999995E-4</v>
      </c>
      <c r="K9528" s="42">
        <f t="shared" si="228"/>
        <v>5.0793917876493779</v>
      </c>
      <c r="L9528" s="41">
        <f t="shared" si="229"/>
        <v>2.5884330216952023E-4</v>
      </c>
      <c r="M9528" s="42">
        <f t="shared" si="230"/>
        <v>4.8000327131328184</v>
      </c>
    </row>
    <row r="9529" spans="1:13" x14ac:dyDescent="0.2">
      <c r="A9529" s="84">
        <v>360</v>
      </c>
      <c r="B9529" s="85">
        <v>42852</v>
      </c>
      <c r="C9529" s="105">
        <v>16.78</v>
      </c>
      <c r="D9529" s="195">
        <f t="shared" si="223"/>
        <v>1</v>
      </c>
      <c r="F9529" s="96">
        <v>2.79</v>
      </c>
      <c r="G9529" s="91">
        <f t="shared" si="224"/>
        <v>9.7850000000000001</v>
      </c>
      <c r="H9529" s="41">
        <f t="shared" si="225"/>
        <v>2.5934951897621517E-4</v>
      </c>
      <c r="I9529" s="42">
        <f t="shared" si="226"/>
        <v>121.28618318851107</v>
      </c>
      <c r="J9529" s="41">
        <f t="shared" si="227"/>
        <v>2.7180555555555557E-4</v>
      </c>
      <c r="K9529" s="42">
        <f t="shared" si="228"/>
        <v>5.0796635932049332</v>
      </c>
      <c r="L9529" s="41">
        <f t="shared" si="229"/>
        <v>2.5934951897621517E-4</v>
      </c>
      <c r="M9529" s="42">
        <f t="shared" si="230"/>
        <v>4.8002920626517946</v>
      </c>
    </row>
    <row r="9530" spans="1:13" x14ac:dyDescent="0.2">
      <c r="A9530" s="84">
        <v>360</v>
      </c>
      <c r="B9530" s="85">
        <v>42853</v>
      </c>
      <c r="C9530" s="105">
        <v>16.77</v>
      </c>
      <c r="D9530" s="195">
        <f t="shared" si="223"/>
        <v>1</v>
      </c>
      <c r="F9530" s="96">
        <v>2.78</v>
      </c>
      <c r="G9530" s="91">
        <f t="shared" si="224"/>
        <v>9.7750000000000004</v>
      </c>
      <c r="H9530" s="41">
        <f t="shared" si="225"/>
        <v>2.5909642206922712E-4</v>
      </c>
      <c r="I9530" s="42">
        <f t="shared" si="226"/>
        <v>121.31760800462165</v>
      </c>
      <c r="J9530" s="41">
        <f t="shared" si="227"/>
        <v>2.7152777777777776E-4</v>
      </c>
      <c r="K9530" s="42">
        <f t="shared" si="228"/>
        <v>5.0799351209827108</v>
      </c>
      <c r="L9530" s="41">
        <f t="shared" si="229"/>
        <v>2.5909642206922712E-4</v>
      </c>
      <c r="M9530" s="42">
        <f t="shared" si="230"/>
        <v>4.8005511590738639</v>
      </c>
    </row>
    <row r="9531" spans="1:13" x14ac:dyDescent="0.2">
      <c r="A9531" s="84">
        <v>360</v>
      </c>
      <c r="B9531" s="85">
        <v>42854</v>
      </c>
      <c r="C9531" s="105">
        <v>16.77</v>
      </c>
      <c r="D9531" s="195">
        <f t="shared" si="223"/>
        <v>1</v>
      </c>
      <c r="F9531" s="96">
        <v>2.78</v>
      </c>
      <c r="G9531" s="91">
        <f t="shared" si="224"/>
        <v>9.7750000000000004</v>
      </c>
      <c r="H9531" s="41">
        <f t="shared" si="225"/>
        <v>2.5909642206922712E-4</v>
      </c>
      <c r="I9531" s="42">
        <f t="shared" si="226"/>
        <v>121.34904096278964</v>
      </c>
      <c r="J9531" s="41">
        <f t="shared" si="227"/>
        <v>2.7152777777777776E-4</v>
      </c>
      <c r="K9531" s="42">
        <f t="shared" si="228"/>
        <v>5.0802066487604884</v>
      </c>
      <c r="L9531" s="41">
        <f t="shared" si="229"/>
        <v>2.5909642206922712E-4</v>
      </c>
      <c r="M9531" s="42">
        <f t="shared" si="230"/>
        <v>4.8008102554959331</v>
      </c>
    </row>
    <row r="9532" spans="1:13" x14ac:dyDescent="0.2">
      <c r="A9532" s="84">
        <v>360</v>
      </c>
      <c r="B9532" s="85">
        <v>42855</v>
      </c>
      <c r="C9532" s="105">
        <v>16.77</v>
      </c>
      <c r="D9532" s="195">
        <f t="shared" ref="D9532:D9595" si="231">B9532-B9531</f>
        <v>1</v>
      </c>
      <c r="F9532" s="96">
        <v>2.78</v>
      </c>
      <c r="G9532" s="91">
        <f t="shared" si="224"/>
        <v>9.7750000000000004</v>
      </c>
      <c r="H9532" s="41">
        <f t="shared" si="225"/>
        <v>2.5909642206922712E-4</v>
      </c>
      <c r="I9532" s="42">
        <f t="shared" si="226"/>
        <v>121.38048206512464</v>
      </c>
      <c r="J9532" s="41">
        <f t="shared" si="227"/>
        <v>2.7152777777777776E-4</v>
      </c>
      <c r="K9532" s="42">
        <f t="shared" si="228"/>
        <v>5.0804781765382661</v>
      </c>
      <c r="L9532" s="41">
        <f t="shared" si="229"/>
        <v>2.5909642206922712E-4</v>
      </c>
      <c r="M9532" s="42">
        <f t="shared" si="230"/>
        <v>4.8010693519180023</v>
      </c>
    </row>
    <row r="9533" spans="1:13" x14ac:dyDescent="0.2">
      <c r="A9533" s="84">
        <v>360</v>
      </c>
      <c r="B9533" s="85">
        <v>42856</v>
      </c>
      <c r="C9533" s="105">
        <v>16.77</v>
      </c>
      <c r="D9533" s="195">
        <f t="shared" si="231"/>
        <v>1</v>
      </c>
      <c r="F9533" s="96">
        <v>2.78</v>
      </c>
      <c r="G9533" s="91">
        <f t="shared" si="224"/>
        <v>9.7750000000000004</v>
      </c>
      <c r="H9533" s="41">
        <f t="shared" si="225"/>
        <v>2.5909642206922712E-4</v>
      </c>
      <c r="I9533" s="42">
        <f t="shared" si="226"/>
        <v>121.41193131373674</v>
      </c>
      <c r="J9533" s="41">
        <f t="shared" si="227"/>
        <v>2.7152777777777776E-4</v>
      </c>
      <c r="K9533" s="42">
        <f t="shared" si="228"/>
        <v>5.0807497043160437</v>
      </c>
      <c r="L9533" s="41">
        <f t="shared" si="229"/>
        <v>2.5909642206922712E-4</v>
      </c>
      <c r="M9533" s="42">
        <f t="shared" si="230"/>
        <v>4.8013284483400716</v>
      </c>
    </row>
    <row r="9534" spans="1:13" x14ac:dyDescent="0.2">
      <c r="A9534" s="84">
        <v>360</v>
      </c>
      <c r="B9534" s="85">
        <v>42857</v>
      </c>
      <c r="C9534" s="105">
        <v>16.79</v>
      </c>
      <c r="D9534" s="195">
        <f t="shared" si="231"/>
        <v>1</v>
      </c>
      <c r="F9534" s="96">
        <v>2.78</v>
      </c>
      <c r="G9534" s="91">
        <f t="shared" si="224"/>
        <v>9.7850000000000001</v>
      </c>
      <c r="H9534" s="41">
        <f t="shared" si="225"/>
        <v>2.5934951897621517E-4</v>
      </c>
      <c r="I9534" s="42">
        <f t="shared" si="226"/>
        <v>121.44341943972094</v>
      </c>
      <c r="J9534" s="41">
        <f t="shared" si="227"/>
        <v>2.7180555555555557E-4</v>
      </c>
      <c r="K9534" s="42">
        <f t="shared" si="228"/>
        <v>5.081021509871599</v>
      </c>
      <c r="L9534" s="41">
        <f t="shared" si="229"/>
        <v>2.5934951897621517E-4</v>
      </c>
      <c r="M9534" s="42">
        <f t="shared" si="230"/>
        <v>4.8015877978590478</v>
      </c>
    </row>
    <row r="9535" spans="1:13" x14ac:dyDescent="0.2">
      <c r="A9535" s="84">
        <v>360</v>
      </c>
      <c r="B9535" s="85">
        <v>42858</v>
      </c>
      <c r="C9535" s="105">
        <v>16.760000000000002</v>
      </c>
      <c r="D9535" s="195">
        <f t="shared" si="231"/>
        <v>1</v>
      </c>
      <c r="F9535" s="96">
        <v>2.76</v>
      </c>
      <c r="G9535" s="91">
        <f t="shared" si="224"/>
        <v>9.7600000000000016</v>
      </c>
      <c r="H9535" s="41">
        <f t="shared" si="225"/>
        <v>2.5871673359589842E-4</v>
      </c>
      <c r="I9535" s="42">
        <f t="shared" si="226"/>
        <v>121.47483888451511</v>
      </c>
      <c r="J9535" s="41">
        <f t="shared" si="227"/>
        <v>2.7111111111111113E-4</v>
      </c>
      <c r="K9535" s="42">
        <f t="shared" si="228"/>
        <v>5.0812926209827101</v>
      </c>
      <c r="L9535" s="41">
        <f t="shared" si="229"/>
        <v>2.5871673359589842E-4</v>
      </c>
      <c r="M9535" s="42">
        <f t="shared" si="230"/>
        <v>4.8018465145926434</v>
      </c>
    </row>
    <row r="9536" spans="1:13" x14ac:dyDescent="0.2">
      <c r="A9536" s="84">
        <v>360</v>
      </c>
      <c r="B9536" s="85">
        <v>42859</v>
      </c>
      <c r="C9536" s="105">
        <v>16.73</v>
      </c>
      <c r="D9536" s="195">
        <f t="shared" si="231"/>
        <v>1</v>
      </c>
      <c r="F9536" s="96">
        <v>2.75</v>
      </c>
      <c r="G9536" s="91">
        <f t="shared" si="224"/>
        <v>9.74</v>
      </c>
      <c r="H9536" s="41">
        <f t="shared" si="225"/>
        <v>2.582104017982978E-4</v>
      </c>
      <c r="I9536" s="42">
        <f t="shared" si="226"/>
        <v>121.50620495147186</v>
      </c>
      <c r="J9536" s="41">
        <f t="shared" si="227"/>
        <v>2.7055555555555557E-4</v>
      </c>
      <c r="K9536" s="42">
        <f t="shared" si="228"/>
        <v>5.0815631765382658</v>
      </c>
      <c r="L9536" s="41">
        <f t="shared" si="229"/>
        <v>2.582104017982978E-4</v>
      </c>
      <c r="M9536" s="42">
        <f t="shared" si="230"/>
        <v>4.8021047249944413</v>
      </c>
    </row>
    <row r="9537" spans="1:13" x14ac:dyDescent="0.2">
      <c r="A9537" s="84">
        <v>360</v>
      </c>
      <c r="B9537" s="85">
        <v>42860</v>
      </c>
      <c r="C9537" s="105">
        <v>16.73</v>
      </c>
      <c r="D9537" s="195">
        <f t="shared" si="231"/>
        <v>1</v>
      </c>
      <c r="F9537" s="96">
        <v>2.75</v>
      </c>
      <c r="G9537" s="91">
        <f t="shared" si="224"/>
        <v>9.74</v>
      </c>
      <c r="H9537" s="41">
        <f t="shared" si="225"/>
        <v>2.582104017982978E-4</v>
      </c>
      <c r="I9537" s="42">
        <f t="shared" si="226"/>
        <v>121.53757911747337</v>
      </c>
      <c r="J9537" s="41">
        <f t="shared" si="227"/>
        <v>2.7055555555555557E-4</v>
      </c>
      <c r="K9537" s="42">
        <f t="shared" si="228"/>
        <v>5.0818337320938216</v>
      </c>
      <c r="L9537" s="41">
        <f t="shared" si="229"/>
        <v>2.582104017982978E-4</v>
      </c>
      <c r="M9537" s="42">
        <f t="shared" si="230"/>
        <v>4.8023629353962392</v>
      </c>
    </row>
    <row r="9538" spans="1:13" x14ac:dyDescent="0.2">
      <c r="A9538" s="84">
        <v>360</v>
      </c>
      <c r="B9538" s="85">
        <v>42861</v>
      </c>
      <c r="C9538" s="105">
        <v>16.73</v>
      </c>
      <c r="D9538" s="195">
        <f t="shared" si="231"/>
        <v>1</v>
      </c>
      <c r="F9538" s="96">
        <v>2.75</v>
      </c>
      <c r="G9538" s="91">
        <f t="shared" si="224"/>
        <v>9.74</v>
      </c>
      <c r="H9538" s="41">
        <f t="shared" si="225"/>
        <v>2.582104017982978E-4</v>
      </c>
      <c r="I9538" s="42">
        <f t="shared" si="226"/>
        <v>121.56896138461089</v>
      </c>
      <c r="J9538" s="41">
        <f t="shared" si="227"/>
        <v>2.7055555555555557E-4</v>
      </c>
      <c r="K9538" s="42">
        <f t="shared" si="228"/>
        <v>5.0821042876493774</v>
      </c>
      <c r="L9538" s="41">
        <f t="shared" si="229"/>
        <v>2.582104017982978E-4</v>
      </c>
      <c r="M9538" s="42">
        <f t="shared" si="230"/>
        <v>4.802621145798037</v>
      </c>
    </row>
    <row r="9539" spans="1:13" x14ac:dyDescent="0.2">
      <c r="A9539" s="84">
        <v>360</v>
      </c>
      <c r="B9539" s="85">
        <v>42862</v>
      </c>
      <c r="C9539" s="105">
        <v>16.73</v>
      </c>
      <c r="D9539" s="195">
        <f t="shared" si="231"/>
        <v>1</v>
      </c>
      <c r="F9539" s="96">
        <v>2.75</v>
      </c>
      <c r="G9539" s="91">
        <f t="shared" si="224"/>
        <v>9.74</v>
      </c>
      <c r="H9539" s="41">
        <f t="shared" si="225"/>
        <v>2.582104017982978E-4</v>
      </c>
      <c r="I9539" s="42">
        <f t="shared" si="226"/>
        <v>121.6003517549762</v>
      </c>
      <c r="J9539" s="41">
        <f t="shared" si="227"/>
        <v>2.7055555555555557E-4</v>
      </c>
      <c r="K9539" s="42">
        <f t="shared" si="228"/>
        <v>5.0823748432049332</v>
      </c>
      <c r="L9539" s="41">
        <f t="shared" si="229"/>
        <v>2.582104017982978E-4</v>
      </c>
      <c r="M9539" s="42">
        <f t="shared" si="230"/>
        <v>4.8028793561998349</v>
      </c>
    </row>
    <row r="9540" spans="1:13" x14ac:dyDescent="0.2">
      <c r="A9540" s="84">
        <v>360</v>
      </c>
      <c r="B9540" s="85">
        <v>42863</v>
      </c>
      <c r="C9540" s="105">
        <v>16.690000000000001</v>
      </c>
      <c r="D9540" s="195">
        <f t="shared" si="231"/>
        <v>1</v>
      </c>
      <c r="F9540" s="96">
        <v>2.73</v>
      </c>
      <c r="G9540" s="91">
        <f t="shared" si="224"/>
        <v>9.7100000000000009</v>
      </c>
      <c r="H9540" s="41">
        <f t="shared" si="225"/>
        <v>2.5745073153404796E-4</v>
      </c>
      <c r="I9540" s="42">
        <f t="shared" si="226"/>
        <v>121.63165785449031</v>
      </c>
      <c r="J9540" s="41">
        <f t="shared" si="227"/>
        <v>2.6972222222222225E-4</v>
      </c>
      <c r="K9540" s="42">
        <f t="shared" si="228"/>
        <v>5.082644565427155</v>
      </c>
      <c r="L9540" s="41">
        <f t="shared" si="229"/>
        <v>2.5745073153404796E-4</v>
      </c>
      <c r="M9540" s="42">
        <f t="shared" si="230"/>
        <v>4.8031368069313691</v>
      </c>
    </row>
    <row r="9541" spans="1:13" x14ac:dyDescent="0.2">
      <c r="A9541" s="84">
        <v>360</v>
      </c>
      <c r="B9541" s="85">
        <v>42864</v>
      </c>
      <c r="C9541" s="105">
        <v>16.760000000000002</v>
      </c>
      <c r="D9541" s="195">
        <f t="shared" si="231"/>
        <v>1</v>
      </c>
      <c r="F9541" s="96">
        <v>2.7</v>
      </c>
      <c r="G9541" s="91">
        <f t="shared" si="224"/>
        <v>9.73</v>
      </c>
      <c r="H9541" s="41">
        <f t="shared" si="225"/>
        <v>2.5795720139010214E-4</v>
      </c>
      <c r="I9541" s="42">
        <f t="shared" si="226"/>
        <v>121.66303361655089</v>
      </c>
      <c r="J9541" s="41">
        <f t="shared" si="227"/>
        <v>2.7027777777777781E-4</v>
      </c>
      <c r="K9541" s="42">
        <f t="shared" si="228"/>
        <v>5.0829148432049331</v>
      </c>
      <c r="L9541" s="41">
        <f t="shared" si="229"/>
        <v>2.5795720139010214E-4</v>
      </c>
      <c r="M9541" s="42">
        <f t="shared" si="230"/>
        <v>4.8033947641327597</v>
      </c>
    </row>
    <row r="9542" spans="1:13" x14ac:dyDescent="0.2">
      <c r="A9542" s="84">
        <v>360</v>
      </c>
      <c r="B9542" s="85">
        <v>42865</v>
      </c>
      <c r="C9542" s="105">
        <v>16.7</v>
      </c>
      <c r="D9542" s="195">
        <f t="shared" si="231"/>
        <v>1</v>
      </c>
      <c r="F9542" s="96">
        <v>2.69</v>
      </c>
      <c r="G9542" s="91">
        <f t="shared" si="224"/>
        <v>9.6950000000000003</v>
      </c>
      <c r="H9542" s="41">
        <f t="shared" si="225"/>
        <v>2.5707081871595427E-4</v>
      </c>
      <c r="I9542" s="42">
        <f t="shared" si="226"/>
        <v>121.69430963221016</v>
      </c>
      <c r="J9542" s="41">
        <f t="shared" si="227"/>
        <v>2.6930555555555556E-4</v>
      </c>
      <c r="K9542" s="42">
        <f t="shared" si="228"/>
        <v>5.0831841487604885</v>
      </c>
      <c r="L9542" s="41">
        <f t="shared" si="229"/>
        <v>2.5707081871595427E-4</v>
      </c>
      <c r="M9542" s="42">
        <f t="shared" si="230"/>
        <v>4.8036518349514754</v>
      </c>
    </row>
    <row r="9543" spans="1:13" x14ac:dyDescent="0.2">
      <c r="A9543" s="84">
        <v>360</v>
      </c>
      <c r="B9543" s="85">
        <v>42866</v>
      </c>
      <c r="C9543" s="105">
        <v>16.809999999999999</v>
      </c>
      <c r="D9543" s="195">
        <f t="shared" si="231"/>
        <v>1</v>
      </c>
      <c r="F9543" s="96">
        <v>2.68</v>
      </c>
      <c r="G9543" s="91">
        <f t="shared" si="224"/>
        <v>9.7449999999999992</v>
      </c>
      <c r="H9543" s="41">
        <f t="shared" si="225"/>
        <v>2.5833699337418636E-4</v>
      </c>
      <c r="I9543" s="42">
        <f t="shared" si="226"/>
        <v>121.7257477742713</v>
      </c>
      <c r="J9543" s="41">
        <f t="shared" si="227"/>
        <v>2.7069444444444444E-4</v>
      </c>
      <c r="K9543" s="42">
        <f t="shared" si="228"/>
        <v>5.0834548432049331</v>
      </c>
      <c r="L9543" s="41">
        <f t="shared" si="229"/>
        <v>2.5833699337418636E-4</v>
      </c>
      <c r="M9543" s="42">
        <f t="shared" si="230"/>
        <v>4.8039101719448496</v>
      </c>
    </row>
    <row r="9544" spans="1:13" x14ac:dyDescent="0.2">
      <c r="A9544" s="84">
        <v>360</v>
      </c>
      <c r="B9544" s="85">
        <v>42867</v>
      </c>
      <c r="C9544" s="105">
        <v>16.75</v>
      </c>
      <c r="D9544" s="195">
        <f t="shared" si="231"/>
        <v>1</v>
      </c>
      <c r="F9544" s="96">
        <v>2.69</v>
      </c>
      <c r="G9544" s="91">
        <f t="shared" si="224"/>
        <v>9.7200000000000006</v>
      </c>
      <c r="H9544" s="41">
        <f t="shared" si="225"/>
        <v>2.5770397797009181E-4</v>
      </c>
      <c r="I9544" s="42">
        <f t="shared" si="226"/>
        <v>121.75711698369412</v>
      </c>
      <c r="J9544" s="41">
        <f t="shared" si="227"/>
        <v>2.7E-4</v>
      </c>
      <c r="K9544" s="42">
        <f t="shared" si="228"/>
        <v>5.0837248432049336</v>
      </c>
      <c r="L9544" s="41">
        <f t="shared" si="229"/>
        <v>2.5770397797009181E-4</v>
      </c>
      <c r="M9544" s="42">
        <f t="shared" si="230"/>
        <v>4.8041678759228201</v>
      </c>
    </row>
    <row r="9545" spans="1:13" x14ac:dyDescent="0.2">
      <c r="A9545" s="84">
        <v>360</v>
      </c>
      <c r="B9545" s="85">
        <v>42868</v>
      </c>
      <c r="C9545" s="105">
        <v>16.75</v>
      </c>
      <c r="D9545" s="195">
        <f t="shared" si="231"/>
        <v>1</v>
      </c>
      <c r="F9545" s="96">
        <v>2.69</v>
      </c>
      <c r="G9545" s="91">
        <f t="shared" si="224"/>
        <v>9.7200000000000006</v>
      </c>
      <c r="H9545" s="41">
        <f t="shared" si="225"/>
        <v>2.5770397797009181E-4</v>
      </c>
      <c r="I9545" s="42">
        <f t="shared" si="226"/>
        <v>121.78849427708698</v>
      </c>
      <c r="J9545" s="41">
        <f t="shared" si="227"/>
        <v>2.7E-4</v>
      </c>
      <c r="K9545" s="42">
        <f t="shared" si="228"/>
        <v>5.083994843204934</v>
      </c>
      <c r="L9545" s="41">
        <f t="shared" si="229"/>
        <v>2.5770397797009181E-4</v>
      </c>
      <c r="M9545" s="42">
        <f t="shared" si="230"/>
        <v>4.8044255799007907</v>
      </c>
    </row>
    <row r="9546" spans="1:13" x14ac:dyDescent="0.2">
      <c r="A9546" s="84">
        <v>360</v>
      </c>
      <c r="B9546" s="85">
        <v>42869</v>
      </c>
      <c r="C9546" s="105">
        <v>16.75</v>
      </c>
      <c r="D9546" s="195">
        <f t="shared" si="231"/>
        <v>1</v>
      </c>
      <c r="F9546" s="96">
        <v>2.69</v>
      </c>
      <c r="G9546" s="91">
        <f t="shared" si="224"/>
        <v>9.7200000000000006</v>
      </c>
      <c r="H9546" s="41">
        <f t="shared" si="225"/>
        <v>2.5770397797009181E-4</v>
      </c>
      <c r="I9546" s="42">
        <f t="shared" si="226"/>
        <v>121.81987965653317</v>
      </c>
      <c r="J9546" s="41">
        <f t="shared" si="227"/>
        <v>2.7E-4</v>
      </c>
      <c r="K9546" s="42">
        <f t="shared" si="228"/>
        <v>5.0842648432049344</v>
      </c>
      <c r="L9546" s="41">
        <f t="shared" si="229"/>
        <v>2.5770397797009181E-4</v>
      </c>
      <c r="M9546" s="42">
        <f t="shared" si="230"/>
        <v>4.8046832838787612</v>
      </c>
    </row>
    <row r="9547" spans="1:13" x14ac:dyDescent="0.2">
      <c r="A9547" s="84">
        <v>360</v>
      </c>
      <c r="B9547" s="85">
        <v>42870</v>
      </c>
      <c r="C9547" s="105">
        <v>16.79</v>
      </c>
      <c r="D9547" s="195">
        <f t="shared" si="231"/>
        <v>1</v>
      </c>
      <c r="F9547" s="96">
        <v>2.68</v>
      </c>
      <c r="G9547" s="91">
        <f t="shared" si="224"/>
        <v>9.7349999999999994</v>
      </c>
      <c r="H9547" s="41">
        <f t="shared" si="225"/>
        <v>2.5808380447034374E-4</v>
      </c>
      <c r="I9547" s="42">
        <f t="shared" si="226"/>
        <v>121.85131939453505</v>
      </c>
      <c r="J9547" s="41">
        <f t="shared" si="227"/>
        <v>2.7041666666666664E-4</v>
      </c>
      <c r="K9547" s="42">
        <f t="shared" si="228"/>
        <v>5.0845352598716014</v>
      </c>
      <c r="L9547" s="41">
        <f t="shared" si="229"/>
        <v>2.5808380447034374E-4</v>
      </c>
      <c r="M9547" s="42">
        <f t="shared" si="230"/>
        <v>4.8049413676832318</v>
      </c>
    </row>
    <row r="9548" spans="1:13" x14ac:dyDescent="0.2">
      <c r="A9548" s="84">
        <v>360</v>
      </c>
      <c r="B9548" s="85">
        <v>42871</v>
      </c>
      <c r="C9548" s="105">
        <v>16.8</v>
      </c>
      <c r="D9548" s="195">
        <f t="shared" si="231"/>
        <v>1</v>
      </c>
      <c r="F9548" s="96">
        <v>2.73</v>
      </c>
      <c r="G9548" s="91">
        <f t="shared" si="224"/>
        <v>9.7650000000000006</v>
      </c>
      <c r="H9548" s="41">
        <f t="shared" si="225"/>
        <v>2.5884330216952023E-4</v>
      </c>
      <c r="I9548" s="42">
        <f t="shared" si="226"/>
        <v>121.88285979242085</v>
      </c>
      <c r="J9548" s="41">
        <f t="shared" si="227"/>
        <v>2.7125000000000001E-4</v>
      </c>
      <c r="K9548" s="42">
        <f t="shared" si="228"/>
        <v>5.0848065098716013</v>
      </c>
      <c r="L9548" s="41">
        <f t="shared" si="229"/>
        <v>2.5884330216952023E-4</v>
      </c>
      <c r="M9548" s="42">
        <f t="shared" si="230"/>
        <v>4.8052002109854008</v>
      </c>
    </row>
    <row r="9549" spans="1:13" x14ac:dyDescent="0.2">
      <c r="A9549" s="84">
        <v>360</v>
      </c>
      <c r="B9549" s="85">
        <v>42872</v>
      </c>
      <c r="C9549" s="105">
        <v>16.690000000000001</v>
      </c>
      <c r="D9549" s="195">
        <f t="shared" si="231"/>
        <v>1</v>
      </c>
      <c r="F9549" s="96">
        <v>2.75</v>
      </c>
      <c r="G9549" s="91">
        <f t="shared" si="224"/>
        <v>9.7200000000000006</v>
      </c>
      <c r="H9549" s="41">
        <f t="shared" si="225"/>
        <v>2.5770397797009181E-4</v>
      </c>
      <c r="I9549" s="42">
        <f t="shared" si="226"/>
        <v>121.91426949023572</v>
      </c>
      <c r="J9549" s="41">
        <f t="shared" si="227"/>
        <v>2.7E-4</v>
      </c>
      <c r="K9549" s="42">
        <f t="shared" si="228"/>
        <v>5.0850765098716018</v>
      </c>
      <c r="L9549" s="41">
        <f t="shared" si="229"/>
        <v>2.5770397797009181E-4</v>
      </c>
      <c r="M9549" s="42">
        <f t="shared" si="230"/>
        <v>4.8054579149633714</v>
      </c>
    </row>
    <row r="9550" spans="1:13" x14ac:dyDescent="0.2">
      <c r="A9550" s="84">
        <v>360</v>
      </c>
      <c r="B9550" s="85">
        <v>42873</v>
      </c>
      <c r="C9550" s="105">
        <v>16.77</v>
      </c>
      <c r="D9550" s="195">
        <f t="shared" si="231"/>
        <v>1</v>
      </c>
      <c r="F9550" s="96">
        <v>2.72</v>
      </c>
      <c r="G9550" s="91">
        <f t="shared" si="224"/>
        <v>9.7449999999999992</v>
      </c>
      <c r="H9550" s="41">
        <f t="shared" si="225"/>
        <v>2.5833699337418636E-4</v>
      </c>
      <c r="I9550" s="42">
        <f t="shared" si="226"/>
        <v>121.94576445606525</v>
      </c>
      <c r="J9550" s="41">
        <f t="shared" si="227"/>
        <v>2.7069444444444444E-4</v>
      </c>
      <c r="K9550" s="42">
        <f t="shared" si="228"/>
        <v>5.0853472043160464</v>
      </c>
      <c r="L9550" s="41">
        <f t="shared" si="229"/>
        <v>2.5833699337418636E-4</v>
      </c>
      <c r="M9550" s="42">
        <f t="shared" si="230"/>
        <v>4.8057162519567456</v>
      </c>
    </row>
    <row r="9551" spans="1:13" x14ac:dyDescent="0.2">
      <c r="A9551" s="84">
        <v>360</v>
      </c>
      <c r="B9551" s="85">
        <v>42874</v>
      </c>
      <c r="C9551" s="105">
        <v>16.670000000000002</v>
      </c>
      <c r="D9551" s="195">
        <f t="shared" si="231"/>
        <v>1</v>
      </c>
      <c r="F9551" s="96">
        <v>2.66</v>
      </c>
      <c r="G9551" s="91">
        <f t="shared" si="224"/>
        <v>9.6650000000000009</v>
      </c>
      <c r="H9551" s="41">
        <f t="shared" si="225"/>
        <v>2.5631083763677509E-4</v>
      </c>
      <c r="I9551" s="42">
        <f t="shared" si="226"/>
        <v>121.97702047709924</v>
      </c>
      <c r="J9551" s="41">
        <f t="shared" si="227"/>
        <v>2.6847222222222225E-4</v>
      </c>
      <c r="K9551" s="42">
        <f t="shared" si="228"/>
        <v>5.0856156765382687</v>
      </c>
      <c r="L9551" s="41">
        <f t="shared" si="229"/>
        <v>2.5631083763677509E-4</v>
      </c>
      <c r="M9551" s="42">
        <f t="shared" si="230"/>
        <v>4.8059725627943823</v>
      </c>
    </row>
    <row r="9552" spans="1:13" x14ac:dyDescent="0.2">
      <c r="A9552" s="84">
        <v>360</v>
      </c>
      <c r="B9552" s="85">
        <v>42875</v>
      </c>
      <c r="C9552" s="105">
        <v>16.670000000000002</v>
      </c>
      <c r="D9552" s="195">
        <f t="shared" si="231"/>
        <v>1</v>
      </c>
      <c r="F9552" s="96">
        <v>2.66</v>
      </c>
      <c r="G9552" s="91">
        <f t="shared" si="224"/>
        <v>9.6650000000000009</v>
      </c>
      <c r="H9552" s="41">
        <f t="shared" si="225"/>
        <v>2.5631083763677509E-4</v>
      </c>
      <c r="I9552" s="42">
        <f t="shared" si="226"/>
        <v>122.00828450939017</v>
      </c>
      <c r="J9552" s="41">
        <f t="shared" si="227"/>
        <v>2.6847222222222225E-4</v>
      </c>
      <c r="K9552" s="42">
        <f t="shared" si="228"/>
        <v>5.0858841487604911</v>
      </c>
      <c r="L9552" s="41">
        <f t="shared" si="229"/>
        <v>2.5631083763677509E-4</v>
      </c>
      <c r="M9552" s="42">
        <f t="shared" si="230"/>
        <v>4.8062288736320191</v>
      </c>
    </row>
    <row r="9553" spans="1:13" x14ac:dyDescent="0.2">
      <c r="A9553" s="84">
        <v>360</v>
      </c>
      <c r="B9553" s="85">
        <v>42876</v>
      </c>
      <c r="C9553" s="105">
        <v>16.670000000000002</v>
      </c>
      <c r="D9553" s="195">
        <f t="shared" si="231"/>
        <v>1</v>
      </c>
      <c r="F9553" s="96">
        <v>2.66</v>
      </c>
      <c r="G9553" s="91">
        <f t="shared" si="224"/>
        <v>9.6650000000000009</v>
      </c>
      <c r="H9553" s="41">
        <f t="shared" si="225"/>
        <v>2.5631083763677509E-4</v>
      </c>
      <c r="I9553" s="42">
        <f t="shared" si="226"/>
        <v>122.03955655499139</v>
      </c>
      <c r="J9553" s="41">
        <f t="shared" si="227"/>
        <v>2.6847222222222225E-4</v>
      </c>
      <c r="K9553" s="42">
        <f t="shared" si="228"/>
        <v>5.0861526209827135</v>
      </c>
      <c r="L9553" s="41">
        <f t="shared" si="229"/>
        <v>2.5631083763677509E-4</v>
      </c>
      <c r="M9553" s="42">
        <f t="shared" si="230"/>
        <v>4.8064851844696559</v>
      </c>
    </row>
    <row r="9554" spans="1:13" x14ac:dyDescent="0.2">
      <c r="A9554" s="84">
        <v>360</v>
      </c>
      <c r="B9554" s="85">
        <v>42877</v>
      </c>
      <c r="C9554" s="105">
        <v>16.84</v>
      </c>
      <c r="D9554" s="195">
        <f t="shared" si="231"/>
        <v>1</v>
      </c>
      <c r="F9554" s="96">
        <v>2.7</v>
      </c>
      <c r="G9554" s="91">
        <f t="shared" si="224"/>
        <v>9.77</v>
      </c>
      <c r="H9554" s="41">
        <f t="shared" si="225"/>
        <v>2.5896986499374108E-4</v>
      </c>
      <c r="I9554" s="42">
        <f t="shared" si="226"/>
        <v>122.07116112247634</v>
      </c>
      <c r="J9554" s="41">
        <f t="shared" si="227"/>
        <v>2.7138888888888888E-4</v>
      </c>
      <c r="K9554" s="42">
        <f t="shared" si="228"/>
        <v>5.0864240098716023</v>
      </c>
      <c r="L9554" s="41">
        <f t="shared" si="229"/>
        <v>2.5896986499374108E-4</v>
      </c>
      <c r="M9554" s="42">
        <f t="shared" si="230"/>
        <v>4.8067441543346501</v>
      </c>
    </row>
    <row r="9555" spans="1:13" x14ac:dyDescent="0.2">
      <c r="A9555" s="84">
        <v>360</v>
      </c>
      <c r="B9555" s="85">
        <v>42878</v>
      </c>
      <c r="C9555" s="105">
        <v>16.850000000000001</v>
      </c>
      <c r="D9555" s="195">
        <f t="shared" si="231"/>
        <v>1</v>
      </c>
      <c r="F9555" s="96">
        <v>2.72</v>
      </c>
      <c r="G9555" s="91">
        <f t="shared" si="224"/>
        <v>9.7850000000000001</v>
      </c>
      <c r="H9555" s="41">
        <f t="shared" si="225"/>
        <v>2.5934951897621517E-4</v>
      </c>
      <c r="I9555" s="42">
        <f t="shared" si="226"/>
        <v>122.10282021939432</v>
      </c>
      <c r="J9555" s="41">
        <f t="shared" si="227"/>
        <v>2.7180555555555557E-4</v>
      </c>
      <c r="K9555" s="42">
        <f t="shared" si="228"/>
        <v>5.0866958154271575</v>
      </c>
      <c r="L9555" s="41">
        <f t="shared" si="229"/>
        <v>2.5934951897621517E-4</v>
      </c>
      <c r="M9555" s="42">
        <f t="shared" si="230"/>
        <v>4.8070035038536263</v>
      </c>
    </row>
    <row r="9556" spans="1:13" x14ac:dyDescent="0.2">
      <c r="A9556" s="84">
        <v>360</v>
      </c>
      <c r="B9556" s="85">
        <v>42879</v>
      </c>
      <c r="C9556" s="105">
        <v>16.850000000000001</v>
      </c>
      <c r="D9556" s="195">
        <f t="shared" si="231"/>
        <v>1</v>
      </c>
      <c r="F9556" s="96">
        <v>2.68</v>
      </c>
      <c r="G9556" s="91">
        <f t="shared" si="224"/>
        <v>9.7650000000000006</v>
      </c>
      <c r="H9556" s="41">
        <f t="shared" si="225"/>
        <v>2.5884330216952023E-4</v>
      </c>
      <c r="I9556" s="42">
        <f t="shared" si="226"/>
        <v>122.13442571658412</v>
      </c>
      <c r="J9556" s="41">
        <f t="shared" si="227"/>
        <v>2.7125000000000001E-4</v>
      </c>
      <c r="K9556" s="42">
        <f t="shared" si="228"/>
        <v>5.0869670654271575</v>
      </c>
      <c r="L9556" s="41">
        <f t="shared" si="229"/>
        <v>2.5884330216952023E-4</v>
      </c>
      <c r="M9556" s="42">
        <f t="shared" si="230"/>
        <v>4.8072623471557954</v>
      </c>
    </row>
    <row r="9557" spans="1:13" x14ac:dyDescent="0.2">
      <c r="A9557" s="84">
        <v>360</v>
      </c>
      <c r="B9557" s="85">
        <v>42880</v>
      </c>
      <c r="C9557" s="105">
        <v>16.850000000000001</v>
      </c>
      <c r="D9557" s="195">
        <f t="shared" si="231"/>
        <v>1</v>
      </c>
      <c r="F9557" s="96">
        <v>2.7</v>
      </c>
      <c r="G9557" s="91">
        <f t="shared" si="224"/>
        <v>9.7750000000000004</v>
      </c>
      <c r="H9557" s="41">
        <f t="shared" si="225"/>
        <v>2.5909642206922712E-4</v>
      </c>
      <c r="I9557" s="42">
        <f t="shared" si="226"/>
        <v>122.16607030929876</v>
      </c>
      <c r="J9557" s="41">
        <f t="shared" si="227"/>
        <v>2.7152777777777776E-4</v>
      </c>
      <c r="K9557" s="42">
        <f t="shared" si="228"/>
        <v>5.0872385932049351</v>
      </c>
      <c r="L9557" s="41">
        <f t="shared" si="229"/>
        <v>2.5909642206922712E-4</v>
      </c>
      <c r="M9557" s="42">
        <f t="shared" si="230"/>
        <v>4.8075214435778646</v>
      </c>
    </row>
    <row r="9558" spans="1:13" x14ac:dyDescent="0.2">
      <c r="A9558" s="84">
        <v>360</v>
      </c>
      <c r="B9558" s="85">
        <v>42881</v>
      </c>
      <c r="C9558" s="105">
        <v>16.86</v>
      </c>
      <c r="D9558" s="195">
        <f t="shared" si="231"/>
        <v>1</v>
      </c>
      <c r="F9558" s="96">
        <v>2.78</v>
      </c>
      <c r="G9558" s="91">
        <f t="shared" si="224"/>
        <v>9.82</v>
      </c>
      <c r="H9558" s="41">
        <f t="shared" si="225"/>
        <v>2.6023517714102162E-4</v>
      </c>
      <c r="I9558" s="42">
        <f t="shared" si="226"/>
        <v>122.19786221824633</v>
      </c>
      <c r="J9558" s="41">
        <f t="shared" si="227"/>
        <v>2.7277777777777776E-4</v>
      </c>
      <c r="K9558" s="42">
        <f t="shared" si="228"/>
        <v>5.0875113709827131</v>
      </c>
      <c r="L9558" s="41">
        <f t="shared" si="229"/>
        <v>2.6023517714102162E-4</v>
      </c>
      <c r="M9558" s="42">
        <f t="shared" si="230"/>
        <v>4.8077816787550054</v>
      </c>
    </row>
    <row r="9559" spans="1:13" x14ac:dyDescent="0.2">
      <c r="A9559" s="84">
        <v>360</v>
      </c>
      <c r="B9559" s="85">
        <v>42882</v>
      </c>
      <c r="C9559" s="105">
        <v>16.86</v>
      </c>
      <c r="D9559" s="195">
        <f t="shared" si="231"/>
        <v>1</v>
      </c>
      <c r="F9559" s="96">
        <v>2.78</v>
      </c>
      <c r="G9559" s="91">
        <f t="shared" si="224"/>
        <v>9.82</v>
      </c>
      <c r="H9559" s="41">
        <f t="shared" si="225"/>
        <v>2.6023517714102162E-4</v>
      </c>
      <c r="I9559" s="42">
        <f t="shared" si="226"/>
        <v>122.22966240056695</v>
      </c>
      <c r="J9559" s="41">
        <f t="shared" si="227"/>
        <v>2.7277777777777776E-4</v>
      </c>
      <c r="K9559" s="42">
        <f t="shared" si="228"/>
        <v>5.0877841487604911</v>
      </c>
      <c r="L9559" s="41">
        <f t="shared" si="229"/>
        <v>2.6023517714102162E-4</v>
      </c>
      <c r="M9559" s="42">
        <f t="shared" si="230"/>
        <v>4.8080419139321462</v>
      </c>
    </row>
    <row r="9560" spans="1:13" x14ac:dyDescent="0.2">
      <c r="A9560" s="84">
        <v>360</v>
      </c>
      <c r="B9560" s="85">
        <v>42883</v>
      </c>
      <c r="C9560" s="105">
        <v>16.86</v>
      </c>
      <c r="D9560" s="195">
        <f t="shared" si="231"/>
        <v>1</v>
      </c>
      <c r="F9560" s="96">
        <v>2.78</v>
      </c>
      <c r="G9560" s="91">
        <f t="shared" si="224"/>
        <v>9.82</v>
      </c>
      <c r="H9560" s="41">
        <f t="shared" si="225"/>
        <v>2.6023517714102162E-4</v>
      </c>
      <c r="I9560" s="42">
        <f t="shared" si="226"/>
        <v>122.26147085841365</v>
      </c>
      <c r="J9560" s="41">
        <f t="shared" si="227"/>
        <v>2.7277777777777776E-4</v>
      </c>
      <c r="K9560" s="42">
        <f t="shared" si="228"/>
        <v>5.0880569265382691</v>
      </c>
      <c r="L9560" s="41">
        <f t="shared" si="229"/>
        <v>2.6023517714102162E-4</v>
      </c>
      <c r="M9560" s="42">
        <f t="shared" si="230"/>
        <v>4.808302149109287</v>
      </c>
    </row>
    <row r="9561" spans="1:13" x14ac:dyDescent="0.2">
      <c r="A9561" s="84">
        <v>360</v>
      </c>
      <c r="B9561" s="85">
        <v>42884</v>
      </c>
      <c r="C9561" s="105">
        <v>16.86</v>
      </c>
      <c r="D9561" s="195">
        <f t="shared" si="231"/>
        <v>1</v>
      </c>
      <c r="F9561" s="96">
        <v>2.8</v>
      </c>
      <c r="G9561" s="91">
        <f t="shared" si="224"/>
        <v>9.83</v>
      </c>
      <c r="H9561" s="41">
        <f t="shared" si="225"/>
        <v>2.6048817063117902E-4</v>
      </c>
      <c r="I9561" s="42">
        <f t="shared" si="226"/>
        <v>122.29331852529623</v>
      </c>
      <c r="J9561" s="41">
        <f t="shared" si="227"/>
        <v>2.7305555555555557E-4</v>
      </c>
      <c r="K9561" s="42">
        <f t="shared" si="228"/>
        <v>5.0883299820938248</v>
      </c>
      <c r="L9561" s="41">
        <f t="shared" si="229"/>
        <v>2.6048817063117902E-4</v>
      </c>
      <c r="M9561" s="42">
        <f t="shared" si="230"/>
        <v>4.808562637279918</v>
      </c>
    </row>
    <row r="9562" spans="1:13" x14ac:dyDescent="0.2">
      <c r="A9562" s="84">
        <v>360</v>
      </c>
      <c r="B9562" s="85">
        <v>42885</v>
      </c>
      <c r="C9562" s="105">
        <v>16.91</v>
      </c>
      <c r="D9562" s="195">
        <f t="shared" si="231"/>
        <v>1</v>
      </c>
      <c r="F9562" s="96">
        <v>2.8</v>
      </c>
      <c r="G9562" s="91">
        <f t="shared" si="224"/>
        <v>9.8550000000000004</v>
      </c>
      <c r="H9562" s="41">
        <f t="shared" si="225"/>
        <v>2.6112055387228494E-4</v>
      </c>
      <c r="I9562" s="42">
        <f t="shared" si="226"/>
        <v>122.32525182436443</v>
      </c>
      <c r="J9562" s="41">
        <f t="shared" si="227"/>
        <v>2.7375000000000001E-4</v>
      </c>
      <c r="K9562" s="42">
        <f t="shared" si="228"/>
        <v>5.0886037320938247</v>
      </c>
      <c r="L9562" s="41">
        <f t="shared" si="229"/>
        <v>2.6112055387228494E-4</v>
      </c>
      <c r="M9562" s="42">
        <f t="shared" si="230"/>
        <v>4.8088237578337907</v>
      </c>
    </row>
    <row r="9563" spans="1:13" x14ac:dyDescent="0.2">
      <c r="A9563" s="84">
        <v>360</v>
      </c>
      <c r="B9563" s="85">
        <v>42886</v>
      </c>
      <c r="C9563" s="105">
        <v>16.91</v>
      </c>
      <c r="D9563" s="195">
        <f t="shared" si="231"/>
        <v>1</v>
      </c>
      <c r="F9563" s="96">
        <v>2.82</v>
      </c>
      <c r="G9563" s="91">
        <f t="shared" si="224"/>
        <v>9.8650000000000002</v>
      </c>
      <c r="H9563" s="41">
        <f t="shared" si="225"/>
        <v>2.6137346698584807E-4</v>
      </c>
      <c r="I9563" s="42">
        <f t="shared" si="226"/>
        <v>122.35722439953368</v>
      </c>
      <c r="J9563" s="41">
        <f t="shared" si="227"/>
        <v>2.7402777777777777E-4</v>
      </c>
      <c r="K9563" s="42">
        <f t="shared" si="228"/>
        <v>5.0888777598716022</v>
      </c>
      <c r="L9563" s="41">
        <f t="shared" si="229"/>
        <v>2.6137346698584807E-4</v>
      </c>
      <c r="M9563" s="42">
        <f t="shared" si="230"/>
        <v>4.8090851313007761</v>
      </c>
    </row>
    <row r="9564" spans="1:13" x14ac:dyDescent="0.2">
      <c r="A9564" s="84">
        <v>360</v>
      </c>
      <c r="B9564" s="85">
        <v>42887</v>
      </c>
      <c r="C9564" s="105">
        <v>16.89</v>
      </c>
      <c r="D9564" s="195">
        <f t="shared" si="231"/>
        <v>1</v>
      </c>
      <c r="F9564" s="96">
        <v>2.77</v>
      </c>
      <c r="G9564" s="91">
        <f t="shared" si="224"/>
        <v>9.83</v>
      </c>
      <c r="H9564" s="41">
        <f t="shared" si="225"/>
        <v>2.6048817063117902E-4</v>
      </c>
      <c r="I9564" s="42">
        <f t="shared" si="226"/>
        <v>122.38909700908103</v>
      </c>
      <c r="J9564" s="41">
        <f t="shared" si="227"/>
        <v>2.7305555555555557E-4</v>
      </c>
      <c r="K9564" s="42">
        <f t="shared" si="228"/>
        <v>5.0891508154271579</v>
      </c>
      <c r="L9564" s="41">
        <f t="shared" si="229"/>
        <v>2.6048817063117902E-4</v>
      </c>
      <c r="M9564" s="42">
        <f t="shared" si="230"/>
        <v>4.809345619471407</v>
      </c>
    </row>
    <row r="9565" spans="1:13" x14ac:dyDescent="0.2">
      <c r="A9565" s="84">
        <v>360</v>
      </c>
      <c r="B9565" s="85">
        <v>42888</v>
      </c>
      <c r="C9565" s="105">
        <v>16.899999999999999</v>
      </c>
      <c r="D9565" s="195">
        <f t="shared" si="231"/>
        <v>1</v>
      </c>
      <c r="F9565" s="96">
        <v>2.65</v>
      </c>
      <c r="G9565" s="91">
        <f t="shared" si="224"/>
        <v>9.7749999999999986</v>
      </c>
      <c r="H9565" s="41">
        <f t="shared" si="225"/>
        <v>2.5909642206922712E-4</v>
      </c>
      <c r="I9565" s="42">
        <f t="shared" si="226"/>
        <v>122.42080758621637</v>
      </c>
      <c r="J9565" s="41">
        <f t="shared" si="227"/>
        <v>2.7152777777777776E-4</v>
      </c>
      <c r="K9565" s="42">
        <f t="shared" si="228"/>
        <v>5.0894223432049355</v>
      </c>
      <c r="L9565" s="41">
        <f t="shared" si="229"/>
        <v>2.5909642206922712E-4</v>
      </c>
      <c r="M9565" s="42">
        <f t="shared" si="230"/>
        <v>4.8096047158934763</v>
      </c>
    </row>
    <row r="9566" spans="1:13" x14ac:dyDescent="0.2">
      <c r="A9566" s="84">
        <v>360</v>
      </c>
      <c r="B9566" s="85">
        <v>42889</v>
      </c>
      <c r="C9566" s="105">
        <v>16.899999999999999</v>
      </c>
      <c r="D9566" s="195">
        <f t="shared" si="231"/>
        <v>1</v>
      </c>
      <c r="F9566" s="96">
        <v>2.65</v>
      </c>
      <c r="G9566" s="91">
        <f t="shared" si="224"/>
        <v>9.7749999999999986</v>
      </c>
      <c r="H9566" s="41">
        <f t="shared" si="225"/>
        <v>2.5909642206922712E-4</v>
      </c>
      <c r="I9566" s="42">
        <f t="shared" si="226"/>
        <v>122.45252637944878</v>
      </c>
      <c r="J9566" s="41">
        <f t="shared" si="227"/>
        <v>2.7152777777777776E-4</v>
      </c>
      <c r="K9566" s="42">
        <f t="shared" si="228"/>
        <v>5.0896938709827131</v>
      </c>
      <c r="L9566" s="41">
        <f t="shared" si="229"/>
        <v>2.5909642206922712E-4</v>
      </c>
      <c r="M9566" s="42">
        <f t="shared" si="230"/>
        <v>4.8098638123155455</v>
      </c>
    </row>
    <row r="9567" spans="1:13" x14ac:dyDescent="0.2">
      <c r="A9567" s="84">
        <v>360</v>
      </c>
      <c r="B9567" s="85">
        <v>42890</v>
      </c>
      <c r="C9567" s="105">
        <v>16.899999999999999</v>
      </c>
      <c r="D9567" s="195">
        <f t="shared" si="231"/>
        <v>1</v>
      </c>
      <c r="F9567" s="96">
        <v>2.65</v>
      </c>
      <c r="G9567" s="91">
        <f t="shared" si="224"/>
        <v>9.7749999999999986</v>
      </c>
      <c r="H9567" s="41">
        <f t="shared" si="225"/>
        <v>2.5909642206922712E-4</v>
      </c>
      <c r="I9567" s="42">
        <f t="shared" si="226"/>
        <v>122.48425339090704</v>
      </c>
      <c r="J9567" s="41">
        <f t="shared" si="227"/>
        <v>2.7152777777777776E-4</v>
      </c>
      <c r="K9567" s="42">
        <f t="shared" si="228"/>
        <v>5.0899653987604907</v>
      </c>
      <c r="L9567" s="41">
        <f t="shared" si="229"/>
        <v>2.5909642206922712E-4</v>
      </c>
      <c r="M9567" s="42">
        <f t="shared" si="230"/>
        <v>4.8101229087376147</v>
      </c>
    </row>
    <row r="9568" spans="1:13" x14ac:dyDescent="0.2">
      <c r="A9568" s="84">
        <v>360</v>
      </c>
      <c r="B9568" s="85">
        <v>42891</v>
      </c>
      <c r="C9568" s="105">
        <v>16.87</v>
      </c>
      <c r="D9568" s="195">
        <f t="shared" si="231"/>
        <v>1</v>
      </c>
      <c r="F9568" s="96">
        <v>2.67</v>
      </c>
      <c r="G9568" s="91">
        <f t="shared" si="224"/>
        <v>9.77</v>
      </c>
      <c r="H9568" s="41">
        <f t="shared" si="225"/>
        <v>2.5896986499374108E-4</v>
      </c>
      <c r="I9568" s="42">
        <f t="shared" si="226"/>
        <v>122.51597312147155</v>
      </c>
      <c r="J9568" s="41">
        <f t="shared" si="227"/>
        <v>2.7138888888888888E-4</v>
      </c>
      <c r="K9568" s="42">
        <f t="shared" si="228"/>
        <v>5.0902367876493795</v>
      </c>
      <c r="L9568" s="41">
        <f t="shared" si="229"/>
        <v>2.5896986499374108E-4</v>
      </c>
      <c r="M9568" s="42">
        <f t="shared" si="230"/>
        <v>4.8103818786026089</v>
      </c>
    </row>
    <row r="9569" spans="1:13" x14ac:dyDescent="0.2">
      <c r="A9569" s="84">
        <v>360</v>
      </c>
      <c r="B9569" s="85">
        <v>42892</v>
      </c>
      <c r="C9569" s="105">
        <v>16.899999999999999</v>
      </c>
      <c r="D9569" s="195">
        <f t="shared" si="231"/>
        <v>1</v>
      </c>
      <c r="F9569" s="96">
        <v>2.72</v>
      </c>
      <c r="G9569" s="91">
        <f t="shared" si="224"/>
        <v>9.8099999999999987</v>
      </c>
      <c r="H9569" s="41">
        <f t="shared" si="225"/>
        <v>2.5998216067657509E-4</v>
      </c>
      <c r="I9569" s="42">
        <f t="shared" si="226"/>
        <v>122.54782508888105</v>
      </c>
      <c r="J9569" s="41">
        <f t="shared" si="227"/>
        <v>2.7249999999999996E-4</v>
      </c>
      <c r="K9569" s="42">
        <f t="shared" si="228"/>
        <v>5.0905092876493798</v>
      </c>
      <c r="L9569" s="41">
        <f t="shared" si="229"/>
        <v>2.5998216067657509E-4</v>
      </c>
      <c r="M9569" s="42">
        <f t="shared" si="230"/>
        <v>4.810641860763285</v>
      </c>
    </row>
    <row r="9570" spans="1:13" x14ac:dyDescent="0.2">
      <c r="A9570" s="84">
        <v>360</v>
      </c>
      <c r="B9570" s="85">
        <v>42893</v>
      </c>
      <c r="C9570" s="105">
        <v>16.88</v>
      </c>
      <c r="D9570" s="195">
        <f t="shared" si="231"/>
        <v>1</v>
      </c>
      <c r="F9570" s="96">
        <v>2.67</v>
      </c>
      <c r="G9570" s="91">
        <f t="shared" si="224"/>
        <v>9.7749999999999986</v>
      </c>
      <c r="H9570" s="41">
        <f t="shared" si="225"/>
        <v>2.5909642206922712E-4</v>
      </c>
      <c r="I9570" s="42">
        <f t="shared" si="226"/>
        <v>122.57957679189396</v>
      </c>
      <c r="J9570" s="41">
        <f t="shared" si="227"/>
        <v>2.7152777777777776E-4</v>
      </c>
      <c r="K9570" s="42">
        <f t="shared" si="228"/>
        <v>5.0907808154271574</v>
      </c>
      <c r="L9570" s="41">
        <f t="shared" si="229"/>
        <v>2.5909642206922712E-4</v>
      </c>
      <c r="M9570" s="42">
        <f t="shared" si="230"/>
        <v>4.8109009571853543</v>
      </c>
    </row>
    <row r="9571" spans="1:13" x14ac:dyDescent="0.2">
      <c r="A9571" s="84">
        <v>360</v>
      </c>
      <c r="B9571" s="85">
        <v>42894</v>
      </c>
      <c r="C9571" s="105">
        <v>16.920000000000002</v>
      </c>
      <c r="D9571" s="195">
        <f t="shared" si="231"/>
        <v>1</v>
      </c>
      <c r="F9571" s="96">
        <v>2.71</v>
      </c>
      <c r="G9571" s="91">
        <f t="shared" si="224"/>
        <v>9.8150000000000013</v>
      </c>
      <c r="H9571" s="41">
        <f t="shared" si="225"/>
        <v>2.601086717808343E-4</v>
      </c>
      <c r="I9571" s="42">
        <f t="shared" si="226"/>
        <v>122.61146080280075</v>
      </c>
      <c r="J9571" s="41">
        <f t="shared" si="227"/>
        <v>2.7263888888888894E-4</v>
      </c>
      <c r="K9571" s="42">
        <f t="shared" si="228"/>
        <v>5.0910534543160466</v>
      </c>
      <c r="L9571" s="41">
        <f t="shared" si="229"/>
        <v>2.601086717808343E-4</v>
      </c>
      <c r="M9571" s="42">
        <f t="shared" si="230"/>
        <v>4.8111610658571351</v>
      </c>
    </row>
    <row r="9572" spans="1:13" x14ac:dyDescent="0.2">
      <c r="A9572" s="84">
        <v>360</v>
      </c>
      <c r="B9572" s="85">
        <v>42895</v>
      </c>
      <c r="C9572" s="105">
        <v>16.95</v>
      </c>
      <c r="D9572" s="195">
        <f t="shared" si="231"/>
        <v>1</v>
      </c>
      <c r="F9572" s="96">
        <v>2.68</v>
      </c>
      <c r="G9572" s="91">
        <f t="shared" si="224"/>
        <v>9.8149999999999995</v>
      </c>
      <c r="H9572" s="41">
        <f t="shared" si="225"/>
        <v>2.601086717808343E-4</v>
      </c>
      <c r="I9572" s="42">
        <f t="shared" si="226"/>
        <v>122.64335310701527</v>
      </c>
      <c r="J9572" s="41">
        <f t="shared" si="227"/>
        <v>2.7263888888888889E-4</v>
      </c>
      <c r="K9572" s="42">
        <f t="shared" si="228"/>
        <v>5.0913260932049358</v>
      </c>
      <c r="L9572" s="41">
        <f t="shared" si="229"/>
        <v>2.601086717808343E-4</v>
      </c>
      <c r="M9572" s="42">
        <f t="shared" si="230"/>
        <v>4.8114211745289159</v>
      </c>
    </row>
    <row r="9573" spans="1:13" x14ac:dyDescent="0.2">
      <c r="A9573" s="84">
        <v>360</v>
      </c>
      <c r="B9573" s="85">
        <v>42896</v>
      </c>
      <c r="C9573" s="105">
        <v>16.95</v>
      </c>
      <c r="D9573" s="195">
        <f t="shared" si="231"/>
        <v>1</v>
      </c>
      <c r="F9573" s="96">
        <v>2.68</v>
      </c>
      <c r="G9573" s="91">
        <f t="shared" si="224"/>
        <v>9.8149999999999995</v>
      </c>
      <c r="H9573" s="41">
        <f t="shared" si="225"/>
        <v>2.601086717808343E-4</v>
      </c>
      <c r="I9573" s="42">
        <f t="shared" si="226"/>
        <v>122.67525370669469</v>
      </c>
      <c r="J9573" s="41">
        <f t="shared" si="227"/>
        <v>2.7263888888888889E-4</v>
      </c>
      <c r="K9573" s="42">
        <f t="shared" si="228"/>
        <v>5.091598732093825</v>
      </c>
      <c r="L9573" s="41">
        <f t="shared" si="229"/>
        <v>2.601086717808343E-4</v>
      </c>
      <c r="M9573" s="42">
        <f t="shared" si="230"/>
        <v>4.8116812832006968</v>
      </c>
    </row>
    <row r="9574" spans="1:13" x14ac:dyDescent="0.2">
      <c r="A9574" s="84">
        <v>360</v>
      </c>
      <c r="B9574" s="85">
        <v>42897</v>
      </c>
      <c r="C9574" s="105">
        <v>16.95</v>
      </c>
      <c r="D9574" s="195">
        <f t="shared" si="231"/>
        <v>1</v>
      </c>
      <c r="F9574" s="96">
        <v>2.68</v>
      </c>
      <c r="G9574" s="91">
        <f t="shared" si="224"/>
        <v>9.8149999999999995</v>
      </c>
      <c r="H9574" s="41">
        <f t="shared" si="225"/>
        <v>2.601086717808343E-4</v>
      </c>
      <c r="I9574" s="42">
        <f t="shared" si="226"/>
        <v>122.70716260399672</v>
      </c>
      <c r="J9574" s="41">
        <f t="shared" si="227"/>
        <v>2.7263888888888889E-4</v>
      </c>
      <c r="K9574" s="42">
        <f t="shared" si="228"/>
        <v>5.0918713709827141</v>
      </c>
      <c r="L9574" s="41">
        <f t="shared" si="229"/>
        <v>2.601086717808343E-4</v>
      </c>
      <c r="M9574" s="42">
        <f t="shared" si="230"/>
        <v>4.8119413918724776</v>
      </c>
    </row>
    <row r="9575" spans="1:13" x14ac:dyDescent="0.2">
      <c r="A9575" s="84">
        <v>360</v>
      </c>
      <c r="B9575" s="85">
        <v>42898</v>
      </c>
      <c r="C9575" s="105">
        <v>16.84</v>
      </c>
      <c r="D9575" s="195">
        <f t="shared" si="231"/>
        <v>1</v>
      </c>
      <c r="F9575" s="96">
        <v>2.69</v>
      </c>
      <c r="G9575" s="91">
        <f t="shared" si="224"/>
        <v>9.7650000000000006</v>
      </c>
      <c r="H9575" s="41">
        <f t="shared" si="225"/>
        <v>2.5884330216952023E-4</v>
      </c>
      <c r="I9575" s="42">
        <f t="shared" si="226"/>
        <v>122.738924531165</v>
      </c>
      <c r="J9575" s="41">
        <f t="shared" si="227"/>
        <v>2.7125000000000001E-4</v>
      </c>
      <c r="K9575" s="42">
        <f t="shared" si="228"/>
        <v>5.0921426209827141</v>
      </c>
      <c r="L9575" s="41">
        <f t="shared" si="229"/>
        <v>2.5884330216952023E-4</v>
      </c>
      <c r="M9575" s="42">
        <f t="shared" si="230"/>
        <v>4.8122002351746467</v>
      </c>
    </row>
    <row r="9576" spans="1:13" x14ac:dyDescent="0.2">
      <c r="A9576" s="84">
        <v>360</v>
      </c>
      <c r="B9576" s="85">
        <v>42899</v>
      </c>
      <c r="C9576" s="105">
        <v>16.93</v>
      </c>
      <c r="D9576" s="195">
        <f t="shared" si="231"/>
        <v>1</v>
      </c>
      <c r="F9576" s="96">
        <v>2.68</v>
      </c>
      <c r="G9576" s="91">
        <f t="shared" si="224"/>
        <v>9.8049999999999997</v>
      </c>
      <c r="H9576" s="41">
        <f t="shared" si="225"/>
        <v>2.5985564382779991E-4</v>
      </c>
      <c r="I9576" s="42">
        <f t="shared" si="226"/>
        <v>122.77081893342178</v>
      </c>
      <c r="J9576" s="41">
        <f t="shared" si="227"/>
        <v>2.7236111111111108E-4</v>
      </c>
      <c r="K9576" s="42">
        <f t="shared" si="228"/>
        <v>5.0924149820938256</v>
      </c>
      <c r="L9576" s="41">
        <f t="shared" si="229"/>
        <v>2.5985564382779991E-4</v>
      </c>
      <c r="M9576" s="42">
        <f t="shared" si="230"/>
        <v>4.8124600908184743</v>
      </c>
    </row>
    <row r="9577" spans="1:13" x14ac:dyDescent="0.2">
      <c r="A9577" s="84">
        <v>360</v>
      </c>
      <c r="B9577" s="85">
        <v>42900</v>
      </c>
      <c r="C9577" s="105">
        <v>16.84</v>
      </c>
      <c r="D9577" s="195">
        <f t="shared" si="231"/>
        <v>1</v>
      </c>
      <c r="F9577" s="96">
        <v>2.71</v>
      </c>
      <c r="G9577" s="91">
        <f t="shared" si="224"/>
        <v>9.7750000000000004</v>
      </c>
      <c r="H9577" s="41">
        <f t="shared" si="225"/>
        <v>2.5909642206922712E-4</v>
      </c>
      <c r="I9577" s="42">
        <f t="shared" si="226"/>
        <v>122.80262841334194</v>
      </c>
      <c r="J9577" s="41">
        <f t="shared" si="227"/>
        <v>2.7152777777777776E-4</v>
      </c>
      <c r="K9577" s="42">
        <f t="shared" si="228"/>
        <v>5.0926865098716032</v>
      </c>
      <c r="L9577" s="41">
        <f t="shared" si="229"/>
        <v>2.5909642206922712E-4</v>
      </c>
      <c r="M9577" s="42">
        <f t="shared" si="230"/>
        <v>4.8127191872405435</v>
      </c>
    </row>
    <row r="9578" spans="1:13" x14ac:dyDescent="0.2">
      <c r="A9578" s="84">
        <v>360</v>
      </c>
      <c r="B9578" s="85">
        <v>42901</v>
      </c>
      <c r="C9578" s="105">
        <v>16.87</v>
      </c>
      <c r="D9578" s="195">
        <f t="shared" si="231"/>
        <v>1</v>
      </c>
      <c r="F9578" s="96">
        <v>2.7</v>
      </c>
      <c r="G9578" s="91">
        <f t="shared" si="224"/>
        <v>9.7850000000000001</v>
      </c>
      <c r="H9578" s="41">
        <f t="shared" si="225"/>
        <v>2.5934951897621517E-4</v>
      </c>
      <c r="I9578" s="42">
        <f t="shared" si="226"/>
        <v>122.83447721594995</v>
      </c>
      <c r="J9578" s="41">
        <f t="shared" si="227"/>
        <v>2.7180555555555557E-4</v>
      </c>
      <c r="K9578" s="42">
        <f t="shared" si="228"/>
        <v>5.0929583154271585</v>
      </c>
      <c r="L9578" s="41">
        <f t="shared" si="229"/>
        <v>2.5934951897621517E-4</v>
      </c>
      <c r="M9578" s="42">
        <f t="shared" si="230"/>
        <v>4.8129785367595197</v>
      </c>
    </row>
    <row r="9579" spans="1:13" x14ac:dyDescent="0.2">
      <c r="A9579" s="84">
        <v>360</v>
      </c>
      <c r="B9579" s="85">
        <v>42902</v>
      </c>
      <c r="C9579" s="105">
        <v>16.77</v>
      </c>
      <c r="D9579" s="195">
        <f t="shared" si="231"/>
        <v>1</v>
      </c>
      <c r="F9579" s="96">
        <v>2.69</v>
      </c>
      <c r="G9579" s="91">
        <f t="shared" ref="G9579:G9642" si="232">(C9579+F9579)/2</f>
        <v>9.73</v>
      </c>
      <c r="H9579" s="41">
        <f t="shared" ref="H9579:H9642" si="233">((1+G9579/100)^(1/360))-1</f>
        <v>2.5795720139010214E-4</v>
      </c>
      <c r="I9579" s="42">
        <f t="shared" ref="I9579:I9642" si="234">I9578*(1+H9579)</f>
        <v>122.86616325392679</v>
      </c>
      <c r="J9579" s="41">
        <f t="shared" ref="J9579:J9642" si="235">((C9579+F9579)/2)/36000</f>
        <v>2.7027777777777781E-4</v>
      </c>
      <c r="K9579" s="42">
        <f t="shared" ref="K9579:K9642" si="236">K9578+J9579</f>
        <v>5.0932285932049366</v>
      </c>
      <c r="L9579" s="41">
        <f t="shared" ref="L9579:L9642" si="237">((1+G9579/100)^(1/360))-1</f>
        <v>2.5795720139010214E-4</v>
      </c>
      <c r="M9579" s="42">
        <f t="shared" ref="M9579:M9642" si="238">M9578+L9579</f>
        <v>4.8132364939609094</v>
      </c>
    </row>
    <row r="9580" spans="1:13" x14ac:dyDescent="0.2">
      <c r="A9580" s="84">
        <v>360</v>
      </c>
      <c r="B9580" s="85">
        <v>42903</v>
      </c>
      <c r="C9580" s="105">
        <v>16.77</v>
      </c>
      <c r="D9580" s="195">
        <f t="shared" si="231"/>
        <v>1</v>
      </c>
      <c r="F9580" s="96">
        <v>2.69</v>
      </c>
      <c r="G9580" s="91">
        <f t="shared" si="232"/>
        <v>9.73</v>
      </c>
      <c r="H9580" s="41">
        <f t="shared" si="233"/>
        <v>2.5795720139010214E-4</v>
      </c>
      <c r="I9580" s="42">
        <f t="shared" si="234"/>
        <v>122.89785746554531</v>
      </c>
      <c r="J9580" s="41">
        <f t="shared" si="235"/>
        <v>2.7027777777777781E-4</v>
      </c>
      <c r="K9580" s="42">
        <f t="shared" si="236"/>
        <v>5.0934988709827147</v>
      </c>
      <c r="L9580" s="41">
        <f t="shared" si="237"/>
        <v>2.5795720139010214E-4</v>
      </c>
      <c r="M9580" s="42">
        <f t="shared" si="238"/>
        <v>4.813494451162299</v>
      </c>
    </row>
    <row r="9581" spans="1:13" x14ac:dyDescent="0.2">
      <c r="A9581" s="84">
        <v>360</v>
      </c>
      <c r="B9581" s="85">
        <v>42904</v>
      </c>
      <c r="C9581" s="105">
        <v>16.77</v>
      </c>
      <c r="D9581" s="195">
        <f t="shared" si="231"/>
        <v>1</v>
      </c>
      <c r="F9581" s="96">
        <v>2.69</v>
      </c>
      <c r="G9581" s="91">
        <f t="shared" si="232"/>
        <v>9.73</v>
      </c>
      <c r="H9581" s="41">
        <f t="shared" si="233"/>
        <v>2.5795720139010214E-4</v>
      </c>
      <c r="I9581" s="42">
        <f t="shared" si="234"/>
        <v>122.92955985291397</v>
      </c>
      <c r="J9581" s="41">
        <f t="shared" si="235"/>
        <v>2.7027777777777781E-4</v>
      </c>
      <c r="K9581" s="42">
        <f t="shared" si="236"/>
        <v>5.0937691487604928</v>
      </c>
      <c r="L9581" s="41">
        <f t="shared" si="237"/>
        <v>2.5795720139010214E-4</v>
      </c>
      <c r="M9581" s="42">
        <f t="shared" si="238"/>
        <v>4.8137524083636887</v>
      </c>
    </row>
    <row r="9582" spans="1:13" x14ac:dyDescent="0.2">
      <c r="A9582" s="84">
        <v>360</v>
      </c>
      <c r="B9582" s="85">
        <v>42905</v>
      </c>
      <c r="C9582" s="105">
        <v>16.79</v>
      </c>
      <c r="D9582" s="195">
        <f t="shared" si="231"/>
        <v>1</v>
      </c>
      <c r="F9582" s="96">
        <v>2.7</v>
      </c>
      <c r="G9582" s="91">
        <f t="shared" si="232"/>
        <v>9.7449999999999992</v>
      </c>
      <c r="H9582" s="41">
        <f t="shared" si="233"/>
        <v>2.5833699337418636E-4</v>
      </c>
      <c r="I9582" s="42">
        <f t="shared" si="234"/>
        <v>122.96131710580318</v>
      </c>
      <c r="J9582" s="41">
        <f t="shared" si="235"/>
        <v>2.7069444444444444E-4</v>
      </c>
      <c r="K9582" s="42">
        <f t="shared" si="236"/>
        <v>5.0940398432049374</v>
      </c>
      <c r="L9582" s="41">
        <f t="shared" si="237"/>
        <v>2.5833699337418636E-4</v>
      </c>
      <c r="M9582" s="42">
        <f t="shared" si="238"/>
        <v>4.8140107453570629</v>
      </c>
    </row>
    <row r="9583" spans="1:13" x14ac:dyDescent="0.2">
      <c r="A9583" s="84">
        <v>360</v>
      </c>
      <c r="B9583" s="85">
        <v>42906</v>
      </c>
      <c r="C9583" s="105">
        <v>16.940000000000001</v>
      </c>
      <c r="D9583" s="195">
        <f t="shared" si="231"/>
        <v>1</v>
      </c>
      <c r="F9583" s="96">
        <v>2.66</v>
      </c>
      <c r="G9583" s="91">
        <f t="shared" si="232"/>
        <v>9.8000000000000007</v>
      </c>
      <c r="H9583" s="41">
        <f t="shared" si="233"/>
        <v>2.5972912123384262E-4</v>
      </c>
      <c r="I9583" s="42">
        <f t="shared" si="234"/>
        <v>122.99325374064082</v>
      </c>
      <c r="J9583" s="41">
        <f t="shared" si="235"/>
        <v>2.7222222222222226E-4</v>
      </c>
      <c r="K9583" s="42">
        <f t="shared" si="236"/>
        <v>5.0943120654271592</v>
      </c>
      <c r="L9583" s="41">
        <f t="shared" si="237"/>
        <v>2.5972912123384262E-4</v>
      </c>
      <c r="M9583" s="42">
        <f t="shared" si="238"/>
        <v>4.8142704744782971</v>
      </c>
    </row>
    <row r="9584" spans="1:13" x14ac:dyDescent="0.2">
      <c r="A9584" s="84">
        <v>360</v>
      </c>
      <c r="B9584" s="85">
        <v>42907</v>
      </c>
      <c r="C9584" s="105">
        <v>16.93</v>
      </c>
      <c r="D9584" s="195">
        <f t="shared" si="231"/>
        <v>1</v>
      </c>
      <c r="F9584" s="96">
        <v>2.68</v>
      </c>
      <c r="G9584" s="91">
        <f t="shared" si="232"/>
        <v>9.8049999999999997</v>
      </c>
      <c r="H9584" s="41">
        <f t="shared" si="233"/>
        <v>2.5985564382779991E-4</v>
      </c>
      <c r="I9584" s="42">
        <f t="shared" si="234"/>
        <v>123.02521423177808</v>
      </c>
      <c r="J9584" s="41">
        <f t="shared" si="235"/>
        <v>2.7236111111111108E-4</v>
      </c>
      <c r="K9584" s="42">
        <f t="shared" si="236"/>
        <v>5.0945844265382707</v>
      </c>
      <c r="L9584" s="41">
        <f t="shared" si="237"/>
        <v>2.5985564382779991E-4</v>
      </c>
      <c r="M9584" s="42">
        <f t="shared" si="238"/>
        <v>4.8145303301221247</v>
      </c>
    </row>
    <row r="9585" spans="1:13" x14ac:dyDescent="0.2">
      <c r="A9585" s="84">
        <v>360</v>
      </c>
      <c r="B9585" s="85">
        <v>42908</v>
      </c>
      <c r="C9585" s="105">
        <v>17.809999999999999</v>
      </c>
      <c r="D9585" s="195">
        <f t="shared" si="231"/>
        <v>1</v>
      </c>
      <c r="F9585" s="96">
        <v>2.76</v>
      </c>
      <c r="G9585" s="91">
        <f t="shared" si="232"/>
        <v>10.285</v>
      </c>
      <c r="H9585" s="41">
        <f t="shared" si="233"/>
        <v>2.7197514041277238E-4</v>
      </c>
      <c r="I9585" s="42">
        <f t="shared" si="234"/>
        <v>123.05867403169307</v>
      </c>
      <c r="J9585" s="41">
        <f t="shared" si="235"/>
        <v>2.8569444444444443E-4</v>
      </c>
      <c r="K9585" s="42">
        <f t="shared" si="236"/>
        <v>5.0948701209827147</v>
      </c>
      <c r="L9585" s="41">
        <f t="shared" si="237"/>
        <v>2.7197514041277238E-4</v>
      </c>
      <c r="M9585" s="42">
        <f t="shared" si="238"/>
        <v>4.8148023052625373</v>
      </c>
    </row>
    <row r="9586" spans="1:13" x14ac:dyDescent="0.2">
      <c r="A9586" s="84">
        <v>360</v>
      </c>
      <c r="B9586" s="85">
        <v>42909</v>
      </c>
      <c r="C9586" s="105">
        <v>17.850000000000001</v>
      </c>
      <c r="D9586" s="195">
        <f t="shared" si="231"/>
        <v>1</v>
      </c>
      <c r="F9586" s="96">
        <v>2.83</v>
      </c>
      <c r="G9586" s="91">
        <f t="shared" si="232"/>
        <v>10.34</v>
      </c>
      <c r="H9586" s="41">
        <f t="shared" si="233"/>
        <v>2.7336047243342598E-4</v>
      </c>
      <c r="I9586" s="42">
        <f t="shared" si="234"/>
        <v>123.09231340896341</v>
      </c>
      <c r="J9586" s="41">
        <f t="shared" si="235"/>
        <v>2.8722222222222224E-4</v>
      </c>
      <c r="K9586" s="42">
        <f t="shared" si="236"/>
        <v>5.0951573432049369</v>
      </c>
      <c r="L9586" s="41">
        <f t="shared" si="237"/>
        <v>2.7336047243342598E-4</v>
      </c>
      <c r="M9586" s="42">
        <f t="shared" si="238"/>
        <v>4.8150756657349705</v>
      </c>
    </row>
    <row r="9587" spans="1:13" x14ac:dyDescent="0.2">
      <c r="A9587" s="84">
        <v>360</v>
      </c>
      <c r="B9587" s="85">
        <v>42910</v>
      </c>
      <c r="C9587" s="105">
        <v>17.850000000000001</v>
      </c>
      <c r="D9587" s="195">
        <f t="shared" si="231"/>
        <v>1</v>
      </c>
      <c r="F9587" s="96">
        <v>2.83</v>
      </c>
      <c r="G9587" s="91">
        <f t="shared" si="232"/>
        <v>10.34</v>
      </c>
      <c r="H9587" s="41">
        <f t="shared" si="233"/>
        <v>2.7336047243342598E-4</v>
      </c>
      <c r="I9587" s="42">
        <f t="shared" si="234"/>
        <v>123.12596198190981</v>
      </c>
      <c r="J9587" s="41">
        <f t="shared" si="235"/>
        <v>2.8722222222222224E-4</v>
      </c>
      <c r="K9587" s="42">
        <f t="shared" si="236"/>
        <v>5.095444565427159</v>
      </c>
      <c r="L9587" s="41">
        <f t="shared" si="237"/>
        <v>2.7336047243342598E-4</v>
      </c>
      <c r="M9587" s="42">
        <f t="shared" si="238"/>
        <v>4.8153490262074037</v>
      </c>
    </row>
    <row r="9588" spans="1:13" x14ac:dyDescent="0.2">
      <c r="A9588" s="84">
        <v>360</v>
      </c>
      <c r="B9588" s="85">
        <v>42911</v>
      </c>
      <c r="C9588" s="105">
        <v>17.850000000000001</v>
      </c>
      <c r="D9588" s="195">
        <f t="shared" si="231"/>
        <v>1</v>
      </c>
      <c r="F9588" s="96">
        <v>2.83</v>
      </c>
      <c r="G9588" s="91">
        <f t="shared" si="232"/>
        <v>10.34</v>
      </c>
      <c r="H9588" s="41">
        <f t="shared" si="233"/>
        <v>2.7336047243342598E-4</v>
      </c>
      <c r="I9588" s="42">
        <f t="shared" si="234"/>
        <v>123.159619753046</v>
      </c>
      <c r="J9588" s="41">
        <f t="shared" si="235"/>
        <v>2.8722222222222224E-4</v>
      </c>
      <c r="K9588" s="42">
        <f t="shared" si="236"/>
        <v>5.0957317876493811</v>
      </c>
      <c r="L9588" s="41">
        <f t="shared" si="237"/>
        <v>2.7336047243342598E-4</v>
      </c>
      <c r="M9588" s="42">
        <f t="shared" si="238"/>
        <v>4.8156223866798369</v>
      </c>
    </row>
    <row r="9589" spans="1:13" x14ac:dyDescent="0.2">
      <c r="A9589" s="84">
        <v>360</v>
      </c>
      <c r="B9589" s="85">
        <v>42912</v>
      </c>
      <c r="C9589" s="105">
        <v>17.96</v>
      </c>
      <c r="D9589" s="195">
        <f t="shared" si="231"/>
        <v>1</v>
      </c>
      <c r="F9589" s="96">
        <v>2.82</v>
      </c>
      <c r="G9589" s="91">
        <f t="shared" si="232"/>
        <v>10.39</v>
      </c>
      <c r="H9589" s="41">
        <f t="shared" si="233"/>
        <v>2.7461926775274037E-4</v>
      </c>
      <c r="I9589" s="42">
        <f t="shared" si="234"/>
        <v>123.19344175763929</v>
      </c>
      <c r="J9589" s="41">
        <f t="shared" si="235"/>
        <v>2.8861111111111112E-4</v>
      </c>
      <c r="K9589" s="42">
        <f t="shared" si="236"/>
        <v>5.0960203987604924</v>
      </c>
      <c r="L9589" s="41">
        <f t="shared" si="237"/>
        <v>2.7461926775274037E-4</v>
      </c>
      <c r="M9589" s="42">
        <f t="shared" si="238"/>
        <v>4.8158970059475896</v>
      </c>
    </row>
    <row r="9590" spans="1:13" x14ac:dyDescent="0.2">
      <c r="A9590" s="84">
        <v>360</v>
      </c>
      <c r="B9590" s="85">
        <v>42913</v>
      </c>
      <c r="C9590" s="105">
        <v>17.14</v>
      </c>
      <c r="D9590" s="195">
        <f t="shared" si="231"/>
        <v>1</v>
      </c>
      <c r="F9590" s="96">
        <v>2.81</v>
      </c>
      <c r="G9590" s="91">
        <f t="shared" si="232"/>
        <v>9.9749999999999996</v>
      </c>
      <c r="H9590" s="41">
        <f t="shared" si="233"/>
        <v>2.6415399709844856E-4</v>
      </c>
      <c r="I9590" s="42">
        <f t="shared" si="234"/>
        <v>123.22598379769589</v>
      </c>
      <c r="J9590" s="41">
        <f t="shared" si="235"/>
        <v>2.7708333333333334E-4</v>
      </c>
      <c r="K9590" s="42">
        <f t="shared" si="236"/>
        <v>5.096297482093826</v>
      </c>
      <c r="L9590" s="41">
        <f t="shared" si="237"/>
        <v>2.6415399709844856E-4</v>
      </c>
      <c r="M9590" s="42">
        <f t="shared" si="238"/>
        <v>4.8161611599446879</v>
      </c>
    </row>
    <row r="9591" spans="1:13" x14ac:dyDescent="0.2">
      <c r="A9591" s="84">
        <v>360</v>
      </c>
      <c r="B9591" s="85">
        <v>42914</v>
      </c>
      <c r="C9591" s="105">
        <v>17.2</v>
      </c>
      <c r="D9591" s="195">
        <f t="shared" si="231"/>
        <v>1</v>
      </c>
      <c r="F9591" s="96">
        <v>2.79</v>
      </c>
      <c r="G9591" s="91">
        <f t="shared" si="232"/>
        <v>9.9949999999999992</v>
      </c>
      <c r="H9591" s="41">
        <f t="shared" si="233"/>
        <v>2.6465925004170998E-4</v>
      </c>
      <c r="I9591" s="42">
        <f t="shared" si="234"/>
        <v>123.25859669415344</v>
      </c>
      <c r="J9591" s="41">
        <f t="shared" si="235"/>
        <v>2.7763888888888885E-4</v>
      </c>
      <c r="K9591" s="42">
        <f t="shared" si="236"/>
        <v>5.096575120982715</v>
      </c>
      <c r="L9591" s="41">
        <f t="shared" si="237"/>
        <v>2.6465925004170998E-4</v>
      </c>
      <c r="M9591" s="42">
        <f t="shared" si="238"/>
        <v>4.8164258191947296</v>
      </c>
    </row>
    <row r="9592" spans="1:13" x14ac:dyDescent="0.2">
      <c r="A9592" s="84">
        <v>360</v>
      </c>
      <c r="B9592" s="85">
        <v>42915</v>
      </c>
      <c r="C9592" s="105">
        <v>17.2</v>
      </c>
      <c r="D9592" s="195">
        <f t="shared" si="231"/>
        <v>1</v>
      </c>
      <c r="F9592" s="96">
        <v>2.79</v>
      </c>
      <c r="G9592" s="91">
        <f t="shared" si="232"/>
        <v>9.9949999999999992</v>
      </c>
      <c r="H9592" s="41">
        <f t="shared" si="233"/>
        <v>2.6465925004170998E-4</v>
      </c>
      <c r="I9592" s="42">
        <f t="shared" si="234"/>
        <v>123.29121822191571</v>
      </c>
      <c r="J9592" s="41">
        <f t="shared" si="235"/>
        <v>2.7763888888888885E-4</v>
      </c>
      <c r="K9592" s="42">
        <f t="shared" si="236"/>
        <v>5.096852759871604</v>
      </c>
      <c r="L9592" s="41">
        <f t="shared" si="237"/>
        <v>2.6465925004170998E-4</v>
      </c>
      <c r="M9592" s="42">
        <f t="shared" si="238"/>
        <v>4.8166904784447713</v>
      </c>
    </row>
    <row r="9593" spans="1:13" x14ac:dyDescent="0.2">
      <c r="A9593" s="84">
        <v>360</v>
      </c>
      <c r="B9593" s="85">
        <v>42916</v>
      </c>
      <c r="C9593" s="105">
        <v>17.2</v>
      </c>
      <c r="D9593" s="195">
        <f t="shared" si="231"/>
        <v>1</v>
      </c>
      <c r="F9593" s="96">
        <v>2.79</v>
      </c>
      <c r="G9593" s="91">
        <f t="shared" si="232"/>
        <v>9.9949999999999992</v>
      </c>
      <c r="H9593" s="41">
        <f t="shared" si="233"/>
        <v>2.6465925004170998E-4</v>
      </c>
      <c r="I9593" s="42">
        <f t="shared" si="234"/>
        <v>123.32384838326705</v>
      </c>
      <c r="J9593" s="41">
        <f t="shared" si="235"/>
        <v>2.7763888888888885E-4</v>
      </c>
      <c r="K9593" s="42">
        <f t="shared" si="236"/>
        <v>5.097130398760493</v>
      </c>
      <c r="L9593" s="41">
        <f t="shared" si="237"/>
        <v>2.6465925004170998E-4</v>
      </c>
      <c r="M9593" s="42">
        <f t="shared" si="238"/>
        <v>4.816955137694813</v>
      </c>
    </row>
    <row r="9594" spans="1:13" x14ac:dyDescent="0.2">
      <c r="A9594" s="84">
        <v>360</v>
      </c>
      <c r="B9594" s="85">
        <v>42917</v>
      </c>
      <c r="C9594" s="105">
        <v>17.2</v>
      </c>
      <c r="D9594" s="195">
        <f t="shared" si="231"/>
        <v>1</v>
      </c>
      <c r="F9594" s="96">
        <v>2.79</v>
      </c>
      <c r="G9594" s="91">
        <f t="shared" si="232"/>
        <v>9.9949999999999992</v>
      </c>
      <c r="H9594" s="41">
        <f t="shared" si="233"/>
        <v>2.6465925004170998E-4</v>
      </c>
      <c r="I9594" s="42">
        <f t="shared" si="234"/>
        <v>123.35648718049242</v>
      </c>
      <c r="J9594" s="41">
        <f t="shared" si="235"/>
        <v>2.7763888888888885E-4</v>
      </c>
      <c r="K9594" s="42">
        <f t="shared" si="236"/>
        <v>5.097408037649382</v>
      </c>
      <c r="L9594" s="41">
        <f t="shared" si="237"/>
        <v>2.6465925004170998E-4</v>
      </c>
      <c r="M9594" s="42">
        <f t="shared" si="238"/>
        <v>4.8172197969448547</v>
      </c>
    </row>
    <row r="9595" spans="1:13" x14ac:dyDescent="0.2">
      <c r="A9595" s="84">
        <v>360</v>
      </c>
      <c r="B9595" s="85">
        <v>42918</v>
      </c>
      <c r="C9595" s="105">
        <v>17.2</v>
      </c>
      <c r="D9595" s="195">
        <f t="shared" si="231"/>
        <v>1</v>
      </c>
      <c r="F9595" s="96">
        <v>2.79</v>
      </c>
      <c r="G9595" s="91">
        <f t="shared" si="232"/>
        <v>9.9949999999999992</v>
      </c>
      <c r="H9595" s="41">
        <f t="shared" si="233"/>
        <v>2.6465925004170998E-4</v>
      </c>
      <c r="I9595" s="42">
        <f t="shared" si="234"/>
        <v>123.3891346158774</v>
      </c>
      <c r="J9595" s="41">
        <f t="shared" si="235"/>
        <v>2.7763888888888885E-4</v>
      </c>
      <c r="K9595" s="42">
        <f t="shared" si="236"/>
        <v>5.097685676538271</v>
      </c>
      <c r="L9595" s="41">
        <f t="shared" si="237"/>
        <v>2.6465925004170998E-4</v>
      </c>
      <c r="M9595" s="42">
        <f t="shared" si="238"/>
        <v>4.8174844561948964</v>
      </c>
    </row>
    <row r="9596" spans="1:13" x14ac:dyDescent="0.2">
      <c r="A9596" s="84">
        <v>360</v>
      </c>
      <c r="B9596" s="85">
        <v>42919</v>
      </c>
      <c r="C9596" s="105">
        <v>18.16</v>
      </c>
      <c r="D9596" s="195">
        <f t="shared" ref="D9596:D9659" si="239">B9596-B9595</f>
        <v>1</v>
      </c>
      <c r="F9596" s="96">
        <v>2.78</v>
      </c>
      <c r="G9596" s="91">
        <f t="shared" si="232"/>
        <v>10.47</v>
      </c>
      <c r="H9596" s="41">
        <f t="shared" si="233"/>
        <v>2.7663215810957986E-4</v>
      </c>
      <c r="I9596" s="42">
        <f t="shared" si="234"/>
        <v>123.42326801847346</v>
      </c>
      <c r="J9596" s="41">
        <f t="shared" si="235"/>
        <v>2.9083333333333337E-4</v>
      </c>
      <c r="K9596" s="42">
        <f t="shared" si="236"/>
        <v>5.0979765098716046</v>
      </c>
      <c r="L9596" s="41">
        <f t="shared" si="237"/>
        <v>2.7663215810957986E-4</v>
      </c>
      <c r="M9596" s="42">
        <f t="shared" si="238"/>
        <v>4.8177610883530058</v>
      </c>
    </row>
    <row r="9597" spans="1:13" x14ac:dyDescent="0.2">
      <c r="A9597" s="84">
        <v>360</v>
      </c>
      <c r="B9597" s="85">
        <v>42920</v>
      </c>
      <c r="C9597" s="105">
        <v>17.7</v>
      </c>
      <c r="D9597" s="195">
        <f t="shared" si="239"/>
        <v>1</v>
      </c>
      <c r="F9597" s="96">
        <v>2.75</v>
      </c>
      <c r="G9597" s="91">
        <f t="shared" si="232"/>
        <v>10.225</v>
      </c>
      <c r="H9597" s="41">
        <f t="shared" si="233"/>
        <v>2.7046308314604417E-4</v>
      </c>
      <c r="I9597" s="42">
        <f t="shared" si="234"/>
        <v>123.45664945607371</v>
      </c>
      <c r="J9597" s="41">
        <f t="shared" si="235"/>
        <v>2.8402777777777779E-4</v>
      </c>
      <c r="K9597" s="42">
        <f t="shared" si="236"/>
        <v>5.0982605376493826</v>
      </c>
      <c r="L9597" s="41">
        <f t="shared" si="237"/>
        <v>2.7046308314604417E-4</v>
      </c>
      <c r="M9597" s="42">
        <f t="shared" si="238"/>
        <v>4.8180315514361514</v>
      </c>
    </row>
    <row r="9598" spans="1:13" x14ac:dyDescent="0.2">
      <c r="A9598" s="84">
        <v>360</v>
      </c>
      <c r="B9598" s="85">
        <v>42921</v>
      </c>
      <c r="C9598" s="105">
        <v>17.66</v>
      </c>
      <c r="D9598" s="195">
        <f t="shared" si="239"/>
        <v>1</v>
      </c>
      <c r="F9598" s="96">
        <v>2.71</v>
      </c>
      <c r="G9598" s="91">
        <f t="shared" si="232"/>
        <v>10.185</v>
      </c>
      <c r="H9598" s="41">
        <f t="shared" si="233"/>
        <v>2.6945458890570428E-4</v>
      </c>
      <c r="I9598" s="42">
        <f t="shared" si="234"/>
        <v>123.48991541680057</v>
      </c>
      <c r="J9598" s="41">
        <f t="shared" si="235"/>
        <v>2.8291666666666667E-4</v>
      </c>
      <c r="K9598" s="42">
        <f t="shared" si="236"/>
        <v>5.0985434543160491</v>
      </c>
      <c r="L9598" s="41">
        <f t="shared" si="237"/>
        <v>2.6945458890570428E-4</v>
      </c>
      <c r="M9598" s="42">
        <f t="shared" si="238"/>
        <v>4.8183010060250568</v>
      </c>
    </row>
    <row r="9599" spans="1:13" x14ac:dyDescent="0.2">
      <c r="A9599" s="84">
        <v>360</v>
      </c>
      <c r="B9599" s="85">
        <v>42922</v>
      </c>
      <c r="C9599" s="105">
        <v>17.7</v>
      </c>
      <c r="D9599" s="195">
        <f t="shared" si="239"/>
        <v>1</v>
      </c>
      <c r="F9599" s="96">
        <v>2.7</v>
      </c>
      <c r="G9599" s="91">
        <f t="shared" si="232"/>
        <v>10.199999999999999</v>
      </c>
      <c r="H9599" s="41">
        <f t="shared" si="233"/>
        <v>2.6983281702341877E-4</v>
      </c>
      <c r="I9599" s="42">
        <f t="shared" si="234"/>
        <v>123.52323704855147</v>
      </c>
      <c r="J9599" s="41">
        <f t="shared" si="235"/>
        <v>2.833333333333333E-4</v>
      </c>
      <c r="K9599" s="42">
        <f t="shared" si="236"/>
        <v>5.098826787649382</v>
      </c>
      <c r="L9599" s="41">
        <f t="shared" si="237"/>
        <v>2.6983281702341877E-4</v>
      </c>
      <c r="M9599" s="42">
        <f t="shared" si="238"/>
        <v>4.8185708388420805</v>
      </c>
    </row>
    <row r="9600" spans="1:13" x14ac:dyDescent="0.2">
      <c r="A9600" s="84">
        <v>360</v>
      </c>
      <c r="B9600" s="85">
        <v>42923</v>
      </c>
      <c r="C9600" s="105">
        <v>16.75</v>
      </c>
      <c r="D9600" s="195">
        <f t="shared" si="239"/>
        <v>1</v>
      </c>
      <c r="F9600" s="96">
        <v>2.68</v>
      </c>
      <c r="G9600" s="91">
        <f t="shared" si="232"/>
        <v>9.7149999999999999</v>
      </c>
      <c r="H9600" s="41">
        <f t="shared" si="233"/>
        <v>2.575773576294349E-4</v>
      </c>
      <c r="I9600" s="42">
        <f t="shared" si="234"/>
        <v>123.55505383755626</v>
      </c>
      <c r="J9600" s="41">
        <f t="shared" si="235"/>
        <v>2.6986111111111113E-4</v>
      </c>
      <c r="K9600" s="42">
        <f t="shared" si="236"/>
        <v>5.0990966487604927</v>
      </c>
      <c r="L9600" s="41">
        <f t="shared" si="237"/>
        <v>2.575773576294349E-4</v>
      </c>
      <c r="M9600" s="42">
        <f t="shared" si="238"/>
        <v>4.8188284161997101</v>
      </c>
    </row>
    <row r="9601" spans="1:13" x14ac:dyDescent="0.2">
      <c r="A9601" s="84">
        <v>360</v>
      </c>
      <c r="B9601" s="85">
        <v>42924</v>
      </c>
      <c r="C9601" s="105">
        <v>16.75</v>
      </c>
      <c r="D9601" s="195">
        <f t="shared" si="239"/>
        <v>1</v>
      </c>
      <c r="F9601" s="96">
        <v>2.68</v>
      </c>
      <c r="G9601" s="91">
        <f t="shared" si="232"/>
        <v>9.7149999999999999</v>
      </c>
      <c r="H9601" s="41">
        <f t="shared" si="233"/>
        <v>2.575773576294349E-4</v>
      </c>
      <c r="I9601" s="42">
        <f t="shared" si="234"/>
        <v>123.5868788218455</v>
      </c>
      <c r="J9601" s="41">
        <f t="shared" si="235"/>
        <v>2.6986111111111113E-4</v>
      </c>
      <c r="K9601" s="42">
        <f t="shared" si="236"/>
        <v>5.0993665098716034</v>
      </c>
      <c r="L9601" s="41">
        <f t="shared" si="237"/>
        <v>2.575773576294349E-4</v>
      </c>
      <c r="M9601" s="42">
        <f t="shared" si="238"/>
        <v>4.8190859935573398</v>
      </c>
    </row>
    <row r="9602" spans="1:13" x14ac:dyDescent="0.2">
      <c r="A9602" s="84">
        <v>360</v>
      </c>
      <c r="B9602" s="85">
        <v>42925</v>
      </c>
      <c r="C9602" s="105">
        <v>16.75</v>
      </c>
      <c r="D9602" s="195">
        <f t="shared" si="239"/>
        <v>1</v>
      </c>
      <c r="F9602" s="96">
        <v>2.68</v>
      </c>
      <c r="G9602" s="91">
        <f t="shared" si="232"/>
        <v>9.7149999999999999</v>
      </c>
      <c r="H9602" s="41">
        <f t="shared" si="233"/>
        <v>2.575773576294349E-4</v>
      </c>
      <c r="I9602" s="42">
        <f t="shared" si="234"/>
        <v>123.61871200353011</v>
      </c>
      <c r="J9602" s="41">
        <f t="shared" si="235"/>
        <v>2.6986111111111113E-4</v>
      </c>
      <c r="K9602" s="42">
        <f t="shared" si="236"/>
        <v>5.0996363709827142</v>
      </c>
      <c r="L9602" s="41">
        <f t="shared" si="237"/>
        <v>2.575773576294349E-4</v>
      </c>
      <c r="M9602" s="42">
        <f t="shared" si="238"/>
        <v>4.8193435709149695</v>
      </c>
    </row>
    <row r="9603" spans="1:13" x14ac:dyDescent="0.2">
      <c r="A9603" s="84">
        <v>360</v>
      </c>
      <c r="B9603" s="85">
        <v>42926</v>
      </c>
      <c r="C9603" s="105">
        <v>16.649999999999999</v>
      </c>
      <c r="D9603" s="195">
        <f t="shared" si="239"/>
        <v>1</v>
      </c>
      <c r="F9603" s="96">
        <v>2.7</v>
      </c>
      <c r="G9603" s="91">
        <f t="shared" si="232"/>
        <v>9.6749999999999989</v>
      </c>
      <c r="H9603" s="41">
        <f t="shared" si="233"/>
        <v>2.5656418769659517E-4</v>
      </c>
      <c r="I9603" s="42">
        <f t="shared" si="234"/>
        <v>123.65042813795939</v>
      </c>
      <c r="J9603" s="41">
        <f t="shared" si="235"/>
        <v>2.6874999999999995E-4</v>
      </c>
      <c r="K9603" s="42">
        <f t="shared" si="236"/>
        <v>5.0999051209827142</v>
      </c>
      <c r="L9603" s="41">
        <f t="shared" si="237"/>
        <v>2.5656418769659517E-4</v>
      </c>
      <c r="M9603" s="42">
        <f t="shared" si="238"/>
        <v>4.8196001351026663</v>
      </c>
    </row>
    <row r="9604" spans="1:13" x14ac:dyDescent="0.2">
      <c r="A9604" s="84">
        <v>360</v>
      </c>
      <c r="B9604" s="85">
        <v>42927</v>
      </c>
      <c r="C9604" s="105">
        <v>16.78</v>
      </c>
      <c r="D9604" s="195">
        <f t="shared" si="239"/>
        <v>1</v>
      </c>
      <c r="F9604" s="96">
        <v>2.72</v>
      </c>
      <c r="G9604" s="91">
        <f t="shared" si="232"/>
        <v>9.75</v>
      </c>
      <c r="H9604" s="41">
        <f t="shared" si="233"/>
        <v>2.5846357919867557E-4</v>
      </c>
      <c r="I9604" s="42">
        <f t="shared" si="234"/>
        <v>123.68238727018539</v>
      </c>
      <c r="J9604" s="41">
        <f t="shared" si="235"/>
        <v>2.7083333333333332E-4</v>
      </c>
      <c r="K9604" s="42">
        <f t="shared" si="236"/>
        <v>5.1001759543160476</v>
      </c>
      <c r="L9604" s="41">
        <f t="shared" si="237"/>
        <v>2.5846357919867557E-4</v>
      </c>
      <c r="M9604" s="42">
        <f t="shared" si="238"/>
        <v>4.8198585986818649</v>
      </c>
    </row>
    <row r="9605" spans="1:13" x14ac:dyDescent="0.2">
      <c r="A9605" s="84">
        <v>360</v>
      </c>
      <c r="B9605" s="85">
        <v>42928</v>
      </c>
      <c r="C9605" s="105">
        <v>16.62</v>
      </c>
      <c r="D9605" s="195">
        <f t="shared" si="239"/>
        <v>1</v>
      </c>
      <c r="F9605" s="96">
        <v>2.71</v>
      </c>
      <c r="G9605" s="91">
        <f t="shared" si="232"/>
        <v>9.6650000000000009</v>
      </c>
      <c r="H9605" s="41">
        <f t="shared" si="233"/>
        <v>2.5631083763677509E-4</v>
      </c>
      <c r="I9605" s="42">
        <f t="shared" si="234"/>
        <v>123.71408840646752</v>
      </c>
      <c r="J9605" s="41">
        <f t="shared" si="235"/>
        <v>2.6847222222222225E-4</v>
      </c>
      <c r="K9605" s="42">
        <f t="shared" si="236"/>
        <v>5.10044442653827</v>
      </c>
      <c r="L9605" s="41">
        <f t="shared" si="237"/>
        <v>2.5631083763677509E-4</v>
      </c>
      <c r="M9605" s="42">
        <f t="shared" si="238"/>
        <v>4.8201149095195017</v>
      </c>
    </row>
    <row r="9606" spans="1:13" x14ac:dyDescent="0.2">
      <c r="A9606" s="84">
        <v>360</v>
      </c>
      <c r="B9606" s="85">
        <v>42929</v>
      </c>
      <c r="C9606" s="105">
        <v>16.62</v>
      </c>
      <c r="D9606" s="195">
        <f t="shared" si="239"/>
        <v>1</v>
      </c>
      <c r="F9606" s="96">
        <v>2.69</v>
      </c>
      <c r="G9606" s="91">
        <f t="shared" si="232"/>
        <v>9.6550000000000011</v>
      </c>
      <c r="H9606" s="41">
        <f t="shared" si="233"/>
        <v>2.5605746453805089E-4</v>
      </c>
      <c r="I9606" s="42">
        <f t="shared" si="234"/>
        <v>123.74576632227252</v>
      </c>
      <c r="J9606" s="41">
        <f t="shared" si="235"/>
        <v>2.6819444444444449E-4</v>
      </c>
      <c r="K9606" s="42">
        <f t="shared" si="236"/>
        <v>5.1007126209827147</v>
      </c>
      <c r="L9606" s="41">
        <f t="shared" si="237"/>
        <v>2.5605746453805089E-4</v>
      </c>
      <c r="M9606" s="42">
        <f t="shared" si="238"/>
        <v>4.82037096698404</v>
      </c>
    </row>
    <row r="9607" spans="1:13" x14ac:dyDescent="0.2">
      <c r="A9607" s="84">
        <v>360</v>
      </c>
      <c r="B9607" s="85">
        <v>42930</v>
      </c>
      <c r="C9607" s="105">
        <v>16.510000000000002</v>
      </c>
      <c r="D9607" s="195">
        <f t="shared" si="239"/>
        <v>1</v>
      </c>
      <c r="F9607" s="96">
        <v>2.65</v>
      </c>
      <c r="G9607" s="91">
        <f t="shared" si="232"/>
        <v>9.58</v>
      </c>
      <c r="H9607" s="41">
        <f t="shared" si="233"/>
        <v>2.541564315026168E-4</v>
      </c>
      <c r="I9607" s="42">
        <f t="shared" si="234"/>
        <v>123.77721710465454</v>
      </c>
      <c r="J9607" s="41">
        <f t="shared" si="235"/>
        <v>2.6611111111111112E-4</v>
      </c>
      <c r="K9607" s="42">
        <f t="shared" si="236"/>
        <v>5.100978732093826</v>
      </c>
      <c r="L9607" s="41">
        <f t="shared" si="237"/>
        <v>2.541564315026168E-4</v>
      </c>
      <c r="M9607" s="42">
        <f t="shared" si="238"/>
        <v>4.8206251234155424</v>
      </c>
    </row>
    <row r="9608" spans="1:13" x14ac:dyDescent="0.2">
      <c r="A9608" s="84">
        <v>360</v>
      </c>
      <c r="B9608" s="85">
        <v>42931</v>
      </c>
      <c r="C9608" s="105">
        <v>16.510000000000002</v>
      </c>
      <c r="D9608" s="195">
        <f t="shared" si="239"/>
        <v>1</v>
      </c>
      <c r="F9608" s="96">
        <v>2.65</v>
      </c>
      <c r="G9608" s="91">
        <f t="shared" si="232"/>
        <v>9.58</v>
      </c>
      <c r="H9608" s="41">
        <f t="shared" si="233"/>
        <v>2.541564315026168E-4</v>
      </c>
      <c r="I9608" s="42">
        <f t="shared" si="234"/>
        <v>123.80867588045518</v>
      </c>
      <c r="J9608" s="41">
        <f t="shared" si="235"/>
        <v>2.6611111111111112E-4</v>
      </c>
      <c r="K9608" s="42">
        <f t="shared" si="236"/>
        <v>5.1012448432049373</v>
      </c>
      <c r="L9608" s="41">
        <f t="shared" si="237"/>
        <v>2.541564315026168E-4</v>
      </c>
      <c r="M9608" s="42">
        <f t="shared" si="238"/>
        <v>4.8208792798470448</v>
      </c>
    </row>
    <row r="9609" spans="1:13" x14ac:dyDescent="0.2">
      <c r="A9609" s="84">
        <v>360</v>
      </c>
      <c r="B9609" s="85">
        <v>42932</v>
      </c>
      <c r="C9609" s="105">
        <v>16.510000000000002</v>
      </c>
      <c r="D9609" s="195">
        <f t="shared" si="239"/>
        <v>1</v>
      </c>
      <c r="F9609" s="96">
        <v>2.65</v>
      </c>
      <c r="G9609" s="91">
        <f t="shared" si="232"/>
        <v>9.58</v>
      </c>
      <c r="H9609" s="41">
        <f t="shared" si="233"/>
        <v>2.541564315026168E-4</v>
      </c>
      <c r="I9609" s="42">
        <f t="shared" si="234"/>
        <v>123.84014265170602</v>
      </c>
      <c r="J9609" s="41">
        <f t="shared" si="235"/>
        <v>2.6611111111111112E-4</v>
      </c>
      <c r="K9609" s="42">
        <f t="shared" si="236"/>
        <v>5.1015109543160486</v>
      </c>
      <c r="L9609" s="41">
        <f t="shared" si="237"/>
        <v>2.541564315026168E-4</v>
      </c>
      <c r="M9609" s="42">
        <f t="shared" si="238"/>
        <v>4.8211334362785472</v>
      </c>
    </row>
    <row r="9610" spans="1:13" x14ac:dyDescent="0.2">
      <c r="A9610" s="84">
        <v>360</v>
      </c>
      <c r="B9610" s="85">
        <v>42933</v>
      </c>
      <c r="C9610" s="105">
        <v>17.329999999999998</v>
      </c>
      <c r="D9610" s="195">
        <f t="shared" si="239"/>
        <v>1</v>
      </c>
      <c r="F9610" s="96">
        <v>2.66</v>
      </c>
      <c r="G9610" s="91">
        <f t="shared" si="232"/>
        <v>9.9949999999999992</v>
      </c>
      <c r="H9610" s="41">
        <f t="shared" si="233"/>
        <v>2.6465925004170998E-4</v>
      </c>
      <c r="I9610" s="42">
        <f t="shared" si="234"/>
        <v>123.87291809098528</v>
      </c>
      <c r="J9610" s="41">
        <f t="shared" si="235"/>
        <v>2.7763888888888885E-4</v>
      </c>
      <c r="K9610" s="42">
        <f t="shared" si="236"/>
        <v>5.1017885932049376</v>
      </c>
      <c r="L9610" s="41">
        <f t="shared" si="237"/>
        <v>2.6465925004170998E-4</v>
      </c>
      <c r="M9610" s="42">
        <f t="shared" si="238"/>
        <v>4.8213980955285889</v>
      </c>
    </row>
    <row r="9611" spans="1:13" x14ac:dyDescent="0.2">
      <c r="A9611" s="84">
        <v>360</v>
      </c>
      <c r="B9611" s="85">
        <v>42934</v>
      </c>
      <c r="C9611" s="105">
        <v>17.420000000000002</v>
      </c>
      <c r="D9611" s="195">
        <f t="shared" si="239"/>
        <v>1</v>
      </c>
      <c r="F9611" s="96">
        <v>2.67</v>
      </c>
      <c r="G9611" s="91">
        <f t="shared" si="232"/>
        <v>10.045000000000002</v>
      </c>
      <c r="H9611" s="41">
        <f t="shared" si="233"/>
        <v>2.6592198170138914E-4</v>
      </c>
      <c r="I9611" s="42">
        <f t="shared" si="234"/>
        <v>123.90585862284317</v>
      </c>
      <c r="J9611" s="41">
        <f t="shared" si="235"/>
        <v>2.7902777777777784E-4</v>
      </c>
      <c r="K9611" s="42">
        <f t="shared" si="236"/>
        <v>5.1020676209827158</v>
      </c>
      <c r="L9611" s="41">
        <f t="shared" si="237"/>
        <v>2.6592198170138914E-4</v>
      </c>
      <c r="M9611" s="42">
        <f t="shared" si="238"/>
        <v>4.8216640175102903</v>
      </c>
    </row>
    <row r="9612" spans="1:13" x14ac:dyDescent="0.2">
      <c r="A9612" s="84">
        <v>360</v>
      </c>
      <c r="B9612" s="85">
        <v>42935</v>
      </c>
      <c r="C9612" s="105">
        <v>17.23</v>
      </c>
      <c r="D9612" s="195">
        <f t="shared" si="239"/>
        <v>1</v>
      </c>
      <c r="F9612" s="96">
        <v>2.68</v>
      </c>
      <c r="G9612" s="91">
        <f t="shared" si="232"/>
        <v>9.9550000000000001</v>
      </c>
      <c r="H9612" s="41">
        <f t="shared" si="233"/>
        <v>2.6364865251715663E-4</v>
      </c>
      <c r="I9612" s="42">
        <f t="shared" si="234"/>
        <v>123.93852623550806</v>
      </c>
      <c r="J9612" s="41">
        <f t="shared" si="235"/>
        <v>2.7652777777777777E-4</v>
      </c>
      <c r="K9612" s="42">
        <f t="shared" si="236"/>
        <v>5.1023441487604932</v>
      </c>
      <c r="L9612" s="41">
        <f t="shared" si="237"/>
        <v>2.6364865251715663E-4</v>
      </c>
      <c r="M9612" s="42">
        <f t="shared" si="238"/>
        <v>4.8219276661628072</v>
      </c>
    </row>
    <row r="9613" spans="1:13" x14ac:dyDescent="0.2">
      <c r="A9613" s="84">
        <v>360</v>
      </c>
      <c r="B9613" s="85">
        <v>42936</v>
      </c>
      <c r="C9613" s="105">
        <v>17.23</v>
      </c>
      <c r="D9613" s="195">
        <f t="shared" si="239"/>
        <v>1</v>
      </c>
      <c r="F9613" s="96">
        <v>2.68</v>
      </c>
      <c r="G9613" s="91">
        <f t="shared" si="232"/>
        <v>9.9550000000000001</v>
      </c>
      <c r="H9613" s="41">
        <f t="shared" si="233"/>
        <v>2.6364865251715663E-4</v>
      </c>
      <c r="I9613" s="42">
        <f t="shared" si="234"/>
        <v>123.97120246094502</v>
      </c>
      <c r="J9613" s="41">
        <f t="shared" si="235"/>
        <v>2.7652777777777777E-4</v>
      </c>
      <c r="K9613" s="42">
        <f t="shared" si="236"/>
        <v>5.1026206765382707</v>
      </c>
      <c r="L9613" s="41">
        <f t="shared" si="237"/>
        <v>2.6364865251715663E-4</v>
      </c>
      <c r="M9613" s="42">
        <f t="shared" si="238"/>
        <v>4.8221913148153241</v>
      </c>
    </row>
    <row r="9614" spans="1:13" x14ac:dyDescent="0.2">
      <c r="A9614" s="84">
        <v>360</v>
      </c>
      <c r="B9614" s="85">
        <v>42937</v>
      </c>
      <c r="C9614" s="105">
        <v>17.350000000000001</v>
      </c>
      <c r="D9614" s="195">
        <f t="shared" si="239"/>
        <v>1</v>
      </c>
      <c r="F9614" s="96">
        <v>2.67</v>
      </c>
      <c r="G9614" s="91">
        <f t="shared" si="232"/>
        <v>10.010000000000002</v>
      </c>
      <c r="H9614" s="41">
        <f t="shared" si="233"/>
        <v>2.6503812963163398E-4</v>
      </c>
      <c r="I9614" s="42">
        <f t="shared" si="234"/>
        <v>124.00405955657345</v>
      </c>
      <c r="J9614" s="41">
        <f t="shared" si="235"/>
        <v>2.7805555555555559E-4</v>
      </c>
      <c r="K9614" s="42">
        <f t="shared" si="236"/>
        <v>5.1028987320938262</v>
      </c>
      <c r="L9614" s="41">
        <f t="shared" si="237"/>
        <v>2.6503812963163398E-4</v>
      </c>
      <c r="M9614" s="42">
        <f t="shared" si="238"/>
        <v>4.8224563529449558</v>
      </c>
    </row>
    <row r="9615" spans="1:13" x14ac:dyDescent="0.2">
      <c r="A9615" s="84">
        <v>360</v>
      </c>
      <c r="B9615" s="85">
        <v>42938</v>
      </c>
      <c r="C9615" s="105">
        <v>17.350000000000001</v>
      </c>
      <c r="D9615" s="195">
        <f t="shared" si="239"/>
        <v>1</v>
      </c>
      <c r="F9615" s="96">
        <v>2.67</v>
      </c>
      <c r="G9615" s="91">
        <f t="shared" si="232"/>
        <v>10.010000000000002</v>
      </c>
      <c r="H9615" s="41">
        <f t="shared" si="233"/>
        <v>2.6503812963163398E-4</v>
      </c>
      <c r="I9615" s="42">
        <f t="shared" si="234"/>
        <v>124.03692536058506</v>
      </c>
      <c r="J9615" s="41">
        <f t="shared" si="235"/>
        <v>2.7805555555555559E-4</v>
      </c>
      <c r="K9615" s="42">
        <f t="shared" si="236"/>
        <v>5.1031767876493817</v>
      </c>
      <c r="L9615" s="41">
        <f t="shared" si="237"/>
        <v>2.6503812963163398E-4</v>
      </c>
      <c r="M9615" s="42">
        <f t="shared" si="238"/>
        <v>4.8227213910745874</v>
      </c>
    </row>
    <row r="9616" spans="1:13" x14ac:dyDescent="0.2">
      <c r="A9616" s="84">
        <v>360</v>
      </c>
      <c r="B9616" s="85">
        <v>42939</v>
      </c>
      <c r="C9616" s="105">
        <v>17.350000000000001</v>
      </c>
      <c r="D9616" s="195">
        <f t="shared" si="239"/>
        <v>1</v>
      </c>
      <c r="F9616" s="96">
        <v>2.67</v>
      </c>
      <c r="G9616" s="91">
        <f t="shared" si="232"/>
        <v>10.010000000000002</v>
      </c>
      <c r="H9616" s="41">
        <f t="shared" si="233"/>
        <v>2.6503812963163398E-4</v>
      </c>
      <c r="I9616" s="42">
        <f t="shared" si="234"/>
        <v>124.06979987528788</v>
      </c>
      <c r="J9616" s="41">
        <f t="shared" si="235"/>
        <v>2.7805555555555559E-4</v>
      </c>
      <c r="K9616" s="42">
        <f t="shared" si="236"/>
        <v>5.1034548432049371</v>
      </c>
      <c r="L9616" s="41">
        <f t="shared" si="237"/>
        <v>2.6503812963163398E-4</v>
      </c>
      <c r="M9616" s="42">
        <f t="shared" si="238"/>
        <v>4.822986429204219</v>
      </c>
    </row>
    <row r="9617" spans="1:13" x14ac:dyDescent="0.2">
      <c r="A9617" s="84">
        <v>360</v>
      </c>
      <c r="B9617" s="85">
        <v>42940</v>
      </c>
      <c r="C9617" s="105">
        <v>17.079999999999998</v>
      </c>
      <c r="D9617" s="195">
        <f t="shared" si="239"/>
        <v>1</v>
      </c>
      <c r="F9617" s="96">
        <v>2.65</v>
      </c>
      <c r="G9617" s="91">
        <f t="shared" si="232"/>
        <v>9.8649999999999984</v>
      </c>
      <c r="H9617" s="41">
        <f t="shared" si="233"/>
        <v>2.6137346698584807E-4</v>
      </c>
      <c r="I9617" s="42">
        <f t="shared" si="234"/>
        <v>124.10222842902952</v>
      </c>
      <c r="J9617" s="41">
        <f t="shared" si="235"/>
        <v>2.7402777777777771E-4</v>
      </c>
      <c r="K9617" s="42">
        <f t="shared" si="236"/>
        <v>5.1037288709827147</v>
      </c>
      <c r="L9617" s="41">
        <f t="shared" si="237"/>
        <v>2.6137346698584807E-4</v>
      </c>
      <c r="M9617" s="42">
        <f t="shared" si="238"/>
        <v>4.8232478026712045</v>
      </c>
    </row>
    <row r="9618" spans="1:13" x14ac:dyDescent="0.2">
      <c r="A9618" s="84">
        <v>360</v>
      </c>
      <c r="B9618" s="85">
        <v>42941</v>
      </c>
      <c r="C9618" s="105">
        <v>17.100000000000001</v>
      </c>
      <c r="D9618" s="195">
        <f t="shared" si="239"/>
        <v>1</v>
      </c>
      <c r="F9618" s="96">
        <v>2.69</v>
      </c>
      <c r="G9618" s="91">
        <f t="shared" si="232"/>
        <v>9.8950000000000014</v>
      </c>
      <c r="H9618" s="41">
        <f t="shared" si="233"/>
        <v>2.621320686111428E-4</v>
      </c>
      <c r="I9618" s="42">
        <f t="shared" si="234"/>
        <v>124.13475960288687</v>
      </c>
      <c r="J9618" s="41">
        <f t="shared" si="235"/>
        <v>2.7486111111111114E-4</v>
      </c>
      <c r="K9618" s="42">
        <f t="shared" si="236"/>
        <v>5.1040037320938261</v>
      </c>
      <c r="L9618" s="41">
        <f t="shared" si="237"/>
        <v>2.621320686111428E-4</v>
      </c>
      <c r="M9618" s="42">
        <f t="shared" si="238"/>
        <v>4.8235099347398158</v>
      </c>
    </row>
    <row r="9619" spans="1:13" x14ac:dyDescent="0.2">
      <c r="A9619" s="84">
        <v>360</v>
      </c>
      <c r="B9619" s="85">
        <v>42942</v>
      </c>
      <c r="C9619" s="105">
        <v>17.07</v>
      </c>
      <c r="D9619" s="195">
        <f t="shared" si="239"/>
        <v>1</v>
      </c>
      <c r="F9619" s="96">
        <v>2.69</v>
      </c>
      <c r="G9619" s="91">
        <f t="shared" si="232"/>
        <v>9.8800000000000008</v>
      </c>
      <c r="H9619" s="41">
        <f t="shared" si="233"/>
        <v>2.6175279361617676E-4</v>
      </c>
      <c r="I9619" s="42">
        <f t="shared" si="234"/>
        <v>124.1672522229978</v>
      </c>
      <c r="J9619" s="41">
        <f t="shared" si="235"/>
        <v>2.7444444444444445E-4</v>
      </c>
      <c r="K9619" s="42">
        <f t="shared" si="236"/>
        <v>5.1042781765382701</v>
      </c>
      <c r="L9619" s="41">
        <f t="shared" si="237"/>
        <v>2.6175279361617676E-4</v>
      </c>
      <c r="M9619" s="42">
        <f t="shared" si="238"/>
        <v>4.8237716875334318</v>
      </c>
    </row>
    <row r="9620" spans="1:13" x14ac:dyDescent="0.2">
      <c r="A9620" s="84">
        <v>360</v>
      </c>
      <c r="B9620" s="85">
        <v>42943</v>
      </c>
      <c r="C9620" s="105">
        <v>17.07</v>
      </c>
      <c r="D9620" s="195">
        <f t="shared" si="239"/>
        <v>1</v>
      </c>
      <c r="F9620" s="96">
        <v>2.69</v>
      </c>
      <c r="G9620" s="91">
        <f t="shared" si="232"/>
        <v>9.8800000000000008</v>
      </c>
      <c r="H9620" s="41">
        <f t="shared" si="233"/>
        <v>2.6175279361617676E-4</v>
      </c>
      <c r="I9620" s="42">
        <f t="shared" si="234"/>
        <v>124.19975334814282</v>
      </c>
      <c r="J9620" s="41">
        <f t="shared" si="235"/>
        <v>2.7444444444444445E-4</v>
      </c>
      <c r="K9620" s="42">
        <f t="shared" si="236"/>
        <v>5.1045526209827141</v>
      </c>
      <c r="L9620" s="41">
        <f t="shared" si="237"/>
        <v>2.6175279361617676E-4</v>
      </c>
      <c r="M9620" s="42">
        <f t="shared" si="238"/>
        <v>4.8240334403270477</v>
      </c>
    </row>
    <row r="9621" spans="1:13" x14ac:dyDescent="0.2">
      <c r="A9621" s="84">
        <v>360</v>
      </c>
      <c r="B9621" s="85">
        <v>42944</v>
      </c>
      <c r="C9621" s="105">
        <v>17.07</v>
      </c>
      <c r="D9621" s="195">
        <f t="shared" si="239"/>
        <v>1</v>
      </c>
      <c r="F9621" s="96">
        <v>2.69</v>
      </c>
      <c r="G9621" s="91">
        <f t="shared" si="232"/>
        <v>9.8800000000000008</v>
      </c>
      <c r="H9621" s="41">
        <f t="shared" si="233"/>
        <v>2.6175279361617676E-4</v>
      </c>
      <c r="I9621" s="42">
        <f t="shared" si="234"/>
        <v>124.23226298054814</v>
      </c>
      <c r="J9621" s="41">
        <f t="shared" si="235"/>
        <v>2.7444444444444445E-4</v>
      </c>
      <c r="K9621" s="42">
        <f t="shared" si="236"/>
        <v>5.1048270654271581</v>
      </c>
      <c r="L9621" s="41">
        <f t="shared" si="237"/>
        <v>2.6175279361617676E-4</v>
      </c>
      <c r="M9621" s="42">
        <f t="shared" si="238"/>
        <v>4.8242951931206637</v>
      </c>
    </row>
    <row r="9622" spans="1:13" x14ac:dyDescent="0.2">
      <c r="A9622" s="84">
        <v>360</v>
      </c>
      <c r="B9622" s="85">
        <v>42945</v>
      </c>
      <c r="C9622" s="105">
        <v>17.07</v>
      </c>
      <c r="D9622" s="195">
        <f t="shared" si="239"/>
        <v>1</v>
      </c>
      <c r="F9622" s="96">
        <v>2.69</v>
      </c>
      <c r="G9622" s="91">
        <f t="shared" si="232"/>
        <v>9.8800000000000008</v>
      </c>
      <c r="H9622" s="41">
        <f t="shared" si="233"/>
        <v>2.6175279361617676E-4</v>
      </c>
      <c r="I9622" s="42">
        <f t="shared" si="234"/>
        <v>124.26478112244057</v>
      </c>
      <c r="J9622" s="41">
        <f t="shared" si="235"/>
        <v>2.7444444444444445E-4</v>
      </c>
      <c r="K9622" s="42">
        <f t="shared" si="236"/>
        <v>5.1051015098716022</v>
      </c>
      <c r="L9622" s="41">
        <f t="shared" si="237"/>
        <v>2.6175279361617676E-4</v>
      </c>
      <c r="M9622" s="42">
        <f t="shared" si="238"/>
        <v>4.8245569459142796</v>
      </c>
    </row>
    <row r="9623" spans="1:13" x14ac:dyDescent="0.2">
      <c r="A9623" s="84">
        <v>360</v>
      </c>
      <c r="B9623" s="85">
        <v>42946</v>
      </c>
      <c r="C9623" s="105">
        <v>17.07</v>
      </c>
      <c r="D9623" s="195">
        <f t="shared" si="239"/>
        <v>1</v>
      </c>
      <c r="F9623" s="96">
        <v>2.69</v>
      </c>
      <c r="G9623" s="91">
        <f t="shared" si="232"/>
        <v>9.8800000000000008</v>
      </c>
      <c r="H9623" s="41">
        <f t="shared" si="233"/>
        <v>2.6175279361617676E-4</v>
      </c>
      <c r="I9623" s="42">
        <f t="shared" si="234"/>
        <v>124.29730777604748</v>
      </c>
      <c r="J9623" s="41">
        <f t="shared" si="235"/>
        <v>2.7444444444444445E-4</v>
      </c>
      <c r="K9623" s="42">
        <f t="shared" si="236"/>
        <v>5.1053759543160462</v>
      </c>
      <c r="L9623" s="41">
        <f t="shared" si="237"/>
        <v>2.6175279361617676E-4</v>
      </c>
      <c r="M9623" s="42">
        <f t="shared" si="238"/>
        <v>4.8248186987078956</v>
      </c>
    </row>
    <row r="9624" spans="1:13" x14ac:dyDescent="0.2">
      <c r="A9624" s="84">
        <v>360</v>
      </c>
      <c r="B9624" s="85">
        <v>42947</v>
      </c>
      <c r="C9624" s="105">
        <v>17.12</v>
      </c>
      <c r="D9624" s="195">
        <f t="shared" si="239"/>
        <v>1</v>
      </c>
      <c r="F9624" s="96">
        <v>2.69</v>
      </c>
      <c r="G9624" s="91">
        <f t="shared" si="232"/>
        <v>9.9050000000000011</v>
      </c>
      <c r="H9624" s="41">
        <f t="shared" si="233"/>
        <v>2.6238488992813558E-4</v>
      </c>
      <c r="I9624" s="42">
        <f t="shared" si="234"/>
        <v>124.32992151146665</v>
      </c>
      <c r="J9624" s="41">
        <f t="shared" si="235"/>
        <v>2.7513888888888889E-4</v>
      </c>
      <c r="K9624" s="42">
        <f t="shared" si="236"/>
        <v>5.1056510932049353</v>
      </c>
      <c r="L9624" s="41">
        <f t="shared" si="237"/>
        <v>2.6238488992813558E-4</v>
      </c>
      <c r="M9624" s="42">
        <f t="shared" si="238"/>
        <v>4.8250810835978237</v>
      </c>
    </row>
    <row r="9625" spans="1:13" x14ac:dyDescent="0.2">
      <c r="A9625" s="84">
        <v>360</v>
      </c>
      <c r="B9625" s="85">
        <v>42948</v>
      </c>
      <c r="C9625" s="105">
        <v>17.25</v>
      </c>
      <c r="D9625" s="195">
        <f t="shared" si="239"/>
        <v>1</v>
      </c>
      <c r="F9625" s="96">
        <v>2.65</v>
      </c>
      <c r="G9625" s="91">
        <f t="shared" si="232"/>
        <v>9.9499999999999993</v>
      </c>
      <c r="H9625" s="41">
        <f t="shared" si="233"/>
        <v>2.635223020492905E-4</v>
      </c>
      <c r="I9625" s="42">
        <f t="shared" si="234"/>
        <v>124.36268521859697</v>
      </c>
      <c r="J9625" s="41">
        <f t="shared" si="235"/>
        <v>2.7638888888888884E-4</v>
      </c>
      <c r="K9625" s="42">
        <f t="shared" si="236"/>
        <v>5.1059274820938239</v>
      </c>
      <c r="L9625" s="41">
        <f t="shared" si="237"/>
        <v>2.635223020492905E-4</v>
      </c>
      <c r="M9625" s="42">
        <f t="shared" si="238"/>
        <v>4.8253446058998728</v>
      </c>
    </row>
    <row r="9626" spans="1:13" x14ac:dyDescent="0.2">
      <c r="A9626" s="84">
        <v>360</v>
      </c>
      <c r="B9626" s="85">
        <v>42949</v>
      </c>
      <c r="C9626" s="105">
        <v>17.21</v>
      </c>
      <c r="D9626" s="195">
        <f t="shared" si="239"/>
        <v>1</v>
      </c>
      <c r="F9626" s="96">
        <v>2.65</v>
      </c>
      <c r="G9626" s="91">
        <f t="shared" si="232"/>
        <v>9.93</v>
      </c>
      <c r="H9626" s="41">
        <f t="shared" si="233"/>
        <v>2.6301684287344251E-4</v>
      </c>
      <c r="I9626" s="42">
        <f t="shared" si="234"/>
        <v>124.39539469943442</v>
      </c>
      <c r="J9626" s="41">
        <f t="shared" si="235"/>
        <v>2.7583333333333333E-4</v>
      </c>
      <c r="K9626" s="42">
        <f t="shared" si="236"/>
        <v>5.1062033154271571</v>
      </c>
      <c r="L9626" s="41">
        <f t="shared" si="237"/>
        <v>2.6301684287344251E-4</v>
      </c>
      <c r="M9626" s="42">
        <f t="shared" si="238"/>
        <v>4.825607622742746</v>
      </c>
    </row>
    <row r="9627" spans="1:13" x14ac:dyDescent="0.2">
      <c r="A9627" s="84">
        <v>360</v>
      </c>
      <c r="B9627" s="85">
        <v>42950</v>
      </c>
      <c r="C9627" s="105">
        <v>17.23</v>
      </c>
      <c r="D9627" s="195">
        <f t="shared" si="239"/>
        <v>1</v>
      </c>
      <c r="F9627" s="96">
        <v>2.63</v>
      </c>
      <c r="G9627" s="91">
        <f t="shared" si="232"/>
        <v>9.93</v>
      </c>
      <c r="H9627" s="41">
        <f t="shared" si="233"/>
        <v>2.6301684287344251E-4</v>
      </c>
      <c r="I9627" s="42">
        <f t="shared" si="234"/>
        <v>124.42811278341625</v>
      </c>
      <c r="J9627" s="41">
        <f t="shared" si="235"/>
        <v>2.7583333333333333E-4</v>
      </c>
      <c r="K9627" s="42">
        <f t="shared" si="236"/>
        <v>5.1064791487604904</v>
      </c>
      <c r="L9627" s="41">
        <f t="shared" si="237"/>
        <v>2.6301684287344251E-4</v>
      </c>
      <c r="M9627" s="42">
        <f t="shared" si="238"/>
        <v>4.8258706395856192</v>
      </c>
    </row>
    <row r="9628" spans="1:13" x14ac:dyDescent="0.2">
      <c r="A9628" s="84">
        <v>360</v>
      </c>
      <c r="B9628" s="85">
        <v>42951</v>
      </c>
      <c r="C9628" s="105">
        <v>17.170000000000002</v>
      </c>
      <c r="D9628" s="195">
        <f t="shared" si="239"/>
        <v>1</v>
      </c>
      <c r="F9628" s="96">
        <v>2.62</v>
      </c>
      <c r="G9628" s="91">
        <f t="shared" si="232"/>
        <v>9.8950000000000014</v>
      </c>
      <c r="H9628" s="41">
        <f t="shared" si="233"/>
        <v>2.621320686111428E-4</v>
      </c>
      <c r="I9628" s="42">
        <f t="shared" si="234"/>
        <v>124.46072938201355</v>
      </c>
      <c r="J9628" s="41">
        <f t="shared" si="235"/>
        <v>2.7486111111111114E-4</v>
      </c>
      <c r="K9628" s="42">
        <f t="shared" si="236"/>
        <v>5.1067540098716018</v>
      </c>
      <c r="L9628" s="41">
        <f t="shared" si="237"/>
        <v>2.621320686111428E-4</v>
      </c>
      <c r="M9628" s="42">
        <f t="shared" si="238"/>
        <v>4.8261327716542306</v>
      </c>
    </row>
    <row r="9629" spans="1:13" x14ac:dyDescent="0.2">
      <c r="A9629" s="84">
        <v>360</v>
      </c>
      <c r="B9629" s="85">
        <v>42952</v>
      </c>
      <c r="C9629" s="105">
        <v>17.170000000000002</v>
      </c>
      <c r="D9629" s="195">
        <f t="shared" si="239"/>
        <v>1</v>
      </c>
      <c r="F9629" s="96">
        <v>2.62</v>
      </c>
      <c r="G9629" s="91">
        <f t="shared" si="232"/>
        <v>9.8950000000000014</v>
      </c>
      <c r="H9629" s="41">
        <f t="shared" si="233"/>
        <v>2.621320686111428E-4</v>
      </c>
      <c r="I9629" s="42">
        <f t="shared" si="234"/>
        <v>124.49335453046731</v>
      </c>
      <c r="J9629" s="41">
        <f t="shared" si="235"/>
        <v>2.7486111111111114E-4</v>
      </c>
      <c r="K9629" s="42">
        <f t="shared" si="236"/>
        <v>5.1070288709827132</v>
      </c>
      <c r="L9629" s="41">
        <f t="shared" si="237"/>
        <v>2.621320686111428E-4</v>
      </c>
      <c r="M9629" s="42">
        <f t="shared" si="238"/>
        <v>4.826394903722842</v>
      </c>
    </row>
    <row r="9630" spans="1:13" x14ac:dyDescent="0.2">
      <c r="A9630" s="84">
        <v>360</v>
      </c>
      <c r="B9630" s="85">
        <v>42953</v>
      </c>
      <c r="C9630" s="105">
        <v>17.170000000000002</v>
      </c>
      <c r="D9630" s="195">
        <f t="shared" si="239"/>
        <v>1</v>
      </c>
      <c r="F9630" s="96">
        <v>2.62</v>
      </c>
      <c r="G9630" s="91">
        <f t="shared" si="232"/>
        <v>9.8950000000000014</v>
      </c>
      <c r="H9630" s="41">
        <f t="shared" si="233"/>
        <v>2.621320686111428E-4</v>
      </c>
      <c r="I9630" s="42">
        <f t="shared" si="234"/>
        <v>124.52598823101873</v>
      </c>
      <c r="J9630" s="41">
        <f t="shared" si="235"/>
        <v>2.7486111111111114E-4</v>
      </c>
      <c r="K9630" s="42">
        <f t="shared" si="236"/>
        <v>5.1073037320938246</v>
      </c>
      <c r="L9630" s="41">
        <f t="shared" si="237"/>
        <v>2.621320686111428E-4</v>
      </c>
      <c r="M9630" s="42">
        <f t="shared" si="238"/>
        <v>4.8266570357914533</v>
      </c>
    </row>
    <row r="9631" spans="1:13" x14ac:dyDescent="0.2">
      <c r="A9631" s="84">
        <v>360</v>
      </c>
      <c r="B9631" s="85">
        <v>42954</v>
      </c>
      <c r="C9631" s="105">
        <v>16.39</v>
      </c>
      <c r="D9631" s="195">
        <f t="shared" si="239"/>
        <v>1</v>
      </c>
      <c r="F9631" s="96">
        <v>2.65</v>
      </c>
      <c r="G9631" s="91">
        <f t="shared" si="232"/>
        <v>9.52</v>
      </c>
      <c r="H9631" s="41">
        <f t="shared" si="233"/>
        <v>2.5263467063152412E-4</v>
      </c>
      <c r="I9631" s="42">
        <f t="shared" si="234"/>
        <v>124.55744781304054</v>
      </c>
      <c r="J9631" s="41">
        <f t="shared" si="235"/>
        <v>2.6444444444444443E-4</v>
      </c>
      <c r="K9631" s="42">
        <f t="shared" si="236"/>
        <v>5.107568176538269</v>
      </c>
      <c r="L9631" s="41">
        <f t="shared" si="237"/>
        <v>2.5263467063152412E-4</v>
      </c>
      <c r="M9631" s="42">
        <f t="shared" si="238"/>
        <v>4.8269096704620846</v>
      </c>
    </row>
    <row r="9632" spans="1:13" x14ac:dyDescent="0.2">
      <c r="A9632" s="84">
        <v>360</v>
      </c>
      <c r="B9632" s="85">
        <v>42955</v>
      </c>
      <c r="C9632" s="105">
        <v>16.41</v>
      </c>
      <c r="D9632" s="195">
        <f t="shared" si="239"/>
        <v>1</v>
      </c>
      <c r="F9632" s="96">
        <v>2.61</v>
      </c>
      <c r="G9632" s="91">
        <f t="shared" si="232"/>
        <v>9.51</v>
      </c>
      <c r="H9632" s="41">
        <f t="shared" si="233"/>
        <v>2.5238096299418089E-4</v>
      </c>
      <c r="I9632" s="42">
        <f t="shared" si="234"/>
        <v>124.58888374166769</v>
      </c>
      <c r="J9632" s="41">
        <f t="shared" si="235"/>
        <v>2.6416666666666667E-4</v>
      </c>
      <c r="K9632" s="42">
        <f t="shared" si="236"/>
        <v>5.1078323432049357</v>
      </c>
      <c r="L9632" s="41">
        <f t="shared" si="237"/>
        <v>2.5238096299418089E-4</v>
      </c>
      <c r="M9632" s="42">
        <f t="shared" si="238"/>
        <v>4.8271620514250788</v>
      </c>
    </row>
    <row r="9633" spans="1:13" x14ac:dyDescent="0.2">
      <c r="A9633" s="84">
        <v>360</v>
      </c>
      <c r="B9633" s="85">
        <v>42956</v>
      </c>
      <c r="C9633" s="105">
        <v>16.27</v>
      </c>
      <c r="D9633" s="195">
        <f t="shared" si="239"/>
        <v>1</v>
      </c>
      <c r="F9633" s="96">
        <v>2.63</v>
      </c>
      <c r="G9633" s="91">
        <f t="shared" si="232"/>
        <v>9.4499999999999993</v>
      </c>
      <c r="H9633" s="41">
        <f t="shared" si="233"/>
        <v>2.5085823183390588E-4</v>
      </c>
      <c r="I9633" s="42">
        <f t="shared" si="234"/>
        <v>124.62013788874928</v>
      </c>
      <c r="J9633" s="41">
        <f t="shared" si="235"/>
        <v>2.6249999999999998E-4</v>
      </c>
      <c r="K9633" s="42">
        <f t="shared" si="236"/>
        <v>5.1080948432049356</v>
      </c>
      <c r="L9633" s="41">
        <f t="shared" si="237"/>
        <v>2.5085823183390588E-4</v>
      </c>
      <c r="M9633" s="42">
        <f t="shared" si="238"/>
        <v>4.8274129096569123</v>
      </c>
    </row>
    <row r="9634" spans="1:13" x14ac:dyDescent="0.2">
      <c r="A9634" s="84">
        <v>360</v>
      </c>
      <c r="B9634" s="85">
        <v>42957</v>
      </c>
      <c r="C9634" s="105">
        <v>16.399999999999999</v>
      </c>
      <c r="D9634" s="195">
        <f t="shared" si="239"/>
        <v>1</v>
      </c>
      <c r="F9634" s="96">
        <v>2.63</v>
      </c>
      <c r="G9634" s="91">
        <f t="shared" si="232"/>
        <v>9.5149999999999988</v>
      </c>
      <c r="H9634" s="41">
        <f t="shared" si="233"/>
        <v>2.5250781970065361E-4</v>
      </c>
      <c r="I9634" s="42">
        <f t="shared" si="234"/>
        <v>124.65160544805836</v>
      </c>
      <c r="J9634" s="41">
        <f t="shared" si="235"/>
        <v>2.643055555555555E-4</v>
      </c>
      <c r="K9634" s="42">
        <f t="shared" si="236"/>
        <v>5.1083591487604911</v>
      </c>
      <c r="L9634" s="41">
        <f t="shared" si="237"/>
        <v>2.5250781970065361E-4</v>
      </c>
      <c r="M9634" s="42">
        <f t="shared" si="238"/>
        <v>4.8276654174766129</v>
      </c>
    </row>
    <row r="9635" spans="1:13" x14ac:dyDescent="0.2">
      <c r="A9635" s="84">
        <v>360</v>
      </c>
      <c r="B9635" s="85">
        <v>42958</v>
      </c>
      <c r="C9635" s="105">
        <v>16.37</v>
      </c>
      <c r="D9635" s="195">
        <f t="shared" si="239"/>
        <v>1</v>
      </c>
      <c r="F9635" s="96">
        <v>2.59</v>
      </c>
      <c r="G9635" s="91">
        <f t="shared" si="232"/>
        <v>9.48</v>
      </c>
      <c r="H9635" s="41">
        <f t="shared" si="233"/>
        <v>2.5161970143994239E-4</v>
      </c>
      <c r="I9635" s="42">
        <f t="shared" si="234"/>
        <v>124.68297024780522</v>
      </c>
      <c r="J9635" s="41">
        <f t="shared" si="235"/>
        <v>2.6333333333333336E-4</v>
      </c>
      <c r="K9635" s="42">
        <f t="shared" si="236"/>
        <v>5.1086224820938249</v>
      </c>
      <c r="L9635" s="41">
        <f t="shared" si="237"/>
        <v>2.5161970143994239E-4</v>
      </c>
      <c r="M9635" s="42">
        <f t="shared" si="238"/>
        <v>4.8279170371780529</v>
      </c>
    </row>
    <row r="9636" spans="1:13" x14ac:dyDescent="0.2">
      <c r="A9636" s="84">
        <v>360</v>
      </c>
      <c r="B9636" s="85">
        <v>42959</v>
      </c>
      <c r="C9636" s="105">
        <v>16.37</v>
      </c>
      <c r="D9636" s="195">
        <f t="shared" si="239"/>
        <v>1</v>
      </c>
      <c r="F9636" s="96">
        <v>2.59</v>
      </c>
      <c r="G9636" s="91">
        <f t="shared" si="232"/>
        <v>9.48</v>
      </c>
      <c r="H9636" s="41">
        <f t="shared" si="233"/>
        <v>2.5161970143994239E-4</v>
      </c>
      <c r="I9636" s="42">
        <f t="shared" si="234"/>
        <v>124.71434293955362</v>
      </c>
      <c r="J9636" s="41">
        <f t="shared" si="235"/>
        <v>2.6333333333333336E-4</v>
      </c>
      <c r="K9636" s="42">
        <f t="shared" si="236"/>
        <v>5.1088858154271586</v>
      </c>
      <c r="L9636" s="41">
        <f t="shared" si="237"/>
        <v>2.5161970143994239E-4</v>
      </c>
      <c r="M9636" s="42">
        <f t="shared" si="238"/>
        <v>4.8281686568794928</v>
      </c>
    </row>
    <row r="9637" spans="1:13" x14ac:dyDescent="0.2">
      <c r="A9637" s="84">
        <v>360</v>
      </c>
      <c r="B9637" s="85">
        <v>42960</v>
      </c>
      <c r="C9637" s="105">
        <v>16.37</v>
      </c>
      <c r="D9637" s="195">
        <f t="shared" si="239"/>
        <v>1</v>
      </c>
      <c r="F9637" s="96">
        <v>2.59</v>
      </c>
      <c r="G9637" s="91">
        <f t="shared" si="232"/>
        <v>9.48</v>
      </c>
      <c r="H9637" s="41">
        <f t="shared" si="233"/>
        <v>2.5161970143994239E-4</v>
      </c>
      <c r="I9637" s="42">
        <f t="shared" si="234"/>
        <v>124.74572352528935</v>
      </c>
      <c r="J9637" s="41">
        <f t="shared" si="235"/>
        <v>2.6333333333333336E-4</v>
      </c>
      <c r="K9637" s="42">
        <f t="shared" si="236"/>
        <v>5.1091491487604923</v>
      </c>
      <c r="L9637" s="41">
        <f t="shared" si="237"/>
        <v>2.5161970143994239E-4</v>
      </c>
      <c r="M9637" s="42">
        <f t="shared" si="238"/>
        <v>4.8284202765809328</v>
      </c>
    </row>
    <row r="9638" spans="1:13" x14ac:dyDescent="0.2">
      <c r="A9638" s="84">
        <v>360</v>
      </c>
      <c r="B9638" s="85">
        <v>42961</v>
      </c>
      <c r="C9638" s="105">
        <v>16.260000000000002</v>
      </c>
      <c r="D9638" s="195">
        <f t="shared" si="239"/>
        <v>1</v>
      </c>
      <c r="F9638" s="96">
        <v>2.63</v>
      </c>
      <c r="G9638" s="91">
        <f t="shared" si="232"/>
        <v>9.4450000000000003</v>
      </c>
      <c r="H9638" s="41">
        <f t="shared" si="233"/>
        <v>2.5073129999753085E-4</v>
      </c>
      <c r="I9638" s="42">
        <f t="shared" si="234"/>
        <v>124.77700118271798</v>
      </c>
      <c r="J9638" s="41">
        <f t="shared" si="235"/>
        <v>2.6236111111111111E-4</v>
      </c>
      <c r="K9638" s="42">
        <f t="shared" si="236"/>
        <v>5.1094115098716033</v>
      </c>
      <c r="L9638" s="41">
        <f t="shared" si="237"/>
        <v>2.5073129999753085E-4</v>
      </c>
      <c r="M9638" s="42">
        <f t="shared" si="238"/>
        <v>4.8286710078809305</v>
      </c>
    </row>
    <row r="9639" spans="1:13" x14ac:dyDescent="0.2">
      <c r="A9639" s="84">
        <v>360</v>
      </c>
      <c r="B9639" s="85">
        <v>42962</v>
      </c>
      <c r="C9639" s="105">
        <v>17.22</v>
      </c>
      <c r="D9639" s="195">
        <f t="shared" si="239"/>
        <v>1</v>
      </c>
      <c r="F9639" s="96">
        <v>2.65</v>
      </c>
      <c r="G9639" s="91">
        <f t="shared" si="232"/>
        <v>9.9349999999999987</v>
      </c>
      <c r="H9639" s="41">
        <f t="shared" si="233"/>
        <v>2.6314321626430548E-4</v>
      </c>
      <c r="I9639" s="42">
        <f t="shared" si="234"/>
        <v>124.80983540412501</v>
      </c>
      <c r="J9639" s="41">
        <f t="shared" si="235"/>
        <v>2.7597222222222221E-4</v>
      </c>
      <c r="K9639" s="42">
        <f t="shared" si="236"/>
        <v>5.1096874820938254</v>
      </c>
      <c r="L9639" s="41">
        <f t="shared" si="237"/>
        <v>2.6314321626430548E-4</v>
      </c>
      <c r="M9639" s="42">
        <f t="shared" si="238"/>
        <v>4.8289341510971946</v>
      </c>
    </row>
    <row r="9640" spans="1:13" x14ac:dyDescent="0.2">
      <c r="A9640" s="84">
        <v>360</v>
      </c>
      <c r="B9640" s="85">
        <v>42963</v>
      </c>
      <c r="C9640" s="105">
        <v>17.079999999999998</v>
      </c>
      <c r="D9640" s="195">
        <f t="shared" si="239"/>
        <v>1</v>
      </c>
      <c r="F9640" s="96">
        <v>2.65</v>
      </c>
      <c r="G9640" s="91">
        <f t="shared" si="232"/>
        <v>9.8649999999999984</v>
      </c>
      <c r="H9640" s="41">
        <f t="shared" si="233"/>
        <v>2.6137346698584807E-4</v>
      </c>
      <c r="I9640" s="42">
        <f t="shared" si="234"/>
        <v>124.84245738351852</v>
      </c>
      <c r="J9640" s="41">
        <f t="shared" si="235"/>
        <v>2.7402777777777771E-4</v>
      </c>
      <c r="K9640" s="42">
        <f t="shared" si="236"/>
        <v>5.1099615098716029</v>
      </c>
      <c r="L9640" s="41">
        <f t="shared" si="237"/>
        <v>2.6137346698584807E-4</v>
      </c>
      <c r="M9640" s="42">
        <f t="shared" si="238"/>
        <v>4.8291955245641809</v>
      </c>
    </row>
    <row r="9641" spans="1:13" x14ac:dyDescent="0.2">
      <c r="A9641" s="84">
        <v>360</v>
      </c>
      <c r="B9641" s="85">
        <v>42964</v>
      </c>
      <c r="C9641" s="105">
        <v>17.11</v>
      </c>
      <c r="D9641" s="195">
        <f t="shared" si="239"/>
        <v>1</v>
      </c>
      <c r="F9641" s="96">
        <v>2.65</v>
      </c>
      <c r="G9641" s="91">
        <f t="shared" si="232"/>
        <v>9.879999999999999</v>
      </c>
      <c r="H9641" s="41">
        <f t="shared" si="233"/>
        <v>2.6175279361617676E-4</v>
      </c>
      <c r="I9641" s="42">
        <f t="shared" si="234"/>
        <v>124.87513524550056</v>
      </c>
      <c r="J9641" s="41">
        <f t="shared" si="235"/>
        <v>2.744444444444444E-4</v>
      </c>
      <c r="K9641" s="42">
        <f t="shared" si="236"/>
        <v>5.1102359543160469</v>
      </c>
      <c r="L9641" s="41">
        <f t="shared" si="237"/>
        <v>2.6175279361617676E-4</v>
      </c>
      <c r="M9641" s="42">
        <f t="shared" si="238"/>
        <v>4.8294572773577968</v>
      </c>
    </row>
    <row r="9642" spans="1:13" x14ac:dyDescent="0.2">
      <c r="A9642" s="84">
        <v>360</v>
      </c>
      <c r="B9642" s="85">
        <v>42965</v>
      </c>
      <c r="C9642" s="105">
        <v>17.11</v>
      </c>
      <c r="D9642" s="195">
        <f t="shared" si="239"/>
        <v>1</v>
      </c>
      <c r="F9642" s="96">
        <v>2.65</v>
      </c>
      <c r="G9642" s="91">
        <f t="shared" si="232"/>
        <v>9.879999999999999</v>
      </c>
      <c r="H9642" s="41">
        <f t="shared" si="233"/>
        <v>2.6175279361617676E-4</v>
      </c>
      <c r="I9642" s="42">
        <f t="shared" si="234"/>
        <v>124.90782166100426</v>
      </c>
      <c r="J9642" s="41">
        <f t="shared" si="235"/>
        <v>2.744444444444444E-4</v>
      </c>
      <c r="K9642" s="42">
        <f t="shared" si="236"/>
        <v>5.110510398760491</v>
      </c>
      <c r="L9642" s="41">
        <f t="shared" si="237"/>
        <v>2.6175279361617676E-4</v>
      </c>
      <c r="M9642" s="42">
        <f t="shared" si="238"/>
        <v>4.8297190301514128</v>
      </c>
    </row>
    <row r="9643" spans="1:13" x14ac:dyDescent="0.2">
      <c r="A9643" s="84">
        <v>360</v>
      </c>
      <c r="B9643" s="85">
        <v>42966</v>
      </c>
      <c r="C9643" s="105">
        <v>17.11</v>
      </c>
      <c r="D9643" s="195">
        <f t="shared" si="239"/>
        <v>1</v>
      </c>
      <c r="F9643" s="96">
        <v>2.65</v>
      </c>
      <c r="G9643" s="91">
        <f t="shared" ref="G9643:G9706" si="240">(C9643+F9643)/2</f>
        <v>9.879999999999999</v>
      </c>
      <c r="H9643" s="41">
        <f t="shared" ref="H9643:H9706" si="241">((1+G9643/100)^(1/360))-1</f>
        <v>2.6175279361617676E-4</v>
      </c>
      <c r="I9643" s="42">
        <f t="shared" ref="I9643:I9706" si="242">I9642*(1+H9643)</f>
        <v>124.94051663226854</v>
      </c>
      <c r="J9643" s="41">
        <f t="shared" ref="J9643:J9706" si="243">((C9643+F9643)/2)/36000</f>
        <v>2.744444444444444E-4</v>
      </c>
      <c r="K9643" s="42">
        <f t="shared" ref="K9643:K9706" si="244">K9642+J9643</f>
        <v>5.110784843204935</v>
      </c>
      <c r="L9643" s="41">
        <f t="shared" ref="L9643:L9706" si="245">((1+G9643/100)^(1/360))-1</f>
        <v>2.6175279361617676E-4</v>
      </c>
      <c r="M9643" s="42">
        <f t="shared" ref="M9643:M9706" si="246">M9642+L9643</f>
        <v>4.8299807829450287</v>
      </c>
    </row>
    <row r="9644" spans="1:13" x14ac:dyDescent="0.2">
      <c r="A9644" s="84">
        <v>360</v>
      </c>
      <c r="B9644" s="85">
        <v>42967</v>
      </c>
      <c r="C9644" s="105">
        <v>17.11</v>
      </c>
      <c r="D9644" s="195">
        <f t="shared" si="239"/>
        <v>1</v>
      </c>
      <c r="F9644" s="96">
        <v>2.65</v>
      </c>
      <c r="G9644" s="91">
        <f t="shared" si="240"/>
        <v>9.879999999999999</v>
      </c>
      <c r="H9644" s="41">
        <f t="shared" si="241"/>
        <v>2.6175279361617676E-4</v>
      </c>
      <c r="I9644" s="42">
        <f t="shared" si="242"/>
        <v>124.97322016153288</v>
      </c>
      <c r="J9644" s="41">
        <f t="shared" si="243"/>
        <v>2.744444444444444E-4</v>
      </c>
      <c r="K9644" s="42">
        <f t="shared" si="244"/>
        <v>5.111059287649379</v>
      </c>
      <c r="L9644" s="41">
        <f t="shared" si="245"/>
        <v>2.6175279361617676E-4</v>
      </c>
      <c r="M9644" s="42">
        <f t="shared" si="246"/>
        <v>4.8302425357386447</v>
      </c>
    </row>
    <row r="9645" spans="1:13" x14ac:dyDescent="0.2">
      <c r="A9645" s="84">
        <v>360</v>
      </c>
      <c r="B9645" s="85">
        <v>42968</v>
      </c>
      <c r="C9645" s="105">
        <v>17.11</v>
      </c>
      <c r="D9645" s="195">
        <f t="shared" si="239"/>
        <v>1</v>
      </c>
      <c r="F9645" s="96">
        <v>2.65</v>
      </c>
      <c r="G9645" s="91">
        <f t="shared" si="240"/>
        <v>9.879999999999999</v>
      </c>
      <c r="H9645" s="41">
        <f t="shared" si="241"/>
        <v>2.6175279361617676E-4</v>
      </c>
      <c r="I9645" s="42">
        <f t="shared" si="242"/>
        <v>125.00593225103736</v>
      </c>
      <c r="J9645" s="41">
        <f t="shared" si="243"/>
        <v>2.744444444444444E-4</v>
      </c>
      <c r="K9645" s="42">
        <f t="shared" si="244"/>
        <v>5.111333732093823</v>
      </c>
      <c r="L9645" s="41">
        <f t="shared" si="245"/>
        <v>2.6175279361617676E-4</v>
      </c>
      <c r="M9645" s="42">
        <f t="shared" si="246"/>
        <v>4.8305042885322607</v>
      </c>
    </row>
    <row r="9646" spans="1:13" x14ac:dyDescent="0.2">
      <c r="A9646" s="84">
        <v>360</v>
      </c>
      <c r="B9646" s="85">
        <v>42969</v>
      </c>
      <c r="C9646" s="105">
        <v>17.11</v>
      </c>
      <c r="D9646" s="195">
        <f t="shared" si="239"/>
        <v>1</v>
      </c>
      <c r="F9646" s="96">
        <v>2.65</v>
      </c>
      <c r="G9646" s="91">
        <f t="shared" si="240"/>
        <v>9.879999999999999</v>
      </c>
      <c r="H9646" s="41">
        <f t="shared" si="241"/>
        <v>2.6175279361617676E-4</v>
      </c>
      <c r="I9646" s="42">
        <f t="shared" si="242"/>
        <v>125.03865290302267</v>
      </c>
      <c r="J9646" s="41">
        <f t="shared" si="243"/>
        <v>2.744444444444444E-4</v>
      </c>
      <c r="K9646" s="42">
        <f t="shared" si="244"/>
        <v>5.111608176538267</v>
      </c>
      <c r="L9646" s="41">
        <f t="shared" si="245"/>
        <v>2.6175279361617676E-4</v>
      </c>
      <c r="M9646" s="42">
        <f t="shared" si="246"/>
        <v>4.8307660413258766</v>
      </c>
    </row>
    <row r="9647" spans="1:13" x14ac:dyDescent="0.2">
      <c r="A9647" s="84">
        <v>360</v>
      </c>
      <c r="B9647" s="85">
        <v>42970</v>
      </c>
      <c r="C9647" s="105">
        <v>17.010000000000002</v>
      </c>
      <c r="D9647" s="195">
        <f t="shared" si="239"/>
        <v>1</v>
      </c>
      <c r="F9647" s="96">
        <v>2.7</v>
      </c>
      <c r="G9647" s="91">
        <f t="shared" si="240"/>
        <v>9.8550000000000004</v>
      </c>
      <c r="H9647" s="41">
        <f t="shared" si="241"/>
        <v>2.6112055387228494E-4</v>
      </c>
      <c r="I9647" s="42">
        <f t="shared" si="242"/>
        <v>125.07130306532414</v>
      </c>
      <c r="J9647" s="41">
        <f t="shared" si="243"/>
        <v>2.7375000000000001E-4</v>
      </c>
      <c r="K9647" s="42">
        <f t="shared" si="244"/>
        <v>5.1118819265382669</v>
      </c>
      <c r="L9647" s="41">
        <f t="shared" si="245"/>
        <v>2.6112055387228494E-4</v>
      </c>
      <c r="M9647" s="42">
        <f t="shared" si="246"/>
        <v>4.8310271618797493</v>
      </c>
    </row>
    <row r="9648" spans="1:13" x14ac:dyDescent="0.2">
      <c r="A9648" s="84">
        <v>360</v>
      </c>
      <c r="B9648" s="85">
        <v>42971</v>
      </c>
      <c r="C9648" s="105">
        <v>17.100000000000001</v>
      </c>
      <c r="D9648" s="195">
        <f t="shared" si="239"/>
        <v>1</v>
      </c>
      <c r="F9648" s="96">
        <v>2.69</v>
      </c>
      <c r="G9648" s="91">
        <f t="shared" si="240"/>
        <v>9.8950000000000014</v>
      </c>
      <c r="H9648" s="41">
        <f t="shared" si="241"/>
        <v>2.621320686111428E-4</v>
      </c>
      <c r="I9648" s="42">
        <f t="shared" si="242"/>
        <v>125.10408826472054</v>
      </c>
      <c r="J9648" s="41">
        <f t="shared" si="243"/>
        <v>2.7486111111111114E-4</v>
      </c>
      <c r="K9648" s="42">
        <f t="shared" si="244"/>
        <v>5.1121567876493783</v>
      </c>
      <c r="L9648" s="41">
        <f t="shared" si="245"/>
        <v>2.621320686111428E-4</v>
      </c>
      <c r="M9648" s="42">
        <f t="shared" si="246"/>
        <v>4.8312892939483607</v>
      </c>
    </row>
    <row r="9649" spans="1:13" x14ac:dyDescent="0.2">
      <c r="A9649" s="84">
        <v>360</v>
      </c>
      <c r="B9649" s="85">
        <v>42972</v>
      </c>
      <c r="C9649" s="105">
        <v>17.11</v>
      </c>
      <c r="D9649" s="195">
        <f t="shared" si="239"/>
        <v>1</v>
      </c>
      <c r="F9649" s="96">
        <v>2.68</v>
      </c>
      <c r="G9649" s="91">
        <f t="shared" si="240"/>
        <v>9.8949999999999996</v>
      </c>
      <c r="H9649" s="41">
        <f t="shared" si="241"/>
        <v>2.621320686111428E-4</v>
      </c>
      <c r="I9649" s="42">
        <f t="shared" si="242"/>
        <v>125.13688205816909</v>
      </c>
      <c r="J9649" s="41">
        <f t="shared" si="243"/>
        <v>2.7486111111111109E-4</v>
      </c>
      <c r="K9649" s="42">
        <f t="shared" si="244"/>
        <v>5.1124316487604897</v>
      </c>
      <c r="L9649" s="41">
        <f t="shared" si="245"/>
        <v>2.621320686111428E-4</v>
      </c>
      <c r="M9649" s="42">
        <f t="shared" si="246"/>
        <v>4.8315514260169721</v>
      </c>
    </row>
    <row r="9650" spans="1:13" x14ac:dyDescent="0.2">
      <c r="A9650" s="84">
        <v>360</v>
      </c>
      <c r="B9650" s="85">
        <v>42973</v>
      </c>
      <c r="C9650" s="105">
        <v>17.11</v>
      </c>
      <c r="D9650" s="195">
        <f t="shared" si="239"/>
        <v>1</v>
      </c>
      <c r="F9650" s="96">
        <v>2.68</v>
      </c>
      <c r="G9650" s="91">
        <f t="shared" si="240"/>
        <v>9.8949999999999996</v>
      </c>
      <c r="H9650" s="41">
        <f t="shared" si="241"/>
        <v>2.621320686111428E-4</v>
      </c>
      <c r="I9650" s="42">
        <f t="shared" si="242"/>
        <v>125.16968444792255</v>
      </c>
      <c r="J9650" s="41">
        <f t="shared" si="243"/>
        <v>2.7486111111111109E-4</v>
      </c>
      <c r="K9650" s="42">
        <f t="shared" si="244"/>
        <v>5.1127065098716011</v>
      </c>
      <c r="L9650" s="41">
        <f t="shared" si="245"/>
        <v>2.621320686111428E-4</v>
      </c>
      <c r="M9650" s="42">
        <f t="shared" si="246"/>
        <v>4.8318135580855834</v>
      </c>
    </row>
    <row r="9651" spans="1:13" x14ac:dyDescent="0.2">
      <c r="A9651" s="84">
        <v>360</v>
      </c>
      <c r="B9651" s="85">
        <v>42974</v>
      </c>
      <c r="C9651" s="105">
        <v>17.11</v>
      </c>
      <c r="D9651" s="195">
        <f t="shared" si="239"/>
        <v>1</v>
      </c>
      <c r="F9651" s="96">
        <v>2.68</v>
      </c>
      <c r="G9651" s="91">
        <f t="shared" si="240"/>
        <v>9.8949999999999996</v>
      </c>
      <c r="H9651" s="41">
        <f t="shared" si="241"/>
        <v>2.621320686111428E-4</v>
      </c>
      <c r="I9651" s="42">
        <f t="shared" si="242"/>
        <v>125.20249543623429</v>
      </c>
      <c r="J9651" s="41">
        <f t="shared" si="243"/>
        <v>2.7486111111111109E-4</v>
      </c>
      <c r="K9651" s="42">
        <f t="shared" si="244"/>
        <v>5.1129813709827125</v>
      </c>
      <c r="L9651" s="41">
        <f t="shared" si="245"/>
        <v>2.621320686111428E-4</v>
      </c>
      <c r="M9651" s="42">
        <f t="shared" si="246"/>
        <v>4.8320756901541948</v>
      </c>
    </row>
    <row r="9652" spans="1:13" x14ac:dyDescent="0.2">
      <c r="A9652" s="84">
        <v>360</v>
      </c>
      <c r="B9652" s="85">
        <v>42975</v>
      </c>
      <c r="C9652" s="105">
        <v>17.09</v>
      </c>
      <c r="D9652" s="195">
        <f t="shared" si="239"/>
        <v>1</v>
      </c>
      <c r="F9652" s="96">
        <v>2.76</v>
      </c>
      <c r="G9652" s="91">
        <f t="shared" si="240"/>
        <v>9.9250000000000007</v>
      </c>
      <c r="H9652" s="41">
        <f t="shared" si="241"/>
        <v>2.6289046375072012E-4</v>
      </c>
      <c r="I9652" s="42">
        <f t="shared" si="242"/>
        <v>125.23540997832227</v>
      </c>
      <c r="J9652" s="41">
        <f t="shared" si="243"/>
        <v>2.7569444444444446E-4</v>
      </c>
      <c r="K9652" s="42">
        <f t="shared" si="244"/>
        <v>5.113257065427157</v>
      </c>
      <c r="L9652" s="41">
        <f t="shared" si="245"/>
        <v>2.6289046375072012E-4</v>
      </c>
      <c r="M9652" s="42">
        <f t="shared" si="246"/>
        <v>4.8323385806179457</v>
      </c>
    </row>
    <row r="9653" spans="1:13" x14ac:dyDescent="0.2">
      <c r="A9653" s="84">
        <v>360</v>
      </c>
      <c r="B9653" s="85">
        <v>42976</v>
      </c>
      <c r="C9653" s="105">
        <v>17.100000000000001</v>
      </c>
      <c r="D9653" s="195">
        <f t="shared" si="239"/>
        <v>1</v>
      </c>
      <c r="F9653" s="96">
        <v>2.76</v>
      </c>
      <c r="G9653" s="91">
        <f t="shared" si="240"/>
        <v>9.93</v>
      </c>
      <c r="H9653" s="41">
        <f t="shared" si="241"/>
        <v>2.6301684287344251E-4</v>
      </c>
      <c r="I9653" s="42">
        <f t="shared" si="242"/>
        <v>125.26834900047072</v>
      </c>
      <c r="J9653" s="41">
        <f t="shared" si="243"/>
        <v>2.7583333333333333E-4</v>
      </c>
      <c r="K9653" s="42">
        <f t="shared" si="244"/>
        <v>5.1135328987604902</v>
      </c>
      <c r="L9653" s="41">
        <f t="shared" si="245"/>
        <v>2.6301684287344251E-4</v>
      </c>
      <c r="M9653" s="42">
        <f t="shared" si="246"/>
        <v>4.832601597460819</v>
      </c>
    </row>
    <row r="9654" spans="1:13" x14ac:dyDescent="0.2">
      <c r="A9654" s="84">
        <v>360</v>
      </c>
      <c r="B9654" s="85">
        <v>42977</v>
      </c>
      <c r="C9654" s="105">
        <v>17.100000000000001</v>
      </c>
      <c r="D9654" s="195">
        <f t="shared" si="239"/>
        <v>1</v>
      </c>
      <c r="F9654" s="96">
        <v>2.76</v>
      </c>
      <c r="G9654" s="91">
        <f t="shared" si="240"/>
        <v>9.93</v>
      </c>
      <c r="H9654" s="41">
        <f t="shared" si="241"/>
        <v>2.6301684287344251E-4</v>
      </c>
      <c r="I9654" s="42">
        <f t="shared" si="242"/>
        <v>125.30129668613679</v>
      </c>
      <c r="J9654" s="41">
        <f t="shared" si="243"/>
        <v>2.7583333333333333E-4</v>
      </c>
      <c r="K9654" s="42">
        <f t="shared" si="244"/>
        <v>5.1138087320938235</v>
      </c>
      <c r="L9654" s="41">
        <f t="shared" si="245"/>
        <v>2.6301684287344251E-4</v>
      </c>
      <c r="M9654" s="42">
        <f t="shared" si="246"/>
        <v>4.8328646143036922</v>
      </c>
    </row>
    <row r="9655" spans="1:13" x14ac:dyDescent="0.2">
      <c r="A9655" s="84">
        <v>360</v>
      </c>
      <c r="B9655" s="85">
        <v>42978</v>
      </c>
      <c r="C9655" s="105">
        <v>17.2</v>
      </c>
      <c r="D9655" s="195">
        <f t="shared" si="239"/>
        <v>1</v>
      </c>
      <c r="F9655" s="96">
        <v>2.75</v>
      </c>
      <c r="G9655" s="91">
        <f t="shared" si="240"/>
        <v>9.9749999999999996</v>
      </c>
      <c r="H9655" s="41">
        <f t="shared" si="241"/>
        <v>2.6415399709844856E-4</v>
      </c>
      <c r="I9655" s="42">
        <f t="shared" si="242"/>
        <v>125.33439552449805</v>
      </c>
      <c r="J9655" s="41">
        <f t="shared" si="243"/>
        <v>2.7708333333333334E-4</v>
      </c>
      <c r="K9655" s="42">
        <f t="shared" si="244"/>
        <v>5.1140858154271571</v>
      </c>
      <c r="L9655" s="41">
        <f t="shared" si="245"/>
        <v>2.6415399709844856E-4</v>
      </c>
      <c r="M9655" s="42">
        <f t="shared" si="246"/>
        <v>4.8331287683007904</v>
      </c>
    </row>
    <row r="9656" spans="1:13" x14ac:dyDescent="0.2">
      <c r="A9656" s="84">
        <v>360</v>
      </c>
      <c r="B9656" s="85">
        <v>42979</v>
      </c>
      <c r="C9656" s="105">
        <v>17.239999999999998</v>
      </c>
      <c r="D9656" s="195">
        <f t="shared" si="239"/>
        <v>1</v>
      </c>
      <c r="F9656" s="96">
        <v>2.74</v>
      </c>
      <c r="G9656" s="91">
        <f t="shared" si="240"/>
        <v>9.9899999999999984</v>
      </c>
      <c r="H9656" s="41">
        <f t="shared" si="241"/>
        <v>2.6453294539519057E-4</v>
      </c>
      <c r="I9656" s="42">
        <f t="shared" si="242"/>
        <v>125.36755060130547</v>
      </c>
      <c r="J9656" s="41">
        <f t="shared" si="243"/>
        <v>2.7749999999999997E-4</v>
      </c>
      <c r="K9656" s="42">
        <f t="shared" si="244"/>
        <v>5.1143633154271573</v>
      </c>
      <c r="L9656" s="41">
        <f t="shared" si="245"/>
        <v>2.6453294539519057E-4</v>
      </c>
      <c r="M9656" s="42">
        <f t="shared" si="246"/>
        <v>4.8333933012461854</v>
      </c>
    </row>
    <row r="9657" spans="1:13" x14ac:dyDescent="0.2">
      <c r="A9657" s="84">
        <v>360</v>
      </c>
      <c r="B9657" s="85">
        <v>42980</v>
      </c>
      <c r="C9657" s="105">
        <v>17.239999999999998</v>
      </c>
      <c r="D9657" s="195">
        <f t="shared" si="239"/>
        <v>1</v>
      </c>
      <c r="F9657" s="96">
        <v>2.74</v>
      </c>
      <c r="G9657" s="91">
        <f t="shared" si="240"/>
        <v>9.9899999999999984</v>
      </c>
      <c r="H9657" s="41">
        <f t="shared" si="241"/>
        <v>2.6453294539519057E-4</v>
      </c>
      <c r="I9657" s="42">
        <f t="shared" si="242"/>
        <v>125.40071444872301</v>
      </c>
      <c r="J9657" s="41">
        <f t="shared" si="243"/>
        <v>2.7749999999999997E-4</v>
      </c>
      <c r="K9657" s="42">
        <f t="shared" si="244"/>
        <v>5.1146408154271574</v>
      </c>
      <c r="L9657" s="41">
        <f t="shared" si="245"/>
        <v>2.6453294539519057E-4</v>
      </c>
      <c r="M9657" s="42">
        <f t="shared" si="246"/>
        <v>4.8336578341915803</v>
      </c>
    </row>
    <row r="9658" spans="1:13" x14ac:dyDescent="0.2">
      <c r="A9658" s="84">
        <v>360</v>
      </c>
      <c r="B9658" s="85">
        <v>42981</v>
      </c>
      <c r="C9658" s="105">
        <v>17.239999999999998</v>
      </c>
      <c r="D9658" s="195">
        <f t="shared" si="239"/>
        <v>1</v>
      </c>
      <c r="F9658" s="96">
        <v>2.74</v>
      </c>
      <c r="G9658" s="91">
        <f t="shared" si="240"/>
        <v>9.9899999999999984</v>
      </c>
      <c r="H9658" s="41">
        <f t="shared" si="241"/>
        <v>2.6453294539519057E-4</v>
      </c>
      <c r="I9658" s="42">
        <f t="shared" si="242"/>
        <v>125.43388706907079</v>
      </c>
      <c r="J9658" s="41">
        <f t="shared" si="243"/>
        <v>2.7749999999999997E-4</v>
      </c>
      <c r="K9658" s="42">
        <f t="shared" si="244"/>
        <v>5.1149183154271576</v>
      </c>
      <c r="L9658" s="41">
        <f t="shared" si="245"/>
        <v>2.6453294539519057E-4</v>
      </c>
      <c r="M9658" s="42">
        <f t="shared" si="246"/>
        <v>4.8339223671369753</v>
      </c>
    </row>
    <row r="9659" spans="1:13" x14ac:dyDescent="0.2">
      <c r="A9659" s="84">
        <v>360</v>
      </c>
      <c r="B9659" s="85">
        <v>42982</v>
      </c>
      <c r="C9659" s="105">
        <v>17.3</v>
      </c>
      <c r="D9659" s="195">
        <f t="shared" si="239"/>
        <v>1</v>
      </c>
      <c r="F9659" s="96">
        <v>2.57</v>
      </c>
      <c r="G9659" s="91">
        <f t="shared" si="240"/>
        <v>9.9350000000000005</v>
      </c>
      <c r="H9659" s="41">
        <f t="shared" si="241"/>
        <v>2.6314321626430548E-4</v>
      </c>
      <c r="I9659" s="42">
        <f t="shared" si="242"/>
        <v>125.46689414554268</v>
      </c>
      <c r="J9659" s="41">
        <f t="shared" si="243"/>
        <v>2.7597222222222221E-4</v>
      </c>
      <c r="K9659" s="42">
        <f t="shared" si="244"/>
        <v>5.1151942876493797</v>
      </c>
      <c r="L9659" s="41">
        <f t="shared" si="245"/>
        <v>2.6314321626430548E-4</v>
      </c>
      <c r="M9659" s="42">
        <f t="shared" si="246"/>
        <v>4.8341855103532394</v>
      </c>
    </row>
    <row r="9660" spans="1:13" x14ac:dyDescent="0.2">
      <c r="A9660" s="84">
        <v>360</v>
      </c>
      <c r="B9660" s="85">
        <v>42983</v>
      </c>
      <c r="C9660" s="105">
        <v>17.25</v>
      </c>
      <c r="D9660" s="195">
        <f t="shared" ref="D9660:D9724" si="247">B9660-B9659</f>
        <v>1</v>
      </c>
      <c r="F9660" s="96">
        <v>2.5499999999999998</v>
      </c>
      <c r="G9660" s="91">
        <f t="shared" si="240"/>
        <v>9.9</v>
      </c>
      <c r="H9660" s="41">
        <f t="shared" si="241"/>
        <v>2.6225848213723424E-4</v>
      </c>
      <c r="I9660" s="42">
        <f t="shared" si="242"/>
        <v>125.49979890275976</v>
      </c>
      <c r="J9660" s="41">
        <f t="shared" si="243"/>
        <v>2.7500000000000002E-4</v>
      </c>
      <c r="K9660" s="42">
        <f t="shared" si="244"/>
        <v>5.1154692876493799</v>
      </c>
      <c r="L9660" s="41">
        <f t="shared" si="245"/>
        <v>2.6225848213723424E-4</v>
      </c>
      <c r="M9660" s="42">
        <f t="shared" si="246"/>
        <v>4.8344477688353766</v>
      </c>
    </row>
    <row r="9661" spans="1:13" x14ac:dyDescent="0.2">
      <c r="A9661" s="84">
        <v>360</v>
      </c>
      <c r="B9661" s="85">
        <v>42984</v>
      </c>
      <c r="C9661" s="105">
        <v>17.170000000000002</v>
      </c>
      <c r="D9661" s="195">
        <f t="shared" si="247"/>
        <v>1</v>
      </c>
      <c r="F9661" s="96">
        <v>2.57</v>
      </c>
      <c r="G9661" s="91">
        <f t="shared" si="240"/>
        <v>9.870000000000001</v>
      </c>
      <c r="H9661" s="41">
        <f t="shared" si="241"/>
        <v>2.6149991493418234E-4</v>
      </c>
      <c r="I9661" s="42">
        <f t="shared" si="242"/>
        <v>125.53261708949709</v>
      </c>
      <c r="J9661" s="41">
        <f t="shared" si="243"/>
        <v>2.741666666666667E-4</v>
      </c>
      <c r="K9661" s="42">
        <f t="shared" si="244"/>
        <v>5.1157434543160463</v>
      </c>
      <c r="L9661" s="41">
        <f t="shared" si="245"/>
        <v>2.6149991493418234E-4</v>
      </c>
      <c r="M9661" s="42">
        <f t="shared" si="246"/>
        <v>4.834709268750311</v>
      </c>
    </row>
    <row r="9662" spans="1:13" x14ac:dyDescent="0.2">
      <c r="A9662" s="84">
        <v>360</v>
      </c>
      <c r="B9662" s="85">
        <v>42985</v>
      </c>
      <c r="C9662" s="105">
        <v>16.350000000000001</v>
      </c>
      <c r="D9662" s="195">
        <f t="shared" si="247"/>
        <v>1</v>
      </c>
      <c r="F9662" s="96">
        <v>2.58</v>
      </c>
      <c r="G9662" s="91">
        <f t="shared" si="240"/>
        <v>9.4649999999999999</v>
      </c>
      <c r="H9662" s="41">
        <f t="shared" si="241"/>
        <v>2.5123899265055982E-4</v>
      </c>
      <c r="I9662" s="42">
        <f t="shared" si="242"/>
        <v>125.56415577775945</v>
      </c>
      <c r="J9662" s="41">
        <f t="shared" si="243"/>
        <v>2.6291666666666667E-4</v>
      </c>
      <c r="K9662" s="42">
        <f t="shared" si="244"/>
        <v>5.1160063709827126</v>
      </c>
      <c r="L9662" s="41">
        <f t="shared" si="245"/>
        <v>2.5123899265055982E-4</v>
      </c>
      <c r="M9662" s="42">
        <f t="shared" si="246"/>
        <v>4.8349605077429612</v>
      </c>
    </row>
    <row r="9663" spans="1:13" x14ac:dyDescent="0.2">
      <c r="A9663" s="84">
        <v>360</v>
      </c>
      <c r="B9663" s="85">
        <v>42986</v>
      </c>
      <c r="C9663" s="105">
        <v>16.25</v>
      </c>
      <c r="D9663" s="195">
        <f t="shared" si="247"/>
        <v>1</v>
      </c>
      <c r="F9663" s="96">
        <v>2.58</v>
      </c>
      <c r="G9663" s="91">
        <f t="shared" si="240"/>
        <v>9.4149999999999991</v>
      </c>
      <c r="H9663" s="41">
        <f t="shared" si="241"/>
        <v>2.499695875202157E-4</v>
      </c>
      <c r="I9663" s="42">
        <f t="shared" si="242"/>
        <v>125.59554299798654</v>
      </c>
      <c r="J9663" s="41">
        <f t="shared" si="243"/>
        <v>2.6152777777777773E-4</v>
      </c>
      <c r="K9663" s="42">
        <f t="shared" si="244"/>
        <v>5.1162678987604906</v>
      </c>
      <c r="L9663" s="41">
        <f t="shared" si="245"/>
        <v>2.499695875202157E-4</v>
      </c>
      <c r="M9663" s="42">
        <f t="shared" si="246"/>
        <v>4.8352104773304809</v>
      </c>
    </row>
    <row r="9664" spans="1:13" x14ac:dyDescent="0.2">
      <c r="A9664" s="84">
        <v>360</v>
      </c>
      <c r="B9664" s="85">
        <v>42987</v>
      </c>
      <c r="C9664" s="105">
        <v>16.25</v>
      </c>
      <c r="D9664" s="195">
        <f t="shared" si="247"/>
        <v>1</v>
      </c>
      <c r="F9664" s="96">
        <v>2.58</v>
      </c>
      <c r="G9664" s="91">
        <f t="shared" si="240"/>
        <v>9.4149999999999991</v>
      </c>
      <c r="H9664" s="41">
        <f t="shared" si="241"/>
        <v>2.499695875202157E-4</v>
      </c>
      <c r="I9664" s="42">
        <f t="shared" si="242"/>
        <v>125.62693806406412</v>
      </c>
      <c r="J9664" s="41">
        <f t="shared" si="243"/>
        <v>2.6152777777777773E-4</v>
      </c>
      <c r="K9664" s="42">
        <f t="shared" si="244"/>
        <v>5.1165294265382686</v>
      </c>
      <c r="L9664" s="41">
        <f t="shared" si="245"/>
        <v>2.499695875202157E-4</v>
      </c>
      <c r="M9664" s="42">
        <f t="shared" si="246"/>
        <v>4.8354604469180007</v>
      </c>
    </row>
    <row r="9665" spans="1:13" x14ac:dyDescent="0.2">
      <c r="A9665" s="84">
        <v>360</v>
      </c>
      <c r="B9665" s="85">
        <v>42988</v>
      </c>
      <c r="C9665" s="105">
        <v>16.25</v>
      </c>
      <c r="D9665" s="195">
        <f t="shared" si="247"/>
        <v>1</v>
      </c>
      <c r="F9665" s="96">
        <v>2.58</v>
      </c>
      <c r="G9665" s="91">
        <f t="shared" si="240"/>
        <v>9.4149999999999991</v>
      </c>
      <c r="H9665" s="41">
        <f t="shared" si="241"/>
        <v>2.499695875202157E-4</v>
      </c>
      <c r="I9665" s="42">
        <f t="shared" si="242"/>
        <v>125.65834097795342</v>
      </c>
      <c r="J9665" s="41">
        <f t="shared" si="243"/>
        <v>2.6152777777777773E-4</v>
      </c>
      <c r="K9665" s="42">
        <f t="shared" si="244"/>
        <v>5.1167909543160466</v>
      </c>
      <c r="L9665" s="41">
        <f t="shared" si="245"/>
        <v>2.499695875202157E-4</v>
      </c>
      <c r="M9665" s="42">
        <f t="shared" si="246"/>
        <v>4.8357104165055205</v>
      </c>
    </row>
    <row r="9666" spans="1:13" x14ac:dyDescent="0.2">
      <c r="A9666" s="84">
        <v>360</v>
      </c>
      <c r="B9666" s="85">
        <v>42989</v>
      </c>
      <c r="C9666" s="105">
        <v>16.34</v>
      </c>
      <c r="D9666" s="195">
        <f t="shared" si="247"/>
        <v>1</v>
      </c>
      <c r="F9666" s="96">
        <v>2.58</v>
      </c>
      <c r="G9666" s="91">
        <f t="shared" si="240"/>
        <v>9.4600000000000009</v>
      </c>
      <c r="H9666" s="41">
        <f t="shared" si="241"/>
        <v>2.5111207815986525E-4</v>
      </c>
      <c r="I9666" s="42">
        <f t="shared" si="242"/>
        <v>125.68989530509451</v>
      </c>
      <c r="J9666" s="41">
        <f t="shared" si="243"/>
        <v>2.6277777777777779E-4</v>
      </c>
      <c r="K9666" s="42">
        <f t="shared" si="244"/>
        <v>5.1170537320938241</v>
      </c>
      <c r="L9666" s="41">
        <f t="shared" si="245"/>
        <v>2.5111207815986525E-4</v>
      </c>
      <c r="M9666" s="42">
        <f t="shared" si="246"/>
        <v>4.8359615285836801</v>
      </c>
    </row>
    <row r="9667" spans="1:13" x14ac:dyDescent="0.2">
      <c r="A9667" s="84">
        <v>360</v>
      </c>
      <c r="B9667" s="85">
        <v>42990</v>
      </c>
      <c r="C9667" s="105">
        <v>16.34</v>
      </c>
      <c r="D9667" s="195">
        <f t="shared" si="247"/>
        <v>1</v>
      </c>
      <c r="F9667" s="96">
        <v>2.59</v>
      </c>
      <c r="G9667" s="91">
        <f t="shared" si="240"/>
        <v>9.4649999999999999</v>
      </c>
      <c r="H9667" s="41">
        <f t="shared" si="241"/>
        <v>2.5123899265055982E-4</v>
      </c>
      <c r="I9667" s="42">
        <f t="shared" si="242"/>
        <v>125.72147350777732</v>
      </c>
      <c r="J9667" s="41">
        <f t="shared" si="243"/>
        <v>2.6291666666666667E-4</v>
      </c>
      <c r="K9667" s="42">
        <f t="shared" si="244"/>
        <v>5.1173166487604904</v>
      </c>
      <c r="L9667" s="41">
        <f t="shared" si="245"/>
        <v>2.5123899265055982E-4</v>
      </c>
      <c r="M9667" s="42">
        <f t="shared" si="246"/>
        <v>4.8362127675763311</v>
      </c>
    </row>
    <row r="9668" spans="1:13" x14ac:dyDescent="0.2">
      <c r="A9668" s="84">
        <v>360</v>
      </c>
      <c r="B9668" s="85">
        <v>42991</v>
      </c>
      <c r="C9668" s="105">
        <v>16.29</v>
      </c>
      <c r="D9668" s="195">
        <f t="shared" si="247"/>
        <v>1</v>
      </c>
      <c r="F9668" s="96">
        <v>2.59</v>
      </c>
      <c r="G9668" s="91">
        <f t="shared" si="240"/>
        <v>9.44</v>
      </c>
      <c r="H9668" s="41">
        <f t="shared" si="241"/>
        <v>2.5060436237844819E-4</v>
      </c>
      <c r="I9668" s="42">
        <f t="shared" si="242"/>
        <v>125.75297985748301</v>
      </c>
      <c r="J9668" s="41">
        <f t="shared" si="243"/>
        <v>2.6222222222222223E-4</v>
      </c>
      <c r="K9668" s="42">
        <f t="shared" si="244"/>
        <v>5.1175788709827126</v>
      </c>
      <c r="L9668" s="41">
        <f t="shared" si="245"/>
        <v>2.5060436237844819E-4</v>
      </c>
      <c r="M9668" s="42">
        <f t="shared" si="246"/>
        <v>4.8364633719387093</v>
      </c>
    </row>
    <row r="9669" spans="1:13" x14ac:dyDescent="0.2">
      <c r="A9669" s="84">
        <v>360</v>
      </c>
      <c r="B9669" s="85">
        <v>42992</v>
      </c>
      <c r="C9669" s="105">
        <v>16.260000000000002</v>
      </c>
      <c r="D9669" s="195">
        <f t="shared" si="247"/>
        <v>1</v>
      </c>
      <c r="F9669" s="96">
        <v>2.59</v>
      </c>
      <c r="G9669" s="91">
        <f t="shared" si="240"/>
        <v>9.4250000000000007</v>
      </c>
      <c r="H9669" s="41">
        <f t="shared" si="241"/>
        <v>2.5022351481807092E-4</v>
      </c>
      <c r="I9669" s="42">
        <f t="shared" si="242"/>
        <v>125.78444621010179</v>
      </c>
      <c r="J9669" s="41">
        <f t="shared" si="243"/>
        <v>2.618055555555556E-4</v>
      </c>
      <c r="K9669" s="42">
        <f t="shared" si="244"/>
        <v>5.1178406765382682</v>
      </c>
      <c r="L9669" s="41">
        <f t="shared" si="245"/>
        <v>2.5022351481807092E-4</v>
      </c>
      <c r="M9669" s="42">
        <f t="shared" si="246"/>
        <v>4.8367135954535279</v>
      </c>
    </row>
    <row r="9670" spans="1:13" x14ac:dyDescent="0.2">
      <c r="A9670" s="84">
        <v>360</v>
      </c>
      <c r="B9670" s="85">
        <v>42993</v>
      </c>
      <c r="C9670" s="105">
        <v>17.16</v>
      </c>
      <c r="D9670" s="195">
        <f t="shared" si="247"/>
        <v>1</v>
      </c>
      <c r="F9670" s="96">
        <v>2.52</v>
      </c>
      <c r="G9670" s="91">
        <f t="shared" si="240"/>
        <v>9.84</v>
      </c>
      <c r="H9670" s="41">
        <f t="shared" si="241"/>
        <v>2.6074114115148816E-4</v>
      </c>
      <c r="I9670" s="42">
        <f t="shared" si="242"/>
        <v>125.81724339014572</v>
      </c>
      <c r="J9670" s="41">
        <f t="shared" si="243"/>
        <v>2.7333333333333333E-4</v>
      </c>
      <c r="K9670" s="42">
        <f t="shared" si="244"/>
        <v>5.1181140098716016</v>
      </c>
      <c r="L9670" s="41">
        <f t="shared" si="245"/>
        <v>2.6074114115148816E-4</v>
      </c>
      <c r="M9670" s="42">
        <f t="shared" si="246"/>
        <v>4.8369743365946789</v>
      </c>
    </row>
    <row r="9671" spans="1:13" x14ac:dyDescent="0.2">
      <c r="A9671" s="84">
        <v>360</v>
      </c>
      <c r="B9671" s="85">
        <v>42994</v>
      </c>
      <c r="C9671" s="105">
        <v>17.16</v>
      </c>
      <c r="D9671" s="195">
        <f t="shared" si="247"/>
        <v>1</v>
      </c>
      <c r="F9671" s="96">
        <v>2.52</v>
      </c>
      <c r="G9671" s="91">
        <f t="shared" si="240"/>
        <v>9.84</v>
      </c>
      <c r="H9671" s="41">
        <f t="shared" si="241"/>
        <v>2.6074114115148816E-4</v>
      </c>
      <c r="I9671" s="42">
        <f t="shared" si="242"/>
        <v>125.8500491217638</v>
      </c>
      <c r="J9671" s="41">
        <f t="shared" si="243"/>
        <v>2.7333333333333333E-4</v>
      </c>
      <c r="K9671" s="42">
        <f t="shared" si="244"/>
        <v>5.1183873432049349</v>
      </c>
      <c r="L9671" s="41">
        <f t="shared" si="245"/>
        <v>2.6074114115148816E-4</v>
      </c>
      <c r="M9671" s="42">
        <f t="shared" si="246"/>
        <v>4.8372350777358299</v>
      </c>
    </row>
    <row r="9672" spans="1:13" x14ac:dyDescent="0.2">
      <c r="A9672" s="84">
        <v>360</v>
      </c>
      <c r="B9672" s="85">
        <v>42995</v>
      </c>
      <c r="C9672" s="105">
        <v>17.16</v>
      </c>
      <c r="D9672" s="195">
        <f t="shared" si="247"/>
        <v>1</v>
      </c>
      <c r="F9672" s="96">
        <v>2.52</v>
      </c>
      <c r="G9672" s="91">
        <f t="shared" si="240"/>
        <v>9.84</v>
      </c>
      <c r="H9672" s="41">
        <f t="shared" si="241"/>
        <v>2.6074114115148816E-4</v>
      </c>
      <c r="I9672" s="42">
        <f t="shared" si="242"/>
        <v>125.88286340718578</v>
      </c>
      <c r="J9672" s="41">
        <f t="shared" si="243"/>
        <v>2.7333333333333333E-4</v>
      </c>
      <c r="K9672" s="42">
        <f t="shared" si="244"/>
        <v>5.1186606765382683</v>
      </c>
      <c r="L9672" s="41">
        <f t="shared" si="245"/>
        <v>2.6074114115148816E-4</v>
      </c>
      <c r="M9672" s="42">
        <f t="shared" si="246"/>
        <v>4.837495818876981</v>
      </c>
    </row>
    <row r="9673" spans="1:13" x14ac:dyDescent="0.2">
      <c r="A9673" s="84">
        <v>360</v>
      </c>
      <c r="B9673" s="85">
        <v>42996</v>
      </c>
      <c r="C9673" s="105">
        <v>16.38</v>
      </c>
      <c r="D9673" s="195">
        <f t="shared" si="247"/>
        <v>1</v>
      </c>
      <c r="F9673" s="96">
        <v>2.54</v>
      </c>
      <c r="G9673" s="91">
        <f t="shared" si="240"/>
        <v>9.4599999999999991</v>
      </c>
      <c r="H9673" s="41">
        <f t="shared" si="241"/>
        <v>2.5111207815986525E-4</v>
      </c>
      <c r="I9673" s="42">
        <f t="shared" si="242"/>
        <v>125.91447411462067</v>
      </c>
      <c r="J9673" s="41">
        <f t="shared" si="243"/>
        <v>2.6277777777777774E-4</v>
      </c>
      <c r="K9673" s="42">
        <f t="shared" si="244"/>
        <v>5.1189234543160458</v>
      </c>
      <c r="L9673" s="41">
        <f t="shared" si="245"/>
        <v>2.5111207815986525E-4</v>
      </c>
      <c r="M9673" s="42">
        <f t="shared" si="246"/>
        <v>4.8377469309551406</v>
      </c>
    </row>
    <row r="9674" spans="1:13" x14ac:dyDescent="0.2">
      <c r="A9674" s="84">
        <v>360</v>
      </c>
      <c r="B9674" s="85">
        <v>42997</v>
      </c>
      <c r="C9674" s="105">
        <v>16.36</v>
      </c>
      <c r="D9674" s="195">
        <f t="shared" si="247"/>
        <v>1</v>
      </c>
      <c r="F9674" s="96">
        <v>2.54</v>
      </c>
      <c r="G9674" s="91">
        <f t="shared" si="240"/>
        <v>9.4499999999999993</v>
      </c>
      <c r="H9674" s="41">
        <f t="shared" si="241"/>
        <v>2.5085823183390588E-4</v>
      </c>
      <c r="I9674" s="42">
        <f t="shared" si="242"/>
        <v>125.94606079695936</v>
      </c>
      <c r="J9674" s="41">
        <f t="shared" si="243"/>
        <v>2.6249999999999998E-4</v>
      </c>
      <c r="K9674" s="42">
        <f t="shared" si="244"/>
        <v>5.1191859543160456</v>
      </c>
      <c r="L9674" s="41">
        <f t="shared" si="245"/>
        <v>2.5085823183390588E-4</v>
      </c>
      <c r="M9674" s="42">
        <f t="shared" si="246"/>
        <v>4.837997789186975</v>
      </c>
    </row>
    <row r="9675" spans="1:13" x14ac:dyDescent="0.2">
      <c r="A9675" s="84">
        <v>360</v>
      </c>
      <c r="B9675" s="85">
        <v>42998</v>
      </c>
      <c r="C9675" s="105">
        <v>16.29</v>
      </c>
      <c r="D9675" s="195">
        <f t="shared" si="247"/>
        <v>1</v>
      </c>
      <c r="F9675" s="96">
        <v>2.56</v>
      </c>
      <c r="G9675" s="91">
        <f t="shared" si="240"/>
        <v>9.4249999999999989</v>
      </c>
      <c r="H9675" s="41">
        <f t="shared" si="241"/>
        <v>2.5022351481807092E-4</v>
      </c>
      <c r="I9675" s="42">
        <f t="shared" si="242"/>
        <v>125.97757546296947</v>
      </c>
      <c r="J9675" s="41">
        <f t="shared" si="243"/>
        <v>2.6180555555555554E-4</v>
      </c>
      <c r="K9675" s="42">
        <f t="shared" si="244"/>
        <v>5.1194477598716013</v>
      </c>
      <c r="L9675" s="41">
        <f t="shared" si="245"/>
        <v>2.5022351481807092E-4</v>
      </c>
      <c r="M9675" s="42">
        <f t="shared" si="246"/>
        <v>4.8382480127017935</v>
      </c>
    </row>
    <row r="9676" spans="1:13" x14ac:dyDescent="0.2">
      <c r="A9676" s="84">
        <v>360</v>
      </c>
      <c r="B9676" s="85">
        <v>42999</v>
      </c>
      <c r="C9676" s="105">
        <v>16.350000000000001</v>
      </c>
      <c r="D9676" s="195">
        <f t="shared" si="247"/>
        <v>1</v>
      </c>
      <c r="F9676" s="96">
        <v>2.5499999999999998</v>
      </c>
      <c r="G9676" s="91">
        <f t="shared" si="240"/>
        <v>9.4500000000000011</v>
      </c>
      <c r="H9676" s="41">
        <f t="shared" si="241"/>
        <v>2.5085823183390588E-4</v>
      </c>
      <c r="I9676" s="42">
        <f t="shared" si="242"/>
        <v>126.00917797480083</v>
      </c>
      <c r="J9676" s="41">
        <f t="shared" si="243"/>
        <v>2.6250000000000004E-4</v>
      </c>
      <c r="K9676" s="42">
        <f t="shared" si="244"/>
        <v>5.1197102598716011</v>
      </c>
      <c r="L9676" s="41">
        <f t="shared" si="245"/>
        <v>2.5085823183390588E-4</v>
      </c>
      <c r="M9676" s="42">
        <f t="shared" si="246"/>
        <v>4.838498870933627</v>
      </c>
    </row>
    <row r="9677" spans="1:13" x14ac:dyDescent="0.2">
      <c r="A9677" s="84">
        <v>360</v>
      </c>
      <c r="B9677" s="85">
        <v>43000</v>
      </c>
      <c r="C9677" s="105">
        <v>17.05</v>
      </c>
      <c r="D9677" s="195">
        <f t="shared" si="247"/>
        <v>1</v>
      </c>
      <c r="F9677" s="96">
        <v>2.5499999999999998</v>
      </c>
      <c r="G9677" s="91">
        <f t="shared" si="240"/>
        <v>9.8000000000000007</v>
      </c>
      <c r="H9677" s="41">
        <f t="shared" si="241"/>
        <v>2.5972912123384262E-4</v>
      </c>
      <c r="I9677" s="42">
        <f t="shared" si="242"/>
        <v>126.04190622786363</v>
      </c>
      <c r="J9677" s="41">
        <f t="shared" si="243"/>
        <v>2.7222222222222226E-4</v>
      </c>
      <c r="K9677" s="42">
        <f t="shared" si="244"/>
        <v>5.1199824820938229</v>
      </c>
      <c r="L9677" s="41">
        <f t="shared" si="245"/>
        <v>2.5972912123384262E-4</v>
      </c>
      <c r="M9677" s="42">
        <f t="shared" si="246"/>
        <v>4.8387586000548612</v>
      </c>
    </row>
    <row r="9678" spans="1:13" x14ac:dyDescent="0.2">
      <c r="A9678" s="84">
        <v>360</v>
      </c>
      <c r="B9678" s="85">
        <v>43001</v>
      </c>
      <c r="C9678" s="105">
        <v>17.05</v>
      </c>
      <c r="D9678" s="195">
        <f t="shared" si="247"/>
        <v>1</v>
      </c>
      <c r="F9678" s="96">
        <v>2.5499999999999998</v>
      </c>
      <c r="G9678" s="91">
        <f t="shared" si="240"/>
        <v>9.8000000000000007</v>
      </c>
      <c r="H9678" s="41">
        <f t="shared" si="241"/>
        <v>2.5972912123384262E-4</v>
      </c>
      <c r="I9678" s="42">
        <f t="shared" si="242"/>
        <v>126.07464298140684</v>
      </c>
      <c r="J9678" s="41">
        <f t="shared" si="243"/>
        <v>2.7222222222222226E-4</v>
      </c>
      <c r="K9678" s="42">
        <f t="shared" si="244"/>
        <v>5.1202547043160447</v>
      </c>
      <c r="L9678" s="41">
        <f t="shared" si="245"/>
        <v>2.5972912123384262E-4</v>
      </c>
      <c r="M9678" s="42">
        <f t="shared" si="246"/>
        <v>4.8390183291760955</v>
      </c>
    </row>
    <row r="9679" spans="1:13" x14ac:dyDescent="0.2">
      <c r="A9679" s="84">
        <v>360</v>
      </c>
      <c r="B9679" s="85">
        <v>43002</v>
      </c>
      <c r="C9679" s="105">
        <v>17.05</v>
      </c>
      <c r="D9679" s="195">
        <f t="shared" si="247"/>
        <v>1</v>
      </c>
      <c r="F9679" s="96">
        <v>2.5499999999999998</v>
      </c>
      <c r="G9679" s="91">
        <f t="shared" si="240"/>
        <v>9.8000000000000007</v>
      </c>
      <c r="H9679" s="41">
        <f t="shared" si="241"/>
        <v>2.5972912123384262E-4</v>
      </c>
      <c r="I9679" s="42">
        <f t="shared" si="242"/>
        <v>126.10738823763828</v>
      </c>
      <c r="J9679" s="41">
        <f t="shared" si="243"/>
        <v>2.7222222222222226E-4</v>
      </c>
      <c r="K9679" s="42">
        <f t="shared" si="244"/>
        <v>5.1205269265382665</v>
      </c>
      <c r="L9679" s="41">
        <f t="shared" si="245"/>
        <v>2.5972912123384262E-4</v>
      </c>
      <c r="M9679" s="42">
        <f t="shared" si="246"/>
        <v>4.8392780582973298</v>
      </c>
    </row>
    <row r="9680" spans="1:13" x14ac:dyDescent="0.2">
      <c r="A9680" s="84">
        <v>360</v>
      </c>
      <c r="B9680" s="85">
        <v>43003</v>
      </c>
      <c r="C9680" s="105">
        <v>16.149999999999999</v>
      </c>
      <c r="D9680" s="195">
        <f t="shared" si="247"/>
        <v>1</v>
      </c>
      <c r="F9680" s="96">
        <v>2.67</v>
      </c>
      <c r="G9680" s="91">
        <f t="shared" si="240"/>
        <v>9.41</v>
      </c>
      <c r="H9680" s="41">
        <f t="shared" si="241"/>
        <v>2.4984261519245266E-4</v>
      </c>
      <c r="I9680" s="42">
        <f t="shared" si="242"/>
        <v>126.13889523731066</v>
      </c>
      <c r="J9680" s="41">
        <f t="shared" si="243"/>
        <v>2.6138888888888891E-4</v>
      </c>
      <c r="K9680" s="42">
        <f t="shared" si="244"/>
        <v>5.1207883154271556</v>
      </c>
      <c r="L9680" s="41">
        <f t="shared" si="245"/>
        <v>2.4984261519245266E-4</v>
      </c>
      <c r="M9680" s="42">
        <f t="shared" si="246"/>
        <v>4.8395279009125218</v>
      </c>
    </row>
    <row r="9681" spans="1:13" x14ac:dyDescent="0.2">
      <c r="A9681" s="84">
        <v>360</v>
      </c>
      <c r="B9681" s="85">
        <v>43004</v>
      </c>
      <c r="C9681" s="105">
        <v>16.25</v>
      </c>
      <c r="D9681" s="195">
        <f t="shared" si="247"/>
        <v>1</v>
      </c>
      <c r="F9681" s="96">
        <v>2.64</v>
      </c>
      <c r="G9681" s="91">
        <f t="shared" si="240"/>
        <v>9.4450000000000003</v>
      </c>
      <c r="H9681" s="41">
        <f t="shared" si="241"/>
        <v>2.5073129999753085E-4</v>
      </c>
      <c r="I9681" s="42">
        <f t="shared" si="242"/>
        <v>126.17052220649377</v>
      </c>
      <c r="J9681" s="41">
        <f t="shared" si="243"/>
        <v>2.6236111111111111E-4</v>
      </c>
      <c r="K9681" s="42">
        <f t="shared" si="244"/>
        <v>5.1210506765382666</v>
      </c>
      <c r="L9681" s="41">
        <f t="shared" si="245"/>
        <v>2.5073129999753085E-4</v>
      </c>
      <c r="M9681" s="42">
        <f t="shared" si="246"/>
        <v>4.8397786322125196</v>
      </c>
    </row>
    <row r="9682" spans="1:13" x14ac:dyDescent="0.2">
      <c r="A9682" s="84">
        <v>360</v>
      </c>
      <c r="B9682" s="85">
        <v>43005</v>
      </c>
      <c r="C9682" s="105">
        <v>16.25</v>
      </c>
      <c r="D9682" s="195">
        <f t="shared" si="247"/>
        <v>1</v>
      </c>
      <c r="F9682" s="96">
        <v>2.62</v>
      </c>
      <c r="G9682" s="91">
        <f t="shared" si="240"/>
        <v>9.4350000000000005</v>
      </c>
      <c r="H9682" s="41">
        <f t="shared" si="241"/>
        <v>2.5047741897576969E-4</v>
      </c>
      <c r="I9682" s="42">
        <f t="shared" si="242"/>
        <v>126.20212507324688</v>
      </c>
      <c r="J9682" s="41">
        <f t="shared" si="243"/>
        <v>2.6208333333333335E-4</v>
      </c>
      <c r="K9682" s="42">
        <f t="shared" si="244"/>
        <v>5.1213127598716</v>
      </c>
      <c r="L9682" s="41">
        <f t="shared" si="245"/>
        <v>2.5047741897576969E-4</v>
      </c>
      <c r="M9682" s="42">
        <f t="shared" si="246"/>
        <v>4.8400291096314954</v>
      </c>
    </row>
    <row r="9683" spans="1:13" x14ac:dyDescent="0.2">
      <c r="A9683" s="84">
        <v>360</v>
      </c>
      <c r="B9683" s="85">
        <v>43006</v>
      </c>
      <c r="C9683" s="105">
        <v>16.32</v>
      </c>
      <c r="D9683" s="195">
        <f t="shared" si="247"/>
        <v>1</v>
      </c>
      <c r="F9683" s="96">
        <v>2.65</v>
      </c>
      <c r="G9683" s="91">
        <f t="shared" si="240"/>
        <v>9.4849999999999994</v>
      </c>
      <c r="H9683" s="41">
        <f t="shared" si="241"/>
        <v>2.5174659281068656E-4</v>
      </c>
      <c r="I9683" s="42">
        <f t="shared" si="242"/>
        <v>126.23389602823953</v>
      </c>
      <c r="J9683" s="41">
        <f t="shared" si="243"/>
        <v>2.6347222222222223E-4</v>
      </c>
      <c r="K9683" s="42">
        <f t="shared" si="244"/>
        <v>5.1215762320938225</v>
      </c>
      <c r="L9683" s="41">
        <f t="shared" si="245"/>
        <v>2.5174659281068656E-4</v>
      </c>
      <c r="M9683" s="42">
        <f t="shared" si="246"/>
        <v>4.8402808562243056</v>
      </c>
    </row>
    <row r="9684" spans="1:13" x14ac:dyDescent="0.2">
      <c r="A9684" s="84">
        <v>360</v>
      </c>
      <c r="B9684" s="85">
        <v>43007</v>
      </c>
      <c r="C9684" s="105">
        <v>16.309999999999999</v>
      </c>
      <c r="D9684" s="195">
        <f t="shared" si="247"/>
        <v>1</v>
      </c>
      <c r="F9684" s="96">
        <v>2.66</v>
      </c>
      <c r="G9684" s="91">
        <f t="shared" si="240"/>
        <v>9.4849999999999994</v>
      </c>
      <c r="H9684" s="41">
        <f t="shared" si="241"/>
        <v>2.5174659281068656E-4</v>
      </c>
      <c r="I9684" s="42">
        <f t="shared" si="242"/>
        <v>126.26567498146186</v>
      </c>
      <c r="J9684" s="41">
        <f t="shared" si="243"/>
        <v>2.6347222222222223E-4</v>
      </c>
      <c r="K9684" s="42">
        <f t="shared" si="244"/>
        <v>5.1218397043160451</v>
      </c>
      <c r="L9684" s="41">
        <f t="shared" si="245"/>
        <v>2.5174659281068656E-4</v>
      </c>
      <c r="M9684" s="42">
        <f t="shared" si="246"/>
        <v>4.8405326028171167</v>
      </c>
    </row>
    <row r="9685" spans="1:13" x14ac:dyDescent="0.2">
      <c r="A9685" s="84">
        <v>360</v>
      </c>
      <c r="B9685" s="85">
        <v>43008</v>
      </c>
      <c r="C9685" s="105">
        <v>16.309999999999999</v>
      </c>
      <c r="D9685" s="195">
        <f t="shared" si="247"/>
        <v>1</v>
      </c>
      <c r="F9685" s="96">
        <v>2.66</v>
      </c>
      <c r="G9685" s="91">
        <f t="shared" si="240"/>
        <v>9.4849999999999994</v>
      </c>
      <c r="H9685" s="41">
        <f t="shared" si="241"/>
        <v>2.5174659281068656E-4</v>
      </c>
      <c r="I9685" s="42">
        <f t="shared" si="242"/>
        <v>126.29746193492738</v>
      </c>
      <c r="J9685" s="41">
        <f t="shared" si="243"/>
        <v>2.6347222222222223E-4</v>
      </c>
      <c r="K9685" s="42">
        <f t="shared" si="244"/>
        <v>5.1221031765382676</v>
      </c>
      <c r="L9685" s="41">
        <f t="shared" si="245"/>
        <v>2.5174659281068656E-4</v>
      </c>
      <c r="M9685" s="42">
        <f t="shared" si="246"/>
        <v>4.8407843494099279</v>
      </c>
    </row>
    <row r="9686" spans="1:13" x14ac:dyDescent="0.2">
      <c r="A9686" s="84">
        <v>360</v>
      </c>
      <c r="B9686" s="85">
        <v>43009</v>
      </c>
      <c r="C9686" s="105">
        <v>16.309999999999999</v>
      </c>
      <c r="D9686" s="195">
        <f t="shared" si="247"/>
        <v>1</v>
      </c>
      <c r="F9686" s="96">
        <v>2.66</v>
      </c>
      <c r="G9686" s="91">
        <f t="shared" si="240"/>
        <v>9.4849999999999994</v>
      </c>
      <c r="H9686" s="41">
        <f t="shared" si="241"/>
        <v>2.5174659281068656E-4</v>
      </c>
      <c r="I9686" s="42">
        <f t="shared" si="242"/>
        <v>126.32925689065014</v>
      </c>
      <c r="J9686" s="41">
        <f t="shared" si="243"/>
        <v>2.6347222222222223E-4</v>
      </c>
      <c r="K9686" s="42">
        <f t="shared" si="244"/>
        <v>5.1223666487604902</v>
      </c>
      <c r="L9686" s="41">
        <f t="shared" si="245"/>
        <v>2.5174659281068656E-4</v>
      </c>
      <c r="M9686" s="42">
        <f t="shared" si="246"/>
        <v>4.841036096002739</v>
      </c>
    </row>
    <row r="9687" spans="1:13" x14ac:dyDescent="0.2">
      <c r="A9687" s="84">
        <v>360</v>
      </c>
      <c r="B9687" s="85">
        <v>43010</v>
      </c>
      <c r="C9687" s="105">
        <v>16.760000000000002</v>
      </c>
      <c r="D9687" s="195">
        <f t="shared" si="247"/>
        <v>1</v>
      </c>
      <c r="F9687" s="96">
        <v>2.64</v>
      </c>
      <c r="G9687" s="91">
        <f t="shared" si="240"/>
        <v>9.7000000000000011</v>
      </c>
      <c r="H9687" s="41">
        <f t="shared" si="241"/>
        <v>2.5719746207797378E-4</v>
      </c>
      <c r="I9687" s="42">
        <f t="shared" si="242"/>
        <v>126.36174845490862</v>
      </c>
      <c r="J9687" s="41">
        <f t="shared" si="243"/>
        <v>2.6944444444444449E-4</v>
      </c>
      <c r="K9687" s="42">
        <f t="shared" si="244"/>
        <v>5.1226360932049344</v>
      </c>
      <c r="L9687" s="41">
        <f t="shared" si="245"/>
        <v>2.5719746207797378E-4</v>
      </c>
      <c r="M9687" s="42">
        <f t="shared" si="246"/>
        <v>4.8412932934648172</v>
      </c>
    </row>
    <row r="9688" spans="1:13" x14ac:dyDescent="0.2">
      <c r="A9688" s="84">
        <v>360</v>
      </c>
      <c r="B9688" s="85">
        <v>43011</v>
      </c>
      <c r="C9688" s="105">
        <v>16.239999999999998</v>
      </c>
      <c r="D9688" s="195">
        <f t="shared" si="247"/>
        <v>1</v>
      </c>
      <c r="F9688" s="96">
        <v>2.67</v>
      </c>
      <c r="G9688" s="91">
        <f t="shared" si="240"/>
        <v>9.4549999999999983</v>
      </c>
      <c r="H9688" s="41">
        <f t="shared" si="241"/>
        <v>2.509851578877953E-4</v>
      </c>
      <c r="I9688" s="42">
        <f t="shared" si="242"/>
        <v>126.39346337829555</v>
      </c>
      <c r="J9688" s="41">
        <f t="shared" si="243"/>
        <v>2.6263888888888886E-4</v>
      </c>
      <c r="K9688" s="42">
        <f t="shared" si="244"/>
        <v>5.1228987320938231</v>
      </c>
      <c r="L9688" s="41">
        <f t="shared" si="245"/>
        <v>2.509851578877953E-4</v>
      </c>
      <c r="M9688" s="42">
        <f t="shared" si="246"/>
        <v>4.8415442786227052</v>
      </c>
    </row>
    <row r="9689" spans="1:13" x14ac:dyDescent="0.2">
      <c r="A9689" s="84">
        <v>360</v>
      </c>
      <c r="B9689" s="85">
        <v>43012</v>
      </c>
      <c r="C9689" s="105">
        <v>16.329999999999998</v>
      </c>
      <c r="D9689" s="195">
        <f t="shared" si="247"/>
        <v>1</v>
      </c>
      <c r="F9689" s="96">
        <v>2.57</v>
      </c>
      <c r="G9689" s="91">
        <f t="shared" si="240"/>
        <v>9.4499999999999993</v>
      </c>
      <c r="H9689" s="41">
        <f t="shared" si="241"/>
        <v>2.5085823183390588E-4</v>
      </c>
      <c r="I9689" s="42">
        <f t="shared" si="242"/>
        <v>126.42517021903399</v>
      </c>
      <c r="J9689" s="41">
        <f t="shared" si="243"/>
        <v>2.6249999999999998E-4</v>
      </c>
      <c r="K9689" s="42">
        <f t="shared" si="244"/>
        <v>5.1231612320938229</v>
      </c>
      <c r="L9689" s="41">
        <f t="shared" si="245"/>
        <v>2.5085823183390588E-4</v>
      </c>
      <c r="M9689" s="42">
        <f t="shared" si="246"/>
        <v>4.8417951368545395</v>
      </c>
    </row>
    <row r="9690" spans="1:13" x14ac:dyDescent="0.2">
      <c r="A9690" s="84">
        <v>360</v>
      </c>
      <c r="B9690" s="85">
        <v>43013</v>
      </c>
      <c r="C9690" s="105">
        <v>17.16</v>
      </c>
      <c r="D9690" s="195">
        <f t="shared" si="247"/>
        <v>1</v>
      </c>
      <c r="F9690" s="96">
        <v>2.57</v>
      </c>
      <c r="G9690" s="91">
        <f t="shared" si="240"/>
        <v>9.8650000000000002</v>
      </c>
      <c r="H9690" s="41">
        <f t="shared" si="241"/>
        <v>2.6137346698584807E-4</v>
      </c>
      <c r="I9690" s="42">
        <f t="shared" si="242"/>
        <v>126.45821440408841</v>
      </c>
      <c r="J9690" s="41">
        <f t="shared" si="243"/>
        <v>2.7402777777777777E-4</v>
      </c>
      <c r="K9690" s="42">
        <f t="shared" si="244"/>
        <v>5.1234352598716004</v>
      </c>
      <c r="L9690" s="41">
        <f t="shared" si="245"/>
        <v>2.6137346698584807E-4</v>
      </c>
      <c r="M9690" s="42">
        <f t="shared" si="246"/>
        <v>4.842056510321525</v>
      </c>
    </row>
    <row r="9691" spans="1:13" x14ac:dyDescent="0.2">
      <c r="A9691" s="84">
        <v>360</v>
      </c>
      <c r="B9691" s="85">
        <v>43014</v>
      </c>
      <c r="C9691" s="105">
        <v>16.38</v>
      </c>
      <c r="D9691" s="195">
        <f t="shared" si="247"/>
        <v>1</v>
      </c>
      <c r="F9691" s="96">
        <v>2.56</v>
      </c>
      <c r="G9691" s="91">
        <f t="shared" si="240"/>
        <v>9.4699999999999989</v>
      </c>
      <c r="H9691" s="41">
        <f t="shared" si="241"/>
        <v>2.5136590136054515E-4</v>
      </c>
      <c r="I9691" s="42">
        <f t="shared" si="242"/>
        <v>126.49000168713654</v>
      </c>
      <c r="J9691" s="41">
        <f t="shared" si="243"/>
        <v>2.6305555555555555E-4</v>
      </c>
      <c r="K9691" s="42">
        <f t="shared" si="244"/>
        <v>5.1236983154271556</v>
      </c>
      <c r="L9691" s="41">
        <f t="shared" si="245"/>
        <v>2.5136590136054515E-4</v>
      </c>
      <c r="M9691" s="42">
        <f t="shared" si="246"/>
        <v>4.8423078762228853</v>
      </c>
    </row>
    <row r="9692" spans="1:13" x14ac:dyDescent="0.2">
      <c r="A9692" s="84">
        <v>360</v>
      </c>
      <c r="B9692" s="85">
        <v>43015</v>
      </c>
      <c r="C9692" s="105">
        <v>16.38</v>
      </c>
      <c r="D9692" s="195">
        <f t="shared" si="247"/>
        <v>1</v>
      </c>
      <c r="F9692" s="96">
        <v>2.56</v>
      </c>
      <c r="G9692" s="91">
        <f t="shared" si="240"/>
        <v>9.4699999999999989</v>
      </c>
      <c r="H9692" s="41">
        <f t="shared" si="241"/>
        <v>2.5136590136054515E-4</v>
      </c>
      <c r="I9692" s="42">
        <f t="shared" si="242"/>
        <v>126.52179696042373</v>
      </c>
      <c r="J9692" s="41">
        <f t="shared" si="243"/>
        <v>2.6305555555555555E-4</v>
      </c>
      <c r="K9692" s="42">
        <f t="shared" si="244"/>
        <v>5.1239613709827108</v>
      </c>
      <c r="L9692" s="41">
        <f t="shared" si="245"/>
        <v>2.5136590136054515E-4</v>
      </c>
      <c r="M9692" s="42">
        <f t="shared" si="246"/>
        <v>4.8425592421242456</v>
      </c>
    </row>
    <row r="9693" spans="1:13" x14ac:dyDescent="0.2">
      <c r="A9693" s="84">
        <v>360</v>
      </c>
      <c r="B9693" s="85">
        <v>43016</v>
      </c>
      <c r="C9693" s="105">
        <v>16.38</v>
      </c>
      <c r="D9693" s="195">
        <f t="shared" si="247"/>
        <v>1</v>
      </c>
      <c r="F9693" s="96">
        <v>2.56</v>
      </c>
      <c r="G9693" s="91">
        <f t="shared" si="240"/>
        <v>9.4699999999999989</v>
      </c>
      <c r="H9693" s="41">
        <f t="shared" si="241"/>
        <v>2.5136590136054515E-4</v>
      </c>
      <c r="I9693" s="42">
        <f t="shared" si="242"/>
        <v>126.55360022595845</v>
      </c>
      <c r="J9693" s="41">
        <f t="shared" si="243"/>
        <v>2.6305555555555555E-4</v>
      </c>
      <c r="K9693" s="42">
        <f t="shared" si="244"/>
        <v>5.1242244265382659</v>
      </c>
      <c r="L9693" s="41">
        <f t="shared" si="245"/>
        <v>2.5136590136054515E-4</v>
      </c>
      <c r="M9693" s="42">
        <f t="shared" si="246"/>
        <v>4.8428106080256059</v>
      </c>
    </row>
    <row r="9694" spans="1:13" x14ac:dyDescent="0.2">
      <c r="A9694" s="84">
        <v>360</v>
      </c>
      <c r="B9694" s="85">
        <v>43017</v>
      </c>
      <c r="C9694" s="105">
        <v>16.14</v>
      </c>
      <c r="D9694" s="195">
        <f t="shared" si="247"/>
        <v>1</v>
      </c>
      <c r="F9694" s="96">
        <v>2.56</v>
      </c>
      <c r="G9694" s="91">
        <f t="shared" si="240"/>
        <v>9.35</v>
      </c>
      <c r="H9694" s="41">
        <f t="shared" si="241"/>
        <v>2.4831849575335241E-4</v>
      </c>
      <c r="I9694" s="42">
        <f t="shared" si="242"/>
        <v>126.58502582559873</v>
      </c>
      <c r="J9694" s="41">
        <f t="shared" si="243"/>
        <v>2.5972222222222222E-4</v>
      </c>
      <c r="K9694" s="42">
        <f t="shared" si="244"/>
        <v>5.1244841487604882</v>
      </c>
      <c r="L9694" s="41">
        <f t="shared" si="245"/>
        <v>2.4831849575335241E-4</v>
      </c>
      <c r="M9694" s="42">
        <f t="shared" si="246"/>
        <v>4.8430589265213593</v>
      </c>
    </row>
    <row r="9695" spans="1:13" x14ac:dyDescent="0.2">
      <c r="A9695" s="84">
        <v>360</v>
      </c>
      <c r="B9695" s="85">
        <v>43018</v>
      </c>
      <c r="C9695" s="105">
        <v>16.32</v>
      </c>
      <c r="D9695" s="195">
        <f t="shared" si="247"/>
        <v>1</v>
      </c>
      <c r="F9695" s="96">
        <v>2.56</v>
      </c>
      <c r="G9695" s="91">
        <f t="shared" si="240"/>
        <v>9.44</v>
      </c>
      <c r="H9695" s="41">
        <f t="shared" si="241"/>
        <v>2.5060436237844819E-4</v>
      </c>
      <c r="I9695" s="42">
        <f t="shared" si="242"/>
        <v>126.61674858528242</v>
      </c>
      <c r="J9695" s="41">
        <f t="shared" si="243"/>
        <v>2.6222222222222223E-4</v>
      </c>
      <c r="K9695" s="42">
        <f t="shared" si="244"/>
        <v>5.1247463709827104</v>
      </c>
      <c r="L9695" s="41">
        <f t="shared" si="245"/>
        <v>2.5060436237844819E-4</v>
      </c>
      <c r="M9695" s="42">
        <f t="shared" si="246"/>
        <v>4.8433095308837375</v>
      </c>
    </row>
    <row r="9696" spans="1:13" x14ac:dyDescent="0.2">
      <c r="A9696" s="84">
        <v>360</v>
      </c>
      <c r="B9696" s="85">
        <v>43019</v>
      </c>
      <c r="C9696" s="105">
        <v>16.27</v>
      </c>
      <c r="D9696" s="195">
        <f t="shared" si="247"/>
        <v>1</v>
      </c>
      <c r="F9696" s="96">
        <v>2.58</v>
      </c>
      <c r="G9696" s="91">
        <f t="shared" si="240"/>
        <v>9.4250000000000007</v>
      </c>
      <c r="H9696" s="41">
        <f t="shared" si="241"/>
        <v>2.5022351481807092E-4</v>
      </c>
      <c r="I9696" s="42">
        <f t="shared" si="242"/>
        <v>126.64843107314827</v>
      </c>
      <c r="J9696" s="41">
        <f t="shared" si="243"/>
        <v>2.618055555555556E-4</v>
      </c>
      <c r="K9696" s="42">
        <f t="shared" si="244"/>
        <v>5.125008176538266</v>
      </c>
      <c r="L9696" s="41">
        <f t="shared" si="245"/>
        <v>2.5022351481807092E-4</v>
      </c>
      <c r="M9696" s="42">
        <f t="shared" si="246"/>
        <v>4.8435597543985551</v>
      </c>
    </row>
    <row r="9697" spans="1:13" x14ac:dyDescent="0.2">
      <c r="A9697" s="84">
        <v>360</v>
      </c>
      <c r="B9697" s="85">
        <v>43020</v>
      </c>
      <c r="C9697" s="105">
        <v>16.39</v>
      </c>
      <c r="D9697" s="195">
        <f t="shared" si="247"/>
        <v>1</v>
      </c>
      <c r="F9697" s="96">
        <v>2.57</v>
      </c>
      <c r="G9697" s="91">
        <f t="shared" si="240"/>
        <v>9.48</v>
      </c>
      <c r="H9697" s="41">
        <f t="shared" si="241"/>
        <v>2.5161970143994239E-4</v>
      </c>
      <c r="I9697" s="42">
        <f t="shared" si="242"/>
        <v>126.68029831356273</v>
      </c>
      <c r="J9697" s="41">
        <f t="shared" si="243"/>
        <v>2.6333333333333336E-4</v>
      </c>
      <c r="K9697" s="42">
        <f t="shared" si="244"/>
        <v>5.1252715098715997</v>
      </c>
      <c r="L9697" s="41">
        <f t="shared" si="245"/>
        <v>2.5161970143994239E-4</v>
      </c>
      <c r="M9697" s="42">
        <f t="shared" si="246"/>
        <v>4.8438113740999951</v>
      </c>
    </row>
    <row r="9698" spans="1:13" x14ac:dyDescent="0.2">
      <c r="A9698" s="84">
        <v>360</v>
      </c>
      <c r="B9698" s="85">
        <v>43021</v>
      </c>
      <c r="C9698" s="105">
        <v>16.28</v>
      </c>
      <c r="D9698" s="195">
        <f t="shared" si="247"/>
        <v>1</v>
      </c>
      <c r="F9698" s="96">
        <v>2.57</v>
      </c>
      <c r="G9698" s="91">
        <f t="shared" si="240"/>
        <v>9.4250000000000007</v>
      </c>
      <c r="H9698" s="41">
        <f t="shared" si="241"/>
        <v>2.5022351481807092E-4</v>
      </c>
      <c r="I9698" s="42">
        <f t="shared" si="242"/>
        <v>126.71199670306495</v>
      </c>
      <c r="J9698" s="41">
        <f t="shared" si="243"/>
        <v>2.618055555555556E-4</v>
      </c>
      <c r="K9698" s="42">
        <f t="shared" si="244"/>
        <v>5.1255333154271554</v>
      </c>
      <c r="L9698" s="41">
        <f t="shared" si="245"/>
        <v>2.5022351481807092E-4</v>
      </c>
      <c r="M9698" s="42">
        <f t="shared" si="246"/>
        <v>4.8440615976148127</v>
      </c>
    </row>
    <row r="9699" spans="1:13" x14ac:dyDescent="0.2">
      <c r="A9699" s="84">
        <v>360</v>
      </c>
      <c r="B9699" s="85">
        <v>43022</v>
      </c>
      <c r="C9699" s="105">
        <v>16.28</v>
      </c>
      <c r="D9699" s="195">
        <f t="shared" si="247"/>
        <v>1</v>
      </c>
      <c r="F9699" s="96">
        <v>2.57</v>
      </c>
      <c r="G9699" s="91">
        <f t="shared" si="240"/>
        <v>9.4250000000000007</v>
      </c>
      <c r="H9699" s="41">
        <f t="shared" si="241"/>
        <v>2.5022351481807092E-4</v>
      </c>
      <c r="I9699" s="42">
        <f t="shared" si="242"/>
        <v>126.74370302424961</v>
      </c>
      <c r="J9699" s="41">
        <f t="shared" si="243"/>
        <v>2.618055555555556E-4</v>
      </c>
      <c r="K9699" s="42">
        <f t="shared" si="244"/>
        <v>5.1257951209827111</v>
      </c>
      <c r="L9699" s="41">
        <f t="shared" si="245"/>
        <v>2.5022351481807092E-4</v>
      </c>
      <c r="M9699" s="42">
        <f t="shared" si="246"/>
        <v>4.8443118211296312</v>
      </c>
    </row>
    <row r="9700" spans="1:13" x14ac:dyDescent="0.2">
      <c r="A9700" s="84">
        <v>360</v>
      </c>
      <c r="B9700" s="85">
        <v>43023</v>
      </c>
      <c r="C9700" s="105">
        <v>16.28</v>
      </c>
      <c r="D9700" s="195">
        <f t="shared" si="247"/>
        <v>1</v>
      </c>
      <c r="F9700" s="96">
        <v>2.57</v>
      </c>
      <c r="G9700" s="91">
        <f t="shared" si="240"/>
        <v>9.4250000000000007</v>
      </c>
      <c r="H9700" s="41">
        <f t="shared" si="241"/>
        <v>2.5022351481807092E-4</v>
      </c>
      <c r="I9700" s="42">
        <f t="shared" si="242"/>
        <v>126.7754172791014</v>
      </c>
      <c r="J9700" s="41">
        <f t="shared" si="243"/>
        <v>2.618055555555556E-4</v>
      </c>
      <c r="K9700" s="42">
        <f t="shared" si="244"/>
        <v>5.1260569265382667</v>
      </c>
      <c r="L9700" s="41">
        <f t="shared" si="245"/>
        <v>2.5022351481807092E-4</v>
      </c>
      <c r="M9700" s="42">
        <f t="shared" si="246"/>
        <v>4.8445620446444497</v>
      </c>
    </row>
    <row r="9701" spans="1:13" x14ac:dyDescent="0.2">
      <c r="A9701" s="84">
        <v>360</v>
      </c>
      <c r="B9701" s="85">
        <v>43024</v>
      </c>
      <c r="C9701" s="105">
        <v>16.25</v>
      </c>
      <c r="D9701" s="195">
        <f t="shared" si="247"/>
        <v>1</v>
      </c>
      <c r="F9701" s="96">
        <v>2.5499999999999998</v>
      </c>
      <c r="G9701" s="91">
        <f t="shared" si="240"/>
        <v>9.4</v>
      </c>
      <c r="H9701" s="41">
        <f t="shared" si="241"/>
        <v>2.4958865317681322E-4</v>
      </c>
      <c r="I9701" s="42">
        <f t="shared" si="242"/>
        <v>126.80705898475603</v>
      </c>
      <c r="J9701" s="41">
        <f t="shared" si="243"/>
        <v>2.611111111111111E-4</v>
      </c>
      <c r="K9701" s="42">
        <f t="shared" si="244"/>
        <v>5.1263180376493782</v>
      </c>
      <c r="L9701" s="41">
        <f t="shared" si="245"/>
        <v>2.4958865317681322E-4</v>
      </c>
      <c r="M9701" s="42">
        <f t="shared" si="246"/>
        <v>4.8448116332976268</v>
      </c>
    </row>
    <row r="9702" spans="1:13" x14ac:dyDescent="0.2">
      <c r="A9702" s="84">
        <v>360</v>
      </c>
      <c r="B9702" s="85">
        <v>43025</v>
      </c>
      <c r="C9702" s="105">
        <v>16.29</v>
      </c>
      <c r="D9702" s="195">
        <f t="shared" si="247"/>
        <v>1</v>
      </c>
      <c r="F9702" s="96">
        <v>2.52</v>
      </c>
      <c r="G9702" s="91">
        <f t="shared" si="240"/>
        <v>9.4049999999999994</v>
      </c>
      <c r="H9702" s="41">
        <f t="shared" si="241"/>
        <v>2.4971563707820721E-4</v>
      </c>
      <c r="I9702" s="42">
        <f t="shared" si="242"/>
        <v>126.83872469027642</v>
      </c>
      <c r="J9702" s="41">
        <f t="shared" si="243"/>
        <v>2.6124999999999998E-4</v>
      </c>
      <c r="K9702" s="42">
        <f t="shared" si="244"/>
        <v>5.1265792876493785</v>
      </c>
      <c r="L9702" s="41">
        <f t="shared" si="245"/>
        <v>2.4971563707820721E-4</v>
      </c>
      <c r="M9702" s="42">
        <f t="shared" si="246"/>
        <v>4.8450613489347045</v>
      </c>
    </row>
    <row r="9703" spans="1:13" x14ac:dyDescent="0.2">
      <c r="A9703" s="84">
        <v>360</v>
      </c>
      <c r="B9703" s="85">
        <v>43026</v>
      </c>
      <c r="C9703" s="105">
        <v>16.93</v>
      </c>
      <c r="D9703" s="195">
        <f t="shared" si="247"/>
        <v>1</v>
      </c>
      <c r="F9703" s="96">
        <v>2.57</v>
      </c>
      <c r="G9703" s="91">
        <f t="shared" si="240"/>
        <v>9.75</v>
      </c>
      <c r="H9703" s="41">
        <f t="shared" si="241"/>
        <v>2.5846357919867557E-4</v>
      </c>
      <c r="I9703" s="42">
        <f t="shared" si="242"/>
        <v>126.87150788104087</v>
      </c>
      <c r="J9703" s="41">
        <f t="shared" si="243"/>
        <v>2.7083333333333332E-4</v>
      </c>
      <c r="K9703" s="42">
        <f t="shared" si="244"/>
        <v>5.126850120982712</v>
      </c>
      <c r="L9703" s="41">
        <f t="shared" si="245"/>
        <v>2.5846357919867557E-4</v>
      </c>
      <c r="M9703" s="42">
        <f t="shared" si="246"/>
        <v>4.8453198125139032</v>
      </c>
    </row>
    <row r="9704" spans="1:13" x14ac:dyDescent="0.2">
      <c r="A9704" s="84">
        <v>360</v>
      </c>
      <c r="B9704" s="85">
        <v>43027</v>
      </c>
      <c r="C9704" s="105">
        <v>16.87</v>
      </c>
      <c r="D9704" s="195">
        <f t="shared" si="247"/>
        <v>1</v>
      </c>
      <c r="F9704" s="96">
        <v>2.56</v>
      </c>
      <c r="G9704" s="91">
        <f t="shared" si="240"/>
        <v>9.7149999999999999</v>
      </c>
      <c r="H9704" s="41">
        <f t="shared" si="241"/>
        <v>2.575773576294349E-4</v>
      </c>
      <c r="I9704" s="42">
        <f t="shared" si="242"/>
        <v>126.90418710879933</v>
      </c>
      <c r="J9704" s="41">
        <f t="shared" si="243"/>
        <v>2.6986111111111113E-4</v>
      </c>
      <c r="K9704" s="42">
        <f t="shared" si="244"/>
        <v>5.1271199820938227</v>
      </c>
      <c r="L9704" s="41">
        <f t="shared" si="245"/>
        <v>2.575773576294349E-4</v>
      </c>
      <c r="M9704" s="42">
        <f t="shared" si="246"/>
        <v>4.8455773898715329</v>
      </c>
    </row>
    <row r="9705" spans="1:13" x14ac:dyDescent="0.2">
      <c r="A9705" s="84">
        <v>360</v>
      </c>
      <c r="B9705" s="85">
        <v>43028</v>
      </c>
      <c r="C9705" s="105">
        <v>16.940000000000001</v>
      </c>
      <c r="D9705" s="195">
        <f t="shared" si="247"/>
        <v>1</v>
      </c>
      <c r="F9705" s="96">
        <v>2.57</v>
      </c>
      <c r="G9705" s="91">
        <f t="shared" si="240"/>
        <v>9.7550000000000008</v>
      </c>
      <c r="H9705" s="41">
        <f t="shared" si="241"/>
        <v>2.5859015927243156E-4</v>
      </c>
      <c r="I9705" s="42">
        <f t="shared" si="242"/>
        <v>126.93700328275614</v>
      </c>
      <c r="J9705" s="41">
        <f t="shared" si="243"/>
        <v>2.7097222222222225E-4</v>
      </c>
      <c r="K9705" s="42">
        <f t="shared" si="244"/>
        <v>5.127390954316045</v>
      </c>
      <c r="L9705" s="41">
        <f t="shared" si="245"/>
        <v>2.5859015927243156E-4</v>
      </c>
      <c r="M9705" s="42">
        <f t="shared" si="246"/>
        <v>4.8458359800308051</v>
      </c>
    </row>
    <row r="9706" spans="1:13" x14ac:dyDescent="0.2">
      <c r="A9706" s="84">
        <v>360</v>
      </c>
      <c r="B9706" s="85">
        <v>43029</v>
      </c>
      <c r="C9706" s="105">
        <v>16.940000000000001</v>
      </c>
      <c r="D9706" s="195">
        <f t="shared" si="247"/>
        <v>1</v>
      </c>
      <c r="F9706" s="96">
        <v>2.57</v>
      </c>
      <c r="G9706" s="91">
        <f t="shared" si="240"/>
        <v>9.7550000000000008</v>
      </c>
      <c r="H9706" s="41">
        <f t="shared" si="241"/>
        <v>2.5859015927243156E-4</v>
      </c>
      <c r="I9706" s="42">
        <f t="shared" si="242"/>
        <v>126.96982794265259</v>
      </c>
      <c r="J9706" s="41">
        <f t="shared" si="243"/>
        <v>2.7097222222222225E-4</v>
      </c>
      <c r="K9706" s="42">
        <f t="shared" si="244"/>
        <v>5.1276619265382672</v>
      </c>
      <c r="L9706" s="41">
        <f t="shared" si="245"/>
        <v>2.5859015927243156E-4</v>
      </c>
      <c r="M9706" s="42">
        <f t="shared" si="246"/>
        <v>4.8460945701900773</v>
      </c>
    </row>
    <row r="9707" spans="1:13" x14ac:dyDescent="0.2">
      <c r="A9707" s="84">
        <v>360</v>
      </c>
      <c r="B9707" s="85">
        <v>43030</v>
      </c>
      <c r="C9707" s="105">
        <v>16.940000000000001</v>
      </c>
      <c r="D9707" s="195">
        <f t="shared" si="247"/>
        <v>1</v>
      </c>
      <c r="F9707" s="96">
        <v>2.57</v>
      </c>
      <c r="G9707" s="91">
        <f t="shared" ref="G9707:G9737" si="248">(C9707+F9707)/2</f>
        <v>9.7550000000000008</v>
      </c>
      <c r="H9707" s="41">
        <f t="shared" ref="H9707:H9737" si="249">((1+G9707/100)^(1/360))-1</f>
        <v>2.5859015927243156E-4</v>
      </c>
      <c r="I9707" s="42">
        <f t="shared" ref="I9707:I9737" si="250">I9706*(1+H9707)</f>
        <v>127.00266109068306</v>
      </c>
      <c r="J9707" s="41">
        <f t="shared" ref="J9707:J9737" si="251">((C9707+F9707)/2)/36000</f>
        <v>2.7097222222222225E-4</v>
      </c>
      <c r="K9707" s="42">
        <f t="shared" ref="K9707:K9737" si="252">K9706+J9707</f>
        <v>5.1279328987604895</v>
      </c>
      <c r="L9707" s="41">
        <f t="shared" ref="L9707:L9737" si="253">((1+G9707/100)^(1/360))-1</f>
        <v>2.5859015927243156E-4</v>
      </c>
      <c r="M9707" s="42">
        <f t="shared" ref="M9707:M9737" si="254">M9706+L9707</f>
        <v>4.8463531603493495</v>
      </c>
    </row>
    <row r="9708" spans="1:13" x14ac:dyDescent="0.2">
      <c r="A9708" s="84">
        <v>360</v>
      </c>
      <c r="B9708" s="85">
        <v>43031</v>
      </c>
      <c r="C9708" s="105">
        <v>16.12</v>
      </c>
      <c r="D9708" s="195">
        <f t="shared" si="247"/>
        <v>1</v>
      </c>
      <c r="F9708" s="96">
        <v>2.5499999999999998</v>
      </c>
      <c r="G9708" s="91">
        <f t="shared" si="248"/>
        <v>9.3350000000000009</v>
      </c>
      <c r="H9708" s="41">
        <f t="shared" si="249"/>
        <v>2.4793733558770015E-4</v>
      </c>
      <c r="I9708" s="42">
        <f t="shared" si="250"/>
        <v>127.03414979208644</v>
      </c>
      <c r="J9708" s="41">
        <f t="shared" si="251"/>
        <v>2.5930555555555559E-4</v>
      </c>
      <c r="K9708" s="42">
        <f t="shared" si="252"/>
        <v>5.1281922043160453</v>
      </c>
      <c r="L9708" s="41">
        <f t="shared" si="253"/>
        <v>2.4793733558770015E-4</v>
      </c>
      <c r="M9708" s="42">
        <f t="shared" si="254"/>
        <v>4.8466010976849372</v>
      </c>
    </row>
    <row r="9709" spans="1:13" x14ac:dyDescent="0.2">
      <c r="A9709" s="84">
        <v>360</v>
      </c>
      <c r="B9709" s="85">
        <v>43032</v>
      </c>
      <c r="C9709" s="105">
        <v>16.079999999999998</v>
      </c>
      <c r="D9709" s="195">
        <f t="shared" si="247"/>
        <v>1</v>
      </c>
      <c r="F9709" s="96">
        <v>2.56</v>
      </c>
      <c r="G9709" s="91">
        <f t="shared" si="248"/>
        <v>9.3199999999999985</v>
      </c>
      <c r="H9709" s="41">
        <f t="shared" si="249"/>
        <v>2.4755612327154175E-4</v>
      </c>
      <c r="I9709" s="42">
        <f t="shared" si="250"/>
        <v>127.06559787373206</v>
      </c>
      <c r="J9709" s="41">
        <f t="shared" si="251"/>
        <v>2.5888888888888885E-4</v>
      </c>
      <c r="K9709" s="42">
        <f t="shared" si="252"/>
        <v>5.1284510932049345</v>
      </c>
      <c r="L9709" s="41">
        <f t="shared" si="253"/>
        <v>2.4755612327154175E-4</v>
      </c>
      <c r="M9709" s="42">
        <f t="shared" si="254"/>
        <v>4.846848653808209</v>
      </c>
    </row>
    <row r="9710" spans="1:13" x14ac:dyDescent="0.2">
      <c r="A9710" s="84">
        <v>360</v>
      </c>
      <c r="B9710" s="85">
        <v>43033</v>
      </c>
      <c r="C9710" s="105">
        <v>16.12</v>
      </c>
      <c r="D9710" s="195">
        <f t="shared" si="247"/>
        <v>1</v>
      </c>
      <c r="F9710" s="96">
        <v>2.56</v>
      </c>
      <c r="G9710" s="91">
        <f t="shared" si="248"/>
        <v>9.34</v>
      </c>
      <c r="H9710" s="41">
        <f t="shared" si="249"/>
        <v>2.4806439476998676E-4</v>
      </c>
      <c r="I9710" s="42">
        <f t="shared" si="250"/>
        <v>127.09711832436469</v>
      </c>
      <c r="J9710" s="41">
        <f t="shared" si="251"/>
        <v>2.5944444444444441E-4</v>
      </c>
      <c r="K9710" s="42">
        <f t="shared" si="252"/>
        <v>5.1287105376493791</v>
      </c>
      <c r="L9710" s="41">
        <f t="shared" si="253"/>
        <v>2.4806439476998676E-4</v>
      </c>
      <c r="M9710" s="42">
        <f t="shared" si="254"/>
        <v>4.8470967182029785</v>
      </c>
    </row>
    <row r="9711" spans="1:13" x14ac:dyDescent="0.2">
      <c r="A9711" s="84">
        <v>360</v>
      </c>
      <c r="B9711" s="85">
        <v>43034</v>
      </c>
      <c r="C9711" s="105">
        <v>16.190000000000001</v>
      </c>
      <c r="D9711" s="195">
        <f t="shared" si="247"/>
        <v>1</v>
      </c>
      <c r="F9711" s="96">
        <v>2.61</v>
      </c>
      <c r="G9711" s="91">
        <f t="shared" si="248"/>
        <v>9.4</v>
      </c>
      <c r="H9711" s="41">
        <f t="shared" si="249"/>
        <v>2.4958865317681322E-4</v>
      </c>
      <c r="I9711" s="42">
        <f t="shared" si="250"/>
        <v>127.12884032294991</v>
      </c>
      <c r="J9711" s="41">
        <f t="shared" si="251"/>
        <v>2.611111111111111E-4</v>
      </c>
      <c r="K9711" s="42">
        <f t="shared" si="252"/>
        <v>5.1289716487604906</v>
      </c>
      <c r="L9711" s="41">
        <f t="shared" si="253"/>
        <v>2.4958865317681322E-4</v>
      </c>
      <c r="M9711" s="42">
        <f t="shared" si="254"/>
        <v>4.8473463068561555</v>
      </c>
    </row>
    <row r="9712" spans="1:13" x14ac:dyDescent="0.2">
      <c r="A9712" s="84">
        <v>360</v>
      </c>
      <c r="B9712" s="85">
        <v>43035</v>
      </c>
      <c r="C9712" s="105">
        <v>16.2</v>
      </c>
      <c r="D9712" s="195">
        <f t="shared" si="247"/>
        <v>1</v>
      </c>
      <c r="F9712" s="96">
        <v>2.64</v>
      </c>
      <c r="G9712" s="91">
        <f t="shared" si="248"/>
        <v>9.42</v>
      </c>
      <c r="H9712" s="41">
        <f t="shared" si="249"/>
        <v>2.5009655406194042E-4</v>
      </c>
      <c r="I9712" s="42">
        <f t="shared" si="250"/>
        <v>127.16063480783657</v>
      </c>
      <c r="J9712" s="41">
        <f t="shared" si="251"/>
        <v>2.6166666666666667E-4</v>
      </c>
      <c r="K9712" s="42">
        <f t="shared" si="252"/>
        <v>5.1292333154271574</v>
      </c>
      <c r="L9712" s="41">
        <f t="shared" si="253"/>
        <v>2.5009655406194042E-4</v>
      </c>
      <c r="M9712" s="42">
        <f t="shared" si="254"/>
        <v>4.8475964034102175</v>
      </c>
    </row>
    <row r="9713" spans="1:13" x14ac:dyDescent="0.2">
      <c r="A9713" s="84">
        <v>360</v>
      </c>
      <c r="B9713" s="85">
        <v>43036</v>
      </c>
      <c r="C9713" s="105">
        <v>16.2</v>
      </c>
      <c r="D9713" s="195">
        <f t="shared" si="247"/>
        <v>1</v>
      </c>
      <c r="F9713" s="96">
        <v>2.64</v>
      </c>
      <c r="G9713" s="91">
        <f t="shared" si="248"/>
        <v>9.42</v>
      </c>
      <c r="H9713" s="41">
        <f t="shared" si="249"/>
        <v>2.5009655406194042E-4</v>
      </c>
      <c r="I9713" s="42">
        <f t="shared" si="250"/>
        <v>127.19243724441434</v>
      </c>
      <c r="J9713" s="41">
        <f t="shared" si="251"/>
        <v>2.6166666666666667E-4</v>
      </c>
      <c r="K9713" s="42">
        <f t="shared" si="252"/>
        <v>5.1294949820938243</v>
      </c>
      <c r="L9713" s="41">
        <f t="shared" si="253"/>
        <v>2.5009655406194042E-4</v>
      </c>
      <c r="M9713" s="42">
        <f t="shared" si="254"/>
        <v>4.8478464999642794</v>
      </c>
    </row>
    <row r="9714" spans="1:13" x14ac:dyDescent="0.2">
      <c r="A9714" s="84">
        <v>360</v>
      </c>
      <c r="B9714" s="85">
        <v>43037</v>
      </c>
      <c r="C9714" s="105">
        <v>16.2</v>
      </c>
      <c r="D9714" s="195">
        <f t="shared" si="247"/>
        <v>1</v>
      </c>
      <c r="F9714" s="96">
        <v>2.64</v>
      </c>
      <c r="G9714" s="91">
        <f t="shared" si="248"/>
        <v>9.42</v>
      </c>
      <c r="H9714" s="41">
        <f t="shared" si="249"/>
        <v>2.5009655406194042E-4</v>
      </c>
      <c r="I9714" s="42">
        <f t="shared" si="250"/>
        <v>127.2242476346719</v>
      </c>
      <c r="J9714" s="41">
        <f t="shared" si="251"/>
        <v>2.6166666666666667E-4</v>
      </c>
      <c r="K9714" s="42">
        <f t="shared" si="252"/>
        <v>5.1297566487604911</v>
      </c>
      <c r="L9714" s="41">
        <f t="shared" si="253"/>
        <v>2.5009655406194042E-4</v>
      </c>
      <c r="M9714" s="42">
        <f t="shared" si="254"/>
        <v>4.8480965965183414</v>
      </c>
    </row>
    <row r="9715" spans="1:13" x14ac:dyDescent="0.2">
      <c r="A9715" s="84">
        <v>360</v>
      </c>
      <c r="B9715" s="85">
        <v>43038</v>
      </c>
      <c r="C9715" s="105">
        <v>16.11</v>
      </c>
      <c r="D9715" s="195">
        <f t="shared" si="247"/>
        <v>1</v>
      </c>
      <c r="F9715" s="96">
        <v>2.63</v>
      </c>
      <c r="G9715" s="91">
        <f t="shared" si="248"/>
        <v>9.3699999999999992</v>
      </c>
      <c r="H9715" s="41">
        <f t="shared" si="249"/>
        <v>2.4882662820835399E-4</v>
      </c>
      <c r="I9715" s="42">
        <f t="shared" si="250"/>
        <v>127.25590441523718</v>
      </c>
      <c r="J9715" s="41">
        <f t="shared" si="251"/>
        <v>2.6027777777777773E-4</v>
      </c>
      <c r="K9715" s="42">
        <f t="shared" si="252"/>
        <v>5.1300169265382687</v>
      </c>
      <c r="L9715" s="41">
        <f t="shared" si="253"/>
        <v>2.4882662820835399E-4</v>
      </c>
      <c r="M9715" s="42">
        <f t="shared" si="254"/>
        <v>4.8483454231465499</v>
      </c>
    </row>
    <row r="9716" spans="1:13" x14ac:dyDescent="0.2">
      <c r="A9716" s="84">
        <v>360</v>
      </c>
      <c r="B9716" s="85">
        <v>43039</v>
      </c>
      <c r="C9716" s="105">
        <v>16.23</v>
      </c>
      <c r="D9716" s="195">
        <f t="shared" si="247"/>
        <v>1</v>
      </c>
      <c r="F9716" s="96">
        <v>2.65</v>
      </c>
      <c r="G9716" s="91">
        <f t="shared" si="248"/>
        <v>9.44</v>
      </c>
      <c r="H9716" s="41">
        <f t="shared" si="249"/>
        <v>2.5060436237844819E-4</v>
      </c>
      <c r="I9716" s="42">
        <f t="shared" si="250"/>
        <v>127.28779530002205</v>
      </c>
      <c r="J9716" s="41">
        <f t="shared" si="251"/>
        <v>2.6222222222222223E-4</v>
      </c>
      <c r="K9716" s="42">
        <f t="shared" si="252"/>
        <v>5.1302791487604908</v>
      </c>
      <c r="L9716" s="41">
        <f t="shared" si="253"/>
        <v>2.5060436237844819E-4</v>
      </c>
      <c r="M9716" s="42">
        <f t="shared" si="254"/>
        <v>4.8485960275089282</v>
      </c>
    </row>
    <row r="9717" spans="1:13" x14ac:dyDescent="0.2">
      <c r="A9717" s="84">
        <v>360</v>
      </c>
      <c r="B9717" s="85">
        <v>43040</v>
      </c>
      <c r="C9717" s="105">
        <v>16.23</v>
      </c>
      <c r="D9717" s="195">
        <f t="shared" si="247"/>
        <v>1</v>
      </c>
      <c r="F9717" s="96">
        <v>2.65</v>
      </c>
      <c r="G9717" s="91">
        <f t="shared" si="248"/>
        <v>9.44</v>
      </c>
      <c r="H9717" s="41">
        <f t="shared" si="249"/>
        <v>2.5060436237844819E-4</v>
      </c>
      <c r="I9717" s="42">
        <f t="shared" si="250"/>
        <v>127.31969417680178</v>
      </c>
      <c r="J9717" s="41">
        <f t="shared" si="251"/>
        <v>2.6222222222222223E-4</v>
      </c>
      <c r="K9717" s="42">
        <f t="shared" si="252"/>
        <v>5.130541370982713</v>
      </c>
      <c r="L9717" s="41">
        <f t="shared" si="253"/>
        <v>2.5060436237844819E-4</v>
      </c>
      <c r="M9717" s="42">
        <f t="shared" si="254"/>
        <v>4.8488466318713064</v>
      </c>
    </row>
    <row r="9718" spans="1:13" x14ac:dyDescent="0.2">
      <c r="A9718" s="84">
        <v>360</v>
      </c>
      <c r="B9718" s="85">
        <v>43041</v>
      </c>
      <c r="C9718" s="105">
        <v>16.18</v>
      </c>
      <c r="D9718" s="195">
        <f t="shared" si="247"/>
        <v>1</v>
      </c>
      <c r="F9718" s="96">
        <v>2.62</v>
      </c>
      <c r="G9718" s="91">
        <f t="shared" si="248"/>
        <v>9.4</v>
      </c>
      <c r="H9718" s="41">
        <f t="shared" si="249"/>
        <v>2.4958865317681322E-4</v>
      </c>
      <c r="I9718" s="42">
        <f t="shared" si="250"/>
        <v>127.35147172779425</v>
      </c>
      <c r="J9718" s="41">
        <f t="shared" si="251"/>
        <v>2.611111111111111E-4</v>
      </c>
      <c r="K9718" s="42">
        <f t="shared" si="252"/>
        <v>5.1308024820938245</v>
      </c>
      <c r="L9718" s="41">
        <f t="shared" si="253"/>
        <v>2.4958865317681322E-4</v>
      </c>
      <c r="M9718" s="42">
        <f t="shared" si="254"/>
        <v>4.8490962205244834</v>
      </c>
    </row>
    <row r="9719" spans="1:13" x14ac:dyDescent="0.2">
      <c r="A9719" s="84">
        <v>360</v>
      </c>
      <c r="B9719" s="85">
        <v>43042</v>
      </c>
      <c r="C9719" s="105">
        <v>16.170000000000002</v>
      </c>
      <c r="D9719" s="195">
        <f t="shared" si="247"/>
        <v>1</v>
      </c>
      <c r="F9719" s="96">
        <v>2.5</v>
      </c>
      <c r="G9719" s="91">
        <f t="shared" si="248"/>
        <v>9.3350000000000009</v>
      </c>
      <c r="H9719" s="41">
        <f t="shared" si="249"/>
        <v>2.4793733558770015E-4</v>
      </c>
      <c r="I9719" s="42">
        <f t="shared" si="250"/>
        <v>127.38304691237761</v>
      </c>
      <c r="J9719" s="41">
        <f t="shared" si="251"/>
        <v>2.5930555555555559E-4</v>
      </c>
      <c r="K9719" s="42">
        <f t="shared" si="252"/>
        <v>5.1310617876493803</v>
      </c>
      <c r="L9719" s="41">
        <f t="shared" si="253"/>
        <v>2.4793733558770015E-4</v>
      </c>
      <c r="M9719" s="42">
        <f t="shared" si="254"/>
        <v>4.8493441578600711</v>
      </c>
    </row>
    <row r="9720" spans="1:13" x14ac:dyDescent="0.2">
      <c r="A9720" s="84">
        <v>360</v>
      </c>
      <c r="B9720" s="85">
        <v>43043</v>
      </c>
      <c r="C9720" s="105">
        <v>16.170000000000002</v>
      </c>
      <c r="D9720" s="195">
        <f t="shared" si="247"/>
        <v>1</v>
      </c>
      <c r="F9720" s="96">
        <v>2.5</v>
      </c>
      <c r="G9720" s="91">
        <f t="shared" si="248"/>
        <v>9.3350000000000009</v>
      </c>
      <c r="H9720" s="41">
        <f t="shared" si="249"/>
        <v>2.4793733558770015E-4</v>
      </c>
      <c r="I9720" s="42">
        <f t="shared" si="250"/>
        <v>127.41462992562811</v>
      </c>
      <c r="J9720" s="41">
        <f t="shared" si="251"/>
        <v>2.5930555555555559E-4</v>
      </c>
      <c r="K9720" s="42">
        <f t="shared" si="252"/>
        <v>5.131321093204936</v>
      </c>
      <c r="L9720" s="41">
        <f t="shared" si="253"/>
        <v>2.4793733558770015E-4</v>
      </c>
      <c r="M9720" s="42">
        <f t="shared" si="254"/>
        <v>4.8495920951956588</v>
      </c>
    </row>
    <row r="9721" spans="1:13" x14ac:dyDescent="0.2">
      <c r="A9721" s="84">
        <v>360</v>
      </c>
      <c r="B9721" s="85">
        <v>43044</v>
      </c>
      <c r="C9721" s="105">
        <v>16.170000000000002</v>
      </c>
      <c r="D9721" s="195">
        <f t="shared" si="247"/>
        <v>1</v>
      </c>
      <c r="F9721" s="96">
        <v>2.5</v>
      </c>
      <c r="G9721" s="91">
        <f t="shared" si="248"/>
        <v>9.3350000000000009</v>
      </c>
      <c r="H9721" s="41">
        <f t="shared" si="249"/>
        <v>2.4793733558770015E-4</v>
      </c>
      <c r="I9721" s="42">
        <f t="shared" si="250"/>
        <v>127.44622076948676</v>
      </c>
      <c r="J9721" s="41">
        <f t="shared" si="251"/>
        <v>2.5930555555555559E-4</v>
      </c>
      <c r="K9721" s="42">
        <f t="shared" si="252"/>
        <v>5.1315803987604918</v>
      </c>
      <c r="L9721" s="41">
        <f t="shared" si="253"/>
        <v>2.4793733558770015E-4</v>
      </c>
      <c r="M9721" s="42">
        <f t="shared" si="254"/>
        <v>4.8498400325312465</v>
      </c>
    </row>
    <row r="9722" spans="1:13" x14ac:dyDescent="0.2">
      <c r="A9722" s="84">
        <v>360</v>
      </c>
      <c r="B9722" s="85">
        <v>43045</v>
      </c>
      <c r="C9722" s="105">
        <v>15.67</v>
      </c>
      <c r="D9722" s="195">
        <f t="shared" si="247"/>
        <v>1</v>
      </c>
      <c r="F9722" s="96">
        <v>2.52</v>
      </c>
      <c r="G9722" s="91">
        <f t="shared" si="248"/>
        <v>9.0950000000000006</v>
      </c>
      <c r="H9722" s="41">
        <f t="shared" si="249"/>
        <v>2.4183167069424805E-4</v>
      </c>
      <c r="I9722" s="42">
        <f t="shared" si="250"/>
        <v>127.47704130197911</v>
      </c>
      <c r="J9722" s="41">
        <f t="shared" si="251"/>
        <v>2.5263888888888889E-4</v>
      </c>
      <c r="K9722" s="42">
        <f t="shared" si="252"/>
        <v>5.1318330376493808</v>
      </c>
      <c r="L9722" s="41">
        <f t="shared" si="253"/>
        <v>2.4183167069424805E-4</v>
      </c>
      <c r="M9722" s="42">
        <f t="shared" si="254"/>
        <v>4.8500818642019405</v>
      </c>
    </row>
    <row r="9723" spans="1:13" x14ac:dyDescent="0.2">
      <c r="A9723" s="84">
        <v>360</v>
      </c>
      <c r="B9723" s="85">
        <v>43046</v>
      </c>
      <c r="C9723" s="105">
        <v>16.11</v>
      </c>
      <c r="D9723" s="195">
        <f t="shared" si="247"/>
        <v>1</v>
      </c>
      <c r="F9723" s="96">
        <v>2.52</v>
      </c>
      <c r="G9723" s="91">
        <f t="shared" si="248"/>
        <v>9.3149999999999995</v>
      </c>
      <c r="H9723" s="41">
        <f t="shared" si="249"/>
        <v>2.4742904090779838E-4</v>
      </c>
      <c r="I9723" s="42">
        <f t="shared" si="250"/>
        <v>127.50858282404623</v>
      </c>
      <c r="J9723" s="41">
        <f t="shared" si="251"/>
        <v>2.5874999999999997E-4</v>
      </c>
      <c r="K9723" s="42">
        <f t="shared" si="252"/>
        <v>5.1320917876493812</v>
      </c>
      <c r="L9723" s="41">
        <f t="shared" si="253"/>
        <v>2.4742904090779838E-4</v>
      </c>
      <c r="M9723" s="42">
        <f t="shared" si="254"/>
        <v>4.8503292932428481</v>
      </c>
    </row>
    <row r="9724" spans="1:13" x14ac:dyDescent="0.2">
      <c r="A9724" s="84">
        <v>360</v>
      </c>
      <c r="B9724" s="85">
        <v>43047</v>
      </c>
      <c r="C9724" s="105">
        <v>16.11</v>
      </c>
      <c r="D9724" s="195">
        <f t="shared" si="247"/>
        <v>1</v>
      </c>
      <c r="F9724" s="96">
        <v>2.52</v>
      </c>
      <c r="G9724" s="91">
        <f t="shared" si="248"/>
        <v>9.3149999999999995</v>
      </c>
      <c r="H9724" s="41">
        <f t="shared" si="249"/>
        <v>2.4742904090779838E-4</v>
      </c>
      <c r="I9724" s="42">
        <f t="shared" si="250"/>
        <v>127.5401321504019</v>
      </c>
      <c r="J9724" s="41">
        <f t="shared" si="251"/>
        <v>2.5874999999999997E-4</v>
      </c>
      <c r="K9724" s="42">
        <f t="shared" si="252"/>
        <v>5.1323505376493816</v>
      </c>
      <c r="L9724" s="41">
        <f t="shared" si="253"/>
        <v>2.4742904090779838E-4</v>
      </c>
      <c r="M9724" s="42">
        <f t="shared" si="254"/>
        <v>4.8505767222837557</v>
      </c>
    </row>
    <row r="9725" spans="1:13" x14ac:dyDescent="0.2">
      <c r="A9725" s="84">
        <v>360</v>
      </c>
      <c r="B9725" s="85">
        <v>43048</v>
      </c>
      <c r="C9725" s="105">
        <v>16.23</v>
      </c>
      <c r="D9725" s="195">
        <f t="shared" ref="D9725:D9788" si="255">B9725-B9724</f>
        <v>1</v>
      </c>
      <c r="F9725" s="96">
        <v>2.5299999999999998</v>
      </c>
      <c r="G9725" s="91">
        <f t="shared" si="248"/>
        <v>9.3800000000000008</v>
      </c>
      <c r="H9725" s="41">
        <f t="shared" si="249"/>
        <v>2.4908065968887172E-4</v>
      </c>
      <c r="I9725" s="42">
        <f t="shared" si="250"/>
        <v>127.57189993065472</v>
      </c>
      <c r="J9725" s="41">
        <f t="shared" si="251"/>
        <v>2.6055555555555559E-4</v>
      </c>
      <c r="K9725" s="42">
        <f t="shared" si="252"/>
        <v>5.1326110932049369</v>
      </c>
      <c r="L9725" s="41">
        <f t="shared" si="253"/>
        <v>2.4908065968887172E-4</v>
      </c>
      <c r="M9725" s="42">
        <f t="shared" si="254"/>
        <v>4.8508258029434446</v>
      </c>
    </row>
    <row r="9726" spans="1:13" x14ac:dyDescent="0.2">
      <c r="A9726" s="84">
        <v>360</v>
      </c>
      <c r="B9726" s="85">
        <v>43049</v>
      </c>
      <c r="C9726" s="105">
        <v>16.29</v>
      </c>
      <c r="D9726" s="195">
        <f t="shared" si="255"/>
        <v>1</v>
      </c>
      <c r="F9726" s="96">
        <v>2.5299999999999998</v>
      </c>
      <c r="G9726" s="91">
        <f t="shared" si="248"/>
        <v>9.41</v>
      </c>
      <c r="H9726" s="41">
        <f t="shared" si="249"/>
        <v>2.4984261519245266E-4</v>
      </c>
      <c r="I9726" s="42">
        <f t="shared" si="250"/>
        <v>127.60377282775846</v>
      </c>
      <c r="J9726" s="41">
        <f t="shared" si="251"/>
        <v>2.6138888888888891E-4</v>
      </c>
      <c r="K9726" s="42">
        <f t="shared" si="252"/>
        <v>5.1328724820938261</v>
      </c>
      <c r="L9726" s="41">
        <f t="shared" si="253"/>
        <v>2.4984261519245266E-4</v>
      </c>
      <c r="M9726" s="42">
        <f t="shared" si="254"/>
        <v>4.8510756455586375</v>
      </c>
    </row>
    <row r="9727" spans="1:13" x14ac:dyDescent="0.2">
      <c r="A9727" s="84">
        <v>360</v>
      </c>
      <c r="B9727" s="85">
        <v>43050</v>
      </c>
      <c r="C9727" s="105">
        <v>16.29</v>
      </c>
      <c r="D9727" s="195">
        <f t="shared" si="255"/>
        <v>1</v>
      </c>
      <c r="F9727" s="96">
        <v>2.5299999999999998</v>
      </c>
      <c r="G9727" s="91">
        <f t="shared" si="248"/>
        <v>9.41</v>
      </c>
      <c r="H9727" s="41">
        <f t="shared" si="249"/>
        <v>2.4984261519245266E-4</v>
      </c>
      <c r="I9727" s="42">
        <f t="shared" si="250"/>
        <v>127.63565368807018</v>
      </c>
      <c r="J9727" s="41">
        <f t="shared" si="251"/>
        <v>2.6138888888888891E-4</v>
      </c>
      <c r="K9727" s="42">
        <f t="shared" si="252"/>
        <v>5.1331338709827152</v>
      </c>
      <c r="L9727" s="41">
        <f t="shared" si="253"/>
        <v>2.4984261519245266E-4</v>
      </c>
      <c r="M9727" s="42">
        <f t="shared" si="254"/>
        <v>4.8513254881738295</v>
      </c>
    </row>
    <row r="9728" spans="1:13" x14ac:dyDescent="0.2">
      <c r="A9728" s="84">
        <v>360</v>
      </c>
      <c r="B9728" s="85">
        <v>43051</v>
      </c>
      <c r="C9728" s="105">
        <v>16.29</v>
      </c>
      <c r="D9728" s="195">
        <f t="shared" si="255"/>
        <v>1</v>
      </c>
      <c r="F9728" s="96">
        <v>2.5299999999999998</v>
      </c>
      <c r="G9728" s="91">
        <f t="shared" si="248"/>
        <v>9.41</v>
      </c>
      <c r="H9728" s="41">
        <f t="shared" si="249"/>
        <v>2.4984261519245266E-4</v>
      </c>
      <c r="I9728" s="42">
        <f t="shared" si="250"/>
        <v>127.66754251357941</v>
      </c>
      <c r="J9728" s="41">
        <f t="shared" si="251"/>
        <v>2.6138888888888891E-4</v>
      </c>
      <c r="K9728" s="42">
        <f t="shared" si="252"/>
        <v>5.1333952598716044</v>
      </c>
      <c r="L9728" s="41">
        <f t="shared" si="253"/>
        <v>2.4984261519245266E-4</v>
      </c>
      <c r="M9728" s="42">
        <f t="shared" si="254"/>
        <v>4.8515753307890215</v>
      </c>
    </row>
    <row r="9729" spans="1:13" x14ac:dyDescent="0.2">
      <c r="A9729" s="84">
        <v>360</v>
      </c>
      <c r="B9729" s="85">
        <v>43052</v>
      </c>
      <c r="C9729" s="105">
        <v>16.260000000000002</v>
      </c>
      <c r="D9729" s="195">
        <f t="shared" si="255"/>
        <v>1</v>
      </c>
      <c r="F9729" s="96">
        <v>2.52</v>
      </c>
      <c r="G9729" s="91">
        <f t="shared" si="248"/>
        <v>9.39</v>
      </c>
      <c r="H9729" s="41">
        <f t="shared" si="249"/>
        <v>2.4933466801013715E-4</v>
      </c>
      <c r="I9729" s="42">
        <f t="shared" si="250"/>
        <v>127.69937445790769</v>
      </c>
      <c r="J9729" s="41">
        <f t="shared" si="251"/>
        <v>2.6083333333333335E-4</v>
      </c>
      <c r="K9729" s="42">
        <f t="shared" si="252"/>
        <v>5.1336560932049373</v>
      </c>
      <c r="L9729" s="41">
        <f t="shared" si="253"/>
        <v>2.4933466801013715E-4</v>
      </c>
      <c r="M9729" s="42">
        <f t="shared" si="254"/>
        <v>4.8518246654570314</v>
      </c>
    </row>
    <row r="9730" spans="1:13" x14ac:dyDescent="0.2">
      <c r="A9730" s="84">
        <v>360</v>
      </c>
      <c r="B9730" s="85">
        <v>43053</v>
      </c>
      <c r="C9730" s="105">
        <v>16.079999999999998</v>
      </c>
      <c r="D9730" s="195">
        <f t="shared" si="255"/>
        <v>1</v>
      </c>
      <c r="F9730" s="96">
        <v>2.5299999999999998</v>
      </c>
      <c r="G9730" s="91">
        <f t="shared" si="248"/>
        <v>9.3049999999999997</v>
      </c>
      <c r="H9730" s="41">
        <f t="shared" si="249"/>
        <v>2.4717485879000023E-4</v>
      </c>
      <c r="I9730" s="42">
        <f t="shared" si="250"/>
        <v>127.73093853275689</v>
      </c>
      <c r="J9730" s="41">
        <f t="shared" si="251"/>
        <v>2.5847222222222222E-4</v>
      </c>
      <c r="K9730" s="42">
        <f t="shared" si="252"/>
        <v>5.1339145654271592</v>
      </c>
      <c r="L9730" s="41">
        <f t="shared" si="253"/>
        <v>2.4717485879000023E-4</v>
      </c>
      <c r="M9730" s="42">
        <f t="shared" si="254"/>
        <v>4.8520718403158209</v>
      </c>
    </row>
    <row r="9731" spans="1:13" x14ac:dyDescent="0.2">
      <c r="A9731" s="84">
        <v>360</v>
      </c>
      <c r="B9731" s="85">
        <v>43054</v>
      </c>
      <c r="C9731" s="105">
        <v>16.190000000000001</v>
      </c>
      <c r="D9731" s="195">
        <f t="shared" si="255"/>
        <v>1</v>
      </c>
      <c r="F9731" s="96">
        <v>2.5299999999999998</v>
      </c>
      <c r="G9731" s="91">
        <f t="shared" si="248"/>
        <v>9.3600000000000012</v>
      </c>
      <c r="H9731" s="41">
        <f t="shared" si="249"/>
        <v>2.4857257356458717E-4</v>
      </c>
      <c r="I9731" s="42">
        <f t="shared" si="250"/>
        <v>127.7626889408718</v>
      </c>
      <c r="J9731" s="41">
        <f t="shared" si="251"/>
        <v>2.6000000000000003E-4</v>
      </c>
      <c r="K9731" s="42">
        <f t="shared" si="252"/>
        <v>5.1341745654271591</v>
      </c>
      <c r="L9731" s="41">
        <f t="shared" si="253"/>
        <v>2.4857257356458717E-4</v>
      </c>
      <c r="M9731" s="42">
        <f t="shared" si="254"/>
        <v>4.8523204128893855</v>
      </c>
    </row>
    <row r="9732" spans="1:13" x14ac:dyDescent="0.2">
      <c r="A9732" s="84">
        <v>360</v>
      </c>
      <c r="B9732" s="85">
        <v>43055</v>
      </c>
      <c r="C9732" s="105">
        <v>16.12</v>
      </c>
      <c r="D9732" s="195">
        <f t="shared" si="255"/>
        <v>1</v>
      </c>
      <c r="F9732" s="96">
        <v>2.5299999999999998</v>
      </c>
      <c r="G9732" s="91">
        <f t="shared" si="248"/>
        <v>9.3250000000000011</v>
      </c>
      <c r="H9732" s="41">
        <f t="shared" si="249"/>
        <v>2.4768319983903275E-4</v>
      </c>
      <c r="I9732" s="42">
        <f t="shared" si="250"/>
        <v>127.79433361248871</v>
      </c>
      <c r="J9732" s="41">
        <f t="shared" si="251"/>
        <v>2.5902777777777778E-4</v>
      </c>
      <c r="K9732" s="42">
        <f t="shared" si="252"/>
        <v>5.1344335932049372</v>
      </c>
      <c r="L9732" s="41">
        <f t="shared" si="253"/>
        <v>2.4768319983903275E-4</v>
      </c>
      <c r="M9732" s="42">
        <f t="shared" si="254"/>
        <v>4.8525680960892243</v>
      </c>
    </row>
    <row r="9733" spans="1:13" x14ac:dyDescent="0.2">
      <c r="A9733" s="84">
        <v>360</v>
      </c>
      <c r="B9733" s="85">
        <v>43056</v>
      </c>
      <c r="C9733" s="105">
        <v>16.059999999999999</v>
      </c>
      <c r="D9733" s="195">
        <f t="shared" si="255"/>
        <v>1</v>
      </c>
      <c r="F9733" s="96">
        <v>2.52</v>
      </c>
      <c r="G9733" s="91">
        <f t="shared" si="248"/>
        <v>9.2899999999999991</v>
      </c>
      <c r="H9733" s="41">
        <f t="shared" si="249"/>
        <v>2.4679354212908677E-4</v>
      </c>
      <c r="I9733" s="42">
        <f t="shared" si="250"/>
        <v>127.82587242874497</v>
      </c>
      <c r="J9733" s="41">
        <f t="shared" si="251"/>
        <v>2.5805555555555553E-4</v>
      </c>
      <c r="K9733" s="42">
        <f t="shared" si="252"/>
        <v>5.1346916487604926</v>
      </c>
      <c r="L9733" s="41">
        <f t="shared" si="253"/>
        <v>2.4679354212908677E-4</v>
      </c>
      <c r="M9733" s="42">
        <f t="shared" si="254"/>
        <v>4.8528148896313539</v>
      </c>
    </row>
    <row r="9734" spans="1:13" x14ac:dyDescent="0.2">
      <c r="A9734" s="84">
        <v>360</v>
      </c>
      <c r="B9734" s="85">
        <v>43057</v>
      </c>
      <c r="C9734" s="105">
        <v>16.059999999999999</v>
      </c>
      <c r="D9734" s="195">
        <f t="shared" si="255"/>
        <v>1</v>
      </c>
      <c r="F9734" s="96">
        <v>2.52</v>
      </c>
      <c r="G9734" s="91">
        <f t="shared" si="248"/>
        <v>9.2899999999999991</v>
      </c>
      <c r="H9734" s="41">
        <f t="shared" si="249"/>
        <v>2.4679354212908677E-4</v>
      </c>
      <c r="I9734" s="42">
        <f t="shared" si="250"/>
        <v>127.8574190285774</v>
      </c>
      <c r="J9734" s="41">
        <f t="shared" si="251"/>
        <v>2.5805555555555553E-4</v>
      </c>
      <c r="K9734" s="42">
        <f t="shared" si="252"/>
        <v>5.1349497043160479</v>
      </c>
      <c r="L9734" s="41">
        <f t="shared" si="253"/>
        <v>2.4679354212908677E-4</v>
      </c>
      <c r="M9734" s="42">
        <f t="shared" si="254"/>
        <v>4.8530616831734825</v>
      </c>
    </row>
    <row r="9735" spans="1:13" x14ac:dyDescent="0.2">
      <c r="A9735" s="84">
        <v>360</v>
      </c>
      <c r="B9735" s="85">
        <v>43058</v>
      </c>
      <c r="C9735" s="105">
        <v>16.059999999999999</v>
      </c>
      <c r="D9735" s="195">
        <f t="shared" si="255"/>
        <v>1</v>
      </c>
      <c r="F9735" s="96">
        <v>2.52</v>
      </c>
      <c r="G9735" s="91">
        <f t="shared" si="248"/>
        <v>9.2899999999999991</v>
      </c>
      <c r="H9735" s="41">
        <f t="shared" si="249"/>
        <v>2.4679354212908677E-4</v>
      </c>
      <c r="I9735" s="42">
        <f t="shared" si="250"/>
        <v>127.88897341390694</v>
      </c>
      <c r="J9735" s="41">
        <f t="shared" si="251"/>
        <v>2.5805555555555553E-4</v>
      </c>
      <c r="K9735" s="42">
        <f t="shared" si="252"/>
        <v>5.1352077598716033</v>
      </c>
      <c r="L9735" s="41">
        <f t="shared" si="253"/>
        <v>2.4679354212908677E-4</v>
      </c>
      <c r="M9735" s="42">
        <f t="shared" si="254"/>
        <v>4.8533084767156112</v>
      </c>
    </row>
    <row r="9736" spans="1:13" x14ac:dyDescent="0.2">
      <c r="A9736" s="84">
        <v>360</v>
      </c>
      <c r="B9736" s="85">
        <v>43059</v>
      </c>
      <c r="C9736" s="105">
        <v>16.04</v>
      </c>
      <c r="D9736" s="195">
        <f t="shared" si="255"/>
        <v>1</v>
      </c>
      <c r="F9736" s="96">
        <v>2.5299999999999998</v>
      </c>
      <c r="G9736" s="91">
        <f t="shared" si="248"/>
        <v>9.2850000000000001</v>
      </c>
      <c r="H9736" s="41">
        <f t="shared" si="249"/>
        <v>2.4666642497761515E-4</v>
      </c>
      <c r="I9736" s="42">
        <f t="shared" si="250"/>
        <v>127.920519329773</v>
      </c>
      <c r="J9736" s="41">
        <f t="shared" si="251"/>
        <v>2.5791666666666666E-4</v>
      </c>
      <c r="K9736" s="42">
        <f t="shared" si="252"/>
        <v>5.1354656765382698</v>
      </c>
      <c r="L9736" s="41">
        <f t="shared" si="253"/>
        <v>2.4666642497761515E-4</v>
      </c>
      <c r="M9736" s="42">
        <f t="shared" si="254"/>
        <v>4.8535551431405892</v>
      </c>
    </row>
    <row r="9737" spans="1:13" x14ac:dyDescent="0.2">
      <c r="A9737" s="84">
        <v>360</v>
      </c>
      <c r="B9737" s="85">
        <v>43060</v>
      </c>
      <c r="C9737" s="105">
        <v>16.03</v>
      </c>
      <c r="D9737" s="195">
        <f t="shared" si="255"/>
        <v>1</v>
      </c>
      <c r="F9737" s="96">
        <v>2.5299999999999998</v>
      </c>
      <c r="G9737" s="91">
        <f t="shared" si="248"/>
        <v>9.2800000000000011</v>
      </c>
      <c r="H9737" s="41">
        <f t="shared" si="249"/>
        <v>2.4653930202633845E-4</v>
      </c>
      <c r="I9737" s="42">
        <f t="shared" si="250"/>
        <v>127.95205676532341</v>
      </c>
      <c r="J9737" s="41">
        <f t="shared" si="251"/>
        <v>2.5777777777777783E-4</v>
      </c>
      <c r="K9737" s="42">
        <f t="shared" si="252"/>
        <v>5.1357234543160475</v>
      </c>
      <c r="L9737" s="41">
        <f t="shared" si="253"/>
        <v>2.4653930202633845E-4</v>
      </c>
      <c r="M9737" s="42">
        <f t="shared" si="254"/>
        <v>4.8538016824426151</v>
      </c>
    </row>
    <row r="9738" spans="1:13" x14ac:dyDescent="0.2">
      <c r="A9738" s="84">
        <v>360</v>
      </c>
      <c r="B9738" s="85">
        <v>43061</v>
      </c>
      <c r="C9738" s="105">
        <v>16.149999999999999</v>
      </c>
      <c r="D9738" s="195">
        <f t="shared" si="255"/>
        <v>1</v>
      </c>
      <c r="F9738" s="96">
        <v>2.5499999999999998</v>
      </c>
      <c r="G9738" s="91">
        <f t="shared" ref="G9738:G9801" si="256">(C9738+F9738)/2</f>
        <v>9.35</v>
      </c>
      <c r="H9738" s="41">
        <f t="shared" ref="H9738:H9801" si="257">((1+G9738/100)^(1/360))-1</f>
        <v>2.4831849575335241E-4</v>
      </c>
      <c r="I9738" s="42">
        <f t="shared" ref="I9738:I9801" si="258">I9737*(1+H9738)</f>
        <v>127.98382962758792</v>
      </c>
      <c r="J9738" s="41">
        <f t="shared" ref="J9738:J9801" si="259">((C9738+F9738)/2)/36000</f>
        <v>2.5972222222222222E-4</v>
      </c>
      <c r="K9738" s="42">
        <f t="shared" ref="K9738:K9801" si="260">K9737+J9738</f>
        <v>5.1359831765382697</v>
      </c>
      <c r="L9738" s="41">
        <f t="shared" ref="L9738:L9801" si="261">((1+G9738/100)^(1/360))-1</f>
        <v>2.4831849575335241E-4</v>
      </c>
      <c r="M9738" s="42">
        <f t="shared" ref="M9738:M9801" si="262">M9737+L9738</f>
        <v>4.8540500009383685</v>
      </c>
    </row>
    <row r="9739" spans="1:13" x14ac:dyDescent="0.2">
      <c r="A9739" s="84">
        <v>360</v>
      </c>
      <c r="B9739" s="85">
        <v>43062</v>
      </c>
      <c r="C9739" s="105">
        <v>16.12</v>
      </c>
      <c r="D9739" s="195">
        <f t="shared" si="255"/>
        <v>1</v>
      </c>
      <c r="F9739" s="96">
        <v>2.54</v>
      </c>
      <c r="G9739" s="91">
        <f t="shared" si="256"/>
        <v>9.33</v>
      </c>
      <c r="H9739" s="41">
        <f t="shared" si="257"/>
        <v>2.4781027061093752E-4</v>
      </c>
      <c r="I9739" s="42">
        <f t="shared" si="258"/>
        <v>128.01554533504176</v>
      </c>
      <c r="J9739" s="41">
        <f t="shared" si="259"/>
        <v>2.5916666666666666E-4</v>
      </c>
      <c r="K9739" s="42">
        <f t="shared" si="260"/>
        <v>5.1362423432049367</v>
      </c>
      <c r="L9739" s="41">
        <f t="shared" si="261"/>
        <v>2.4781027061093752E-4</v>
      </c>
      <c r="M9739" s="42">
        <f t="shared" si="262"/>
        <v>4.8542978112089799</v>
      </c>
    </row>
    <row r="9740" spans="1:13" x14ac:dyDescent="0.2">
      <c r="A9740" s="84">
        <v>360</v>
      </c>
      <c r="B9740" s="85">
        <v>43063</v>
      </c>
      <c r="C9740" s="105">
        <v>15.99</v>
      </c>
      <c r="D9740" s="195">
        <f t="shared" si="255"/>
        <v>1</v>
      </c>
      <c r="F9740" s="96">
        <v>2.54</v>
      </c>
      <c r="G9740" s="91">
        <f t="shared" si="256"/>
        <v>9.2650000000000006</v>
      </c>
      <c r="H9740" s="41">
        <f t="shared" si="257"/>
        <v>2.4615789836790469E-4</v>
      </c>
      <c r="I9740" s="42">
        <f t="shared" si="258"/>
        <v>128.04705737263987</v>
      </c>
      <c r="J9740" s="41">
        <f t="shared" si="259"/>
        <v>2.5736111111111115E-4</v>
      </c>
      <c r="K9740" s="42">
        <f t="shared" si="260"/>
        <v>5.1364997043160479</v>
      </c>
      <c r="L9740" s="41">
        <f t="shared" si="261"/>
        <v>2.4615789836790469E-4</v>
      </c>
      <c r="M9740" s="42">
        <f t="shared" si="262"/>
        <v>4.8545439691073478</v>
      </c>
    </row>
    <row r="9741" spans="1:13" x14ac:dyDescent="0.2">
      <c r="A9741" s="84">
        <v>360</v>
      </c>
      <c r="B9741" s="85">
        <v>43064</v>
      </c>
      <c r="C9741" s="105">
        <v>15.99</v>
      </c>
      <c r="D9741" s="195">
        <f t="shared" si="255"/>
        <v>1</v>
      </c>
      <c r="F9741" s="96">
        <v>2.54</v>
      </c>
      <c r="G9741" s="91">
        <f t="shared" si="256"/>
        <v>9.2650000000000006</v>
      </c>
      <c r="H9741" s="41">
        <f t="shared" si="257"/>
        <v>2.4615789836790469E-4</v>
      </c>
      <c r="I9741" s="42">
        <f t="shared" si="258"/>
        <v>128.07857716717493</v>
      </c>
      <c r="J9741" s="41">
        <f t="shared" si="259"/>
        <v>2.5736111111111115E-4</v>
      </c>
      <c r="K9741" s="42">
        <f t="shared" si="260"/>
        <v>5.136757065427159</v>
      </c>
      <c r="L9741" s="41">
        <f t="shared" si="261"/>
        <v>2.4615789836790469E-4</v>
      </c>
      <c r="M9741" s="42">
        <f t="shared" si="262"/>
        <v>4.8547901270057157</v>
      </c>
    </row>
    <row r="9742" spans="1:13" x14ac:dyDescent="0.2">
      <c r="A9742" s="84">
        <v>360</v>
      </c>
      <c r="B9742" s="85">
        <v>43065</v>
      </c>
      <c r="C9742" s="105">
        <v>15.99</v>
      </c>
      <c r="D9742" s="195">
        <f t="shared" si="255"/>
        <v>1</v>
      </c>
      <c r="F9742" s="96">
        <v>2.54</v>
      </c>
      <c r="G9742" s="91">
        <f t="shared" si="256"/>
        <v>9.2650000000000006</v>
      </c>
      <c r="H9742" s="41">
        <f t="shared" si="257"/>
        <v>2.4615789836790469E-4</v>
      </c>
      <c r="I9742" s="42">
        <f t="shared" si="258"/>
        <v>128.11010472055636</v>
      </c>
      <c r="J9742" s="41">
        <f t="shared" si="259"/>
        <v>2.5736111111111115E-4</v>
      </c>
      <c r="K9742" s="42">
        <f t="shared" si="260"/>
        <v>5.1370144265382702</v>
      </c>
      <c r="L9742" s="41">
        <f t="shared" si="261"/>
        <v>2.4615789836790469E-4</v>
      </c>
      <c r="M9742" s="42">
        <f t="shared" si="262"/>
        <v>4.8550362849040836</v>
      </c>
    </row>
    <row r="9743" spans="1:13" x14ac:dyDescent="0.2">
      <c r="A9743" s="84">
        <v>360</v>
      </c>
      <c r="B9743" s="85">
        <v>43066</v>
      </c>
      <c r="C9743" s="105">
        <v>16</v>
      </c>
      <c r="D9743" s="195">
        <f t="shared" si="255"/>
        <v>1</v>
      </c>
      <c r="F9743" s="96">
        <v>2.5499999999999998</v>
      </c>
      <c r="G9743" s="91">
        <f t="shared" si="256"/>
        <v>9.2750000000000004</v>
      </c>
      <c r="H9743" s="41">
        <f t="shared" si="257"/>
        <v>2.4641217327459053E-4</v>
      </c>
      <c r="I9743" s="42">
        <f t="shared" si="258"/>
        <v>128.14167260987898</v>
      </c>
      <c r="J9743" s="41">
        <f t="shared" si="259"/>
        <v>2.576388888888889E-4</v>
      </c>
      <c r="K9743" s="42">
        <f t="shared" si="260"/>
        <v>5.1372720654271591</v>
      </c>
      <c r="L9743" s="41">
        <f t="shared" si="261"/>
        <v>2.4641217327459053E-4</v>
      </c>
      <c r="M9743" s="42">
        <f t="shared" si="262"/>
        <v>4.8552826970773584</v>
      </c>
    </row>
    <row r="9744" spans="1:13" x14ac:dyDescent="0.2">
      <c r="A9744" s="84">
        <v>360</v>
      </c>
      <c r="B9744" s="85">
        <v>43067</v>
      </c>
      <c r="C9744" s="105">
        <v>15.98</v>
      </c>
      <c r="D9744" s="195">
        <f t="shared" si="255"/>
        <v>1</v>
      </c>
      <c r="F9744" s="96">
        <v>2.56</v>
      </c>
      <c r="G9744" s="91">
        <f t="shared" si="256"/>
        <v>9.27</v>
      </c>
      <c r="H9744" s="41">
        <f t="shared" si="257"/>
        <v>2.4628503872192731E-4</v>
      </c>
      <c r="I9744" s="42">
        <f t="shared" si="258"/>
        <v>128.17323198667961</v>
      </c>
      <c r="J9744" s="41">
        <f t="shared" si="259"/>
        <v>2.5749999999999997E-4</v>
      </c>
      <c r="K9744" s="42">
        <f t="shared" si="260"/>
        <v>5.1375295654271591</v>
      </c>
      <c r="L9744" s="41">
        <f t="shared" si="261"/>
        <v>2.4628503872192731E-4</v>
      </c>
      <c r="M9744" s="42">
        <f t="shared" si="262"/>
        <v>4.8555289821160805</v>
      </c>
    </row>
    <row r="9745" spans="1:13" x14ac:dyDescent="0.2">
      <c r="A9745" s="84">
        <v>360</v>
      </c>
      <c r="B9745" s="85">
        <v>43068</v>
      </c>
      <c r="C9745" s="105">
        <v>16</v>
      </c>
      <c r="D9745" s="195">
        <f t="shared" si="255"/>
        <v>1</v>
      </c>
      <c r="F9745" s="96">
        <v>2.59</v>
      </c>
      <c r="G9745" s="91">
        <f t="shared" si="256"/>
        <v>9.2949999999999999</v>
      </c>
      <c r="H9745" s="41">
        <f t="shared" si="257"/>
        <v>2.4692065348141945E-4</v>
      </c>
      <c r="I9745" s="42">
        <f t="shared" si="258"/>
        <v>128.2048806048806</v>
      </c>
      <c r="J9745" s="41">
        <f t="shared" si="259"/>
        <v>2.5819444444444447E-4</v>
      </c>
      <c r="K9745" s="42">
        <f t="shared" si="260"/>
        <v>5.1377877598716033</v>
      </c>
      <c r="L9745" s="41">
        <f t="shared" si="261"/>
        <v>2.4692065348141945E-4</v>
      </c>
      <c r="M9745" s="42">
        <f t="shared" si="262"/>
        <v>4.8557759027695617</v>
      </c>
    </row>
    <row r="9746" spans="1:13" x14ac:dyDescent="0.2">
      <c r="A9746" s="84">
        <v>360</v>
      </c>
      <c r="B9746" s="85">
        <v>43069</v>
      </c>
      <c r="C9746" s="105">
        <v>15.97</v>
      </c>
      <c r="D9746" s="195">
        <f t="shared" si="255"/>
        <v>1</v>
      </c>
      <c r="F9746" s="96">
        <v>2.6</v>
      </c>
      <c r="G9746" s="91">
        <f t="shared" si="256"/>
        <v>9.2850000000000001</v>
      </c>
      <c r="H9746" s="41">
        <f t="shared" si="257"/>
        <v>2.4666642497761515E-4</v>
      </c>
      <c r="I9746" s="42">
        <f t="shared" si="258"/>
        <v>128.23650444444408</v>
      </c>
      <c r="J9746" s="41">
        <f t="shared" si="259"/>
        <v>2.5791666666666666E-4</v>
      </c>
      <c r="K9746" s="42">
        <f t="shared" si="260"/>
        <v>5.1380456765382698</v>
      </c>
      <c r="L9746" s="41">
        <f t="shared" si="261"/>
        <v>2.4666642497761515E-4</v>
      </c>
      <c r="M9746" s="42">
        <f t="shared" si="262"/>
        <v>4.8560225691945398</v>
      </c>
    </row>
    <row r="9747" spans="1:13" x14ac:dyDescent="0.2">
      <c r="A9747" s="84">
        <v>360</v>
      </c>
      <c r="B9747" s="85">
        <v>43070</v>
      </c>
      <c r="C9747" s="105">
        <v>15.89</v>
      </c>
      <c r="D9747" s="195">
        <f t="shared" si="255"/>
        <v>1</v>
      </c>
      <c r="F9747" s="96">
        <v>2.58</v>
      </c>
      <c r="G9747" s="91">
        <f t="shared" si="256"/>
        <v>9.2349999999999994</v>
      </c>
      <c r="H9747" s="41">
        <f t="shared" si="257"/>
        <v>2.4539493438413551E-4</v>
      </c>
      <c r="I9747" s="42">
        <f t="shared" si="258"/>
        <v>128.26797303303786</v>
      </c>
      <c r="J9747" s="41">
        <f t="shared" si="259"/>
        <v>2.5652777777777778E-4</v>
      </c>
      <c r="K9747" s="42">
        <f t="shared" si="260"/>
        <v>5.138302204316048</v>
      </c>
      <c r="L9747" s="41">
        <f t="shared" si="261"/>
        <v>2.4539493438413551E-4</v>
      </c>
      <c r="M9747" s="42">
        <f t="shared" si="262"/>
        <v>4.8562679641289241</v>
      </c>
    </row>
    <row r="9748" spans="1:13" x14ac:dyDescent="0.2">
      <c r="A9748" s="84">
        <v>360</v>
      </c>
      <c r="B9748" s="85">
        <v>43071</v>
      </c>
      <c r="C9748" s="105">
        <v>15.89</v>
      </c>
      <c r="D9748" s="195">
        <f t="shared" si="255"/>
        <v>1</v>
      </c>
      <c r="F9748" s="96">
        <v>2.58</v>
      </c>
      <c r="G9748" s="91">
        <f t="shared" si="256"/>
        <v>9.2349999999999994</v>
      </c>
      <c r="H9748" s="41">
        <f t="shared" si="257"/>
        <v>2.4539493438413551E-4</v>
      </c>
      <c r="I9748" s="42">
        <f t="shared" si="258"/>
        <v>128.2994493438639</v>
      </c>
      <c r="J9748" s="41">
        <f t="shared" si="259"/>
        <v>2.5652777777777778E-4</v>
      </c>
      <c r="K9748" s="42">
        <f t="shared" si="260"/>
        <v>5.1385587320938262</v>
      </c>
      <c r="L9748" s="41">
        <f t="shared" si="261"/>
        <v>2.4539493438413551E-4</v>
      </c>
      <c r="M9748" s="42">
        <f t="shared" si="262"/>
        <v>4.8565133590633085</v>
      </c>
    </row>
    <row r="9749" spans="1:13" x14ac:dyDescent="0.2">
      <c r="A9749" s="84">
        <v>360</v>
      </c>
      <c r="B9749" s="85">
        <v>43072</v>
      </c>
      <c r="C9749" s="105">
        <v>15.89</v>
      </c>
      <c r="D9749" s="195">
        <f t="shared" si="255"/>
        <v>1</v>
      </c>
      <c r="F9749" s="96">
        <v>2.58</v>
      </c>
      <c r="G9749" s="91">
        <f t="shared" si="256"/>
        <v>9.2349999999999994</v>
      </c>
      <c r="H9749" s="41">
        <f t="shared" si="257"/>
        <v>2.4539493438413551E-4</v>
      </c>
      <c r="I9749" s="42">
        <f t="shared" si="258"/>
        <v>128.33093337881715</v>
      </c>
      <c r="J9749" s="41">
        <f t="shared" si="259"/>
        <v>2.5652777777777778E-4</v>
      </c>
      <c r="K9749" s="42">
        <f t="shared" si="260"/>
        <v>5.1388152598716044</v>
      </c>
      <c r="L9749" s="41">
        <f t="shared" si="261"/>
        <v>2.4539493438413551E-4</v>
      </c>
      <c r="M9749" s="42">
        <f t="shared" si="262"/>
        <v>4.8567587539976929</v>
      </c>
    </row>
    <row r="9750" spans="1:13" x14ac:dyDescent="0.2">
      <c r="A9750" s="84">
        <v>360</v>
      </c>
      <c r="B9750" s="85">
        <v>43073</v>
      </c>
      <c r="C9750" s="105">
        <v>15.92</v>
      </c>
      <c r="D9750" s="195">
        <f t="shared" si="255"/>
        <v>1</v>
      </c>
      <c r="F9750" s="96">
        <v>2.4900000000000002</v>
      </c>
      <c r="G9750" s="91">
        <f t="shared" si="256"/>
        <v>9.2050000000000001</v>
      </c>
      <c r="H9750" s="41">
        <f t="shared" si="257"/>
        <v>2.4463176141553689E-4</v>
      </c>
      <c r="I9750" s="42">
        <f t="shared" si="258"/>
        <v>128.36232720109371</v>
      </c>
      <c r="J9750" s="41">
        <f t="shared" si="259"/>
        <v>2.5569444444444446E-4</v>
      </c>
      <c r="K9750" s="42">
        <f t="shared" si="260"/>
        <v>5.1390709543160487</v>
      </c>
      <c r="L9750" s="41">
        <f t="shared" si="261"/>
        <v>2.4463176141553689E-4</v>
      </c>
      <c r="M9750" s="42">
        <f t="shared" si="262"/>
        <v>4.8570033857591088</v>
      </c>
    </row>
    <row r="9751" spans="1:13" x14ac:dyDescent="0.2">
      <c r="A9751" s="84">
        <v>360</v>
      </c>
      <c r="B9751" s="85">
        <v>43074</v>
      </c>
      <c r="C9751" s="105">
        <v>16.010000000000002</v>
      </c>
      <c r="D9751" s="195">
        <f t="shared" si="255"/>
        <v>1</v>
      </c>
      <c r="F9751" s="96">
        <v>2.4900000000000002</v>
      </c>
      <c r="G9751" s="91">
        <f t="shared" si="256"/>
        <v>9.25</v>
      </c>
      <c r="H9751" s="41">
        <f t="shared" si="257"/>
        <v>2.4577644249190733E-4</v>
      </c>
      <c r="I9751" s="42">
        <f t="shared" si="258"/>
        <v>128.39387563722318</v>
      </c>
      <c r="J9751" s="41">
        <f t="shared" si="259"/>
        <v>2.5694444444444446E-4</v>
      </c>
      <c r="K9751" s="42">
        <f t="shared" si="260"/>
        <v>5.1393278987604933</v>
      </c>
      <c r="L9751" s="41">
        <f t="shared" si="261"/>
        <v>2.4577644249190733E-4</v>
      </c>
      <c r="M9751" s="42">
        <f t="shared" si="262"/>
        <v>4.857249162201601</v>
      </c>
    </row>
    <row r="9752" spans="1:13" x14ac:dyDescent="0.2">
      <c r="A9752" s="84">
        <v>360</v>
      </c>
      <c r="B9752" s="85">
        <v>43075</v>
      </c>
      <c r="C9752" s="105">
        <v>15.84</v>
      </c>
      <c r="D9752" s="195">
        <f t="shared" si="255"/>
        <v>1</v>
      </c>
      <c r="F9752" s="96">
        <v>2.5</v>
      </c>
      <c r="G9752" s="91">
        <f t="shared" si="256"/>
        <v>9.17</v>
      </c>
      <c r="H9752" s="41">
        <f t="shared" si="257"/>
        <v>2.4374112866532016E-4</v>
      </c>
      <c r="I9752" s="42">
        <f t="shared" si="258"/>
        <v>128.4251705053847</v>
      </c>
      <c r="J9752" s="41">
        <f t="shared" si="259"/>
        <v>2.5472222222222221E-4</v>
      </c>
      <c r="K9752" s="42">
        <f t="shared" si="260"/>
        <v>5.1395826209827158</v>
      </c>
      <c r="L9752" s="41">
        <f t="shared" si="261"/>
        <v>2.4374112866532016E-4</v>
      </c>
      <c r="M9752" s="42">
        <f t="shared" si="262"/>
        <v>4.8574929033302663</v>
      </c>
    </row>
    <row r="9753" spans="1:13" x14ac:dyDescent="0.2">
      <c r="A9753" s="84">
        <v>360</v>
      </c>
      <c r="B9753" s="85">
        <v>43076</v>
      </c>
      <c r="C9753" s="105">
        <v>15.85</v>
      </c>
      <c r="D9753" s="195">
        <f t="shared" si="255"/>
        <v>1</v>
      </c>
      <c r="F9753" s="96">
        <v>2.4900000000000002</v>
      </c>
      <c r="G9753" s="91">
        <f t="shared" si="256"/>
        <v>9.17</v>
      </c>
      <c r="H9753" s="41">
        <f t="shared" si="257"/>
        <v>2.4374112866532016E-4</v>
      </c>
      <c r="I9753" s="42">
        <f t="shared" si="258"/>
        <v>128.45647300139271</v>
      </c>
      <c r="J9753" s="41">
        <f t="shared" si="259"/>
        <v>2.5472222222222221E-4</v>
      </c>
      <c r="K9753" s="42">
        <f t="shared" si="260"/>
        <v>5.1398373432049382</v>
      </c>
      <c r="L9753" s="41">
        <f t="shared" si="261"/>
        <v>2.4374112866532016E-4</v>
      </c>
      <c r="M9753" s="42">
        <f t="shared" si="262"/>
        <v>4.8577366444589316</v>
      </c>
    </row>
    <row r="9754" spans="1:13" x14ac:dyDescent="0.2">
      <c r="A9754" s="84">
        <v>360</v>
      </c>
      <c r="B9754" s="85">
        <v>43077</v>
      </c>
      <c r="C9754" s="105">
        <v>15.85</v>
      </c>
      <c r="D9754" s="195">
        <f t="shared" si="255"/>
        <v>1</v>
      </c>
      <c r="F9754" s="96">
        <v>2.4900000000000002</v>
      </c>
      <c r="G9754" s="91">
        <f t="shared" si="256"/>
        <v>9.17</v>
      </c>
      <c r="H9754" s="41">
        <f t="shared" si="257"/>
        <v>2.4374112866532016E-4</v>
      </c>
      <c r="I9754" s="42">
        <f t="shared" si="258"/>
        <v>128.48778312710644</v>
      </c>
      <c r="J9754" s="41">
        <f t="shared" si="259"/>
        <v>2.5472222222222221E-4</v>
      </c>
      <c r="K9754" s="42">
        <f t="shared" si="260"/>
        <v>5.1400920654271607</v>
      </c>
      <c r="L9754" s="41">
        <f t="shared" si="261"/>
        <v>2.4374112866532016E-4</v>
      </c>
      <c r="M9754" s="42">
        <f t="shared" si="262"/>
        <v>4.8579803855875969</v>
      </c>
    </row>
    <row r="9755" spans="1:13" x14ac:dyDescent="0.2">
      <c r="A9755" s="84">
        <v>360</v>
      </c>
      <c r="B9755" s="85">
        <v>43078</v>
      </c>
      <c r="C9755" s="105">
        <v>15.85</v>
      </c>
      <c r="D9755" s="195">
        <f t="shared" si="255"/>
        <v>1</v>
      </c>
      <c r="F9755" s="96">
        <v>2.4900000000000002</v>
      </c>
      <c r="G9755" s="91">
        <f t="shared" si="256"/>
        <v>9.17</v>
      </c>
      <c r="H9755" s="41">
        <f t="shared" si="257"/>
        <v>2.4374112866532016E-4</v>
      </c>
      <c r="I9755" s="42">
        <f t="shared" si="258"/>
        <v>128.51910088438555</v>
      </c>
      <c r="J9755" s="41">
        <f t="shared" si="259"/>
        <v>2.5472222222222221E-4</v>
      </c>
      <c r="K9755" s="42">
        <f t="shared" si="260"/>
        <v>5.1403467876493831</v>
      </c>
      <c r="L9755" s="41">
        <f t="shared" si="261"/>
        <v>2.4374112866532016E-4</v>
      </c>
      <c r="M9755" s="42">
        <f t="shared" si="262"/>
        <v>4.8582241267162622</v>
      </c>
    </row>
    <row r="9756" spans="1:13" x14ac:dyDescent="0.2">
      <c r="A9756" s="84">
        <v>360</v>
      </c>
      <c r="B9756" s="85">
        <v>43079</v>
      </c>
      <c r="C9756" s="105">
        <v>15.85</v>
      </c>
      <c r="D9756" s="195">
        <f t="shared" si="255"/>
        <v>1</v>
      </c>
      <c r="F9756" s="96">
        <v>2.4900000000000002</v>
      </c>
      <c r="G9756" s="91">
        <f t="shared" si="256"/>
        <v>9.17</v>
      </c>
      <c r="H9756" s="41">
        <f t="shared" si="257"/>
        <v>2.4374112866532016E-4</v>
      </c>
      <c r="I9756" s="42">
        <f t="shared" si="258"/>
        <v>128.55042627509016</v>
      </c>
      <c r="J9756" s="41">
        <f t="shared" si="259"/>
        <v>2.5472222222222221E-4</v>
      </c>
      <c r="K9756" s="42">
        <f t="shared" si="260"/>
        <v>5.1406015098716056</v>
      </c>
      <c r="L9756" s="41">
        <f t="shared" si="261"/>
        <v>2.4374112866532016E-4</v>
      </c>
      <c r="M9756" s="42">
        <f t="shared" si="262"/>
        <v>4.8584678678449276</v>
      </c>
    </row>
    <row r="9757" spans="1:13" x14ac:dyDescent="0.2">
      <c r="A9757" s="84">
        <v>360</v>
      </c>
      <c r="B9757" s="85">
        <v>43080</v>
      </c>
      <c r="C9757" s="105">
        <v>15.73</v>
      </c>
      <c r="D9757" s="195">
        <f t="shared" si="255"/>
        <v>1</v>
      </c>
      <c r="F9757" s="96">
        <v>2.46</v>
      </c>
      <c r="G9757" s="91">
        <f t="shared" si="256"/>
        <v>9.0950000000000006</v>
      </c>
      <c r="H9757" s="41">
        <f t="shared" si="257"/>
        <v>2.4183167069424805E-4</v>
      </c>
      <c r="I9757" s="42">
        <f t="shared" si="258"/>
        <v>128.58151383944471</v>
      </c>
      <c r="J9757" s="41">
        <f t="shared" si="259"/>
        <v>2.5263888888888889E-4</v>
      </c>
      <c r="K9757" s="42">
        <f t="shared" si="260"/>
        <v>5.1408541487604946</v>
      </c>
      <c r="L9757" s="41">
        <f t="shared" si="261"/>
        <v>2.4183167069424805E-4</v>
      </c>
      <c r="M9757" s="42">
        <f t="shared" si="262"/>
        <v>4.8587096995156216</v>
      </c>
    </row>
    <row r="9758" spans="1:13" x14ac:dyDescent="0.2">
      <c r="A9758" s="84">
        <v>360</v>
      </c>
      <c r="B9758" s="85">
        <v>43081</v>
      </c>
      <c r="C9758" s="105">
        <v>15.83</v>
      </c>
      <c r="D9758" s="195">
        <f t="shared" si="255"/>
        <v>1</v>
      </c>
      <c r="F9758" s="96">
        <v>2.4500000000000002</v>
      </c>
      <c r="G9758" s="91">
        <f t="shared" si="256"/>
        <v>9.14</v>
      </c>
      <c r="H9758" s="41">
        <f t="shared" si="257"/>
        <v>2.4297750250257266E-4</v>
      </c>
      <c r="I9758" s="42">
        <f t="shared" si="258"/>
        <v>128.61275625454542</v>
      </c>
      <c r="J9758" s="41">
        <f t="shared" si="259"/>
        <v>2.5388888888888889E-4</v>
      </c>
      <c r="K9758" s="42">
        <f t="shared" si="260"/>
        <v>5.1411080376493832</v>
      </c>
      <c r="L9758" s="41">
        <f t="shared" si="261"/>
        <v>2.4297750250257266E-4</v>
      </c>
      <c r="M9758" s="42">
        <f t="shared" si="262"/>
        <v>4.8589526770181237</v>
      </c>
    </row>
    <row r="9759" spans="1:13" x14ac:dyDescent="0.2">
      <c r="A9759" s="84">
        <v>360</v>
      </c>
      <c r="B9759" s="85">
        <v>43082</v>
      </c>
      <c r="C9759" s="105">
        <v>15.91</v>
      </c>
      <c r="D9759" s="195">
        <f t="shared" si="255"/>
        <v>1</v>
      </c>
      <c r="F9759" s="96">
        <v>2.46</v>
      </c>
      <c r="G9759" s="91">
        <f t="shared" si="256"/>
        <v>9.1850000000000005</v>
      </c>
      <c r="H9759" s="41">
        <f t="shared" si="257"/>
        <v>2.4412286327701871E-4</v>
      </c>
      <c r="I9759" s="42">
        <f t="shared" si="258"/>
        <v>128.64415356885624</v>
      </c>
      <c r="J9759" s="41">
        <f t="shared" si="259"/>
        <v>2.551388888888889E-4</v>
      </c>
      <c r="K9759" s="42">
        <f t="shared" si="260"/>
        <v>5.1413631765382721</v>
      </c>
      <c r="L9759" s="41">
        <f t="shared" si="261"/>
        <v>2.4412286327701871E-4</v>
      </c>
      <c r="M9759" s="42">
        <f t="shared" si="262"/>
        <v>4.859196799881401</v>
      </c>
    </row>
    <row r="9760" spans="1:13" x14ac:dyDescent="0.2">
      <c r="A9760" s="84">
        <v>360</v>
      </c>
      <c r="B9760" s="85">
        <v>43083</v>
      </c>
      <c r="C9760" s="105">
        <v>15.83</v>
      </c>
      <c r="D9760" s="195">
        <f t="shared" si="255"/>
        <v>1</v>
      </c>
      <c r="F9760" s="96">
        <v>2.44</v>
      </c>
      <c r="G9760" s="91">
        <f t="shared" si="256"/>
        <v>9.1349999999999998</v>
      </c>
      <c r="H9760" s="41">
        <f t="shared" si="257"/>
        <v>2.4285021112513405E-4</v>
      </c>
      <c r="I9760" s="42">
        <f t="shared" si="258"/>
        <v>128.67539482871044</v>
      </c>
      <c r="J9760" s="41">
        <f t="shared" si="259"/>
        <v>2.5375000000000002E-4</v>
      </c>
      <c r="K9760" s="42">
        <f t="shared" si="260"/>
        <v>5.1416169265382718</v>
      </c>
      <c r="L9760" s="41">
        <f t="shared" si="261"/>
        <v>2.4285021112513405E-4</v>
      </c>
      <c r="M9760" s="42">
        <f t="shared" si="262"/>
        <v>4.8594396500925257</v>
      </c>
    </row>
    <row r="9761" spans="1:13" x14ac:dyDescent="0.2">
      <c r="A9761" s="84">
        <v>360</v>
      </c>
      <c r="B9761" s="85">
        <v>43084</v>
      </c>
      <c r="C9761" s="105">
        <v>15.65</v>
      </c>
      <c r="D9761" s="195">
        <f t="shared" si="255"/>
        <v>1</v>
      </c>
      <c r="F9761" s="96">
        <v>2.44</v>
      </c>
      <c r="G9761" s="91">
        <f t="shared" si="256"/>
        <v>9.0449999999999999</v>
      </c>
      <c r="H9761" s="41">
        <f t="shared" si="257"/>
        <v>2.4055797132138679E-4</v>
      </c>
      <c r="I9761" s="42">
        <f t="shared" si="258"/>
        <v>128.7063487206494</v>
      </c>
      <c r="J9761" s="41">
        <f t="shared" si="259"/>
        <v>2.5125000000000001E-4</v>
      </c>
      <c r="K9761" s="42">
        <f t="shared" si="260"/>
        <v>5.1418681765382717</v>
      </c>
      <c r="L9761" s="41">
        <f t="shared" si="261"/>
        <v>2.4055797132138679E-4</v>
      </c>
      <c r="M9761" s="42">
        <f t="shared" si="262"/>
        <v>4.859680208063847</v>
      </c>
    </row>
    <row r="9762" spans="1:13" x14ac:dyDescent="0.2">
      <c r="A9762" s="84">
        <v>360</v>
      </c>
      <c r="B9762" s="85">
        <v>43085</v>
      </c>
      <c r="C9762" s="105">
        <v>15.65</v>
      </c>
      <c r="D9762" s="195">
        <f t="shared" si="255"/>
        <v>1</v>
      </c>
      <c r="F9762" s="96">
        <v>2.44</v>
      </c>
      <c r="G9762" s="91">
        <f t="shared" si="256"/>
        <v>9.0449999999999999</v>
      </c>
      <c r="H9762" s="41">
        <f t="shared" si="257"/>
        <v>2.4055797132138679E-4</v>
      </c>
      <c r="I9762" s="42">
        <f t="shared" si="258"/>
        <v>128.73731005879384</v>
      </c>
      <c r="J9762" s="41">
        <f t="shared" si="259"/>
        <v>2.5125000000000001E-4</v>
      </c>
      <c r="K9762" s="42">
        <f t="shared" si="260"/>
        <v>5.1421194265382715</v>
      </c>
      <c r="L9762" s="41">
        <f t="shared" si="261"/>
        <v>2.4055797132138679E-4</v>
      </c>
      <c r="M9762" s="42">
        <f t="shared" si="262"/>
        <v>4.8599207660351684</v>
      </c>
    </row>
    <row r="9763" spans="1:13" x14ac:dyDescent="0.2">
      <c r="A9763" s="84">
        <v>360</v>
      </c>
      <c r="B9763" s="85">
        <v>43086</v>
      </c>
      <c r="C9763" s="105">
        <v>15.65</v>
      </c>
      <c r="D9763" s="195">
        <f t="shared" si="255"/>
        <v>1</v>
      </c>
      <c r="F9763" s="96">
        <v>2.44</v>
      </c>
      <c r="G9763" s="91">
        <f t="shared" si="256"/>
        <v>9.0449999999999999</v>
      </c>
      <c r="H9763" s="41">
        <f t="shared" si="257"/>
        <v>2.4055797132138679E-4</v>
      </c>
      <c r="I9763" s="42">
        <f t="shared" si="258"/>
        <v>128.76827884493494</v>
      </c>
      <c r="J9763" s="41">
        <f t="shared" si="259"/>
        <v>2.5125000000000001E-4</v>
      </c>
      <c r="K9763" s="42">
        <f t="shared" si="260"/>
        <v>5.1423706765382713</v>
      </c>
      <c r="L9763" s="41">
        <f t="shared" si="261"/>
        <v>2.4055797132138679E-4</v>
      </c>
      <c r="M9763" s="42">
        <f t="shared" si="262"/>
        <v>4.8601613240064898</v>
      </c>
    </row>
    <row r="9764" spans="1:13" x14ac:dyDescent="0.2">
      <c r="A9764" s="84">
        <v>360</v>
      </c>
      <c r="B9764" s="85">
        <v>43087</v>
      </c>
      <c r="C9764" s="105">
        <v>15.66</v>
      </c>
      <c r="D9764" s="195">
        <f t="shared" si="255"/>
        <v>1</v>
      </c>
      <c r="F9764" s="96">
        <v>2.41</v>
      </c>
      <c r="G9764" s="91">
        <f t="shared" si="256"/>
        <v>9.0350000000000001</v>
      </c>
      <c r="H9764" s="41">
        <f t="shared" si="257"/>
        <v>2.4030316155965181E-4</v>
      </c>
      <c r="I9764" s="42">
        <f t="shared" si="258"/>
        <v>128.79922226944998</v>
      </c>
      <c r="J9764" s="41">
        <f t="shared" si="259"/>
        <v>2.509722222222222E-4</v>
      </c>
      <c r="K9764" s="42">
        <f t="shared" si="260"/>
        <v>5.1426216487604934</v>
      </c>
      <c r="L9764" s="41">
        <f t="shared" si="261"/>
        <v>2.4030316155965181E-4</v>
      </c>
      <c r="M9764" s="42">
        <f t="shared" si="262"/>
        <v>4.8604016271680495</v>
      </c>
    </row>
    <row r="9765" spans="1:13" x14ac:dyDescent="0.2">
      <c r="A9765" s="84">
        <v>360</v>
      </c>
      <c r="B9765" s="85">
        <v>43088</v>
      </c>
      <c r="C9765" s="105">
        <v>15.59</v>
      </c>
      <c r="D9765" s="195">
        <f t="shared" si="255"/>
        <v>1</v>
      </c>
      <c r="F9765" s="96">
        <v>2.4</v>
      </c>
      <c r="G9765" s="91">
        <f t="shared" si="256"/>
        <v>8.9949999999999992</v>
      </c>
      <c r="H9765" s="41">
        <f t="shared" si="257"/>
        <v>2.392836894129502E-4</v>
      </c>
      <c r="I9765" s="42">
        <f t="shared" si="258"/>
        <v>128.83004182254814</v>
      </c>
      <c r="J9765" s="41">
        <f t="shared" si="259"/>
        <v>2.4986111111111107E-4</v>
      </c>
      <c r="K9765" s="42">
        <f t="shared" si="260"/>
        <v>5.1428715098716049</v>
      </c>
      <c r="L9765" s="41">
        <f t="shared" si="261"/>
        <v>2.392836894129502E-4</v>
      </c>
      <c r="M9765" s="42">
        <f t="shared" si="262"/>
        <v>4.8606409108574624</v>
      </c>
    </row>
    <row r="9766" spans="1:13" x14ac:dyDescent="0.2">
      <c r="A9766" s="84">
        <v>360</v>
      </c>
      <c r="B9766" s="85">
        <v>43089</v>
      </c>
      <c r="C9766" s="105">
        <v>15.59</v>
      </c>
      <c r="D9766" s="195">
        <f t="shared" si="255"/>
        <v>1</v>
      </c>
      <c r="F9766" s="96">
        <v>2.41</v>
      </c>
      <c r="G9766" s="91">
        <f t="shared" si="256"/>
        <v>9</v>
      </c>
      <c r="H9766" s="41">
        <f t="shared" si="257"/>
        <v>2.3941114383307927E-4</v>
      </c>
      <c r="I9766" s="42">
        <f t="shared" si="258"/>
        <v>128.86088517022094</v>
      </c>
      <c r="J9766" s="41">
        <f t="shared" si="259"/>
        <v>2.5000000000000001E-4</v>
      </c>
      <c r="K9766" s="42">
        <f t="shared" si="260"/>
        <v>5.1431215098716052</v>
      </c>
      <c r="L9766" s="41">
        <f t="shared" si="261"/>
        <v>2.3941114383307927E-4</v>
      </c>
      <c r="M9766" s="42">
        <f t="shared" si="262"/>
        <v>4.8608803220012957</v>
      </c>
    </row>
    <row r="9767" spans="1:13" x14ac:dyDescent="0.2">
      <c r="A9767" s="84">
        <v>360</v>
      </c>
      <c r="B9767" s="85">
        <v>43090</v>
      </c>
      <c r="C9767" s="105">
        <v>16.420000000000002</v>
      </c>
      <c r="D9767" s="195">
        <f t="shared" si="255"/>
        <v>1</v>
      </c>
      <c r="F9767" s="96">
        <v>2.41</v>
      </c>
      <c r="G9767" s="91">
        <f t="shared" si="256"/>
        <v>9.4150000000000009</v>
      </c>
      <c r="H9767" s="41">
        <f t="shared" si="257"/>
        <v>2.499695875202157E-4</v>
      </c>
      <c r="I9767" s="42">
        <f t="shared" si="258"/>
        <v>128.89309647253444</v>
      </c>
      <c r="J9767" s="41">
        <f t="shared" si="259"/>
        <v>2.6152777777777779E-4</v>
      </c>
      <c r="K9767" s="42">
        <f t="shared" si="260"/>
        <v>5.1433830376493832</v>
      </c>
      <c r="L9767" s="41">
        <f t="shared" si="261"/>
        <v>2.499695875202157E-4</v>
      </c>
      <c r="M9767" s="42">
        <f t="shared" si="262"/>
        <v>4.8611302915888164</v>
      </c>
    </row>
    <row r="9768" spans="1:13" x14ac:dyDescent="0.2">
      <c r="A9768" s="84">
        <v>360</v>
      </c>
      <c r="B9768" s="85">
        <v>43091</v>
      </c>
      <c r="C9768" s="105">
        <v>15.62</v>
      </c>
      <c r="D9768" s="195">
        <f t="shared" si="255"/>
        <v>1</v>
      </c>
      <c r="F9768" s="96">
        <v>2.41</v>
      </c>
      <c r="G9768" s="91">
        <f t="shared" si="256"/>
        <v>9.0150000000000006</v>
      </c>
      <c r="H9768" s="41">
        <f t="shared" si="257"/>
        <v>2.3979347211477986E-4</v>
      </c>
      <c r="I9768" s="42">
        <f t="shared" si="258"/>
        <v>128.92400419566923</v>
      </c>
      <c r="J9768" s="41">
        <f t="shared" si="259"/>
        <v>2.5041666666666669E-4</v>
      </c>
      <c r="K9768" s="42">
        <f t="shared" si="260"/>
        <v>5.14363345431605</v>
      </c>
      <c r="L9768" s="41">
        <f t="shared" si="261"/>
        <v>2.3979347211477986E-4</v>
      </c>
      <c r="M9768" s="42">
        <f t="shared" si="262"/>
        <v>4.8613700850609316</v>
      </c>
    </row>
    <row r="9769" spans="1:13" x14ac:dyDescent="0.2">
      <c r="A9769" s="84">
        <v>360</v>
      </c>
      <c r="B9769" s="85">
        <v>43092</v>
      </c>
      <c r="C9769" s="105">
        <v>15.62</v>
      </c>
      <c r="D9769" s="195">
        <f t="shared" si="255"/>
        <v>1</v>
      </c>
      <c r="F9769" s="96">
        <v>2.41</v>
      </c>
      <c r="G9769" s="91">
        <f t="shared" si="256"/>
        <v>9.0150000000000006</v>
      </c>
      <c r="H9769" s="41">
        <f t="shared" si="257"/>
        <v>2.3979347211477986E-4</v>
      </c>
      <c r="I9769" s="42">
        <f t="shared" si="258"/>
        <v>128.95491933027424</v>
      </c>
      <c r="J9769" s="41">
        <f t="shared" si="259"/>
        <v>2.5041666666666669E-4</v>
      </c>
      <c r="K9769" s="42">
        <f t="shared" si="260"/>
        <v>5.1438838709827168</v>
      </c>
      <c r="L9769" s="41">
        <f t="shared" si="261"/>
        <v>2.3979347211477986E-4</v>
      </c>
      <c r="M9769" s="42">
        <f t="shared" si="262"/>
        <v>4.8616098785330468</v>
      </c>
    </row>
    <row r="9770" spans="1:13" x14ac:dyDescent="0.2">
      <c r="A9770" s="84">
        <v>360</v>
      </c>
      <c r="B9770" s="85">
        <v>43093</v>
      </c>
      <c r="C9770" s="105">
        <v>15.62</v>
      </c>
      <c r="D9770" s="195">
        <f t="shared" si="255"/>
        <v>1</v>
      </c>
      <c r="F9770" s="96">
        <v>2.41</v>
      </c>
      <c r="G9770" s="91">
        <f t="shared" si="256"/>
        <v>9.0150000000000006</v>
      </c>
      <c r="H9770" s="41">
        <f t="shared" si="257"/>
        <v>2.3979347211477986E-4</v>
      </c>
      <c r="I9770" s="42">
        <f t="shared" si="258"/>
        <v>128.98584187812673</v>
      </c>
      <c r="J9770" s="41">
        <f t="shared" si="259"/>
        <v>2.5041666666666669E-4</v>
      </c>
      <c r="K9770" s="42">
        <f t="shared" si="260"/>
        <v>5.1441342876493836</v>
      </c>
      <c r="L9770" s="41">
        <f t="shared" si="261"/>
        <v>2.3979347211477986E-4</v>
      </c>
      <c r="M9770" s="42">
        <f t="shared" si="262"/>
        <v>4.861849672005162</v>
      </c>
    </row>
    <row r="9771" spans="1:13" x14ac:dyDescent="0.2">
      <c r="A9771" s="84">
        <v>360</v>
      </c>
      <c r="B9771" s="85">
        <v>43094</v>
      </c>
      <c r="C9771" s="105">
        <v>15.62</v>
      </c>
      <c r="D9771" s="195">
        <f t="shared" si="255"/>
        <v>1</v>
      </c>
      <c r="F9771" s="96">
        <v>2.41</v>
      </c>
      <c r="G9771" s="91">
        <f t="shared" si="256"/>
        <v>9.0150000000000006</v>
      </c>
      <c r="H9771" s="41">
        <f t="shared" si="257"/>
        <v>2.3979347211477986E-4</v>
      </c>
      <c r="I9771" s="42">
        <f t="shared" si="258"/>
        <v>129.01677184100433</v>
      </c>
      <c r="J9771" s="41">
        <f t="shared" si="259"/>
        <v>2.5041666666666669E-4</v>
      </c>
      <c r="K9771" s="42">
        <f t="shared" si="260"/>
        <v>5.1443847043160504</v>
      </c>
      <c r="L9771" s="41">
        <f t="shared" si="261"/>
        <v>2.3979347211477986E-4</v>
      </c>
      <c r="M9771" s="42">
        <f t="shared" si="262"/>
        <v>4.8620894654772773</v>
      </c>
    </row>
    <row r="9772" spans="1:13" x14ac:dyDescent="0.2">
      <c r="A9772" s="84">
        <v>360</v>
      </c>
      <c r="B9772" s="85">
        <v>43095</v>
      </c>
      <c r="C9772" s="105">
        <v>15.74</v>
      </c>
      <c r="D9772" s="195">
        <f t="shared" si="255"/>
        <v>1</v>
      </c>
      <c r="F9772" s="96">
        <v>2.41</v>
      </c>
      <c r="G9772" s="91">
        <f t="shared" si="256"/>
        <v>9.0749999999999993</v>
      </c>
      <c r="H9772" s="41">
        <f t="shared" si="257"/>
        <v>2.4132226081530206E-4</v>
      </c>
      <c r="I9772" s="42">
        <f t="shared" si="258"/>
        <v>129.04790646006808</v>
      </c>
      <c r="J9772" s="41">
        <f t="shared" si="259"/>
        <v>2.5208333333333333E-4</v>
      </c>
      <c r="K9772" s="42">
        <f t="shared" si="260"/>
        <v>5.1446367876493841</v>
      </c>
      <c r="L9772" s="41">
        <f t="shared" si="261"/>
        <v>2.4132226081530206E-4</v>
      </c>
      <c r="M9772" s="42">
        <f t="shared" si="262"/>
        <v>4.8623307877380926</v>
      </c>
    </row>
    <row r="9773" spans="1:13" x14ac:dyDescent="0.2">
      <c r="A9773" s="84">
        <v>360</v>
      </c>
      <c r="B9773" s="85">
        <v>43096</v>
      </c>
      <c r="C9773" s="105">
        <v>15.9</v>
      </c>
      <c r="D9773" s="195">
        <f t="shared" si="255"/>
        <v>1</v>
      </c>
      <c r="F9773" s="96">
        <v>2.4300000000000002</v>
      </c>
      <c r="G9773" s="91">
        <f t="shared" si="256"/>
        <v>9.1650000000000009</v>
      </c>
      <c r="H9773" s="41">
        <f t="shared" si="257"/>
        <v>2.4361387217153307E-4</v>
      </c>
      <c r="I9773" s="42">
        <f t="shared" si="258"/>
        <v>129.07934432025644</v>
      </c>
      <c r="J9773" s="41">
        <f t="shared" si="259"/>
        <v>2.5458333333333333E-4</v>
      </c>
      <c r="K9773" s="42">
        <f t="shared" si="260"/>
        <v>5.1448913709827178</v>
      </c>
      <c r="L9773" s="41">
        <f t="shared" si="261"/>
        <v>2.4361387217153307E-4</v>
      </c>
      <c r="M9773" s="42">
        <f t="shared" si="262"/>
        <v>4.8625744016102637</v>
      </c>
    </row>
    <row r="9774" spans="1:13" x14ac:dyDescent="0.2">
      <c r="A9774" s="84">
        <v>360</v>
      </c>
      <c r="B9774" s="85">
        <v>43097</v>
      </c>
      <c r="C9774" s="105">
        <v>15.91</v>
      </c>
      <c r="D9774" s="195">
        <f t="shared" si="255"/>
        <v>1</v>
      </c>
      <c r="F9774" s="96">
        <v>2.4300000000000002</v>
      </c>
      <c r="G9774" s="91">
        <f t="shared" si="256"/>
        <v>9.17</v>
      </c>
      <c r="H9774" s="41">
        <f t="shared" si="257"/>
        <v>2.4374112866532016E-4</v>
      </c>
      <c r="I9774" s="42">
        <f t="shared" si="258"/>
        <v>129.11080626532845</v>
      </c>
      <c r="J9774" s="41">
        <f t="shared" si="259"/>
        <v>2.5472222222222221E-4</v>
      </c>
      <c r="K9774" s="42">
        <f t="shared" si="260"/>
        <v>5.1451460932049402</v>
      </c>
      <c r="L9774" s="41">
        <f t="shared" si="261"/>
        <v>2.4374112866532016E-4</v>
      </c>
      <c r="M9774" s="42">
        <f t="shared" si="262"/>
        <v>4.862818142738929</v>
      </c>
    </row>
    <row r="9775" spans="1:13" x14ac:dyDescent="0.2">
      <c r="A9775" s="84">
        <v>360</v>
      </c>
      <c r="B9775" s="85">
        <v>43098</v>
      </c>
      <c r="C9775" s="105">
        <v>15.78</v>
      </c>
      <c r="D9775" s="195">
        <f t="shared" si="255"/>
        <v>1</v>
      </c>
      <c r="F9775" s="96">
        <v>2.48</v>
      </c>
      <c r="G9775" s="91">
        <f t="shared" si="256"/>
        <v>9.129999999999999</v>
      </c>
      <c r="H9775" s="41">
        <f t="shared" si="257"/>
        <v>2.4272291393212519E-4</v>
      </c>
      <c r="I9775" s="42">
        <f t="shared" si="258"/>
        <v>129.14214441644529</v>
      </c>
      <c r="J9775" s="41">
        <f t="shared" si="259"/>
        <v>2.5361111111111108E-4</v>
      </c>
      <c r="K9775" s="42">
        <f t="shared" si="260"/>
        <v>5.1453997043160511</v>
      </c>
      <c r="L9775" s="41">
        <f t="shared" si="261"/>
        <v>2.4272291393212519E-4</v>
      </c>
      <c r="M9775" s="42">
        <f t="shared" si="262"/>
        <v>4.8630608656528613</v>
      </c>
    </row>
    <row r="9776" spans="1:13" x14ac:dyDescent="0.2">
      <c r="A9776" s="84">
        <v>360</v>
      </c>
      <c r="B9776" s="85">
        <v>43099</v>
      </c>
      <c r="C9776" s="105">
        <v>15.78</v>
      </c>
      <c r="D9776" s="195">
        <f t="shared" si="255"/>
        <v>1</v>
      </c>
      <c r="F9776" s="96">
        <v>2.48</v>
      </c>
      <c r="G9776" s="91">
        <f t="shared" si="256"/>
        <v>9.129999999999999</v>
      </c>
      <c r="H9776" s="41">
        <f t="shared" si="257"/>
        <v>2.4272291393212519E-4</v>
      </c>
      <c r="I9776" s="42">
        <f t="shared" si="258"/>
        <v>129.1734901740495</v>
      </c>
      <c r="J9776" s="41">
        <f t="shared" si="259"/>
        <v>2.5361111111111108E-4</v>
      </c>
      <c r="K9776" s="42">
        <f t="shared" si="260"/>
        <v>5.145653315427162</v>
      </c>
      <c r="L9776" s="41">
        <f t="shared" si="261"/>
        <v>2.4272291393212519E-4</v>
      </c>
      <c r="M9776" s="42">
        <f t="shared" si="262"/>
        <v>4.8633035885667937</v>
      </c>
    </row>
    <row r="9777" spans="1:13" x14ac:dyDescent="0.2">
      <c r="A9777" s="84">
        <v>360</v>
      </c>
      <c r="B9777" s="85">
        <v>43100</v>
      </c>
      <c r="C9777" s="105">
        <v>15.78</v>
      </c>
      <c r="D9777" s="195">
        <f t="shared" si="255"/>
        <v>1</v>
      </c>
      <c r="F9777" s="96">
        <v>2.48</v>
      </c>
      <c r="G9777" s="91">
        <f t="shared" si="256"/>
        <v>9.129999999999999</v>
      </c>
      <c r="H9777" s="41">
        <f t="shared" si="257"/>
        <v>2.4272291393212519E-4</v>
      </c>
      <c r="I9777" s="42">
        <f t="shared" si="258"/>
        <v>129.20484353998734</v>
      </c>
      <c r="J9777" s="41">
        <f t="shared" si="259"/>
        <v>2.5361111111111108E-4</v>
      </c>
      <c r="K9777" s="42">
        <f t="shared" si="260"/>
        <v>5.1459069265382729</v>
      </c>
      <c r="L9777" s="41">
        <f t="shared" si="261"/>
        <v>2.4272291393212519E-4</v>
      </c>
      <c r="M9777" s="42">
        <f t="shared" si="262"/>
        <v>4.863546311480726</v>
      </c>
    </row>
    <row r="9778" spans="1:13" x14ac:dyDescent="0.2">
      <c r="A9778" s="84">
        <v>360</v>
      </c>
      <c r="B9778" s="85">
        <v>43101</v>
      </c>
      <c r="C9778" s="105">
        <v>15.78</v>
      </c>
      <c r="D9778" s="195">
        <f t="shared" si="255"/>
        <v>1</v>
      </c>
      <c r="F9778" s="96">
        <v>2.48</v>
      </c>
      <c r="G9778" s="91">
        <f t="shared" si="256"/>
        <v>9.129999999999999</v>
      </c>
      <c r="H9778" s="41">
        <f t="shared" si="257"/>
        <v>2.4272291393212519E-4</v>
      </c>
      <c r="I9778" s="42">
        <f t="shared" si="258"/>
        <v>129.23620451610552</v>
      </c>
      <c r="J9778" s="41">
        <f t="shared" si="259"/>
        <v>2.5361111111111108E-4</v>
      </c>
      <c r="K9778" s="42">
        <f t="shared" si="260"/>
        <v>5.1461605376493837</v>
      </c>
      <c r="L9778" s="41">
        <f t="shared" si="261"/>
        <v>2.4272291393212519E-4</v>
      </c>
      <c r="M9778" s="42">
        <f t="shared" si="262"/>
        <v>4.8637890343946584</v>
      </c>
    </row>
    <row r="9779" spans="1:13" x14ac:dyDescent="0.2">
      <c r="A9779" s="84">
        <v>360</v>
      </c>
      <c r="B9779" s="85">
        <v>43102</v>
      </c>
      <c r="C9779" s="105">
        <v>15.78</v>
      </c>
      <c r="D9779" s="195">
        <f t="shared" si="255"/>
        <v>1</v>
      </c>
      <c r="F9779" s="96">
        <v>2.48</v>
      </c>
      <c r="G9779" s="91">
        <f t="shared" si="256"/>
        <v>9.129999999999999</v>
      </c>
      <c r="H9779" s="41">
        <f t="shared" si="257"/>
        <v>2.4272291393212519E-4</v>
      </c>
      <c r="I9779" s="42">
        <f t="shared" si="258"/>
        <v>129.2675731042512</v>
      </c>
      <c r="J9779" s="41">
        <f t="shared" si="259"/>
        <v>2.5361111111111108E-4</v>
      </c>
      <c r="K9779" s="42">
        <f t="shared" si="260"/>
        <v>5.1464141487604946</v>
      </c>
      <c r="L9779" s="41">
        <f t="shared" si="261"/>
        <v>2.4272291393212519E-4</v>
      </c>
      <c r="M9779" s="42">
        <f t="shared" si="262"/>
        <v>4.8640317573085907</v>
      </c>
    </row>
    <row r="9780" spans="1:13" x14ac:dyDescent="0.2">
      <c r="A9780" s="84">
        <v>360</v>
      </c>
      <c r="B9780" s="85">
        <v>43103</v>
      </c>
      <c r="C9780" s="105">
        <v>16.02</v>
      </c>
      <c r="D9780" s="195">
        <f t="shared" si="255"/>
        <v>1</v>
      </c>
      <c r="F9780" s="96">
        <v>2.5099999999999998</v>
      </c>
      <c r="G9780" s="91">
        <f t="shared" si="256"/>
        <v>9.2650000000000006</v>
      </c>
      <c r="H9780" s="41">
        <f t="shared" si="257"/>
        <v>2.4615789836790469E-4</v>
      </c>
      <c r="I9780" s="42">
        <f t="shared" si="258"/>
        <v>129.29939333837365</v>
      </c>
      <c r="J9780" s="41">
        <f t="shared" si="259"/>
        <v>2.5736111111111115E-4</v>
      </c>
      <c r="K9780" s="42">
        <f t="shared" si="260"/>
        <v>5.1466715098716058</v>
      </c>
      <c r="L9780" s="41">
        <f t="shared" si="261"/>
        <v>2.4615789836790469E-4</v>
      </c>
      <c r="M9780" s="42">
        <f t="shared" si="262"/>
        <v>4.8642779152069586</v>
      </c>
    </row>
    <row r="9781" spans="1:13" x14ac:dyDescent="0.2">
      <c r="A9781" s="84">
        <v>360</v>
      </c>
      <c r="B9781" s="85">
        <v>43104</v>
      </c>
      <c r="C9781" s="105">
        <v>16.07</v>
      </c>
      <c r="D9781" s="195">
        <f t="shared" si="255"/>
        <v>1</v>
      </c>
      <c r="F9781" s="96">
        <v>2.41</v>
      </c>
      <c r="G9781" s="91">
        <f t="shared" si="256"/>
        <v>9.24</v>
      </c>
      <c r="H9781" s="41">
        <f t="shared" si="257"/>
        <v>2.455221095578608E-4</v>
      </c>
      <c r="I9781" s="42">
        <f t="shared" si="258"/>
        <v>129.33113919819064</v>
      </c>
      <c r="J9781" s="41">
        <f t="shared" si="259"/>
        <v>2.5666666666666665E-4</v>
      </c>
      <c r="K9781" s="42">
        <f t="shared" si="260"/>
        <v>5.1469281765382728</v>
      </c>
      <c r="L9781" s="41">
        <f t="shared" si="261"/>
        <v>2.455221095578608E-4</v>
      </c>
      <c r="M9781" s="42">
        <f t="shared" si="262"/>
        <v>4.8645234373165165</v>
      </c>
    </row>
    <row r="9782" spans="1:13" x14ac:dyDescent="0.2">
      <c r="A9782" s="84">
        <v>360</v>
      </c>
      <c r="B9782" s="85">
        <v>43105</v>
      </c>
      <c r="C9782" s="105">
        <v>16.05</v>
      </c>
      <c r="D9782" s="195">
        <f t="shared" si="255"/>
        <v>1</v>
      </c>
      <c r="F9782" s="96">
        <v>2.42</v>
      </c>
      <c r="G9782" s="91">
        <f t="shared" si="256"/>
        <v>9.2349999999999994</v>
      </c>
      <c r="H9782" s="41">
        <f t="shared" si="257"/>
        <v>2.4539493438413551E-4</v>
      </c>
      <c r="I9782" s="42">
        <f t="shared" si="258"/>
        <v>129.36287640460802</v>
      </c>
      <c r="J9782" s="41">
        <f t="shared" si="259"/>
        <v>2.5652777777777778E-4</v>
      </c>
      <c r="K9782" s="42">
        <f t="shared" si="260"/>
        <v>5.147184704316051</v>
      </c>
      <c r="L9782" s="41">
        <f t="shared" si="261"/>
        <v>2.4539493438413551E-4</v>
      </c>
      <c r="M9782" s="42">
        <f t="shared" si="262"/>
        <v>4.8647688322509008</v>
      </c>
    </row>
    <row r="9783" spans="1:13" x14ac:dyDescent="0.2">
      <c r="A9783" s="84">
        <v>360</v>
      </c>
      <c r="B9783" s="85">
        <v>43106</v>
      </c>
      <c r="C9783" s="105">
        <v>16.05</v>
      </c>
      <c r="D9783" s="195">
        <f t="shared" si="255"/>
        <v>1</v>
      </c>
      <c r="F9783" s="96">
        <v>2.42</v>
      </c>
      <c r="G9783" s="91">
        <f t="shared" si="256"/>
        <v>9.2349999999999994</v>
      </c>
      <c r="H9783" s="41">
        <f t="shared" si="257"/>
        <v>2.4539493438413551E-4</v>
      </c>
      <c r="I9783" s="42">
        <f t="shared" si="258"/>
        <v>129.39462139917507</v>
      </c>
      <c r="J9783" s="41">
        <f t="shared" si="259"/>
        <v>2.5652777777777778E-4</v>
      </c>
      <c r="K9783" s="42">
        <f t="shared" si="260"/>
        <v>5.1474412320938292</v>
      </c>
      <c r="L9783" s="41">
        <f t="shared" si="261"/>
        <v>2.4539493438413551E-4</v>
      </c>
      <c r="M9783" s="42">
        <f t="shared" si="262"/>
        <v>4.8650142271852852</v>
      </c>
    </row>
    <row r="9784" spans="1:13" x14ac:dyDescent="0.2">
      <c r="A9784" s="84">
        <v>360</v>
      </c>
      <c r="B9784" s="85">
        <v>43107</v>
      </c>
      <c r="C9784" s="105">
        <v>16.05</v>
      </c>
      <c r="D9784" s="195">
        <f t="shared" si="255"/>
        <v>1</v>
      </c>
      <c r="F9784" s="96">
        <v>2.42</v>
      </c>
      <c r="G9784" s="91">
        <f t="shared" si="256"/>
        <v>9.2349999999999994</v>
      </c>
      <c r="H9784" s="41">
        <f t="shared" si="257"/>
        <v>2.4539493438413551E-4</v>
      </c>
      <c r="I9784" s="42">
        <f t="shared" si="258"/>
        <v>129.42637418380298</v>
      </c>
      <c r="J9784" s="41">
        <f t="shared" si="259"/>
        <v>2.5652777777777778E-4</v>
      </c>
      <c r="K9784" s="42">
        <f t="shared" si="260"/>
        <v>5.1476977598716074</v>
      </c>
      <c r="L9784" s="41">
        <f t="shared" si="261"/>
        <v>2.4539493438413551E-4</v>
      </c>
      <c r="M9784" s="42">
        <f t="shared" si="262"/>
        <v>4.8652596221196696</v>
      </c>
    </row>
    <row r="9785" spans="1:13" x14ac:dyDescent="0.2">
      <c r="A9785" s="84">
        <v>360</v>
      </c>
      <c r="B9785" s="85">
        <v>43108</v>
      </c>
      <c r="C9785" s="105">
        <v>15.97</v>
      </c>
      <c r="D9785" s="195">
        <f t="shared" si="255"/>
        <v>1</v>
      </c>
      <c r="F9785" s="96">
        <v>2.4500000000000002</v>
      </c>
      <c r="G9785" s="91">
        <f t="shared" si="256"/>
        <v>9.2100000000000009</v>
      </c>
      <c r="H9785" s="41">
        <f t="shared" si="257"/>
        <v>2.4475897142806069E-4</v>
      </c>
      <c r="I9785" s="42">
        <f t="shared" si="258"/>
        <v>129.45805245002387</v>
      </c>
      <c r="J9785" s="41">
        <f t="shared" si="259"/>
        <v>2.5583333333333334E-4</v>
      </c>
      <c r="K9785" s="42">
        <f t="shared" si="260"/>
        <v>5.1479535932049405</v>
      </c>
      <c r="L9785" s="41">
        <f t="shared" si="261"/>
        <v>2.4475897142806069E-4</v>
      </c>
      <c r="M9785" s="42">
        <f t="shared" si="262"/>
        <v>4.8655043810910978</v>
      </c>
    </row>
    <row r="9786" spans="1:13" x14ac:dyDescent="0.2">
      <c r="A9786" s="84">
        <v>360</v>
      </c>
      <c r="B9786" s="85">
        <v>43109</v>
      </c>
      <c r="C9786" s="105">
        <v>15.96</v>
      </c>
      <c r="D9786" s="195">
        <f t="shared" si="255"/>
        <v>1</v>
      </c>
      <c r="F9786" s="96">
        <v>2.44</v>
      </c>
      <c r="G9786" s="91">
        <f t="shared" si="256"/>
        <v>9.2000000000000011</v>
      </c>
      <c r="H9786" s="41">
        <f t="shared" si="257"/>
        <v>2.4450454559477031E-4</v>
      </c>
      <c r="I9786" s="42">
        <f t="shared" si="258"/>
        <v>129.48970553231175</v>
      </c>
      <c r="J9786" s="41">
        <f t="shared" si="259"/>
        <v>2.5555555555555558E-4</v>
      </c>
      <c r="K9786" s="42">
        <f t="shared" si="260"/>
        <v>5.148209148760496</v>
      </c>
      <c r="L9786" s="41">
        <f t="shared" si="261"/>
        <v>2.4450454559477031E-4</v>
      </c>
      <c r="M9786" s="42">
        <f t="shared" si="262"/>
        <v>4.8657488856366928</v>
      </c>
    </row>
    <row r="9787" spans="1:13" x14ac:dyDescent="0.2">
      <c r="A9787" s="84">
        <v>360</v>
      </c>
      <c r="B9787" s="85">
        <v>43110</v>
      </c>
      <c r="C9787" s="105">
        <v>15.93</v>
      </c>
      <c r="D9787" s="195">
        <f t="shared" si="255"/>
        <v>1</v>
      </c>
      <c r="F9787" s="96">
        <v>2.38</v>
      </c>
      <c r="G9787" s="91">
        <f t="shared" si="256"/>
        <v>9.1549999999999994</v>
      </c>
      <c r="H9787" s="41">
        <f t="shared" si="257"/>
        <v>2.4335934174524176E-4</v>
      </c>
      <c r="I9787" s="42">
        <f t="shared" si="258"/>
        <v>129.52121806181287</v>
      </c>
      <c r="J9787" s="41">
        <f t="shared" si="259"/>
        <v>2.5430555555555552E-4</v>
      </c>
      <c r="K9787" s="42">
        <f t="shared" si="260"/>
        <v>5.1484634543160519</v>
      </c>
      <c r="L9787" s="41">
        <f t="shared" si="261"/>
        <v>2.4335934174524176E-4</v>
      </c>
      <c r="M9787" s="42">
        <f t="shared" si="262"/>
        <v>4.8659922449784379</v>
      </c>
    </row>
    <row r="9788" spans="1:13" x14ac:dyDescent="0.2">
      <c r="A9788" s="84">
        <v>360</v>
      </c>
      <c r="B9788" s="85">
        <v>43111</v>
      </c>
      <c r="C9788" s="105">
        <v>15.98</v>
      </c>
      <c r="D9788" s="195">
        <f t="shared" si="255"/>
        <v>1</v>
      </c>
      <c r="F9788" s="96">
        <v>2.44</v>
      </c>
      <c r="G9788" s="91">
        <f t="shared" si="256"/>
        <v>9.2100000000000009</v>
      </c>
      <c r="H9788" s="41">
        <f t="shared" si="257"/>
        <v>2.4475897142806069E-4</v>
      </c>
      <c r="I9788" s="42">
        <f t="shared" si="258"/>
        <v>129.55291954192379</v>
      </c>
      <c r="J9788" s="41">
        <f t="shared" si="259"/>
        <v>2.5583333333333334E-4</v>
      </c>
      <c r="K9788" s="42">
        <f t="shared" si="260"/>
        <v>5.148719287649385</v>
      </c>
      <c r="L9788" s="41">
        <f t="shared" si="261"/>
        <v>2.4475897142806069E-4</v>
      </c>
      <c r="M9788" s="42">
        <f t="shared" si="262"/>
        <v>4.8662370039498661</v>
      </c>
    </row>
    <row r="9789" spans="1:13" x14ac:dyDescent="0.2">
      <c r="A9789" s="84">
        <v>360</v>
      </c>
      <c r="B9789" s="85">
        <v>43112</v>
      </c>
      <c r="C9789" s="105">
        <v>15.9</v>
      </c>
      <c r="D9789" s="195">
        <f t="shared" ref="D9789:D9852" si="263">B9789-B9788</f>
        <v>1</v>
      </c>
      <c r="F9789" s="96">
        <v>2.44</v>
      </c>
      <c r="G9789" s="91">
        <f t="shared" si="256"/>
        <v>9.17</v>
      </c>
      <c r="H9789" s="41">
        <f t="shared" si="257"/>
        <v>2.4374112866532016E-4</v>
      </c>
      <c r="I9789" s="42">
        <f t="shared" si="258"/>
        <v>129.58449691675483</v>
      </c>
      <c r="J9789" s="41">
        <f t="shared" si="259"/>
        <v>2.5472222222222221E-4</v>
      </c>
      <c r="K9789" s="42">
        <f t="shared" si="260"/>
        <v>5.1489740098716075</v>
      </c>
      <c r="L9789" s="41">
        <f t="shared" si="261"/>
        <v>2.4374112866532016E-4</v>
      </c>
      <c r="M9789" s="42">
        <f t="shared" si="262"/>
        <v>4.8664807450785315</v>
      </c>
    </row>
    <row r="9790" spans="1:13" x14ac:dyDescent="0.2">
      <c r="A9790" s="84">
        <v>360</v>
      </c>
      <c r="B9790" s="85">
        <v>43113</v>
      </c>
      <c r="C9790" s="105">
        <v>15.9</v>
      </c>
      <c r="D9790" s="195">
        <f t="shared" si="263"/>
        <v>1</v>
      </c>
      <c r="F9790" s="96">
        <v>2.44</v>
      </c>
      <c r="G9790" s="91">
        <f t="shared" si="256"/>
        <v>9.17</v>
      </c>
      <c r="H9790" s="41">
        <f t="shared" si="257"/>
        <v>2.4374112866532016E-4</v>
      </c>
      <c r="I9790" s="42">
        <f t="shared" si="258"/>
        <v>129.61608198829086</v>
      </c>
      <c r="J9790" s="41">
        <f t="shared" si="259"/>
        <v>2.5472222222222221E-4</v>
      </c>
      <c r="K9790" s="42">
        <f t="shared" si="260"/>
        <v>5.1492287320938299</v>
      </c>
      <c r="L9790" s="41">
        <f t="shared" si="261"/>
        <v>2.4374112866532016E-4</v>
      </c>
      <c r="M9790" s="42">
        <f t="shared" si="262"/>
        <v>4.8667244862071968</v>
      </c>
    </row>
    <row r="9791" spans="1:13" x14ac:dyDescent="0.2">
      <c r="A9791" s="84">
        <v>360</v>
      </c>
      <c r="B9791" s="85">
        <v>43114</v>
      </c>
      <c r="C9791" s="105">
        <v>15.9</v>
      </c>
      <c r="D9791" s="195">
        <f t="shared" si="263"/>
        <v>1</v>
      </c>
      <c r="F9791" s="96">
        <v>2.44</v>
      </c>
      <c r="G9791" s="91">
        <f t="shared" si="256"/>
        <v>9.17</v>
      </c>
      <c r="H9791" s="41">
        <f t="shared" si="257"/>
        <v>2.4374112866532016E-4</v>
      </c>
      <c r="I9791" s="42">
        <f t="shared" si="258"/>
        <v>129.64767475840787</v>
      </c>
      <c r="J9791" s="41">
        <f t="shared" si="259"/>
        <v>2.5472222222222221E-4</v>
      </c>
      <c r="K9791" s="42">
        <f t="shared" si="260"/>
        <v>5.1494834543160524</v>
      </c>
      <c r="L9791" s="41">
        <f t="shared" si="261"/>
        <v>2.4374112866532016E-4</v>
      </c>
      <c r="M9791" s="42">
        <f t="shared" si="262"/>
        <v>4.8669682273358621</v>
      </c>
    </row>
    <row r="9792" spans="1:13" x14ac:dyDescent="0.2">
      <c r="A9792" s="84">
        <v>360</v>
      </c>
      <c r="B9792" s="85">
        <v>43115</v>
      </c>
      <c r="C9792" s="105">
        <v>15.88</v>
      </c>
      <c r="D9792" s="195">
        <f t="shared" si="263"/>
        <v>1</v>
      </c>
      <c r="F9792" s="96">
        <v>2.39</v>
      </c>
      <c r="G9792" s="91">
        <f t="shared" si="256"/>
        <v>9.1349999999999998</v>
      </c>
      <c r="H9792" s="41">
        <f t="shared" si="257"/>
        <v>2.4285021112513405E-4</v>
      </c>
      <c r="I9792" s="42">
        <f t="shared" si="258"/>
        <v>129.67915972359484</v>
      </c>
      <c r="J9792" s="41">
        <f t="shared" si="259"/>
        <v>2.5375000000000002E-4</v>
      </c>
      <c r="K9792" s="42">
        <f t="shared" si="260"/>
        <v>5.1497372043160521</v>
      </c>
      <c r="L9792" s="41">
        <f t="shared" si="261"/>
        <v>2.4285021112513405E-4</v>
      </c>
      <c r="M9792" s="42">
        <f t="shared" si="262"/>
        <v>4.8672110775469868</v>
      </c>
    </row>
    <row r="9793" spans="1:13" x14ac:dyDescent="0.2">
      <c r="A9793" s="84">
        <v>360</v>
      </c>
      <c r="B9793" s="85">
        <v>43116</v>
      </c>
      <c r="C9793" s="105">
        <v>15.91</v>
      </c>
      <c r="D9793" s="195">
        <f t="shared" si="263"/>
        <v>1</v>
      </c>
      <c r="F9793" s="96">
        <v>2.42</v>
      </c>
      <c r="G9793" s="91">
        <f t="shared" si="256"/>
        <v>9.1649999999999991</v>
      </c>
      <c r="H9793" s="41">
        <f t="shared" si="257"/>
        <v>2.4361387217153307E-4</v>
      </c>
      <c r="I9793" s="42">
        <f t="shared" si="258"/>
        <v>129.71075136583505</v>
      </c>
      <c r="J9793" s="41">
        <f t="shared" si="259"/>
        <v>2.5458333333333333E-4</v>
      </c>
      <c r="K9793" s="42">
        <f t="shared" si="260"/>
        <v>5.1499917876493857</v>
      </c>
      <c r="L9793" s="41">
        <f t="shared" si="261"/>
        <v>2.4361387217153307E-4</v>
      </c>
      <c r="M9793" s="42">
        <f t="shared" si="262"/>
        <v>4.8674546914191588</v>
      </c>
    </row>
    <row r="9794" spans="1:13" x14ac:dyDescent="0.2">
      <c r="A9794" s="84">
        <v>360</v>
      </c>
      <c r="B9794" s="85">
        <v>43117</v>
      </c>
      <c r="C9794" s="105">
        <v>15.78</v>
      </c>
      <c r="D9794" s="195">
        <f t="shared" si="263"/>
        <v>1</v>
      </c>
      <c r="F9794" s="96">
        <v>2.41</v>
      </c>
      <c r="G9794" s="91">
        <f t="shared" si="256"/>
        <v>9.0949999999999989</v>
      </c>
      <c r="H9794" s="41">
        <f t="shared" si="257"/>
        <v>2.4183167069424805E-4</v>
      </c>
      <c r="I9794" s="42">
        <f t="shared" si="258"/>
        <v>129.74211953354487</v>
      </c>
      <c r="J9794" s="41">
        <f t="shared" si="259"/>
        <v>2.5263888888888883E-4</v>
      </c>
      <c r="K9794" s="42">
        <f t="shared" si="260"/>
        <v>5.1502444265382747</v>
      </c>
      <c r="L9794" s="41">
        <f t="shared" si="261"/>
        <v>2.4183167069424805E-4</v>
      </c>
      <c r="M9794" s="42">
        <f t="shared" si="262"/>
        <v>4.8676965230898528</v>
      </c>
    </row>
    <row r="9795" spans="1:13" x14ac:dyDescent="0.2">
      <c r="A9795" s="84">
        <v>360</v>
      </c>
      <c r="B9795" s="85">
        <v>43118</v>
      </c>
      <c r="C9795" s="105">
        <v>15.83</v>
      </c>
      <c r="D9795" s="195">
        <f t="shared" si="263"/>
        <v>1</v>
      </c>
      <c r="F9795" s="96">
        <v>2.41</v>
      </c>
      <c r="G9795" s="91">
        <f t="shared" si="256"/>
        <v>9.120000000000001</v>
      </c>
      <c r="H9795" s="41">
        <f t="shared" si="257"/>
        <v>2.4246830209651016E-4</v>
      </c>
      <c r="I9795" s="42">
        <f t="shared" si="258"/>
        <v>129.77357788497858</v>
      </c>
      <c r="J9795" s="41">
        <f t="shared" si="259"/>
        <v>2.5333333333333338E-4</v>
      </c>
      <c r="K9795" s="42">
        <f t="shared" si="260"/>
        <v>5.150497759871608</v>
      </c>
      <c r="L9795" s="41">
        <f t="shared" si="261"/>
        <v>2.4246830209651016E-4</v>
      </c>
      <c r="M9795" s="42">
        <f t="shared" si="262"/>
        <v>4.8679389913919495</v>
      </c>
    </row>
    <row r="9796" spans="1:13" x14ac:dyDescent="0.2">
      <c r="A9796" s="84">
        <v>360</v>
      </c>
      <c r="B9796" s="85">
        <v>43119</v>
      </c>
      <c r="C9796" s="105">
        <v>15.72</v>
      </c>
      <c r="D9796" s="195">
        <f t="shared" si="263"/>
        <v>1</v>
      </c>
      <c r="F9796" s="96">
        <v>2.4</v>
      </c>
      <c r="G9796" s="91">
        <f t="shared" si="256"/>
        <v>9.06</v>
      </c>
      <c r="H9796" s="41">
        <f t="shared" si="257"/>
        <v>2.4094014227515892E-4</v>
      </c>
      <c r="I9796" s="42">
        <f t="shared" si="258"/>
        <v>129.80484554929774</v>
      </c>
      <c r="J9796" s="41">
        <f t="shared" si="259"/>
        <v>2.5166666666666669E-4</v>
      </c>
      <c r="K9796" s="42">
        <f t="shared" si="260"/>
        <v>5.1507494265382743</v>
      </c>
      <c r="L9796" s="41">
        <f t="shared" si="261"/>
        <v>2.4094014227515892E-4</v>
      </c>
      <c r="M9796" s="42">
        <f t="shared" si="262"/>
        <v>4.8681799315342245</v>
      </c>
    </row>
    <row r="9797" spans="1:13" x14ac:dyDescent="0.2">
      <c r="A9797" s="84">
        <v>360</v>
      </c>
      <c r="B9797" s="85">
        <v>43120</v>
      </c>
      <c r="C9797" s="105">
        <v>15.72</v>
      </c>
      <c r="D9797" s="195">
        <f t="shared" si="263"/>
        <v>1</v>
      </c>
      <c r="F9797" s="96">
        <v>2.4</v>
      </c>
      <c r="G9797" s="91">
        <f t="shared" si="256"/>
        <v>9.06</v>
      </c>
      <c r="H9797" s="41">
        <f t="shared" si="257"/>
        <v>2.4094014227515892E-4</v>
      </c>
      <c r="I9797" s="42">
        <f t="shared" si="258"/>
        <v>129.83612074725238</v>
      </c>
      <c r="J9797" s="41">
        <f t="shared" si="259"/>
        <v>2.5166666666666669E-4</v>
      </c>
      <c r="K9797" s="42">
        <f t="shared" si="260"/>
        <v>5.1510010932049406</v>
      </c>
      <c r="L9797" s="41">
        <f t="shared" si="261"/>
        <v>2.4094014227515892E-4</v>
      </c>
      <c r="M9797" s="42">
        <f t="shared" si="262"/>
        <v>4.8684208716764994</v>
      </c>
    </row>
    <row r="9798" spans="1:13" x14ac:dyDescent="0.2">
      <c r="A9798" s="84">
        <v>360</v>
      </c>
      <c r="B9798" s="85">
        <v>43121</v>
      </c>
      <c r="C9798" s="105">
        <v>15.72</v>
      </c>
      <c r="D9798" s="195">
        <f t="shared" si="263"/>
        <v>1</v>
      </c>
      <c r="F9798" s="96">
        <v>2.4</v>
      </c>
      <c r="G9798" s="91">
        <f t="shared" si="256"/>
        <v>9.06</v>
      </c>
      <c r="H9798" s="41">
        <f t="shared" si="257"/>
        <v>2.4094014227515892E-4</v>
      </c>
      <c r="I9798" s="42">
        <f t="shared" si="258"/>
        <v>129.86740348065769</v>
      </c>
      <c r="J9798" s="41">
        <f t="shared" si="259"/>
        <v>2.5166666666666669E-4</v>
      </c>
      <c r="K9798" s="42">
        <f t="shared" si="260"/>
        <v>5.1512527598716069</v>
      </c>
      <c r="L9798" s="41">
        <f t="shared" si="261"/>
        <v>2.4094014227515892E-4</v>
      </c>
      <c r="M9798" s="42">
        <f t="shared" si="262"/>
        <v>4.8686618118187743</v>
      </c>
    </row>
    <row r="9799" spans="1:13" x14ac:dyDescent="0.2">
      <c r="A9799" s="84">
        <v>360</v>
      </c>
      <c r="B9799" s="85">
        <v>43122</v>
      </c>
      <c r="C9799" s="105">
        <v>15.85</v>
      </c>
      <c r="D9799" s="195">
        <f t="shared" si="263"/>
        <v>1</v>
      </c>
      <c r="F9799" s="96">
        <v>2.4</v>
      </c>
      <c r="G9799" s="91">
        <f t="shared" si="256"/>
        <v>9.125</v>
      </c>
      <c r="H9799" s="41">
        <f t="shared" si="257"/>
        <v>2.4259561092265791E-4</v>
      </c>
      <c r="I9799" s="42">
        <f t="shared" si="258"/>
        <v>129.89890874274403</v>
      </c>
      <c r="J9799" s="41">
        <f t="shared" si="259"/>
        <v>2.5347222222222221E-4</v>
      </c>
      <c r="K9799" s="42">
        <f t="shared" si="260"/>
        <v>5.151506232093829</v>
      </c>
      <c r="L9799" s="41">
        <f t="shared" si="261"/>
        <v>2.4259561092265791E-4</v>
      </c>
      <c r="M9799" s="42">
        <f t="shared" si="262"/>
        <v>4.8689044074296968</v>
      </c>
    </row>
    <row r="9800" spans="1:13" x14ac:dyDescent="0.2">
      <c r="A9800" s="84">
        <v>360</v>
      </c>
      <c r="B9800" s="85">
        <v>43123</v>
      </c>
      <c r="C9800" s="105">
        <v>15.9</v>
      </c>
      <c r="D9800" s="195">
        <f t="shared" si="263"/>
        <v>1</v>
      </c>
      <c r="F9800" s="96">
        <v>2.39</v>
      </c>
      <c r="G9800" s="91">
        <f t="shared" si="256"/>
        <v>9.1449999999999996</v>
      </c>
      <c r="H9800" s="41">
        <f t="shared" si="257"/>
        <v>2.4310478806466307E-4</v>
      </c>
      <c r="I9800" s="42">
        <f t="shared" si="258"/>
        <v>129.93048778942375</v>
      </c>
      <c r="J9800" s="41">
        <f t="shared" si="259"/>
        <v>2.5402777777777777E-4</v>
      </c>
      <c r="K9800" s="42">
        <f t="shared" si="260"/>
        <v>5.1517602598716064</v>
      </c>
      <c r="L9800" s="41">
        <f t="shared" si="261"/>
        <v>2.4310478806466307E-4</v>
      </c>
      <c r="M9800" s="42">
        <f t="shared" si="262"/>
        <v>4.8691475122177614</v>
      </c>
    </row>
    <row r="9801" spans="1:13" x14ac:dyDescent="0.2">
      <c r="A9801" s="84">
        <v>360</v>
      </c>
      <c r="B9801" s="85">
        <v>43124</v>
      </c>
      <c r="C9801" s="105">
        <v>15.72</v>
      </c>
      <c r="D9801" s="195">
        <f t="shared" si="263"/>
        <v>1</v>
      </c>
      <c r="F9801" s="96">
        <v>2.4</v>
      </c>
      <c r="G9801" s="91">
        <f t="shared" si="256"/>
        <v>9.06</v>
      </c>
      <c r="H9801" s="41">
        <f t="shared" si="257"/>
        <v>2.4094014227515892E-4</v>
      </c>
      <c r="I9801" s="42">
        <f t="shared" si="258"/>
        <v>129.9617932596376</v>
      </c>
      <c r="J9801" s="41">
        <f t="shared" si="259"/>
        <v>2.5166666666666669E-4</v>
      </c>
      <c r="K9801" s="42">
        <f t="shared" si="260"/>
        <v>5.1520119265382727</v>
      </c>
      <c r="L9801" s="41">
        <f t="shared" si="261"/>
        <v>2.4094014227515892E-4</v>
      </c>
      <c r="M9801" s="42">
        <f t="shared" si="262"/>
        <v>4.8693884523600364</v>
      </c>
    </row>
    <row r="9802" spans="1:13" x14ac:dyDescent="0.2">
      <c r="A9802" s="84">
        <v>360</v>
      </c>
      <c r="B9802" s="85">
        <v>43125</v>
      </c>
      <c r="C9802" s="105">
        <v>15.86</v>
      </c>
      <c r="D9802" s="195">
        <f t="shared" si="263"/>
        <v>1</v>
      </c>
      <c r="F9802" s="96">
        <v>2.39</v>
      </c>
      <c r="G9802" s="91">
        <f t="shared" ref="G9802:G9865" si="264">(C9802+F9802)/2</f>
        <v>9.125</v>
      </c>
      <c r="H9802" s="41">
        <f t="shared" ref="H9802:H9865" si="265">((1+G9802/100)^(1/360))-1</f>
        <v>2.4259561092265791E-4</v>
      </c>
      <c r="I9802" s="42">
        <f t="shared" ref="I9802:I9865" si="266">I9801*(1+H9802)</f>
        <v>129.99332142027004</v>
      </c>
      <c r="J9802" s="41">
        <f t="shared" ref="J9802:J9865" si="267">((C9802+F9802)/2)/36000</f>
        <v>2.5347222222222221E-4</v>
      </c>
      <c r="K9802" s="42">
        <f t="shared" ref="K9802:K9865" si="268">K9801+J9802</f>
        <v>5.1522653987604947</v>
      </c>
      <c r="L9802" s="41">
        <f t="shared" ref="L9802:L9865" si="269">((1+G9802/100)^(1/360))-1</f>
        <v>2.4259561092265791E-4</v>
      </c>
      <c r="M9802" s="42">
        <f t="shared" ref="M9802:M9865" si="270">M9801+L9802</f>
        <v>4.8696310479709588</v>
      </c>
    </row>
    <row r="9803" spans="1:13" x14ac:dyDescent="0.2">
      <c r="A9803" s="84">
        <v>360</v>
      </c>
      <c r="B9803" s="85">
        <v>43126</v>
      </c>
      <c r="C9803" s="105">
        <v>15.9</v>
      </c>
      <c r="D9803" s="195">
        <f t="shared" si="263"/>
        <v>1</v>
      </c>
      <c r="F9803" s="96">
        <v>2.39</v>
      </c>
      <c r="G9803" s="91">
        <f t="shared" si="264"/>
        <v>9.1449999999999996</v>
      </c>
      <c r="H9803" s="41">
        <f t="shared" si="265"/>
        <v>2.4310478806466307E-4</v>
      </c>
      <c r="I9803" s="42">
        <f t="shared" si="266"/>
        <v>130.02492341912372</v>
      </c>
      <c r="J9803" s="41">
        <f t="shared" si="267"/>
        <v>2.5402777777777777E-4</v>
      </c>
      <c r="K9803" s="42">
        <f t="shared" si="268"/>
        <v>5.1525194265382721</v>
      </c>
      <c r="L9803" s="41">
        <f t="shared" si="269"/>
        <v>2.4310478806466307E-4</v>
      </c>
      <c r="M9803" s="42">
        <f t="shared" si="270"/>
        <v>4.8698741527590235</v>
      </c>
    </row>
    <row r="9804" spans="1:13" x14ac:dyDescent="0.2">
      <c r="A9804" s="84">
        <v>360</v>
      </c>
      <c r="B9804" s="85">
        <v>43127</v>
      </c>
      <c r="C9804" s="105">
        <v>15.9</v>
      </c>
      <c r="D9804" s="195">
        <f t="shared" si="263"/>
        <v>1</v>
      </c>
      <c r="F9804" s="96">
        <v>2.39</v>
      </c>
      <c r="G9804" s="91">
        <f t="shared" si="264"/>
        <v>9.1449999999999996</v>
      </c>
      <c r="H9804" s="41">
        <f t="shared" si="265"/>
        <v>2.4310478806466307E-4</v>
      </c>
      <c r="I9804" s="42">
        <f t="shared" si="266"/>
        <v>130.05653310057465</v>
      </c>
      <c r="J9804" s="41">
        <f t="shared" si="267"/>
        <v>2.5402777777777777E-4</v>
      </c>
      <c r="K9804" s="42">
        <f t="shared" si="268"/>
        <v>5.1527734543160495</v>
      </c>
      <c r="L9804" s="41">
        <f t="shared" si="269"/>
        <v>2.4310478806466307E-4</v>
      </c>
      <c r="M9804" s="42">
        <f t="shared" si="270"/>
        <v>4.8701172575470881</v>
      </c>
    </row>
    <row r="9805" spans="1:13" x14ac:dyDescent="0.2">
      <c r="A9805" s="84">
        <v>360</v>
      </c>
      <c r="B9805" s="85">
        <v>43128</v>
      </c>
      <c r="C9805" s="105">
        <v>15.9</v>
      </c>
      <c r="D9805" s="195">
        <f t="shared" si="263"/>
        <v>1</v>
      </c>
      <c r="F9805" s="96">
        <v>2.39</v>
      </c>
      <c r="G9805" s="91">
        <f t="shared" si="264"/>
        <v>9.1449999999999996</v>
      </c>
      <c r="H9805" s="41">
        <f t="shared" si="265"/>
        <v>2.4310478806466307E-4</v>
      </c>
      <c r="I9805" s="42">
        <f t="shared" si="266"/>
        <v>130.0881504664905</v>
      </c>
      <c r="J9805" s="41">
        <f t="shared" si="267"/>
        <v>2.5402777777777777E-4</v>
      </c>
      <c r="K9805" s="42">
        <f t="shared" si="268"/>
        <v>5.1530274820938269</v>
      </c>
      <c r="L9805" s="41">
        <f t="shared" si="269"/>
        <v>2.4310478806466307E-4</v>
      </c>
      <c r="M9805" s="42">
        <f t="shared" si="270"/>
        <v>4.8703603623351528</v>
      </c>
    </row>
    <row r="9806" spans="1:13" x14ac:dyDescent="0.2">
      <c r="A9806" s="84">
        <v>360</v>
      </c>
      <c r="B9806" s="85">
        <v>43129</v>
      </c>
      <c r="C9806" s="105">
        <v>15.79</v>
      </c>
      <c r="D9806" s="195">
        <f t="shared" si="263"/>
        <v>1</v>
      </c>
      <c r="F9806" s="96">
        <v>2.39</v>
      </c>
      <c r="G9806" s="91">
        <f t="shared" si="264"/>
        <v>9.09</v>
      </c>
      <c r="H9806" s="41">
        <f t="shared" si="265"/>
        <v>2.4170432695580502E-4</v>
      </c>
      <c r="I9806" s="42">
        <f t="shared" si="266"/>
        <v>130.11959333534392</v>
      </c>
      <c r="J9806" s="41">
        <f t="shared" si="267"/>
        <v>2.5250000000000001E-4</v>
      </c>
      <c r="K9806" s="42">
        <f t="shared" si="268"/>
        <v>5.1532799820938271</v>
      </c>
      <c r="L9806" s="41">
        <f t="shared" si="269"/>
        <v>2.4170432695580502E-4</v>
      </c>
      <c r="M9806" s="42">
        <f t="shared" si="270"/>
        <v>4.8706020666621086</v>
      </c>
    </row>
    <row r="9807" spans="1:13" x14ac:dyDescent="0.2">
      <c r="A9807" s="84">
        <v>360</v>
      </c>
      <c r="B9807" s="85">
        <v>43130</v>
      </c>
      <c r="C9807" s="105">
        <v>15.97</v>
      </c>
      <c r="D9807" s="195">
        <f t="shared" si="263"/>
        <v>1</v>
      </c>
      <c r="F9807" s="96">
        <v>2.44</v>
      </c>
      <c r="G9807" s="91">
        <f t="shared" si="264"/>
        <v>9.2050000000000001</v>
      </c>
      <c r="H9807" s="41">
        <f t="shared" si="265"/>
        <v>2.4463176141553689E-4</v>
      </c>
      <c r="I9807" s="42">
        <f t="shared" si="266"/>
        <v>130.15142472065622</v>
      </c>
      <c r="J9807" s="41">
        <f t="shared" si="267"/>
        <v>2.5569444444444446E-4</v>
      </c>
      <c r="K9807" s="42">
        <f t="shared" si="268"/>
        <v>5.1535356765382714</v>
      </c>
      <c r="L9807" s="41">
        <f t="shared" si="269"/>
        <v>2.4463176141553689E-4</v>
      </c>
      <c r="M9807" s="42">
        <f t="shared" si="270"/>
        <v>4.8708466984235237</v>
      </c>
    </row>
    <row r="9808" spans="1:13" x14ac:dyDescent="0.2">
      <c r="A9808" s="84">
        <v>360</v>
      </c>
      <c r="B9808" s="85">
        <v>43131</v>
      </c>
      <c r="C9808" s="105">
        <v>15.85</v>
      </c>
      <c r="D9808" s="195">
        <f t="shared" si="263"/>
        <v>1</v>
      </c>
      <c r="F9808" s="96">
        <v>2.46</v>
      </c>
      <c r="G9808" s="91">
        <f t="shared" si="264"/>
        <v>9.1549999999999994</v>
      </c>
      <c r="H9808" s="41">
        <f t="shared" si="265"/>
        <v>2.4335934174524176E-4</v>
      </c>
      <c r="I9808" s="42">
        <f t="shared" si="266"/>
        <v>130.18309828570344</v>
      </c>
      <c r="J9808" s="41">
        <f t="shared" si="267"/>
        <v>2.5430555555555552E-4</v>
      </c>
      <c r="K9808" s="42">
        <f t="shared" si="268"/>
        <v>5.1537899820938273</v>
      </c>
      <c r="L9808" s="41">
        <f t="shared" si="269"/>
        <v>2.4335934174524176E-4</v>
      </c>
      <c r="M9808" s="42">
        <f t="shared" si="270"/>
        <v>4.8710900577652687</v>
      </c>
    </row>
    <row r="9809" spans="1:13" x14ac:dyDescent="0.2">
      <c r="A9809" s="84">
        <v>360</v>
      </c>
      <c r="B9809" s="85">
        <v>43132</v>
      </c>
      <c r="C9809" s="105">
        <v>15.78</v>
      </c>
      <c r="D9809" s="195">
        <f t="shared" si="263"/>
        <v>1</v>
      </c>
      <c r="F9809" s="96">
        <v>2.44</v>
      </c>
      <c r="G9809" s="91">
        <f t="shared" si="264"/>
        <v>9.11</v>
      </c>
      <c r="H9809" s="41">
        <f t="shared" si="265"/>
        <v>2.422136669915087E-4</v>
      </c>
      <c r="I9809" s="42">
        <f t="shared" si="266"/>
        <v>130.21463041131955</v>
      </c>
      <c r="J9809" s="41">
        <f t="shared" si="267"/>
        <v>2.5305555555555552E-4</v>
      </c>
      <c r="K9809" s="42">
        <f t="shared" si="268"/>
        <v>5.1540430376493829</v>
      </c>
      <c r="L9809" s="41">
        <f t="shared" si="269"/>
        <v>2.422136669915087E-4</v>
      </c>
      <c r="M9809" s="42">
        <f t="shared" si="270"/>
        <v>4.8713322714322604</v>
      </c>
    </row>
    <row r="9810" spans="1:13" x14ac:dyDescent="0.2">
      <c r="A9810" s="84">
        <v>360</v>
      </c>
      <c r="B9810" s="85">
        <v>43133</v>
      </c>
      <c r="C9810" s="105">
        <v>15.77</v>
      </c>
      <c r="D9810" s="195">
        <f t="shared" si="263"/>
        <v>1</v>
      </c>
      <c r="F9810" s="96">
        <v>2.34</v>
      </c>
      <c r="G9810" s="91">
        <f t="shared" si="264"/>
        <v>9.0549999999999997</v>
      </c>
      <c r="H9810" s="41">
        <f t="shared" si="265"/>
        <v>2.4081275778176092E-4</v>
      </c>
      <c r="I9810" s="42">
        <f t="shared" si="266"/>
        <v>130.24598775557243</v>
      </c>
      <c r="J9810" s="41">
        <f t="shared" si="267"/>
        <v>2.5152777777777776E-4</v>
      </c>
      <c r="K9810" s="42">
        <f t="shared" si="268"/>
        <v>5.1542945654271604</v>
      </c>
      <c r="L9810" s="41">
        <f t="shared" si="269"/>
        <v>2.4081275778176092E-4</v>
      </c>
      <c r="M9810" s="42">
        <f t="shared" si="270"/>
        <v>4.8715730841900422</v>
      </c>
    </row>
    <row r="9811" spans="1:13" x14ac:dyDescent="0.2">
      <c r="A9811" s="84">
        <v>360</v>
      </c>
      <c r="B9811" s="85">
        <v>43134</v>
      </c>
      <c r="C9811" s="105">
        <v>15.77</v>
      </c>
      <c r="D9811" s="195">
        <f t="shared" si="263"/>
        <v>1</v>
      </c>
      <c r="F9811" s="96">
        <v>2.34</v>
      </c>
      <c r="G9811" s="91">
        <f t="shared" si="264"/>
        <v>9.0549999999999997</v>
      </c>
      <c r="H9811" s="41">
        <f t="shared" si="265"/>
        <v>2.4081275778176092E-4</v>
      </c>
      <c r="I9811" s="42">
        <f t="shared" si="266"/>
        <v>130.27735265107387</v>
      </c>
      <c r="J9811" s="41">
        <f t="shared" si="267"/>
        <v>2.5152777777777776E-4</v>
      </c>
      <c r="K9811" s="42">
        <f t="shared" si="268"/>
        <v>5.1545460932049378</v>
      </c>
      <c r="L9811" s="41">
        <f t="shared" si="269"/>
        <v>2.4081275778176092E-4</v>
      </c>
      <c r="M9811" s="42">
        <f t="shared" si="270"/>
        <v>4.871813896947824</v>
      </c>
    </row>
    <row r="9812" spans="1:13" x14ac:dyDescent="0.2">
      <c r="A9812" s="84">
        <v>360</v>
      </c>
      <c r="B9812" s="85">
        <v>43135</v>
      </c>
      <c r="C9812" s="105">
        <v>15.77</v>
      </c>
      <c r="D9812" s="195">
        <f t="shared" si="263"/>
        <v>1</v>
      </c>
      <c r="F9812" s="96">
        <v>2.34</v>
      </c>
      <c r="G9812" s="91">
        <f t="shared" si="264"/>
        <v>9.0549999999999997</v>
      </c>
      <c r="H9812" s="41">
        <f t="shared" si="265"/>
        <v>2.4081275778176092E-4</v>
      </c>
      <c r="I9812" s="42">
        <f t="shared" si="266"/>
        <v>130.30872509964229</v>
      </c>
      <c r="J9812" s="41">
        <f t="shared" si="267"/>
        <v>2.5152777777777776E-4</v>
      </c>
      <c r="K9812" s="42">
        <f t="shared" si="268"/>
        <v>5.1547976209827153</v>
      </c>
      <c r="L9812" s="41">
        <f t="shared" si="269"/>
        <v>2.4081275778176092E-4</v>
      </c>
      <c r="M9812" s="42">
        <f t="shared" si="270"/>
        <v>4.8720547097056057</v>
      </c>
    </row>
    <row r="9813" spans="1:13" x14ac:dyDescent="0.2">
      <c r="A9813" s="84">
        <v>360</v>
      </c>
      <c r="B9813" s="85">
        <v>43136</v>
      </c>
      <c r="C9813" s="105">
        <v>15.78</v>
      </c>
      <c r="D9813" s="195">
        <f t="shared" si="263"/>
        <v>1</v>
      </c>
      <c r="F9813" s="96">
        <v>2.37</v>
      </c>
      <c r="G9813" s="91">
        <f t="shared" si="264"/>
        <v>9.0749999999999993</v>
      </c>
      <c r="H9813" s="41">
        <f t="shared" si="265"/>
        <v>2.4132226081530206E-4</v>
      </c>
      <c r="I9813" s="42">
        <f t="shared" si="266"/>
        <v>130.3401714957873</v>
      </c>
      <c r="J9813" s="41">
        <f t="shared" si="267"/>
        <v>2.5208333333333333E-4</v>
      </c>
      <c r="K9813" s="42">
        <f t="shared" si="268"/>
        <v>5.155049704316049</v>
      </c>
      <c r="L9813" s="41">
        <f t="shared" si="269"/>
        <v>2.4132226081530206E-4</v>
      </c>
      <c r="M9813" s="42">
        <f t="shared" si="270"/>
        <v>4.872296031966421</v>
      </c>
    </row>
    <row r="9814" spans="1:13" x14ac:dyDescent="0.2">
      <c r="A9814" s="84">
        <v>360</v>
      </c>
      <c r="B9814" s="85">
        <v>43137</v>
      </c>
      <c r="C9814" s="105">
        <v>15.76</v>
      </c>
      <c r="D9814" s="195">
        <f t="shared" si="263"/>
        <v>1</v>
      </c>
      <c r="F9814" s="96">
        <v>2.36</v>
      </c>
      <c r="G9814" s="91">
        <f t="shared" si="264"/>
        <v>9.06</v>
      </c>
      <c r="H9814" s="41">
        <f t="shared" si="265"/>
        <v>2.4094014227515892E-4</v>
      </c>
      <c r="I9814" s="42">
        <f t="shared" si="266"/>
        <v>130.37157567525168</v>
      </c>
      <c r="J9814" s="41">
        <f t="shared" si="267"/>
        <v>2.5166666666666669E-4</v>
      </c>
      <c r="K9814" s="42">
        <f t="shared" si="268"/>
        <v>5.1553013709827153</v>
      </c>
      <c r="L9814" s="41">
        <f t="shared" si="269"/>
        <v>2.4094014227515892E-4</v>
      </c>
      <c r="M9814" s="42">
        <f t="shared" si="270"/>
        <v>4.872536972108696</v>
      </c>
    </row>
    <row r="9815" spans="1:13" x14ac:dyDescent="0.2">
      <c r="A9815" s="84">
        <v>360</v>
      </c>
      <c r="B9815" s="85">
        <v>43138</v>
      </c>
      <c r="C9815" s="105">
        <v>15.68</v>
      </c>
      <c r="D9815" s="195">
        <f t="shared" si="263"/>
        <v>1</v>
      </c>
      <c r="F9815" s="96">
        <v>2.35</v>
      </c>
      <c r="G9815" s="91">
        <f t="shared" si="264"/>
        <v>9.0150000000000006</v>
      </c>
      <c r="H9815" s="41">
        <f t="shared" si="265"/>
        <v>2.3979347211477986E-4</v>
      </c>
      <c r="I9815" s="42">
        <f t="shared" si="266"/>
        <v>130.40283792804792</v>
      </c>
      <c r="J9815" s="41">
        <f t="shared" si="267"/>
        <v>2.5041666666666669E-4</v>
      </c>
      <c r="K9815" s="42">
        <f t="shared" si="268"/>
        <v>5.1555517876493822</v>
      </c>
      <c r="L9815" s="41">
        <f t="shared" si="269"/>
        <v>2.3979347211477986E-4</v>
      </c>
      <c r="M9815" s="42">
        <f t="shared" si="270"/>
        <v>4.8727767655808112</v>
      </c>
    </row>
    <row r="9816" spans="1:13" x14ac:dyDescent="0.2">
      <c r="A9816" s="84">
        <v>360</v>
      </c>
      <c r="B9816" s="85">
        <v>43139</v>
      </c>
      <c r="C9816" s="105">
        <v>15.78</v>
      </c>
      <c r="D9816" s="195">
        <f t="shared" si="263"/>
        <v>1</v>
      </c>
      <c r="F9816" s="96">
        <v>2.35</v>
      </c>
      <c r="G9816" s="91">
        <f t="shared" si="264"/>
        <v>9.0649999999999995</v>
      </c>
      <c r="H9816" s="41">
        <f t="shared" si="265"/>
        <v>2.4106752094499306E-4</v>
      </c>
      <c r="I9816" s="42">
        <f t="shared" si="266"/>
        <v>130.43427381691143</v>
      </c>
      <c r="J9816" s="41">
        <f t="shared" si="267"/>
        <v>2.5180555555555552E-4</v>
      </c>
      <c r="K9816" s="42">
        <f t="shared" si="268"/>
        <v>5.1558035932049373</v>
      </c>
      <c r="L9816" s="41">
        <f t="shared" si="269"/>
        <v>2.4106752094499306E-4</v>
      </c>
      <c r="M9816" s="42">
        <f t="shared" si="270"/>
        <v>4.8730178331017564</v>
      </c>
    </row>
    <row r="9817" spans="1:13" x14ac:dyDescent="0.2">
      <c r="A9817" s="84">
        <v>360</v>
      </c>
      <c r="B9817" s="85">
        <v>43140</v>
      </c>
      <c r="C9817" s="105">
        <v>15.68</v>
      </c>
      <c r="D9817" s="195">
        <f t="shared" si="263"/>
        <v>1</v>
      </c>
      <c r="F9817" s="96">
        <v>2.35</v>
      </c>
      <c r="G9817" s="91">
        <f t="shared" si="264"/>
        <v>9.0150000000000006</v>
      </c>
      <c r="H9817" s="41">
        <f t="shared" si="265"/>
        <v>2.3979347211477986E-4</v>
      </c>
      <c r="I9817" s="42">
        <f t="shared" si="266"/>
        <v>130.46555110431277</v>
      </c>
      <c r="J9817" s="41">
        <f t="shared" si="267"/>
        <v>2.5041666666666669E-4</v>
      </c>
      <c r="K9817" s="42">
        <f t="shared" si="268"/>
        <v>5.1560540098716041</v>
      </c>
      <c r="L9817" s="41">
        <f t="shared" si="269"/>
        <v>2.3979347211477986E-4</v>
      </c>
      <c r="M9817" s="42">
        <f t="shared" si="270"/>
        <v>4.8732576265738707</v>
      </c>
    </row>
    <row r="9818" spans="1:13" x14ac:dyDescent="0.2">
      <c r="A9818" s="84">
        <v>360</v>
      </c>
      <c r="B9818" s="85">
        <v>43141</v>
      </c>
      <c r="C9818" s="105">
        <v>15.68</v>
      </c>
      <c r="D9818" s="195">
        <f t="shared" si="263"/>
        <v>1</v>
      </c>
      <c r="F9818" s="96">
        <v>2.35</v>
      </c>
      <c r="G9818" s="91">
        <f t="shared" si="264"/>
        <v>9.0150000000000006</v>
      </c>
      <c r="H9818" s="41">
        <f t="shared" si="265"/>
        <v>2.3979347211477986E-4</v>
      </c>
      <c r="I9818" s="42">
        <f t="shared" si="266"/>
        <v>130.49683589180344</v>
      </c>
      <c r="J9818" s="41">
        <f t="shared" si="267"/>
        <v>2.5041666666666669E-4</v>
      </c>
      <c r="K9818" s="42">
        <f t="shared" si="268"/>
        <v>5.1563044265382709</v>
      </c>
      <c r="L9818" s="41">
        <f t="shared" si="269"/>
        <v>2.3979347211477986E-4</v>
      </c>
      <c r="M9818" s="42">
        <f t="shared" si="270"/>
        <v>4.873497420045986</v>
      </c>
    </row>
    <row r="9819" spans="1:13" x14ac:dyDescent="0.2">
      <c r="A9819" s="84">
        <v>360</v>
      </c>
      <c r="B9819" s="85">
        <v>43142</v>
      </c>
      <c r="C9819" s="105">
        <v>15.68</v>
      </c>
      <c r="D9819" s="195">
        <f t="shared" si="263"/>
        <v>1</v>
      </c>
      <c r="F9819" s="96">
        <v>2.35</v>
      </c>
      <c r="G9819" s="91">
        <f t="shared" si="264"/>
        <v>9.0150000000000006</v>
      </c>
      <c r="H9819" s="41">
        <f t="shared" si="265"/>
        <v>2.3979347211477986E-4</v>
      </c>
      <c r="I9819" s="42">
        <f t="shared" si="266"/>
        <v>130.52812818118193</v>
      </c>
      <c r="J9819" s="41">
        <f t="shared" si="267"/>
        <v>2.5041666666666669E-4</v>
      </c>
      <c r="K9819" s="42">
        <f t="shared" si="268"/>
        <v>5.1565548432049377</v>
      </c>
      <c r="L9819" s="41">
        <f t="shared" si="269"/>
        <v>2.3979347211477986E-4</v>
      </c>
      <c r="M9819" s="42">
        <f t="shared" si="270"/>
        <v>4.8737372135181012</v>
      </c>
    </row>
    <row r="9820" spans="1:13" x14ac:dyDescent="0.2">
      <c r="A9820" s="84">
        <v>360</v>
      </c>
      <c r="B9820" s="85">
        <v>43143</v>
      </c>
      <c r="C9820" s="105">
        <v>15.72</v>
      </c>
      <c r="D9820" s="195">
        <f t="shared" si="263"/>
        <v>1</v>
      </c>
      <c r="F9820" s="96">
        <v>2.34</v>
      </c>
      <c r="G9820" s="91">
        <f t="shared" si="264"/>
        <v>9.0300000000000011</v>
      </c>
      <c r="H9820" s="41">
        <f t="shared" si="265"/>
        <v>2.4017574793933072E-4</v>
      </c>
      <c r="I9820" s="42">
        <f t="shared" si="266"/>
        <v>130.55947787199497</v>
      </c>
      <c r="J9820" s="41">
        <f t="shared" si="267"/>
        <v>2.5083333333333338E-4</v>
      </c>
      <c r="K9820" s="42">
        <f t="shared" si="268"/>
        <v>5.156805676538271</v>
      </c>
      <c r="L9820" s="41">
        <f t="shared" si="269"/>
        <v>2.4017574793933072E-4</v>
      </c>
      <c r="M9820" s="42">
        <f t="shared" si="270"/>
        <v>4.8739773892660407</v>
      </c>
    </row>
    <row r="9821" spans="1:13" x14ac:dyDescent="0.2">
      <c r="A9821" s="84">
        <v>360</v>
      </c>
      <c r="B9821" s="85">
        <v>43144</v>
      </c>
      <c r="C9821" s="105">
        <v>15.58</v>
      </c>
      <c r="D9821" s="195">
        <f t="shared" si="263"/>
        <v>1</v>
      </c>
      <c r="F9821" s="96">
        <v>2.3199999999999998</v>
      </c>
      <c r="G9821" s="91">
        <f t="shared" si="264"/>
        <v>8.9499999999999993</v>
      </c>
      <c r="H9821" s="41">
        <f t="shared" si="265"/>
        <v>2.3813633718616778E-4</v>
      </c>
      <c r="I9821" s="42">
        <f t="shared" si="266"/>
        <v>130.59056882784034</v>
      </c>
      <c r="J9821" s="41">
        <f t="shared" si="267"/>
        <v>2.4861111111111107E-4</v>
      </c>
      <c r="K9821" s="42">
        <f t="shared" si="268"/>
        <v>5.1570542876493821</v>
      </c>
      <c r="L9821" s="41">
        <f t="shared" si="269"/>
        <v>2.3813633718616778E-4</v>
      </c>
      <c r="M9821" s="42">
        <f t="shared" si="270"/>
        <v>4.8742155256032271</v>
      </c>
    </row>
    <row r="9822" spans="1:13" x14ac:dyDescent="0.2">
      <c r="A9822" s="84">
        <v>360</v>
      </c>
      <c r="B9822" s="85">
        <v>43145</v>
      </c>
      <c r="C9822" s="105">
        <v>15.63</v>
      </c>
      <c r="D9822" s="195">
        <f t="shared" si="263"/>
        <v>1</v>
      </c>
      <c r="F9822" s="96">
        <v>2.3199999999999998</v>
      </c>
      <c r="G9822" s="91">
        <f t="shared" si="264"/>
        <v>8.9749999999999996</v>
      </c>
      <c r="H9822" s="41">
        <f t="shared" si="265"/>
        <v>2.3877381341996795E-4</v>
      </c>
      <c r="I9822" s="42">
        <f t="shared" si="266"/>
        <v>130.62175043595605</v>
      </c>
      <c r="J9822" s="41">
        <f t="shared" si="267"/>
        <v>2.4930555555555556E-4</v>
      </c>
      <c r="K9822" s="42">
        <f t="shared" si="268"/>
        <v>5.1573035932049374</v>
      </c>
      <c r="L9822" s="41">
        <f t="shared" si="269"/>
        <v>2.3877381341996795E-4</v>
      </c>
      <c r="M9822" s="42">
        <f t="shared" si="270"/>
        <v>4.8744542994166471</v>
      </c>
    </row>
    <row r="9823" spans="1:13" x14ac:dyDescent="0.2">
      <c r="A9823" s="84">
        <v>360</v>
      </c>
      <c r="B9823" s="85">
        <v>43146</v>
      </c>
      <c r="C9823" s="105">
        <v>15.69</v>
      </c>
      <c r="D9823" s="195">
        <f t="shared" si="263"/>
        <v>1</v>
      </c>
      <c r="F9823" s="96">
        <v>2.3199999999999998</v>
      </c>
      <c r="G9823" s="91">
        <f t="shared" si="264"/>
        <v>9.004999999999999</v>
      </c>
      <c r="H9823" s="41">
        <f t="shared" si="265"/>
        <v>2.3953859242298314E-4</v>
      </c>
      <c r="I9823" s="42">
        <f t="shared" si="266"/>
        <v>130.6530393861953</v>
      </c>
      <c r="J9823" s="41">
        <f t="shared" si="267"/>
        <v>2.5013888888888888E-4</v>
      </c>
      <c r="K9823" s="42">
        <f t="shared" si="268"/>
        <v>5.1575537320938265</v>
      </c>
      <c r="L9823" s="41">
        <f t="shared" si="269"/>
        <v>2.3953859242298314E-4</v>
      </c>
      <c r="M9823" s="42">
        <f t="shared" si="270"/>
        <v>4.8746938380090699</v>
      </c>
    </row>
    <row r="9824" spans="1:13" x14ac:dyDescent="0.2">
      <c r="A9824" s="84">
        <v>360</v>
      </c>
      <c r="B9824" s="85">
        <v>43147</v>
      </c>
      <c r="C9824" s="105">
        <v>15.66</v>
      </c>
      <c r="D9824" s="195">
        <f t="shared" si="263"/>
        <v>1</v>
      </c>
      <c r="F9824" s="96">
        <v>2.3199999999999998</v>
      </c>
      <c r="G9824" s="91">
        <f t="shared" si="264"/>
        <v>8.99</v>
      </c>
      <c r="H9824" s="41">
        <f t="shared" si="265"/>
        <v>2.391562291619298E-4</v>
      </c>
      <c r="I9824" s="42">
        <f t="shared" si="266"/>
        <v>130.68428587442344</v>
      </c>
      <c r="J9824" s="41">
        <f t="shared" si="267"/>
        <v>2.4972222222222225E-4</v>
      </c>
      <c r="K9824" s="42">
        <f t="shared" si="268"/>
        <v>5.1578034543160491</v>
      </c>
      <c r="L9824" s="41">
        <f t="shared" si="269"/>
        <v>2.391562291619298E-4</v>
      </c>
      <c r="M9824" s="42">
        <f t="shared" si="270"/>
        <v>4.8749329942382316</v>
      </c>
    </row>
    <row r="9825" spans="1:13" x14ac:dyDescent="0.2">
      <c r="A9825" s="84">
        <v>360</v>
      </c>
      <c r="B9825" s="85">
        <v>43148</v>
      </c>
      <c r="C9825" s="105">
        <v>15.66</v>
      </c>
      <c r="D9825" s="195">
        <f t="shared" si="263"/>
        <v>1</v>
      </c>
      <c r="F9825" s="96">
        <v>2.3199999999999998</v>
      </c>
      <c r="G9825" s="91">
        <f t="shared" si="264"/>
        <v>8.99</v>
      </c>
      <c r="H9825" s="41">
        <f t="shared" si="265"/>
        <v>2.391562291619298E-4</v>
      </c>
      <c r="I9825" s="42">
        <f t="shared" si="266"/>
        <v>130.71553983544388</v>
      </c>
      <c r="J9825" s="41">
        <f t="shared" si="267"/>
        <v>2.4972222222222225E-4</v>
      </c>
      <c r="K9825" s="42">
        <f t="shared" si="268"/>
        <v>5.1580531765382718</v>
      </c>
      <c r="L9825" s="41">
        <f t="shared" si="269"/>
        <v>2.391562291619298E-4</v>
      </c>
      <c r="M9825" s="42">
        <f t="shared" si="270"/>
        <v>4.8751721504673933</v>
      </c>
    </row>
    <row r="9826" spans="1:13" x14ac:dyDescent="0.2">
      <c r="A9826" s="84">
        <v>360</v>
      </c>
      <c r="B9826" s="85">
        <v>43149</v>
      </c>
      <c r="C9826" s="105">
        <v>15.66</v>
      </c>
      <c r="D9826" s="195">
        <f t="shared" si="263"/>
        <v>1</v>
      </c>
      <c r="F9826" s="96">
        <v>2.3199999999999998</v>
      </c>
      <c r="G9826" s="91">
        <f t="shared" si="264"/>
        <v>8.99</v>
      </c>
      <c r="H9826" s="41">
        <f t="shared" si="265"/>
        <v>2.391562291619298E-4</v>
      </c>
      <c r="I9826" s="42">
        <f t="shared" si="266"/>
        <v>130.74680127104378</v>
      </c>
      <c r="J9826" s="41">
        <f t="shared" si="267"/>
        <v>2.4972222222222225E-4</v>
      </c>
      <c r="K9826" s="42">
        <f t="shared" si="268"/>
        <v>5.1583028987604944</v>
      </c>
      <c r="L9826" s="41">
        <f t="shared" si="269"/>
        <v>2.391562291619298E-4</v>
      </c>
      <c r="M9826" s="42">
        <f t="shared" si="270"/>
        <v>4.875411306696555</v>
      </c>
    </row>
    <row r="9827" spans="1:13" x14ac:dyDescent="0.2">
      <c r="A9827" s="84">
        <v>360</v>
      </c>
      <c r="B9827" s="85">
        <v>43150</v>
      </c>
      <c r="C9827" s="105">
        <v>15.59</v>
      </c>
      <c r="D9827" s="195">
        <f t="shared" si="263"/>
        <v>1</v>
      </c>
      <c r="F9827" s="96">
        <v>2.33</v>
      </c>
      <c r="G9827" s="91">
        <f t="shared" si="264"/>
        <v>8.9600000000000009</v>
      </c>
      <c r="H9827" s="41">
        <f t="shared" si="265"/>
        <v>2.3839134518244265E-4</v>
      </c>
      <c r="I9827" s="42">
        <f t="shared" si="266"/>
        <v>130.77797017687709</v>
      </c>
      <c r="J9827" s="41">
        <f t="shared" si="267"/>
        <v>2.4888888888888893E-4</v>
      </c>
      <c r="K9827" s="42">
        <f t="shared" si="268"/>
        <v>5.1585517876493832</v>
      </c>
      <c r="L9827" s="41">
        <f t="shared" si="269"/>
        <v>2.3839134518244265E-4</v>
      </c>
      <c r="M9827" s="42">
        <f t="shared" si="270"/>
        <v>4.8756496980417374</v>
      </c>
    </row>
    <row r="9828" spans="1:13" x14ac:dyDescent="0.2">
      <c r="A9828" s="84">
        <v>360</v>
      </c>
      <c r="B9828" s="85">
        <v>43151</v>
      </c>
      <c r="C9828" s="105">
        <v>15.75</v>
      </c>
      <c r="D9828" s="195">
        <f t="shared" si="263"/>
        <v>1</v>
      </c>
      <c r="F9828" s="96">
        <v>2.3199999999999998</v>
      </c>
      <c r="G9828" s="91">
        <f t="shared" si="264"/>
        <v>9.0350000000000001</v>
      </c>
      <c r="H9828" s="41">
        <f t="shared" si="265"/>
        <v>2.4030316155965181E-4</v>
      </c>
      <c r="I9828" s="42">
        <f t="shared" si="266"/>
        <v>130.80939653657296</v>
      </c>
      <c r="J9828" s="41">
        <f t="shared" si="267"/>
        <v>2.509722222222222E-4</v>
      </c>
      <c r="K9828" s="42">
        <f t="shared" si="268"/>
        <v>5.1588027598716053</v>
      </c>
      <c r="L9828" s="41">
        <f t="shared" si="269"/>
        <v>2.4030316155965181E-4</v>
      </c>
      <c r="M9828" s="42">
        <f t="shared" si="270"/>
        <v>4.8758900012032971</v>
      </c>
    </row>
    <row r="9829" spans="1:13" x14ac:dyDescent="0.2">
      <c r="A9829" s="84">
        <v>360</v>
      </c>
      <c r="B9829" s="85">
        <v>43152</v>
      </c>
      <c r="C9829" s="105">
        <v>15.63</v>
      </c>
      <c r="D9829" s="195">
        <f t="shared" si="263"/>
        <v>1</v>
      </c>
      <c r="F9829" s="96">
        <v>2.3199999999999998</v>
      </c>
      <c r="G9829" s="91">
        <f t="shared" si="264"/>
        <v>8.9749999999999996</v>
      </c>
      <c r="H9829" s="41">
        <f t="shared" si="265"/>
        <v>2.3877381341996795E-4</v>
      </c>
      <c r="I9829" s="42">
        <f t="shared" si="266"/>
        <v>130.84063039501515</v>
      </c>
      <c r="J9829" s="41">
        <f t="shared" si="267"/>
        <v>2.4930555555555556E-4</v>
      </c>
      <c r="K9829" s="42">
        <f t="shared" si="268"/>
        <v>5.1590520654271605</v>
      </c>
      <c r="L9829" s="41">
        <f t="shared" si="269"/>
        <v>2.3877381341996795E-4</v>
      </c>
      <c r="M9829" s="42">
        <f t="shared" si="270"/>
        <v>4.876128775016717</v>
      </c>
    </row>
    <row r="9830" spans="1:13" x14ac:dyDescent="0.2">
      <c r="A9830" s="84">
        <v>360</v>
      </c>
      <c r="B9830" s="85">
        <v>43153</v>
      </c>
      <c r="C9830" s="105">
        <v>15.65</v>
      </c>
      <c r="D9830" s="195">
        <f t="shared" si="263"/>
        <v>1</v>
      </c>
      <c r="F9830" s="96">
        <v>2.33</v>
      </c>
      <c r="G9830" s="91">
        <f t="shared" si="264"/>
        <v>8.99</v>
      </c>
      <c r="H9830" s="41">
        <f t="shared" si="265"/>
        <v>2.391562291619298E-4</v>
      </c>
      <c r="I9830" s="42">
        <f t="shared" si="266"/>
        <v>130.8719217468016</v>
      </c>
      <c r="J9830" s="41">
        <f t="shared" si="267"/>
        <v>2.4972222222222225E-4</v>
      </c>
      <c r="K9830" s="42">
        <f t="shared" si="268"/>
        <v>5.1593017876493832</v>
      </c>
      <c r="L9830" s="41">
        <f t="shared" si="269"/>
        <v>2.391562291619298E-4</v>
      </c>
      <c r="M9830" s="42">
        <f t="shared" si="270"/>
        <v>4.8763679312458788</v>
      </c>
    </row>
    <row r="9831" spans="1:13" x14ac:dyDescent="0.2">
      <c r="A9831" s="84">
        <v>360</v>
      </c>
      <c r="B9831" s="85">
        <v>43154</v>
      </c>
      <c r="C9831" s="105">
        <v>15.65</v>
      </c>
      <c r="D9831" s="195">
        <f t="shared" si="263"/>
        <v>1</v>
      </c>
      <c r="F9831" s="96">
        <v>2.35</v>
      </c>
      <c r="G9831" s="91">
        <f t="shared" si="264"/>
        <v>9</v>
      </c>
      <c r="H9831" s="41">
        <f t="shared" si="265"/>
        <v>2.3941114383307927E-4</v>
      </c>
      <c r="I9831" s="42">
        <f t="shared" si="266"/>
        <v>130.90325394328264</v>
      </c>
      <c r="J9831" s="41">
        <f t="shared" si="267"/>
        <v>2.5000000000000001E-4</v>
      </c>
      <c r="K9831" s="42">
        <f t="shared" si="268"/>
        <v>5.1595517876493835</v>
      </c>
      <c r="L9831" s="41">
        <f t="shared" si="269"/>
        <v>2.3941114383307927E-4</v>
      </c>
      <c r="M9831" s="42">
        <f t="shared" si="270"/>
        <v>4.8766073423897121</v>
      </c>
    </row>
    <row r="9832" spans="1:13" x14ac:dyDescent="0.2">
      <c r="A9832" s="84">
        <v>360</v>
      </c>
      <c r="B9832" s="85">
        <v>43155</v>
      </c>
      <c r="C9832" s="105">
        <v>15.65</v>
      </c>
      <c r="D9832" s="195">
        <f t="shared" si="263"/>
        <v>1</v>
      </c>
      <c r="F9832" s="96">
        <v>2.35</v>
      </c>
      <c r="G9832" s="91">
        <f t="shared" si="264"/>
        <v>9</v>
      </c>
      <c r="H9832" s="41">
        <f t="shared" si="265"/>
        <v>2.3941114383307927E-4</v>
      </c>
      <c r="I9832" s="42">
        <f t="shared" si="266"/>
        <v>130.93459364104066</v>
      </c>
      <c r="J9832" s="41">
        <f t="shared" si="267"/>
        <v>2.5000000000000001E-4</v>
      </c>
      <c r="K9832" s="42">
        <f t="shared" si="268"/>
        <v>5.1598017876493838</v>
      </c>
      <c r="L9832" s="41">
        <f t="shared" si="269"/>
        <v>2.3941114383307927E-4</v>
      </c>
      <c r="M9832" s="42">
        <f t="shared" si="270"/>
        <v>4.8768467535335454</v>
      </c>
    </row>
    <row r="9833" spans="1:13" x14ac:dyDescent="0.2">
      <c r="A9833" s="84">
        <v>360</v>
      </c>
      <c r="B9833" s="85">
        <v>43156</v>
      </c>
      <c r="C9833" s="105">
        <v>15.65</v>
      </c>
      <c r="D9833" s="195">
        <f t="shared" si="263"/>
        <v>1</v>
      </c>
      <c r="F9833" s="96">
        <v>2.35</v>
      </c>
      <c r="G9833" s="91">
        <f t="shared" si="264"/>
        <v>9</v>
      </c>
      <c r="H9833" s="41">
        <f t="shared" si="265"/>
        <v>2.3941114383307927E-4</v>
      </c>
      <c r="I9833" s="42">
        <f t="shared" si="266"/>
        <v>130.96594084187157</v>
      </c>
      <c r="J9833" s="41">
        <f t="shared" si="267"/>
        <v>2.5000000000000001E-4</v>
      </c>
      <c r="K9833" s="42">
        <f t="shared" si="268"/>
        <v>5.1600517876493841</v>
      </c>
      <c r="L9833" s="41">
        <f t="shared" si="269"/>
        <v>2.3941114383307927E-4</v>
      </c>
      <c r="M9833" s="42">
        <f t="shared" si="270"/>
        <v>4.8770861646773787</v>
      </c>
    </row>
    <row r="9834" spans="1:13" x14ac:dyDescent="0.2">
      <c r="A9834" s="84">
        <v>360</v>
      </c>
      <c r="B9834" s="85">
        <v>43157</v>
      </c>
      <c r="C9834" s="105">
        <v>15.67</v>
      </c>
      <c r="D9834" s="195">
        <f t="shared" si="263"/>
        <v>1</v>
      </c>
      <c r="F9834" s="96">
        <v>2.35</v>
      </c>
      <c r="G9834" s="91">
        <f t="shared" si="264"/>
        <v>9.01</v>
      </c>
      <c r="H9834" s="41">
        <f t="shared" si="265"/>
        <v>2.3966603518332796E-4</v>
      </c>
      <c r="I9834" s="42">
        <f t="shared" si="266"/>
        <v>130.99732892965719</v>
      </c>
      <c r="J9834" s="41">
        <f t="shared" si="267"/>
        <v>2.5027777777777776E-4</v>
      </c>
      <c r="K9834" s="42">
        <f t="shared" si="268"/>
        <v>5.1603020654271621</v>
      </c>
      <c r="L9834" s="41">
        <f t="shared" si="269"/>
        <v>2.3966603518332796E-4</v>
      </c>
      <c r="M9834" s="42">
        <f t="shared" si="270"/>
        <v>4.8773258307125618</v>
      </c>
    </row>
    <row r="9835" spans="1:13" x14ac:dyDescent="0.2">
      <c r="A9835" s="84">
        <v>360</v>
      </c>
      <c r="B9835" s="85">
        <v>43158</v>
      </c>
      <c r="C9835" s="105">
        <v>15.79</v>
      </c>
      <c r="D9835" s="195">
        <f t="shared" si="263"/>
        <v>1</v>
      </c>
      <c r="F9835" s="96">
        <v>2.33</v>
      </c>
      <c r="G9835" s="91">
        <f t="shared" si="264"/>
        <v>9.0599999999999987</v>
      </c>
      <c r="H9835" s="41">
        <f t="shared" si="265"/>
        <v>2.4094014227515892E-4</v>
      </c>
      <c r="I9835" s="42">
        <f t="shared" si="266"/>
        <v>131.02889144472715</v>
      </c>
      <c r="J9835" s="41">
        <f t="shared" si="267"/>
        <v>2.5166666666666664E-4</v>
      </c>
      <c r="K9835" s="42">
        <f t="shared" si="268"/>
        <v>5.1605537320938284</v>
      </c>
      <c r="L9835" s="41">
        <f t="shared" si="269"/>
        <v>2.4094014227515892E-4</v>
      </c>
      <c r="M9835" s="42">
        <f t="shared" si="270"/>
        <v>4.8775667708548367</v>
      </c>
    </row>
    <row r="9836" spans="1:13" x14ac:dyDescent="0.2">
      <c r="A9836" s="84">
        <v>360</v>
      </c>
      <c r="B9836" s="85">
        <v>43159</v>
      </c>
      <c r="C9836" s="105">
        <v>15.65</v>
      </c>
      <c r="D9836" s="195">
        <f t="shared" si="263"/>
        <v>1</v>
      </c>
      <c r="F9836" s="96">
        <v>2.42</v>
      </c>
      <c r="G9836" s="91">
        <f t="shared" si="264"/>
        <v>9.0350000000000001</v>
      </c>
      <c r="H9836" s="41">
        <f t="shared" si="265"/>
        <v>2.4030316155965181E-4</v>
      </c>
      <c r="I9836" s="42">
        <f t="shared" si="266"/>
        <v>131.06037810159697</v>
      </c>
      <c r="J9836" s="41">
        <f t="shared" si="267"/>
        <v>2.509722222222222E-4</v>
      </c>
      <c r="K9836" s="42">
        <f t="shared" si="268"/>
        <v>5.1608047043160505</v>
      </c>
      <c r="L9836" s="41">
        <f t="shared" si="269"/>
        <v>2.4030316155965181E-4</v>
      </c>
      <c r="M9836" s="42">
        <f t="shared" si="270"/>
        <v>4.8778070740163963</v>
      </c>
    </row>
    <row r="9837" spans="1:13" x14ac:dyDescent="0.2">
      <c r="A9837" s="84">
        <v>360</v>
      </c>
      <c r="B9837" s="85">
        <v>43160</v>
      </c>
      <c r="C9837" s="105">
        <v>15.7</v>
      </c>
      <c r="D9837" s="195">
        <f t="shared" si="263"/>
        <v>1</v>
      </c>
      <c r="F9837" s="96">
        <v>2.39</v>
      </c>
      <c r="G9837" s="91">
        <f t="shared" si="264"/>
        <v>9.0449999999999999</v>
      </c>
      <c r="H9837" s="41">
        <f t="shared" si="265"/>
        <v>2.4055797132138679E-4</v>
      </c>
      <c r="I9837" s="42">
        <f t="shared" si="266"/>
        <v>131.0919057202737</v>
      </c>
      <c r="J9837" s="41">
        <f t="shared" si="267"/>
        <v>2.5125000000000001E-4</v>
      </c>
      <c r="K9837" s="42">
        <f t="shared" si="268"/>
        <v>5.1610559543160504</v>
      </c>
      <c r="L9837" s="41">
        <f t="shared" si="269"/>
        <v>2.4055797132138679E-4</v>
      </c>
      <c r="M9837" s="42">
        <f t="shared" si="270"/>
        <v>4.8780476319877177</v>
      </c>
    </row>
    <row r="9838" spans="1:13" x14ac:dyDescent="0.2">
      <c r="A9838" s="84">
        <v>360</v>
      </c>
      <c r="B9838" s="85">
        <v>43161</v>
      </c>
      <c r="C9838" s="105">
        <v>15.76</v>
      </c>
      <c r="D9838" s="195">
        <f t="shared" si="263"/>
        <v>1</v>
      </c>
      <c r="F9838" s="96">
        <v>2.31</v>
      </c>
      <c r="G9838" s="91">
        <f t="shared" si="264"/>
        <v>9.0350000000000001</v>
      </c>
      <c r="H9838" s="41">
        <f t="shared" si="265"/>
        <v>2.4030316155965181E-4</v>
      </c>
      <c r="I9838" s="42">
        <f t="shared" si="266"/>
        <v>131.12340751967315</v>
      </c>
      <c r="J9838" s="41">
        <f t="shared" si="267"/>
        <v>2.509722222222222E-4</v>
      </c>
      <c r="K9838" s="42">
        <f t="shared" si="268"/>
        <v>5.1613069265382725</v>
      </c>
      <c r="L9838" s="41">
        <f t="shared" si="269"/>
        <v>2.4030316155965181E-4</v>
      </c>
      <c r="M9838" s="42">
        <f t="shared" si="270"/>
        <v>4.8782879351492774</v>
      </c>
    </row>
    <row r="9839" spans="1:13" x14ac:dyDescent="0.2">
      <c r="A9839" s="84">
        <v>360</v>
      </c>
      <c r="B9839" s="85">
        <v>43162</v>
      </c>
      <c r="C9839" s="105">
        <v>15.76</v>
      </c>
      <c r="D9839" s="195">
        <f t="shared" si="263"/>
        <v>1</v>
      </c>
      <c r="F9839" s="96">
        <v>2.31</v>
      </c>
      <c r="G9839" s="91">
        <f t="shared" si="264"/>
        <v>9.0350000000000001</v>
      </c>
      <c r="H9839" s="41">
        <f t="shared" si="265"/>
        <v>2.4030316155965181E-4</v>
      </c>
      <c r="I9839" s="42">
        <f t="shared" si="266"/>
        <v>131.15491688905459</v>
      </c>
      <c r="J9839" s="41">
        <f t="shared" si="267"/>
        <v>2.509722222222222E-4</v>
      </c>
      <c r="K9839" s="42">
        <f t="shared" si="268"/>
        <v>5.1615578987604946</v>
      </c>
      <c r="L9839" s="41">
        <f t="shared" si="269"/>
        <v>2.4030316155965181E-4</v>
      </c>
      <c r="M9839" s="42">
        <f t="shared" si="270"/>
        <v>4.878528238310837</v>
      </c>
    </row>
    <row r="9840" spans="1:13" x14ac:dyDescent="0.2">
      <c r="A9840" s="84">
        <v>360</v>
      </c>
      <c r="B9840" s="85">
        <v>43163</v>
      </c>
      <c r="C9840" s="105">
        <v>15.76</v>
      </c>
      <c r="D9840" s="195">
        <f t="shared" si="263"/>
        <v>1</v>
      </c>
      <c r="F9840" s="96">
        <v>2.31</v>
      </c>
      <c r="G9840" s="91">
        <f t="shared" si="264"/>
        <v>9.0350000000000001</v>
      </c>
      <c r="H9840" s="41">
        <f t="shared" si="265"/>
        <v>2.4030316155965181E-4</v>
      </c>
      <c r="I9840" s="42">
        <f t="shared" si="266"/>
        <v>131.18643383023712</v>
      </c>
      <c r="J9840" s="41">
        <f t="shared" si="267"/>
        <v>2.509722222222222E-4</v>
      </c>
      <c r="K9840" s="42">
        <f t="shared" si="268"/>
        <v>5.1618088709827168</v>
      </c>
      <c r="L9840" s="41">
        <f t="shared" si="269"/>
        <v>2.4030316155965181E-4</v>
      </c>
      <c r="M9840" s="42">
        <f t="shared" si="270"/>
        <v>4.8787685414723967</v>
      </c>
    </row>
    <row r="9841" spans="1:13" x14ac:dyDescent="0.2">
      <c r="A9841" s="84">
        <v>360</v>
      </c>
      <c r="B9841" s="85">
        <v>43164</v>
      </c>
      <c r="C9841" s="105">
        <v>15.79</v>
      </c>
      <c r="D9841" s="195">
        <f t="shared" si="263"/>
        <v>1</v>
      </c>
      <c r="F9841" s="96">
        <v>2.31</v>
      </c>
      <c r="G9841" s="91">
        <f t="shared" si="264"/>
        <v>9.0499999999999989</v>
      </c>
      <c r="H9841" s="41">
        <f t="shared" si="265"/>
        <v>2.4068536746391089E-4</v>
      </c>
      <c r="I9841" s="42">
        <f t="shared" si="266"/>
        <v>131.21800848526982</v>
      </c>
      <c r="J9841" s="41">
        <f t="shared" si="267"/>
        <v>2.5138888888888889E-4</v>
      </c>
      <c r="K9841" s="42">
        <f t="shared" si="268"/>
        <v>5.1620602598716054</v>
      </c>
      <c r="L9841" s="41">
        <f t="shared" si="269"/>
        <v>2.4068536746391089E-4</v>
      </c>
      <c r="M9841" s="42">
        <f t="shared" si="270"/>
        <v>4.8790092268398606</v>
      </c>
    </row>
    <row r="9842" spans="1:13" x14ac:dyDescent="0.2">
      <c r="A9842" s="84">
        <v>360</v>
      </c>
      <c r="B9842" s="85">
        <v>43165</v>
      </c>
      <c r="C9842" s="105">
        <v>15.88</v>
      </c>
      <c r="D9842" s="195">
        <f t="shared" si="263"/>
        <v>1</v>
      </c>
      <c r="F9842" s="96">
        <v>2.27</v>
      </c>
      <c r="G9842" s="91">
        <f t="shared" si="264"/>
        <v>9.0750000000000011</v>
      </c>
      <c r="H9842" s="41">
        <f t="shared" si="265"/>
        <v>2.4132226081530206E-4</v>
      </c>
      <c r="I9842" s="42">
        <f t="shared" si="266"/>
        <v>131.24967431173718</v>
      </c>
      <c r="J9842" s="41">
        <f t="shared" si="267"/>
        <v>2.5208333333333338E-4</v>
      </c>
      <c r="K9842" s="42">
        <f t="shared" si="268"/>
        <v>5.1623123432049391</v>
      </c>
      <c r="L9842" s="41">
        <f t="shared" si="269"/>
        <v>2.4132226081530206E-4</v>
      </c>
      <c r="M9842" s="42">
        <f t="shared" si="270"/>
        <v>4.8792505491006759</v>
      </c>
    </row>
    <row r="9843" spans="1:13" x14ac:dyDescent="0.2">
      <c r="A9843" s="84">
        <v>360</v>
      </c>
      <c r="B9843" s="85">
        <v>43166</v>
      </c>
      <c r="C9843" s="105">
        <v>15.79</v>
      </c>
      <c r="D9843" s="195">
        <f t="shared" si="263"/>
        <v>1</v>
      </c>
      <c r="F9843" s="96">
        <v>2.2999999999999998</v>
      </c>
      <c r="G9843" s="91">
        <f t="shared" si="264"/>
        <v>9.0449999999999999</v>
      </c>
      <c r="H9843" s="41">
        <f t="shared" si="265"/>
        <v>2.4055797132138679E-4</v>
      </c>
      <c r="I9843" s="42">
        <f t="shared" si="266"/>
        <v>131.28124746712621</v>
      </c>
      <c r="J9843" s="41">
        <f t="shared" si="267"/>
        <v>2.5125000000000001E-4</v>
      </c>
      <c r="K9843" s="42">
        <f t="shared" si="268"/>
        <v>5.162563593204939</v>
      </c>
      <c r="L9843" s="41">
        <f t="shared" si="269"/>
        <v>2.4055797132138679E-4</v>
      </c>
      <c r="M9843" s="42">
        <f t="shared" si="270"/>
        <v>4.8794911070719973</v>
      </c>
    </row>
    <row r="9844" spans="1:13" x14ac:dyDescent="0.2">
      <c r="A9844" s="84">
        <v>360</v>
      </c>
      <c r="B9844" s="85">
        <v>43167</v>
      </c>
      <c r="C9844" s="105">
        <v>15.84</v>
      </c>
      <c r="D9844" s="195">
        <f t="shared" si="263"/>
        <v>1</v>
      </c>
      <c r="F9844" s="96">
        <v>2.29</v>
      </c>
      <c r="G9844" s="91">
        <f t="shared" si="264"/>
        <v>9.0649999999999995</v>
      </c>
      <c r="H9844" s="41">
        <f t="shared" si="265"/>
        <v>2.4106752094499306E-4</v>
      </c>
      <c r="I9844" s="42">
        <f t="shared" si="266"/>
        <v>131.31289511199967</v>
      </c>
      <c r="J9844" s="41">
        <f t="shared" si="267"/>
        <v>2.5180555555555552E-4</v>
      </c>
      <c r="K9844" s="42">
        <f t="shared" si="268"/>
        <v>5.1628153987604941</v>
      </c>
      <c r="L9844" s="41">
        <f t="shared" si="269"/>
        <v>2.4106752094499306E-4</v>
      </c>
      <c r="M9844" s="42">
        <f t="shared" si="270"/>
        <v>4.8797321745929425</v>
      </c>
    </row>
    <row r="9845" spans="1:13" x14ac:dyDescent="0.2">
      <c r="A9845" s="84">
        <v>360</v>
      </c>
      <c r="B9845" s="85">
        <v>43168</v>
      </c>
      <c r="C9845" s="105">
        <v>15.76</v>
      </c>
      <c r="D9845" s="195">
        <f t="shared" si="263"/>
        <v>1</v>
      </c>
      <c r="F9845" s="96">
        <v>2.29</v>
      </c>
      <c r="G9845" s="91">
        <f t="shared" si="264"/>
        <v>9.0250000000000004</v>
      </c>
      <c r="H9845" s="41">
        <f t="shared" si="265"/>
        <v>2.400483284921151E-4</v>
      </c>
      <c r="I9845" s="42">
        <f t="shared" si="266"/>
        <v>131.34441655298076</v>
      </c>
      <c r="J9845" s="41">
        <f t="shared" si="267"/>
        <v>2.5069444444444445E-4</v>
      </c>
      <c r="K9845" s="42">
        <f t="shared" si="268"/>
        <v>5.1630660932049386</v>
      </c>
      <c r="L9845" s="41">
        <f t="shared" si="269"/>
        <v>2.400483284921151E-4</v>
      </c>
      <c r="M9845" s="42">
        <f t="shared" si="270"/>
        <v>4.8799722229214346</v>
      </c>
    </row>
    <row r="9846" spans="1:13" x14ac:dyDescent="0.2">
      <c r="A9846" s="84">
        <v>360</v>
      </c>
      <c r="B9846" s="85">
        <v>43169</v>
      </c>
      <c r="C9846" s="105">
        <v>15.76</v>
      </c>
      <c r="D9846" s="195">
        <f t="shared" si="263"/>
        <v>1</v>
      </c>
      <c r="F9846" s="96">
        <v>2.29</v>
      </c>
      <c r="G9846" s="91">
        <f t="shared" si="264"/>
        <v>9.0250000000000004</v>
      </c>
      <c r="H9846" s="41">
        <f t="shared" si="265"/>
        <v>2.400483284921151E-4</v>
      </c>
      <c r="I9846" s="42">
        <f t="shared" si="266"/>
        <v>131.37594556063107</v>
      </c>
      <c r="J9846" s="41">
        <f t="shared" si="267"/>
        <v>2.5069444444444445E-4</v>
      </c>
      <c r="K9846" s="42">
        <f t="shared" si="268"/>
        <v>5.1633167876493831</v>
      </c>
      <c r="L9846" s="41">
        <f t="shared" si="269"/>
        <v>2.400483284921151E-4</v>
      </c>
      <c r="M9846" s="42">
        <f t="shared" si="270"/>
        <v>4.8802122712499267</v>
      </c>
    </row>
    <row r="9847" spans="1:13" x14ac:dyDescent="0.2">
      <c r="A9847" s="84">
        <v>360</v>
      </c>
      <c r="B9847" s="85">
        <v>43170</v>
      </c>
      <c r="C9847" s="105">
        <v>15.76</v>
      </c>
      <c r="D9847" s="195">
        <f t="shared" si="263"/>
        <v>1</v>
      </c>
      <c r="F9847" s="96">
        <v>2.29</v>
      </c>
      <c r="G9847" s="91">
        <f t="shared" si="264"/>
        <v>9.0250000000000004</v>
      </c>
      <c r="H9847" s="41">
        <f t="shared" si="265"/>
        <v>2.400483284921151E-4</v>
      </c>
      <c r="I9847" s="42">
        <f t="shared" si="266"/>
        <v>131.40748213676696</v>
      </c>
      <c r="J9847" s="41">
        <f t="shared" si="267"/>
        <v>2.5069444444444445E-4</v>
      </c>
      <c r="K9847" s="42">
        <f t="shared" si="268"/>
        <v>5.1635674820938275</v>
      </c>
      <c r="L9847" s="41">
        <f t="shared" si="269"/>
        <v>2.400483284921151E-4</v>
      </c>
      <c r="M9847" s="42">
        <f t="shared" si="270"/>
        <v>4.8804523195784189</v>
      </c>
    </row>
    <row r="9848" spans="1:13" x14ac:dyDescent="0.2">
      <c r="A9848" s="84">
        <v>360</v>
      </c>
      <c r="B9848" s="85">
        <v>43171</v>
      </c>
      <c r="C9848" s="105">
        <v>15.83</v>
      </c>
      <c r="D9848" s="195">
        <f t="shared" si="263"/>
        <v>1</v>
      </c>
      <c r="F9848" s="96">
        <v>2.2799999999999998</v>
      </c>
      <c r="G9848" s="91">
        <f t="shared" si="264"/>
        <v>9.0549999999999997</v>
      </c>
      <c r="H9848" s="41">
        <f t="shared" si="265"/>
        <v>2.4081275778176092E-4</v>
      </c>
      <c r="I9848" s="42">
        <f t="shared" si="266"/>
        <v>131.43912673493347</v>
      </c>
      <c r="J9848" s="41">
        <f t="shared" si="267"/>
        <v>2.5152777777777776E-4</v>
      </c>
      <c r="K9848" s="42">
        <f t="shared" si="268"/>
        <v>5.163819009871605</v>
      </c>
      <c r="L9848" s="41">
        <f t="shared" si="269"/>
        <v>2.4081275778176092E-4</v>
      </c>
      <c r="M9848" s="42">
        <f t="shared" si="270"/>
        <v>4.8806931323362006</v>
      </c>
    </row>
    <row r="9849" spans="1:13" x14ac:dyDescent="0.2">
      <c r="A9849" s="84">
        <v>360</v>
      </c>
      <c r="B9849" s="85">
        <v>43172</v>
      </c>
      <c r="C9849" s="105">
        <v>15.9</v>
      </c>
      <c r="D9849" s="195">
        <f t="shared" si="263"/>
        <v>1</v>
      </c>
      <c r="F9849" s="96">
        <v>2.27</v>
      </c>
      <c r="G9849" s="91">
        <f t="shared" si="264"/>
        <v>9.0850000000000009</v>
      </c>
      <c r="H9849" s="41">
        <f t="shared" si="265"/>
        <v>2.4157697739690676E-4</v>
      </c>
      <c r="I9849" s="42">
        <f t="shared" si="266"/>
        <v>131.47087940188177</v>
      </c>
      <c r="J9849" s="41">
        <f t="shared" si="267"/>
        <v>2.5236111111111113E-4</v>
      </c>
      <c r="K9849" s="42">
        <f t="shared" si="268"/>
        <v>5.1640713709827164</v>
      </c>
      <c r="L9849" s="41">
        <f t="shared" si="269"/>
        <v>2.4157697739690676E-4</v>
      </c>
      <c r="M9849" s="42">
        <f t="shared" si="270"/>
        <v>4.880934709313598</v>
      </c>
    </row>
    <row r="9850" spans="1:13" x14ac:dyDescent="0.2">
      <c r="A9850" s="84">
        <v>360</v>
      </c>
      <c r="B9850" s="85">
        <v>43173</v>
      </c>
      <c r="C9850" s="105">
        <v>15.7</v>
      </c>
      <c r="D9850" s="195">
        <f t="shared" si="263"/>
        <v>1</v>
      </c>
      <c r="F9850" s="96">
        <v>2.27</v>
      </c>
      <c r="G9850" s="91">
        <f t="shared" si="264"/>
        <v>8.9849999999999994</v>
      </c>
      <c r="H9850" s="41">
        <f t="shared" si="265"/>
        <v>2.3902876308001808E-4</v>
      </c>
      <c r="I9850" s="42">
        <f t="shared" si="266"/>
        <v>131.50230472356625</v>
      </c>
      <c r="J9850" s="41">
        <f t="shared" si="267"/>
        <v>2.4958333333333332E-4</v>
      </c>
      <c r="K9850" s="42">
        <f t="shared" si="268"/>
        <v>5.1643209543160493</v>
      </c>
      <c r="L9850" s="41">
        <f t="shared" si="269"/>
        <v>2.3902876308001808E-4</v>
      </c>
      <c r="M9850" s="42">
        <f t="shared" si="270"/>
        <v>4.8811737380766775</v>
      </c>
    </row>
    <row r="9851" spans="1:13" x14ac:dyDescent="0.2">
      <c r="A9851" s="84">
        <v>360</v>
      </c>
      <c r="B9851" s="85">
        <v>43174</v>
      </c>
      <c r="C9851" s="105">
        <v>15.53</v>
      </c>
      <c r="D9851" s="195">
        <f t="shared" si="263"/>
        <v>1</v>
      </c>
      <c r="F9851" s="96">
        <v>2.2599999999999998</v>
      </c>
      <c r="G9851" s="91">
        <f t="shared" si="264"/>
        <v>8.8949999999999996</v>
      </c>
      <c r="H9851" s="41">
        <f t="shared" si="265"/>
        <v>2.3673337585305987E-4</v>
      </c>
      <c r="I9851" s="42">
        <f t="shared" si="266"/>
        <v>131.53343570809591</v>
      </c>
      <c r="J9851" s="41">
        <f t="shared" si="267"/>
        <v>2.4708333333333331E-4</v>
      </c>
      <c r="K9851" s="42">
        <f t="shared" si="268"/>
        <v>5.1645680376493823</v>
      </c>
      <c r="L9851" s="41">
        <f t="shared" si="269"/>
        <v>2.3673337585305987E-4</v>
      </c>
      <c r="M9851" s="42">
        <f t="shared" si="270"/>
        <v>4.881410471452531</v>
      </c>
    </row>
    <row r="9852" spans="1:13" x14ac:dyDescent="0.2">
      <c r="A9852" s="84">
        <v>360</v>
      </c>
      <c r="B9852" s="85">
        <v>43175</v>
      </c>
      <c r="C9852" s="105">
        <v>15.74</v>
      </c>
      <c r="D9852" s="195">
        <f t="shared" si="263"/>
        <v>1</v>
      </c>
      <c r="F9852" s="96">
        <v>2.25</v>
      </c>
      <c r="G9852" s="91">
        <f t="shared" si="264"/>
        <v>8.995000000000001</v>
      </c>
      <c r="H9852" s="41">
        <f t="shared" si="265"/>
        <v>2.392836894129502E-4</v>
      </c>
      <c r="I9852" s="42">
        <f t="shared" si="266"/>
        <v>131.56490951387329</v>
      </c>
      <c r="J9852" s="41">
        <f t="shared" si="267"/>
        <v>2.4986111111111113E-4</v>
      </c>
      <c r="K9852" s="42">
        <f t="shared" si="268"/>
        <v>5.1648178987604938</v>
      </c>
      <c r="L9852" s="41">
        <f t="shared" si="269"/>
        <v>2.392836894129502E-4</v>
      </c>
      <c r="M9852" s="42">
        <f t="shared" si="270"/>
        <v>4.881649755141944</v>
      </c>
    </row>
    <row r="9853" spans="1:13" x14ac:dyDescent="0.2">
      <c r="A9853" s="84">
        <v>360</v>
      </c>
      <c r="B9853" s="85">
        <v>43176</v>
      </c>
      <c r="C9853" s="105">
        <v>15.74</v>
      </c>
      <c r="D9853" s="195">
        <f t="shared" ref="D9853:D9916" si="271">B9853-B9852</f>
        <v>1</v>
      </c>
      <c r="F9853" s="96">
        <v>2.25</v>
      </c>
      <c r="G9853" s="91">
        <f t="shared" si="264"/>
        <v>8.995000000000001</v>
      </c>
      <c r="H9853" s="41">
        <f t="shared" si="265"/>
        <v>2.392836894129502E-4</v>
      </c>
      <c r="I9853" s="42">
        <f t="shared" si="266"/>
        <v>131.59639085081906</v>
      </c>
      <c r="J9853" s="41">
        <f t="shared" si="267"/>
        <v>2.4986111111111113E-4</v>
      </c>
      <c r="K9853" s="42">
        <f t="shared" si="268"/>
        <v>5.1650677598716053</v>
      </c>
      <c r="L9853" s="41">
        <f t="shared" si="269"/>
        <v>2.392836894129502E-4</v>
      </c>
      <c r="M9853" s="42">
        <f t="shared" si="270"/>
        <v>4.8818890388313569</v>
      </c>
    </row>
    <row r="9854" spans="1:13" x14ac:dyDescent="0.2">
      <c r="A9854" s="84">
        <v>360</v>
      </c>
      <c r="B9854" s="85">
        <v>43177</v>
      </c>
      <c r="C9854" s="105">
        <v>15.74</v>
      </c>
      <c r="D9854" s="195">
        <f t="shared" si="271"/>
        <v>1</v>
      </c>
      <c r="F9854" s="96">
        <v>2.25</v>
      </c>
      <c r="G9854" s="91">
        <f t="shared" si="264"/>
        <v>8.995000000000001</v>
      </c>
      <c r="H9854" s="41">
        <f t="shared" si="265"/>
        <v>2.392836894129502E-4</v>
      </c>
      <c r="I9854" s="42">
        <f t="shared" si="266"/>
        <v>131.62787972073528</v>
      </c>
      <c r="J9854" s="41">
        <f t="shared" si="267"/>
        <v>2.4986111111111113E-4</v>
      </c>
      <c r="K9854" s="42">
        <f t="shared" si="268"/>
        <v>5.1653176209827167</v>
      </c>
      <c r="L9854" s="41">
        <f t="shared" si="269"/>
        <v>2.392836894129502E-4</v>
      </c>
      <c r="M9854" s="42">
        <f t="shared" si="270"/>
        <v>4.8821283225207699</v>
      </c>
    </row>
    <row r="9855" spans="1:13" x14ac:dyDescent="0.2">
      <c r="A9855" s="84">
        <v>360</v>
      </c>
      <c r="B9855" s="85">
        <v>43178</v>
      </c>
      <c r="C9855" s="105">
        <v>14.49</v>
      </c>
      <c r="D9855" s="195">
        <f t="shared" si="271"/>
        <v>1</v>
      </c>
      <c r="F9855" s="96">
        <v>2.2599999999999998</v>
      </c>
      <c r="G9855" s="91">
        <f t="shared" si="264"/>
        <v>8.375</v>
      </c>
      <c r="H9855" s="41">
        <f t="shared" si="265"/>
        <v>2.2343398296764683E-4</v>
      </c>
      <c r="I9855" s="42">
        <f t="shared" si="266"/>
        <v>131.65728986217087</v>
      </c>
      <c r="J9855" s="41">
        <f t="shared" si="267"/>
        <v>2.3263888888888889E-4</v>
      </c>
      <c r="K9855" s="42">
        <f t="shared" si="268"/>
        <v>5.1655502598716057</v>
      </c>
      <c r="L9855" s="41">
        <f t="shared" si="269"/>
        <v>2.2343398296764683E-4</v>
      </c>
      <c r="M9855" s="42">
        <f t="shared" si="270"/>
        <v>4.8823517565037378</v>
      </c>
    </row>
    <row r="9856" spans="1:13" x14ac:dyDescent="0.2">
      <c r="A9856" s="84">
        <v>360</v>
      </c>
      <c r="B9856" s="85">
        <v>43179</v>
      </c>
      <c r="C9856" s="105">
        <v>14.43</v>
      </c>
      <c r="D9856" s="195">
        <f t="shared" si="271"/>
        <v>1</v>
      </c>
      <c r="F9856" s="96">
        <v>2.25</v>
      </c>
      <c r="G9856" s="91">
        <f t="shared" si="264"/>
        <v>8.34</v>
      </c>
      <c r="H9856" s="41">
        <f t="shared" si="265"/>
        <v>2.2253654714465831E-4</v>
      </c>
      <c r="I9856" s="42">
        <f t="shared" si="266"/>
        <v>131.68658842086322</v>
      </c>
      <c r="J9856" s="41">
        <f t="shared" si="267"/>
        <v>2.3166666666666667E-4</v>
      </c>
      <c r="K9856" s="42">
        <f t="shared" si="268"/>
        <v>5.1657819265382727</v>
      </c>
      <c r="L9856" s="41">
        <f t="shared" si="269"/>
        <v>2.2253654714465831E-4</v>
      </c>
      <c r="M9856" s="42">
        <f t="shared" si="270"/>
        <v>4.8825742930508822</v>
      </c>
    </row>
    <row r="9857" spans="1:13" x14ac:dyDescent="0.2">
      <c r="A9857" s="84">
        <v>360</v>
      </c>
      <c r="B9857" s="85">
        <v>43180</v>
      </c>
      <c r="C9857" s="105">
        <v>14.44</v>
      </c>
      <c r="D9857" s="195">
        <f t="shared" si="271"/>
        <v>1</v>
      </c>
      <c r="F9857" s="96">
        <v>2.2599999999999998</v>
      </c>
      <c r="G9857" s="91">
        <f t="shared" si="264"/>
        <v>8.35</v>
      </c>
      <c r="H9857" s="41">
        <f t="shared" si="265"/>
        <v>2.2279298687810645E-4</v>
      </c>
      <c r="I9857" s="42">
        <f t="shared" si="266"/>
        <v>131.7159272692293</v>
      </c>
      <c r="J9857" s="41">
        <f t="shared" si="267"/>
        <v>2.3194444444444442E-4</v>
      </c>
      <c r="K9857" s="42">
        <f t="shared" si="268"/>
        <v>5.1660138709827175</v>
      </c>
      <c r="L9857" s="41">
        <f t="shared" si="269"/>
        <v>2.2279298687810645E-4</v>
      </c>
      <c r="M9857" s="42">
        <f t="shared" si="270"/>
        <v>4.8827970860377601</v>
      </c>
    </row>
    <row r="9858" spans="1:13" x14ac:dyDescent="0.2">
      <c r="A9858" s="84">
        <v>360</v>
      </c>
      <c r="B9858" s="85">
        <v>43181</v>
      </c>
      <c r="C9858" s="105">
        <v>14.31</v>
      </c>
      <c r="D9858" s="195">
        <f t="shared" si="271"/>
        <v>1</v>
      </c>
      <c r="F9858" s="96">
        <v>2.2599999999999998</v>
      </c>
      <c r="G9858" s="91">
        <f t="shared" si="264"/>
        <v>8.2850000000000001</v>
      </c>
      <c r="H9858" s="41">
        <f t="shared" si="265"/>
        <v>2.2112570654986285E-4</v>
      </c>
      <c r="I9858" s="42">
        <f t="shared" si="266"/>
        <v>131.74505304671058</v>
      </c>
      <c r="J9858" s="41">
        <f t="shared" si="267"/>
        <v>2.3013888888888888E-4</v>
      </c>
      <c r="K9858" s="42">
        <f t="shared" si="268"/>
        <v>5.1662440098716065</v>
      </c>
      <c r="L9858" s="41">
        <f t="shared" si="269"/>
        <v>2.2112570654986285E-4</v>
      </c>
      <c r="M9858" s="42">
        <f t="shared" si="270"/>
        <v>4.8830182117443099</v>
      </c>
    </row>
    <row r="9859" spans="1:13" x14ac:dyDescent="0.2">
      <c r="A9859" s="84">
        <v>360</v>
      </c>
      <c r="B9859" s="85">
        <v>43182</v>
      </c>
      <c r="C9859" s="105">
        <v>14.19</v>
      </c>
      <c r="D9859" s="195">
        <f t="shared" si="271"/>
        <v>1</v>
      </c>
      <c r="F9859" s="96">
        <v>2.25</v>
      </c>
      <c r="G9859" s="91">
        <f t="shared" si="264"/>
        <v>8.2199999999999989</v>
      </c>
      <c r="H9859" s="41">
        <f t="shared" si="265"/>
        <v>2.1945742788798128E-4</v>
      </c>
      <c r="I9859" s="42">
        <f t="shared" si="266"/>
        <v>131.77396547718917</v>
      </c>
      <c r="J9859" s="41">
        <f t="shared" si="267"/>
        <v>2.2833333333333329E-4</v>
      </c>
      <c r="K9859" s="42">
        <f t="shared" si="268"/>
        <v>5.1664723432049398</v>
      </c>
      <c r="L9859" s="41">
        <f t="shared" si="269"/>
        <v>2.1945742788798128E-4</v>
      </c>
      <c r="M9859" s="42">
        <f t="shared" si="270"/>
        <v>4.8832376691721979</v>
      </c>
    </row>
    <row r="9860" spans="1:13" x14ac:dyDescent="0.2">
      <c r="A9860" s="84">
        <v>360</v>
      </c>
      <c r="B9860" s="85">
        <v>43183</v>
      </c>
      <c r="C9860" s="105">
        <v>14.19</v>
      </c>
      <c r="D9860" s="195">
        <f t="shared" si="271"/>
        <v>1</v>
      </c>
      <c r="F9860" s="96">
        <v>2.25</v>
      </c>
      <c r="G9860" s="91">
        <f t="shared" si="264"/>
        <v>8.2199999999999989</v>
      </c>
      <c r="H9860" s="41">
        <f t="shared" si="265"/>
        <v>2.1945742788798128E-4</v>
      </c>
      <c r="I9860" s="42">
        <f t="shared" si="266"/>
        <v>131.80288425271539</v>
      </c>
      <c r="J9860" s="41">
        <f t="shared" si="267"/>
        <v>2.2833333333333329E-4</v>
      </c>
      <c r="K9860" s="42">
        <f t="shared" si="268"/>
        <v>5.166700676538273</v>
      </c>
      <c r="L9860" s="41">
        <f t="shared" si="269"/>
        <v>2.1945742788798128E-4</v>
      </c>
      <c r="M9860" s="42">
        <f t="shared" si="270"/>
        <v>4.8834571266000859</v>
      </c>
    </row>
    <row r="9861" spans="1:13" x14ac:dyDescent="0.2">
      <c r="A9861" s="84">
        <v>360</v>
      </c>
      <c r="B9861" s="85">
        <v>43184</v>
      </c>
      <c r="C9861" s="105">
        <v>14.19</v>
      </c>
      <c r="D9861" s="195">
        <f t="shared" si="271"/>
        <v>1</v>
      </c>
      <c r="F9861" s="96">
        <v>2.25</v>
      </c>
      <c r="G9861" s="91">
        <f t="shared" si="264"/>
        <v>8.2199999999999989</v>
      </c>
      <c r="H9861" s="41">
        <f t="shared" si="265"/>
        <v>2.1945742788798128E-4</v>
      </c>
      <c r="I9861" s="42">
        <f t="shared" si="266"/>
        <v>131.83180937468171</v>
      </c>
      <c r="J9861" s="41">
        <f t="shared" si="267"/>
        <v>2.2833333333333329E-4</v>
      </c>
      <c r="K9861" s="42">
        <f t="shared" si="268"/>
        <v>5.1669290098716063</v>
      </c>
      <c r="L9861" s="41">
        <f t="shared" si="269"/>
        <v>2.1945742788798128E-4</v>
      </c>
      <c r="M9861" s="42">
        <f t="shared" si="270"/>
        <v>4.8836765840279739</v>
      </c>
    </row>
    <row r="9862" spans="1:13" x14ac:dyDescent="0.2">
      <c r="A9862" s="84">
        <v>360</v>
      </c>
      <c r="B9862" s="85">
        <v>43185</v>
      </c>
      <c r="C9862" s="105">
        <v>14.13</v>
      </c>
      <c r="D9862" s="195">
        <f t="shared" si="271"/>
        <v>1</v>
      </c>
      <c r="F9862" s="96">
        <v>2.34</v>
      </c>
      <c r="G9862" s="91">
        <f t="shared" si="264"/>
        <v>8.2349999999999994</v>
      </c>
      <c r="H9862" s="41">
        <f t="shared" si="265"/>
        <v>2.198425039436902E-4</v>
      </c>
      <c r="I9862" s="42">
        <f t="shared" si="266"/>
        <v>131.86079160975407</v>
      </c>
      <c r="J9862" s="41">
        <f t="shared" si="267"/>
        <v>2.2874999999999998E-4</v>
      </c>
      <c r="K9862" s="42">
        <f t="shared" si="268"/>
        <v>5.1671577598716061</v>
      </c>
      <c r="L9862" s="41">
        <f t="shared" si="269"/>
        <v>2.198425039436902E-4</v>
      </c>
      <c r="M9862" s="42">
        <f t="shared" si="270"/>
        <v>4.8838964265319174</v>
      </c>
    </row>
    <row r="9863" spans="1:13" x14ac:dyDescent="0.2">
      <c r="A9863" s="84">
        <v>360</v>
      </c>
      <c r="B9863" s="85">
        <v>43186</v>
      </c>
      <c r="C9863" s="105">
        <v>14.13</v>
      </c>
      <c r="D9863" s="195">
        <f t="shared" si="271"/>
        <v>1</v>
      </c>
      <c r="F9863" s="96">
        <v>2.3199999999999998</v>
      </c>
      <c r="G9863" s="91">
        <f t="shared" si="264"/>
        <v>8.2249999999999996</v>
      </c>
      <c r="H9863" s="41">
        <f t="shared" si="265"/>
        <v>2.1958579248670951E-4</v>
      </c>
      <c r="I9863" s="42">
        <f t="shared" si="266"/>
        <v>131.88974636617763</v>
      </c>
      <c r="J9863" s="41">
        <f t="shared" si="267"/>
        <v>2.2847222222222222E-4</v>
      </c>
      <c r="K9863" s="42">
        <f t="shared" si="268"/>
        <v>5.1673862320938282</v>
      </c>
      <c r="L9863" s="41">
        <f t="shared" si="269"/>
        <v>2.1958579248670951E-4</v>
      </c>
      <c r="M9863" s="42">
        <f t="shared" si="270"/>
        <v>4.8841160123244043</v>
      </c>
    </row>
    <row r="9864" spans="1:13" x14ac:dyDescent="0.2">
      <c r="A9864" s="84">
        <v>360</v>
      </c>
      <c r="B9864" s="85">
        <v>43187</v>
      </c>
      <c r="C9864" s="105">
        <v>14.07</v>
      </c>
      <c r="D9864" s="195">
        <f t="shared" si="271"/>
        <v>1</v>
      </c>
      <c r="F9864" s="96">
        <v>2.31</v>
      </c>
      <c r="G9864" s="91">
        <f t="shared" si="264"/>
        <v>8.19</v>
      </c>
      <c r="H9864" s="41">
        <f t="shared" si="265"/>
        <v>2.1868711607342384E-4</v>
      </c>
      <c r="I9864" s="42">
        <f t="shared" si="266"/>
        <v>131.91858895445012</v>
      </c>
      <c r="J9864" s="41">
        <f t="shared" si="267"/>
        <v>2.2749999999999997E-4</v>
      </c>
      <c r="K9864" s="42">
        <f t="shared" si="268"/>
        <v>5.1676137320938285</v>
      </c>
      <c r="L9864" s="41">
        <f t="shared" si="269"/>
        <v>2.1868711607342384E-4</v>
      </c>
      <c r="M9864" s="42">
        <f t="shared" si="270"/>
        <v>4.8843346994404779</v>
      </c>
    </row>
    <row r="9865" spans="1:13" x14ac:dyDescent="0.2">
      <c r="A9865" s="84">
        <v>360</v>
      </c>
      <c r="B9865" s="85">
        <v>43188</v>
      </c>
      <c r="C9865" s="105">
        <v>14.07</v>
      </c>
      <c r="D9865" s="195">
        <f t="shared" si="271"/>
        <v>1</v>
      </c>
      <c r="F9865" s="96">
        <v>2.31</v>
      </c>
      <c r="G9865" s="91">
        <f t="shared" si="264"/>
        <v>8.19</v>
      </c>
      <c r="H9865" s="41">
        <f t="shared" si="265"/>
        <v>2.1868711607342384E-4</v>
      </c>
      <c r="I9865" s="42">
        <f t="shared" si="266"/>
        <v>131.94743785022504</v>
      </c>
      <c r="J9865" s="41">
        <f t="shared" si="267"/>
        <v>2.2749999999999997E-4</v>
      </c>
      <c r="K9865" s="42">
        <f t="shared" si="268"/>
        <v>5.1678412320938287</v>
      </c>
      <c r="L9865" s="41">
        <f t="shared" si="269"/>
        <v>2.1868711607342384E-4</v>
      </c>
      <c r="M9865" s="42">
        <f t="shared" si="270"/>
        <v>4.8845533865565516</v>
      </c>
    </row>
    <row r="9866" spans="1:13" x14ac:dyDescent="0.2">
      <c r="A9866" s="84">
        <v>360</v>
      </c>
      <c r="B9866" s="85">
        <v>43189</v>
      </c>
      <c r="C9866" s="105">
        <v>14.07</v>
      </c>
      <c r="D9866" s="195">
        <f t="shared" si="271"/>
        <v>1</v>
      </c>
      <c r="F9866" s="96">
        <v>2.31</v>
      </c>
      <c r="G9866" s="91">
        <f t="shared" ref="G9866:G9929" si="272">(C9866+F9866)/2</f>
        <v>8.19</v>
      </c>
      <c r="H9866" s="41">
        <f t="shared" ref="H9866:H9929" si="273">((1+G9866/100)^(1/360))-1</f>
        <v>2.1868711607342384E-4</v>
      </c>
      <c r="I9866" s="42">
        <f t="shared" ref="I9866:I9929" si="274">I9865*(1+H9866)</f>
        <v>131.97629305488178</v>
      </c>
      <c r="J9866" s="41">
        <f t="shared" ref="J9866:J9929" si="275">((C9866+F9866)/2)/36000</f>
        <v>2.2749999999999997E-4</v>
      </c>
      <c r="K9866" s="42">
        <f t="shared" ref="K9866:K9929" si="276">K9865+J9866</f>
        <v>5.168068732093829</v>
      </c>
      <c r="L9866" s="41">
        <f t="shared" ref="L9866:L9929" si="277">((1+G9866/100)^(1/360))-1</f>
        <v>2.1868711607342384E-4</v>
      </c>
      <c r="M9866" s="42">
        <f t="shared" ref="M9866:M9929" si="278">M9865+L9866</f>
        <v>4.8847720736726252</v>
      </c>
    </row>
    <row r="9867" spans="1:13" x14ac:dyDescent="0.2">
      <c r="A9867" s="84">
        <v>360</v>
      </c>
      <c r="B9867" s="85">
        <v>43190</v>
      </c>
      <c r="C9867" s="105">
        <v>14.07</v>
      </c>
      <c r="D9867" s="195">
        <f t="shared" si="271"/>
        <v>1</v>
      </c>
      <c r="F9867" s="96">
        <v>2.31</v>
      </c>
      <c r="G9867" s="91">
        <f t="shared" si="272"/>
        <v>8.19</v>
      </c>
      <c r="H9867" s="41">
        <f t="shared" si="273"/>
        <v>2.1868711607342384E-4</v>
      </c>
      <c r="I9867" s="42">
        <f t="shared" si="274"/>
        <v>132.0051545698</v>
      </c>
      <c r="J9867" s="41">
        <f t="shared" si="275"/>
        <v>2.2749999999999997E-4</v>
      </c>
      <c r="K9867" s="42">
        <f t="shared" si="276"/>
        <v>5.1682962320938293</v>
      </c>
      <c r="L9867" s="41">
        <f t="shared" si="277"/>
        <v>2.1868711607342384E-4</v>
      </c>
      <c r="M9867" s="42">
        <f t="shared" si="278"/>
        <v>4.8849907607886989</v>
      </c>
    </row>
    <row r="9868" spans="1:13" x14ac:dyDescent="0.2">
      <c r="A9868" s="84">
        <v>360</v>
      </c>
      <c r="B9868" s="85">
        <v>43191</v>
      </c>
      <c r="C9868" s="105">
        <v>14.07</v>
      </c>
      <c r="D9868" s="195">
        <f t="shared" si="271"/>
        <v>1</v>
      </c>
      <c r="F9868" s="96">
        <v>2.31</v>
      </c>
      <c r="G9868" s="91">
        <f t="shared" si="272"/>
        <v>8.19</v>
      </c>
      <c r="H9868" s="41">
        <f t="shared" si="273"/>
        <v>2.1868711607342384E-4</v>
      </c>
      <c r="I9868" s="42">
        <f t="shared" si="274"/>
        <v>132.03402239635969</v>
      </c>
      <c r="J9868" s="41">
        <f t="shared" si="275"/>
        <v>2.2749999999999997E-4</v>
      </c>
      <c r="K9868" s="42">
        <f t="shared" si="276"/>
        <v>5.1685237320938295</v>
      </c>
      <c r="L9868" s="41">
        <f t="shared" si="277"/>
        <v>2.1868711607342384E-4</v>
      </c>
      <c r="M9868" s="42">
        <f t="shared" si="278"/>
        <v>4.8852094479047725</v>
      </c>
    </row>
    <row r="9869" spans="1:13" x14ac:dyDescent="0.2">
      <c r="A9869" s="84">
        <v>360</v>
      </c>
      <c r="B9869" s="85">
        <v>43192</v>
      </c>
      <c r="C9869" s="105">
        <v>14.12</v>
      </c>
      <c r="D9869" s="195">
        <f t="shared" si="271"/>
        <v>1</v>
      </c>
      <c r="F9869" s="96">
        <v>2.31</v>
      </c>
      <c r="G9869" s="91">
        <f t="shared" si="272"/>
        <v>8.2149999999999999</v>
      </c>
      <c r="H9869" s="41">
        <f t="shared" si="273"/>
        <v>2.1932905737465092E-4</v>
      </c>
      <c r="I9869" s="42">
        <f t="shared" si="274"/>
        <v>132.06298129403328</v>
      </c>
      <c r="J9869" s="41">
        <f t="shared" si="275"/>
        <v>2.2819444444444444E-4</v>
      </c>
      <c r="K9869" s="42">
        <f t="shared" si="276"/>
        <v>5.168751926538274</v>
      </c>
      <c r="L9869" s="41">
        <f t="shared" si="277"/>
        <v>2.1932905737465092E-4</v>
      </c>
      <c r="M9869" s="42">
        <f t="shared" si="278"/>
        <v>4.8854287769621472</v>
      </c>
    </row>
    <row r="9870" spans="1:13" x14ac:dyDescent="0.2">
      <c r="A9870" s="84">
        <v>360</v>
      </c>
      <c r="B9870" s="85">
        <v>43193</v>
      </c>
      <c r="C9870" s="105">
        <v>14.24</v>
      </c>
      <c r="D9870" s="195">
        <f t="shared" si="271"/>
        <v>1</v>
      </c>
      <c r="F9870" s="96">
        <v>2.21</v>
      </c>
      <c r="G9870" s="91">
        <f t="shared" si="272"/>
        <v>8.2249999999999996</v>
      </c>
      <c r="H9870" s="41">
        <f t="shared" si="273"/>
        <v>2.1958579248670951E-4</v>
      </c>
      <c r="I9870" s="42">
        <f t="shared" si="274"/>
        <v>132.09198044843887</v>
      </c>
      <c r="J9870" s="41">
        <f t="shared" si="275"/>
        <v>2.2847222222222222E-4</v>
      </c>
      <c r="K9870" s="42">
        <f t="shared" si="276"/>
        <v>5.1689803987604961</v>
      </c>
      <c r="L9870" s="41">
        <f t="shared" si="277"/>
        <v>2.1958579248670951E-4</v>
      </c>
      <c r="M9870" s="42">
        <f t="shared" si="278"/>
        <v>4.8856483627546341</v>
      </c>
    </row>
    <row r="9871" spans="1:13" x14ac:dyDescent="0.2">
      <c r="A9871" s="84">
        <v>360</v>
      </c>
      <c r="B9871" s="85">
        <v>43194</v>
      </c>
      <c r="C9871" s="105">
        <v>14.2</v>
      </c>
      <c r="D9871" s="195">
        <f t="shared" si="271"/>
        <v>1</v>
      </c>
      <c r="F9871" s="96">
        <v>2.2200000000000002</v>
      </c>
      <c r="G9871" s="91">
        <f t="shared" si="272"/>
        <v>8.2099999999999991</v>
      </c>
      <c r="H9871" s="41">
        <f t="shared" si="273"/>
        <v>2.1920068094649636E-4</v>
      </c>
      <c r="I9871" s="42">
        <f t="shared" si="274"/>
        <v>132.12093510050073</v>
      </c>
      <c r="J9871" s="41">
        <f t="shared" si="275"/>
        <v>2.2805555555555554E-4</v>
      </c>
      <c r="K9871" s="42">
        <f t="shared" si="276"/>
        <v>5.1692084543160517</v>
      </c>
      <c r="L9871" s="41">
        <f t="shared" si="277"/>
        <v>2.1920068094649636E-4</v>
      </c>
      <c r="M9871" s="42">
        <f t="shared" si="278"/>
        <v>4.8858675634355802</v>
      </c>
    </row>
    <row r="9872" spans="1:13" x14ac:dyDescent="0.2">
      <c r="A9872" s="84">
        <v>360</v>
      </c>
      <c r="B9872" s="85">
        <v>43195</v>
      </c>
      <c r="C9872" s="105">
        <v>14.39</v>
      </c>
      <c r="D9872" s="195">
        <f t="shared" si="271"/>
        <v>1</v>
      </c>
      <c r="F9872" s="96">
        <v>2.2000000000000002</v>
      </c>
      <c r="G9872" s="91">
        <f t="shared" si="272"/>
        <v>8.2949999999999999</v>
      </c>
      <c r="H9872" s="41">
        <f t="shared" si="273"/>
        <v>2.2138227616608219E-4</v>
      </c>
      <c r="I9872" s="42">
        <f t="shared" si="274"/>
        <v>132.15018433384247</v>
      </c>
      <c r="J9872" s="41">
        <f t="shared" si="275"/>
        <v>2.3041666666666667E-4</v>
      </c>
      <c r="K9872" s="42">
        <f t="shared" si="276"/>
        <v>5.1694388709827184</v>
      </c>
      <c r="L9872" s="41">
        <f t="shared" si="277"/>
        <v>2.2138227616608219E-4</v>
      </c>
      <c r="M9872" s="42">
        <f t="shared" si="278"/>
        <v>4.8860889457117462</v>
      </c>
    </row>
    <row r="9873" spans="1:13" x14ac:dyDescent="0.2">
      <c r="A9873" s="84">
        <v>360</v>
      </c>
      <c r="B9873" s="85">
        <v>43196</v>
      </c>
      <c r="C9873" s="105">
        <v>14.34</v>
      </c>
      <c r="D9873" s="195">
        <f t="shared" si="271"/>
        <v>1</v>
      </c>
      <c r="F9873" s="96">
        <v>2.21</v>
      </c>
      <c r="G9873" s="91">
        <f t="shared" si="272"/>
        <v>8.2750000000000004</v>
      </c>
      <c r="H9873" s="41">
        <f t="shared" si="273"/>
        <v>2.2086911330432279E-4</v>
      </c>
      <c r="I9873" s="42">
        <f t="shared" si="274"/>
        <v>132.1793722278793</v>
      </c>
      <c r="J9873" s="41">
        <f t="shared" si="275"/>
        <v>2.2986111111111113E-4</v>
      </c>
      <c r="K9873" s="42">
        <f t="shared" si="276"/>
        <v>5.1696687320938297</v>
      </c>
      <c r="L9873" s="41">
        <f t="shared" si="277"/>
        <v>2.2086911330432279E-4</v>
      </c>
      <c r="M9873" s="42">
        <f t="shared" si="278"/>
        <v>4.8863098148250508</v>
      </c>
    </row>
    <row r="9874" spans="1:13" x14ac:dyDescent="0.2">
      <c r="A9874" s="84">
        <v>360</v>
      </c>
      <c r="B9874" s="85">
        <v>43197</v>
      </c>
      <c r="C9874" s="105">
        <v>14.34</v>
      </c>
      <c r="D9874" s="195">
        <f t="shared" si="271"/>
        <v>1</v>
      </c>
      <c r="F9874" s="96">
        <v>2.21</v>
      </c>
      <c r="G9874" s="91">
        <f t="shared" si="272"/>
        <v>8.2750000000000004</v>
      </c>
      <c r="H9874" s="41">
        <f t="shared" si="273"/>
        <v>2.2086911330432279E-4</v>
      </c>
      <c r="I9874" s="42">
        <f t="shared" si="274"/>
        <v>132.2085665686204</v>
      </c>
      <c r="J9874" s="41">
        <f t="shared" si="275"/>
        <v>2.2986111111111113E-4</v>
      </c>
      <c r="K9874" s="42">
        <f t="shared" si="276"/>
        <v>5.1698985932049411</v>
      </c>
      <c r="L9874" s="41">
        <f t="shared" si="277"/>
        <v>2.2086911330432279E-4</v>
      </c>
      <c r="M9874" s="42">
        <f t="shared" si="278"/>
        <v>4.8865306839383553</v>
      </c>
    </row>
    <row r="9875" spans="1:13" x14ac:dyDescent="0.2">
      <c r="A9875" s="84">
        <v>360</v>
      </c>
      <c r="B9875" s="85">
        <v>43198</v>
      </c>
      <c r="C9875" s="105">
        <v>14.34</v>
      </c>
      <c r="D9875" s="195">
        <f t="shared" si="271"/>
        <v>1</v>
      </c>
      <c r="F9875" s="96">
        <v>2.21</v>
      </c>
      <c r="G9875" s="91">
        <f t="shared" si="272"/>
        <v>8.2750000000000004</v>
      </c>
      <c r="H9875" s="41">
        <f t="shared" si="273"/>
        <v>2.2086911330432279E-4</v>
      </c>
      <c r="I9875" s="42">
        <f t="shared" si="274"/>
        <v>132.23776735748964</v>
      </c>
      <c r="J9875" s="41">
        <f t="shared" si="275"/>
        <v>2.2986111111111113E-4</v>
      </c>
      <c r="K9875" s="42">
        <f t="shared" si="276"/>
        <v>5.1701284543160524</v>
      </c>
      <c r="L9875" s="41">
        <f t="shared" si="277"/>
        <v>2.2086911330432279E-4</v>
      </c>
      <c r="M9875" s="42">
        <f t="shared" si="278"/>
        <v>4.8867515530516599</v>
      </c>
    </row>
    <row r="9876" spans="1:13" x14ac:dyDescent="0.2">
      <c r="A9876" s="84">
        <v>360</v>
      </c>
      <c r="B9876" s="85">
        <v>43199</v>
      </c>
      <c r="C9876" s="105">
        <v>14.08</v>
      </c>
      <c r="D9876" s="195">
        <f t="shared" si="271"/>
        <v>1</v>
      </c>
      <c r="F9876" s="96">
        <v>2.21</v>
      </c>
      <c r="G9876" s="91">
        <f t="shared" si="272"/>
        <v>8.1449999999999996</v>
      </c>
      <c r="H9876" s="41">
        <f t="shared" si="273"/>
        <v>2.1753124887258224E-4</v>
      </c>
      <c r="I9876" s="42">
        <f t="shared" si="274"/>
        <v>132.26653320417105</v>
      </c>
      <c r="J9876" s="41">
        <f t="shared" si="275"/>
        <v>2.2625E-4</v>
      </c>
      <c r="K9876" s="42">
        <f t="shared" si="276"/>
        <v>5.1703547043160523</v>
      </c>
      <c r="L9876" s="41">
        <f t="shared" si="277"/>
        <v>2.1753124887258224E-4</v>
      </c>
      <c r="M9876" s="42">
        <f t="shared" si="278"/>
        <v>4.8869690843005325</v>
      </c>
    </row>
    <row r="9877" spans="1:13" x14ac:dyDescent="0.2">
      <c r="A9877" s="84">
        <v>360</v>
      </c>
      <c r="B9877" s="85">
        <v>43200</v>
      </c>
      <c r="C9877" s="105">
        <v>14.22</v>
      </c>
      <c r="D9877" s="195">
        <f t="shared" si="271"/>
        <v>1</v>
      </c>
      <c r="F9877" s="96">
        <v>2.2200000000000002</v>
      </c>
      <c r="G9877" s="91">
        <f t="shared" si="272"/>
        <v>8.2200000000000006</v>
      </c>
      <c r="H9877" s="41">
        <f t="shared" si="273"/>
        <v>2.1945742788798128E-4</v>
      </c>
      <c r="I9877" s="42">
        <f t="shared" si="274"/>
        <v>132.29556007734371</v>
      </c>
      <c r="J9877" s="41">
        <f t="shared" si="275"/>
        <v>2.2833333333333334E-4</v>
      </c>
      <c r="K9877" s="42">
        <f t="shared" si="276"/>
        <v>5.1705830376493855</v>
      </c>
      <c r="L9877" s="41">
        <f t="shared" si="277"/>
        <v>2.1945742788798128E-4</v>
      </c>
      <c r="M9877" s="42">
        <f t="shared" si="278"/>
        <v>4.8871885417284204</v>
      </c>
    </row>
    <row r="9878" spans="1:13" x14ac:dyDescent="0.2">
      <c r="A9878" s="84">
        <v>360</v>
      </c>
      <c r="B9878" s="85">
        <v>43201</v>
      </c>
      <c r="C9878" s="105">
        <v>14.23</v>
      </c>
      <c r="D9878" s="195">
        <f t="shared" si="271"/>
        <v>1</v>
      </c>
      <c r="F9878" s="96">
        <v>2.23</v>
      </c>
      <c r="G9878" s="91">
        <f t="shared" si="272"/>
        <v>8.23</v>
      </c>
      <c r="H9878" s="41">
        <f t="shared" si="273"/>
        <v>2.1971415117194582E-4</v>
      </c>
      <c r="I9878" s="42">
        <f t="shared" si="274"/>
        <v>132.32462728402993</v>
      </c>
      <c r="J9878" s="41">
        <f t="shared" si="275"/>
        <v>2.2861111111111113E-4</v>
      </c>
      <c r="K9878" s="42">
        <f t="shared" si="276"/>
        <v>5.1708116487604965</v>
      </c>
      <c r="L9878" s="41">
        <f t="shared" si="277"/>
        <v>2.1971415117194582E-4</v>
      </c>
      <c r="M9878" s="42">
        <f t="shared" si="278"/>
        <v>4.8874082558795919</v>
      </c>
    </row>
    <row r="9879" spans="1:13" x14ac:dyDescent="0.2">
      <c r="A9879" s="84">
        <v>360</v>
      </c>
      <c r="B9879" s="85">
        <v>43202</v>
      </c>
      <c r="C9879" s="105">
        <v>14.2</v>
      </c>
      <c r="D9879" s="195">
        <f t="shared" si="271"/>
        <v>1</v>
      </c>
      <c r="F9879" s="96">
        <v>2.2200000000000002</v>
      </c>
      <c r="G9879" s="91">
        <f t="shared" si="272"/>
        <v>8.2099999999999991</v>
      </c>
      <c r="H9879" s="41">
        <f t="shared" si="273"/>
        <v>2.1920068094649636E-4</v>
      </c>
      <c r="I9879" s="42">
        <f t="shared" si="274"/>
        <v>132.35363293243657</v>
      </c>
      <c r="J9879" s="41">
        <f t="shared" si="275"/>
        <v>2.2805555555555554E-4</v>
      </c>
      <c r="K9879" s="42">
        <f t="shared" si="276"/>
        <v>5.1710397043160521</v>
      </c>
      <c r="L9879" s="41">
        <f t="shared" si="277"/>
        <v>2.1920068094649636E-4</v>
      </c>
      <c r="M9879" s="42">
        <f t="shared" si="278"/>
        <v>4.8876274565605389</v>
      </c>
    </row>
    <row r="9880" spans="1:13" x14ac:dyDescent="0.2">
      <c r="A9880" s="84">
        <v>360</v>
      </c>
      <c r="B9880" s="85">
        <v>43203</v>
      </c>
      <c r="C9880" s="105">
        <v>14.2</v>
      </c>
      <c r="D9880" s="195">
        <f t="shared" si="271"/>
        <v>1</v>
      </c>
      <c r="F9880" s="96">
        <v>2.2200000000000002</v>
      </c>
      <c r="G9880" s="91">
        <f t="shared" si="272"/>
        <v>8.2099999999999991</v>
      </c>
      <c r="H9880" s="41">
        <f t="shared" si="273"/>
        <v>2.1920068094649636E-4</v>
      </c>
      <c r="I9880" s="42">
        <f t="shared" si="274"/>
        <v>132.38264493890111</v>
      </c>
      <c r="J9880" s="41">
        <f t="shared" si="275"/>
        <v>2.2805555555555554E-4</v>
      </c>
      <c r="K9880" s="42">
        <f t="shared" si="276"/>
        <v>5.1712677598716077</v>
      </c>
      <c r="L9880" s="41">
        <f t="shared" si="277"/>
        <v>2.1920068094649636E-4</v>
      </c>
      <c r="M9880" s="42">
        <f t="shared" si="278"/>
        <v>4.8878466572414858</v>
      </c>
    </row>
    <row r="9881" spans="1:13" x14ac:dyDescent="0.2">
      <c r="A9881" s="84">
        <v>360</v>
      </c>
      <c r="B9881" s="85">
        <v>43204</v>
      </c>
      <c r="C9881" s="105">
        <v>14.2</v>
      </c>
      <c r="D9881" s="195">
        <f t="shared" si="271"/>
        <v>1</v>
      </c>
      <c r="F9881" s="96">
        <v>2.2200000000000002</v>
      </c>
      <c r="G9881" s="91">
        <f t="shared" si="272"/>
        <v>8.2099999999999991</v>
      </c>
      <c r="H9881" s="41">
        <f t="shared" si="273"/>
        <v>2.1920068094649636E-4</v>
      </c>
      <c r="I9881" s="42">
        <f t="shared" si="274"/>
        <v>132.41166330481721</v>
      </c>
      <c r="J9881" s="41">
        <f t="shared" si="275"/>
        <v>2.2805555555555554E-4</v>
      </c>
      <c r="K9881" s="42">
        <f t="shared" si="276"/>
        <v>5.1714958154271633</v>
      </c>
      <c r="L9881" s="41">
        <f t="shared" si="277"/>
        <v>2.1920068094649636E-4</v>
      </c>
      <c r="M9881" s="42">
        <f t="shared" si="278"/>
        <v>4.8880658579224328</v>
      </c>
    </row>
    <row r="9882" spans="1:13" x14ac:dyDescent="0.2">
      <c r="A9882" s="84">
        <v>360</v>
      </c>
      <c r="B9882" s="85">
        <v>43205</v>
      </c>
      <c r="C9882" s="105">
        <v>14.2</v>
      </c>
      <c r="D9882" s="195">
        <f t="shared" si="271"/>
        <v>1</v>
      </c>
      <c r="F9882" s="96">
        <v>2.2200000000000002</v>
      </c>
      <c r="G9882" s="91">
        <f t="shared" si="272"/>
        <v>8.2099999999999991</v>
      </c>
      <c r="H9882" s="41">
        <f t="shared" si="273"/>
        <v>2.1920068094649636E-4</v>
      </c>
      <c r="I9882" s="42">
        <f t="shared" si="274"/>
        <v>132.44068803157887</v>
      </c>
      <c r="J9882" s="41">
        <f t="shared" si="275"/>
        <v>2.2805555555555554E-4</v>
      </c>
      <c r="K9882" s="42">
        <f t="shared" si="276"/>
        <v>5.1717238709827189</v>
      </c>
      <c r="L9882" s="41">
        <f t="shared" si="277"/>
        <v>2.1920068094649636E-4</v>
      </c>
      <c r="M9882" s="42">
        <f t="shared" si="278"/>
        <v>4.8882850586033797</v>
      </c>
    </row>
    <row r="9883" spans="1:13" x14ac:dyDescent="0.2">
      <c r="A9883" s="84">
        <v>360</v>
      </c>
      <c r="B9883" s="85">
        <v>43206</v>
      </c>
      <c r="C9883" s="105">
        <v>14.21</v>
      </c>
      <c r="D9883" s="195">
        <f t="shared" si="271"/>
        <v>1</v>
      </c>
      <c r="F9883" s="96">
        <v>2.2200000000000002</v>
      </c>
      <c r="G9883" s="91">
        <f t="shared" si="272"/>
        <v>8.2149999999999999</v>
      </c>
      <c r="H9883" s="41">
        <f t="shared" si="273"/>
        <v>2.1932905737465092E-4</v>
      </c>
      <c r="I9883" s="42">
        <f t="shared" si="274"/>
        <v>132.4697361228429</v>
      </c>
      <c r="J9883" s="41">
        <f t="shared" si="275"/>
        <v>2.2819444444444444E-4</v>
      </c>
      <c r="K9883" s="42">
        <f t="shared" si="276"/>
        <v>5.1719520654271633</v>
      </c>
      <c r="L9883" s="41">
        <f t="shared" si="277"/>
        <v>2.1932905737465092E-4</v>
      </c>
      <c r="M9883" s="42">
        <f t="shared" si="278"/>
        <v>4.8885043876607543</v>
      </c>
    </row>
    <row r="9884" spans="1:13" x14ac:dyDescent="0.2">
      <c r="A9884" s="84">
        <v>360</v>
      </c>
      <c r="B9884" s="85">
        <v>43207</v>
      </c>
      <c r="C9884" s="105">
        <v>14.25</v>
      </c>
      <c r="D9884" s="195">
        <f t="shared" si="271"/>
        <v>1</v>
      </c>
      <c r="F9884" s="96">
        <v>2.2200000000000002</v>
      </c>
      <c r="G9884" s="91">
        <f t="shared" si="272"/>
        <v>8.2349999999999994</v>
      </c>
      <c r="H9884" s="41">
        <f t="shared" si="273"/>
        <v>2.198425039436902E-4</v>
      </c>
      <c r="I9884" s="42">
        <f t="shared" si="274"/>
        <v>132.49885860132892</v>
      </c>
      <c r="J9884" s="41">
        <f t="shared" si="275"/>
        <v>2.2874999999999998E-4</v>
      </c>
      <c r="K9884" s="42">
        <f t="shared" si="276"/>
        <v>5.1721808154271631</v>
      </c>
      <c r="L9884" s="41">
        <f t="shared" si="277"/>
        <v>2.198425039436902E-4</v>
      </c>
      <c r="M9884" s="42">
        <f t="shared" si="278"/>
        <v>4.8887242301646978</v>
      </c>
    </row>
    <row r="9885" spans="1:13" x14ac:dyDescent="0.2">
      <c r="A9885" s="84">
        <v>360</v>
      </c>
      <c r="B9885" s="85">
        <v>43208</v>
      </c>
      <c r="C9885" s="105">
        <v>14.18</v>
      </c>
      <c r="D9885" s="195">
        <f t="shared" si="271"/>
        <v>1</v>
      </c>
      <c r="F9885" s="96">
        <v>2.2200000000000002</v>
      </c>
      <c r="G9885" s="91">
        <f t="shared" si="272"/>
        <v>8.1999999999999993</v>
      </c>
      <c r="H9885" s="41">
        <f t="shared" si="273"/>
        <v>2.1894391034305016E-4</v>
      </c>
      <c r="I9885" s="42">
        <f t="shared" si="274"/>
        <v>132.52786841954708</v>
      </c>
      <c r="J9885" s="41">
        <f t="shared" si="275"/>
        <v>2.2777777777777775E-4</v>
      </c>
      <c r="K9885" s="42">
        <f t="shared" si="276"/>
        <v>5.1724085932049411</v>
      </c>
      <c r="L9885" s="41">
        <f t="shared" si="277"/>
        <v>2.1894391034305016E-4</v>
      </c>
      <c r="M9885" s="42">
        <f t="shared" si="278"/>
        <v>4.8889431740750409</v>
      </c>
    </row>
    <row r="9886" spans="1:13" x14ac:dyDescent="0.2">
      <c r="A9886" s="84">
        <v>360</v>
      </c>
      <c r="B9886" s="85">
        <v>43209</v>
      </c>
      <c r="C9886" s="105">
        <v>14.06</v>
      </c>
      <c r="D9886" s="195">
        <f t="shared" si="271"/>
        <v>1</v>
      </c>
      <c r="F9886" s="96">
        <v>2.21</v>
      </c>
      <c r="G9886" s="91">
        <f t="shared" si="272"/>
        <v>8.1349999999999998</v>
      </c>
      <c r="H9886" s="41">
        <f t="shared" si="273"/>
        <v>2.172743243602504E-4</v>
      </c>
      <c r="I9886" s="42">
        <f t="shared" si="274"/>
        <v>132.55666332261683</v>
      </c>
      <c r="J9886" s="41">
        <f t="shared" si="275"/>
        <v>2.2597222222222222E-4</v>
      </c>
      <c r="K9886" s="42">
        <f t="shared" si="276"/>
        <v>5.1726345654271633</v>
      </c>
      <c r="L9886" s="41">
        <f t="shared" si="277"/>
        <v>2.172743243602504E-4</v>
      </c>
      <c r="M9886" s="42">
        <f t="shared" si="278"/>
        <v>4.8891604483994016</v>
      </c>
    </row>
    <row r="9887" spans="1:13" x14ac:dyDescent="0.2">
      <c r="A9887" s="84">
        <v>360</v>
      </c>
      <c r="B9887" s="85">
        <v>43210</v>
      </c>
      <c r="C9887" s="105">
        <v>14.12</v>
      </c>
      <c r="D9887" s="195">
        <f t="shared" si="271"/>
        <v>1</v>
      </c>
      <c r="F9887" s="96">
        <v>2.21</v>
      </c>
      <c r="G9887" s="91">
        <f t="shared" si="272"/>
        <v>8.1649999999999991</v>
      </c>
      <c r="H9887" s="41">
        <f t="shared" si="273"/>
        <v>2.1804502683053784E-4</v>
      </c>
      <c r="I9887" s="42">
        <f t="shared" si="274"/>
        <v>132.58556664382758</v>
      </c>
      <c r="J9887" s="41">
        <f t="shared" si="275"/>
        <v>2.2680555555555553E-4</v>
      </c>
      <c r="K9887" s="42">
        <f t="shared" si="276"/>
        <v>5.1728613709827185</v>
      </c>
      <c r="L9887" s="41">
        <f t="shared" si="277"/>
        <v>2.1804502683053784E-4</v>
      </c>
      <c r="M9887" s="42">
        <f t="shared" si="278"/>
        <v>4.8893784934262321</v>
      </c>
    </row>
    <row r="9888" spans="1:13" x14ac:dyDescent="0.2">
      <c r="A9888" s="84">
        <v>360</v>
      </c>
      <c r="B9888" s="85">
        <v>43211</v>
      </c>
      <c r="C9888" s="105">
        <v>14.12</v>
      </c>
      <c r="D9888" s="195">
        <f t="shared" si="271"/>
        <v>1</v>
      </c>
      <c r="F9888" s="96">
        <v>2.21</v>
      </c>
      <c r="G9888" s="91">
        <f t="shared" si="272"/>
        <v>8.1649999999999991</v>
      </c>
      <c r="H9888" s="41">
        <f t="shared" si="273"/>
        <v>2.1804502683053784E-4</v>
      </c>
      <c r="I9888" s="42">
        <f t="shared" si="274"/>
        <v>132.61447626726377</v>
      </c>
      <c r="J9888" s="41">
        <f t="shared" si="275"/>
        <v>2.2680555555555553E-4</v>
      </c>
      <c r="K9888" s="42">
        <f t="shared" si="276"/>
        <v>5.1730881765382737</v>
      </c>
      <c r="L9888" s="41">
        <f t="shared" si="277"/>
        <v>2.1804502683053784E-4</v>
      </c>
      <c r="M9888" s="42">
        <f t="shared" si="278"/>
        <v>4.8895965384530626</v>
      </c>
    </row>
    <row r="9889" spans="1:13" x14ac:dyDescent="0.2">
      <c r="A9889" s="84">
        <v>360</v>
      </c>
      <c r="B9889" s="85">
        <v>43212</v>
      </c>
      <c r="C9889" s="105">
        <v>14.12</v>
      </c>
      <c r="D9889" s="195">
        <f t="shared" si="271"/>
        <v>1</v>
      </c>
      <c r="F9889" s="96">
        <v>2.21</v>
      </c>
      <c r="G9889" s="91">
        <f t="shared" si="272"/>
        <v>8.1649999999999991</v>
      </c>
      <c r="H9889" s="41">
        <f t="shared" si="273"/>
        <v>2.1804502683053784E-4</v>
      </c>
      <c r="I9889" s="42">
        <f t="shared" si="274"/>
        <v>132.64339219429959</v>
      </c>
      <c r="J9889" s="41">
        <f t="shared" si="275"/>
        <v>2.2680555555555553E-4</v>
      </c>
      <c r="K9889" s="42">
        <f t="shared" si="276"/>
        <v>5.1733149820938289</v>
      </c>
      <c r="L9889" s="41">
        <f t="shared" si="277"/>
        <v>2.1804502683053784E-4</v>
      </c>
      <c r="M9889" s="42">
        <f t="shared" si="278"/>
        <v>4.8898145834798932</v>
      </c>
    </row>
    <row r="9890" spans="1:13" x14ac:dyDescent="0.2">
      <c r="A9890" s="84">
        <v>360</v>
      </c>
      <c r="B9890" s="85">
        <v>43213</v>
      </c>
      <c r="C9890" s="105">
        <v>14.12</v>
      </c>
      <c r="D9890" s="195">
        <f t="shared" si="271"/>
        <v>1</v>
      </c>
      <c r="F9890" s="96">
        <v>2.2000000000000002</v>
      </c>
      <c r="G9890" s="91">
        <f t="shared" si="272"/>
        <v>8.16</v>
      </c>
      <c r="H9890" s="41">
        <f t="shared" si="273"/>
        <v>2.1791659122305518E-4</v>
      </c>
      <c r="I9890" s="42">
        <f t="shared" si="274"/>
        <v>132.67229739017483</v>
      </c>
      <c r="J9890" s="41">
        <f t="shared" si="275"/>
        <v>2.2666666666666668E-4</v>
      </c>
      <c r="K9890" s="42">
        <f t="shared" si="276"/>
        <v>5.1735416487604953</v>
      </c>
      <c r="L9890" s="41">
        <f t="shared" si="277"/>
        <v>2.1791659122305518E-4</v>
      </c>
      <c r="M9890" s="42">
        <f t="shared" si="278"/>
        <v>4.8900325000711167</v>
      </c>
    </row>
    <row r="9891" spans="1:13" x14ac:dyDescent="0.2">
      <c r="A9891" s="84">
        <v>360</v>
      </c>
      <c r="B9891" s="85">
        <v>43214</v>
      </c>
      <c r="C9891" s="105">
        <v>13.99</v>
      </c>
      <c r="D9891" s="195">
        <f t="shared" si="271"/>
        <v>1</v>
      </c>
      <c r="F9891" s="96">
        <v>2.2799999999999998</v>
      </c>
      <c r="G9891" s="91">
        <f t="shared" si="272"/>
        <v>8.1349999999999998</v>
      </c>
      <c r="H9891" s="41">
        <f t="shared" si="273"/>
        <v>2.172743243602504E-4</v>
      </c>
      <c r="I9891" s="42">
        <f t="shared" si="274"/>
        <v>132.7011236739516</v>
      </c>
      <c r="J9891" s="41">
        <f t="shared" si="275"/>
        <v>2.2597222222222222E-4</v>
      </c>
      <c r="K9891" s="42">
        <f t="shared" si="276"/>
        <v>5.1737676209827175</v>
      </c>
      <c r="L9891" s="41">
        <f t="shared" si="277"/>
        <v>2.172743243602504E-4</v>
      </c>
      <c r="M9891" s="42">
        <f t="shared" si="278"/>
        <v>4.8902497743954765</v>
      </c>
    </row>
    <row r="9892" spans="1:13" x14ac:dyDescent="0.2">
      <c r="A9892" s="84">
        <v>360</v>
      </c>
      <c r="B9892" s="85">
        <v>43215</v>
      </c>
      <c r="C9892" s="105">
        <v>14.01</v>
      </c>
      <c r="D9892" s="195">
        <f t="shared" si="271"/>
        <v>1</v>
      </c>
      <c r="F9892" s="96">
        <v>2.2799999999999998</v>
      </c>
      <c r="G9892" s="91">
        <f t="shared" si="272"/>
        <v>8.1449999999999996</v>
      </c>
      <c r="H9892" s="41">
        <f t="shared" si="273"/>
        <v>2.1753124887258224E-4</v>
      </c>
      <c r="I9892" s="42">
        <f t="shared" si="274"/>
        <v>132.72999031511119</v>
      </c>
      <c r="J9892" s="41">
        <f t="shared" si="275"/>
        <v>2.2625E-4</v>
      </c>
      <c r="K9892" s="42">
        <f t="shared" si="276"/>
        <v>5.1739938709827173</v>
      </c>
      <c r="L9892" s="41">
        <f t="shared" si="277"/>
        <v>2.1753124887258224E-4</v>
      </c>
      <c r="M9892" s="42">
        <f t="shared" si="278"/>
        <v>4.8904673056443491</v>
      </c>
    </row>
    <row r="9893" spans="1:13" x14ac:dyDescent="0.2">
      <c r="A9893" s="84">
        <v>360</v>
      </c>
      <c r="B9893" s="85">
        <v>43216</v>
      </c>
      <c r="C9893" s="105">
        <v>14.07</v>
      </c>
      <c r="D9893" s="195">
        <f t="shared" si="271"/>
        <v>1</v>
      </c>
      <c r="F9893" s="96">
        <v>2.2799999999999998</v>
      </c>
      <c r="G9893" s="91">
        <f t="shared" si="272"/>
        <v>8.1750000000000007</v>
      </c>
      <c r="H9893" s="41">
        <f t="shared" si="273"/>
        <v>2.1830188028504338E-4</v>
      </c>
      <c r="I9893" s="42">
        <f t="shared" si="274"/>
        <v>132.75896552156721</v>
      </c>
      <c r="J9893" s="41">
        <f t="shared" si="275"/>
        <v>2.2708333333333334E-4</v>
      </c>
      <c r="K9893" s="42">
        <f t="shared" si="276"/>
        <v>5.1742209543160511</v>
      </c>
      <c r="L9893" s="41">
        <f t="shared" si="277"/>
        <v>2.1830188028504338E-4</v>
      </c>
      <c r="M9893" s="42">
        <f t="shared" si="278"/>
        <v>4.8906856075246345</v>
      </c>
    </row>
    <row r="9894" spans="1:13" x14ac:dyDescent="0.2">
      <c r="A9894" s="84">
        <v>360</v>
      </c>
      <c r="B9894" s="85">
        <v>43217</v>
      </c>
      <c r="C9894" s="105">
        <v>14.06</v>
      </c>
      <c r="D9894" s="195">
        <f t="shared" si="271"/>
        <v>1</v>
      </c>
      <c r="F9894" s="96">
        <v>2.27</v>
      </c>
      <c r="G9894" s="91">
        <f t="shared" si="272"/>
        <v>8.1650000000000009</v>
      </c>
      <c r="H9894" s="41">
        <f t="shared" si="273"/>
        <v>2.1804502683053784E-4</v>
      </c>
      <c r="I9894" s="42">
        <f t="shared" si="274"/>
        <v>132.78791295376635</v>
      </c>
      <c r="J9894" s="41">
        <f t="shared" si="275"/>
        <v>2.2680555555555559E-4</v>
      </c>
      <c r="K9894" s="42">
        <f t="shared" si="276"/>
        <v>5.1744477598716063</v>
      </c>
      <c r="L9894" s="41">
        <f t="shared" si="277"/>
        <v>2.1804502683053784E-4</v>
      </c>
      <c r="M9894" s="42">
        <f t="shared" si="278"/>
        <v>4.8909036525514651</v>
      </c>
    </row>
    <row r="9895" spans="1:13" x14ac:dyDescent="0.2">
      <c r="A9895" s="84">
        <v>360</v>
      </c>
      <c r="B9895" s="85">
        <v>43218</v>
      </c>
      <c r="C9895" s="105">
        <v>14.06</v>
      </c>
      <c r="D9895" s="195">
        <f t="shared" si="271"/>
        <v>1</v>
      </c>
      <c r="F9895" s="96">
        <v>2.27</v>
      </c>
      <c r="G9895" s="91">
        <f t="shared" si="272"/>
        <v>8.1650000000000009</v>
      </c>
      <c r="H9895" s="41">
        <f t="shared" si="273"/>
        <v>2.1804502683053784E-4</v>
      </c>
      <c r="I9895" s="42">
        <f t="shared" si="274"/>
        <v>132.81686669780913</v>
      </c>
      <c r="J9895" s="41">
        <f t="shared" si="275"/>
        <v>2.2680555555555559E-4</v>
      </c>
      <c r="K9895" s="42">
        <f t="shared" si="276"/>
        <v>5.1746745654271615</v>
      </c>
      <c r="L9895" s="41">
        <f t="shared" si="277"/>
        <v>2.1804502683053784E-4</v>
      </c>
      <c r="M9895" s="42">
        <f t="shared" si="278"/>
        <v>4.8911216975782956</v>
      </c>
    </row>
    <row r="9896" spans="1:13" x14ac:dyDescent="0.2">
      <c r="A9896" s="84">
        <v>360</v>
      </c>
      <c r="B9896" s="85">
        <v>43219</v>
      </c>
      <c r="C9896" s="105">
        <v>14.06</v>
      </c>
      <c r="D9896" s="195">
        <f t="shared" si="271"/>
        <v>1</v>
      </c>
      <c r="F9896" s="96">
        <v>2.27</v>
      </c>
      <c r="G9896" s="91">
        <f t="shared" si="272"/>
        <v>8.1650000000000009</v>
      </c>
      <c r="H9896" s="41">
        <f t="shared" si="273"/>
        <v>2.1804502683053784E-4</v>
      </c>
      <c r="I9896" s="42">
        <f t="shared" si="274"/>
        <v>132.84582675507181</v>
      </c>
      <c r="J9896" s="41">
        <f t="shared" si="275"/>
        <v>2.2680555555555559E-4</v>
      </c>
      <c r="K9896" s="42">
        <f t="shared" si="276"/>
        <v>5.1749013709827167</v>
      </c>
      <c r="L9896" s="41">
        <f t="shared" si="277"/>
        <v>2.1804502683053784E-4</v>
      </c>
      <c r="M9896" s="42">
        <f t="shared" si="278"/>
        <v>4.8913397426051262</v>
      </c>
    </row>
    <row r="9897" spans="1:13" x14ac:dyDescent="0.2">
      <c r="A9897" s="84">
        <v>360</v>
      </c>
      <c r="B9897" s="85">
        <v>43220</v>
      </c>
      <c r="C9897" s="105">
        <v>14.07</v>
      </c>
      <c r="D9897" s="195">
        <f t="shared" si="271"/>
        <v>1</v>
      </c>
      <c r="F9897" s="96">
        <v>2.2599999999999998</v>
      </c>
      <c r="G9897" s="91">
        <f t="shared" si="272"/>
        <v>8.1649999999999991</v>
      </c>
      <c r="H9897" s="41">
        <f t="shared" si="273"/>
        <v>2.1804502683053784E-4</v>
      </c>
      <c r="I9897" s="42">
        <f t="shared" si="274"/>
        <v>132.87479312693094</v>
      </c>
      <c r="J9897" s="41">
        <f t="shared" si="275"/>
        <v>2.2680555555555553E-4</v>
      </c>
      <c r="K9897" s="42">
        <f t="shared" si="276"/>
        <v>5.175128176538272</v>
      </c>
      <c r="L9897" s="41">
        <f t="shared" si="277"/>
        <v>2.1804502683053784E-4</v>
      </c>
      <c r="M9897" s="42">
        <f t="shared" si="278"/>
        <v>4.8915577876319567</v>
      </c>
    </row>
    <row r="9898" spans="1:13" x14ac:dyDescent="0.2">
      <c r="A9898" s="84">
        <v>360</v>
      </c>
      <c r="B9898" s="85">
        <v>43221</v>
      </c>
      <c r="C9898" s="105">
        <v>14.07</v>
      </c>
      <c r="D9898" s="195">
        <f t="shared" si="271"/>
        <v>1</v>
      </c>
      <c r="F9898" s="96">
        <v>2.2599999999999998</v>
      </c>
      <c r="G9898" s="91">
        <f t="shared" si="272"/>
        <v>8.1649999999999991</v>
      </c>
      <c r="H9898" s="41">
        <f t="shared" si="273"/>
        <v>2.1804502683053784E-4</v>
      </c>
      <c r="I9898" s="42">
        <f t="shared" si="274"/>
        <v>132.9037658147634</v>
      </c>
      <c r="J9898" s="41">
        <f t="shared" si="275"/>
        <v>2.2680555555555553E-4</v>
      </c>
      <c r="K9898" s="42">
        <f t="shared" si="276"/>
        <v>5.1753549820938272</v>
      </c>
      <c r="L9898" s="41">
        <f t="shared" si="277"/>
        <v>2.1804502683053784E-4</v>
      </c>
      <c r="M9898" s="42">
        <f t="shared" si="278"/>
        <v>4.8917758326587872</v>
      </c>
    </row>
    <row r="9899" spans="1:13" x14ac:dyDescent="0.2">
      <c r="A9899" s="84">
        <v>360</v>
      </c>
      <c r="B9899" s="85">
        <v>43222</v>
      </c>
      <c r="C9899" s="105">
        <v>14.11</v>
      </c>
      <c r="D9899" s="195">
        <f t="shared" si="271"/>
        <v>1</v>
      </c>
      <c r="F9899" s="96">
        <v>2.2599999999999998</v>
      </c>
      <c r="G9899" s="91">
        <f t="shared" si="272"/>
        <v>8.1849999999999987</v>
      </c>
      <c r="H9899" s="41">
        <f t="shared" si="273"/>
        <v>2.1855871006226657E-4</v>
      </c>
      <c r="I9899" s="42">
        <f t="shared" si="274"/>
        <v>132.9328130903823</v>
      </c>
      <c r="J9899" s="41">
        <f t="shared" si="275"/>
        <v>2.2736111111111107E-4</v>
      </c>
      <c r="K9899" s="42">
        <f t="shared" si="276"/>
        <v>5.1755823432049386</v>
      </c>
      <c r="L9899" s="41">
        <f t="shared" si="277"/>
        <v>2.1855871006226657E-4</v>
      </c>
      <c r="M9899" s="42">
        <f t="shared" si="278"/>
        <v>4.8919943913688497</v>
      </c>
    </row>
    <row r="9900" spans="1:13" x14ac:dyDescent="0.2">
      <c r="A9900" s="84">
        <v>360</v>
      </c>
      <c r="B9900" s="85">
        <v>43223</v>
      </c>
      <c r="C9900" s="105">
        <v>14.12</v>
      </c>
      <c r="D9900" s="195">
        <f t="shared" si="271"/>
        <v>1</v>
      </c>
      <c r="F9900" s="96">
        <v>2.15</v>
      </c>
      <c r="G9900" s="91">
        <f t="shared" si="272"/>
        <v>8.1349999999999998</v>
      </c>
      <c r="H9900" s="41">
        <f t="shared" si="273"/>
        <v>2.172743243602504E-4</v>
      </c>
      <c r="I9900" s="42">
        <f t="shared" si="274"/>
        <v>132.9616959775318</v>
      </c>
      <c r="J9900" s="41">
        <f t="shared" si="275"/>
        <v>2.2597222222222222E-4</v>
      </c>
      <c r="K9900" s="42">
        <f t="shared" si="276"/>
        <v>5.1758083154271608</v>
      </c>
      <c r="L9900" s="41">
        <f t="shared" si="277"/>
        <v>2.172743243602504E-4</v>
      </c>
      <c r="M9900" s="42">
        <f t="shared" si="278"/>
        <v>4.8922116656932104</v>
      </c>
    </row>
    <row r="9901" spans="1:13" x14ac:dyDescent="0.2">
      <c r="A9901" s="84">
        <v>360</v>
      </c>
      <c r="B9901" s="85">
        <v>43224</v>
      </c>
      <c r="C9901" s="105">
        <v>14.03</v>
      </c>
      <c r="D9901" s="195">
        <f t="shared" si="271"/>
        <v>1</v>
      </c>
      <c r="F9901" s="96">
        <v>2.1800000000000002</v>
      </c>
      <c r="G9901" s="91">
        <f t="shared" si="272"/>
        <v>8.1050000000000004</v>
      </c>
      <c r="H9901" s="41">
        <f t="shared" si="273"/>
        <v>2.1650340863743622E-4</v>
      </c>
      <c r="I9901" s="42">
        <f t="shared" si="274"/>
        <v>132.99048263792915</v>
      </c>
      <c r="J9901" s="41">
        <f t="shared" si="275"/>
        <v>2.251388888888889E-4</v>
      </c>
      <c r="K9901" s="42">
        <f t="shared" si="276"/>
        <v>5.17603345431605</v>
      </c>
      <c r="L9901" s="41">
        <f t="shared" si="277"/>
        <v>2.1650340863743622E-4</v>
      </c>
      <c r="M9901" s="42">
        <f t="shared" si="278"/>
        <v>4.8924281691018479</v>
      </c>
    </row>
    <row r="9902" spans="1:13" x14ac:dyDescent="0.2">
      <c r="A9902" s="84">
        <v>360</v>
      </c>
      <c r="B9902" s="85">
        <v>43225</v>
      </c>
      <c r="C9902" s="105">
        <v>14.03</v>
      </c>
      <c r="D9902" s="195">
        <f t="shared" si="271"/>
        <v>1</v>
      </c>
      <c r="F9902" s="96">
        <v>2.1800000000000002</v>
      </c>
      <c r="G9902" s="91">
        <f t="shared" si="272"/>
        <v>8.1050000000000004</v>
      </c>
      <c r="H9902" s="41">
        <f t="shared" si="273"/>
        <v>2.1650340863743622E-4</v>
      </c>
      <c r="I9902" s="42">
        <f t="shared" si="274"/>
        <v>133.01927553073659</v>
      </c>
      <c r="J9902" s="41">
        <f t="shared" si="275"/>
        <v>2.251388888888889E-4</v>
      </c>
      <c r="K9902" s="42">
        <f t="shared" si="276"/>
        <v>5.1762585932049392</v>
      </c>
      <c r="L9902" s="41">
        <f t="shared" si="277"/>
        <v>2.1650340863743622E-4</v>
      </c>
      <c r="M9902" s="42">
        <f t="shared" si="278"/>
        <v>4.8926446725104853</v>
      </c>
    </row>
    <row r="9903" spans="1:13" x14ac:dyDescent="0.2">
      <c r="A9903" s="84">
        <v>360</v>
      </c>
      <c r="B9903" s="85">
        <v>43226</v>
      </c>
      <c r="C9903" s="105">
        <v>14.03</v>
      </c>
      <c r="D9903" s="195">
        <f t="shared" si="271"/>
        <v>1</v>
      </c>
      <c r="F9903" s="96">
        <v>2.1800000000000002</v>
      </c>
      <c r="G9903" s="91">
        <f t="shared" si="272"/>
        <v>8.1050000000000004</v>
      </c>
      <c r="H9903" s="41">
        <f t="shared" si="273"/>
        <v>2.1650340863743622E-4</v>
      </c>
      <c r="I9903" s="42">
        <f t="shared" si="274"/>
        <v>133.04807465730349</v>
      </c>
      <c r="J9903" s="41">
        <f t="shared" si="275"/>
        <v>2.251388888888889E-4</v>
      </c>
      <c r="K9903" s="42">
        <f t="shared" si="276"/>
        <v>5.1764837320938284</v>
      </c>
      <c r="L9903" s="41">
        <f t="shared" si="277"/>
        <v>2.1650340863743622E-4</v>
      </c>
      <c r="M9903" s="42">
        <f t="shared" si="278"/>
        <v>4.8928611759191227</v>
      </c>
    </row>
    <row r="9904" spans="1:13" x14ac:dyDescent="0.2">
      <c r="A9904" s="84">
        <v>360</v>
      </c>
      <c r="B9904" s="85">
        <v>43227</v>
      </c>
      <c r="C9904" s="105">
        <v>14.16</v>
      </c>
      <c r="D9904" s="195">
        <f t="shared" si="271"/>
        <v>1</v>
      </c>
      <c r="F9904" s="96">
        <v>2.16</v>
      </c>
      <c r="G9904" s="91">
        <f t="shared" si="272"/>
        <v>8.16</v>
      </c>
      <c r="H9904" s="41">
        <f t="shared" si="273"/>
        <v>2.1791659122305518E-4</v>
      </c>
      <c r="I9904" s="42">
        <f t="shared" si="274"/>
        <v>133.0770680402016</v>
      </c>
      <c r="J9904" s="41">
        <f t="shared" si="275"/>
        <v>2.2666666666666668E-4</v>
      </c>
      <c r="K9904" s="42">
        <f t="shared" si="276"/>
        <v>5.1767103987604948</v>
      </c>
      <c r="L9904" s="41">
        <f t="shared" si="277"/>
        <v>2.1791659122305518E-4</v>
      </c>
      <c r="M9904" s="42">
        <f t="shared" si="278"/>
        <v>4.8930790925103462</v>
      </c>
    </row>
    <row r="9905" spans="1:13" x14ac:dyDescent="0.2">
      <c r="A9905" s="84">
        <v>360</v>
      </c>
      <c r="B9905" s="85">
        <v>43228</v>
      </c>
      <c r="C9905" s="105">
        <v>14.14</v>
      </c>
      <c r="D9905" s="195">
        <f t="shared" si="271"/>
        <v>1</v>
      </c>
      <c r="F9905" s="96">
        <v>2.16</v>
      </c>
      <c r="G9905" s="91">
        <f t="shared" si="272"/>
        <v>8.15</v>
      </c>
      <c r="H9905" s="41">
        <f t="shared" si="273"/>
        <v>2.1765970224452147E-4</v>
      </c>
      <c r="I9905" s="42">
        <f t="shared" si="274"/>
        <v>133.10603355520681</v>
      </c>
      <c r="J9905" s="41">
        <f t="shared" si="275"/>
        <v>2.263888888888889E-4</v>
      </c>
      <c r="K9905" s="42">
        <f t="shared" si="276"/>
        <v>5.1769367876493835</v>
      </c>
      <c r="L9905" s="41">
        <f t="shared" si="277"/>
        <v>2.1765970224452147E-4</v>
      </c>
      <c r="M9905" s="42">
        <f t="shared" si="278"/>
        <v>4.8932967522125903</v>
      </c>
    </row>
    <row r="9906" spans="1:13" x14ac:dyDescent="0.2">
      <c r="A9906" s="84">
        <v>360</v>
      </c>
      <c r="B9906" s="85">
        <v>43229</v>
      </c>
      <c r="C9906" s="105">
        <v>14.07</v>
      </c>
      <c r="D9906" s="195">
        <f t="shared" si="271"/>
        <v>1</v>
      </c>
      <c r="F9906" s="96">
        <v>2.16</v>
      </c>
      <c r="G9906" s="91">
        <f t="shared" si="272"/>
        <v>8.1150000000000002</v>
      </c>
      <c r="H9906" s="41">
        <f t="shared" si="273"/>
        <v>2.1676040424711829E-4</v>
      </c>
      <c r="I9906" s="42">
        <f t="shared" si="274"/>
        <v>133.13488567284796</v>
      </c>
      <c r="J9906" s="41">
        <f t="shared" si="275"/>
        <v>2.2541666666666668E-4</v>
      </c>
      <c r="K9906" s="42">
        <f t="shared" si="276"/>
        <v>5.1771622043160503</v>
      </c>
      <c r="L9906" s="41">
        <f t="shared" si="277"/>
        <v>2.1676040424711829E-4</v>
      </c>
      <c r="M9906" s="42">
        <f t="shared" si="278"/>
        <v>4.8935135126168374</v>
      </c>
    </row>
    <row r="9907" spans="1:13" x14ac:dyDescent="0.2">
      <c r="A9907" s="84">
        <v>360</v>
      </c>
      <c r="B9907" s="85">
        <v>43230</v>
      </c>
      <c r="C9907" s="105">
        <v>14.11</v>
      </c>
      <c r="D9907" s="195">
        <f t="shared" si="271"/>
        <v>1</v>
      </c>
      <c r="F9907" s="96">
        <v>2.1800000000000002</v>
      </c>
      <c r="G9907" s="91">
        <f t="shared" si="272"/>
        <v>8.1449999999999996</v>
      </c>
      <c r="H9907" s="41">
        <f t="shared" si="273"/>
        <v>2.1753124887258224E-4</v>
      </c>
      <c r="I9907" s="42">
        <f t="shared" si="274"/>
        <v>133.16384667079689</v>
      </c>
      <c r="J9907" s="41">
        <f t="shared" si="275"/>
        <v>2.2625E-4</v>
      </c>
      <c r="K9907" s="42">
        <f t="shared" si="276"/>
        <v>5.1773884543160502</v>
      </c>
      <c r="L9907" s="41">
        <f t="shared" si="277"/>
        <v>2.1753124887258224E-4</v>
      </c>
      <c r="M9907" s="42">
        <f t="shared" si="278"/>
        <v>4.89373104386571</v>
      </c>
    </row>
    <row r="9908" spans="1:13" x14ac:dyDescent="0.2">
      <c r="A9908" s="84">
        <v>360</v>
      </c>
      <c r="B9908" s="85">
        <v>43231</v>
      </c>
      <c r="C9908" s="105">
        <v>14.19</v>
      </c>
      <c r="D9908" s="195">
        <f t="shared" si="271"/>
        <v>1</v>
      </c>
      <c r="F9908" s="96">
        <v>2.1800000000000002</v>
      </c>
      <c r="G9908" s="91">
        <f t="shared" si="272"/>
        <v>8.1850000000000005</v>
      </c>
      <c r="H9908" s="41">
        <f t="shared" si="273"/>
        <v>2.1855871006226657E-4</v>
      </c>
      <c r="I9908" s="42">
        <f t="shared" si="274"/>
        <v>133.19295078935218</v>
      </c>
      <c r="J9908" s="41">
        <f t="shared" si="275"/>
        <v>2.2736111111111112E-4</v>
      </c>
      <c r="K9908" s="42">
        <f t="shared" si="276"/>
        <v>5.1776158154271616</v>
      </c>
      <c r="L9908" s="41">
        <f t="shared" si="277"/>
        <v>2.1855871006226657E-4</v>
      </c>
      <c r="M9908" s="42">
        <f t="shared" si="278"/>
        <v>4.8939496025757725</v>
      </c>
    </row>
    <row r="9909" spans="1:13" x14ac:dyDescent="0.2">
      <c r="A9909" s="84">
        <v>360</v>
      </c>
      <c r="B9909" s="85">
        <v>43232</v>
      </c>
      <c r="C9909" s="105">
        <v>14.19</v>
      </c>
      <c r="D9909" s="195">
        <f t="shared" si="271"/>
        <v>1</v>
      </c>
      <c r="F9909" s="96">
        <v>2.1800000000000002</v>
      </c>
      <c r="G9909" s="91">
        <f t="shared" si="272"/>
        <v>8.1850000000000005</v>
      </c>
      <c r="H9909" s="41">
        <f t="shared" si="273"/>
        <v>2.1855871006226657E-4</v>
      </c>
      <c r="I9909" s="42">
        <f t="shared" si="274"/>
        <v>133.2220612688661</v>
      </c>
      <c r="J9909" s="41">
        <f t="shared" si="275"/>
        <v>2.2736111111111112E-4</v>
      </c>
      <c r="K9909" s="42">
        <f t="shared" si="276"/>
        <v>5.1778431765382731</v>
      </c>
      <c r="L9909" s="41">
        <f t="shared" si="277"/>
        <v>2.1855871006226657E-4</v>
      </c>
      <c r="M9909" s="42">
        <f t="shared" si="278"/>
        <v>4.894168161285835</v>
      </c>
    </row>
    <row r="9910" spans="1:13" x14ac:dyDescent="0.2">
      <c r="A9910" s="84">
        <v>360</v>
      </c>
      <c r="B9910" s="85">
        <v>43233</v>
      </c>
      <c r="C9910" s="105">
        <v>14.19</v>
      </c>
      <c r="D9910" s="195">
        <f t="shared" si="271"/>
        <v>1</v>
      </c>
      <c r="F9910" s="96">
        <v>2.1800000000000002</v>
      </c>
      <c r="G9910" s="91">
        <f t="shared" si="272"/>
        <v>8.1850000000000005</v>
      </c>
      <c r="H9910" s="41">
        <f t="shared" si="273"/>
        <v>2.1855871006226657E-4</v>
      </c>
      <c r="I9910" s="42">
        <f t="shared" si="274"/>
        <v>133.25117811072886</v>
      </c>
      <c r="J9910" s="41">
        <f t="shared" si="275"/>
        <v>2.2736111111111112E-4</v>
      </c>
      <c r="K9910" s="42">
        <f t="shared" si="276"/>
        <v>5.1780705376493845</v>
      </c>
      <c r="L9910" s="41">
        <f t="shared" si="277"/>
        <v>2.1855871006226657E-4</v>
      </c>
      <c r="M9910" s="42">
        <f t="shared" si="278"/>
        <v>4.8943867199958975</v>
      </c>
    </row>
    <row r="9911" spans="1:13" x14ac:dyDescent="0.2">
      <c r="A9911" s="84">
        <v>360</v>
      </c>
      <c r="B9911" s="85">
        <v>43234</v>
      </c>
      <c r="C9911" s="105">
        <v>14.07</v>
      </c>
      <c r="D9911" s="195">
        <f t="shared" si="271"/>
        <v>1</v>
      </c>
      <c r="F9911" s="96">
        <v>2.17</v>
      </c>
      <c r="G9911" s="91">
        <f t="shared" si="272"/>
        <v>8.120000000000001</v>
      </c>
      <c r="H9911" s="41">
        <f t="shared" si="273"/>
        <v>2.1688889316284765E-4</v>
      </c>
      <c r="I9911" s="42">
        <f t="shared" si="274"/>
        <v>133.28007881126194</v>
      </c>
      <c r="J9911" s="41">
        <f t="shared" si="275"/>
        <v>2.2555555555555558E-4</v>
      </c>
      <c r="K9911" s="42">
        <f t="shared" si="276"/>
        <v>5.1782960932049402</v>
      </c>
      <c r="L9911" s="41">
        <f t="shared" si="277"/>
        <v>2.1688889316284765E-4</v>
      </c>
      <c r="M9911" s="42">
        <f t="shared" si="278"/>
        <v>4.8946036088890601</v>
      </c>
    </row>
    <row r="9912" spans="1:13" x14ac:dyDescent="0.2">
      <c r="A9912" s="84">
        <v>360</v>
      </c>
      <c r="B9912" s="85">
        <v>43235</v>
      </c>
      <c r="C9912" s="105">
        <v>14.14</v>
      </c>
      <c r="D9912" s="195">
        <f t="shared" si="271"/>
        <v>1</v>
      </c>
      <c r="F9912" s="96">
        <v>2.17</v>
      </c>
      <c r="G9912" s="91">
        <f t="shared" si="272"/>
        <v>8.1550000000000011</v>
      </c>
      <c r="H9912" s="41">
        <f t="shared" si="273"/>
        <v>2.1778814969453109E-4</v>
      </c>
      <c r="I9912" s="42">
        <f t="shared" si="274"/>
        <v>133.3091056330174</v>
      </c>
      <c r="J9912" s="41">
        <f t="shared" si="275"/>
        <v>2.2652777777777781E-4</v>
      </c>
      <c r="K9912" s="42">
        <f t="shared" si="276"/>
        <v>5.1785226209827178</v>
      </c>
      <c r="L9912" s="41">
        <f t="shared" si="277"/>
        <v>2.1778814969453109E-4</v>
      </c>
      <c r="M9912" s="42">
        <f t="shared" si="278"/>
        <v>4.8948213970387542</v>
      </c>
    </row>
    <row r="9913" spans="1:13" x14ac:dyDescent="0.2">
      <c r="A9913" s="84">
        <v>360</v>
      </c>
      <c r="B9913" s="85">
        <v>43236</v>
      </c>
      <c r="C9913" s="105">
        <v>14.12</v>
      </c>
      <c r="D9913" s="195">
        <f t="shared" si="271"/>
        <v>1</v>
      </c>
      <c r="F9913" s="96">
        <v>2.1800000000000002</v>
      </c>
      <c r="G9913" s="91">
        <f t="shared" si="272"/>
        <v>8.15</v>
      </c>
      <c r="H9913" s="41">
        <f t="shared" si="273"/>
        <v>2.1765970224452147E-4</v>
      </c>
      <c r="I9913" s="42">
        <f t="shared" si="274"/>
        <v>133.33812165325597</v>
      </c>
      <c r="J9913" s="41">
        <f t="shared" si="275"/>
        <v>2.263888888888889E-4</v>
      </c>
      <c r="K9913" s="42">
        <f t="shared" si="276"/>
        <v>5.1787490098716065</v>
      </c>
      <c r="L9913" s="41">
        <f t="shared" si="277"/>
        <v>2.1765970224452147E-4</v>
      </c>
      <c r="M9913" s="42">
        <f t="shared" si="278"/>
        <v>4.8950390567409983</v>
      </c>
    </row>
    <row r="9914" spans="1:13" x14ac:dyDescent="0.2">
      <c r="A9914" s="84">
        <v>360</v>
      </c>
      <c r="B9914" s="85">
        <v>43237</v>
      </c>
      <c r="C9914" s="105">
        <v>14.09</v>
      </c>
      <c r="D9914" s="195">
        <f t="shared" si="271"/>
        <v>1</v>
      </c>
      <c r="F9914" s="96">
        <v>2.1800000000000002</v>
      </c>
      <c r="G9914" s="91">
        <f t="shared" si="272"/>
        <v>8.1349999999999998</v>
      </c>
      <c r="H9914" s="41">
        <f t="shared" si="273"/>
        <v>2.172743243602504E-4</v>
      </c>
      <c r="I9914" s="42">
        <f t="shared" si="274"/>
        <v>133.36709260354965</v>
      </c>
      <c r="J9914" s="41">
        <f t="shared" si="275"/>
        <v>2.2597222222222222E-4</v>
      </c>
      <c r="K9914" s="42">
        <f t="shared" si="276"/>
        <v>5.1789749820938287</v>
      </c>
      <c r="L9914" s="41">
        <f t="shared" si="277"/>
        <v>2.172743243602504E-4</v>
      </c>
      <c r="M9914" s="42">
        <f t="shared" si="278"/>
        <v>4.8952563310653581</v>
      </c>
    </row>
    <row r="9915" spans="1:13" x14ac:dyDescent="0.2">
      <c r="A9915" s="84">
        <v>360</v>
      </c>
      <c r="B9915" s="85">
        <v>43238</v>
      </c>
      <c r="C9915" s="105">
        <v>14.05</v>
      </c>
      <c r="D9915" s="195">
        <f t="shared" si="271"/>
        <v>1</v>
      </c>
      <c r="F9915" s="96">
        <v>2.16</v>
      </c>
      <c r="G9915" s="91">
        <f t="shared" si="272"/>
        <v>8.1050000000000004</v>
      </c>
      <c r="H9915" s="41">
        <f t="shared" si="273"/>
        <v>2.1650340863743622E-4</v>
      </c>
      <c r="I9915" s="42">
        <f t="shared" si="274"/>
        <v>133.39596703369838</v>
      </c>
      <c r="J9915" s="41">
        <f t="shared" si="275"/>
        <v>2.251388888888889E-4</v>
      </c>
      <c r="K9915" s="42">
        <f t="shared" si="276"/>
        <v>5.1792001209827179</v>
      </c>
      <c r="L9915" s="41">
        <f t="shared" si="277"/>
        <v>2.1650340863743622E-4</v>
      </c>
      <c r="M9915" s="42">
        <f t="shared" si="278"/>
        <v>4.8954728344739955</v>
      </c>
    </row>
    <row r="9916" spans="1:13" x14ac:dyDescent="0.2">
      <c r="A9916" s="84">
        <v>360</v>
      </c>
      <c r="B9916" s="85">
        <v>43239</v>
      </c>
      <c r="C9916" s="105">
        <v>14.05</v>
      </c>
      <c r="D9916" s="195">
        <f t="shared" si="271"/>
        <v>1</v>
      </c>
      <c r="F9916" s="96">
        <v>2.16</v>
      </c>
      <c r="G9916" s="91">
        <f t="shared" si="272"/>
        <v>8.1050000000000004</v>
      </c>
      <c r="H9916" s="41">
        <f t="shared" si="273"/>
        <v>2.1650340863743622E-4</v>
      </c>
      <c r="I9916" s="42">
        <f t="shared" si="274"/>
        <v>133.42484771525966</v>
      </c>
      <c r="J9916" s="41">
        <f t="shared" si="275"/>
        <v>2.251388888888889E-4</v>
      </c>
      <c r="K9916" s="42">
        <f t="shared" si="276"/>
        <v>5.1794252598716071</v>
      </c>
      <c r="L9916" s="41">
        <f t="shared" si="277"/>
        <v>2.1650340863743622E-4</v>
      </c>
      <c r="M9916" s="42">
        <f t="shared" si="278"/>
        <v>4.8956893378826329</v>
      </c>
    </row>
    <row r="9917" spans="1:13" x14ac:dyDescent="0.2">
      <c r="A9917" s="84">
        <v>360</v>
      </c>
      <c r="B9917" s="85">
        <v>43240</v>
      </c>
      <c r="C9917" s="105">
        <v>14.05</v>
      </c>
      <c r="D9917" s="195">
        <f t="shared" ref="D9917:D9980" si="279">B9917-B9916</f>
        <v>1</v>
      </c>
      <c r="F9917" s="96">
        <v>2.16</v>
      </c>
      <c r="G9917" s="91">
        <f t="shared" si="272"/>
        <v>8.1050000000000004</v>
      </c>
      <c r="H9917" s="41">
        <f t="shared" si="273"/>
        <v>2.1650340863743622E-4</v>
      </c>
      <c r="I9917" s="42">
        <f t="shared" si="274"/>
        <v>133.45373464958695</v>
      </c>
      <c r="J9917" s="41">
        <f t="shared" si="275"/>
        <v>2.251388888888889E-4</v>
      </c>
      <c r="K9917" s="42">
        <f t="shared" si="276"/>
        <v>5.1796503987604963</v>
      </c>
      <c r="L9917" s="41">
        <f t="shared" si="277"/>
        <v>2.1650340863743622E-4</v>
      </c>
      <c r="M9917" s="42">
        <f t="shared" si="278"/>
        <v>4.8959058412912704</v>
      </c>
    </row>
    <row r="9918" spans="1:13" x14ac:dyDescent="0.2">
      <c r="A9918" s="84">
        <v>360</v>
      </c>
      <c r="B9918" s="85">
        <v>43241</v>
      </c>
      <c r="C9918" s="105">
        <v>14.04</v>
      </c>
      <c r="D9918" s="195">
        <f t="shared" si="279"/>
        <v>1</v>
      </c>
      <c r="F9918" s="96">
        <v>2.1800000000000002</v>
      </c>
      <c r="G9918" s="91">
        <f t="shared" si="272"/>
        <v>8.11</v>
      </c>
      <c r="H9918" s="41">
        <f t="shared" si="273"/>
        <v>2.1663190940546251E-4</v>
      </c>
      <c r="I9918" s="42">
        <f t="shared" si="274"/>
        <v>133.48264498694138</v>
      </c>
      <c r="J9918" s="41">
        <f t="shared" si="275"/>
        <v>2.2527777777777778E-4</v>
      </c>
      <c r="K9918" s="42">
        <f t="shared" si="276"/>
        <v>5.1798756765382743</v>
      </c>
      <c r="L9918" s="41">
        <f t="shared" si="277"/>
        <v>2.1663190940546251E-4</v>
      </c>
      <c r="M9918" s="42">
        <f t="shared" si="278"/>
        <v>4.8961224732006761</v>
      </c>
    </row>
    <row r="9919" spans="1:13" x14ac:dyDescent="0.2">
      <c r="A9919" s="84">
        <v>360</v>
      </c>
      <c r="B9919" s="85">
        <v>43242</v>
      </c>
      <c r="C9919" s="105">
        <v>14.04</v>
      </c>
      <c r="D9919" s="195">
        <f t="shared" si="279"/>
        <v>1</v>
      </c>
      <c r="F9919" s="96">
        <v>2.1800000000000002</v>
      </c>
      <c r="G9919" s="91">
        <f t="shared" si="272"/>
        <v>8.11</v>
      </c>
      <c r="H9919" s="41">
        <f t="shared" si="273"/>
        <v>2.1663190940546251E-4</v>
      </c>
      <c r="I9919" s="42">
        <f t="shared" si="274"/>
        <v>133.51156158719741</v>
      </c>
      <c r="J9919" s="41">
        <f t="shared" si="275"/>
        <v>2.2527777777777778E-4</v>
      </c>
      <c r="K9919" s="42">
        <f t="shared" si="276"/>
        <v>5.1801009543160523</v>
      </c>
      <c r="L9919" s="41">
        <f t="shared" si="277"/>
        <v>2.1663190940546251E-4</v>
      </c>
      <c r="M9919" s="42">
        <f t="shared" si="278"/>
        <v>4.8963391051100817</v>
      </c>
    </row>
    <row r="9920" spans="1:13" x14ac:dyDescent="0.2">
      <c r="A9920" s="84">
        <v>360</v>
      </c>
      <c r="B9920" s="85">
        <v>43243</v>
      </c>
      <c r="C9920" s="105">
        <v>13.98</v>
      </c>
      <c r="D9920" s="195">
        <f t="shared" si="279"/>
        <v>1</v>
      </c>
      <c r="F9920" s="96">
        <v>2.2000000000000002</v>
      </c>
      <c r="G9920" s="91">
        <f t="shared" si="272"/>
        <v>8.09</v>
      </c>
      <c r="H9920" s="41">
        <f t="shared" si="273"/>
        <v>2.1611787076958322E-4</v>
      </c>
      <c r="I9920" s="42">
        <f t="shared" si="274"/>
        <v>133.54041582161076</v>
      </c>
      <c r="J9920" s="41">
        <f t="shared" si="275"/>
        <v>2.2472222222222221E-4</v>
      </c>
      <c r="K9920" s="42">
        <f t="shared" si="276"/>
        <v>5.1803256765382741</v>
      </c>
      <c r="L9920" s="41">
        <f t="shared" si="277"/>
        <v>2.1611787076958322E-4</v>
      </c>
      <c r="M9920" s="42">
        <f t="shared" si="278"/>
        <v>4.8965552229808509</v>
      </c>
    </row>
    <row r="9921" spans="1:13" x14ac:dyDescent="0.2">
      <c r="A9921" s="84">
        <v>360</v>
      </c>
      <c r="B9921" s="85">
        <v>43244</v>
      </c>
      <c r="C9921" s="105">
        <v>13.89</v>
      </c>
      <c r="D9921" s="195">
        <f t="shared" si="279"/>
        <v>1</v>
      </c>
      <c r="F9921" s="96">
        <v>2.2200000000000002</v>
      </c>
      <c r="G9921" s="91">
        <f t="shared" si="272"/>
        <v>8.0549999999999997</v>
      </c>
      <c r="H9921" s="41">
        <f t="shared" si="273"/>
        <v>2.15218074884449E-4</v>
      </c>
      <c r="I9921" s="42">
        <f t="shared" si="274"/>
        <v>133.56915613282317</v>
      </c>
      <c r="J9921" s="41">
        <f t="shared" si="275"/>
        <v>2.2374999999999999E-4</v>
      </c>
      <c r="K9921" s="42">
        <f t="shared" si="276"/>
        <v>5.1805494265382741</v>
      </c>
      <c r="L9921" s="41">
        <f t="shared" si="277"/>
        <v>2.15218074884449E-4</v>
      </c>
      <c r="M9921" s="42">
        <f t="shared" si="278"/>
        <v>4.8967704410557351</v>
      </c>
    </row>
    <row r="9922" spans="1:13" x14ac:dyDescent="0.2">
      <c r="A9922" s="84">
        <v>360</v>
      </c>
      <c r="B9922" s="85">
        <v>43245</v>
      </c>
      <c r="C9922" s="105">
        <v>13.94</v>
      </c>
      <c r="D9922" s="195">
        <f t="shared" si="279"/>
        <v>1</v>
      </c>
      <c r="F9922" s="96">
        <v>2.2200000000000002</v>
      </c>
      <c r="G9922" s="91">
        <f t="shared" si="272"/>
        <v>8.08</v>
      </c>
      <c r="H9922" s="41">
        <f t="shared" si="273"/>
        <v>2.1586081588220729E-4</v>
      </c>
      <c r="I9922" s="42">
        <f t="shared" si="274"/>
        <v>133.59798847984268</v>
      </c>
      <c r="J9922" s="41">
        <f t="shared" si="275"/>
        <v>2.2444444444444446E-4</v>
      </c>
      <c r="K9922" s="42">
        <f t="shared" si="276"/>
        <v>5.1807738709827182</v>
      </c>
      <c r="L9922" s="41">
        <f t="shared" si="277"/>
        <v>2.1586081588220729E-4</v>
      </c>
      <c r="M9922" s="42">
        <f t="shared" si="278"/>
        <v>4.8969863018716175</v>
      </c>
    </row>
    <row r="9923" spans="1:13" x14ac:dyDescent="0.2">
      <c r="A9923" s="84">
        <v>360</v>
      </c>
      <c r="B9923" s="85">
        <v>43246</v>
      </c>
      <c r="C9923" s="105">
        <v>13.94</v>
      </c>
      <c r="D9923" s="195">
        <f t="shared" si="279"/>
        <v>1</v>
      </c>
      <c r="F9923" s="96">
        <v>2.2200000000000002</v>
      </c>
      <c r="G9923" s="91">
        <f t="shared" si="272"/>
        <v>8.08</v>
      </c>
      <c r="H9923" s="41">
        <f t="shared" si="273"/>
        <v>2.1586081588220729E-4</v>
      </c>
      <c r="I9923" s="42">
        <f t="shared" si="274"/>
        <v>133.62682705063617</v>
      </c>
      <c r="J9923" s="41">
        <f t="shared" si="275"/>
        <v>2.2444444444444446E-4</v>
      </c>
      <c r="K9923" s="42">
        <f t="shared" si="276"/>
        <v>5.1809983154271624</v>
      </c>
      <c r="L9923" s="41">
        <f t="shared" si="277"/>
        <v>2.1586081588220729E-4</v>
      </c>
      <c r="M9923" s="42">
        <f t="shared" si="278"/>
        <v>4.8972021626875</v>
      </c>
    </row>
    <row r="9924" spans="1:13" x14ac:dyDescent="0.2">
      <c r="A9924" s="84">
        <v>360</v>
      </c>
      <c r="B9924" s="85">
        <v>43247</v>
      </c>
      <c r="C9924" s="105">
        <v>13.94</v>
      </c>
      <c r="D9924" s="195">
        <f t="shared" si="279"/>
        <v>1</v>
      </c>
      <c r="F9924" s="96">
        <v>2.2200000000000002</v>
      </c>
      <c r="G9924" s="91">
        <f t="shared" si="272"/>
        <v>8.08</v>
      </c>
      <c r="H9924" s="41">
        <f t="shared" si="273"/>
        <v>2.1586081588220729E-4</v>
      </c>
      <c r="I9924" s="42">
        <f t="shared" si="274"/>
        <v>133.65567184654708</v>
      </c>
      <c r="J9924" s="41">
        <f t="shared" si="275"/>
        <v>2.2444444444444446E-4</v>
      </c>
      <c r="K9924" s="42">
        <f t="shared" si="276"/>
        <v>5.1812227598716065</v>
      </c>
      <c r="L9924" s="41">
        <f t="shared" si="277"/>
        <v>2.1586081588220729E-4</v>
      </c>
      <c r="M9924" s="42">
        <f t="shared" si="278"/>
        <v>4.8974180235033824</v>
      </c>
    </row>
    <row r="9925" spans="1:13" x14ac:dyDescent="0.2">
      <c r="A9925" s="84">
        <v>360</v>
      </c>
      <c r="B9925" s="85">
        <v>43248</v>
      </c>
      <c r="C9925" s="105">
        <v>14.09</v>
      </c>
      <c r="D9925" s="195">
        <f t="shared" si="279"/>
        <v>1</v>
      </c>
      <c r="F9925" s="96">
        <v>2.21</v>
      </c>
      <c r="G9925" s="91">
        <f t="shared" si="272"/>
        <v>8.15</v>
      </c>
      <c r="H9925" s="41">
        <f t="shared" si="273"/>
        <v>2.1765970224452147E-4</v>
      </c>
      <c r="I9925" s="42">
        <f t="shared" si="274"/>
        <v>133.68476330028449</v>
      </c>
      <c r="J9925" s="41">
        <f t="shared" si="275"/>
        <v>2.263888888888889E-4</v>
      </c>
      <c r="K9925" s="42">
        <f t="shared" si="276"/>
        <v>5.1814491487604952</v>
      </c>
      <c r="L9925" s="41">
        <f t="shared" si="277"/>
        <v>2.1765970224452147E-4</v>
      </c>
      <c r="M9925" s="42">
        <f t="shared" si="278"/>
        <v>4.8976356832056265</v>
      </c>
    </row>
    <row r="9926" spans="1:13" x14ac:dyDescent="0.2">
      <c r="A9926" s="84">
        <v>360</v>
      </c>
      <c r="B9926" s="85">
        <v>43249</v>
      </c>
      <c r="C9926" s="105">
        <v>14.07</v>
      </c>
      <c r="D9926" s="195">
        <f t="shared" si="279"/>
        <v>1</v>
      </c>
      <c r="F9926" s="96">
        <v>2.2999999999999998</v>
      </c>
      <c r="G9926" s="91">
        <f t="shared" si="272"/>
        <v>8.1850000000000005</v>
      </c>
      <c r="H9926" s="41">
        <f t="shared" si="273"/>
        <v>2.1855871006226657E-4</v>
      </c>
      <c r="I9926" s="42">
        <f t="shared" si="274"/>
        <v>133.71398126970638</v>
      </c>
      <c r="J9926" s="41">
        <f t="shared" si="275"/>
        <v>2.2736111111111112E-4</v>
      </c>
      <c r="K9926" s="42">
        <f t="shared" si="276"/>
        <v>5.1816765098716067</v>
      </c>
      <c r="L9926" s="41">
        <f t="shared" si="277"/>
        <v>2.1855871006226657E-4</v>
      </c>
      <c r="M9926" s="42">
        <f t="shared" si="278"/>
        <v>4.897854241915689</v>
      </c>
    </row>
    <row r="9927" spans="1:13" x14ac:dyDescent="0.2">
      <c r="A9927" s="84">
        <v>360</v>
      </c>
      <c r="B9927" s="85">
        <v>43250</v>
      </c>
      <c r="C9927" s="105">
        <v>14.05</v>
      </c>
      <c r="D9927" s="195">
        <f t="shared" si="279"/>
        <v>1</v>
      </c>
      <c r="F9927" s="96">
        <v>2.3199999999999998</v>
      </c>
      <c r="G9927" s="91">
        <f t="shared" si="272"/>
        <v>8.1850000000000005</v>
      </c>
      <c r="H9927" s="41">
        <f t="shared" si="273"/>
        <v>2.1855871006226657E-4</v>
      </c>
      <c r="I9927" s="42">
        <f t="shared" si="274"/>
        <v>133.74320562496999</v>
      </c>
      <c r="J9927" s="41">
        <f t="shared" si="275"/>
        <v>2.2736111111111112E-4</v>
      </c>
      <c r="K9927" s="42">
        <f t="shared" si="276"/>
        <v>5.1819038709827181</v>
      </c>
      <c r="L9927" s="41">
        <f t="shared" si="277"/>
        <v>2.1855871006226657E-4</v>
      </c>
      <c r="M9927" s="42">
        <f t="shared" si="278"/>
        <v>4.8980728006257515</v>
      </c>
    </row>
    <row r="9928" spans="1:13" x14ac:dyDescent="0.2">
      <c r="A9928" s="84">
        <v>360</v>
      </c>
      <c r="B9928" s="85">
        <v>43251</v>
      </c>
      <c r="C9928" s="105">
        <v>14.11</v>
      </c>
      <c r="D9928" s="195">
        <f t="shared" si="279"/>
        <v>1</v>
      </c>
      <c r="F9928" s="96">
        <v>2.3199999999999998</v>
      </c>
      <c r="G9928" s="91">
        <f t="shared" si="272"/>
        <v>8.2149999999999999</v>
      </c>
      <c r="H9928" s="41">
        <f t="shared" si="273"/>
        <v>2.1932905737465092E-4</v>
      </c>
      <c r="I9928" s="42">
        <f t="shared" si="274"/>
        <v>133.77253939618998</v>
      </c>
      <c r="J9928" s="41">
        <f t="shared" si="275"/>
        <v>2.2819444444444444E-4</v>
      </c>
      <c r="K9928" s="42">
        <f t="shared" si="276"/>
        <v>5.1821320654271625</v>
      </c>
      <c r="L9928" s="41">
        <f t="shared" si="277"/>
        <v>2.1932905737465092E-4</v>
      </c>
      <c r="M9928" s="42">
        <f t="shared" si="278"/>
        <v>4.8982921296831261</v>
      </c>
    </row>
    <row r="9929" spans="1:13" x14ac:dyDescent="0.2">
      <c r="A9929" s="84">
        <v>360</v>
      </c>
      <c r="B9929" s="85">
        <v>43252</v>
      </c>
      <c r="C9929" s="105">
        <v>14.06</v>
      </c>
      <c r="D9929" s="195">
        <f t="shared" si="279"/>
        <v>1</v>
      </c>
      <c r="F9929" s="96">
        <v>2.2799999999999998</v>
      </c>
      <c r="G9929" s="91">
        <f t="shared" si="272"/>
        <v>8.17</v>
      </c>
      <c r="H9929" s="41">
        <f t="shared" si="273"/>
        <v>2.1817345651786724E-4</v>
      </c>
      <c r="I9929" s="42">
        <f t="shared" si="274"/>
        <v>133.80172501349722</v>
      </c>
      <c r="J9929" s="41">
        <f t="shared" si="275"/>
        <v>2.2694444444444444E-4</v>
      </c>
      <c r="K9929" s="42">
        <f t="shared" si="276"/>
        <v>5.1823590098716066</v>
      </c>
      <c r="L9929" s="41">
        <f t="shared" si="277"/>
        <v>2.1817345651786724E-4</v>
      </c>
      <c r="M9929" s="42">
        <f t="shared" si="278"/>
        <v>4.898510303139644</v>
      </c>
    </row>
    <row r="9930" spans="1:13" x14ac:dyDescent="0.2">
      <c r="A9930" s="84">
        <v>360</v>
      </c>
      <c r="B9930" s="85">
        <v>43253</v>
      </c>
      <c r="C9930" s="105">
        <v>14.06</v>
      </c>
      <c r="D9930" s="195">
        <f t="shared" si="279"/>
        <v>1</v>
      </c>
      <c r="F9930" s="96">
        <v>2.2799999999999998</v>
      </c>
      <c r="G9930" s="91">
        <f t="shared" ref="G9930:G9993" si="280">(C9930+F9930)/2</f>
        <v>8.17</v>
      </c>
      <c r="H9930" s="41">
        <f t="shared" ref="H9930:H9993" si="281">((1+G9930/100)^(1/360))-1</f>
        <v>2.1817345651786724E-4</v>
      </c>
      <c r="I9930" s="42">
        <f t="shared" ref="I9930:I9993" si="282">I9929*(1+H9930)</f>
        <v>133.83091699833147</v>
      </c>
      <c r="J9930" s="41">
        <f t="shared" ref="J9930:J9993" si="283">((C9930+F9930)/2)/36000</f>
        <v>2.2694444444444444E-4</v>
      </c>
      <c r="K9930" s="42">
        <f t="shared" ref="K9930:K9993" si="284">K9929+J9930</f>
        <v>5.1825859543160506</v>
      </c>
      <c r="L9930" s="41">
        <f t="shared" ref="L9930:L9993" si="285">((1+G9930/100)^(1/360))-1</f>
        <v>2.1817345651786724E-4</v>
      </c>
      <c r="M9930" s="42">
        <f t="shared" ref="M9930:M9993" si="286">M9929+L9930</f>
        <v>4.8987284765961618</v>
      </c>
    </row>
    <row r="9931" spans="1:13" x14ac:dyDescent="0.2">
      <c r="A9931" s="84">
        <v>360</v>
      </c>
      <c r="B9931" s="85">
        <v>43254</v>
      </c>
      <c r="C9931" s="105">
        <v>14.06</v>
      </c>
      <c r="D9931" s="195">
        <f t="shared" si="279"/>
        <v>1</v>
      </c>
      <c r="F9931" s="96">
        <v>2.2799999999999998</v>
      </c>
      <c r="G9931" s="91">
        <f t="shared" si="280"/>
        <v>8.17</v>
      </c>
      <c r="H9931" s="41">
        <f t="shared" si="281"/>
        <v>2.1817345651786724E-4</v>
      </c>
      <c r="I9931" s="42">
        <f t="shared" si="282"/>
        <v>133.86011535208195</v>
      </c>
      <c r="J9931" s="41">
        <f t="shared" si="283"/>
        <v>2.2694444444444444E-4</v>
      </c>
      <c r="K9931" s="42">
        <f t="shared" si="284"/>
        <v>5.1828128987604947</v>
      </c>
      <c r="L9931" s="41">
        <f t="shared" si="285"/>
        <v>2.1817345651786724E-4</v>
      </c>
      <c r="M9931" s="42">
        <f t="shared" si="286"/>
        <v>4.8989466500526797</v>
      </c>
    </row>
    <row r="9932" spans="1:13" x14ac:dyDescent="0.2">
      <c r="A9932" s="84">
        <v>360</v>
      </c>
      <c r="B9932" s="85">
        <v>43255</v>
      </c>
      <c r="C9932" s="105">
        <v>13.98</v>
      </c>
      <c r="D9932" s="195">
        <f t="shared" si="279"/>
        <v>1</v>
      </c>
      <c r="F9932" s="96">
        <v>2.23</v>
      </c>
      <c r="G9932" s="91">
        <f t="shared" si="280"/>
        <v>8.1050000000000004</v>
      </c>
      <c r="H9932" s="41">
        <f t="shared" si="281"/>
        <v>2.1650340863743622E-4</v>
      </c>
      <c r="I9932" s="42">
        <f t="shared" si="282"/>
        <v>133.88909652333626</v>
      </c>
      <c r="J9932" s="41">
        <f t="shared" si="283"/>
        <v>2.251388888888889E-4</v>
      </c>
      <c r="K9932" s="42">
        <f t="shared" si="284"/>
        <v>5.1830380376493839</v>
      </c>
      <c r="L9932" s="41">
        <f t="shared" si="285"/>
        <v>2.1650340863743622E-4</v>
      </c>
      <c r="M9932" s="42">
        <f t="shared" si="286"/>
        <v>4.8991631534613171</v>
      </c>
    </row>
    <row r="9933" spans="1:13" x14ac:dyDescent="0.2">
      <c r="A9933" s="84">
        <v>360</v>
      </c>
      <c r="B9933" s="85">
        <v>43256</v>
      </c>
      <c r="C9933" s="105">
        <v>14.14</v>
      </c>
      <c r="D9933" s="195">
        <f t="shared" si="279"/>
        <v>1</v>
      </c>
      <c r="F9933" s="96">
        <v>2.2400000000000002</v>
      </c>
      <c r="G9933" s="91">
        <f t="shared" si="280"/>
        <v>8.1900000000000013</v>
      </c>
      <c r="H9933" s="41">
        <f t="shared" si="281"/>
        <v>2.1868711607342384E-4</v>
      </c>
      <c r="I9933" s="42">
        <f t="shared" si="282"/>
        <v>133.91837634372862</v>
      </c>
      <c r="J9933" s="41">
        <f t="shared" si="283"/>
        <v>2.2750000000000003E-4</v>
      </c>
      <c r="K9933" s="42">
        <f t="shared" si="284"/>
        <v>5.1832655376493841</v>
      </c>
      <c r="L9933" s="41">
        <f t="shared" si="285"/>
        <v>2.1868711607342384E-4</v>
      </c>
      <c r="M9933" s="42">
        <f t="shared" si="286"/>
        <v>4.8993818405773908</v>
      </c>
    </row>
    <row r="9934" spans="1:13" x14ac:dyDescent="0.2">
      <c r="A9934" s="84">
        <v>360</v>
      </c>
      <c r="B9934" s="85">
        <v>43257</v>
      </c>
      <c r="C9934" s="105">
        <v>14.04</v>
      </c>
      <c r="D9934" s="195">
        <f t="shared" si="279"/>
        <v>1</v>
      </c>
      <c r="F9934" s="96">
        <v>2.2400000000000002</v>
      </c>
      <c r="G9934" s="91">
        <f t="shared" si="280"/>
        <v>8.14</v>
      </c>
      <c r="H9934" s="41">
        <f t="shared" si="281"/>
        <v>2.1740278957782522E-4</v>
      </c>
      <c r="I9934" s="42">
        <f t="shared" si="282"/>
        <v>133.94749057232147</v>
      </c>
      <c r="J9934" s="41">
        <f t="shared" si="283"/>
        <v>2.2611111111111112E-4</v>
      </c>
      <c r="K9934" s="42">
        <f t="shared" si="284"/>
        <v>5.1834916487604952</v>
      </c>
      <c r="L9934" s="41">
        <f t="shared" si="285"/>
        <v>2.1740278957782522E-4</v>
      </c>
      <c r="M9934" s="42">
        <f t="shared" si="286"/>
        <v>4.8995992433669686</v>
      </c>
    </row>
    <row r="9935" spans="1:13" x14ac:dyDescent="0.2">
      <c r="A9935" s="84">
        <v>360</v>
      </c>
      <c r="B9935" s="85">
        <v>43258</v>
      </c>
      <c r="C9935" s="105">
        <v>14.08</v>
      </c>
      <c r="D9935" s="195">
        <f t="shared" si="279"/>
        <v>1</v>
      </c>
      <c r="F9935" s="96">
        <v>2.2400000000000002</v>
      </c>
      <c r="G9935" s="91">
        <f t="shared" si="280"/>
        <v>8.16</v>
      </c>
      <c r="H9935" s="41">
        <f t="shared" si="281"/>
        <v>2.1791659122305518E-4</v>
      </c>
      <c r="I9935" s="42">
        <f t="shared" si="282"/>
        <v>133.97667995286989</v>
      </c>
      <c r="J9935" s="41">
        <f t="shared" si="283"/>
        <v>2.2666666666666668E-4</v>
      </c>
      <c r="K9935" s="42">
        <f t="shared" si="284"/>
        <v>5.1837183154271615</v>
      </c>
      <c r="L9935" s="41">
        <f t="shared" si="285"/>
        <v>2.1791659122305518E-4</v>
      </c>
      <c r="M9935" s="42">
        <f t="shared" si="286"/>
        <v>4.8998171599581912</v>
      </c>
    </row>
    <row r="9936" spans="1:13" x14ac:dyDescent="0.2">
      <c r="A9936" s="84">
        <v>360</v>
      </c>
      <c r="B9936" s="85">
        <v>43259</v>
      </c>
      <c r="C9936" s="105">
        <v>14.06</v>
      </c>
      <c r="D9936" s="195">
        <f t="shared" si="279"/>
        <v>1</v>
      </c>
      <c r="F9936" s="96">
        <v>2.25</v>
      </c>
      <c r="G9936" s="91">
        <f t="shared" si="280"/>
        <v>8.1550000000000011</v>
      </c>
      <c r="H9936" s="41">
        <f t="shared" si="281"/>
        <v>2.1778814969453109E-4</v>
      </c>
      <c r="I9936" s="42">
        <f t="shared" si="282"/>
        <v>134.00585848609904</v>
      </c>
      <c r="J9936" s="41">
        <f t="shared" si="283"/>
        <v>2.2652777777777781E-4</v>
      </c>
      <c r="K9936" s="42">
        <f t="shared" si="284"/>
        <v>5.1839448432049391</v>
      </c>
      <c r="L9936" s="41">
        <f t="shared" si="285"/>
        <v>2.1778814969453109E-4</v>
      </c>
      <c r="M9936" s="42">
        <f t="shared" si="286"/>
        <v>4.9000349481078853</v>
      </c>
    </row>
    <row r="9937" spans="1:13" x14ac:dyDescent="0.2">
      <c r="A9937" s="84">
        <v>360</v>
      </c>
      <c r="B9937" s="85">
        <v>43260</v>
      </c>
      <c r="C9937" s="105">
        <v>14.06</v>
      </c>
      <c r="D9937" s="195">
        <f t="shared" si="279"/>
        <v>1</v>
      </c>
      <c r="F9937" s="96">
        <v>2.25</v>
      </c>
      <c r="G9937" s="91">
        <f t="shared" si="280"/>
        <v>8.1550000000000011</v>
      </c>
      <c r="H9937" s="41">
        <f t="shared" si="281"/>
        <v>2.1778814969453109E-4</v>
      </c>
      <c r="I9937" s="42">
        <f t="shared" si="282"/>
        <v>134.03504337406696</v>
      </c>
      <c r="J9937" s="41">
        <f t="shared" si="283"/>
        <v>2.2652777777777781E-4</v>
      </c>
      <c r="K9937" s="42">
        <f t="shared" si="284"/>
        <v>5.1841713709827166</v>
      </c>
      <c r="L9937" s="41">
        <f t="shared" si="285"/>
        <v>2.1778814969453109E-4</v>
      </c>
      <c r="M9937" s="42">
        <f t="shared" si="286"/>
        <v>4.9002527362575794</v>
      </c>
    </row>
    <row r="9938" spans="1:13" x14ac:dyDescent="0.2">
      <c r="A9938" s="84">
        <v>360</v>
      </c>
      <c r="B9938" s="85">
        <v>43261</v>
      </c>
      <c r="C9938" s="105">
        <v>14.06</v>
      </c>
      <c r="D9938" s="195">
        <f t="shared" si="279"/>
        <v>1</v>
      </c>
      <c r="F9938" s="96">
        <v>2.25</v>
      </c>
      <c r="G9938" s="91">
        <f t="shared" si="280"/>
        <v>8.1550000000000011</v>
      </c>
      <c r="H9938" s="41">
        <f t="shared" si="281"/>
        <v>2.1778814969453109E-4</v>
      </c>
      <c r="I9938" s="42">
        <f t="shared" si="282"/>
        <v>134.06423461815763</v>
      </c>
      <c r="J9938" s="41">
        <f t="shared" si="283"/>
        <v>2.2652777777777781E-4</v>
      </c>
      <c r="K9938" s="42">
        <f t="shared" si="284"/>
        <v>5.1843978987604942</v>
      </c>
      <c r="L9938" s="41">
        <f t="shared" si="285"/>
        <v>2.1778814969453109E-4</v>
      </c>
      <c r="M9938" s="42">
        <f t="shared" si="286"/>
        <v>4.9004705244072735</v>
      </c>
    </row>
    <row r="9939" spans="1:13" x14ac:dyDescent="0.2">
      <c r="A9939" s="84">
        <v>360</v>
      </c>
      <c r="B9939" s="85">
        <v>43262</v>
      </c>
      <c r="C9939" s="105">
        <v>14.14</v>
      </c>
      <c r="D9939" s="195">
        <f t="shared" si="279"/>
        <v>1</v>
      </c>
      <c r="F9939" s="96">
        <v>2.2599999999999998</v>
      </c>
      <c r="G9939" s="91">
        <f t="shared" si="280"/>
        <v>8.1999999999999993</v>
      </c>
      <c r="H9939" s="41">
        <f t="shared" si="281"/>
        <v>2.1894391034305016E-4</v>
      </c>
      <c r="I9939" s="42">
        <f t="shared" si="282"/>
        <v>134.09358716592209</v>
      </c>
      <c r="J9939" s="41">
        <f t="shared" si="283"/>
        <v>2.2777777777777775E-4</v>
      </c>
      <c r="K9939" s="42">
        <f t="shared" si="284"/>
        <v>5.1846256765382721</v>
      </c>
      <c r="L9939" s="41">
        <f t="shared" si="285"/>
        <v>2.1894391034305016E-4</v>
      </c>
      <c r="M9939" s="42">
        <f t="shared" si="286"/>
        <v>4.9006894683176165</v>
      </c>
    </row>
    <row r="9940" spans="1:13" x14ac:dyDescent="0.2">
      <c r="A9940" s="84">
        <v>360</v>
      </c>
      <c r="B9940" s="85">
        <v>43263</v>
      </c>
      <c r="C9940" s="105">
        <v>14.21</v>
      </c>
      <c r="D9940" s="195">
        <f t="shared" si="279"/>
        <v>1</v>
      </c>
      <c r="F9940" s="96">
        <v>2.2599999999999998</v>
      </c>
      <c r="G9940" s="91">
        <f t="shared" si="280"/>
        <v>8.2349999999999994</v>
      </c>
      <c r="H9940" s="41">
        <f t="shared" si="281"/>
        <v>2.198425039436902E-4</v>
      </c>
      <c r="I9940" s="42">
        <f t="shared" si="282"/>
        <v>134.12306663588743</v>
      </c>
      <c r="J9940" s="41">
        <f t="shared" si="283"/>
        <v>2.2874999999999998E-4</v>
      </c>
      <c r="K9940" s="42">
        <f t="shared" si="284"/>
        <v>5.1848544265382719</v>
      </c>
      <c r="L9940" s="41">
        <f t="shared" si="285"/>
        <v>2.198425039436902E-4</v>
      </c>
      <c r="M9940" s="42">
        <f t="shared" si="286"/>
        <v>4.90090931082156</v>
      </c>
    </row>
    <row r="9941" spans="1:13" x14ac:dyDescent="0.2">
      <c r="A9941" s="84">
        <v>360</v>
      </c>
      <c r="B9941" s="85">
        <v>43264</v>
      </c>
      <c r="C9941" s="105">
        <v>14.12</v>
      </c>
      <c r="D9941" s="195">
        <f t="shared" si="279"/>
        <v>1</v>
      </c>
      <c r="F9941" s="96">
        <v>2.2599999999999998</v>
      </c>
      <c r="G9941" s="91">
        <f t="shared" si="280"/>
        <v>8.19</v>
      </c>
      <c r="H9941" s="41">
        <f t="shared" si="281"/>
        <v>2.1868711607342384E-4</v>
      </c>
      <c r="I9941" s="42">
        <f t="shared" si="282"/>
        <v>134.15239762252895</v>
      </c>
      <c r="J9941" s="41">
        <f t="shared" si="283"/>
        <v>2.2749999999999997E-4</v>
      </c>
      <c r="K9941" s="42">
        <f t="shared" si="284"/>
        <v>5.1850819265382722</v>
      </c>
      <c r="L9941" s="41">
        <f t="shared" si="285"/>
        <v>2.1868711607342384E-4</v>
      </c>
      <c r="M9941" s="42">
        <f t="shared" si="286"/>
        <v>4.9011279979376337</v>
      </c>
    </row>
    <row r="9942" spans="1:13" x14ac:dyDescent="0.2">
      <c r="A9942" s="84">
        <v>360</v>
      </c>
      <c r="B9942" s="85">
        <v>43265</v>
      </c>
      <c r="C9942" s="105">
        <v>14.05</v>
      </c>
      <c r="D9942" s="195">
        <f t="shared" si="279"/>
        <v>1</v>
      </c>
      <c r="F9942" s="96">
        <v>2.25</v>
      </c>
      <c r="G9942" s="91">
        <f t="shared" si="280"/>
        <v>8.15</v>
      </c>
      <c r="H9942" s="41">
        <f t="shared" si="281"/>
        <v>2.1765970224452147E-4</v>
      </c>
      <c r="I9942" s="42">
        <f t="shared" si="282"/>
        <v>134.18159719345087</v>
      </c>
      <c r="J9942" s="41">
        <f t="shared" si="283"/>
        <v>2.263888888888889E-4</v>
      </c>
      <c r="K9942" s="42">
        <f t="shared" si="284"/>
        <v>5.1853083154271609</v>
      </c>
      <c r="L9942" s="41">
        <f t="shared" si="285"/>
        <v>2.1765970224452147E-4</v>
      </c>
      <c r="M9942" s="42">
        <f t="shared" si="286"/>
        <v>4.9013456576398777</v>
      </c>
    </row>
    <row r="9943" spans="1:13" x14ac:dyDescent="0.2">
      <c r="A9943" s="84">
        <v>360</v>
      </c>
      <c r="B9943" s="85">
        <v>43266</v>
      </c>
      <c r="C9943" s="105">
        <v>14.08</v>
      </c>
      <c r="D9943" s="195">
        <f t="shared" si="279"/>
        <v>1</v>
      </c>
      <c r="F9943" s="96">
        <v>2.2400000000000002</v>
      </c>
      <c r="G9943" s="91">
        <f t="shared" si="280"/>
        <v>8.16</v>
      </c>
      <c r="H9943" s="41">
        <f t="shared" si="281"/>
        <v>2.1791659122305518E-4</v>
      </c>
      <c r="I9943" s="42">
        <f t="shared" si="282"/>
        <v>134.21083758971614</v>
      </c>
      <c r="J9943" s="41">
        <f t="shared" si="283"/>
        <v>2.2666666666666668E-4</v>
      </c>
      <c r="K9943" s="42">
        <f t="shared" si="284"/>
        <v>5.1855349820938272</v>
      </c>
      <c r="L9943" s="41">
        <f t="shared" si="285"/>
        <v>2.1791659122305518E-4</v>
      </c>
      <c r="M9943" s="42">
        <f t="shared" si="286"/>
        <v>4.9015635742311012</v>
      </c>
    </row>
    <row r="9944" spans="1:13" x14ac:dyDescent="0.2">
      <c r="A9944" s="84">
        <v>360</v>
      </c>
      <c r="B9944" s="85">
        <v>43267</v>
      </c>
      <c r="C9944" s="105">
        <v>14.08</v>
      </c>
      <c r="D9944" s="195">
        <f t="shared" si="279"/>
        <v>1</v>
      </c>
      <c r="F9944" s="96">
        <v>2.2400000000000002</v>
      </c>
      <c r="G9944" s="91">
        <f t="shared" si="280"/>
        <v>8.16</v>
      </c>
      <c r="H9944" s="41">
        <f t="shared" si="281"/>
        <v>2.1791659122305518E-4</v>
      </c>
      <c r="I9944" s="42">
        <f t="shared" si="282"/>
        <v>134.24008435794889</v>
      </c>
      <c r="J9944" s="41">
        <f t="shared" si="283"/>
        <v>2.2666666666666668E-4</v>
      </c>
      <c r="K9944" s="42">
        <f t="shared" si="284"/>
        <v>5.1857616487604936</v>
      </c>
      <c r="L9944" s="41">
        <f t="shared" si="285"/>
        <v>2.1791659122305518E-4</v>
      </c>
      <c r="M9944" s="42">
        <f t="shared" si="286"/>
        <v>4.9017814908223247</v>
      </c>
    </row>
    <row r="9945" spans="1:13" x14ac:dyDescent="0.2">
      <c r="A9945" s="84">
        <v>360</v>
      </c>
      <c r="B9945" s="85">
        <v>43268</v>
      </c>
      <c r="C9945" s="105">
        <v>14.08</v>
      </c>
      <c r="D9945" s="195">
        <f t="shared" si="279"/>
        <v>1</v>
      </c>
      <c r="F9945" s="96">
        <v>2.2400000000000002</v>
      </c>
      <c r="G9945" s="91">
        <f t="shared" si="280"/>
        <v>8.16</v>
      </c>
      <c r="H9945" s="41">
        <f t="shared" si="281"/>
        <v>2.1791659122305518E-4</v>
      </c>
      <c r="I9945" s="42">
        <f t="shared" si="282"/>
        <v>134.26933749953767</v>
      </c>
      <c r="J9945" s="41">
        <f t="shared" si="283"/>
        <v>2.2666666666666668E-4</v>
      </c>
      <c r="K9945" s="42">
        <f t="shared" si="284"/>
        <v>5.18598831542716</v>
      </c>
      <c r="L9945" s="41">
        <f t="shared" si="285"/>
        <v>2.1791659122305518E-4</v>
      </c>
      <c r="M9945" s="42">
        <f t="shared" si="286"/>
        <v>4.9019994074135482</v>
      </c>
    </row>
    <row r="9946" spans="1:13" x14ac:dyDescent="0.2">
      <c r="A9946" s="84">
        <v>360</v>
      </c>
      <c r="B9946" s="85">
        <v>43269</v>
      </c>
      <c r="C9946" s="105">
        <v>14.2</v>
      </c>
      <c r="D9946" s="195">
        <f t="shared" si="279"/>
        <v>1</v>
      </c>
      <c r="F9946" s="96">
        <v>2.2400000000000002</v>
      </c>
      <c r="G9946" s="91">
        <f t="shared" si="280"/>
        <v>8.2199999999999989</v>
      </c>
      <c r="H9946" s="41">
        <f t="shared" si="281"/>
        <v>2.1945742788798128E-4</v>
      </c>
      <c r="I9946" s="42">
        <f t="shared" si="282"/>
        <v>134.29880390298953</v>
      </c>
      <c r="J9946" s="41">
        <f t="shared" si="283"/>
        <v>2.2833333333333329E-4</v>
      </c>
      <c r="K9946" s="42">
        <f t="shared" si="284"/>
        <v>5.1862166487604933</v>
      </c>
      <c r="L9946" s="41">
        <f t="shared" si="285"/>
        <v>2.1945742788798128E-4</v>
      </c>
      <c r="M9946" s="42">
        <f t="shared" si="286"/>
        <v>4.9022188648414362</v>
      </c>
    </row>
    <row r="9947" spans="1:13" x14ac:dyDescent="0.2">
      <c r="A9947" s="84">
        <v>360</v>
      </c>
      <c r="B9947" s="85">
        <v>43270</v>
      </c>
      <c r="C9947" s="105">
        <v>14.06</v>
      </c>
      <c r="D9947" s="195">
        <f t="shared" si="279"/>
        <v>1</v>
      </c>
      <c r="F9947" s="96">
        <v>2.2400000000000002</v>
      </c>
      <c r="G9947" s="91">
        <f t="shared" si="280"/>
        <v>8.15</v>
      </c>
      <c r="H9947" s="41">
        <f t="shared" si="281"/>
        <v>2.1765970224452147E-4</v>
      </c>
      <c r="I9947" s="42">
        <f t="shared" si="282"/>
        <v>134.32803534065886</v>
      </c>
      <c r="J9947" s="41">
        <f t="shared" si="283"/>
        <v>2.263888888888889E-4</v>
      </c>
      <c r="K9947" s="42">
        <f t="shared" si="284"/>
        <v>5.186443037649382</v>
      </c>
      <c r="L9947" s="41">
        <f t="shared" si="285"/>
        <v>2.1765970224452147E-4</v>
      </c>
      <c r="M9947" s="42">
        <f t="shared" si="286"/>
        <v>4.9024365245436812</v>
      </c>
    </row>
    <row r="9948" spans="1:13" x14ac:dyDescent="0.2">
      <c r="A9948" s="84">
        <v>360</v>
      </c>
      <c r="B9948" s="85">
        <v>43271</v>
      </c>
      <c r="C9948" s="105">
        <v>14.08</v>
      </c>
      <c r="D9948" s="195">
        <f t="shared" si="279"/>
        <v>1</v>
      </c>
      <c r="F9948" s="96">
        <v>2.2400000000000002</v>
      </c>
      <c r="G9948" s="91">
        <f t="shared" si="280"/>
        <v>8.16</v>
      </c>
      <c r="H9948" s="41">
        <f t="shared" si="281"/>
        <v>2.1791659122305518E-4</v>
      </c>
      <c r="I9948" s="42">
        <f t="shared" si="282"/>
        <v>134.357307648226</v>
      </c>
      <c r="J9948" s="41">
        <f t="shared" si="283"/>
        <v>2.2666666666666668E-4</v>
      </c>
      <c r="K9948" s="42">
        <f t="shared" si="284"/>
        <v>5.1866697043160483</v>
      </c>
      <c r="L9948" s="41">
        <f t="shared" si="285"/>
        <v>2.1791659122305518E-4</v>
      </c>
      <c r="M9948" s="42">
        <f t="shared" si="286"/>
        <v>4.9026544411349047</v>
      </c>
    </row>
    <row r="9949" spans="1:13" x14ac:dyDescent="0.2">
      <c r="A9949" s="84">
        <v>360</v>
      </c>
      <c r="B9949" s="85">
        <v>43272</v>
      </c>
      <c r="C9949" s="105">
        <v>14.21</v>
      </c>
      <c r="D9949" s="195">
        <f t="shared" si="279"/>
        <v>1</v>
      </c>
      <c r="F9949" s="96">
        <v>2.2400000000000002</v>
      </c>
      <c r="G9949" s="91">
        <f t="shared" si="280"/>
        <v>8.2250000000000014</v>
      </c>
      <c r="H9949" s="41">
        <f t="shared" si="281"/>
        <v>2.1958579248670951E-4</v>
      </c>
      <c r="I9949" s="42">
        <f t="shared" si="282"/>
        <v>134.38681060410232</v>
      </c>
      <c r="J9949" s="41">
        <f t="shared" si="283"/>
        <v>2.2847222222222225E-4</v>
      </c>
      <c r="K9949" s="42">
        <f t="shared" si="284"/>
        <v>5.1868981765382705</v>
      </c>
      <c r="L9949" s="41">
        <f t="shared" si="285"/>
        <v>2.1958579248670951E-4</v>
      </c>
      <c r="M9949" s="42">
        <f t="shared" si="286"/>
        <v>4.9028740269273916</v>
      </c>
    </row>
    <row r="9950" spans="1:13" x14ac:dyDescent="0.2">
      <c r="A9950" s="84">
        <v>360</v>
      </c>
      <c r="B9950" s="85">
        <v>43273</v>
      </c>
      <c r="C9950" s="105">
        <v>14.06</v>
      </c>
      <c r="D9950" s="195">
        <f t="shared" si="279"/>
        <v>1</v>
      </c>
      <c r="F9950" s="96">
        <v>2.25</v>
      </c>
      <c r="G9950" s="91">
        <f t="shared" si="280"/>
        <v>8.1550000000000011</v>
      </c>
      <c r="H9950" s="41">
        <f t="shared" si="281"/>
        <v>2.1778814969453109E-4</v>
      </c>
      <c r="I9950" s="42">
        <f t="shared" si="282"/>
        <v>134.41607845892713</v>
      </c>
      <c r="J9950" s="41">
        <f t="shared" si="283"/>
        <v>2.2652777777777781E-4</v>
      </c>
      <c r="K9950" s="42">
        <f t="shared" si="284"/>
        <v>5.187124704316048</v>
      </c>
      <c r="L9950" s="41">
        <f t="shared" si="285"/>
        <v>2.1778814969453109E-4</v>
      </c>
      <c r="M9950" s="42">
        <f t="shared" si="286"/>
        <v>4.9030918150770866</v>
      </c>
    </row>
    <row r="9951" spans="1:13" x14ac:dyDescent="0.2">
      <c r="A9951" s="84">
        <v>360</v>
      </c>
      <c r="B9951" s="85">
        <v>43274</v>
      </c>
      <c r="C9951" s="105">
        <v>14.06</v>
      </c>
      <c r="D9951" s="195">
        <f t="shared" si="279"/>
        <v>1</v>
      </c>
      <c r="F9951" s="96">
        <v>2.25</v>
      </c>
      <c r="G9951" s="91">
        <f t="shared" si="280"/>
        <v>8.1550000000000011</v>
      </c>
      <c r="H9951" s="41">
        <f t="shared" si="281"/>
        <v>2.1778814969453109E-4</v>
      </c>
      <c r="I9951" s="42">
        <f t="shared" si="282"/>
        <v>134.44535268794391</v>
      </c>
      <c r="J9951" s="41">
        <f t="shared" si="283"/>
        <v>2.2652777777777781E-4</v>
      </c>
      <c r="K9951" s="42">
        <f t="shared" si="284"/>
        <v>5.1873512320938255</v>
      </c>
      <c r="L9951" s="41">
        <f t="shared" si="285"/>
        <v>2.1778814969453109E-4</v>
      </c>
      <c r="M9951" s="42">
        <f t="shared" si="286"/>
        <v>4.9033096032267807</v>
      </c>
    </row>
    <row r="9952" spans="1:13" x14ac:dyDescent="0.2">
      <c r="A9952" s="84">
        <v>360</v>
      </c>
      <c r="B9952" s="85">
        <v>43275</v>
      </c>
      <c r="C9952" s="105">
        <v>14.06</v>
      </c>
      <c r="D9952" s="195">
        <f t="shared" si="279"/>
        <v>1</v>
      </c>
      <c r="F9952" s="96">
        <v>2.25</v>
      </c>
      <c r="G9952" s="91">
        <f t="shared" si="280"/>
        <v>8.1550000000000011</v>
      </c>
      <c r="H9952" s="41">
        <f t="shared" si="281"/>
        <v>2.1778814969453109E-4</v>
      </c>
      <c r="I9952" s="42">
        <f t="shared" si="282"/>
        <v>134.47463329254086</v>
      </c>
      <c r="J9952" s="41">
        <f t="shared" si="283"/>
        <v>2.2652777777777781E-4</v>
      </c>
      <c r="K9952" s="42">
        <f t="shared" si="284"/>
        <v>5.1875777598716031</v>
      </c>
      <c r="L9952" s="41">
        <f t="shared" si="285"/>
        <v>2.1778814969453109E-4</v>
      </c>
      <c r="M9952" s="42">
        <f t="shared" si="286"/>
        <v>4.9035273913764748</v>
      </c>
    </row>
    <row r="9953" spans="1:13" x14ac:dyDescent="0.2">
      <c r="A9953" s="84">
        <v>360</v>
      </c>
      <c r="B9953" s="85">
        <v>43276</v>
      </c>
      <c r="C9953" s="105">
        <v>14.04</v>
      </c>
      <c r="D9953" s="195">
        <f t="shared" si="279"/>
        <v>1</v>
      </c>
      <c r="F9953" s="96">
        <v>2.2400000000000002</v>
      </c>
      <c r="G9953" s="91">
        <f t="shared" si="280"/>
        <v>8.14</v>
      </c>
      <c r="H9953" s="41">
        <f t="shared" si="281"/>
        <v>2.1740278957782522E-4</v>
      </c>
      <c r="I9953" s="42">
        <f t="shared" si="282"/>
        <v>134.50386845294611</v>
      </c>
      <c r="J9953" s="41">
        <f t="shared" si="283"/>
        <v>2.2611111111111112E-4</v>
      </c>
      <c r="K9953" s="42">
        <f t="shared" si="284"/>
        <v>5.1878038709827141</v>
      </c>
      <c r="L9953" s="41">
        <f t="shared" si="285"/>
        <v>2.1740278957782522E-4</v>
      </c>
      <c r="M9953" s="42">
        <f t="shared" si="286"/>
        <v>4.9037447941660526</v>
      </c>
    </row>
    <row r="9954" spans="1:13" x14ac:dyDescent="0.2">
      <c r="A9954" s="84">
        <v>360</v>
      </c>
      <c r="B9954" s="85">
        <v>43277</v>
      </c>
      <c r="C9954" s="105">
        <v>14.17</v>
      </c>
      <c r="D9954" s="195">
        <f t="shared" si="279"/>
        <v>1</v>
      </c>
      <c r="F9954" s="96">
        <v>2.27</v>
      </c>
      <c r="G9954" s="91">
        <f t="shared" si="280"/>
        <v>8.2200000000000006</v>
      </c>
      <c r="H9954" s="41">
        <f t="shared" si="281"/>
        <v>2.1945742788798128E-4</v>
      </c>
      <c r="I9954" s="42">
        <f t="shared" si="282"/>
        <v>134.53338632595776</v>
      </c>
      <c r="J9954" s="41">
        <f t="shared" si="283"/>
        <v>2.2833333333333334E-4</v>
      </c>
      <c r="K9954" s="42">
        <f t="shared" si="284"/>
        <v>5.1880322043160474</v>
      </c>
      <c r="L9954" s="41">
        <f t="shared" si="285"/>
        <v>2.1945742788798128E-4</v>
      </c>
      <c r="M9954" s="42">
        <f t="shared" si="286"/>
        <v>4.9039642515939406</v>
      </c>
    </row>
    <row r="9955" spans="1:13" x14ac:dyDescent="0.2">
      <c r="A9955" s="84">
        <v>360</v>
      </c>
      <c r="B9955" s="85">
        <v>43278</v>
      </c>
      <c r="C9955" s="105">
        <v>14.09</v>
      </c>
      <c r="D9955" s="195">
        <f t="shared" si="279"/>
        <v>1</v>
      </c>
      <c r="F9955" s="96">
        <v>2.33</v>
      </c>
      <c r="G9955" s="91">
        <f t="shared" si="280"/>
        <v>8.2100000000000009</v>
      </c>
      <c r="H9955" s="41">
        <f t="shared" si="281"/>
        <v>2.1920068094649636E-4</v>
      </c>
      <c r="I9955" s="42">
        <f t="shared" si="282"/>
        <v>134.56287613585044</v>
      </c>
      <c r="J9955" s="41">
        <f t="shared" si="283"/>
        <v>2.2805555555555559E-4</v>
      </c>
      <c r="K9955" s="42">
        <f t="shared" si="284"/>
        <v>5.188260259871603</v>
      </c>
      <c r="L9955" s="41">
        <f t="shared" si="285"/>
        <v>2.1920068094649636E-4</v>
      </c>
      <c r="M9955" s="42">
        <f t="shared" si="286"/>
        <v>4.9041834522748875</v>
      </c>
    </row>
    <row r="9956" spans="1:13" x14ac:dyDescent="0.2">
      <c r="A9956" s="84">
        <v>360</v>
      </c>
      <c r="B9956" s="85">
        <v>43279</v>
      </c>
      <c r="C9956" s="105">
        <v>14.15</v>
      </c>
      <c r="D9956" s="195">
        <f t="shared" si="279"/>
        <v>1</v>
      </c>
      <c r="F9956" s="96">
        <v>2.3199999999999998</v>
      </c>
      <c r="G9956" s="91">
        <f t="shared" si="280"/>
        <v>8.2349999999999994</v>
      </c>
      <c r="H9956" s="41">
        <f t="shared" si="281"/>
        <v>2.198425039436902E-4</v>
      </c>
      <c r="I9956" s="42">
        <f t="shared" si="282"/>
        <v>134.59245877547801</v>
      </c>
      <c r="J9956" s="41">
        <f t="shared" si="283"/>
        <v>2.2874999999999998E-4</v>
      </c>
      <c r="K9956" s="42">
        <f t="shared" si="284"/>
        <v>5.1884890098716028</v>
      </c>
      <c r="L9956" s="41">
        <f t="shared" si="285"/>
        <v>2.198425039436902E-4</v>
      </c>
      <c r="M9956" s="42">
        <f t="shared" si="286"/>
        <v>4.904403294778831</v>
      </c>
    </row>
    <row r="9957" spans="1:13" x14ac:dyDescent="0.2">
      <c r="A9957" s="84">
        <v>360</v>
      </c>
      <c r="B9957" s="85">
        <v>43280</v>
      </c>
      <c r="C9957" s="105">
        <v>14.15</v>
      </c>
      <c r="D9957" s="195">
        <f t="shared" si="279"/>
        <v>1</v>
      </c>
      <c r="F9957" s="96">
        <v>2.3199999999999998</v>
      </c>
      <c r="G9957" s="91">
        <f t="shared" si="280"/>
        <v>8.2349999999999994</v>
      </c>
      <c r="H9957" s="41">
        <f t="shared" si="281"/>
        <v>2.198425039436902E-4</v>
      </c>
      <c r="I9957" s="42">
        <f t="shared" si="282"/>
        <v>134.62204791862715</v>
      </c>
      <c r="J9957" s="41">
        <f t="shared" si="283"/>
        <v>2.2874999999999998E-4</v>
      </c>
      <c r="K9957" s="42">
        <f t="shared" si="284"/>
        <v>5.1887177598716026</v>
      </c>
      <c r="L9957" s="41">
        <f t="shared" si="285"/>
        <v>2.198425039436902E-4</v>
      </c>
      <c r="M9957" s="42">
        <f t="shared" si="286"/>
        <v>4.9046231372827744</v>
      </c>
    </row>
    <row r="9958" spans="1:13" x14ac:dyDescent="0.2">
      <c r="A9958" s="84">
        <v>360</v>
      </c>
      <c r="B9958" s="85">
        <v>43281</v>
      </c>
      <c r="C9958" s="105">
        <v>14.15</v>
      </c>
      <c r="D9958" s="195">
        <f t="shared" si="279"/>
        <v>1</v>
      </c>
      <c r="F9958" s="96">
        <v>2.3199999999999998</v>
      </c>
      <c r="G9958" s="91">
        <f t="shared" si="280"/>
        <v>8.2349999999999994</v>
      </c>
      <c r="H9958" s="41">
        <f t="shared" si="281"/>
        <v>2.198425039436902E-4</v>
      </c>
      <c r="I9958" s="42">
        <f t="shared" si="282"/>
        <v>134.65164356672761</v>
      </c>
      <c r="J9958" s="41">
        <f t="shared" si="283"/>
        <v>2.2874999999999998E-4</v>
      </c>
      <c r="K9958" s="42">
        <f t="shared" si="284"/>
        <v>5.1889465098716023</v>
      </c>
      <c r="L9958" s="41">
        <f t="shared" si="285"/>
        <v>2.198425039436902E-4</v>
      </c>
      <c r="M9958" s="42">
        <f t="shared" si="286"/>
        <v>4.9048429797867179</v>
      </c>
    </row>
    <row r="9959" spans="1:13" x14ac:dyDescent="0.2">
      <c r="A9959" s="84">
        <v>360</v>
      </c>
      <c r="B9959" s="85">
        <v>43282</v>
      </c>
      <c r="C9959" s="105">
        <v>14.15</v>
      </c>
      <c r="D9959" s="195">
        <f t="shared" si="279"/>
        <v>1</v>
      </c>
      <c r="F9959" s="96">
        <v>2.3199999999999998</v>
      </c>
      <c r="G9959" s="91">
        <f t="shared" si="280"/>
        <v>8.2349999999999994</v>
      </c>
      <c r="H9959" s="41">
        <f t="shared" si="281"/>
        <v>2.198425039436902E-4</v>
      </c>
      <c r="I9959" s="42">
        <f t="shared" si="282"/>
        <v>134.68124572120945</v>
      </c>
      <c r="J9959" s="41">
        <f t="shared" si="283"/>
        <v>2.2874999999999998E-4</v>
      </c>
      <c r="K9959" s="42">
        <f t="shared" si="284"/>
        <v>5.1891752598716021</v>
      </c>
      <c r="L9959" s="41">
        <f t="shared" si="285"/>
        <v>2.198425039436902E-4</v>
      </c>
      <c r="M9959" s="42">
        <f t="shared" si="286"/>
        <v>4.9050628222906614</v>
      </c>
    </row>
    <row r="9960" spans="1:13" x14ac:dyDescent="0.2">
      <c r="A9960" s="84">
        <v>360</v>
      </c>
      <c r="B9960" s="85">
        <v>43283</v>
      </c>
      <c r="C9960" s="105">
        <v>14.2</v>
      </c>
      <c r="D9960" s="195">
        <f t="shared" si="279"/>
        <v>1</v>
      </c>
      <c r="F9960" s="96">
        <v>2.3199999999999998</v>
      </c>
      <c r="G9960" s="91">
        <f t="shared" si="280"/>
        <v>8.26</v>
      </c>
      <c r="H9960" s="41">
        <f t="shared" si="281"/>
        <v>2.2048417912201579E-4</v>
      </c>
      <c r="I9960" s="42">
        <f t="shared" si="282"/>
        <v>134.71094080511543</v>
      </c>
      <c r="J9960" s="41">
        <f t="shared" si="283"/>
        <v>2.2944444444444444E-4</v>
      </c>
      <c r="K9960" s="42">
        <f t="shared" si="284"/>
        <v>5.1894047043160469</v>
      </c>
      <c r="L9960" s="41">
        <f t="shared" si="285"/>
        <v>2.2048417912201579E-4</v>
      </c>
      <c r="M9960" s="42">
        <f t="shared" si="286"/>
        <v>4.9052833064697836</v>
      </c>
    </row>
    <row r="9961" spans="1:13" x14ac:dyDescent="0.2">
      <c r="A9961" s="84">
        <v>360</v>
      </c>
      <c r="B9961" s="85">
        <v>43284</v>
      </c>
      <c r="C9961" s="105">
        <v>14.26</v>
      </c>
      <c r="D9961" s="195">
        <f t="shared" si="279"/>
        <v>1</v>
      </c>
      <c r="F9961" s="96">
        <v>2.2599999999999998</v>
      </c>
      <c r="G9961" s="91">
        <f t="shared" si="280"/>
        <v>8.26</v>
      </c>
      <c r="H9961" s="41">
        <f t="shared" si="281"/>
        <v>2.2048417912201579E-4</v>
      </c>
      <c r="I9961" s="42">
        <f t="shared" si="282"/>
        <v>134.74064243631759</v>
      </c>
      <c r="J9961" s="41">
        <f t="shared" si="283"/>
        <v>2.2944444444444444E-4</v>
      </c>
      <c r="K9961" s="42">
        <f t="shared" si="284"/>
        <v>5.1896341487604918</v>
      </c>
      <c r="L9961" s="41">
        <f t="shared" si="285"/>
        <v>2.2048417912201579E-4</v>
      </c>
      <c r="M9961" s="42">
        <f t="shared" si="286"/>
        <v>4.9055037906489058</v>
      </c>
    </row>
    <row r="9962" spans="1:13" x14ac:dyDescent="0.2">
      <c r="A9962" s="84">
        <v>360</v>
      </c>
      <c r="B9962" s="85">
        <v>43285</v>
      </c>
      <c r="C9962" s="105">
        <v>14.13</v>
      </c>
      <c r="D9962" s="195">
        <f t="shared" si="279"/>
        <v>1</v>
      </c>
      <c r="F9962" s="96">
        <v>2.2599999999999998</v>
      </c>
      <c r="G9962" s="91">
        <f t="shared" si="280"/>
        <v>8.1950000000000003</v>
      </c>
      <c r="H9962" s="41">
        <f t="shared" si="281"/>
        <v>2.1881551616687034E-4</v>
      </c>
      <c r="I9962" s="42">
        <f t="shared" si="282"/>
        <v>134.77012577954093</v>
      </c>
      <c r="J9962" s="41">
        <f t="shared" si="283"/>
        <v>2.276388888888889E-4</v>
      </c>
      <c r="K9962" s="42">
        <f t="shared" si="284"/>
        <v>5.1898617876493809</v>
      </c>
      <c r="L9962" s="41">
        <f t="shared" si="285"/>
        <v>2.1881551616687034E-4</v>
      </c>
      <c r="M9962" s="42">
        <f t="shared" si="286"/>
        <v>4.9057226061650727</v>
      </c>
    </row>
    <row r="9963" spans="1:13" x14ac:dyDescent="0.2">
      <c r="A9963" s="84">
        <v>360</v>
      </c>
      <c r="B9963" s="85">
        <v>43286</v>
      </c>
      <c r="C9963" s="105">
        <v>14.19</v>
      </c>
      <c r="D9963" s="195">
        <f t="shared" si="279"/>
        <v>1</v>
      </c>
      <c r="F9963" s="96">
        <v>2.2599999999999998</v>
      </c>
      <c r="G9963" s="91">
        <f t="shared" si="280"/>
        <v>8.2249999999999996</v>
      </c>
      <c r="H9963" s="41">
        <f t="shared" si="281"/>
        <v>2.1958579248670951E-4</v>
      </c>
      <c r="I9963" s="42">
        <f t="shared" si="282"/>
        <v>134.79971938441378</v>
      </c>
      <c r="J9963" s="41">
        <f t="shared" si="283"/>
        <v>2.2847222222222222E-4</v>
      </c>
      <c r="K9963" s="42">
        <f t="shared" si="284"/>
        <v>5.190090259871603</v>
      </c>
      <c r="L9963" s="41">
        <f t="shared" si="285"/>
        <v>2.1958579248670951E-4</v>
      </c>
      <c r="M9963" s="42">
        <f t="shared" si="286"/>
        <v>4.9059421919575597</v>
      </c>
    </row>
    <row r="9964" spans="1:13" x14ac:dyDescent="0.2">
      <c r="A9964" s="84">
        <v>360</v>
      </c>
      <c r="B9964" s="85">
        <v>43287</v>
      </c>
      <c r="C9964" s="105">
        <v>14.17</v>
      </c>
      <c r="D9964" s="195">
        <f t="shared" si="279"/>
        <v>1</v>
      </c>
      <c r="F9964" s="96">
        <v>2.25</v>
      </c>
      <c r="G9964" s="91">
        <f t="shared" si="280"/>
        <v>8.2100000000000009</v>
      </c>
      <c r="H9964" s="41">
        <f t="shared" si="281"/>
        <v>2.1920068094649636E-4</v>
      </c>
      <c r="I9964" s="42">
        <f t="shared" si="282"/>
        <v>134.82926757469423</v>
      </c>
      <c r="J9964" s="41">
        <f t="shared" si="283"/>
        <v>2.2805555555555559E-4</v>
      </c>
      <c r="K9964" s="42">
        <f t="shared" si="284"/>
        <v>5.1903183154271586</v>
      </c>
      <c r="L9964" s="41">
        <f t="shared" si="285"/>
        <v>2.1920068094649636E-4</v>
      </c>
      <c r="M9964" s="42">
        <f t="shared" si="286"/>
        <v>4.9061613926385057</v>
      </c>
    </row>
    <row r="9965" spans="1:13" x14ac:dyDescent="0.2">
      <c r="A9965" s="84">
        <v>360</v>
      </c>
      <c r="B9965" s="85">
        <v>43288</v>
      </c>
      <c r="C9965" s="105">
        <v>14.17</v>
      </c>
      <c r="D9965" s="195">
        <f t="shared" si="279"/>
        <v>1</v>
      </c>
      <c r="F9965" s="96">
        <v>2.25</v>
      </c>
      <c r="G9965" s="91">
        <f t="shared" si="280"/>
        <v>8.2100000000000009</v>
      </c>
      <c r="H9965" s="41">
        <f t="shared" si="281"/>
        <v>2.1920068094649636E-4</v>
      </c>
      <c r="I9965" s="42">
        <f t="shared" si="282"/>
        <v>134.85882224195811</v>
      </c>
      <c r="J9965" s="41">
        <f t="shared" si="283"/>
        <v>2.2805555555555559E-4</v>
      </c>
      <c r="K9965" s="42">
        <f t="shared" si="284"/>
        <v>5.1905463709827142</v>
      </c>
      <c r="L9965" s="41">
        <f t="shared" si="285"/>
        <v>2.1920068094649636E-4</v>
      </c>
      <c r="M9965" s="42">
        <f t="shared" si="286"/>
        <v>4.9063805933194526</v>
      </c>
    </row>
    <row r="9966" spans="1:13" x14ac:dyDescent="0.2">
      <c r="A9966" s="84">
        <v>360</v>
      </c>
      <c r="B9966" s="85">
        <v>43289</v>
      </c>
      <c r="C9966" s="105">
        <v>14.17</v>
      </c>
      <c r="D9966" s="195">
        <f t="shared" si="279"/>
        <v>1</v>
      </c>
      <c r="F9966" s="96">
        <v>2.25</v>
      </c>
      <c r="G9966" s="91">
        <f t="shared" si="280"/>
        <v>8.2100000000000009</v>
      </c>
      <c r="H9966" s="41">
        <f t="shared" si="281"/>
        <v>2.1920068094649636E-4</v>
      </c>
      <c r="I9966" s="42">
        <f t="shared" si="282"/>
        <v>134.8883833876252</v>
      </c>
      <c r="J9966" s="41">
        <f t="shared" si="283"/>
        <v>2.2805555555555559E-4</v>
      </c>
      <c r="K9966" s="42">
        <f t="shared" si="284"/>
        <v>5.1907744265382698</v>
      </c>
      <c r="L9966" s="41">
        <f t="shared" si="285"/>
        <v>2.1920068094649636E-4</v>
      </c>
      <c r="M9966" s="42">
        <f t="shared" si="286"/>
        <v>4.9065997940003996</v>
      </c>
    </row>
    <row r="9967" spans="1:13" x14ac:dyDescent="0.2">
      <c r="A9967" s="84">
        <v>360</v>
      </c>
      <c r="B9967" s="85">
        <v>43290</v>
      </c>
      <c r="C9967" s="105">
        <v>14.04</v>
      </c>
      <c r="D9967" s="195">
        <f t="shared" si="279"/>
        <v>1</v>
      </c>
      <c r="F9967" s="96">
        <v>2.25</v>
      </c>
      <c r="G9967" s="91">
        <f t="shared" si="280"/>
        <v>8.1449999999999996</v>
      </c>
      <c r="H9967" s="41">
        <f t="shared" si="281"/>
        <v>2.1753124887258224E-4</v>
      </c>
      <c r="I9967" s="42">
        <f t="shared" si="282"/>
        <v>134.91772582612191</v>
      </c>
      <c r="J9967" s="41">
        <f t="shared" si="283"/>
        <v>2.2625E-4</v>
      </c>
      <c r="K9967" s="42">
        <f t="shared" si="284"/>
        <v>5.1910006765382697</v>
      </c>
      <c r="L9967" s="41">
        <f t="shared" si="285"/>
        <v>2.1753124887258224E-4</v>
      </c>
      <c r="M9967" s="42">
        <f t="shared" si="286"/>
        <v>4.9068173252492722</v>
      </c>
    </row>
    <row r="9968" spans="1:13" x14ac:dyDescent="0.2">
      <c r="A9968" s="84">
        <v>360</v>
      </c>
      <c r="B9968" s="85">
        <v>43291</v>
      </c>
      <c r="C9968" s="105">
        <v>14.15</v>
      </c>
      <c r="D9968" s="195">
        <f t="shared" si="279"/>
        <v>1</v>
      </c>
      <c r="F9968" s="96">
        <v>2.25</v>
      </c>
      <c r="G9968" s="91">
        <f t="shared" si="280"/>
        <v>8.1999999999999993</v>
      </c>
      <c r="H9968" s="41">
        <f t="shared" si="281"/>
        <v>2.1894391034305016E-4</v>
      </c>
      <c r="I9968" s="42">
        <f t="shared" si="282"/>
        <v>134.94726524058888</v>
      </c>
      <c r="J9968" s="41">
        <f t="shared" si="283"/>
        <v>2.2777777777777775E-4</v>
      </c>
      <c r="K9968" s="42">
        <f t="shared" si="284"/>
        <v>5.1912284543160476</v>
      </c>
      <c r="L9968" s="41">
        <f t="shared" si="285"/>
        <v>2.1894391034305016E-4</v>
      </c>
      <c r="M9968" s="42">
        <f t="shared" si="286"/>
        <v>4.9070362691596152</v>
      </c>
    </row>
    <row r="9969" spans="1:13" x14ac:dyDescent="0.2">
      <c r="A9969" s="84">
        <v>360</v>
      </c>
      <c r="B9969" s="85">
        <v>43292</v>
      </c>
      <c r="C9969" s="105">
        <v>14.05</v>
      </c>
      <c r="D9969" s="195">
        <f t="shared" si="279"/>
        <v>1</v>
      </c>
      <c r="F9969" s="96">
        <v>2.2599999999999998</v>
      </c>
      <c r="G9969" s="91">
        <f t="shared" si="280"/>
        <v>8.1550000000000011</v>
      </c>
      <c r="H9969" s="41">
        <f t="shared" si="281"/>
        <v>2.1778814969453109E-4</v>
      </c>
      <c r="I9969" s="42">
        <f t="shared" si="282"/>
        <v>134.97665515579197</v>
      </c>
      <c r="J9969" s="41">
        <f t="shared" si="283"/>
        <v>2.2652777777777781E-4</v>
      </c>
      <c r="K9969" s="42">
        <f t="shared" si="284"/>
        <v>5.1914549820938252</v>
      </c>
      <c r="L9969" s="41">
        <f t="shared" si="285"/>
        <v>2.1778814969453109E-4</v>
      </c>
      <c r="M9969" s="42">
        <f t="shared" si="286"/>
        <v>4.9072540573093093</v>
      </c>
    </row>
    <row r="9970" spans="1:13" x14ac:dyDescent="0.2">
      <c r="A9970" s="84">
        <v>360</v>
      </c>
      <c r="B9970" s="85">
        <v>43293</v>
      </c>
      <c r="C9970" s="105">
        <v>14.08</v>
      </c>
      <c r="D9970" s="195">
        <f t="shared" si="279"/>
        <v>1</v>
      </c>
      <c r="F9970" s="96">
        <v>2.2400000000000002</v>
      </c>
      <c r="G9970" s="91">
        <f t="shared" si="280"/>
        <v>8.16</v>
      </c>
      <c r="H9970" s="41">
        <f t="shared" si="281"/>
        <v>2.1791659122305518E-4</v>
      </c>
      <c r="I9970" s="42">
        <f t="shared" si="282"/>
        <v>135.00606880837822</v>
      </c>
      <c r="J9970" s="41">
        <f t="shared" si="283"/>
        <v>2.2666666666666668E-4</v>
      </c>
      <c r="K9970" s="42">
        <f t="shared" si="284"/>
        <v>5.1916816487604915</v>
      </c>
      <c r="L9970" s="41">
        <f t="shared" si="285"/>
        <v>2.1791659122305518E-4</v>
      </c>
      <c r="M9970" s="42">
        <f t="shared" si="286"/>
        <v>4.9074719739005328</v>
      </c>
    </row>
    <row r="9971" spans="1:13" x14ac:dyDescent="0.2">
      <c r="A9971" s="84">
        <v>360</v>
      </c>
      <c r="B9971" s="85">
        <v>43294</v>
      </c>
      <c r="C9971" s="105">
        <v>13.99</v>
      </c>
      <c r="D9971" s="195">
        <f t="shared" si="279"/>
        <v>1</v>
      </c>
      <c r="F9971" s="96">
        <v>2.23</v>
      </c>
      <c r="G9971" s="91">
        <f t="shared" si="280"/>
        <v>8.11</v>
      </c>
      <c r="H9971" s="41">
        <f t="shared" si="281"/>
        <v>2.1663190940546251E-4</v>
      </c>
      <c r="I9971" s="42">
        <f t="shared" si="282"/>
        <v>135.03531543084551</v>
      </c>
      <c r="J9971" s="41">
        <f t="shared" si="283"/>
        <v>2.2527777777777778E-4</v>
      </c>
      <c r="K9971" s="42">
        <f t="shared" si="284"/>
        <v>5.1919069265382696</v>
      </c>
      <c r="L9971" s="41">
        <f t="shared" si="285"/>
        <v>2.1663190940546251E-4</v>
      </c>
      <c r="M9971" s="42">
        <f t="shared" si="286"/>
        <v>4.9076886058099385</v>
      </c>
    </row>
    <row r="9972" spans="1:13" x14ac:dyDescent="0.2">
      <c r="A9972" s="84">
        <v>360</v>
      </c>
      <c r="B9972" s="85">
        <v>43295</v>
      </c>
      <c r="C9972" s="105">
        <v>13.99</v>
      </c>
      <c r="D9972" s="195">
        <f t="shared" si="279"/>
        <v>1</v>
      </c>
      <c r="F9972" s="96">
        <v>2.23</v>
      </c>
      <c r="G9972" s="91">
        <f t="shared" si="280"/>
        <v>8.11</v>
      </c>
      <c r="H9972" s="41">
        <f t="shared" si="281"/>
        <v>2.1663190940546251E-4</v>
      </c>
      <c r="I9972" s="42">
        <f t="shared" si="282"/>
        <v>135.06456838906448</v>
      </c>
      <c r="J9972" s="41">
        <f t="shared" si="283"/>
        <v>2.2527777777777778E-4</v>
      </c>
      <c r="K9972" s="42">
        <f t="shared" si="284"/>
        <v>5.1921322043160476</v>
      </c>
      <c r="L9972" s="41">
        <f t="shared" si="285"/>
        <v>2.1663190940546251E-4</v>
      </c>
      <c r="M9972" s="42">
        <f t="shared" si="286"/>
        <v>4.9079052377193442</v>
      </c>
    </row>
    <row r="9973" spans="1:13" x14ac:dyDescent="0.2">
      <c r="A9973" s="84">
        <v>360</v>
      </c>
      <c r="B9973" s="85">
        <v>43296</v>
      </c>
      <c r="C9973" s="105">
        <v>13.99</v>
      </c>
      <c r="D9973" s="195">
        <f t="shared" si="279"/>
        <v>1</v>
      </c>
      <c r="F9973" s="96">
        <v>2.23</v>
      </c>
      <c r="G9973" s="91">
        <f t="shared" si="280"/>
        <v>8.11</v>
      </c>
      <c r="H9973" s="41">
        <f t="shared" si="281"/>
        <v>2.1663190940546251E-4</v>
      </c>
      <c r="I9973" s="42">
        <f t="shared" si="282"/>
        <v>135.09382768440761</v>
      </c>
      <c r="J9973" s="41">
        <f t="shared" si="283"/>
        <v>2.2527777777777778E-4</v>
      </c>
      <c r="K9973" s="42">
        <f t="shared" si="284"/>
        <v>5.1923574820938256</v>
      </c>
      <c r="L9973" s="41">
        <f t="shared" si="285"/>
        <v>2.1663190940546251E-4</v>
      </c>
      <c r="M9973" s="42">
        <f t="shared" si="286"/>
        <v>4.9081218696287499</v>
      </c>
    </row>
    <row r="9974" spans="1:13" x14ac:dyDescent="0.2">
      <c r="A9974" s="84">
        <v>360</v>
      </c>
      <c r="B9974" s="85">
        <v>43297</v>
      </c>
      <c r="C9974" s="105">
        <v>14.06</v>
      </c>
      <c r="D9974" s="195">
        <f t="shared" si="279"/>
        <v>1</v>
      </c>
      <c r="F9974" s="96">
        <v>2.2000000000000002</v>
      </c>
      <c r="G9974" s="91">
        <f t="shared" si="280"/>
        <v>8.1300000000000008</v>
      </c>
      <c r="H9974" s="41">
        <f t="shared" si="281"/>
        <v>2.1714585321874758E-4</v>
      </c>
      <c r="I9974" s="42">
        <f t="shared" si="282"/>
        <v>135.12316274888474</v>
      </c>
      <c r="J9974" s="41">
        <f t="shared" si="283"/>
        <v>2.2583333333333337E-4</v>
      </c>
      <c r="K9974" s="42">
        <f t="shared" si="284"/>
        <v>5.192583315427159</v>
      </c>
      <c r="L9974" s="41">
        <f t="shared" si="285"/>
        <v>2.1714585321874758E-4</v>
      </c>
      <c r="M9974" s="42">
        <f t="shared" si="286"/>
        <v>4.9083390154819684</v>
      </c>
    </row>
    <row r="9975" spans="1:13" x14ac:dyDescent="0.2">
      <c r="A9975" s="84">
        <v>360</v>
      </c>
      <c r="B9975" s="85">
        <v>43298</v>
      </c>
      <c r="C9975" s="105">
        <v>14.04</v>
      </c>
      <c r="D9975" s="195">
        <f t="shared" si="279"/>
        <v>1</v>
      </c>
      <c r="F9975" s="96">
        <v>2.23</v>
      </c>
      <c r="G9975" s="91">
        <f t="shared" si="280"/>
        <v>8.1349999999999998</v>
      </c>
      <c r="H9975" s="41">
        <f t="shared" si="281"/>
        <v>2.172743243602504E-4</v>
      </c>
      <c r="I9975" s="42">
        <f t="shared" si="282"/>
        <v>135.15252154277641</v>
      </c>
      <c r="J9975" s="41">
        <f t="shared" si="283"/>
        <v>2.2597222222222222E-4</v>
      </c>
      <c r="K9975" s="42">
        <f t="shared" si="284"/>
        <v>5.1928092876493812</v>
      </c>
      <c r="L9975" s="41">
        <f t="shared" si="285"/>
        <v>2.172743243602504E-4</v>
      </c>
      <c r="M9975" s="42">
        <f t="shared" si="286"/>
        <v>4.9085562898063291</v>
      </c>
    </row>
    <row r="9976" spans="1:13" x14ac:dyDescent="0.2">
      <c r="A9976" s="84">
        <v>360</v>
      </c>
      <c r="B9976" s="85">
        <v>43299</v>
      </c>
      <c r="C9976" s="105">
        <v>13.96</v>
      </c>
      <c r="D9976" s="195">
        <f t="shared" si="279"/>
        <v>1</v>
      </c>
      <c r="F9976" s="96">
        <v>2.2400000000000002</v>
      </c>
      <c r="G9976" s="91">
        <f t="shared" si="280"/>
        <v>8.1000000000000014</v>
      </c>
      <c r="H9976" s="41">
        <f t="shared" si="281"/>
        <v>2.1637490194259534E-4</v>
      </c>
      <c r="I9976" s="42">
        <f t="shared" si="282"/>
        <v>135.18176515637253</v>
      </c>
      <c r="J9976" s="41">
        <f t="shared" si="283"/>
        <v>2.2500000000000005E-4</v>
      </c>
      <c r="K9976" s="42">
        <f t="shared" si="284"/>
        <v>5.1930342876493816</v>
      </c>
      <c r="L9976" s="41">
        <f t="shared" si="285"/>
        <v>2.1637490194259534E-4</v>
      </c>
      <c r="M9976" s="42">
        <f t="shared" si="286"/>
        <v>4.9087726647082714</v>
      </c>
    </row>
    <row r="9977" spans="1:13" x14ac:dyDescent="0.2">
      <c r="A9977" s="84">
        <v>360</v>
      </c>
      <c r="B9977" s="85">
        <v>43300</v>
      </c>
      <c r="C9977" s="105">
        <v>13.89</v>
      </c>
      <c r="D9977" s="195">
        <f t="shared" si="279"/>
        <v>1</v>
      </c>
      <c r="F9977" s="96">
        <v>2.2400000000000002</v>
      </c>
      <c r="G9977" s="91">
        <f t="shared" si="280"/>
        <v>8.0650000000000013</v>
      </c>
      <c r="H9977" s="41">
        <f t="shared" si="281"/>
        <v>2.1547518907705232E-4</v>
      </c>
      <c r="I9977" s="42">
        <f t="shared" si="282"/>
        <v>135.21089347277936</v>
      </c>
      <c r="J9977" s="41">
        <f t="shared" si="283"/>
        <v>2.2402777777777783E-4</v>
      </c>
      <c r="K9977" s="42">
        <f t="shared" si="284"/>
        <v>5.1932583154271592</v>
      </c>
      <c r="L9977" s="41">
        <f t="shared" si="285"/>
        <v>2.1547518907705232E-4</v>
      </c>
      <c r="M9977" s="42">
        <f t="shared" si="286"/>
        <v>4.9089881398973487</v>
      </c>
    </row>
    <row r="9978" spans="1:13" x14ac:dyDescent="0.2">
      <c r="A9978" s="84">
        <v>360</v>
      </c>
      <c r="B9978" s="85">
        <v>43301</v>
      </c>
      <c r="C9978" s="105">
        <v>13.94</v>
      </c>
      <c r="D9978" s="195">
        <f t="shared" si="279"/>
        <v>1</v>
      </c>
      <c r="F9978" s="96">
        <v>2.23</v>
      </c>
      <c r="G9978" s="91">
        <f t="shared" si="280"/>
        <v>8.0849999999999991</v>
      </c>
      <c r="H9978" s="41">
        <f t="shared" si="281"/>
        <v>2.159893462905238E-4</v>
      </c>
      <c r="I9978" s="42">
        <f t="shared" si="282"/>
        <v>135.24009758527191</v>
      </c>
      <c r="J9978" s="41">
        <f t="shared" si="283"/>
        <v>2.2458333333333331E-4</v>
      </c>
      <c r="K9978" s="42">
        <f t="shared" si="284"/>
        <v>5.1934828987604922</v>
      </c>
      <c r="L9978" s="41">
        <f t="shared" si="285"/>
        <v>2.159893462905238E-4</v>
      </c>
      <c r="M9978" s="42">
        <f t="shared" si="286"/>
        <v>4.9092041292436388</v>
      </c>
    </row>
    <row r="9979" spans="1:13" x14ac:dyDescent="0.2">
      <c r="A9979" s="84">
        <v>360</v>
      </c>
      <c r="B9979" s="85">
        <v>43302</v>
      </c>
      <c r="C9979" s="105">
        <v>13.94</v>
      </c>
      <c r="D9979" s="195">
        <f t="shared" si="279"/>
        <v>1</v>
      </c>
      <c r="F9979" s="96">
        <v>2.23</v>
      </c>
      <c r="G9979" s="91">
        <f t="shared" si="280"/>
        <v>8.0849999999999991</v>
      </c>
      <c r="H9979" s="41">
        <f t="shared" si="281"/>
        <v>2.159893462905238E-4</v>
      </c>
      <c r="I9979" s="42">
        <f t="shared" si="282"/>
        <v>135.26930800554163</v>
      </c>
      <c r="J9979" s="41">
        <f t="shared" si="283"/>
        <v>2.2458333333333331E-4</v>
      </c>
      <c r="K9979" s="42">
        <f t="shared" si="284"/>
        <v>5.1937074820938252</v>
      </c>
      <c r="L9979" s="41">
        <f t="shared" si="285"/>
        <v>2.159893462905238E-4</v>
      </c>
      <c r="M9979" s="42">
        <f t="shared" si="286"/>
        <v>4.9094201185899298</v>
      </c>
    </row>
    <row r="9980" spans="1:13" x14ac:dyDescent="0.2">
      <c r="A9980" s="84">
        <v>360</v>
      </c>
      <c r="B9980" s="85">
        <v>43303</v>
      </c>
      <c r="C9980" s="105">
        <v>13.94</v>
      </c>
      <c r="D9980" s="195">
        <f t="shared" si="279"/>
        <v>1</v>
      </c>
      <c r="F9980" s="96">
        <v>2.23</v>
      </c>
      <c r="G9980" s="91">
        <f t="shared" si="280"/>
        <v>8.0849999999999991</v>
      </c>
      <c r="H9980" s="41">
        <f t="shared" si="281"/>
        <v>2.159893462905238E-4</v>
      </c>
      <c r="I9980" s="42">
        <f t="shared" si="282"/>
        <v>135.29852473495092</v>
      </c>
      <c r="J9980" s="41">
        <f t="shared" si="283"/>
        <v>2.2458333333333331E-4</v>
      </c>
      <c r="K9980" s="42">
        <f t="shared" si="284"/>
        <v>5.1939320654271581</v>
      </c>
      <c r="L9980" s="41">
        <f t="shared" si="285"/>
        <v>2.159893462905238E-4</v>
      </c>
      <c r="M9980" s="42">
        <f t="shared" si="286"/>
        <v>4.9096361079362207</v>
      </c>
    </row>
    <row r="9981" spans="1:13" x14ac:dyDescent="0.2">
      <c r="A9981" s="84">
        <v>360</v>
      </c>
      <c r="B9981" s="85">
        <v>43304</v>
      </c>
      <c r="C9981" s="105">
        <v>13.94</v>
      </c>
      <c r="D9981" s="195">
        <f t="shared" ref="D9981:D10044" si="287">B9981-B9980</f>
        <v>1</v>
      </c>
      <c r="F9981" s="96">
        <v>2.2400000000000002</v>
      </c>
      <c r="G9981" s="91">
        <f t="shared" si="280"/>
        <v>8.09</v>
      </c>
      <c r="H9981" s="41">
        <f t="shared" si="281"/>
        <v>2.1611787076958322E-4</v>
      </c>
      <c r="I9981" s="42">
        <f t="shared" si="282"/>
        <v>135.3277651640349</v>
      </c>
      <c r="J9981" s="41">
        <f t="shared" si="283"/>
        <v>2.2472222222222221E-4</v>
      </c>
      <c r="K9981" s="42">
        <f t="shared" si="284"/>
        <v>5.1941567876493799</v>
      </c>
      <c r="L9981" s="41">
        <f t="shared" si="285"/>
        <v>2.1611787076958322E-4</v>
      </c>
      <c r="M9981" s="42">
        <f t="shared" si="286"/>
        <v>4.9098522258069899</v>
      </c>
    </row>
    <row r="9982" spans="1:13" x14ac:dyDescent="0.2">
      <c r="A9982" s="84">
        <v>360</v>
      </c>
      <c r="B9982" s="85">
        <v>43305</v>
      </c>
      <c r="C9982" s="105">
        <v>13.98</v>
      </c>
      <c r="D9982" s="195">
        <f t="shared" si="287"/>
        <v>1</v>
      </c>
      <c r="F9982" s="96">
        <v>2.23</v>
      </c>
      <c r="G9982" s="91">
        <f t="shared" si="280"/>
        <v>8.1050000000000004</v>
      </c>
      <c r="H9982" s="41">
        <f t="shared" si="281"/>
        <v>2.1650340863743622E-4</v>
      </c>
      <c r="I9982" s="42">
        <f t="shared" si="282"/>
        <v>135.35706408647621</v>
      </c>
      <c r="J9982" s="41">
        <f t="shared" si="283"/>
        <v>2.251388888888889E-4</v>
      </c>
      <c r="K9982" s="42">
        <f t="shared" si="284"/>
        <v>5.1943819265382691</v>
      </c>
      <c r="L9982" s="41">
        <f t="shared" si="285"/>
        <v>2.1650340863743622E-4</v>
      </c>
      <c r="M9982" s="42">
        <f t="shared" si="286"/>
        <v>4.9100687292156273</v>
      </c>
    </row>
    <row r="9983" spans="1:13" x14ac:dyDescent="0.2">
      <c r="A9983" s="84">
        <v>360</v>
      </c>
      <c r="B9983" s="85">
        <v>43306</v>
      </c>
      <c r="C9983" s="105">
        <v>13.98</v>
      </c>
      <c r="D9983" s="195">
        <f t="shared" si="287"/>
        <v>1</v>
      </c>
      <c r="F9983" s="96">
        <v>2.31</v>
      </c>
      <c r="G9983" s="91">
        <f t="shared" si="280"/>
        <v>8.1449999999999996</v>
      </c>
      <c r="H9983" s="41">
        <f t="shared" si="281"/>
        <v>2.1753124887258224E-4</v>
      </c>
      <c r="I9983" s="42">
        <f t="shared" si="282"/>
        <v>135.38650847767067</v>
      </c>
      <c r="J9983" s="41">
        <f t="shared" si="283"/>
        <v>2.2625E-4</v>
      </c>
      <c r="K9983" s="42">
        <f t="shared" si="284"/>
        <v>5.194608176538269</v>
      </c>
      <c r="L9983" s="41">
        <f t="shared" si="285"/>
        <v>2.1753124887258224E-4</v>
      </c>
      <c r="M9983" s="42">
        <f t="shared" si="286"/>
        <v>4.9102862604644999</v>
      </c>
    </row>
    <row r="9984" spans="1:13" x14ac:dyDescent="0.2">
      <c r="A9984" s="84">
        <v>360</v>
      </c>
      <c r="B9984" s="85">
        <v>43307</v>
      </c>
      <c r="C9984" s="105">
        <v>14.08</v>
      </c>
      <c r="D9984" s="195">
        <f t="shared" si="287"/>
        <v>1</v>
      </c>
      <c r="F9984" s="96">
        <v>2.2999999999999998</v>
      </c>
      <c r="G9984" s="91">
        <f t="shared" si="280"/>
        <v>8.19</v>
      </c>
      <c r="H9984" s="41">
        <f t="shared" si="281"/>
        <v>2.1868711607342384E-4</v>
      </c>
      <c r="I9984" s="42">
        <f t="shared" si="282"/>
        <v>135.41611576276492</v>
      </c>
      <c r="J9984" s="41">
        <f t="shared" si="283"/>
        <v>2.2749999999999997E-4</v>
      </c>
      <c r="K9984" s="42">
        <f t="shared" si="284"/>
        <v>5.1948356765382693</v>
      </c>
      <c r="L9984" s="41">
        <f t="shared" si="285"/>
        <v>2.1868711607342384E-4</v>
      </c>
      <c r="M9984" s="42">
        <f t="shared" si="286"/>
        <v>4.9105049475805735</v>
      </c>
    </row>
    <row r="9985" spans="1:13" x14ac:dyDescent="0.2">
      <c r="A9985" s="84">
        <v>360</v>
      </c>
      <c r="B9985" s="85">
        <v>43308</v>
      </c>
      <c r="C9985" s="105">
        <v>14.08</v>
      </c>
      <c r="D9985" s="195">
        <f t="shared" si="287"/>
        <v>1</v>
      </c>
      <c r="F9985" s="96">
        <v>2.2999999999999998</v>
      </c>
      <c r="G9985" s="91">
        <f t="shared" si="280"/>
        <v>8.19</v>
      </c>
      <c r="H9985" s="41">
        <f t="shared" si="281"/>
        <v>2.1868711607342384E-4</v>
      </c>
      <c r="I9985" s="42">
        <f t="shared" si="282"/>
        <v>135.44572952259094</v>
      </c>
      <c r="J9985" s="41">
        <f t="shared" si="283"/>
        <v>2.2749999999999997E-4</v>
      </c>
      <c r="K9985" s="42">
        <f t="shared" si="284"/>
        <v>5.1950631765382695</v>
      </c>
      <c r="L9985" s="41">
        <f t="shared" si="285"/>
        <v>2.1868711607342384E-4</v>
      </c>
      <c r="M9985" s="42">
        <f t="shared" si="286"/>
        <v>4.9107236346966472</v>
      </c>
    </row>
    <row r="9986" spans="1:13" x14ac:dyDescent="0.2">
      <c r="A9986" s="84">
        <v>360</v>
      </c>
      <c r="B9986" s="85">
        <v>43309</v>
      </c>
      <c r="C9986" s="105">
        <v>14.08</v>
      </c>
      <c r="D9986" s="195">
        <f t="shared" si="287"/>
        <v>1</v>
      </c>
      <c r="F9986" s="96">
        <v>2.2999999999999998</v>
      </c>
      <c r="G9986" s="91">
        <f t="shared" si="280"/>
        <v>8.19</v>
      </c>
      <c r="H9986" s="41">
        <f t="shared" si="281"/>
        <v>2.1868711607342384E-4</v>
      </c>
      <c r="I9986" s="42">
        <f t="shared" si="282"/>
        <v>135.4753497585647</v>
      </c>
      <c r="J9986" s="41">
        <f t="shared" si="283"/>
        <v>2.2749999999999997E-4</v>
      </c>
      <c r="K9986" s="42">
        <f t="shared" si="284"/>
        <v>5.1952906765382698</v>
      </c>
      <c r="L9986" s="41">
        <f t="shared" si="285"/>
        <v>2.1868711607342384E-4</v>
      </c>
      <c r="M9986" s="42">
        <f t="shared" si="286"/>
        <v>4.9109423218127208</v>
      </c>
    </row>
    <row r="9987" spans="1:13" x14ac:dyDescent="0.2">
      <c r="A9987" s="84">
        <v>360</v>
      </c>
      <c r="B9987" s="85">
        <v>43310</v>
      </c>
      <c r="C9987" s="105">
        <v>14.08</v>
      </c>
      <c r="D9987" s="195">
        <f t="shared" si="287"/>
        <v>1</v>
      </c>
      <c r="F9987" s="96">
        <v>2.2999999999999998</v>
      </c>
      <c r="G9987" s="91">
        <f t="shared" si="280"/>
        <v>8.19</v>
      </c>
      <c r="H9987" s="41">
        <f t="shared" si="281"/>
        <v>2.1868711607342384E-4</v>
      </c>
      <c r="I9987" s="42">
        <f t="shared" si="282"/>
        <v>135.50497647210244</v>
      </c>
      <c r="J9987" s="41">
        <f t="shared" si="283"/>
        <v>2.2749999999999997E-4</v>
      </c>
      <c r="K9987" s="42">
        <f t="shared" si="284"/>
        <v>5.1955181765382701</v>
      </c>
      <c r="L9987" s="41">
        <f t="shared" si="285"/>
        <v>2.1868711607342384E-4</v>
      </c>
      <c r="M9987" s="42">
        <f t="shared" si="286"/>
        <v>4.9111610089287945</v>
      </c>
    </row>
    <row r="9988" spans="1:13" x14ac:dyDescent="0.2">
      <c r="A9988" s="84">
        <v>360</v>
      </c>
      <c r="B9988" s="85">
        <v>43311</v>
      </c>
      <c r="C9988" s="105">
        <v>14.09</v>
      </c>
      <c r="D9988" s="195">
        <f t="shared" si="287"/>
        <v>1</v>
      </c>
      <c r="F9988" s="96">
        <v>2.3199999999999998</v>
      </c>
      <c r="G9988" s="91">
        <f t="shared" si="280"/>
        <v>8.2050000000000001</v>
      </c>
      <c r="H9988" s="41">
        <f t="shared" si="281"/>
        <v>2.1907229860285149E-4</v>
      </c>
      <c r="I9988" s="42">
        <f t="shared" si="282"/>
        <v>135.53466185877031</v>
      </c>
      <c r="J9988" s="41">
        <f t="shared" si="283"/>
        <v>2.2791666666666666E-4</v>
      </c>
      <c r="K9988" s="42">
        <f t="shared" si="284"/>
        <v>5.1957460932049369</v>
      </c>
      <c r="L9988" s="41">
        <f t="shared" si="285"/>
        <v>2.1907229860285149E-4</v>
      </c>
      <c r="M9988" s="42">
        <f t="shared" si="286"/>
        <v>4.9113800812273976</v>
      </c>
    </row>
    <row r="9989" spans="1:13" x14ac:dyDescent="0.2">
      <c r="A9989" s="84">
        <v>360</v>
      </c>
      <c r="B9989" s="85">
        <v>43312</v>
      </c>
      <c r="C9989" s="105">
        <v>14.13</v>
      </c>
      <c r="D9989" s="195">
        <f t="shared" si="287"/>
        <v>1</v>
      </c>
      <c r="F9989" s="96">
        <v>2.3199999999999998</v>
      </c>
      <c r="G9989" s="91">
        <f t="shared" si="280"/>
        <v>8.2249999999999996</v>
      </c>
      <c r="H9989" s="41">
        <f t="shared" si="281"/>
        <v>2.1958579248670951E-4</v>
      </c>
      <c r="I9989" s="42">
        <f t="shared" si="282"/>
        <v>135.56442334490399</v>
      </c>
      <c r="J9989" s="41">
        <f t="shared" si="283"/>
        <v>2.2847222222222222E-4</v>
      </c>
      <c r="K9989" s="42">
        <f t="shared" si="284"/>
        <v>5.195974565427159</v>
      </c>
      <c r="L9989" s="41">
        <f t="shared" si="285"/>
        <v>2.1958579248670951E-4</v>
      </c>
      <c r="M9989" s="42">
        <f t="shared" si="286"/>
        <v>4.9115996670198845</v>
      </c>
    </row>
    <row r="9990" spans="1:13" x14ac:dyDescent="0.2">
      <c r="A9990" s="84">
        <v>360</v>
      </c>
      <c r="B9990" s="85">
        <v>43313</v>
      </c>
      <c r="C9990" s="105">
        <v>14.25</v>
      </c>
      <c r="D9990" s="195">
        <f t="shared" si="287"/>
        <v>1</v>
      </c>
      <c r="F9990" s="96">
        <v>2.3199999999999998</v>
      </c>
      <c r="G9990" s="91">
        <f t="shared" si="280"/>
        <v>8.2850000000000001</v>
      </c>
      <c r="H9990" s="41">
        <f t="shared" si="281"/>
        <v>2.2112570654986285E-4</v>
      </c>
      <c r="I9990" s="42">
        <f t="shared" si="282"/>
        <v>135.59440012379915</v>
      </c>
      <c r="J9990" s="41">
        <f t="shared" si="283"/>
        <v>2.3013888888888888E-4</v>
      </c>
      <c r="K9990" s="42">
        <f t="shared" si="284"/>
        <v>5.196204704316048</v>
      </c>
      <c r="L9990" s="41">
        <f t="shared" si="285"/>
        <v>2.2112570654986285E-4</v>
      </c>
      <c r="M9990" s="42">
        <f t="shared" si="286"/>
        <v>4.9118207927264343</v>
      </c>
    </row>
    <row r="9991" spans="1:13" x14ac:dyDescent="0.2">
      <c r="A9991" s="84">
        <v>360</v>
      </c>
      <c r="B9991" s="85">
        <v>43314</v>
      </c>
      <c r="C9991" s="105">
        <v>14.2</v>
      </c>
      <c r="D9991" s="195">
        <f t="shared" si="287"/>
        <v>1</v>
      </c>
      <c r="F9991" s="96">
        <v>2.2400000000000002</v>
      </c>
      <c r="G9991" s="91">
        <f t="shared" si="280"/>
        <v>8.2199999999999989</v>
      </c>
      <c r="H9991" s="41">
        <f t="shared" si="281"/>
        <v>2.1945742788798128E-4</v>
      </c>
      <c r="I9991" s="42">
        <f t="shared" si="282"/>
        <v>135.62415732208632</v>
      </c>
      <c r="J9991" s="41">
        <f t="shared" si="283"/>
        <v>2.2833333333333329E-4</v>
      </c>
      <c r="K9991" s="42">
        <f t="shared" si="284"/>
        <v>5.1964330376493812</v>
      </c>
      <c r="L9991" s="41">
        <f t="shared" si="285"/>
        <v>2.1945742788798128E-4</v>
      </c>
      <c r="M9991" s="42">
        <f t="shared" si="286"/>
        <v>4.9120402501543223</v>
      </c>
    </row>
    <row r="9992" spans="1:13" x14ac:dyDescent="0.2">
      <c r="A9992" s="84">
        <v>360</v>
      </c>
      <c r="B9992" s="85">
        <v>43315</v>
      </c>
      <c r="C9992" s="105">
        <v>14.23</v>
      </c>
      <c r="D9992" s="195">
        <f t="shared" si="287"/>
        <v>1</v>
      </c>
      <c r="F9992" s="96">
        <v>2.23</v>
      </c>
      <c r="G9992" s="91">
        <f t="shared" si="280"/>
        <v>8.23</v>
      </c>
      <c r="H9992" s="41">
        <f t="shared" si="281"/>
        <v>2.1971415117194582E-4</v>
      </c>
      <c r="I9992" s="42">
        <f t="shared" si="282"/>
        <v>135.65395586869076</v>
      </c>
      <c r="J9992" s="41">
        <f t="shared" si="283"/>
        <v>2.2861111111111113E-4</v>
      </c>
      <c r="K9992" s="42">
        <f t="shared" si="284"/>
        <v>5.1966616487604922</v>
      </c>
      <c r="L9992" s="41">
        <f t="shared" si="285"/>
        <v>2.1971415117194582E-4</v>
      </c>
      <c r="M9992" s="42">
        <f t="shared" si="286"/>
        <v>4.9122599643054947</v>
      </c>
    </row>
    <row r="9993" spans="1:13" x14ac:dyDescent="0.2">
      <c r="A9993" s="84">
        <v>360</v>
      </c>
      <c r="B9993" s="85">
        <v>43316</v>
      </c>
      <c r="C9993" s="105">
        <v>14.23</v>
      </c>
      <c r="D9993" s="195">
        <f t="shared" si="287"/>
        <v>1</v>
      </c>
      <c r="F9993" s="96">
        <v>2.23</v>
      </c>
      <c r="G9993" s="91">
        <f t="shared" si="280"/>
        <v>8.23</v>
      </c>
      <c r="H9993" s="41">
        <f t="shared" si="281"/>
        <v>2.1971415117194582E-4</v>
      </c>
      <c r="I9993" s="42">
        <f t="shared" si="282"/>
        <v>135.68376096245757</v>
      </c>
      <c r="J9993" s="41">
        <f t="shared" si="283"/>
        <v>2.2861111111111113E-4</v>
      </c>
      <c r="K9993" s="42">
        <f t="shared" si="284"/>
        <v>5.1968902598716031</v>
      </c>
      <c r="L9993" s="41">
        <f t="shared" si="285"/>
        <v>2.1971415117194582E-4</v>
      </c>
      <c r="M9993" s="42">
        <f t="shared" si="286"/>
        <v>4.9124796784566662</v>
      </c>
    </row>
    <row r="9994" spans="1:13" x14ac:dyDescent="0.2">
      <c r="A9994" s="84">
        <v>360</v>
      </c>
      <c r="B9994" s="85">
        <v>43317</v>
      </c>
      <c r="C9994" s="105">
        <v>14.23</v>
      </c>
      <c r="D9994" s="195">
        <f t="shared" si="287"/>
        <v>1</v>
      </c>
      <c r="F9994" s="96">
        <v>2.23</v>
      </c>
      <c r="G9994" s="91">
        <f t="shared" ref="G9994:G10057" si="288">(C9994+F9994)/2</f>
        <v>8.23</v>
      </c>
      <c r="H9994" s="41">
        <f t="shared" ref="H9994:H10057" si="289">((1+G9994/100)^(1/360))-1</f>
        <v>2.1971415117194582E-4</v>
      </c>
      <c r="I9994" s="42">
        <f t="shared" ref="I9994:I10057" si="290">I9993*(1+H9994)</f>
        <v>135.71357260482526</v>
      </c>
      <c r="J9994" s="41">
        <f t="shared" ref="J9994:J10057" si="291">((C9994+F9994)/2)/36000</f>
        <v>2.2861111111111113E-4</v>
      </c>
      <c r="K9994" s="42">
        <f t="shared" ref="K9994:K10057" si="292">K9993+J9994</f>
        <v>5.1971188709827141</v>
      </c>
      <c r="L9994" s="41">
        <f t="shared" ref="L9994:L10057" si="293">((1+G9994/100)^(1/360))-1</f>
        <v>2.1971415117194582E-4</v>
      </c>
      <c r="M9994" s="42">
        <f t="shared" ref="M9994:M10057" si="294">M9993+L9994</f>
        <v>4.9126993926078377</v>
      </c>
    </row>
    <row r="9995" spans="1:13" x14ac:dyDescent="0.2">
      <c r="A9995" s="84">
        <v>360</v>
      </c>
      <c r="B9995" s="85">
        <v>43318</v>
      </c>
      <c r="C9995" s="105">
        <v>14.23</v>
      </c>
      <c r="D9995" s="195">
        <f t="shared" si="287"/>
        <v>1</v>
      </c>
      <c r="F9995" s="96">
        <v>2.2400000000000002</v>
      </c>
      <c r="G9995" s="91">
        <f t="shared" si="288"/>
        <v>8.2349999999999994</v>
      </c>
      <c r="H9995" s="41">
        <f t="shared" si="289"/>
        <v>2.198425039436902E-4</v>
      </c>
      <c r="I9995" s="42">
        <f t="shared" si="290"/>
        <v>135.74340821644586</v>
      </c>
      <c r="J9995" s="41">
        <f t="shared" si="291"/>
        <v>2.2874999999999998E-4</v>
      </c>
      <c r="K9995" s="42">
        <f t="shared" si="292"/>
        <v>5.1973476209827139</v>
      </c>
      <c r="L9995" s="41">
        <f t="shared" si="293"/>
        <v>2.198425039436902E-4</v>
      </c>
      <c r="M9995" s="42">
        <f t="shared" si="294"/>
        <v>4.9129192351117812</v>
      </c>
    </row>
    <row r="9996" spans="1:13" x14ac:dyDescent="0.2">
      <c r="A9996" s="84">
        <v>360</v>
      </c>
      <c r="B9996" s="85">
        <v>43319</v>
      </c>
      <c r="C9996" s="105">
        <v>14.32</v>
      </c>
      <c r="D9996" s="195">
        <f t="shared" si="287"/>
        <v>1</v>
      </c>
      <c r="F9996" s="96">
        <v>2.2400000000000002</v>
      </c>
      <c r="G9996" s="91">
        <f t="shared" si="288"/>
        <v>8.2800000000000011</v>
      </c>
      <c r="H9996" s="41">
        <f t="shared" si="289"/>
        <v>2.2099741288106323E-4</v>
      </c>
      <c r="I9996" s="42">
        <f t="shared" si="290"/>
        <v>135.77340715847734</v>
      </c>
      <c r="J9996" s="41">
        <f t="shared" si="291"/>
        <v>2.3000000000000003E-4</v>
      </c>
      <c r="K9996" s="42">
        <f t="shared" si="292"/>
        <v>5.197577620982714</v>
      </c>
      <c r="L9996" s="41">
        <f t="shared" si="293"/>
        <v>2.2099741288106323E-4</v>
      </c>
      <c r="M9996" s="42">
        <f t="shared" si="294"/>
        <v>4.913140232524662</v>
      </c>
    </row>
    <row r="9997" spans="1:13" x14ac:dyDescent="0.2">
      <c r="A9997" s="84">
        <v>360</v>
      </c>
      <c r="B9997" s="85">
        <v>43320</v>
      </c>
      <c r="C9997" s="105">
        <v>14.17</v>
      </c>
      <c r="D9997" s="195">
        <f t="shared" si="287"/>
        <v>1</v>
      </c>
      <c r="F9997" s="96">
        <v>2.25</v>
      </c>
      <c r="G9997" s="91">
        <f t="shared" si="288"/>
        <v>8.2100000000000009</v>
      </c>
      <c r="H9997" s="41">
        <f t="shared" si="289"/>
        <v>2.1920068094649636E-4</v>
      </c>
      <c r="I9997" s="42">
        <f t="shared" si="290"/>
        <v>135.8031687817809</v>
      </c>
      <c r="J9997" s="41">
        <f t="shared" si="291"/>
        <v>2.2805555555555559E-4</v>
      </c>
      <c r="K9997" s="42">
        <f t="shared" si="292"/>
        <v>5.1978056765382696</v>
      </c>
      <c r="L9997" s="41">
        <f t="shared" si="293"/>
        <v>2.1920068094649636E-4</v>
      </c>
      <c r="M9997" s="42">
        <f t="shared" si="294"/>
        <v>4.9133594332056081</v>
      </c>
    </row>
    <row r="9998" spans="1:13" x14ac:dyDescent="0.2">
      <c r="A9998" s="84">
        <v>360</v>
      </c>
      <c r="B9998" s="85">
        <v>43321</v>
      </c>
      <c r="C9998" s="105">
        <v>14.23</v>
      </c>
      <c r="D9998" s="195">
        <f t="shared" si="287"/>
        <v>1</v>
      </c>
      <c r="F9998" s="96">
        <v>2.2599999999999998</v>
      </c>
      <c r="G9998" s="91">
        <f t="shared" si="288"/>
        <v>8.245000000000001</v>
      </c>
      <c r="H9998" s="41">
        <f t="shared" si="289"/>
        <v>2.2009919174936776E-4</v>
      </c>
      <c r="I9998" s="42">
        <f t="shared" si="290"/>
        <v>135.83305894946676</v>
      </c>
      <c r="J9998" s="41">
        <f t="shared" si="291"/>
        <v>2.2902777777777781E-4</v>
      </c>
      <c r="K9998" s="42">
        <f t="shared" si="292"/>
        <v>5.1980347043160471</v>
      </c>
      <c r="L9998" s="41">
        <f t="shared" si="293"/>
        <v>2.2009919174936776E-4</v>
      </c>
      <c r="M9998" s="42">
        <f t="shared" si="294"/>
        <v>4.9135795323973577</v>
      </c>
    </row>
    <row r="9999" spans="1:13" x14ac:dyDescent="0.2">
      <c r="A9999" s="84">
        <v>360</v>
      </c>
      <c r="B9999" s="85">
        <v>43322</v>
      </c>
      <c r="C9999" s="105">
        <v>14.22</v>
      </c>
      <c r="D9999" s="195">
        <f t="shared" si="287"/>
        <v>1</v>
      </c>
      <c r="F9999" s="96">
        <v>2.25</v>
      </c>
      <c r="G9999" s="91">
        <f t="shared" si="288"/>
        <v>8.2349999999999994</v>
      </c>
      <c r="H9999" s="41">
        <f t="shared" si="289"/>
        <v>2.198425039436902E-4</v>
      </c>
      <c r="I9999" s="42">
        <f t="shared" si="290"/>
        <v>135.86292082926454</v>
      </c>
      <c r="J9999" s="41">
        <f t="shared" si="291"/>
        <v>2.2874999999999998E-4</v>
      </c>
      <c r="K9999" s="42">
        <f t="shared" si="292"/>
        <v>5.1982634543160469</v>
      </c>
      <c r="L9999" s="41">
        <f t="shared" si="293"/>
        <v>2.198425039436902E-4</v>
      </c>
      <c r="M9999" s="42">
        <f t="shared" si="294"/>
        <v>4.9137993749013011</v>
      </c>
    </row>
    <row r="10000" spans="1:13" x14ac:dyDescent="0.2">
      <c r="A10000" s="84">
        <v>360</v>
      </c>
      <c r="B10000" s="85">
        <v>43323</v>
      </c>
      <c r="C10000" s="105">
        <v>14.22</v>
      </c>
      <c r="D10000" s="195">
        <f t="shared" si="287"/>
        <v>1</v>
      </c>
      <c r="F10000" s="96">
        <v>2.25</v>
      </c>
      <c r="G10000" s="91">
        <f t="shared" si="288"/>
        <v>8.2349999999999994</v>
      </c>
      <c r="H10000" s="41">
        <f t="shared" si="289"/>
        <v>2.198425039436902E-4</v>
      </c>
      <c r="I10000" s="42">
        <f t="shared" si="290"/>
        <v>135.89278927397274</v>
      </c>
      <c r="J10000" s="41">
        <f t="shared" si="291"/>
        <v>2.2874999999999998E-4</v>
      </c>
      <c r="K10000" s="42">
        <f t="shared" si="292"/>
        <v>5.1984922043160466</v>
      </c>
      <c r="L10000" s="41">
        <f t="shared" si="293"/>
        <v>2.198425039436902E-4</v>
      </c>
      <c r="M10000" s="42">
        <f t="shared" si="294"/>
        <v>4.9140192174052446</v>
      </c>
    </row>
    <row r="10001" spans="1:13" x14ac:dyDescent="0.2">
      <c r="A10001" s="84">
        <v>360</v>
      </c>
      <c r="B10001" s="85">
        <v>43324</v>
      </c>
      <c r="C10001" s="105">
        <v>14.22</v>
      </c>
      <c r="D10001" s="195">
        <f t="shared" si="287"/>
        <v>1</v>
      </c>
      <c r="F10001" s="96">
        <v>2.25</v>
      </c>
      <c r="G10001" s="91">
        <f t="shared" si="288"/>
        <v>8.2349999999999994</v>
      </c>
      <c r="H10001" s="41">
        <f t="shared" si="289"/>
        <v>2.198425039436902E-4</v>
      </c>
      <c r="I10001" s="42">
        <f t="shared" si="290"/>
        <v>135.92266428503461</v>
      </c>
      <c r="J10001" s="41">
        <f t="shared" si="291"/>
        <v>2.2874999999999998E-4</v>
      </c>
      <c r="K10001" s="42">
        <f t="shared" si="292"/>
        <v>5.1987209543160464</v>
      </c>
      <c r="L10001" s="41">
        <f t="shared" si="293"/>
        <v>2.198425039436902E-4</v>
      </c>
      <c r="M10001" s="42">
        <f t="shared" si="294"/>
        <v>4.9142390599091881</v>
      </c>
    </row>
    <row r="10002" spans="1:13" x14ac:dyDescent="0.2">
      <c r="A10002" s="84">
        <v>360</v>
      </c>
      <c r="B10002" s="85">
        <v>43325</v>
      </c>
      <c r="C10002" s="105">
        <v>14.34</v>
      </c>
      <c r="D10002" s="195">
        <f t="shared" si="287"/>
        <v>1</v>
      </c>
      <c r="F10002" s="96">
        <v>2.2400000000000002</v>
      </c>
      <c r="G10002" s="91">
        <f t="shared" si="288"/>
        <v>8.2899999999999991</v>
      </c>
      <c r="H10002" s="41">
        <f t="shared" si="289"/>
        <v>2.2125399431138781E-4</v>
      </c>
      <c r="I10002" s="42">
        <f t="shared" si="290"/>
        <v>135.95273771742512</v>
      </c>
      <c r="J10002" s="41">
        <f t="shared" si="291"/>
        <v>2.3027777777777776E-4</v>
      </c>
      <c r="K10002" s="42">
        <f t="shared" si="292"/>
        <v>5.1989512320938243</v>
      </c>
      <c r="L10002" s="41">
        <f t="shared" si="293"/>
        <v>2.2125399431138781E-4</v>
      </c>
      <c r="M10002" s="42">
        <f t="shared" si="294"/>
        <v>4.9144603139034997</v>
      </c>
    </row>
    <row r="10003" spans="1:13" x14ac:dyDescent="0.2">
      <c r="A10003" s="84">
        <v>360</v>
      </c>
      <c r="B10003" s="85">
        <v>43326</v>
      </c>
      <c r="C10003" s="105">
        <v>14.12</v>
      </c>
      <c r="D10003" s="195">
        <f t="shared" si="287"/>
        <v>1</v>
      </c>
      <c r="F10003" s="96">
        <v>2.23</v>
      </c>
      <c r="G10003" s="91">
        <f t="shared" si="288"/>
        <v>8.1749999999999989</v>
      </c>
      <c r="H10003" s="41">
        <f t="shared" si="289"/>
        <v>2.1830188028504338E-4</v>
      </c>
      <c r="I10003" s="42">
        <f t="shared" si="290"/>
        <v>135.98241645569874</v>
      </c>
      <c r="J10003" s="41">
        <f t="shared" si="291"/>
        <v>2.2708333333333331E-4</v>
      </c>
      <c r="K10003" s="42">
        <f t="shared" si="292"/>
        <v>5.199178315427158</v>
      </c>
      <c r="L10003" s="41">
        <f t="shared" si="293"/>
        <v>2.1830188028504338E-4</v>
      </c>
      <c r="M10003" s="42">
        <f t="shared" si="294"/>
        <v>4.9146786157837852</v>
      </c>
    </row>
    <row r="10004" spans="1:13" x14ac:dyDescent="0.2">
      <c r="A10004" s="84">
        <v>360</v>
      </c>
      <c r="B10004" s="85">
        <v>43327</v>
      </c>
      <c r="C10004" s="105">
        <v>14.1</v>
      </c>
      <c r="D10004" s="195">
        <f t="shared" si="287"/>
        <v>1</v>
      </c>
      <c r="F10004" s="96">
        <v>2.2400000000000002</v>
      </c>
      <c r="G10004" s="91">
        <f t="shared" si="288"/>
        <v>8.17</v>
      </c>
      <c r="H10004" s="41">
        <f t="shared" si="289"/>
        <v>2.1817345651786724E-4</v>
      </c>
      <c r="I10004" s="42">
        <f t="shared" si="290"/>
        <v>136.01208420952253</v>
      </c>
      <c r="J10004" s="41">
        <f t="shared" si="291"/>
        <v>2.2694444444444444E-4</v>
      </c>
      <c r="K10004" s="42">
        <f t="shared" si="292"/>
        <v>5.1994052598716021</v>
      </c>
      <c r="L10004" s="41">
        <f t="shared" si="293"/>
        <v>2.1817345651786724E-4</v>
      </c>
      <c r="M10004" s="42">
        <f t="shared" si="294"/>
        <v>4.914896789240303</v>
      </c>
    </row>
    <row r="10005" spans="1:13" x14ac:dyDescent="0.2">
      <c r="A10005" s="84">
        <v>360</v>
      </c>
      <c r="B10005" s="85">
        <v>43328</v>
      </c>
      <c r="C10005" s="105">
        <v>14.16</v>
      </c>
      <c r="D10005" s="195">
        <f t="shared" si="287"/>
        <v>1</v>
      </c>
      <c r="F10005" s="96">
        <v>2.2400000000000002</v>
      </c>
      <c r="G10005" s="91">
        <f t="shared" si="288"/>
        <v>8.1999999999999993</v>
      </c>
      <c r="H10005" s="41">
        <f t="shared" si="289"/>
        <v>2.1894391034305016E-4</v>
      </c>
      <c r="I10005" s="42">
        <f t="shared" si="290"/>
        <v>136.04186322709327</v>
      </c>
      <c r="J10005" s="41">
        <f t="shared" si="291"/>
        <v>2.2777777777777775E-4</v>
      </c>
      <c r="K10005" s="42">
        <f t="shared" si="292"/>
        <v>5.19963303764938</v>
      </c>
      <c r="L10005" s="41">
        <f t="shared" si="293"/>
        <v>2.1894391034305016E-4</v>
      </c>
      <c r="M10005" s="42">
        <f t="shared" si="294"/>
        <v>4.9151157331506461</v>
      </c>
    </row>
    <row r="10006" spans="1:13" x14ac:dyDescent="0.2">
      <c r="A10006" s="84">
        <v>360</v>
      </c>
      <c r="B10006" s="85">
        <v>43329</v>
      </c>
      <c r="C10006" s="105">
        <v>14.22</v>
      </c>
      <c r="D10006" s="195">
        <f t="shared" si="287"/>
        <v>1</v>
      </c>
      <c r="F10006" s="96">
        <v>2.21</v>
      </c>
      <c r="G10006" s="91">
        <f t="shared" si="288"/>
        <v>8.2149999999999999</v>
      </c>
      <c r="H10006" s="41">
        <f t="shared" si="289"/>
        <v>2.1932905737465092E-4</v>
      </c>
      <c r="I10006" s="42">
        <f t="shared" si="290"/>
        <v>136.07170116071836</v>
      </c>
      <c r="J10006" s="41">
        <f t="shared" si="291"/>
        <v>2.2819444444444444E-4</v>
      </c>
      <c r="K10006" s="42">
        <f t="shared" si="292"/>
        <v>5.1998612320938244</v>
      </c>
      <c r="L10006" s="41">
        <f t="shared" si="293"/>
        <v>2.1932905737465092E-4</v>
      </c>
      <c r="M10006" s="42">
        <f t="shared" si="294"/>
        <v>4.9153350622080207</v>
      </c>
    </row>
    <row r="10007" spans="1:13" x14ac:dyDescent="0.2">
      <c r="A10007" s="84">
        <v>360</v>
      </c>
      <c r="B10007" s="85">
        <v>43330</v>
      </c>
      <c r="C10007" s="105">
        <v>14.22</v>
      </c>
      <c r="D10007" s="195">
        <f t="shared" si="287"/>
        <v>1</v>
      </c>
      <c r="F10007" s="96">
        <v>2.21</v>
      </c>
      <c r="G10007" s="91">
        <f t="shared" si="288"/>
        <v>8.2149999999999999</v>
      </c>
      <c r="H10007" s="41">
        <f t="shared" si="289"/>
        <v>2.1932905737465092E-4</v>
      </c>
      <c r="I10007" s="42">
        <f t="shared" si="290"/>
        <v>136.10154563866931</v>
      </c>
      <c r="J10007" s="41">
        <f t="shared" si="291"/>
        <v>2.2819444444444444E-4</v>
      </c>
      <c r="K10007" s="42">
        <f t="shared" si="292"/>
        <v>5.2000894265382689</v>
      </c>
      <c r="L10007" s="41">
        <f t="shared" si="293"/>
        <v>2.1932905737465092E-4</v>
      </c>
      <c r="M10007" s="42">
        <f t="shared" si="294"/>
        <v>4.9155543912653954</v>
      </c>
    </row>
    <row r="10008" spans="1:13" x14ac:dyDescent="0.2">
      <c r="A10008" s="84">
        <v>360</v>
      </c>
      <c r="B10008" s="85">
        <v>43331</v>
      </c>
      <c r="C10008" s="105">
        <v>14.22</v>
      </c>
      <c r="D10008" s="195">
        <f t="shared" si="287"/>
        <v>1</v>
      </c>
      <c r="F10008" s="96">
        <v>2.21</v>
      </c>
      <c r="G10008" s="91">
        <f t="shared" si="288"/>
        <v>8.2149999999999999</v>
      </c>
      <c r="H10008" s="41">
        <f t="shared" si="289"/>
        <v>2.1932905737465092E-4</v>
      </c>
      <c r="I10008" s="42">
        <f t="shared" si="290"/>
        <v>136.13139666238146</v>
      </c>
      <c r="J10008" s="41">
        <f t="shared" si="291"/>
        <v>2.2819444444444444E-4</v>
      </c>
      <c r="K10008" s="42">
        <f t="shared" si="292"/>
        <v>5.2003176209827133</v>
      </c>
      <c r="L10008" s="41">
        <f t="shared" si="293"/>
        <v>2.1932905737465092E-4</v>
      </c>
      <c r="M10008" s="42">
        <f t="shared" si="294"/>
        <v>4.91577372032277</v>
      </c>
    </row>
    <row r="10009" spans="1:13" x14ac:dyDescent="0.2">
      <c r="A10009" s="84">
        <v>360</v>
      </c>
      <c r="B10009" s="85">
        <v>43332</v>
      </c>
      <c r="C10009" s="105">
        <v>14.21</v>
      </c>
      <c r="D10009" s="195">
        <f t="shared" si="287"/>
        <v>1</v>
      </c>
      <c r="F10009" s="96">
        <v>2.23</v>
      </c>
      <c r="G10009" s="91">
        <f t="shared" si="288"/>
        <v>8.2200000000000006</v>
      </c>
      <c r="H10009" s="41">
        <f t="shared" si="289"/>
        <v>2.1945742788798128E-4</v>
      </c>
      <c r="I10009" s="42">
        <f t="shared" si="290"/>
        <v>136.16127170854779</v>
      </c>
      <c r="J10009" s="41">
        <f t="shared" si="291"/>
        <v>2.2833333333333334E-4</v>
      </c>
      <c r="K10009" s="42">
        <f t="shared" si="292"/>
        <v>5.2005459543160466</v>
      </c>
      <c r="L10009" s="41">
        <f t="shared" si="293"/>
        <v>2.1945742788798128E-4</v>
      </c>
      <c r="M10009" s="42">
        <f t="shared" si="294"/>
        <v>4.915993177750658</v>
      </c>
    </row>
    <row r="10010" spans="1:13" x14ac:dyDescent="0.2">
      <c r="A10010" s="84">
        <v>360</v>
      </c>
      <c r="B10010" s="85">
        <v>43333</v>
      </c>
      <c r="C10010" s="105">
        <v>14.1</v>
      </c>
      <c r="D10010" s="195">
        <f t="shared" si="287"/>
        <v>1</v>
      </c>
      <c r="F10010" s="96">
        <v>2.2400000000000002</v>
      </c>
      <c r="G10010" s="91">
        <f t="shared" si="288"/>
        <v>8.17</v>
      </c>
      <c r="H10010" s="41">
        <f t="shared" si="289"/>
        <v>2.1817345651786724E-4</v>
      </c>
      <c r="I10010" s="42">
        <f t="shared" si="290"/>
        <v>136.1909784838403</v>
      </c>
      <c r="J10010" s="41">
        <f t="shared" si="291"/>
        <v>2.2694444444444444E-4</v>
      </c>
      <c r="K10010" s="42">
        <f t="shared" si="292"/>
        <v>5.2007728987604906</v>
      </c>
      <c r="L10010" s="41">
        <f t="shared" si="293"/>
        <v>2.1817345651786724E-4</v>
      </c>
      <c r="M10010" s="42">
        <f t="shared" si="294"/>
        <v>4.9162113512071759</v>
      </c>
    </row>
    <row r="10011" spans="1:13" x14ac:dyDescent="0.2">
      <c r="A10011" s="84">
        <v>360</v>
      </c>
      <c r="B10011" s="85">
        <v>43334</v>
      </c>
      <c r="C10011" s="105">
        <v>14.2</v>
      </c>
      <c r="D10011" s="195">
        <f t="shared" si="287"/>
        <v>1</v>
      </c>
      <c r="F10011" s="96">
        <v>2.2599999999999998</v>
      </c>
      <c r="G10011" s="91">
        <f t="shared" si="288"/>
        <v>8.23</v>
      </c>
      <c r="H10011" s="41">
        <f t="shared" si="289"/>
        <v>2.1971415117194582E-4</v>
      </c>
      <c r="I10011" s="42">
        <f t="shared" si="290"/>
        <v>136.22090156907515</v>
      </c>
      <c r="J10011" s="41">
        <f t="shared" si="291"/>
        <v>2.2861111111111113E-4</v>
      </c>
      <c r="K10011" s="42">
        <f t="shared" si="292"/>
        <v>5.2010015098716016</v>
      </c>
      <c r="L10011" s="41">
        <f t="shared" si="293"/>
        <v>2.1971415117194582E-4</v>
      </c>
      <c r="M10011" s="42">
        <f t="shared" si="294"/>
        <v>4.9164310653583474</v>
      </c>
    </row>
    <row r="10012" spans="1:13" x14ac:dyDescent="0.2">
      <c r="A10012" s="84">
        <v>360</v>
      </c>
      <c r="B10012" s="85">
        <v>43335</v>
      </c>
      <c r="C10012" s="105">
        <v>14.22</v>
      </c>
      <c r="D10012" s="195">
        <f t="shared" si="287"/>
        <v>1</v>
      </c>
      <c r="F10012" s="96">
        <v>2.2799999999999998</v>
      </c>
      <c r="G10012" s="91">
        <f t="shared" si="288"/>
        <v>8.25</v>
      </c>
      <c r="H10012" s="41">
        <f t="shared" si="289"/>
        <v>2.202275267846332E-4</v>
      </c>
      <c r="I10012" s="42">
        <f t="shared" si="290"/>
        <v>136.25090116132409</v>
      </c>
      <c r="J10012" s="41">
        <f t="shared" si="291"/>
        <v>2.2916666666666666E-4</v>
      </c>
      <c r="K10012" s="42">
        <f t="shared" si="292"/>
        <v>5.2012306765382679</v>
      </c>
      <c r="L10012" s="41">
        <f t="shared" si="293"/>
        <v>2.202275267846332E-4</v>
      </c>
      <c r="M10012" s="42">
        <f t="shared" si="294"/>
        <v>4.916651292885132</v>
      </c>
    </row>
    <row r="10013" spans="1:13" x14ac:dyDescent="0.2">
      <c r="A10013" s="84">
        <v>360</v>
      </c>
      <c r="B10013" s="85">
        <v>43336</v>
      </c>
      <c r="C10013" s="105">
        <v>14.21</v>
      </c>
      <c r="D10013" s="195">
        <f t="shared" si="287"/>
        <v>1</v>
      </c>
      <c r="F10013" s="96">
        <v>2.27</v>
      </c>
      <c r="G10013" s="91">
        <f t="shared" si="288"/>
        <v>8.24</v>
      </c>
      <c r="H10013" s="41">
        <f t="shared" si="289"/>
        <v>2.1997085080260881E-4</v>
      </c>
      <c r="I10013" s="42">
        <f t="shared" si="290"/>
        <v>136.28087238797517</v>
      </c>
      <c r="J10013" s="41">
        <f t="shared" si="291"/>
        <v>2.2888888888888891E-4</v>
      </c>
      <c r="K10013" s="42">
        <f t="shared" si="292"/>
        <v>5.2014595654271565</v>
      </c>
      <c r="L10013" s="41">
        <f t="shared" si="293"/>
        <v>2.1997085080260881E-4</v>
      </c>
      <c r="M10013" s="42">
        <f t="shared" si="294"/>
        <v>4.9168712637359349</v>
      </c>
    </row>
    <row r="10014" spans="1:13" x14ac:dyDescent="0.2">
      <c r="A10014" s="84">
        <v>360</v>
      </c>
      <c r="B10014" s="85">
        <v>43337</v>
      </c>
      <c r="C10014" s="105">
        <v>14.21</v>
      </c>
      <c r="D10014" s="195">
        <f t="shared" si="287"/>
        <v>1</v>
      </c>
      <c r="F10014" s="96">
        <v>2.27</v>
      </c>
      <c r="G10014" s="91">
        <f t="shared" si="288"/>
        <v>8.24</v>
      </c>
      <c r="H10014" s="41">
        <f t="shared" si="289"/>
        <v>2.1997085080260881E-4</v>
      </c>
      <c r="I10014" s="42">
        <f t="shared" si="290"/>
        <v>136.31085020742248</v>
      </c>
      <c r="J10014" s="41">
        <f t="shared" si="291"/>
        <v>2.2888888888888891E-4</v>
      </c>
      <c r="K10014" s="42">
        <f t="shared" si="292"/>
        <v>5.2016884543160451</v>
      </c>
      <c r="L10014" s="41">
        <f t="shared" si="293"/>
        <v>2.1997085080260881E-4</v>
      </c>
      <c r="M10014" s="42">
        <f t="shared" si="294"/>
        <v>4.9170912345867377</v>
      </c>
    </row>
    <row r="10015" spans="1:13" x14ac:dyDescent="0.2">
      <c r="A10015" s="84">
        <v>360</v>
      </c>
      <c r="B10015" s="85">
        <v>43338</v>
      </c>
      <c r="C10015" s="105">
        <v>14.21</v>
      </c>
      <c r="D10015" s="195">
        <f t="shared" si="287"/>
        <v>1</v>
      </c>
      <c r="F10015" s="96">
        <v>2.27</v>
      </c>
      <c r="G10015" s="91">
        <f t="shared" si="288"/>
        <v>8.24</v>
      </c>
      <c r="H10015" s="41">
        <f t="shared" si="289"/>
        <v>2.1997085080260881E-4</v>
      </c>
      <c r="I10015" s="42">
        <f t="shared" si="290"/>
        <v>136.34083462111622</v>
      </c>
      <c r="J10015" s="41">
        <f t="shared" si="291"/>
        <v>2.2888888888888891E-4</v>
      </c>
      <c r="K10015" s="42">
        <f t="shared" si="292"/>
        <v>5.2019173432049337</v>
      </c>
      <c r="L10015" s="41">
        <f t="shared" si="293"/>
        <v>2.1997085080260881E-4</v>
      </c>
      <c r="M10015" s="42">
        <f t="shared" si="294"/>
        <v>4.9173112054375405</v>
      </c>
    </row>
    <row r="10016" spans="1:13" x14ac:dyDescent="0.2">
      <c r="A10016" s="84">
        <v>360</v>
      </c>
      <c r="B10016" s="85">
        <v>43339</v>
      </c>
      <c r="C10016" s="105">
        <v>14.23</v>
      </c>
      <c r="D10016" s="195">
        <f t="shared" si="287"/>
        <v>1</v>
      </c>
      <c r="F10016" s="96">
        <v>2.35</v>
      </c>
      <c r="G10016" s="91">
        <f t="shared" si="288"/>
        <v>8.2900000000000009</v>
      </c>
      <c r="H10016" s="41">
        <f t="shared" si="289"/>
        <v>2.2125399431138781E-4</v>
      </c>
      <c r="I10016" s="42">
        <f t="shared" si="290"/>
        <v>136.37100057536389</v>
      </c>
      <c r="J10016" s="41">
        <f t="shared" si="291"/>
        <v>2.3027777777777782E-4</v>
      </c>
      <c r="K10016" s="42">
        <f t="shared" si="292"/>
        <v>5.2021476209827116</v>
      </c>
      <c r="L10016" s="41">
        <f t="shared" si="293"/>
        <v>2.2125399431138781E-4</v>
      </c>
      <c r="M10016" s="42">
        <f t="shared" si="294"/>
        <v>4.9175324594318521</v>
      </c>
    </row>
    <row r="10017" spans="1:13" x14ac:dyDescent="0.2">
      <c r="A10017" s="84">
        <v>360</v>
      </c>
      <c r="B10017" s="85">
        <v>43340</v>
      </c>
      <c r="C10017" s="105">
        <v>14.26</v>
      </c>
      <c r="D10017" s="195">
        <f t="shared" si="287"/>
        <v>1</v>
      </c>
      <c r="F10017" s="96">
        <v>2.34</v>
      </c>
      <c r="G10017" s="91">
        <f t="shared" si="288"/>
        <v>8.3000000000000007</v>
      </c>
      <c r="H10017" s="41">
        <f t="shared" si="289"/>
        <v>2.2151055211461212E-4</v>
      </c>
      <c r="I10017" s="42">
        <f t="shared" si="290"/>
        <v>136.40120819099377</v>
      </c>
      <c r="J10017" s="41">
        <f t="shared" si="291"/>
        <v>2.3055555555555557E-4</v>
      </c>
      <c r="K10017" s="42">
        <f t="shared" si="292"/>
        <v>5.2023781765382671</v>
      </c>
      <c r="L10017" s="41">
        <f t="shared" si="293"/>
        <v>2.2151055211461212E-4</v>
      </c>
      <c r="M10017" s="42">
        <f t="shared" si="294"/>
        <v>4.9177539699839663</v>
      </c>
    </row>
    <row r="10018" spans="1:13" x14ac:dyDescent="0.2">
      <c r="A10018" s="84">
        <v>360</v>
      </c>
      <c r="B10018" s="85">
        <v>43341</v>
      </c>
      <c r="C10018" s="105">
        <v>14.25</v>
      </c>
      <c r="D10018" s="195">
        <f t="shared" si="287"/>
        <v>1</v>
      </c>
      <c r="F10018" s="96">
        <v>2.34</v>
      </c>
      <c r="G10018" s="91">
        <f t="shared" si="288"/>
        <v>8.2949999999999999</v>
      </c>
      <c r="H10018" s="41">
        <f t="shared" si="289"/>
        <v>2.2138227616608219E-4</v>
      </c>
      <c r="I10018" s="42">
        <f t="shared" si="290"/>
        <v>136.43140500093489</v>
      </c>
      <c r="J10018" s="41">
        <f t="shared" si="291"/>
        <v>2.3041666666666667E-4</v>
      </c>
      <c r="K10018" s="42">
        <f t="shared" si="292"/>
        <v>5.2026085932049337</v>
      </c>
      <c r="L10018" s="41">
        <f t="shared" si="293"/>
        <v>2.2138227616608219E-4</v>
      </c>
      <c r="M10018" s="42">
        <f t="shared" si="294"/>
        <v>4.9179753522601324</v>
      </c>
    </row>
    <row r="10019" spans="1:13" x14ac:dyDescent="0.2">
      <c r="A10019" s="84">
        <v>360</v>
      </c>
      <c r="B10019" s="85">
        <v>43342</v>
      </c>
      <c r="C10019" s="105">
        <v>14.25</v>
      </c>
      <c r="D10019" s="195">
        <f t="shared" si="287"/>
        <v>1</v>
      </c>
      <c r="F10019" s="96">
        <v>2.34</v>
      </c>
      <c r="G10019" s="91">
        <f t="shared" si="288"/>
        <v>8.2949999999999999</v>
      </c>
      <c r="H10019" s="41">
        <f t="shared" si="289"/>
        <v>2.2138227616608219E-4</v>
      </c>
      <c r="I10019" s="42">
        <f t="shared" si="290"/>
        <v>136.46160849591453</v>
      </c>
      <c r="J10019" s="41">
        <f t="shared" si="291"/>
        <v>2.3041666666666667E-4</v>
      </c>
      <c r="K10019" s="42">
        <f t="shared" si="292"/>
        <v>5.2028390098716004</v>
      </c>
      <c r="L10019" s="41">
        <f t="shared" si="293"/>
        <v>2.2138227616608219E-4</v>
      </c>
      <c r="M10019" s="42">
        <f t="shared" si="294"/>
        <v>4.9181967345362985</v>
      </c>
    </row>
    <row r="10020" spans="1:13" x14ac:dyDescent="0.2">
      <c r="A10020" s="84">
        <v>360</v>
      </c>
      <c r="B10020" s="85">
        <v>43343</v>
      </c>
      <c r="C10020" s="105">
        <v>14.25</v>
      </c>
      <c r="D10020" s="195">
        <f t="shared" si="287"/>
        <v>1</v>
      </c>
      <c r="F10020" s="96">
        <v>2.34</v>
      </c>
      <c r="G10020" s="91">
        <f t="shared" si="288"/>
        <v>8.2949999999999999</v>
      </c>
      <c r="H10020" s="41">
        <f t="shared" si="289"/>
        <v>2.2138227616608219E-4</v>
      </c>
      <c r="I10020" s="42">
        <f t="shared" si="290"/>
        <v>136.49181867741265</v>
      </c>
      <c r="J10020" s="41">
        <f t="shared" si="291"/>
        <v>2.3041666666666667E-4</v>
      </c>
      <c r="K10020" s="42">
        <f t="shared" si="292"/>
        <v>5.2030694265382671</v>
      </c>
      <c r="L10020" s="41">
        <f t="shared" si="293"/>
        <v>2.2138227616608219E-4</v>
      </c>
      <c r="M10020" s="42">
        <f t="shared" si="294"/>
        <v>4.9184181168124645</v>
      </c>
    </row>
    <row r="10021" spans="1:13" x14ac:dyDescent="0.2">
      <c r="A10021" s="84">
        <v>360</v>
      </c>
      <c r="B10021" s="85">
        <v>43344</v>
      </c>
      <c r="C10021" s="105">
        <v>14.25</v>
      </c>
      <c r="D10021" s="195">
        <f t="shared" si="287"/>
        <v>1</v>
      </c>
      <c r="F10021" s="96">
        <v>2.34</v>
      </c>
      <c r="G10021" s="91">
        <f t="shared" si="288"/>
        <v>8.2949999999999999</v>
      </c>
      <c r="H10021" s="41">
        <f t="shared" si="289"/>
        <v>2.2138227616608219E-4</v>
      </c>
      <c r="I10021" s="42">
        <f t="shared" si="290"/>
        <v>136.52203554690951</v>
      </c>
      <c r="J10021" s="41">
        <f t="shared" si="291"/>
        <v>2.3041666666666667E-4</v>
      </c>
      <c r="K10021" s="42">
        <f t="shared" si="292"/>
        <v>5.2032998432049338</v>
      </c>
      <c r="L10021" s="41">
        <f t="shared" si="293"/>
        <v>2.2138227616608219E-4</v>
      </c>
      <c r="M10021" s="42">
        <f t="shared" si="294"/>
        <v>4.9186394990886306</v>
      </c>
    </row>
    <row r="10022" spans="1:13" x14ac:dyDescent="0.2">
      <c r="A10022" s="84">
        <v>360</v>
      </c>
      <c r="B10022" s="85">
        <v>43345</v>
      </c>
      <c r="C10022" s="105">
        <v>14.25</v>
      </c>
      <c r="D10022" s="195">
        <f t="shared" si="287"/>
        <v>1</v>
      </c>
      <c r="F10022" s="96">
        <v>2.34</v>
      </c>
      <c r="G10022" s="91">
        <f t="shared" si="288"/>
        <v>8.2949999999999999</v>
      </c>
      <c r="H10022" s="41">
        <f t="shared" si="289"/>
        <v>2.2138227616608219E-4</v>
      </c>
      <c r="I10022" s="42">
        <f t="shared" si="290"/>
        <v>136.5522591058857</v>
      </c>
      <c r="J10022" s="41">
        <f t="shared" si="291"/>
        <v>2.3041666666666667E-4</v>
      </c>
      <c r="K10022" s="42">
        <f t="shared" si="292"/>
        <v>5.2035302598716004</v>
      </c>
      <c r="L10022" s="41">
        <f t="shared" si="293"/>
        <v>2.2138227616608219E-4</v>
      </c>
      <c r="M10022" s="42">
        <f t="shared" si="294"/>
        <v>4.9188608813647967</v>
      </c>
    </row>
    <row r="10023" spans="1:13" x14ac:dyDescent="0.2">
      <c r="A10023" s="84">
        <v>360</v>
      </c>
      <c r="B10023" s="85">
        <v>43346</v>
      </c>
      <c r="C10023" s="105">
        <v>14.25</v>
      </c>
      <c r="D10023" s="195">
        <f t="shared" si="287"/>
        <v>1</v>
      </c>
      <c r="F10023" s="96">
        <v>2.33</v>
      </c>
      <c r="G10023" s="91">
        <f t="shared" si="288"/>
        <v>8.2899999999999991</v>
      </c>
      <c r="H10023" s="41">
        <f t="shared" si="289"/>
        <v>2.2125399431138781E-4</v>
      </c>
      <c r="I10023" s="42">
        <f t="shared" si="290"/>
        <v>136.58247183864512</v>
      </c>
      <c r="J10023" s="41">
        <f t="shared" si="291"/>
        <v>2.3027777777777776E-4</v>
      </c>
      <c r="K10023" s="42">
        <f t="shared" si="292"/>
        <v>5.2037605376493783</v>
      </c>
      <c r="L10023" s="41">
        <f t="shared" si="293"/>
        <v>2.2125399431138781E-4</v>
      </c>
      <c r="M10023" s="42">
        <f t="shared" si="294"/>
        <v>4.9190821353591083</v>
      </c>
    </row>
    <row r="10024" spans="1:13" x14ac:dyDescent="0.2">
      <c r="A10024" s="84">
        <v>360</v>
      </c>
      <c r="B10024" s="85">
        <v>43347</v>
      </c>
      <c r="C10024" s="105">
        <v>14.25</v>
      </c>
      <c r="D10024" s="195">
        <f t="shared" si="287"/>
        <v>1</v>
      </c>
      <c r="F10024" s="96">
        <v>2.2200000000000002</v>
      </c>
      <c r="G10024" s="91">
        <f t="shared" si="288"/>
        <v>8.2349999999999994</v>
      </c>
      <c r="H10024" s="41">
        <f t="shared" si="289"/>
        <v>2.198425039436902E-4</v>
      </c>
      <c r="I10024" s="42">
        <f t="shared" si="290"/>
        <v>136.61249847124895</v>
      </c>
      <c r="J10024" s="41">
        <f t="shared" si="291"/>
        <v>2.2874999999999998E-4</v>
      </c>
      <c r="K10024" s="42">
        <f t="shared" si="292"/>
        <v>5.2039892876493781</v>
      </c>
      <c r="L10024" s="41">
        <f t="shared" si="293"/>
        <v>2.198425039436902E-4</v>
      </c>
      <c r="M10024" s="42">
        <f t="shared" si="294"/>
        <v>4.9193019778630518</v>
      </c>
    </row>
    <row r="10025" spans="1:13" x14ac:dyDescent="0.2">
      <c r="A10025" s="84">
        <v>360</v>
      </c>
      <c r="B10025" s="85">
        <v>43348</v>
      </c>
      <c r="C10025" s="105">
        <v>14.24</v>
      </c>
      <c r="D10025" s="195">
        <f t="shared" si="287"/>
        <v>1</v>
      </c>
      <c r="F10025" s="96">
        <v>2.2400000000000002</v>
      </c>
      <c r="G10025" s="91">
        <f t="shared" si="288"/>
        <v>8.24</v>
      </c>
      <c r="H10025" s="41">
        <f t="shared" si="289"/>
        <v>2.1997085080260881E-4</v>
      </c>
      <c r="I10025" s="42">
        <f t="shared" si="290"/>
        <v>136.64254923876794</v>
      </c>
      <c r="J10025" s="41">
        <f t="shared" si="291"/>
        <v>2.2888888888888891E-4</v>
      </c>
      <c r="K10025" s="42">
        <f t="shared" si="292"/>
        <v>5.2042181765382667</v>
      </c>
      <c r="L10025" s="41">
        <f t="shared" si="293"/>
        <v>2.1997085080260881E-4</v>
      </c>
      <c r="M10025" s="42">
        <f t="shared" si="294"/>
        <v>4.9195219487138546</v>
      </c>
    </row>
    <row r="10026" spans="1:13" x14ac:dyDescent="0.2">
      <c r="A10026" s="84">
        <v>360</v>
      </c>
      <c r="B10026" s="85">
        <v>43349</v>
      </c>
      <c r="C10026" s="105">
        <v>14.22</v>
      </c>
      <c r="D10026" s="195">
        <f t="shared" si="287"/>
        <v>1</v>
      </c>
      <c r="F10026" s="96">
        <v>2.2400000000000002</v>
      </c>
      <c r="G10026" s="91">
        <f t="shared" si="288"/>
        <v>8.23</v>
      </c>
      <c r="H10026" s="41">
        <f t="shared" si="289"/>
        <v>2.1971415117194582E-4</v>
      </c>
      <c r="I10026" s="42">
        <f t="shared" si="290"/>
        <v>136.67257154048789</v>
      </c>
      <c r="J10026" s="41">
        <f t="shared" si="291"/>
        <v>2.2861111111111113E-4</v>
      </c>
      <c r="K10026" s="42">
        <f t="shared" si="292"/>
        <v>5.2044467876493776</v>
      </c>
      <c r="L10026" s="41">
        <f t="shared" si="293"/>
        <v>2.1971415117194582E-4</v>
      </c>
      <c r="M10026" s="42">
        <f t="shared" si="294"/>
        <v>4.919741662865027</v>
      </c>
    </row>
    <row r="10027" spans="1:13" x14ac:dyDescent="0.2">
      <c r="A10027" s="84">
        <v>360</v>
      </c>
      <c r="B10027" s="85">
        <v>43350</v>
      </c>
      <c r="C10027" s="105">
        <v>14.23</v>
      </c>
      <c r="D10027" s="195">
        <f t="shared" si="287"/>
        <v>1</v>
      </c>
      <c r="F10027" s="96">
        <v>2.2200000000000002</v>
      </c>
      <c r="G10027" s="91">
        <f t="shared" si="288"/>
        <v>8.2249999999999996</v>
      </c>
      <c r="H10027" s="41">
        <f t="shared" si="289"/>
        <v>2.1958579248670951E-4</v>
      </c>
      <c r="I10027" s="42">
        <f t="shared" si="290"/>
        <v>136.70258289542082</v>
      </c>
      <c r="J10027" s="41">
        <f t="shared" si="291"/>
        <v>2.2847222222222222E-4</v>
      </c>
      <c r="K10027" s="42">
        <f t="shared" si="292"/>
        <v>5.2046752598715997</v>
      </c>
      <c r="L10027" s="41">
        <f t="shared" si="293"/>
        <v>2.1958579248670951E-4</v>
      </c>
      <c r="M10027" s="42">
        <f t="shared" si="294"/>
        <v>4.9199612486575139</v>
      </c>
    </row>
    <row r="10028" spans="1:13" x14ac:dyDescent="0.2">
      <c r="A10028" s="84">
        <v>360</v>
      </c>
      <c r="B10028" s="85">
        <v>43351</v>
      </c>
      <c r="C10028" s="105">
        <v>14.23</v>
      </c>
      <c r="D10028" s="195">
        <f t="shared" si="287"/>
        <v>1</v>
      </c>
      <c r="F10028" s="96">
        <v>2.2200000000000002</v>
      </c>
      <c r="G10028" s="91">
        <f t="shared" si="288"/>
        <v>8.2249999999999996</v>
      </c>
      <c r="H10028" s="41">
        <f t="shared" si="289"/>
        <v>2.1958579248670951E-4</v>
      </c>
      <c r="I10028" s="42">
        <f t="shared" si="290"/>
        <v>136.7326008404209</v>
      </c>
      <c r="J10028" s="41">
        <f t="shared" si="291"/>
        <v>2.2847222222222222E-4</v>
      </c>
      <c r="K10028" s="42">
        <f t="shared" si="292"/>
        <v>5.2049037320938218</v>
      </c>
      <c r="L10028" s="41">
        <f t="shared" si="293"/>
        <v>2.1958579248670951E-4</v>
      </c>
      <c r="M10028" s="42">
        <f t="shared" si="294"/>
        <v>4.9201808344500009</v>
      </c>
    </row>
    <row r="10029" spans="1:13" x14ac:dyDescent="0.2">
      <c r="A10029" s="84">
        <v>360</v>
      </c>
      <c r="B10029" s="85">
        <v>43352</v>
      </c>
      <c r="C10029" s="105">
        <v>14.23</v>
      </c>
      <c r="D10029" s="195">
        <f t="shared" si="287"/>
        <v>1</v>
      </c>
      <c r="F10029" s="96">
        <v>2.2200000000000002</v>
      </c>
      <c r="G10029" s="91">
        <f t="shared" si="288"/>
        <v>8.2249999999999996</v>
      </c>
      <c r="H10029" s="41">
        <f t="shared" si="289"/>
        <v>2.1958579248670951E-4</v>
      </c>
      <c r="I10029" s="42">
        <f t="shared" si="290"/>
        <v>136.7626253769352</v>
      </c>
      <c r="J10029" s="41">
        <f t="shared" si="291"/>
        <v>2.2847222222222222E-4</v>
      </c>
      <c r="K10029" s="42">
        <f t="shared" si="292"/>
        <v>5.205132204316044</v>
      </c>
      <c r="L10029" s="41">
        <f t="shared" si="293"/>
        <v>2.1958579248670951E-4</v>
      </c>
      <c r="M10029" s="42">
        <f t="shared" si="294"/>
        <v>4.9204004202424878</v>
      </c>
    </row>
    <row r="10030" spans="1:13" x14ac:dyDescent="0.2">
      <c r="A10030" s="84">
        <v>360</v>
      </c>
      <c r="B10030" s="85">
        <v>43353</v>
      </c>
      <c r="C10030" s="105">
        <v>14.24</v>
      </c>
      <c r="D10030" s="195">
        <f t="shared" si="287"/>
        <v>1</v>
      </c>
      <c r="F10030" s="96">
        <v>2.2400000000000002</v>
      </c>
      <c r="G10030" s="91">
        <f t="shared" si="288"/>
        <v>8.24</v>
      </c>
      <c r="H10030" s="41">
        <f t="shared" si="289"/>
        <v>2.1997085080260881E-4</v>
      </c>
      <c r="I10030" s="42">
        <f t="shared" si="290"/>
        <v>136.79270916799737</v>
      </c>
      <c r="J10030" s="41">
        <f t="shared" si="291"/>
        <v>2.2888888888888891E-4</v>
      </c>
      <c r="K10030" s="42">
        <f t="shared" si="292"/>
        <v>5.2053610932049326</v>
      </c>
      <c r="L10030" s="41">
        <f t="shared" si="293"/>
        <v>2.1997085080260881E-4</v>
      </c>
      <c r="M10030" s="42">
        <f t="shared" si="294"/>
        <v>4.9206203910932906</v>
      </c>
    </row>
    <row r="10031" spans="1:13" x14ac:dyDescent="0.2">
      <c r="A10031" s="84">
        <v>360</v>
      </c>
      <c r="B10031" s="85">
        <v>43354</v>
      </c>
      <c r="C10031" s="105">
        <v>14.29</v>
      </c>
      <c r="D10031" s="195">
        <f t="shared" si="287"/>
        <v>1</v>
      </c>
      <c r="F10031" s="96">
        <v>2.2599999999999998</v>
      </c>
      <c r="G10031" s="91">
        <f t="shared" si="288"/>
        <v>8.2749999999999986</v>
      </c>
      <c r="H10031" s="41">
        <f t="shared" si="289"/>
        <v>2.2086911330432279E-4</v>
      </c>
      <c r="I10031" s="42">
        <f t="shared" si="290"/>
        <v>136.82292245237781</v>
      </c>
      <c r="J10031" s="41">
        <f t="shared" si="291"/>
        <v>2.2986111111111108E-4</v>
      </c>
      <c r="K10031" s="42">
        <f t="shared" si="292"/>
        <v>5.2055909543160439</v>
      </c>
      <c r="L10031" s="41">
        <f t="shared" si="293"/>
        <v>2.2086911330432279E-4</v>
      </c>
      <c r="M10031" s="42">
        <f t="shared" si="294"/>
        <v>4.9208412602065952</v>
      </c>
    </row>
    <row r="10032" spans="1:13" x14ac:dyDescent="0.2">
      <c r="A10032" s="84">
        <v>360</v>
      </c>
      <c r="B10032" s="85">
        <v>43355</v>
      </c>
      <c r="C10032" s="105">
        <v>14.3</v>
      </c>
      <c r="D10032" s="195">
        <f t="shared" si="287"/>
        <v>1</v>
      </c>
      <c r="F10032" s="96">
        <v>2.25</v>
      </c>
      <c r="G10032" s="91">
        <f t="shared" si="288"/>
        <v>8.2750000000000004</v>
      </c>
      <c r="H10032" s="41">
        <f t="shared" si="289"/>
        <v>2.2086911330432279E-4</v>
      </c>
      <c r="I10032" s="42">
        <f t="shared" si="290"/>
        <v>136.85314240993958</v>
      </c>
      <c r="J10032" s="41">
        <f t="shared" si="291"/>
        <v>2.2986111111111113E-4</v>
      </c>
      <c r="K10032" s="42">
        <f t="shared" si="292"/>
        <v>5.2058208154271552</v>
      </c>
      <c r="L10032" s="41">
        <f t="shared" si="293"/>
        <v>2.2086911330432279E-4</v>
      </c>
      <c r="M10032" s="42">
        <f t="shared" si="294"/>
        <v>4.9210621293198997</v>
      </c>
    </row>
    <row r="10033" spans="1:13" x14ac:dyDescent="0.2">
      <c r="A10033" s="84">
        <v>360</v>
      </c>
      <c r="B10033" s="85">
        <v>43356</v>
      </c>
      <c r="C10033" s="105">
        <v>14.3</v>
      </c>
      <c r="D10033" s="195">
        <f t="shared" si="287"/>
        <v>1</v>
      </c>
      <c r="F10033" s="96">
        <v>2.25</v>
      </c>
      <c r="G10033" s="91">
        <f t="shared" si="288"/>
        <v>8.2750000000000004</v>
      </c>
      <c r="H10033" s="41">
        <f t="shared" si="289"/>
        <v>2.2086911330432279E-4</v>
      </c>
      <c r="I10033" s="42">
        <f t="shared" si="290"/>
        <v>136.88336904215657</v>
      </c>
      <c r="J10033" s="41">
        <f t="shared" si="291"/>
        <v>2.2986111111111113E-4</v>
      </c>
      <c r="K10033" s="42">
        <f t="shared" si="292"/>
        <v>5.2060506765382666</v>
      </c>
      <c r="L10033" s="41">
        <f t="shared" si="293"/>
        <v>2.2086911330432279E-4</v>
      </c>
      <c r="M10033" s="42">
        <f t="shared" si="294"/>
        <v>4.9212829984332043</v>
      </c>
    </row>
    <row r="10034" spans="1:13" x14ac:dyDescent="0.2">
      <c r="A10034" s="84">
        <v>360</v>
      </c>
      <c r="B10034" s="85">
        <v>43357</v>
      </c>
      <c r="C10034" s="105">
        <v>14.29</v>
      </c>
      <c r="D10034" s="195">
        <f t="shared" si="287"/>
        <v>1</v>
      </c>
      <c r="F10034" s="96">
        <v>2.2400000000000002</v>
      </c>
      <c r="G10034" s="91">
        <f t="shared" si="288"/>
        <v>8.2650000000000006</v>
      </c>
      <c r="H10034" s="41">
        <f t="shared" si="289"/>
        <v>2.2061249642546521E-4</v>
      </c>
      <c r="I10034" s="42">
        <f t="shared" si="290"/>
        <v>136.9135672239201</v>
      </c>
      <c r="J10034" s="41">
        <f t="shared" si="291"/>
        <v>2.2958333333333335E-4</v>
      </c>
      <c r="K10034" s="42">
        <f t="shared" si="292"/>
        <v>5.2062802598716003</v>
      </c>
      <c r="L10034" s="41">
        <f t="shared" si="293"/>
        <v>2.2061249642546521E-4</v>
      </c>
      <c r="M10034" s="42">
        <f t="shared" si="294"/>
        <v>4.92150361092963</v>
      </c>
    </row>
    <row r="10035" spans="1:13" x14ac:dyDescent="0.2">
      <c r="A10035" s="84">
        <v>360</v>
      </c>
      <c r="B10035" s="85">
        <v>43358</v>
      </c>
      <c r="C10035" s="105">
        <v>14.29</v>
      </c>
      <c r="D10035" s="195">
        <f t="shared" si="287"/>
        <v>1</v>
      </c>
      <c r="F10035" s="96">
        <v>2.2400000000000002</v>
      </c>
      <c r="G10035" s="91">
        <f t="shared" si="288"/>
        <v>8.2650000000000006</v>
      </c>
      <c r="H10035" s="41">
        <f t="shared" si="289"/>
        <v>2.2061249642546521E-4</v>
      </c>
      <c r="I10035" s="42">
        <f t="shared" si="290"/>
        <v>136.94377206777989</v>
      </c>
      <c r="J10035" s="41">
        <f t="shared" si="291"/>
        <v>2.2958333333333335E-4</v>
      </c>
      <c r="K10035" s="42">
        <f t="shared" si="292"/>
        <v>5.2065098432049339</v>
      </c>
      <c r="L10035" s="41">
        <f t="shared" si="293"/>
        <v>2.2061249642546521E-4</v>
      </c>
      <c r="M10035" s="42">
        <f t="shared" si="294"/>
        <v>4.9217242234260556</v>
      </c>
    </row>
    <row r="10036" spans="1:13" x14ac:dyDescent="0.2">
      <c r="A10036" s="84">
        <v>360</v>
      </c>
      <c r="B10036" s="85">
        <v>43359</v>
      </c>
      <c r="C10036" s="105">
        <v>14.29</v>
      </c>
      <c r="D10036" s="195">
        <f t="shared" si="287"/>
        <v>1</v>
      </c>
      <c r="F10036" s="96">
        <v>2.2400000000000002</v>
      </c>
      <c r="G10036" s="91">
        <f t="shared" si="288"/>
        <v>8.2650000000000006</v>
      </c>
      <c r="H10036" s="41">
        <f t="shared" si="289"/>
        <v>2.2061249642546521E-4</v>
      </c>
      <c r="I10036" s="42">
        <f t="shared" si="290"/>
        <v>136.97398357520569</v>
      </c>
      <c r="J10036" s="41">
        <f t="shared" si="291"/>
        <v>2.2958333333333335E-4</v>
      </c>
      <c r="K10036" s="42">
        <f t="shared" si="292"/>
        <v>5.2067394265382676</v>
      </c>
      <c r="L10036" s="41">
        <f t="shared" si="293"/>
        <v>2.2061249642546521E-4</v>
      </c>
      <c r="M10036" s="42">
        <f t="shared" si="294"/>
        <v>4.9219448359224813</v>
      </c>
    </row>
    <row r="10037" spans="1:13" x14ac:dyDescent="0.2">
      <c r="A10037" s="84">
        <v>360</v>
      </c>
      <c r="B10037" s="85">
        <v>43360</v>
      </c>
      <c r="C10037" s="105">
        <v>14.36</v>
      </c>
      <c r="D10037" s="195">
        <f t="shared" si="287"/>
        <v>1</v>
      </c>
      <c r="F10037" s="96">
        <v>2.2599999999999998</v>
      </c>
      <c r="G10037" s="91">
        <f t="shared" si="288"/>
        <v>8.3099999999999987</v>
      </c>
      <c r="H10037" s="41">
        <f t="shared" si="289"/>
        <v>2.2176708629517705E-4</v>
      </c>
      <c r="I10037" s="42">
        <f t="shared" si="290"/>
        <v>137.0043598964414</v>
      </c>
      <c r="J10037" s="41">
        <f t="shared" si="291"/>
        <v>2.308333333333333E-4</v>
      </c>
      <c r="K10037" s="42">
        <f t="shared" si="292"/>
        <v>5.2069702598716008</v>
      </c>
      <c r="L10037" s="41">
        <f t="shared" si="293"/>
        <v>2.2176708629517705E-4</v>
      </c>
      <c r="M10037" s="42">
        <f t="shared" si="294"/>
        <v>4.9221666030087761</v>
      </c>
    </row>
    <row r="10038" spans="1:13" x14ac:dyDescent="0.2">
      <c r="A10038" s="84">
        <v>360</v>
      </c>
      <c r="B10038" s="85">
        <v>43361</v>
      </c>
      <c r="C10038" s="105">
        <v>14.34</v>
      </c>
      <c r="D10038" s="195">
        <f t="shared" si="287"/>
        <v>1</v>
      </c>
      <c r="F10038" s="96">
        <v>2.29</v>
      </c>
      <c r="G10038" s="91">
        <f t="shared" si="288"/>
        <v>8.3149999999999995</v>
      </c>
      <c r="H10038" s="41">
        <f t="shared" si="289"/>
        <v>2.2189534452832227E-4</v>
      </c>
      <c r="I10038" s="42">
        <f t="shared" si="290"/>
        <v>137.03476052608249</v>
      </c>
      <c r="J10038" s="41">
        <f t="shared" si="291"/>
        <v>2.309722222222222E-4</v>
      </c>
      <c r="K10038" s="42">
        <f t="shared" si="292"/>
        <v>5.2072012320938228</v>
      </c>
      <c r="L10038" s="41">
        <f t="shared" si="293"/>
        <v>2.2189534452832227E-4</v>
      </c>
      <c r="M10038" s="42">
        <f t="shared" si="294"/>
        <v>4.9223884983533042</v>
      </c>
    </row>
    <row r="10039" spans="1:13" x14ac:dyDescent="0.2">
      <c r="A10039" s="84">
        <v>360</v>
      </c>
      <c r="B10039" s="85">
        <v>43362</v>
      </c>
      <c r="C10039" s="105">
        <v>14.33</v>
      </c>
      <c r="D10039" s="195">
        <f t="shared" si="287"/>
        <v>1</v>
      </c>
      <c r="F10039" s="96">
        <v>2.29</v>
      </c>
      <c r="G10039" s="91">
        <f t="shared" si="288"/>
        <v>8.31</v>
      </c>
      <c r="H10039" s="41">
        <f t="shared" si="289"/>
        <v>2.2176708629517705E-4</v>
      </c>
      <c r="I10039" s="42">
        <f t="shared" si="290"/>
        <v>137.06515032564553</v>
      </c>
      <c r="J10039" s="41">
        <f t="shared" si="291"/>
        <v>2.3083333333333335E-4</v>
      </c>
      <c r="K10039" s="42">
        <f t="shared" si="292"/>
        <v>5.207432065427156</v>
      </c>
      <c r="L10039" s="41">
        <f t="shared" si="293"/>
        <v>2.2176708629517705E-4</v>
      </c>
      <c r="M10039" s="42">
        <f t="shared" si="294"/>
        <v>4.9226102654395998</v>
      </c>
    </row>
    <row r="10040" spans="1:13" x14ac:dyDescent="0.2">
      <c r="A10040" s="84">
        <v>360</v>
      </c>
      <c r="B10040" s="85">
        <v>43363</v>
      </c>
      <c r="C10040" s="105">
        <v>14.38</v>
      </c>
      <c r="D10040" s="195">
        <f t="shared" si="287"/>
        <v>1</v>
      </c>
      <c r="F10040" s="96">
        <v>2.2799999999999998</v>
      </c>
      <c r="G10040" s="91">
        <f t="shared" si="288"/>
        <v>8.33</v>
      </c>
      <c r="H10040" s="41">
        <f t="shared" si="289"/>
        <v>2.2228008380587028E-4</v>
      </c>
      <c r="I10040" s="42">
        <f t="shared" si="290"/>
        <v>137.09561717874678</v>
      </c>
      <c r="J10040" s="41">
        <f t="shared" si="291"/>
        <v>2.3138888888888889E-4</v>
      </c>
      <c r="K10040" s="42">
        <f t="shared" si="292"/>
        <v>5.2076634543160445</v>
      </c>
      <c r="L10040" s="41">
        <f t="shared" si="293"/>
        <v>2.2228008380587028E-4</v>
      </c>
      <c r="M10040" s="42">
        <f t="shared" si="294"/>
        <v>4.9228325455234057</v>
      </c>
    </row>
    <row r="10041" spans="1:13" x14ac:dyDescent="0.2">
      <c r="A10041" s="84">
        <v>360</v>
      </c>
      <c r="B10041" s="85">
        <v>43364</v>
      </c>
      <c r="C10041" s="105">
        <v>14.32</v>
      </c>
      <c r="D10041" s="195">
        <f t="shared" si="287"/>
        <v>1</v>
      </c>
      <c r="F10041" s="96">
        <v>2.29</v>
      </c>
      <c r="G10041" s="91">
        <f t="shared" si="288"/>
        <v>8.3049999999999997</v>
      </c>
      <c r="H10041" s="41">
        <f t="shared" si="289"/>
        <v>2.216388221574217E-4</v>
      </c>
      <c r="I10041" s="42">
        <f t="shared" si="290"/>
        <v>137.12600288986121</v>
      </c>
      <c r="J10041" s="41">
        <f t="shared" si="291"/>
        <v>2.3069444444444445E-4</v>
      </c>
      <c r="K10041" s="42">
        <f t="shared" si="292"/>
        <v>5.2078941487604888</v>
      </c>
      <c r="L10041" s="41">
        <f t="shared" si="293"/>
        <v>2.216388221574217E-4</v>
      </c>
      <c r="M10041" s="42">
        <f t="shared" si="294"/>
        <v>4.9230541843455633</v>
      </c>
    </row>
    <row r="10042" spans="1:13" x14ac:dyDescent="0.2">
      <c r="A10042" s="84">
        <v>360</v>
      </c>
      <c r="B10042" s="85">
        <v>43365</v>
      </c>
      <c r="C10042" s="105">
        <v>14.32</v>
      </c>
      <c r="D10042" s="195">
        <f t="shared" si="287"/>
        <v>1</v>
      </c>
      <c r="F10042" s="96">
        <v>2.29</v>
      </c>
      <c r="G10042" s="91">
        <f t="shared" si="288"/>
        <v>8.3049999999999997</v>
      </c>
      <c r="H10042" s="41">
        <f t="shared" si="289"/>
        <v>2.216388221574217E-4</v>
      </c>
      <c r="I10042" s="42">
        <f t="shared" si="290"/>
        <v>137.15639533562887</v>
      </c>
      <c r="J10042" s="41">
        <f t="shared" si="291"/>
        <v>2.3069444444444445E-4</v>
      </c>
      <c r="K10042" s="42">
        <f t="shared" si="292"/>
        <v>5.2081248432049332</v>
      </c>
      <c r="L10042" s="41">
        <f t="shared" si="293"/>
        <v>2.216388221574217E-4</v>
      </c>
      <c r="M10042" s="42">
        <f t="shared" si="294"/>
        <v>4.9232758231677209</v>
      </c>
    </row>
    <row r="10043" spans="1:13" x14ac:dyDescent="0.2">
      <c r="A10043" s="84">
        <v>360</v>
      </c>
      <c r="B10043" s="85">
        <v>43366</v>
      </c>
      <c r="C10043" s="105">
        <v>14.32</v>
      </c>
      <c r="D10043" s="195">
        <f t="shared" si="287"/>
        <v>1</v>
      </c>
      <c r="F10043" s="96">
        <v>2.29</v>
      </c>
      <c r="G10043" s="91">
        <f t="shared" si="288"/>
        <v>8.3049999999999997</v>
      </c>
      <c r="H10043" s="41">
        <f t="shared" si="289"/>
        <v>2.216388221574217E-4</v>
      </c>
      <c r="I10043" s="42">
        <f t="shared" si="290"/>
        <v>137.18679451754241</v>
      </c>
      <c r="J10043" s="41">
        <f t="shared" si="291"/>
        <v>2.3069444444444445E-4</v>
      </c>
      <c r="K10043" s="42">
        <f t="shared" si="292"/>
        <v>5.2083555376493775</v>
      </c>
      <c r="L10043" s="41">
        <f t="shared" si="293"/>
        <v>2.216388221574217E-4</v>
      </c>
      <c r="M10043" s="42">
        <f t="shared" si="294"/>
        <v>4.9234974619898786</v>
      </c>
    </row>
    <row r="10044" spans="1:13" x14ac:dyDescent="0.2">
      <c r="A10044" s="84">
        <v>360</v>
      </c>
      <c r="B10044" s="85">
        <v>43367</v>
      </c>
      <c r="C10044" s="105">
        <v>14.33</v>
      </c>
      <c r="D10044" s="195">
        <f t="shared" si="287"/>
        <v>1</v>
      </c>
      <c r="F10044" s="96">
        <v>2.29</v>
      </c>
      <c r="G10044" s="91">
        <f t="shared" si="288"/>
        <v>8.31</v>
      </c>
      <c r="H10044" s="41">
        <f t="shared" si="289"/>
        <v>2.2176708629517705E-4</v>
      </c>
      <c r="I10044" s="42">
        <f t="shared" si="290"/>
        <v>137.21721803324073</v>
      </c>
      <c r="J10044" s="41">
        <f t="shared" si="291"/>
        <v>2.3083333333333335E-4</v>
      </c>
      <c r="K10044" s="42">
        <f t="shared" si="292"/>
        <v>5.2085863709827107</v>
      </c>
      <c r="L10044" s="41">
        <f t="shared" si="293"/>
        <v>2.2176708629517705E-4</v>
      </c>
      <c r="M10044" s="42">
        <f t="shared" si="294"/>
        <v>4.9237192290761733</v>
      </c>
    </row>
    <row r="10045" spans="1:13" x14ac:dyDescent="0.2">
      <c r="A10045" s="84">
        <v>360</v>
      </c>
      <c r="B10045" s="85">
        <v>43368</v>
      </c>
      <c r="C10045" s="105">
        <v>14.38</v>
      </c>
      <c r="D10045" s="195">
        <f t="shared" ref="D10045:D10108" si="295">B10045-B10044</f>
        <v>1</v>
      </c>
      <c r="F10045" s="96">
        <v>2.3199999999999998</v>
      </c>
      <c r="G10045" s="91">
        <f t="shared" si="288"/>
        <v>8.35</v>
      </c>
      <c r="H10045" s="41">
        <f t="shared" si="289"/>
        <v>2.2279298687810645E-4</v>
      </c>
      <c r="I10045" s="42">
        <f t="shared" si="290"/>
        <v>137.24778906709744</v>
      </c>
      <c r="J10045" s="41">
        <f t="shared" si="291"/>
        <v>2.3194444444444442E-4</v>
      </c>
      <c r="K10045" s="42">
        <f t="shared" si="292"/>
        <v>5.2088183154271555</v>
      </c>
      <c r="L10045" s="41">
        <f t="shared" si="293"/>
        <v>2.2279298687810645E-4</v>
      </c>
      <c r="M10045" s="42">
        <f t="shared" si="294"/>
        <v>4.9239420220630512</v>
      </c>
    </row>
    <row r="10046" spans="1:13" x14ac:dyDescent="0.2">
      <c r="A10046" s="84">
        <v>360</v>
      </c>
      <c r="B10046" s="85">
        <v>43369</v>
      </c>
      <c r="C10046" s="105">
        <v>14.4</v>
      </c>
      <c r="D10046" s="195">
        <f t="shared" si="295"/>
        <v>1</v>
      </c>
      <c r="F10046" s="96">
        <v>2.38</v>
      </c>
      <c r="G10046" s="91">
        <f t="shared" si="288"/>
        <v>8.39</v>
      </c>
      <c r="H10046" s="41">
        <f t="shared" si="289"/>
        <v>2.2381850984687368E-4</v>
      </c>
      <c r="I10046" s="42">
        <f t="shared" si="290"/>
        <v>137.27850766272621</v>
      </c>
      <c r="J10046" s="41">
        <f t="shared" si="291"/>
        <v>2.3305555555555558E-4</v>
      </c>
      <c r="K10046" s="42">
        <f t="shared" si="292"/>
        <v>5.2090513709827109</v>
      </c>
      <c r="L10046" s="41">
        <f t="shared" si="293"/>
        <v>2.2381850984687368E-4</v>
      </c>
      <c r="M10046" s="42">
        <f t="shared" si="294"/>
        <v>4.9241658405728979</v>
      </c>
    </row>
    <row r="10047" spans="1:13" x14ac:dyDescent="0.2">
      <c r="A10047" s="84">
        <v>360</v>
      </c>
      <c r="B10047" s="85">
        <v>43370</v>
      </c>
      <c r="C10047" s="105">
        <v>14.38</v>
      </c>
      <c r="D10047" s="195">
        <f t="shared" si="295"/>
        <v>1</v>
      </c>
      <c r="F10047" s="96">
        <v>2.38</v>
      </c>
      <c r="G10047" s="91">
        <f t="shared" si="288"/>
        <v>8.3800000000000008</v>
      </c>
      <c r="H10047" s="41">
        <f t="shared" si="289"/>
        <v>2.2356216449082034E-4</v>
      </c>
      <c r="I10047" s="42">
        <f t="shared" si="290"/>
        <v>137.30919794303736</v>
      </c>
      <c r="J10047" s="41">
        <f t="shared" si="291"/>
        <v>2.327777777777778E-4</v>
      </c>
      <c r="K10047" s="42">
        <f t="shared" si="292"/>
        <v>5.2092841487604886</v>
      </c>
      <c r="L10047" s="41">
        <f t="shared" si="293"/>
        <v>2.2356216449082034E-4</v>
      </c>
      <c r="M10047" s="42">
        <f t="shared" si="294"/>
        <v>4.9243894027373889</v>
      </c>
    </row>
    <row r="10048" spans="1:13" x14ac:dyDescent="0.2">
      <c r="A10048" s="84">
        <v>360</v>
      </c>
      <c r="B10048" s="85">
        <v>43371</v>
      </c>
      <c r="C10048" s="105">
        <v>14.35</v>
      </c>
      <c r="D10048" s="195">
        <f t="shared" si="295"/>
        <v>1</v>
      </c>
      <c r="F10048" s="96">
        <v>2.38</v>
      </c>
      <c r="G10048" s="91">
        <f t="shared" si="288"/>
        <v>8.3650000000000002</v>
      </c>
      <c r="H10048" s="41">
        <f t="shared" si="289"/>
        <v>2.2317760222811955E-4</v>
      </c>
      <c r="I10048" s="42">
        <f t="shared" si="290"/>
        <v>137.33984228059816</v>
      </c>
      <c r="J10048" s="41">
        <f t="shared" si="291"/>
        <v>2.3236111111111111E-4</v>
      </c>
      <c r="K10048" s="42">
        <f t="shared" si="292"/>
        <v>5.2095165098715999</v>
      </c>
      <c r="L10048" s="41">
        <f t="shared" si="293"/>
        <v>2.2317760222811955E-4</v>
      </c>
      <c r="M10048" s="42">
        <f t="shared" si="294"/>
        <v>4.924612580339617</v>
      </c>
    </row>
    <row r="10049" spans="1:13" x14ac:dyDescent="0.2">
      <c r="A10049" s="84">
        <v>360</v>
      </c>
      <c r="B10049" s="85">
        <v>43372</v>
      </c>
      <c r="C10049" s="105">
        <v>14.35</v>
      </c>
      <c r="D10049" s="195">
        <f t="shared" si="295"/>
        <v>1</v>
      </c>
      <c r="F10049" s="96">
        <v>2.38</v>
      </c>
      <c r="G10049" s="91">
        <f t="shared" si="288"/>
        <v>8.3650000000000002</v>
      </c>
      <c r="H10049" s="41">
        <f t="shared" si="289"/>
        <v>2.2317760222811955E-4</v>
      </c>
      <c r="I10049" s="42">
        <f t="shared" si="290"/>
        <v>137.37049345728875</v>
      </c>
      <c r="J10049" s="41">
        <f t="shared" si="291"/>
        <v>2.3236111111111111E-4</v>
      </c>
      <c r="K10049" s="42">
        <f t="shared" si="292"/>
        <v>5.2097488709827111</v>
      </c>
      <c r="L10049" s="41">
        <f t="shared" si="293"/>
        <v>2.2317760222811955E-4</v>
      </c>
      <c r="M10049" s="42">
        <f t="shared" si="294"/>
        <v>4.9248357579418451</v>
      </c>
    </row>
    <row r="10050" spans="1:13" x14ac:dyDescent="0.2">
      <c r="A10050" s="84">
        <v>360</v>
      </c>
      <c r="B10050" s="85">
        <v>43373</v>
      </c>
      <c r="C10050" s="105">
        <v>14.35</v>
      </c>
      <c r="D10050" s="195">
        <f t="shared" si="295"/>
        <v>1</v>
      </c>
      <c r="F10050" s="96">
        <v>2.38</v>
      </c>
      <c r="G10050" s="91">
        <f t="shared" si="288"/>
        <v>8.3650000000000002</v>
      </c>
      <c r="H10050" s="41">
        <f t="shared" si="289"/>
        <v>2.2317760222811955E-4</v>
      </c>
      <c r="I10050" s="42">
        <f t="shared" si="290"/>
        <v>137.40115147463544</v>
      </c>
      <c r="J10050" s="41">
        <f t="shared" si="291"/>
        <v>2.3236111111111111E-4</v>
      </c>
      <c r="K10050" s="42">
        <f t="shared" si="292"/>
        <v>5.2099812320938224</v>
      </c>
      <c r="L10050" s="41">
        <f t="shared" si="293"/>
        <v>2.2317760222811955E-4</v>
      </c>
      <c r="M10050" s="42">
        <f t="shared" si="294"/>
        <v>4.9250589355440733</v>
      </c>
    </row>
    <row r="10051" spans="1:13" x14ac:dyDescent="0.2">
      <c r="A10051" s="84">
        <v>360</v>
      </c>
      <c r="B10051" s="85">
        <v>43374</v>
      </c>
      <c r="C10051" s="105">
        <v>14.38</v>
      </c>
      <c r="D10051" s="195">
        <f t="shared" si="295"/>
        <v>1</v>
      </c>
      <c r="F10051" s="96">
        <v>2.37</v>
      </c>
      <c r="G10051" s="91">
        <f t="shared" si="288"/>
        <v>8.375</v>
      </c>
      <c r="H10051" s="41">
        <f t="shared" si="289"/>
        <v>2.2343398296764683E-4</v>
      </c>
      <c r="I10051" s="42">
        <f t="shared" si="290"/>
        <v>137.43185156117377</v>
      </c>
      <c r="J10051" s="41">
        <f t="shared" si="291"/>
        <v>2.3263888888888889E-4</v>
      </c>
      <c r="K10051" s="42">
        <f t="shared" si="292"/>
        <v>5.2102138709827113</v>
      </c>
      <c r="L10051" s="41">
        <f t="shared" si="293"/>
        <v>2.2343398296764683E-4</v>
      </c>
      <c r="M10051" s="42">
        <f t="shared" si="294"/>
        <v>4.9252823695270411</v>
      </c>
    </row>
    <row r="10052" spans="1:13" x14ac:dyDescent="0.2">
      <c r="A10052" s="84">
        <v>360</v>
      </c>
      <c r="B10052" s="85">
        <v>43375</v>
      </c>
      <c r="C10052" s="105">
        <v>14.34</v>
      </c>
      <c r="D10052" s="195">
        <f t="shared" si="295"/>
        <v>1</v>
      </c>
      <c r="F10052" s="96">
        <v>2.29</v>
      </c>
      <c r="G10052" s="91">
        <f t="shared" si="288"/>
        <v>8.3149999999999995</v>
      </c>
      <c r="H10052" s="41">
        <f t="shared" si="289"/>
        <v>2.2189534452832227E-4</v>
      </c>
      <c r="I10052" s="42">
        <f t="shared" si="290"/>
        <v>137.46234704922512</v>
      </c>
      <c r="J10052" s="41">
        <f t="shared" si="291"/>
        <v>2.309722222222222E-4</v>
      </c>
      <c r="K10052" s="42">
        <f t="shared" si="292"/>
        <v>5.2104448432049333</v>
      </c>
      <c r="L10052" s="41">
        <f t="shared" si="293"/>
        <v>2.2189534452832227E-4</v>
      </c>
      <c r="M10052" s="42">
        <f t="shared" si="294"/>
        <v>4.9255042648715692</v>
      </c>
    </row>
    <row r="10053" spans="1:13" x14ac:dyDescent="0.2">
      <c r="A10053" s="84">
        <v>360</v>
      </c>
      <c r="B10053" s="85">
        <v>43376</v>
      </c>
      <c r="C10053" s="105">
        <v>14.33</v>
      </c>
      <c r="D10053" s="195">
        <f t="shared" si="295"/>
        <v>1</v>
      </c>
      <c r="F10053" s="96">
        <v>2.2999999999999998</v>
      </c>
      <c r="G10053" s="91">
        <f t="shared" si="288"/>
        <v>8.3149999999999995</v>
      </c>
      <c r="H10053" s="41">
        <f t="shared" si="289"/>
        <v>2.2189534452832227E-4</v>
      </c>
      <c r="I10053" s="42">
        <f t="shared" si="290"/>
        <v>137.49284930408328</v>
      </c>
      <c r="J10053" s="41">
        <f t="shared" si="291"/>
        <v>2.309722222222222E-4</v>
      </c>
      <c r="K10053" s="42">
        <f t="shared" si="292"/>
        <v>5.2106758154271553</v>
      </c>
      <c r="L10053" s="41">
        <f t="shared" si="293"/>
        <v>2.2189534452832227E-4</v>
      </c>
      <c r="M10053" s="42">
        <f t="shared" si="294"/>
        <v>4.9257261602160973</v>
      </c>
    </row>
    <row r="10054" spans="1:13" x14ac:dyDescent="0.2">
      <c r="A10054" s="84">
        <v>360</v>
      </c>
      <c r="B10054" s="85">
        <v>43377</v>
      </c>
      <c r="C10054" s="105">
        <v>14.32</v>
      </c>
      <c r="D10054" s="195">
        <f t="shared" si="295"/>
        <v>1</v>
      </c>
      <c r="F10054" s="96">
        <v>2.31</v>
      </c>
      <c r="G10054" s="91">
        <f t="shared" si="288"/>
        <v>8.3149999999999995</v>
      </c>
      <c r="H10054" s="41">
        <f t="shared" si="289"/>
        <v>2.2189534452832227E-4</v>
      </c>
      <c r="I10054" s="42">
        <f t="shared" si="290"/>
        <v>137.52335832724978</v>
      </c>
      <c r="J10054" s="41">
        <f t="shared" si="291"/>
        <v>2.309722222222222E-4</v>
      </c>
      <c r="K10054" s="42">
        <f t="shared" si="292"/>
        <v>5.2109067876493773</v>
      </c>
      <c r="L10054" s="41">
        <f t="shared" si="293"/>
        <v>2.2189534452832227E-4</v>
      </c>
      <c r="M10054" s="42">
        <f t="shared" si="294"/>
        <v>4.9259480555606254</v>
      </c>
    </row>
    <row r="10055" spans="1:13" x14ac:dyDescent="0.2">
      <c r="A10055" s="84">
        <v>360</v>
      </c>
      <c r="B10055" s="85">
        <v>43378</v>
      </c>
      <c r="C10055" s="105">
        <v>14.3</v>
      </c>
      <c r="D10055" s="195">
        <f t="shared" si="295"/>
        <v>1</v>
      </c>
      <c r="F10055" s="96">
        <v>2.2799999999999998</v>
      </c>
      <c r="G10055" s="91">
        <f t="shared" si="288"/>
        <v>8.2900000000000009</v>
      </c>
      <c r="H10055" s="41">
        <f t="shared" si="289"/>
        <v>2.2125399431138781E-4</v>
      </c>
      <c r="I10055" s="42">
        <f t="shared" si="290"/>
        <v>137.55378591959081</v>
      </c>
      <c r="J10055" s="41">
        <f t="shared" si="291"/>
        <v>2.3027777777777782E-4</v>
      </c>
      <c r="K10055" s="42">
        <f t="shared" si="292"/>
        <v>5.2111370654271552</v>
      </c>
      <c r="L10055" s="41">
        <f t="shared" si="293"/>
        <v>2.2125399431138781E-4</v>
      </c>
      <c r="M10055" s="42">
        <f t="shared" si="294"/>
        <v>4.926169309554937</v>
      </c>
    </row>
    <row r="10056" spans="1:13" x14ac:dyDescent="0.2">
      <c r="A10056" s="84">
        <v>360</v>
      </c>
      <c r="B10056" s="85">
        <v>43379</v>
      </c>
      <c r="C10056" s="105">
        <v>14.3</v>
      </c>
      <c r="D10056" s="195">
        <f t="shared" si="295"/>
        <v>1</v>
      </c>
      <c r="F10056" s="96">
        <v>2.2799999999999998</v>
      </c>
      <c r="G10056" s="91">
        <f t="shared" si="288"/>
        <v>8.2900000000000009</v>
      </c>
      <c r="H10056" s="41">
        <f t="shared" si="289"/>
        <v>2.2125399431138781E-4</v>
      </c>
      <c r="I10056" s="42">
        <f t="shared" si="290"/>
        <v>137.58422024415816</v>
      </c>
      <c r="J10056" s="41">
        <f t="shared" si="291"/>
        <v>2.3027777777777782E-4</v>
      </c>
      <c r="K10056" s="42">
        <f t="shared" si="292"/>
        <v>5.211367343204933</v>
      </c>
      <c r="L10056" s="41">
        <f t="shared" si="293"/>
        <v>2.2125399431138781E-4</v>
      </c>
      <c r="M10056" s="42">
        <f t="shared" si="294"/>
        <v>4.9263905635492486</v>
      </c>
    </row>
    <row r="10057" spans="1:13" x14ac:dyDescent="0.2">
      <c r="A10057" s="84">
        <v>360</v>
      </c>
      <c r="B10057" s="85">
        <v>43380</v>
      </c>
      <c r="C10057" s="105">
        <v>14.3</v>
      </c>
      <c r="D10057" s="195">
        <f t="shared" si="295"/>
        <v>1</v>
      </c>
      <c r="F10057" s="96">
        <v>2.2799999999999998</v>
      </c>
      <c r="G10057" s="91">
        <f t="shared" si="288"/>
        <v>8.2900000000000009</v>
      </c>
      <c r="H10057" s="41">
        <f t="shared" si="289"/>
        <v>2.2125399431138781E-4</v>
      </c>
      <c r="I10057" s="42">
        <f t="shared" si="290"/>
        <v>137.61466130244139</v>
      </c>
      <c r="J10057" s="41">
        <f t="shared" si="291"/>
        <v>2.3027777777777782E-4</v>
      </c>
      <c r="K10057" s="42">
        <f t="shared" si="292"/>
        <v>5.2115976209827108</v>
      </c>
      <c r="L10057" s="41">
        <f t="shared" si="293"/>
        <v>2.2125399431138781E-4</v>
      </c>
      <c r="M10057" s="42">
        <f t="shared" si="294"/>
        <v>4.9266118175435603</v>
      </c>
    </row>
    <row r="10058" spans="1:13" x14ac:dyDescent="0.2">
      <c r="A10058" s="84">
        <v>360</v>
      </c>
      <c r="B10058" s="85">
        <v>43381</v>
      </c>
      <c r="C10058" s="105">
        <v>14.3</v>
      </c>
      <c r="D10058" s="195">
        <f t="shared" si="295"/>
        <v>1</v>
      </c>
      <c r="F10058" s="96">
        <v>2.2799999999999998</v>
      </c>
      <c r="G10058" s="91">
        <f t="shared" ref="G10058:G10121" si="296">(C10058+F10058)/2</f>
        <v>8.2900000000000009</v>
      </c>
      <c r="H10058" s="41">
        <f t="shared" ref="H10058:H10121" si="297">((1+G10058/100)^(1/360))-1</f>
        <v>2.2125399431138781E-4</v>
      </c>
      <c r="I10058" s="42">
        <f t="shared" ref="I10058:I10121" si="298">I10057*(1+H10058)</f>
        <v>137.64510909593037</v>
      </c>
      <c r="J10058" s="41">
        <f t="shared" ref="J10058:J10121" si="299">((C10058+F10058)/2)/36000</f>
        <v>2.3027777777777782E-4</v>
      </c>
      <c r="K10058" s="42">
        <f t="shared" ref="K10058:K10121" si="300">K10057+J10058</f>
        <v>5.2118278987604887</v>
      </c>
      <c r="L10058" s="41">
        <f t="shared" ref="L10058:L10121" si="301">((1+G10058/100)^(1/360))-1</f>
        <v>2.2125399431138781E-4</v>
      </c>
      <c r="M10058" s="42">
        <f t="shared" ref="M10058:M10121" si="302">M10057+L10058</f>
        <v>4.9268330715378719</v>
      </c>
    </row>
    <row r="10059" spans="1:13" x14ac:dyDescent="0.2">
      <c r="A10059" s="84">
        <v>360</v>
      </c>
      <c r="B10059" s="85">
        <v>43382</v>
      </c>
      <c r="C10059" s="105">
        <v>14.06</v>
      </c>
      <c r="D10059" s="195">
        <f t="shared" si="295"/>
        <v>1</v>
      </c>
      <c r="F10059" s="96">
        <v>2.2999999999999998</v>
      </c>
      <c r="G10059" s="91">
        <f t="shared" si="296"/>
        <v>8.18</v>
      </c>
      <c r="H10059" s="41">
        <f t="shared" si="297"/>
        <v>2.1843029813317649E-4</v>
      </c>
      <c r="I10059" s="42">
        <f t="shared" si="298"/>
        <v>137.67517495814675</v>
      </c>
      <c r="J10059" s="41">
        <f t="shared" si="299"/>
        <v>2.2722222222222222E-4</v>
      </c>
      <c r="K10059" s="42">
        <f t="shared" si="300"/>
        <v>5.2120551209827113</v>
      </c>
      <c r="L10059" s="41">
        <f t="shared" si="301"/>
        <v>2.1843029813317649E-4</v>
      </c>
      <c r="M10059" s="42">
        <f t="shared" si="302"/>
        <v>4.9270515018360053</v>
      </c>
    </row>
    <row r="10060" spans="1:13" x14ac:dyDescent="0.2">
      <c r="A10060" s="84">
        <v>360</v>
      </c>
      <c r="B10060" s="85">
        <v>43383</v>
      </c>
      <c r="C10060" s="105">
        <v>14.08</v>
      </c>
      <c r="D10060" s="195">
        <f t="shared" si="295"/>
        <v>1</v>
      </c>
      <c r="F10060" s="96">
        <v>2.2999999999999998</v>
      </c>
      <c r="G10060" s="91">
        <f t="shared" si="296"/>
        <v>8.19</v>
      </c>
      <c r="H10060" s="41">
        <f t="shared" si="297"/>
        <v>2.1868711607342384E-4</v>
      </c>
      <c r="I10060" s="42">
        <f t="shared" si="298"/>
        <v>137.70528274511327</v>
      </c>
      <c r="J10060" s="41">
        <f t="shared" si="299"/>
        <v>2.2749999999999997E-4</v>
      </c>
      <c r="K10060" s="42">
        <f t="shared" si="300"/>
        <v>5.2122826209827116</v>
      </c>
      <c r="L10060" s="41">
        <f t="shared" si="301"/>
        <v>2.1868711607342384E-4</v>
      </c>
      <c r="M10060" s="42">
        <f t="shared" si="302"/>
        <v>4.9272701889520789</v>
      </c>
    </row>
    <row r="10061" spans="1:13" x14ac:dyDescent="0.2">
      <c r="A10061" s="84">
        <v>360</v>
      </c>
      <c r="B10061" s="85">
        <v>43384</v>
      </c>
      <c r="C10061" s="105">
        <v>14.09</v>
      </c>
      <c r="D10061" s="195">
        <f t="shared" si="295"/>
        <v>1</v>
      </c>
      <c r="F10061" s="96">
        <v>2.3199999999999998</v>
      </c>
      <c r="G10061" s="91">
        <f t="shared" si="296"/>
        <v>8.2050000000000001</v>
      </c>
      <c r="H10061" s="41">
        <f t="shared" si="297"/>
        <v>2.1907229860285149E-4</v>
      </c>
      <c r="I10061" s="42">
        <f t="shared" si="298"/>
        <v>137.735450157934</v>
      </c>
      <c r="J10061" s="41">
        <f t="shared" si="299"/>
        <v>2.2791666666666666E-4</v>
      </c>
      <c r="K10061" s="42">
        <f t="shared" si="300"/>
        <v>5.2125105376493783</v>
      </c>
      <c r="L10061" s="41">
        <f t="shared" si="301"/>
        <v>2.1907229860285149E-4</v>
      </c>
      <c r="M10061" s="42">
        <f t="shared" si="302"/>
        <v>4.927489261250682</v>
      </c>
    </row>
    <row r="10062" spans="1:13" x14ac:dyDescent="0.2">
      <c r="A10062" s="84">
        <v>360</v>
      </c>
      <c r="B10062" s="85">
        <v>43385</v>
      </c>
      <c r="C10062" s="105">
        <v>14.15</v>
      </c>
      <c r="D10062" s="195">
        <f t="shared" si="295"/>
        <v>1</v>
      </c>
      <c r="F10062" s="96">
        <v>2.31</v>
      </c>
      <c r="G10062" s="91">
        <f t="shared" si="296"/>
        <v>8.23</v>
      </c>
      <c r="H10062" s="41">
        <f t="shared" si="297"/>
        <v>2.1971415117194582E-4</v>
      </c>
      <c r="I10062" s="42">
        <f t="shared" si="298"/>
        <v>137.76571258545172</v>
      </c>
      <c r="J10062" s="41">
        <f t="shared" si="299"/>
        <v>2.2861111111111113E-4</v>
      </c>
      <c r="K10062" s="42">
        <f t="shared" si="300"/>
        <v>5.2127391487604893</v>
      </c>
      <c r="L10062" s="41">
        <f t="shared" si="301"/>
        <v>2.1971415117194582E-4</v>
      </c>
      <c r="M10062" s="42">
        <f t="shared" si="302"/>
        <v>4.9277089754018544</v>
      </c>
    </row>
    <row r="10063" spans="1:13" x14ac:dyDescent="0.2">
      <c r="A10063" s="84">
        <v>360</v>
      </c>
      <c r="B10063" s="85">
        <v>43386</v>
      </c>
      <c r="C10063" s="105">
        <v>14.15</v>
      </c>
      <c r="D10063" s="195">
        <f t="shared" si="295"/>
        <v>1</v>
      </c>
      <c r="F10063" s="96">
        <v>2.31</v>
      </c>
      <c r="G10063" s="91">
        <f t="shared" si="296"/>
        <v>8.23</v>
      </c>
      <c r="H10063" s="41">
        <f t="shared" si="297"/>
        <v>2.1971415117194582E-4</v>
      </c>
      <c r="I10063" s="42">
        <f t="shared" si="298"/>
        <v>137.79598166205304</v>
      </c>
      <c r="J10063" s="41">
        <f t="shared" si="299"/>
        <v>2.2861111111111113E-4</v>
      </c>
      <c r="K10063" s="42">
        <f t="shared" si="300"/>
        <v>5.2129677598716002</v>
      </c>
      <c r="L10063" s="41">
        <f t="shared" si="301"/>
        <v>2.1971415117194582E-4</v>
      </c>
      <c r="M10063" s="42">
        <f t="shared" si="302"/>
        <v>4.9279286895530259</v>
      </c>
    </row>
    <row r="10064" spans="1:13" x14ac:dyDescent="0.2">
      <c r="A10064" s="84">
        <v>360</v>
      </c>
      <c r="B10064" s="85">
        <v>43387</v>
      </c>
      <c r="C10064" s="105">
        <v>14.15</v>
      </c>
      <c r="D10064" s="195">
        <f t="shared" si="295"/>
        <v>1</v>
      </c>
      <c r="F10064" s="96">
        <v>2.31</v>
      </c>
      <c r="G10064" s="91">
        <f t="shared" si="296"/>
        <v>8.23</v>
      </c>
      <c r="H10064" s="41">
        <f t="shared" si="297"/>
        <v>2.1971415117194582E-4</v>
      </c>
      <c r="I10064" s="42">
        <f t="shared" si="298"/>
        <v>137.82625738919882</v>
      </c>
      <c r="J10064" s="41">
        <f t="shared" si="299"/>
        <v>2.2861111111111113E-4</v>
      </c>
      <c r="K10064" s="42">
        <f t="shared" si="300"/>
        <v>5.2131963709827112</v>
      </c>
      <c r="L10064" s="41">
        <f t="shared" si="301"/>
        <v>2.1971415117194582E-4</v>
      </c>
      <c r="M10064" s="42">
        <f t="shared" si="302"/>
        <v>4.9281484037041974</v>
      </c>
    </row>
    <row r="10065" spans="1:13" x14ac:dyDescent="0.2">
      <c r="A10065" s="84">
        <v>360</v>
      </c>
      <c r="B10065" s="85">
        <v>43388</v>
      </c>
      <c r="C10065" s="105">
        <v>14.17</v>
      </c>
      <c r="D10065" s="195">
        <f t="shared" si="295"/>
        <v>1</v>
      </c>
      <c r="F10065" s="96">
        <v>2.3199999999999998</v>
      </c>
      <c r="G10065" s="91">
        <f t="shared" si="296"/>
        <v>8.2449999999999992</v>
      </c>
      <c r="H10065" s="41">
        <f t="shared" si="297"/>
        <v>2.2009919174936776E-4</v>
      </c>
      <c r="I10065" s="42">
        <f t="shared" si="298"/>
        <v>137.85659283705201</v>
      </c>
      <c r="J10065" s="41">
        <f t="shared" si="299"/>
        <v>2.2902777777777776E-4</v>
      </c>
      <c r="K10065" s="42">
        <f t="shared" si="300"/>
        <v>5.2134253987604886</v>
      </c>
      <c r="L10065" s="41">
        <f t="shared" si="301"/>
        <v>2.2009919174936776E-4</v>
      </c>
      <c r="M10065" s="42">
        <f t="shared" si="302"/>
        <v>4.928368502895947</v>
      </c>
    </row>
    <row r="10066" spans="1:13" x14ac:dyDescent="0.2">
      <c r="A10066" s="84">
        <v>360</v>
      </c>
      <c r="B10066" s="85">
        <v>43389</v>
      </c>
      <c r="C10066" s="105">
        <v>14.15</v>
      </c>
      <c r="D10066" s="195">
        <f t="shared" si="295"/>
        <v>1</v>
      </c>
      <c r="F10066" s="96">
        <v>2.31</v>
      </c>
      <c r="G10066" s="91">
        <f t="shared" si="296"/>
        <v>8.23</v>
      </c>
      <c r="H10066" s="41">
        <f t="shared" si="297"/>
        <v>2.1971415117194582E-4</v>
      </c>
      <c r="I10066" s="42">
        <f t="shared" si="298"/>
        <v>137.88688188133065</v>
      </c>
      <c r="J10066" s="41">
        <f t="shared" si="299"/>
        <v>2.2861111111111113E-4</v>
      </c>
      <c r="K10066" s="42">
        <f t="shared" si="300"/>
        <v>5.2136540098715995</v>
      </c>
      <c r="L10066" s="41">
        <f t="shared" si="301"/>
        <v>2.1971415117194582E-4</v>
      </c>
      <c r="M10066" s="42">
        <f t="shared" si="302"/>
        <v>4.9285882170471194</v>
      </c>
    </row>
    <row r="10067" spans="1:13" x14ac:dyDescent="0.2">
      <c r="A10067" s="84">
        <v>360</v>
      </c>
      <c r="B10067" s="85">
        <v>43390</v>
      </c>
      <c r="C10067" s="105">
        <v>14.11</v>
      </c>
      <c r="D10067" s="195">
        <f t="shared" si="295"/>
        <v>1</v>
      </c>
      <c r="F10067" s="96">
        <v>2.3199999999999998</v>
      </c>
      <c r="G10067" s="91">
        <f t="shared" si="296"/>
        <v>8.2149999999999999</v>
      </c>
      <c r="H10067" s="41">
        <f t="shared" si="297"/>
        <v>2.1932905737465092E-4</v>
      </c>
      <c r="I10067" s="42">
        <f t="shared" si="298"/>
        <v>137.91712448115803</v>
      </c>
      <c r="J10067" s="41">
        <f t="shared" si="299"/>
        <v>2.2819444444444444E-4</v>
      </c>
      <c r="K10067" s="42">
        <f t="shared" si="300"/>
        <v>5.213882204316044</v>
      </c>
      <c r="L10067" s="41">
        <f t="shared" si="301"/>
        <v>2.1932905737465092E-4</v>
      </c>
      <c r="M10067" s="42">
        <f t="shared" si="302"/>
        <v>4.928807546104494</v>
      </c>
    </row>
    <row r="10068" spans="1:13" x14ac:dyDescent="0.2">
      <c r="A10068" s="84">
        <v>360</v>
      </c>
      <c r="B10068" s="85">
        <v>43391</v>
      </c>
      <c r="C10068" s="105">
        <v>14.07</v>
      </c>
      <c r="D10068" s="195">
        <f t="shared" si="295"/>
        <v>1</v>
      </c>
      <c r="F10068" s="96">
        <v>2.3199999999999998</v>
      </c>
      <c r="G10068" s="91">
        <f t="shared" si="296"/>
        <v>8.1950000000000003</v>
      </c>
      <c r="H10068" s="41">
        <f t="shared" si="297"/>
        <v>2.1881551616687034E-4</v>
      </c>
      <c r="I10068" s="42">
        <f t="shared" si="298"/>
        <v>137.94730288793963</v>
      </c>
      <c r="J10068" s="41">
        <f t="shared" si="299"/>
        <v>2.276388888888889E-4</v>
      </c>
      <c r="K10068" s="42">
        <f t="shared" si="300"/>
        <v>5.2141098432049331</v>
      </c>
      <c r="L10068" s="41">
        <f t="shared" si="301"/>
        <v>2.1881551616687034E-4</v>
      </c>
      <c r="M10068" s="42">
        <f t="shared" si="302"/>
        <v>4.9290263616206609</v>
      </c>
    </row>
    <row r="10069" spans="1:13" x14ac:dyDescent="0.2">
      <c r="A10069" s="84">
        <v>360</v>
      </c>
      <c r="B10069" s="85">
        <v>43392</v>
      </c>
      <c r="C10069" s="105">
        <v>14.07</v>
      </c>
      <c r="D10069" s="195">
        <f t="shared" si="295"/>
        <v>1</v>
      </c>
      <c r="F10069" s="96">
        <v>2.3199999999999998</v>
      </c>
      <c r="G10069" s="91">
        <f t="shared" si="296"/>
        <v>8.1950000000000003</v>
      </c>
      <c r="H10069" s="41">
        <f t="shared" si="297"/>
        <v>2.1881551616687034E-4</v>
      </c>
      <c r="I10069" s="42">
        <f t="shared" si="298"/>
        <v>137.97748789822489</v>
      </c>
      <c r="J10069" s="41">
        <f t="shared" si="299"/>
        <v>2.276388888888889E-4</v>
      </c>
      <c r="K10069" s="42">
        <f t="shared" si="300"/>
        <v>5.2143374820938222</v>
      </c>
      <c r="L10069" s="41">
        <f t="shared" si="301"/>
        <v>2.1881551616687034E-4</v>
      </c>
      <c r="M10069" s="42">
        <f t="shared" si="302"/>
        <v>4.9292451771368277</v>
      </c>
    </row>
    <row r="10070" spans="1:13" x14ac:dyDescent="0.2">
      <c r="A10070" s="84">
        <v>360</v>
      </c>
      <c r="B10070" s="85">
        <v>43393</v>
      </c>
      <c r="C10070" s="105">
        <v>14.07</v>
      </c>
      <c r="D10070" s="195">
        <f t="shared" si="295"/>
        <v>1</v>
      </c>
      <c r="F10070" s="96">
        <v>2.3199999999999998</v>
      </c>
      <c r="G10070" s="91">
        <f t="shared" si="296"/>
        <v>8.1950000000000003</v>
      </c>
      <c r="H10070" s="41">
        <f t="shared" si="297"/>
        <v>2.1881551616687034E-4</v>
      </c>
      <c r="I10070" s="42">
        <f t="shared" si="298"/>
        <v>138.00767951345875</v>
      </c>
      <c r="J10070" s="41">
        <f t="shared" si="299"/>
        <v>2.276388888888889E-4</v>
      </c>
      <c r="K10070" s="42">
        <f t="shared" si="300"/>
        <v>5.2145651209827113</v>
      </c>
      <c r="L10070" s="41">
        <f t="shared" si="301"/>
        <v>2.1881551616687034E-4</v>
      </c>
      <c r="M10070" s="42">
        <f t="shared" si="302"/>
        <v>4.9294639926529946</v>
      </c>
    </row>
    <row r="10071" spans="1:13" x14ac:dyDescent="0.2">
      <c r="A10071" s="84">
        <v>360</v>
      </c>
      <c r="B10071" s="85">
        <v>43394</v>
      </c>
      <c r="C10071" s="105">
        <v>14.07</v>
      </c>
      <c r="D10071" s="195">
        <f t="shared" si="295"/>
        <v>1</v>
      </c>
      <c r="F10071" s="96">
        <v>2.3199999999999998</v>
      </c>
      <c r="G10071" s="91">
        <f t="shared" si="296"/>
        <v>8.1950000000000003</v>
      </c>
      <c r="H10071" s="41">
        <f t="shared" si="297"/>
        <v>2.1881551616687034E-4</v>
      </c>
      <c r="I10071" s="42">
        <f t="shared" si="298"/>
        <v>138.03787773508648</v>
      </c>
      <c r="J10071" s="41">
        <f t="shared" si="299"/>
        <v>2.276388888888889E-4</v>
      </c>
      <c r="K10071" s="42">
        <f t="shared" si="300"/>
        <v>5.2147927598716004</v>
      </c>
      <c r="L10071" s="41">
        <f t="shared" si="301"/>
        <v>2.1881551616687034E-4</v>
      </c>
      <c r="M10071" s="42">
        <f t="shared" si="302"/>
        <v>4.9296828081691615</v>
      </c>
    </row>
    <row r="10072" spans="1:13" x14ac:dyDescent="0.2">
      <c r="A10072" s="84">
        <v>360</v>
      </c>
      <c r="B10072" s="85">
        <v>43395</v>
      </c>
      <c r="C10072" s="105">
        <v>14.06</v>
      </c>
      <c r="D10072" s="195">
        <f t="shared" si="295"/>
        <v>1</v>
      </c>
      <c r="F10072" s="96">
        <v>2.33</v>
      </c>
      <c r="G10072" s="91">
        <f t="shared" si="296"/>
        <v>8.1950000000000003</v>
      </c>
      <c r="H10072" s="41">
        <f t="shared" si="297"/>
        <v>2.1881551616687034E-4</v>
      </c>
      <c r="I10072" s="42">
        <f t="shared" si="298"/>
        <v>138.06808256455366</v>
      </c>
      <c r="J10072" s="41">
        <f t="shared" si="299"/>
        <v>2.276388888888889E-4</v>
      </c>
      <c r="K10072" s="42">
        <f t="shared" si="300"/>
        <v>5.2150203987604895</v>
      </c>
      <c r="L10072" s="41">
        <f t="shared" si="301"/>
        <v>2.1881551616687034E-4</v>
      </c>
      <c r="M10072" s="42">
        <f t="shared" si="302"/>
        <v>4.9299016236853284</v>
      </c>
    </row>
    <row r="10073" spans="1:13" x14ac:dyDescent="0.2">
      <c r="A10073" s="84">
        <v>360</v>
      </c>
      <c r="B10073" s="85">
        <v>43396</v>
      </c>
      <c r="C10073" s="105">
        <v>14.1</v>
      </c>
      <c r="D10073" s="195">
        <f t="shared" si="295"/>
        <v>1</v>
      </c>
      <c r="F10073" s="96">
        <v>2.3199999999999998</v>
      </c>
      <c r="G10073" s="91">
        <f t="shared" si="296"/>
        <v>8.2099999999999991</v>
      </c>
      <c r="H10073" s="41">
        <f t="shared" si="297"/>
        <v>2.1920068094649636E-4</v>
      </c>
      <c r="I10073" s="42">
        <f t="shared" si="298"/>
        <v>138.09834718226878</v>
      </c>
      <c r="J10073" s="41">
        <f t="shared" si="299"/>
        <v>2.2805555555555554E-4</v>
      </c>
      <c r="K10073" s="42">
        <f t="shared" si="300"/>
        <v>5.2152484543160451</v>
      </c>
      <c r="L10073" s="41">
        <f t="shared" si="301"/>
        <v>2.1920068094649636E-4</v>
      </c>
      <c r="M10073" s="42">
        <f t="shared" si="302"/>
        <v>4.9301208243662753</v>
      </c>
    </row>
    <row r="10074" spans="1:13" x14ac:dyDescent="0.2">
      <c r="A10074" s="84">
        <v>360</v>
      </c>
      <c r="B10074" s="85">
        <v>43397</v>
      </c>
      <c r="C10074" s="105">
        <v>14.09</v>
      </c>
      <c r="D10074" s="195">
        <f t="shared" si="295"/>
        <v>1</v>
      </c>
      <c r="F10074" s="96">
        <v>2.42</v>
      </c>
      <c r="G10074" s="91">
        <f t="shared" si="296"/>
        <v>8.254999999999999</v>
      </c>
      <c r="H10074" s="41">
        <f t="shared" si="297"/>
        <v>2.2035585590862716E-4</v>
      </c>
      <c r="I10074" s="42">
        <f t="shared" si="298"/>
        <v>138.1287779617617</v>
      </c>
      <c r="J10074" s="41">
        <f t="shared" si="299"/>
        <v>2.2930555555555554E-4</v>
      </c>
      <c r="K10074" s="42">
        <f t="shared" si="300"/>
        <v>5.2154777598716002</v>
      </c>
      <c r="L10074" s="41">
        <f t="shared" si="301"/>
        <v>2.2035585590862716E-4</v>
      </c>
      <c r="M10074" s="42">
        <f t="shared" si="302"/>
        <v>4.9303411802221841</v>
      </c>
    </row>
    <row r="10075" spans="1:13" x14ac:dyDescent="0.2">
      <c r="A10075" s="84">
        <v>360</v>
      </c>
      <c r="B10075" s="85">
        <v>43398</v>
      </c>
      <c r="C10075" s="105">
        <v>14.09</v>
      </c>
      <c r="D10075" s="195">
        <f t="shared" si="295"/>
        <v>1</v>
      </c>
      <c r="F10075" s="96">
        <v>2.4300000000000002</v>
      </c>
      <c r="G10075" s="91">
        <f t="shared" si="296"/>
        <v>8.26</v>
      </c>
      <c r="H10075" s="41">
        <f t="shared" si="297"/>
        <v>2.2048417912201579E-4</v>
      </c>
      <c r="I10075" s="42">
        <f t="shared" si="298"/>
        <v>138.15923317198371</v>
      </c>
      <c r="J10075" s="41">
        <f t="shared" si="299"/>
        <v>2.2944444444444444E-4</v>
      </c>
      <c r="K10075" s="42">
        <f t="shared" si="300"/>
        <v>5.2157072043160451</v>
      </c>
      <c r="L10075" s="41">
        <f t="shared" si="301"/>
        <v>2.2048417912201579E-4</v>
      </c>
      <c r="M10075" s="42">
        <f t="shared" si="302"/>
        <v>4.9305616644013064</v>
      </c>
    </row>
    <row r="10076" spans="1:13" x14ac:dyDescent="0.2">
      <c r="A10076" s="84">
        <v>360</v>
      </c>
      <c r="B10076" s="85">
        <v>43399</v>
      </c>
      <c r="C10076" s="105">
        <v>14.11</v>
      </c>
      <c r="D10076" s="195">
        <f t="shared" si="295"/>
        <v>1</v>
      </c>
      <c r="F10076" s="96">
        <v>2.41</v>
      </c>
      <c r="G10076" s="91">
        <f t="shared" si="296"/>
        <v>8.26</v>
      </c>
      <c r="H10076" s="41">
        <f t="shared" si="297"/>
        <v>2.2048417912201579E-4</v>
      </c>
      <c r="I10076" s="42">
        <f t="shared" si="298"/>
        <v>138.18969509709777</v>
      </c>
      <c r="J10076" s="41">
        <f t="shared" si="299"/>
        <v>2.2944444444444444E-4</v>
      </c>
      <c r="K10076" s="42">
        <f t="shared" si="300"/>
        <v>5.2159366487604899</v>
      </c>
      <c r="L10076" s="41">
        <f t="shared" si="301"/>
        <v>2.2048417912201579E-4</v>
      </c>
      <c r="M10076" s="42">
        <f t="shared" si="302"/>
        <v>4.9307821485804286</v>
      </c>
    </row>
    <row r="10077" spans="1:13" x14ac:dyDescent="0.2">
      <c r="A10077" s="84">
        <v>360</v>
      </c>
      <c r="B10077" s="85">
        <v>43400</v>
      </c>
      <c r="C10077" s="105">
        <v>14.11</v>
      </c>
      <c r="D10077" s="195">
        <f t="shared" si="295"/>
        <v>1</v>
      </c>
      <c r="F10077" s="96">
        <v>2.41</v>
      </c>
      <c r="G10077" s="91">
        <f t="shared" si="296"/>
        <v>8.26</v>
      </c>
      <c r="H10077" s="41">
        <f t="shared" si="297"/>
        <v>2.2048417912201579E-4</v>
      </c>
      <c r="I10077" s="42">
        <f t="shared" si="298"/>
        <v>138.22016373858438</v>
      </c>
      <c r="J10077" s="41">
        <f t="shared" si="299"/>
        <v>2.2944444444444444E-4</v>
      </c>
      <c r="K10077" s="42">
        <f t="shared" si="300"/>
        <v>5.2161660932049347</v>
      </c>
      <c r="L10077" s="41">
        <f t="shared" si="301"/>
        <v>2.2048417912201579E-4</v>
      </c>
      <c r="M10077" s="42">
        <f t="shared" si="302"/>
        <v>4.9310026327595509</v>
      </c>
    </row>
    <row r="10078" spans="1:13" x14ac:dyDescent="0.2">
      <c r="A10078" s="84">
        <v>360</v>
      </c>
      <c r="B10078" s="85">
        <v>43401</v>
      </c>
      <c r="C10078" s="105">
        <v>14.11</v>
      </c>
      <c r="D10078" s="195">
        <f t="shared" si="295"/>
        <v>1</v>
      </c>
      <c r="F10078" s="96">
        <v>2.41</v>
      </c>
      <c r="G10078" s="91">
        <f t="shared" si="296"/>
        <v>8.26</v>
      </c>
      <c r="H10078" s="41">
        <f t="shared" si="297"/>
        <v>2.2048417912201579E-4</v>
      </c>
      <c r="I10078" s="42">
        <f t="shared" si="298"/>
        <v>138.25063909792439</v>
      </c>
      <c r="J10078" s="41">
        <f t="shared" si="299"/>
        <v>2.2944444444444444E-4</v>
      </c>
      <c r="K10078" s="42">
        <f t="shared" si="300"/>
        <v>5.2163955376493796</v>
      </c>
      <c r="L10078" s="41">
        <f t="shared" si="301"/>
        <v>2.2048417912201579E-4</v>
      </c>
      <c r="M10078" s="42">
        <f t="shared" si="302"/>
        <v>4.9312231169386731</v>
      </c>
    </row>
    <row r="10079" spans="1:13" x14ac:dyDescent="0.2">
      <c r="A10079" s="84">
        <v>360</v>
      </c>
      <c r="B10079" s="85">
        <v>43402</v>
      </c>
      <c r="C10079" s="105">
        <v>14.13</v>
      </c>
      <c r="D10079" s="195">
        <f t="shared" si="295"/>
        <v>1</v>
      </c>
      <c r="F10079" s="96">
        <v>2.44</v>
      </c>
      <c r="G10079" s="91">
        <f t="shared" si="296"/>
        <v>8.2850000000000001</v>
      </c>
      <c r="H10079" s="41">
        <f t="shared" si="297"/>
        <v>2.2112570654986285E-4</v>
      </c>
      <c r="I10079" s="42">
        <f t="shared" si="298"/>
        <v>138.28120986817589</v>
      </c>
      <c r="J10079" s="41">
        <f t="shared" si="299"/>
        <v>2.3013888888888888E-4</v>
      </c>
      <c r="K10079" s="42">
        <f t="shared" si="300"/>
        <v>5.2166256765382686</v>
      </c>
      <c r="L10079" s="41">
        <f t="shared" si="301"/>
        <v>2.2112570654986285E-4</v>
      </c>
      <c r="M10079" s="42">
        <f t="shared" si="302"/>
        <v>4.931444242645223</v>
      </c>
    </row>
    <row r="10080" spans="1:13" x14ac:dyDescent="0.2">
      <c r="A10080" s="84">
        <v>360</v>
      </c>
      <c r="B10080" s="85">
        <v>43403</v>
      </c>
      <c r="C10080" s="105">
        <v>14.15</v>
      </c>
      <c r="D10080" s="195">
        <f t="shared" si="295"/>
        <v>1</v>
      </c>
      <c r="F10080" s="96">
        <v>2.42</v>
      </c>
      <c r="G10080" s="91">
        <f t="shared" si="296"/>
        <v>8.2850000000000001</v>
      </c>
      <c r="H10080" s="41">
        <f t="shared" si="297"/>
        <v>2.2112570654986285E-4</v>
      </c>
      <c r="I10080" s="42">
        <f t="shared" si="298"/>
        <v>138.31178739841056</v>
      </c>
      <c r="J10080" s="41">
        <f t="shared" si="299"/>
        <v>2.3013888888888888E-4</v>
      </c>
      <c r="K10080" s="42">
        <f t="shared" si="300"/>
        <v>5.2168558154271576</v>
      </c>
      <c r="L10080" s="41">
        <f t="shared" si="301"/>
        <v>2.2112570654986285E-4</v>
      </c>
      <c r="M10080" s="42">
        <f t="shared" si="302"/>
        <v>4.9316653683517728</v>
      </c>
    </row>
    <row r="10081" spans="1:13" x14ac:dyDescent="0.2">
      <c r="A10081" s="84">
        <v>360</v>
      </c>
      <c r="B10081" s="85">
        <v>43404</v>
      </c>
      <c r="C10081" s="105">
        <v>14.11</v>
      </c>
      <c r="D10081" s="195">
        <f t="shared" si="295"/>
        <v>1</v>
      </c>
      <c r="F10081" s="96">
        <v>2.42</v>
      </c>
      <c r="G10081" s="91">
        <f t="shared" si="296"/>
        <v>8.2650000000000006</v>
      </c>
      <c r="H10081" s="41">
        <f t="shared" si="297"/>
        <v>2.2061249642546521E-4</v>
      </c>
      <c r="I10081" s="42">
        <f t="shared" si="298"/>
        <v>138.34230070711359</v>
      </c>
      <c r="J10081" s="41">
        <f t="shared" si="299"/>
        <v>2.2958333333333335E-4</v>
      </c>
      <c r="K10081" s="42">
        <f t="shared" si="300"/>
        <v>5.2170853987604913</v>
      </c>
      <c r="L10081" s="41">
        <f t="shared" si="301"/>
        <v>2.2061249642546521E-4</v>
      </c>
      <c r="M10081" s="42">
        <f t="shared" si="302"/>
        <v>4.9318859808481985</v>
      </c>
    </row>
    <row r="10082" spans="1:13" x14ac:dyDescent="0.2">
      <c r="A10082" s="84">
        <v>360</v>
      </c>
      <c r="B10082" s="85">
        <v>43405</v>
      </c>
      <c r="C10082" s="105">
        <v>14.11</v>
      </c>
      <c r="D10082" s="195">
        <f t="shared" si="295"/>
        <v>1</v>
      </c>
      <c r="F10082" s="96">
        <v>2.42</v>
      </c>
      <c r="G10082" s="91">
        <f t="shared" si="296"/>
        <v>8.2650000000000006</v>
      </c>
      <c r="H10082" s="41">
        <f t="shared" si="297"/>
        <v>2.2061249642546521E-4</v>
      </c>
      <c r="I10082" s="42">
        <f t="shared" si="298"/>
        <v>138.37282074743382</v>
      </c>
      <c r="J10082" s="41">
        <f t="shared" si="299"/>
        <v>2.2958333333333335E-4</v>
      </c>
      <c r="K10082" s="42">
        <f t="shared" si="300"/>
        <v>5.2173149820938249</v>
      </c>
      <c r="L10082" s="41">
        <f t="shared" si="301"/>
        <v>2.2061249642546521E-4</v>
      </c>
      <c r="M10082" s="42">
        <f t="shared" si="302"/>
        <v>4.9321065933446242</v>
      </c>
    </row>
    <row r="10083" spans="1:13" x14ac:dyDescent="0.2">
      <c r="A10083" s="84">
        <v>360</v>
      </c>
      <c r="B10083" s="85">
        <v>43406</v>
      </c>
      <c r="C10083" s="105">
        <v>14.11</v>
      </c>
      <c r="D10083" s="195">
        <f t="shared" si="295"/>
        <v>1</v>
      </c>
      <c r="F10083" s="96">
        <v>2.42</v>
      </c>
      <c r="G10083" s="91">
        <f t="shared" si="296"/>
        <v>8.2650000000000006</v>
      </c>
      <c r="H10083" s="41">
        <f t="shared" si="297"/>
        <v>2.2061249642546521E-4</v>
      </c>
      <c r="I10083" s="42">
        <f t="shared" si="298"/>
        <v>138.40334752085636</v>
      </c>
      <c r="J10083" s="41">
        <f t="shared" si="299"/>
        <v>2.2958333333333335E-4</v>
      </c>
      <c r="K10083" s="42">
        <f t="shared" si="300"/>
        <v>5.2175445654271586</v>
      </c>
      <c r="L10083" s="41">
        <f t="shared" si="301"/>
        <v>2.2061249642546521E-4</v>
      </c>
      <c r="M10083" s="42">
        <f t="shared" si="302"/>
        <v>4.9323272058410499</v>
      </c>
    </row>
    <row r="10084" spans="1:13" x14ac:dyDescent="0.2">
      <c r="A10084" s="84">
        <v>360</v>
      </c>
      <c r="B10084" s="85">
        <v>43407</v>
      </c>
      <c r="C10084" s="105">
        <v>14.11</v>
      </c>
      <c r="D10084" s="195">
        <f t="shared" si="295"/>
        <v>1</v>
      </c>
      <c r="F10084" s="96">
        <v>2.42</v>
      </c>
      <c r="G10084" s="91">
        <f t="shared" si="296"/>
        <v>8.2650000000000006</v>
      </c>
      <c r="H10084" s="41">
        <f t="shared" si="297"/>
        <v>2.2061249642546521E-4</v>
      </c>
      <c r="I10084" s="42">
        <f t="shared" si="298"/>
        <v>138.43388102886658</v>
      </c>
      <c r="J10084" s="41">
        <f t="shared" si="299"/>
        <v>2.2958333333333335E-4</v>
      </c>
      <c r="K10084" s="42">
        <f t="shared" si="300"/>
        <v>5.2177741487604923</v>
      </c>
      <c r="L10084" s="41">
        <f t="shared" si="301"/>
        <v>2.2061249642546521E-4</v>
      </c>
      <c r="M10084" s="42">
        <f t="shared" si="302"/>
        <v>4.9325478183374756</v>
      </c>
    </row>
    <row r="10085" spans="1:13" x14ac:dyDescent="0.2">
      <c r="A10085" s="84">
        <v>360</v>
      </c>
      <c r="B10085" s="85">
        <v>43408</v>
      </c>
      <c r="C10085" s="105">
        <v>14.11</v>
      </c>
      <c r="D10085" s="195">
        <f t="shared" si="295"/>
        <v>1</v>
      </c>
      <c r="F10085" s="96">
        <v>2.42</v>
      </c>
      <c r="G10085" s="91">
        <f t="shared" si="296"/>
        <v>8.2650000000000006</v>
      </c>
      <c r="H10085" s="41">
        <f t="shared" si="297"/>
        <v>2.2061249642546521E-4</v>
      </c>
      <c r="I10085" s="42">
        <f t="shared" si="298"/>
        <v>138.46442127295023</v>
      </c>
      <c r="J10085" s="41">
        <f t="shared" si="299"/>
        <v>2.2958333333333335E-4</v>
      </c>
      <c r="K10085" s="42">
        <f t="shared" si="300"/>
        <v>5.218003732093826</v>
      </c>
      <c r="L10085" s="41">
        <f t="shared" si="301"/>
        <v>2.2061249642546521E-4</v>
      </c>
      <c r="M10085" s="42">
        <f t="shared" si="302"/>
        <v>4.9327684308339013</v>
      </c>
    </row>
    <row r="10086" spans="1:13" x14ac:dyDescent="0.2">
      <c r="A10086" s="84">
        <v>360</v>
      </c>
      <c r="B10086" s="85">
        <v>43409</v>
      </c>
      <c r="C10086" s="105">
        <v>14.2</v>
      </c>
      <c r="D10086" s="195">
        <f t="shared" si="295"/>
        <v>1</v>
      </c>
      <c r="F10086" s="96">
        <v>2.39</v>
      </c>
      <c r="G10086" s="91">
        <f t="shared" si="296"/>
        <v>8.2949999999999999</v>
      </c>
      <c r="H10086" s="41">
        <f t="shared" si="297"/>
        <v>2.2138227616608219E-4</v>
      </c>
      <c r="I10086" s="42">
        <f t="shared" si="298"/>
        <v>138.49507484169965</v>
      </c>
      <c r="J10086" s="41">
        <f t="shared" si="299"/>
        <v>2.3041666666666667E-4</v>
      </c>
      <c r="K10086" s="42">
        <f t="shared" si="300"/>
        <v>5.2182341487604926</v>
      </c>
      <c r="L10086" s="41">
        <f t="shared" si="301"/>
        <v>2.2138227616608219E-4</v>
      </c>
      <c r="M10086" s="42">
        <f t="shared" si="302"/>
        <v>4.9329898131100673</v>
      </c>
    </row>
    <row r="10087" spans="1:13" x14ac:dyDescent="0.2">
      <c r="A10087" s="84">
        <v>360</v>
      </c>
      <c r="B10087" s="85">
        <v>43410</v>
      </c>
      <c r="C10087" s="105">
        <v>14.16</v>
      </c>
      <c r="D10087" s="195">
        <f t="shared" si="295"/>
        <v>1</v>
      </c>
      <c r="F10087" s="96">
        <v>2.2999999999999998</v>
      </c>
      <c r="G10087" s="91">
        <f t="shared" si="296"/>
        <v>8.23</v>
      </c>
      <c r="H10087" s="41">
        <f t="shared" si="297"/>
        <v>2.1971415117194582E-4</v>
      </c>
      <c r="I10087" s="42">
        <f t="shared" si="298"/>
        <v>138.52550416950999</v>
      </c>
      <c r="J10087" s="41">
        <f t="shared" si="299"/>
        <v>2.2861111111111113E-4</v>
      </c>
      <c r="K10087" s="42">
        <f t="shared" si="300"/>
        <v>5.2184627598716036</v>
      </c>
      <c r="L10087" s="41">
        <f t="shared" si="301"/>
        <v>2.1971415117194582E-4</v>
      </c>
      <c r="M10087" s="42">
        <f t="shared" si="302"/>
        <v>4.9332095272612388</v>
      </c>
    </row>
    <row r="10088" spans="1:13" x14ac:dyDescent="0.2">
      <c r="A10088" s="84">
        <v>360</v>
      </c>
      <c r="B10088" s="85">
        <v>43411</v>
      </c>
      <c r="C10088" s="105">
        <v>14.14</v>
      </c>
      <c r="D10088" s="195">
        <f t="shared" si="295"/>
        <v>1</v>
      </c>
      <c r="F10088" s="96">
        <v>2.31</v>
      </c>
      <c r="G10088" s="91">
        <f t="shared" si="296"/>
        <v>8.2249999999999996</v>
      </c>
      <c r="H10088" s="41">
        <f t="shared" si="297"/>
        <v>2.1958579248670951E-4</v>
      </c>
      <c r="I10088" s="42">
        <f t="shared" si="298"/>
        <v>138.55592240212266</v>
      </c>
      <c r="J10088" s="41">
        <f t="shared" si="299"/>
        <v>2.2847222222222222E-4</v>
      </c>
      <c r="K10088" s="42">
        <f t="shared" si="300"/>
        <v>5.2186912320938257</v>
      </c>
      <c r="L10088" s="41">
        <f t="shared" si="301"/>
        <v>2.1958579248670951E-4</v>
      </c>
      <c r="M10088" s="42">
        <f t="shared" si="302"/>
        <v>4.9334291130537258</v>
      </c>
    </row>
    <row r="10089" spans="1:13" x14ac:dyDescent="0.2">
      <c r="A10089" s="84">
        <v>360</v>
      </c>
      <c r="B10089" s="85">
        <v>43412</v>
      </c>
      <c r="C10089" s="105">
        <v>14.15</v>
      </c>
      <c r="D10089" s="195">
        <f t="shared" si="295"/>
        <v>1</v>
      </c>
      <c r="F10089" s="96">
        <v>2.3199999999999998</v>
      </c>
      <c r="G10089" s="91">
        <f t="shared" si="296"/>
        <v>8.2349999999999994</v>
      </c>
      <c r="H10089" s="41">
        <f t="shared" si="297"/>
        <v>2.198425039436902E-4</v>
      </c>
      <c r="I10089" s="42">
        <f t="shared" si="298"/>
        <v>138.58638288303976</v>
      </c>
      <c r="J10089" s="41">
        <f t="shared" si="299"/>
        <v>2.2874999999999998E-4</v>
      </c>
      <c r="K10089" s="42">
        <f t="shared" si="300"/>
        <v>5.2189199820938255</v>
      </c>
      <c r="L10089" s="41">
        <f t="shared" si="301"/>
        <v>2.198425039436902E-4</v>
      </c>
      <c r="M10089" s="42">
        <f t="shared" si="302"/>
        <v>4.9336489555576692</v>
      </c>
    </row>
    <row r="10090" spans="1:13" x14ac:dyDescent="0.2">
      <c r="A10090" s="84">
        <v>360</v>
      </c>
      <c r="B10090" s="85">
        <v>43413</v>
      </c>
      <c r="C10090" s="105">
        <v>14.22</v>
      </c>
      <c r="D10090" s="195">
        <f t="shared" si="295"/>
        <v>1</v>
      </c>
      <c r="F10090" s="96">
        <v>2.31</v>
      </c>
      <c r="G10090" s="91">
        <f t="shared" si="296"/>
        <v>8.2650000000000006</v>
      </c>
      <c r="H10090" s="41">
        <f t="shared" si="297"/>
        <v>2.2061249642546521E-4</v>
      </c>
      <c r="I10090" s="42">
        <f t="shared" si="298"/>
        <v>138.61695677093817</v>
      </c>
      <c r="J10090" s="41">
        <f t="shared" si="299"/>
        <v>2.2958333333333335E-4</v>
      </c>
      <c r="K10090" s="42">
        <f t="shared" si="300"/>
        <v>5.2191495654271591</v>
      </c>
      <c r="L10090" s="41">
        <f t="shared" si="301"/>
        <v>2.2061249642546521E-4</v>
      </c>
      <c r="M10090" s="42">
        <f t="shared" si="302"/>
        <v>4.9338695680540949</v>
      </c>
    </row>
    <row r="10091" spans="1:13" x14ac:dyDescent="0.2">
      <c r="A10091" s="84">
        <v>360</v>
      </c>
      <c r="B10091" s="85">
        <v>43414</v>
      </c>
      <c r="C10091" s="105">
        <v>14.22</v>
      </c>
      <c r="D10091" s="195">
        <f t="shared" si="295"/>
        <v>1</v>
      </c>
      <c r="F10091" s="96">
        <v>2.31</v>
      </c>
      <c r="G10091" s="91">
        <f t="shared" si="296"/>
        <v>8.2650000000000006</v>
      </c>
      <c r="H10091" s="41">
        <f t="shared" si="297"/>
        <v>2.2061249642546521E-4</v>
      </c>
      <c r="I10091" s="42">
        <f t="shared" si="298"/>
        <v>138.64753740381832</v>
      </c>
      <c r="J10091" s="41">
        <f t="shared" si="299"/>
        <v>2.2958333333333335E-4</v>
      </c>
      <c r="K10091" s="42">
        <f t="shared" si="300"/>
        <v>5.2193791487604928</v>
      </c>
      <c r="L10091" s="41">
        <f t="shared" si="301"/>
        <v>2.2061249642546521E-4</v>
      </c>
      <c r="M10091" s="42">
        <f t="shared" si="302"/>
        <v>4.9340901805505206</v>
      </c>
    </row>
    <row r="10092" spans="1:13" x14ac:dyDescent="0.2">
      <c r="A10092" s="84">
        <v>360</v>
      </c>
      <c r="B10092" s="85">
        <v>43415</v>
      </c>
      <c r="C10092" s="105">
        <v>14.22</v>
      </c>
      <c r="D10092" s="195">
        <f t="shared" si="295"/>
        <v>1</v>
      </c>
      <c r="F10092" s="96">
        <v>2.31</v>
      </c>
      <c r="G10092" s="91">
        <f t="shared" si="296"/>
        <v>8.2650000000000006</v>
      </c>
      <c r="H10092" s="41">
        <f t="shared" si="297"/>
        <v>2.2061249642546521E-4</v>
      </c>
      <c r="I10092" s="42">
        <f t="shared" si="298"/>
        <v>138.67812478316822</v>
      </c>
      <c r="J10092" s="41">
        <f t="shared" si="299"/>
        <v>2.2958333333333335E-4</v>
      </c>
      <c r="K10092" s="42">
        <f t="shared" si="300"/>
        <v>5.2196087320938265</v>
      </c>
      <c r="L10092" s="41">
        <f t="shared" si="301"/>
        <v>2.2061249642546521E-4</v>
      </c>
      <c r="M10092" s="42">
        <f t="shared" si="302"/>
        <v>4.9343107930469463</v>
      </c>
    </row>
    <row r="10093" spans="1:13" x14ac:dyDescent="0.2">
      <c r="A10093" s="84">
        <v>360</v>
      </c>
      <c r="B10093" s="85">
        <v>43416</v>
      </c>
      <c r="C10093" s="105">
        <v>14.25</v>
      </c>
      <c r="D10093" s="195">
        <f t="shared" si="295"/>
        <v>1</v>
      </c>
      <c r="F10093" s="96">
        <v>2.3199999999999998</v>
      </c>
      <c r="G10093" s="91">
        <f t="shared" si="296"/>
        <v>8.2850000000000001</v>
      </c>
      <c r="H10093" s="41">
        <f t="shared" si="297"/>
        <v>2.2112570654986285E-4</v>
      </c>
      <c r="I10093" s="42">
        <f t="shared" si="298"/>
        <v>138.7087900814939</v>
      </c>
      <c r="J10093" s="41">
        <f t="shared" si="299"/>
        <v>2.3013888888888888E-4</v>
      </c>
      <c r="K10093" s="42">
        <f t="shared" si="300"/>
        <v>5.2198388709827155</v>
      </c>
      <c r="L10093" s="41">
        <f t="shared" si="301"/>
        <v>2.2112570654986285E-4</v>
      </c>
      <c r="M10093" s="42">
        <f t="shared" si="302"/>
        <v>4.9345319187534962</v>
      </c>
    </row>
    <row r="10094" spans="1:13" x14ac:dyDescent="0.2">
      <c r="A10094" s="84">
        <v>360</v>
      </c>
      <c r="B10094" s="85">
        <v>43417</v>
      </c>
      <c r="C10094" s="105">
        <v>14.28</v>
      </c>
      <c r="D10094" s="195">
        <f t="shared" si="295"/>
        <v>1</v>
      </c>
      <c r="F10094" s="96">
        <v>2.3199999999999998</v>
      </c>
      <c r="G10094" s="91">
        <f t="shared" si="296"/>
        <v>8.2999999999999989</v>
      </c>
      <c r="H10094" s="41">
        <f t="shared" si="297"/>
        <v>2.2151055211461212E-4</v>
      </c>
      <c r="I10094" s="42">
        <f t="shared" si="298"/>
        <v>138.73951554216799</v>
      </c>
      <c r="J10094" s="41">
        <f t="shared" si="299"/>
        <v>2.3055555555555552E-4</v>
      </c>
      <c r="K10094" s="42">
        <f t="shared" si="300"/>
        <v>5.220069426538271</v>
      </c>
      <c r="L10094" s="41">
        <f t="shared" si="301"/>
        <v>2.2151055211461212E-4</v>
      </c>
      <c r="M10094" s="42">
        <f t="shared" si="302"/>
        <v>4.9347534293056103</v>
      </c>
    </row>
    <row r="10095" spans="1:13" x14ac:dyDescent="0.2">
      <c r="A10095" s="84">
        <v>360</v>
      </c>
      <c r="B10095" s="85">
        <v>43418</v>
      </c>
      <c r="C10095" s="105">
        <v>14.3</v>
      </c>
      <c r="D10095" s="195">
        <f t="shared" si="295"/>
        <v>1</v>
      </c>
      <c r="F10095" s="96">
        <v>2.3199999999999998</v>
      </c>
      <c r="G10095" s="91">
        <f t="shared" si="296"/>
        <v>8.31</v>
      </c>
      <c r="H10095" s="41">
        <f t="shared" si="297"/>
        <v>2.2176708629517705E-4</v>
      </c>
      <c r="I10095" s="42">
        <f t="shared" si="298"/>
        <v>138.77028340028377</v>
      </c>
      <c r="J10095" s="41">
        <f t="shared" si="299"/>
        <v>2.3083333333333335E-4</v>
      </c>
      <c r="K10095" s="42">
        <f t="shared" si="300"/>
        <v>5.2203002598716042</v>
      </c>
      <c r="L10095" s="41">
        <f t="shared" si="301"/>
        <v>2.2176708629517705E-4</v>
      </c>
      <c r="M10095" s="42">
        <f t="shared" si="302"/>
        <v>4.9349751963919051</v>
      </c>
    </row>
    <row r="10096" spans="1:13" x14ac:dyDescent="0.2">
      <c r="A10096" s="84">
        <v>360</v>
      </c>
      <c r="B10096" s="85">
        <v>43419</v>
      </c>
      <c r="C10096" s="105">
        <v>14.26</v>
      </c>
      <c r="D10096" s="195">
        <f t="shared" si="295"/>
        <v>1</v>
      </c>
      <c r="F10096" s="96">
        <v>2.33</v>
      </c>
      <c r="G10096" s="91">
        <f t="shared" si="296"/>
        <v>8.2949999999999999</v>
      </c>
      <c r="H10096" s="41">
        <f t="shared" si="297"/>
        <v>2.2138227616608219E-4</v>
      </c>
      <c r="I10096" s="42">
        <f t="shared" si="298"/>
        <v>138.80100468148714</v>
      </c>
      <c r="J10096" s="41">
        <f t="shared" si="299"/>
        <v>2.3041666666666667E-4</v>
      </c>
      <c r="K10096" s="42">
        <f t="shared" si="300"/>
        <v>5.2205306765382709</v>
      </c>
      <c r="L10096" s="41">
        <f t="shared" si="301"/>
        <v>2.2138227616608219E-4</v>
      </c>
      <c r="M10096" s="42">
        <f t="shared" si="302"/>
        <v>4.9351965786680712</v>
      </c>
    </row>
    <row r="10097" spans="1:13" x14ac:dyDescent="0.2">
      <c r="A10097" s="84">
        <v>360</v>
      </c>
      <c r="B10097" s="85">
        <v>43420</v>
      </c>
      <c r="C10097" s="105">
        <v>14.24</v>
      </c>
      <c r="D10097" s="195">
        <f t="shared" si="295"/>
        <v>1</v>
      </c>
      <c r="F10097" s="96">
        <v>2.33</v>
      </c>
      <c r="G10097" s="91">
        <f t="shared" si="296"/>
        <v>8.2850000000000001</v>
      </c>
      <c r="H10097" s="41">
        <f t="shared" si="297"/>
        <v>2.2112570654986285E-4</v>
      </c>
      <c r="I10097" s="42">
        <f t="shared" si="298"/>
        <v>138.83169715171718</v>
      </c>
      <c r="J10097" s="41">
        <f t="shared" si="299"/>
        <v>2.3013888888888888E-4</v>
      </c>
      <c r="K10097" s="42">
        <f t="shared" si="300"/>
        <v>5.2207608154271599</v>
      </c>
      <c r="L10097" s="41">
        <f t="shared" si="301"/>
        <v>2.2112570654986285E-4</v>
      </c>
      <c r="M10097" s="42">
        <f t="shared" si="302"/>
        <v>4.935417704374621</v>
      </c>
    </row>
    <row r="10098" spans="1:13" x14ac:dyDescent="0.2">
      <c r="A10098" s="84">
        <v>360</v>
      </c>
      <c r="B10098" s="85">
        <v>43421</v>
      </c>
      <c r="C10098" s="105">
        <v>14.24</v>
      </c>
      <c r="D10098" s="195">
        <f t="shared" si="295"/>
        <v>1</v>
      </c>
      <c r="F10098" s="96">
        <v>2.33</v>
      </c>
      <c r="G10098" s="91">
        <f t="shared" si="296"/>
        <v>8.2850000000000001</v>
      </c>
      <c r="H10098" s="41">
        <f t="shared" si="297"/>
        <v>2.2112570654986285E-4</v>
      </c>
      <c r="I10098" s="42">
        <f t="shared" si="298"/>
        <v>138.86239640884136</v>
      </c>
      <c r="J10098" s="41">
        <f t="shared" si="299"/>
        <v>2.3013888888888888E-4</v>
      </c>
      <c r="K10098" s="42">
        <f t="shared" si="300"/>
        <v>5.2209909543160489</v>
      </c>
      <c r="L10098" s="41">
        <f t="shared" si="301"/>
        <v>2.2112570654986285E-4</v>
      </c>
      <c r="M10098" s="42">
        <f t="shared" si="302"/>
        <v>4.9356388300811709</v>
      </c>
    </row>
    <row r="10099" spans="1:13" x14ac:dyDescent="0.2">
      <c r="A10099" s="84">
        <v>360</v>
      </c>
      <c r="B10099" s="85">
        <v>43422</v>
      </c>
      <c r="C10099" s="105">
        <v>14.24</v>
      </c>
      <c r="D10099" s="195">
        <f t="shared" si="295"/>
        <v>1</v>
      </c>
      <c r="F10099" s="96">
        <v>2.33</v>
      </c>
      <c r="G10099" s="91">
        <f t="shared" si="296"/>
        <v>8.2850000000000001</v>
      </c>
      <c r="H10099" s="41">
        <f t="shared" si="297"/>
        <v>2.2112570654986285E-4</v>
      </c>
      <c r="I10099" s="42">
        <f t="shared" si="298"/>
        <v>138.89310245436047</v>
      </c>
      <c r="J10099" s="41">
        <f t="shared" si="299"/>
        <v>2.3013888888888888E-4</v>
      </c>
      <c r="K10099" s="42">
        <f t="shared" si="300"/>
        <v>5.2212210932049379</v>
      </c>
      <c r="L10099" s="41">
        <f t="shared" si="301"/>
        <v>2.2112570654986285E-4</v>
      </c>
      <c r="M10099" s="42">
        <f t="shared" si="302"/>
        <v>4.9358599557877207</v>
      </c>
    </row>
    <row r="10100" spans="1:13" x14ac:dyDescent="0.2">
      <c r="A10100" s="84">
        <v>360</v>
      </c>
      <c r="B10100" s="85">
        <v>43423</v>
      </c>
      <c r="C10100" s="105">
        <v>14.2</v>
      </c>
      <c r="D10100" s="195">
        <f t="shared" si="295"/>
        <v>1</v>
      </c>
      <c r="F10100" s="96">
        <v>2.36</v>
      </c>
      <c r="G10100" s="91">
        <f t="shared" si="296"/>
        <v>8.2799999999999994</v>
      </c>
      <c r="H10100" s="41">
        <f t="shared" si="297"/>
        <v>2.2099741288106323E-4</v>
      </c>
      <c r="I10100" s="42">
        <f t="shared" si="298"/>
        <v>138.92379747066991</v>
      </c>
      <c r="J10100" s="41">
        <f t="shared" si="299"/>
        <v>2.2999999999999998E-4</v>
      </c>
      <c r="K10100" s="42">
        <f t="shared" si="300"/>
        <v>5.2214510932049381</v>
      </c>
      <c r="L10100" s="41">
        <f t="shared" si="301"/>
        <v>2.2099741288106323E-4</v>
      </c>
      <c r="M10100" s="42">
        <f t="shared" si="302"/>
        <v>4.9360809532006016</v>
      </c>
    </row>
    <row r="10101" spans="1:13" x14ac:dyDescent="0.2">
      <c r="A10101" s="84">
        <v>360</v>
      </c>
      <c r="B10101" s="85">
        <v>43424</v>
      </c>
      <c r="C10101" s="105">
        <v>14.24</v>
      </c>
      <c r="D10101" s="195">
        <f t="shared" si="295"/>
        <v>1</v>
      </c>
      <c r="F10101" s="96">
        <v>2.36</v>
      </c>
      <c r="G10101" s="91">
        <f t="shared" si="296"/>
        <v>8.3000000000000007</v>
      </c>
      <c r="H10101" s="41">
        <f t="shared" si="297"/>
        <v>2.2151055211461212E-4</v>
      </c>
      <c r="I10101" s="42">
        <f t="shared" si="298"/>
        <v>138.95457055774949</v>
      </c>
      <c r="J10101" s="41">
        <f t="shared" si="299"/>
        <v>2.3055555555555557E-4</v>
      </c>
      <c r="K10101" s="42">
        <f t="shared" si="300"/>
        <v>5.2216816487604936</v>
      </c>
      <c r="L10101" s="41">
        <f t="shared" si="301"/>
        <v>2.2151055211461212E-4</v>
      </c>
      <c r="M10101" s="42">
        <f t="shared" si="302"/>
        <v>4.9363024637527158</v>
      </c>
    </row>
    <row r="10102" spans="1:13" x14ac:dyDescent="0.2">
      <c r="A10102" s="84">
        <v>360</v>
      </c>
      <c r="B10102" s="85">
        <v>43425</v>
      </c>
      <c r="C10102" s="105">
        <v>14.24</v>
      </c>
      <c r="D10102" s="195">
        <f t="shared" si="295"/>
        <v>1</v>
      </c>
      <c r="F10102" s="96">
        <v>2.38</v>
      </c>
      <c r="G10102" s="91">
        <f t="shared" si="296"/>
        <v>8.31</v>
      </c>
      <c r="H10102" s="41">
        <f t="shared" si="297"/>
        <v>2.2176708629517705E-4</v>
      </c>
      <c r="I10102" s="42">
        <f t="shared" si="298"/>
        <v>138.98538610798948</v>
      </c>
      <c r="J10102" s="41">
        <f t="shared" si="299"/>
        <v>2.3083333333333335E-4</v>
      </c>
      <c r="K10102" s="42">
        <f t="shared" si="300"/>
        <v>5.2219124820938267</v>
      </c>
      <c r="L10102" s="41">
        <f t="shared" si="301"/>
        <v>2.2176708629517705E-4</v>
      </c>
      <c r="M10102" s="42">
        <f t="shared" si="302"/>
        <v>4.9365242308390105</v>
      </c>
    </row>
    <row r="10103" spans="1:13" x14ac:dyDescent="0.2">
      <c r="A10103" s="84">
        <v>360</v>
      </c>
      <c r="B10103" s="85">
        <v>43426</v>
      </c>
      <c r="C10103" s="105">
        <v>14.26</v>
      </c>
      <c r="D10103" s="195">
        <f t="shared" si="295"/>
        <v>1</v>
      </c>
      <c r="F10103" s="96">
        <v>2.35</v>
      </c>
      <c r="G10103" s="91">
        <f t="shared" si="296"/>
        <v>8.3049999999999997</v>
      </c>
      <c r="H10103" s="41">
        <f t="shared" si="297"/>
        <v>2.216388221574217E-4</v>
      </c>
      <c r="I10103" s="42">
        <f t="shared" si="298"/>
        <v>139.01619066526357</v>
      </c>
      <c r="J10103" s="41">
        <f t="shared" si="299"/>
        <v>2.3069444444444445E-4</v>
      </c>
      <c r="K10103" s="42">
        <f t="shared" si="300"/>
        <v>5.2221431765382711</v>
      </c>
      <c r="L10103" s="41">
        <f t="shared" si="301"/>
        <v>2.216388221574217E-4</v>
      </c>
      <c r="M10103" s="42">
        <f t="shared" si="302"/>
        <v>4.9367458696611681</v>
      </c>
    </row>
    <row r="10104" spans="1:13" x14ac:dyDescent="0.2">
      <c r="A10104" s="84">
        <v>360</v>
      </c>
      <c r="B10104" s="85">
        <v>43427</v>
      </c>
      <c r="C10104" s="105">
        <v>14.26</v>
      </c>
      <c r="D10104" s="195">
        <f t="shared" si="295"/>
        <v>1</v>
      </c>
      <c r="F10104" s="96">
        <v>2.37</v>
      </c>
      <c r="G10104" s="91">
        <f t="shared" si="296"/>
        <v>8.3149999999999995</v>
      </c>
      <c r="H10104" s="41">
        <f t="shared" si="297"/>
        <v>2.2189534452832227E-4</v>
      </c>
      <c r="I10104" s="42">
        <f t="shared" si="298"/>
        <v>139.04703771078624</v>
      </c>
      <c r="J10104" s="41">
        <f t="shared" si="299"/>
        <v>2.309722222222222E-4</v>
      </c>
      <c r="K10104" s="42">
        <f t="shared" si="300"/>
        <v>5.2223741487604931</v>
      </c>
      <c r="L10104" s="41">
        <f t="shared" si="301"/>
        <v>2.2189534452832227E-4</v>
      </c>
      <c r="M10104" s="42">
        <f t="shared" si="302"/>
        <v>4.9369677650056962</v>
      </c>
    </row>
    <row r="10105" spans="1:13" x14ac:dyDescent="0.2">
      <c r="A10105" s="84">
        <v>360</v>
      </c>
      <c r="B10105" s="85">
        <v>43428</v>
      </c>
      <c r="C10105" s="105">
        <v>14.26</v>
      </c>
      <c r="D10105" s="195">
        <f t="shared" si="295"/>
        <v>1</v>
      </c>
      <c r="F10105" s="96">
        <v>2.37</v>
      </c>
      <c r="G10105" s="91">
        <f t="shared" si="296"/>
        <v>8.3149999999999995</v>
      </c>
      <c r="H10105" s="41">
        <f t="shared" si="297"/>
        <v>2.2189534452832227E-4</v>
      </c>
      <c r="I10105" s="42">
        <f t="shared" si="298"/>
        <v>139.07789160112472</v>
      </c>
      <c r="J10105" s="41">
        <f t="shared" si="299"/>
        <v>2.309722222222222E-4</v>
      </c>
      <c r="K10105" s="42">
        <f t="shared" si="300"/>
        <v>5.2226051209827151</v>
      </c>
      <c r="L10105" s="41">
        <f t="shared" si="301"/>
        <v>2.2189534452832227E-4</v>
      </c>
      <c r="M10105" s="42">
        <f t="shared" si="302"/>
        <v>4.9371896603502243</v>
      </c>
    </row>
    <row r="10106" spans="1:13" x14ac:dyDescent="0.2">
      <c r="A10106" s="84">
        <v>360</v>
      </c>
      <c r="B10106" s="85">
        <v>43429</v>
      </c>
      <c r="C10106" s="105">
        <v>14.26</v>
      </c>
      <c r="D10106" s="195">
        <f t="shared" si="295"/>
        <v>1</v>
      </c>
      <c r="F10106" s="96">
        <v>2.37</v>
      </c>
      <c r="G10106" s="91">
        <f t="shared" si="296"/>
        <v>8.3149999999999995</v>
      </c>
      <c r="H10106" s="41">
        <f t="shared" si="297"/>
        <v>2.2189534452832227E-4</v>
      </c>
      <c r="I10106" s="42">
        <f t="shared" si="298"/>
        <v>139.10875233779782</v>
      </c>
      <c r="J10106" s="41">
        <f t="shared" si="299"/>
        <v>2.309722222222222E-4</v>
      </c>
      <c r="K10106" s="42">
        <f t="shared" si="300"/>
        <v>5.2228360932049371</v>
      </c>
      <c r="L10106" s="41">
        <f t="shared" si="301"/>
        <v>2.2189534452832227E-4</v>
      </c>
      <c r="M10106" s="42">
        <f t="shared" si="302"/>
        <v>4.9374115556947524</v>
      </c>
    </row>
    <row r="10107" spans="1:13" x14ac:dyDescent="0.2">
      <c r="A10107" s="84">
        <v>360</v>
      </c>
      <c r="B10107" s="85">
        <v>43430</v>
      </c>
      <c r="C10107" s="105">
        <v>14.28</v>
      </c>
      <c r="D10107" s="195">
        <f t="shared" si="295"/>
        <v>1</v>
      </c>
      <c r="F10107" s="96">
        <v>2.37</v>
      </c>
      <c r="G10107" s="91">
        <f t="shared" si="296"/>
        <v>8.3249999999999993</v>
      </c>
      <c r="H10107" s="41">
        <f t="shared" si="297"/>
        <v>2.2215184328322479E-4</v>
      </c>
      <c r="I10107" s="42">
        <f t="shared" si="298"/>
        <v>139.13965560354649</v>
      </c>
      <c r="J10107" s="41">
        <f t="shared" si="299"/>
        <v>2.3124999999999998E-4</v>
      </c>
      <c r="K10107" s="42">
        <f t="shared" si="300"/>
        <v>5.2230673432049368</v>
      </c>
      <c r="L10107" s="41">
        <f t="shared" si="301"/>
        <v>2.2215184328322479E-4</v>
      </c>
      <c r="M10107" s="42">
        <f t="shared" si="302"/>
        <v>4.9376337075380352</v>
      </c>
    </row>
    <row r="10108" spans="1:13" x14ac:dyDescent="0.2">
      <c r="A10108" s="84">
        <v>360</v>
      </c>
      <c r="B10108" s="85">
        <v>43431</v>
      </c>
      <c r="C10108" s="105">
        <v>14.34</v>
      </c>
      <c r="D10108" s="195">
        <f t="shared" si="295"/>
        <v>1</v>
      </c>
      <c r="F10108" s="96">
        <v>2.39</v>
      </c>
      <c r="G10108" s="91">
        <f t="shared" si="296"/>
        <v>8.3650000000000002</v>
      </c>
      <c r="H10108" s="41">
        <f t="shared" si="297"/>
        <v>2.2317760222811955E-4</v>
      </c>
      <c r="I10108" s="42">
        <f t="shared" si="298"/>
        <v>139.17070845825893</v>
      </c>
      <c r="J10108" s="41">
        <f t="shared" si="299"/>
        <v>2.3236111111111111E-4</v>
      </c>
      <c r="K10108" s="42">
        <f t="shared" si="300"/>
        <v>5.2232997043160481</v>
      </c>
      <c r="L10108" s="41">
        <f t="shared" si="301"/>
        <v>2.2317760222811955E-4</v>
      </c>
      <c r="M10108" s="42">
        <f t="shared" si="302"/>
        <v>4.9378568851402633</v>
      </c>
    </row>
    <row r="10109" spans="1:13" x14ac:dyDescent="0.2">
      <c r="A10109" s="84">
        <v>360</v>
      </c>
      <c r="B10109" s="85">
        <v>43432</v>
      </c>
      <c r="C10109" s="105">
        <v>14.35</v>
      </c>
      <c r="D10109" s="195">
        <f t="shared" ref="D10109:D10172" si="303">B10109-B10108</f>
        <v>1</v>
      </c>
      <c r="F10109" s="96">
        <v>2.44</v>
      </c>
      <c r="G10109" s="91">
        <f t="shared" si="296"/>
        <v>8.3949999999999996</v>
      </c>
      <c r="H10109" s="41">
        <f t="shared" si="297"/>
        <v>2.2394667368086374E-4</v>
      </c>
      <c r="I10109" s="42">
        <f t="shared" si="298"/>
        <v>139.20187527549197</v>
      </c>
      <c r="J10109" s="41">
        <f t="shared" si="299"/>
        <v>2.3319444444444443E-4</v>
      </c>
      <c r="K10109" s="42">
        <f t="shared" si="300"/>
        <v>5.2235328987604923</v>
      </c>
      <c r="L10109" s="41">
        <f t="shared" si="301"/>
        <v>2.2394667368086374E-4</v>
      </c>
      <c r="M10109" s="42">
        <f t="shared" si="302"/>
        <v>4.9380808318139442</v>
      </c>
    </row>
    <row r="10110" spans="1:13" x14ac:dyDescent="0.2">
      <c r="A10110" s="84">
        <v>360</v>
      </c>
      <c r="B10110" s="85">
        <v>43433</v>
      </c>
      <c r="C10110" s="105">
        <v>14.33</v>
      </c>
      <c r="D10110" s="195">
        <f t="shared" si="303"/>
        <v>1</v>
      </c>
      <c r="F10110" s="96">
        <v>2.4300000000000002</v>
      </c>
      <c r="G10110" s="91">
        <f t="shared" si="296"/>
        <v>8.3800000000000008</v>
      </c>
      <c r="H10110" s="41">
        <f t="shared" si="297"/>
        <v>2.2356216449082034E-4</v>
      </c>
      <c r="I10110" s="42">
        <f t="shared" si="298"/>
        <v>139.23299554802975</v>
      </c>
      <c r="J10110" s="41">
        <f t="shared" si="299"/>
        <v>2.327777777777778E-4</v>
      </c>
      <c r="K10110" s="42">
        <f t="shared" si="300"/>
        <v>5.2237656765382701</v>
      </c>
      <c r="L10110" s="41">
        <f t="shared" si="301"/>
        <v>2.2356216449082034E-4</v>
      </c>
      <c r="M10110" s="42">
        <f t="shared" si="302"/>
        <v>4.9383043939784352</v>
      </c>
    </row>
    <row r="10111" spans="1:13" x14ac:dyDescent="0.2">
      <c r="A10111" s="84">
        <v>360</v>
      </c>
      <c r="B10111" s="85">
        <v>43434</v>
      </c>
      <c r="C10111" s="105">
        <v>14.33</v>
      </c>
      <c r="D10111" s="195">
        <f t="shared" si="303"/>
        <v>1</v>
      </c>
      <c r="F10111" s="96">
        <v>2.4300000000000002</v>
      </c>
      <c r="G10111" s="91">
        <f t="shared" si="296"/>
        <v>8.3800000000000008</v>
      </c>
      <c r="H10111" s="41">
        <f t="shared" si="297"/>
        <v>2.2356216449082034E-4</v>
      </c>
      <c r="I10111" s="42">
        <f t="shared" si="298"/>
        <v>139.26412277788302</v>
      </c>
      <c r="J10111" s="41">
        <f t="shared" si="299"/>
        <v>2.327777777777778E-4</v>
      </c>
      <c r="K10111" s="42">
        <f t="shared" si="300"/>
        <v>5.2239984543160478</v>
      </c>
      <c r="L10111" s="41">
        <f t="shared" si="301"/>
        <v>2.2356216449082034E-4</v>
      </c>
      <c r="M10111" s="42">
        <f t="shared" si="302"/>
        <v>4.9385279561429263</v>
      </c>
    </row>
    <row r="10112" spans="1:13" x14ac:dyDescent="0.2">
      <c r="A10112" s="84">
        <v>360</v>
      </c>
      <c r="B10112" s="85">
        <v>43435</v>
      </c>
      <c r="C10112" s="105">
        <v>14.33</v>
      </c>
      <c r="D10112" s="195">
        <f t="shared" si="303"/>
        <v>1</v>
      </c>
      <c r="F10112" s="96">
        <v>2.4300000000000002</v>
      </c>
      <c r="G10112" s="91">
        <f t="shared" si="296"/>
        <v>8.3800000000000008</v>
      </c>
      <c r="H10112" s="41">
        <f t="shared" si="297"/>
        <v>2.2356216449082034E-4</v>
      </c>
      <c r="I10112" s="42">
        <f t="shared" si="298"/>
        <v>139.29525696660716</v>
      </c>
      <c r="J10112" s="41">
        <f t="shared" si="299"/>
        <v>2.327777777777778E-4</v>
      </c>
      <c r="K10112" s="42">
        <f t="shared" si="300"/>
        <v>5.2242312320938256</v>
      </c>
      <c r="L10112" s="41">
        <f t="shared" si="301"/>
        <v>2.2356216449082034E-4</v>
      </c>
      <c r="M10112" s="42">
        <f t="shared" si="302"/>
        <v>4.9387515183074173</v>
      </c>
    </row>
    <row r="10113" spans="1:13" x14ac:dyDescent="0.2">
      <c r="A10113" s="84">
        <v>360</v>
      </c>
      <c r="B10113" s="85">
        <v>43436</v>
      </c>
      <c r="C10113" s="105">
        <v>14.33</v>
      </c>
      <c r="D10113" s="195">
        <f t="shared" si="303"/>
        <v>1</v>
      </c>
      <c r="F10113" s="96">
        <v>2.4300000000000002</v>
      </c>
      <c r="G10113" s="91">
        <f t="shared" si="296"/>
        <v>8.3800000000000008</v>
      </c>
      <c r="H10113" s="41">
        <f t="shared" si="297"/>
        <v>2.2356216449082034E-4</v>
      </c>
      <c r="I10113" s="42">
        <f t="shared" si="298"/>
        <v>139.32639811575791</v>
      </c>
      <c r="J10113" s="41">
        <f t="shared" si="299"/>
        <v>2.327777777777778E-4</v>
      </c>
      <c r="K10113" s="42">
        <f t="shared" si="300"/>
        <v>5.2244640098716033</v>
      </c>
      <c r="L10113" s="41">
        <f t="shared" si="301"/>
        <v>2.2356216449082034E-4</v>
      </c>
      <c r="M10113" s="42">
        <f t="shared" si="302"/>
        <v>4.9389750804719084</v>
      </c>
    </row>
    <row r="10114" spans="1:13" x14ac:dyDescent="0.2">
      <c r="A10114" s="84">
        <v>360</v>
      </c>
      <c r="B10114" s="85">
        <v>43437</v>
      </c>
      <c r="C10114" s="105">
        <v>14.35</v>
      </c>
      <c r="D10114" s="195">
        <f t="shared" si="303"/>
        <v>1</v>
      </c>
      <c r="F10114" s="96">
        <v>2.44</v>
      </c>
      <c r="G10114" s="91">
        <f t="shared" si="296"/>
        <v>8.3949999999999996</v>
      </c>
      <c r="H10114" s="41">
        <f t="shared" si="297"/>
        <v>2.2394667368086374E-4</v>
      </c>
      <c r="I10114" s="42">
        <f t="shared" si="298"/>
        <v>139.35759979917188</v>
      </c>
      <c r="J10114" s="41">
        <f t="shared" si="299"/>
        <v>2.3319444444444443E-4</v>
      </c>
      <c r="K10114" s="42">
        <f t="shared" si="300"/>
        <v>5.2246972043160476</v>
      </c>
      <c r="L10114" s="41">
        <f t="shared" si="301"/>
        <v>2.2394667368086374E-4</v>
      </c>
      <c r="M10114" s="42">
        <f t="shared" si="302"/>
        <v>4.9391990271455892</v>
      </c>
    </row>
    <row r="10115" spans="1:13" x14ac:dyDescent="0.2">
      <c r="A10115" s="84">
        <v>360</v>
      </c>
      <c r="B10115" s="85">
        <v>43438</v>
      </c>
      <c r="C10115" s="105">
        <v>14.34</v>
      </c>
      <c r="D10115" s="195">
        <f t="shared" si="303"/>
        <v>1</v>
      </c>
      <c r="F10115" s="96">
        <v>2.3199999999999998</v>
      </c>
      <c r="G10115" s="91">
        <f t="shared" si="296"/>
        <v>8.33</v>
      </c>
      <c r="H10115" s="41">
        <f t="shared" si="297"/>
        <v>2.2228008380587028E-4</v>
      </c>
      <c r="I10115" s="42">
        <f t="shared" si="298"/>
        <v>139.38857621813423</v>
      </c>
      <c r="J10115" s="41">
        <f t="shared" si="299"/>
        <v>2.3138888888888889E-4</v>
      </c>
      <c r="K10115" s="42">
        <f t="shared" si="300"/>
        <v>5.2249285932049361</v>
      </c>
      <c r="L10115" s="41">
        <f t="shared" si="301"/>
        <v>2.2228008380587028E-4</v>
      </c>
      <c r="M10115" s="42">
        <f t="shared" si="302"/>
        <v>4.9394213072293951</v>
      </c>
    </row>
    <row r="10116" spans="1:13" x14ac:dyDescent="0.2">
      <c r="A10116" s="84">
        <v>360</v>
      </c>
      <c r="B10116" s="85">
        <v>43439</v>
      </c>
      <c r="C10116" s="105">
        <v>14.34</v>
      </c>
      <c r="D10116" s="195">
        <f t="shared" si="303"/>
        <v>1</v>
      </c>
      <c r="F10116" s="96">
        <v>2.34</v>
      </c>
      <c r="G10116" s="91">
        <f t="shared" si="296"/>
        <v>8.34</v>
      </c>
      <c r="H10116" s="41">
        <f t="shared" si="297"/>
        <v>2.2253654714465831E-4</v>
      </c>
      <c r="I10116" s="42">
        <f t="shared" si="298"/>
        <v>139.41959527059723</v>
      </c>
      <c r="J10116" s="41">
        <f t="shared" si="299"/>
        <v>2.3166666666666667E-4</v>
      </c>
      <c r="K10116" s="42">
        <f t="shared" si="300"/>
        <v>5.2251602598716032</v>
      </c>
      <c r="L10116" s="41">
        <f t="shared" si="301"/>
        <v>2.2253654714465831E-4</v>
      </c>
      <c r="M10116" s="42">
        <f t="shared" si="302"/>
        <v>4.9396438437765395</v>
      </c>
    </row>
    <row r="10117" spans="1:13" x14ac:dyDescent="0.2">
      <c r="A10117" s="84">
        <v>360</v>
      </c>
      <c r="B10117" s="85">
        <v>43440</v>
      </c>
      <c r="C10117" s="105">
        <v>14.31</v>
      </c>
      <c r="D10117" s="195">
        <f t="shared" si="303"/>
        <v>1</v>
      </c>
      <c r="F10117" s="96">
        <v>2.34</v>
      </c>
      <c r="G10117" s="91">
        <f t="shared" si="296"/>
        <v>8.3249999999999993</v>
      </c>
      <c r="H10117" s="41">
        <f t="shared" si="297"/>
        <v>2.2215184328322479E-4</v>
      </c>
      <c r="I10117" s="42">
        <f t="shared" si="298"/>
        <v>139.4505675906764</v>
      </c>
      <c r="J10117" s="41">
        <f t="shared" si="299"/>
        <v>2.3124999999999998E-4</v>
      </c>
      <c r="K10117" s="42">
        <f t="shared" si="300"/>
        <v>5.2253915098716028</v>
      </c>
      <c r="L10117" s="41">
        <f t="shared" si="301"/>
        <v>2.2215184328322479E-4</v>
      </c>
      <c r="M10117" s="42">
        <f t="shared" si="302"/>
        <v>4.9398659956198223</v>
      </c>
    </row>
    <row r="10118" spans="1:13" x14ac:dyDescent="0.2">
      <c r="A10118" s="84">
        <v>360</v>
      </c>
      <c r="B10118" s="85">
        <v>43441</v>
      </c>
      <c r="C10118" s="105">
        <v>14.28</v>
      </c>
      <c r="D10118" s="195">
        <f t="shared" si="303"/>
        <v>1</v>
      </c>
      <c r="F10118" s="96">
        <v>2.33</v>
      </c>
      <c r="G10118" s="91">
        <f t="shared" si="296"/>
        <v>8.3049999999999997</v>
      </c>
      <c r="H10118" s="41">
        <f t="shared" si="297"/>
        <v>2.216388221574217E-4</v>
      </c>
      <c r="I10118" s="42">
        <f t="shared" si="298"/>
        <v>139.48147525022637</v>
      </c>
      <c r="J10118" s="41">
        <f t="shared" si="299"/>
        <v>2.3069444444444445E-4</v>
      </c>
      <c r="K10118" s="42">
        <f t="shared" si="300"/>
        <v>5.2256222043160472</v>
      </c>
      <c r="L10118" s="41">
        <f t="shared" si="301"/>
        <v>2.216388221574217E-4</v>
      </c>
      <c r="M10118" s="42">
        <f t="shared" si="302"/>
        <v>4.94008763444198</v>
      </c>
    </row>
    <row r="10119" spans="1:13" x14ac:dyDescent="0.2">
      <c r="A10119" s="84">
        <v>360</v>
      </c>
      <c r="B10119" s="85">
        <v>43442</v>
      </c>
      <c r="C10119" s="105">
        <v>14.28</v>
      </c>
      <c r="D10119" s="195">
        <f t="shared" si="303"/>
        <v>1</v>
      </c>
      <c r="F10119" s="96">
        <v>2.33</v>
      </c>
      <c r="G10119" s="91">
        <f t="shared" si="296"/>
        <v>8.3049999999999997</v>
      </c>
      <c r="H10119" s="41">
        <f t="shared" si="297"/>
        <v>2.216388221574217E-4</v>
      </c>
      <c r="I10119" s="42">
        <f t="shared" si="298"/>
        <v>139.51238976011362</v>
      </c>
      <c r="J10119" s="41">
        <f t="shared" si="299"/>
        <v>2.3069444444444445E-4</v>
      </c>
      <c r="K10119" s="42">
        <f t="shared" si="300"/>
        <v>5.2258528987604915</v>
      </c>
      <c r="L10119" s="41">
        <f t="shared" si="301"/>
        <v>2.216388221574217E-4</v>
      </c>
      <c r="M10119" s="42">
        <f t="shared" si="302"/>
        <v>4.9403092732641376</v>
      </c>
    </row>
    <row r="10120" spans="1:13" x14ac:dyDescent="0.2">
      <c r="A10120" s="84">
        <v>360</v>
      </c>
      <c r="B10120" s="85">
        <v>43443</v>
      </c>
      <c r="C10120" s="105">
        <v>14.28</v>
      </c>
      <c r="D10120" s="195">
        <f t="shared" si="303"/>
        <v>1</v>
      </c>
      <c r="F10120" s="96">
        <v>2.33</v>
      </c>
      <c r="G10120" s="91">
        <f t="shared" si="296"/>
        <v>8.3049999999999997</v>
      </c>
      <c r="H10120" s="41">
        <f t="shared" si="297"/>
        <v>2.216388221574217E-4</v>
      </c>
      <c r="I10120" s="42">
        <f t="shared" si="298"/>
        <v>139.54331112185642</v>
      </c>
      <c r="J10120" s="41">
        <f t="shared" si="299"/>
        <v>2.3069444444444445E-4</v>
      </c>
      <c r="K10120" s="42">
        <f t="shared" si="300"/>
        <v>5.2260835932049359</v>
      </c>
      <c r="L10120" s="41">
        <f t="shared" si="301"/>
        <v>2.216388221574217E-4</v>
      </c>
      <c r="M10120" s="42">
        <f t="shared" si="302"/>
        <v>4.9405309120862952</v>
      </c>
    </row>
    <row r="10121" spans="1:13" x14ac:dyDescent="0.2">
      <c r="A10121" s="84">
        <v>360</v>
      </c>
      <c r="B10121" s="85">
        <v>43444</v>
      </c>
      <c r="C10121" s="105">
        <v>14.32</v>
      </c>
      <c r="D10121" s="195">
        <f t="shared" si="303"/>
        <v>1</v>
      </c>
      <c r="F10121" s="96">
        <v>2.34</v>
      </c>
      <c r="G10121" s="91">
        <f t="shared" si="296"/>
        <v>8.33</v>
      </c>
      <c r="H10121" s="41">
        <f t="shared" si="297"/>
        <v>2.2228008380587028E-4</v>
      </c>
      <c r="I10121" s="42">
        <f t="shared" si="298"/>
        <v>139.57432882074713</v>
      </c>
      <c r="J10121" s="41">
        <f t="shared" si="299"/>
        <v>2.3138888888888889E-4</v>
      </c>
      <c r="K10121" s="42">
        <f t="shared" si="300"/>
        <v>5.2263149820938244</v>
      </c>
      <c r="L10121" s="41">
        <f t="shared" si="301"/>
        <v>2.2228008380587028E-4</v>
      </c>
      <c r="M10121" s="42">
        <f t="shared" si="302"/>
        <v>4.9407531921701011</v>
      </c>
    </row>
    <row r="10122" spans="1:13" x14ac:dyDescent="0.2">
      <c r="A10122" s="84">
        <v>360</v>
      </c>
      <c r="B10122" s="85">
        <v>43445</v>
      </c>
      <c r="C10122" s="105">
        <v>14.36</v>
      </c>
      <c r="D10122" s="195">
        <f t="shared" si="303"/>
        <v>1</v>
      </c>
      <c r="F10122" s="96">
        <v>2.34</v>
      </c>
      <c r="G10122" s="91">
        <f t="shared" ref="G10122:G10185" si="304">(C10122+F10122)/2</f>
        <v>8.35</v>
      </c>
      <c r="H10122" s="41">
        <f t="shared" ref="H10122:H10185" si="305">((1+G10122/100)^(1/360))-1</f>
        <v>2.2279298687810645E-4</v>
      </c>
      <c r="I10122" s="42">
        <f t="shared" ref="I10122:I10185" si="306">I10121*(1+H10122)</f>
        <v>139.60542500235661</v>
      </c>
      <c r="J10122" s="41">
        <f t="shared" ref="J10122:J10185" si="307">((C10122+F10122)/2)/36000</f>
        <v>2.3194444444444442E-4</v>
      </c>
      <c r="K10122" s="42">
        <f t="shared" ref="K10122:K10185" si="308">K10121+J10122</f>
        <v>5.2265469265382691</v>
      </c>
      <c r="L10122" s="41">
        <f t="shared" ref="L10122:L10185" si="309">((1+G10122/100)^(1/360))-1</f>
        <v>2.2279298687810645E-4</v>
      </c>
      <c r="M10122" s="42">
        <f t="shared" ref="M10122:M10185" si="310">M10121+L10122</f>
        <v>4.940975985156979</v>
      </c>
    </row>
    <row r="10123" spans="1:13" x14ac:dyDescent="0.2">
      <c r="A10123" s="84">
        <v>360</v>
      </c>
      <c r="B10123" s="85">
        <v>43446</v>
      </c>
      <c r="C10123" s="105">
        <v>14.34</v>
      </c>
      <c r="D10123" s="195">
        <f t="shared" si="303"/>
        <v>1</v>
      </c>
      <c r="F10123" s="96">
        <v>2.33</v>
      </c>
      <c r="G10123" s="91">
        <f t="shared" si="304"/>
        <v>8.3350000000000009</v>
      </c>
      <c r="H10123" s="41">
        <f t="shared" si="305"/>
        <v>2.2240831842612607E-4</v>
      </c>
      <c r="I10123" s="42">
        <f t="shared" si="306"/>
        <v>139.63647441017454</v>
      </c>
      <c r="J10123" s="41">
        <f t="shared" si="307"/>
        <v>2.3152777777777779E-4</v>
      </c>
      <c r="K10123" s="42">
        <f t="shared" si="308"/>
        <v>5.2267784543160465</v>
      </c>
      <c r="L10123" s="41">
        <f t="shared" si="309"/>
        <v>2.2240831842612607E-4</v>
      </c>
      <c r="M10123" s="42">
        <f t="shared" si="310"/>
        <v>4.9411983934754051</v>
      </c>
    </row>
    <row r="10124" spans="1:13" x14ac:dyDescent="0.2">
      <c r="A10124" s="84">
        <v>360</v>
      </c>
      <c r="B10124" s="85">
        <v>43447</v>
      </c>
      <c r="C10124" s="105">
        <v>14.32</v>
      </c>
      <c r="D10124" s="195">
        <f t="shared" si="303"/>
        <v>1</v>
      </c>
      <c r="F10124" s="96">
        <v>2.33</v>
      </c>
      <c r="G10124" s="91">
        <f t="shared" si="304"/>
        <v>8.3249999999999993</v>
      </c>
      <c r="H10124" s="41">
        <f t="shared" si="305"/>
        <v>2.2215184328322479E-4</v>
      </c>
      <c r="I10124" s="42">
        <f t="shared" si="306"/>
        <v>139.66749491035432</v>
      </c>
      <c r="J10124" s="41">
        <f t="shared" si="307"/>
        <v>2.3124999999999998E-4</v>
      </c>
      <c r="K10124" s="42">
        <f t="shared" si="308"/>
        <v>5.2270097043160462</v>
      </c>
      <c r="L10124" s="41">
        <f t="shared" si="309"/>
        <v>2.2215184328322479E-4</v>
      </c>
      <c r="M10124" s="42">
        <f t="shared" si="310"/>
        <v>4.9414205453186888</v>
      </c>
    </row>
    <row r="10125" spans="1:13" x14ac:dyDescent="0.2">
      <c r="A10125" s="84">
        <v>360</v>
      </c>
      <c r="B10125" s="85">
        <v>43448</v>
      </c>
      <c r="C10125" s="105">
        <v>14.33</v>
      </c>
      <c r="D10125" s="195">
        <f t="shared" si="303"/>
        <v>1</v>
      </c>
      <c r="F10125" s="96">
        <v>2.2999999999999998</v>
      </c>
      <c r="G10125" s="91">
        <f t="shared" si="304"/>
        <v>8.3149999999999995</v>
      </c>
      <c r="H10125" s="41">
        <f t="shared" si="305"/>
        <v>2.2189534452832227E-4</v>
      </c>
      <c r="I10125" s="42">
        <f t="shared" si="306"/>
        <v>139.69848647725686</v>
      </c>
      <c r="J10125" s="41">
        <f t="shared" si="307"/>
        <v>2.309722222222222E-4</v>
      </c>
      <c r="K10125" s="42">
        <f t="shared" si="308"/>
        <v>5.2272406765382682</v>
      </c>
      <c r="L10125" s="41">
        <f t="shared" si="309"/>
        <v>2.2189534452832227E-4</v>
      </c>
      <c r="M10125" s="42">
        <f t="shared" si="310"/>
        <v>4.9416424406632169</v>
      </c>
    </row>
    <row r="10126" spans="1:13" x14ac:dyDescent="0.2">
      <c r="A10126" s="84">
        <v>360</v>
      </c>
      <c r="B10126" s="85">
        <v>43449</v>
      </c>
      <c r="C10126" s="105">
        <v>14.33</v>
      </c>
      <c r="D10126" s="195">
        <f t="shared" si="303"/>
        <v>1</v>
      </c>
      <c r="F10126" s="96">
        <v>2.2999999999999998</v>
      </c>
      <c r="G10126" s="91">
        <f t="shared" si="304"/>
        <v>8.3149999999999995</v>
      </c>
      <c r="H10126" s="41">
        <f t="shared" si="305"/>
        <v>2.2189534452832227E-4</v>
      </c>
      <c r="I10126" s="42">
        <f t="shared" si="306"/>
        <v>139.72948492104382</v>
      </c>
      <c r="J10126" s="41">
        <f t="shared" si="307"/>
        <v>2.309722222222222E-4</v>
      </c>
      <c r="K10126" s="42">
        <f t="shared" si="308"/>
        <v>5.2274716487604902</v>
      </c>
      <c r="L10126" s="41">
        <f t="shared" si="309"/>
        <v>2.2189534452832227E-4</v>
      </c>
      <c r="M10126" s="42">
        <f t="shared" si="310"/>
        <v>4.941864336007745</v>
      </c>
    </row>
    <row r="10127" spans="1:13" x14ac:dyDescent="0.2">
      <c r="A10127" s="84">
        <v>360</v>
      </c>
      <c r="B10127" s="85">
        <v>43450</v>
      </c>
      <c r="C10127" s="105">
        <v>14.33</v>
      </c>
      <c r="D10127" s="195">
        <f t="shared" si="303"/>
        <v>1</v>
      </c>
      <c r="F10127" s="96">
        <v>2.2999999999999998</v>
      </c>
      <c r="G10127" s="91">
        <f t="shared" si="304"/>
        <v>8.3149999999999995</v>
      </c>
      <c r="H10127" s="41">
        <f t="shared" si="305"/>
        <v>2.2189534452832227E-4</v>
      </c>
      <c r="I10127" s="42">
        <f t="shared" si="306"/>
        <v>139.76049024324115</v>
      </c>
      <c r="J10127" s="41">
        <f t="shared" si="307"/>
        <v>2.309722222222222E-4</v>
      </c>
      <c r="K10127" s="42">
        <f t="shared" si="308"/>
        <v>5.2277026209827122</v>
      </c>
      <c r="L10127" s="41">
        <f t="shared" si="309"/>
        <v>2.2189534452832227E-4</v>
      </c>
      <c r="M10127" s="42">
        <f t="shared" si="310"/>
        <v>4.9420862313522731</v>
      </c>
    </row>
    <row r="10128" spans="1:13" x14ac:dyDescent="0.2">
      <c r="A10128" s="84">
        <v>360</v>
      </c>
      <c r="B10128" s="85">
        <v>43451</v>
      </c>
      <c r="C10128" s="105">
        <v>14.28</v>
      </c>
      <c r="D10128" s="195">
        <f t="shared" si="303"/>
        <v>1</v>
      </c>
      <c r="F10128" s="96">
        <v>2.34</v>
      </c>
      <c r="G10128" s="91">
        <f t="shared" si="304"/>
        <v>8.3099999999999987</v>
      </c>
      <c r="H10128" s="41">
        <f t="shared" si="305"/>
        <v>2.2176708629517705E-4</v>
      </c>
      <c r="I10128" s="42">
        <f t="shared" si="306"/>
        <v>139.79148451994158</v>
      </c>
      <c r="J10128" s="41">
        <f t="shared" si="307"/>
        <v>2.308333333333333E-4</v>
      </c>
      <c r="K10128" s="42">
        <f t="shared" si="308"/>
        <v>5.2279334543160454</v>
      </c>
      <c r="L10128" s="41">
        <f t="shared" si="309"/>
        <v>2.2176708629517705E-4</v>
      </c>
      <c r="M10128" s="42">
        <f t="shared" si="310"/>
        <v>4.9423079984385687</v>
      </c>
    </row>
    <row r="10129" spans="1:13" x14ac:dyDescent="0.2">
      <c r="A10129" s="84">
        <v>360</v>
      </c>
      <c r="B10129" s="85">
        <v>43452</v>
      </c>
      <c r="C10129" s="105">
        <v>14.24</v>
      </c>
      <c r="D10129" s="195">
        <f t="shared" si="303"/>
        <v>1</v>
      </c>
      <c r="F10129" s="96">
        <v>2.34</v>
      </c>
      <c r="G10129" s="91">
        <f t="shared" si="304"/>
        <v>8.2899999999999991</v>
      </c>
      <c r="H10129" s="41">
        <f t="shared" si="305"/>
        <v>2.2125399431138781E-4</v>
      </c>
      <c r="I10129" s="42">
        <f t="shared" si="306"/>
        <v>139.82241394426234</v>
      </c>
      <c r="J10129" s="41">
        <f t="shared" si="307"/>
        <v>2.3027777777777776E-4</v>
      </c>
      <c r="K10129" s="42">
        <f t="shared" si="308"/>
        <v>5.2281637320938232</v>
      </c>
      <c r="L10129" s="41">
        <f t="shared" si="309"/>
        <v>2.2125399431138781E-4</v>
      </c>
      <c r="M10129" s="42">
        <f t="shared" si="310"/>
        <v>4.9425292524328803</v>
      </c>
    </row>
    <row r="10130" spans="1:13" x14ac:dyDescent="0.2">
      <c r="A10130" s="84">
        <v>360</v>
      </c>
      <c r="B10130" s="85">
        <v>43453</v>
      </c>
      <c r="C10130" s="105">
        <v>14.24</v>
      </c>
      <c r="D10130" s="195">
        <f t="shared" si="303"/>
        <v>1</v>
      </c>
      <c r="F10130" s="96">
        <v>2.34</v>
      </c>
      <c r="G10130" s="91">
        <f t="shared" si="304"/>
        <v>8.2899999999999991</v>
      </c>
      <c r="H10130" s="41">
        <f t="shared" si="305"/>
        <v>2.2125399431138781E-4</v>
      </c>
      <c r="I10130" s="42">
        <f t="shared" si="306"/>
        <v>139.85335021184176</v>
      </c>
      <c r="J10130" s="41">
        <f t="shared" si="307"/>
        <v>2.3027777777777776E-4</v>
      </c>
      <c r="K10130" s="42">
        <f t="shared" si="308"/>
        <v>5.2283940098716011</v>
      </c>
      <c r="L10130" s="41">
        <f t="shared" si="309"/>
        <v>2.2125399431138781E-4</v>
      </c>
      <c r="M10130" s="42">
        <f t="shared" si="310"/>
        <v>4.9427505064271919</v>
      </c>
    </row>
    <row r="10131" spans="1:13" x14ac:dyDescent="0.2">
      <c r="A10131" s="84">
        <v>360</v>
      </c>
      <c r="B10131" s="85">
        <v>43454</v>
      </c>
      <c r="C10131" s="105">
        <v>14.22</v>
      </c>
      <c r="D10131" s="195">
        <f t="shared" si="303"/>
        <v>1</v>
      </c>
      <c r="F10131" s="96">
        <v>2.36</v>
      </c>
      <c r="G10131" s="91">
        <f t="shared" si="304"/>
        <v>8.2900000000000009</v>
      </c>
      <c r="H10131" s="41">
        <f t="shared" si="305"/>
        <v>2.2125399431138781E-4</v>
      </c>
      <c r="I10131" s="42">
        <f t="shared" si="306"/>
        <v>139.88429332419395</v>
      </c>
      <c r="J10131" s="41">
        <f t="shared" si="307"/>
        <v>2.3027777777777782E-4</v>
      </c>
      <c r="K10131" s="42">
        <f t="shared" si="308"/>
        <v>5.2286242876493789</v>
      </c>
      <c r="L10131" s="41">
        <f t="shared" si="309"/>
        <v>2.2125399431138781E-4</v>
      </c>
      <c r="M10131" s="42">
        <f t="shared" si="310"/>
        <v>4.9429717604215035</v>
      </c>
    </row>
    <row r="10132" spans="1:13" x14ac:dyDescent="0.2">
      <c r="A10132" s="84">
        <v>360</v>
      </c>
      <c r="B10132" s="85">
        <v>43455</v>
      </c>
      <c r="C10132" s="105">
        <v>14.22</v>
      </c>
      <c r="D10132" s="195">
        <f t="shared" si="303"/>
        <v>1</v>
      </c>
      <c r="F10132" s="96">
        <v>2.35</v>
      </c>
      <c r="G10132" s="91">
        <f t="shared" si="304"/>
        <v>8.2850000000000001</v>
      </c>
      <c r="H10132" s="41">
        <f t="shared" si="305"/>
        <v>2.2112570654986285E-4</v>
      </c>
      <c r="I10132" s="42">
        <f t="shared" si="306"/>
        <v>139.9152253373905</v>
      </c>
      <c r="J10132" s="41">
        <f t="shared" si="307"/>
        <v>2.3013888888888888E-4</v>
      </c>
      <c r="K10132" s="42">
        <f t="shared" si="308"/>
        <v>5.2288544265382679</v>
      </c>
      <c r="L10132" s="41">
        <f t="shared" si="309"/>
        <v>2.2112570654986285E-4</v>
      </c>
      <c r="M10132" s="42">
        <f t="shared" si="310"/>
        <v>4.9431928861280534</v>
      </c>
    </row>
    <row r="10133" spans="1:13" x14ac:dyDescent="0.2">
      <c r="A10133" s="84">
        <v>360</v>
      </c>
      <c r="B10133" s="85">
        <v>43456</v>
      </c>
      <c r="C10133" s="105">
        <v>14.22</v>
      </c>
      <c r="D10133" s="195">
        <f t="shared" si="303"/>
        <v>1</v>
      </c>
      <c r="F10133" s="96">
        <v>2.35</v>
      </c>
      <c r="G10133" s="91">
        <f t="shared" si="304"/>
        <v>8.2850000000000001</v>
      </c>
      <c r="H10133" s="41">
        <f t="shared" si="305"/>
        <v>2.2112570654986285E-4</v>
      </c>
      <c r="I10133" s="42">
        <f t="shared" si="306"/>
        <v>139.9461641904503</v>
      </c>
      <c r="J10133" s="41">
        <f t="shared" si="307"/>
        <v>2.3013888888888888E-4</v>
      </c>
      <c r="K10133" s="42">
        <f t="shared" si="308"/>
        <v>5.2290845654271569</v>
      </c>
      <c r="L10133" s="41">
        <f t="shared" si="309"/>
        <v>2.2112570654986285E-4</v>
      </c>
      <c r="M10133" s="42">
        <f t="shared" si="310"/>
        <v>4.9434140118346033</v>
      </c>
    </row>
    <row r="10134" spans="1:13" x14ac:dyDescent="0.2">
      <c r="A10134" s="84">
        <v>360</v>
      </c>
      <c r="B10134" s="85">
        <v>43457</v>
      </c>
      <c r="C10134" s="105">
        <v>14.22</v>
      </c>
      <c r="D10134" s="195">
        <f t="shared" si="303"/>
        <v>1</v>
      </c>
      <c r="F10134" s="96">
        <v>2.35</v>
      </c>
      <c r="G10134" s="91">
        <f t="shared" si="304"/>
        <v>8.2850000000000001</v>
      </c>
      <c r="H10134" s="41">
        <f t="shared" si="305"/>
        <v>2.2112570654986285E-4</v>
      </c>
      <c r="I10134" s="42">
        <f t="shared" si="306"/>
        <v>139.97710988488586</v>
      </c>
      <c r="J10134" s="41">
        <f t="shared" si="307"/>
        <v>2.3013888888888888E-4</v>
      </c>
      <c r="K10134" s="42">
        <f t="shared" si="308"/>
        <v>5.2293147043160459</v>
      </c>
      <c r="L10134" s="41">
        <f t="shared" si="309"/>
        <v>2.2112570654986285E-4</v>
      </c>
      <c r="M10134" s="42">
        <f t="shared" si="310"/>
        <v>4.9436351375411531</v>
      </c>
    </row>
    <row r="10135" spans="1:13" x14ac:dyDescent="0.2">
      <c r="A10135" s="84">
        <v>360</v>
      </c>
      <c r="B10135" s="85">
        <v>43458</v>
      </c>
      <c r="C10135" s="105">
        <v>14.22</v>
      </c>
      <c r="D10135" s="195">
        <f t="shared" si="303"/>
        <v>1</v>
      </c>
      <c r="F10135" s="96">
        <v>2.35</v>
      </c>
      <c r="G10135" s="91">
        <f t="shared" si="304"/>
        <v>8.2850000000000001</v>
      </c>
      <c r="H10135" s="41">
        <f t="shared" si="305"/>
        <v>2.2112570654986285E-4</v>
      </c>
      <c r="I10135" s="42">
        <f t="shared" si="306"/>
        <v>140.00806242220997</v>
      </c>
      <c r="J10135" s="41">
        <f t="shared" si="307"/>
        <v>2.3013888888888888E-4</v>
      </c>
      <c r="K10135" s="42">
        <f t="shared" si="308"/>
        <v>5.229544843204935</v>
      </c>
      <c r="L10135" s="41">
        <f t="shared" si="309"/>
        <v>2.2112570654986285E-4</v>
      </c>
      <c r="M10135" s="42">
        <f t="shared" si="310"/>
        <v>4.943856263247703</v>
      </c>
    </row>
    <row r="10136" spans="1:13" x14ac:dyDescent="0.2">
      <c r="A10136" s="84">
        <v>360</v>
      </c>
      <c r="B10136" s="85">
        <v>43459</v>
      </c>
      <c r="C10136" s="105">
        <v>14.22</v>
      </c>
      <c r="D10136" s="195">
        <f t="shared" si="303"/>
        <v>1</v>
      </c>
      <c r="F10136" s="96">
        <v>2.35</v>
      </c>
      <c r="G10136" s="91">
        <f t="shared" si="304"/>
        <v>8.2850000000000001</v>
      </c>
      <c r="H10136" s="41">
        <f t="shared" si="305"/>
        <v>2.2112570654986285E-4</v>
      </c>
      <c r="I10136" s="42">
        <f t="shared" si="306"/>
        <v>140.03902180393575</v>
      </c>
      <c r="J10136" s="41">
        <f t="shared" si="307"/>
        <v>2.3013888888888888E-4</v>
      </c>
      <c r="K10136" s="42">
        <f t="shared" si="308"/>
        <v>5.229774982093824</v>
      </c>
      <c r="L10136" s="41">
        <f t="shared" si="309"/>
        <v>2.2112570654986285E-4</v>
      </c>
      <c r="M10136" s="42">
        <f t="shared" si="310"/>
        <v>4.9440773889542529</v>
      </c>
    </row>
    <row r="10137" spans="1:13" x14ac:dyDescent="0.2">
      <c r="A10137" s="84">
        <v>360</v>
      </c>
      <c r="B10137" s="85">
        <v>43460</v>
      </c>
      <c r="C10137" s="105">
        <v>14.25</v>
      </c>
      <c r="D10137" s="195">
        <f t="shared" si="303"/>
        <v>1</v>
      </c>
      <c r="F10137" s="96">
        <v>2.38</v>
      </c>
      <c r="G10137" s="91">
        <f t="shared" si="304"/>
        <v>8.3149999999999995</v>
      </c>
      <c r="H10137" s="41">
        <f t="shared" si="305"/>
        <v>2.2189534452832227E-4</v>
      </c>
      <c r="I10137" s="42">
        <f t="shared" si="306"/>
        <v>140.07009581092635</v>
      </c>
      <c r="J10137" s="41">
        <f t="shared" si="307"/>
        <v>2.309722222222222E-4</v>
      </c>
      <c r="K10137" s="42">
        <f t="shared" si="308"/>
        <v>5.230005954316046</v>
      </c>
      <c r="L10137" s="41">
        <f t="shared" si="309"/>
        <v>2.2189534452832227E-4</v>
      </c>
      <c r="M10137" s="42">
        <f t="shared" si="310"/>
        <v>4.944299284298781</v>
      </c>
    </row>
    <row r="10138" spans="1:13" x14ac:dyDescent="0.2">
      <c r="A10138" s="84">
        <v>360</v>
      </c>
      <c r="B10138" s="85">
        <v>43461</v>
      </c>
      <c r="C10138" s="105">
        <v>14.31</v>
      </c>
      <c r="D10138" s="195">
        <f t="shared" si="303"/>
        <v>1</v>
      </c>
      <c r="F10138" s="96">
        <v>2.37</v>
      </c>
      <c r="G10138" s="91">
        <f t="shared" si="304"/>
        <v>8.34</v>
      </c>
      <c r="H10138" s="41">
        <f t="shared" si="305"/>
        <v>2.2253654714465831E-4</v>
      </c>
      <c r="I10138" s="42">
        <f t="shared" si="306"/>
        <v>140.10126652640633</v>
      </c>
      <c r="J10138" s="41">
        <f t="shared" si="307"/>
        <v>2.3166666666666667E-4</v>
      </c>
      <c r="K10138" s="42">
        <f t="shared" si="308"/>
        <v>5.2302376209827131</v>
      </c>
      <c r="L10138" s="41">
        <f t="shared" si="309"/>
        <v>2.2253654714465831E-4</v>
      </c>
      <c r="M10138" s="42">
        <f t="shared" si="310"/>
        <v>4.9445218208459254</v>
      </c>
    </row>
    <row r="10139" spans="1:13" x14ac:dyDescent="0.2">
      <c r="A10139" s="84">
        <v>360</v>
      </c>
      <c r="B10139" s="85">
        <v>43462</v>
      </c>
      <c r="C10139" s="105">
        <v>14.33</v>
      </c>
      <c r="D10139" s="195">
        <f t="shared" si="303"/>
        <v>1</v>
      </c>
      <c r="F10139" s="96">
        <v>2.42</v>
      </c>
      <c r="G10139" s="91">
        <f t="shared" si="304"/>
        <v>8.375</v>
      </c>
      <c r="H10139" s="41">
        <f t="shared" si="305"/>
        <v>2.2343398296764683E-4</v>
      </c>
      <c r="I10139" s="42">
        <f t="shared" si="306"/>
        <v>140.13256991040515</v>
      </c>
      <c r="J10139" s="41">
        <f t="shared" si="307"/>
        <v>2.3263888888888889E-4</v>
      </c>
      <c r="K10139" s="42">
        <f t="shared" si="308"/>
        <v>5.230470259871602</v>
      </c>
      <c r="L10139" s="41">
        <f t="shared" si="309"/>
        <v>2.2343398296764683E-4</v>
      </c>
      <c r="M10139" s="42">
        <f t="shared" si="310"/>
        <v>4.9447452548288933</v>
      </c>
    </row>
    <row r="10140" spans="1:13" x14ac:dyDescent="0.2">
      <c r="A10140" s="84">
        <v>360</v>
      </c>
      <c r="B10140" s="85">
        <v>43463</v>
      </c>
      <c r="C10140" s="105">
        <v>14.33</v>
      </c>
      <c r="D10140" s="195">
        <f t="shared" si="303"/>
        <v>1</v>
      </c>
      <c r="F10140" s="96">
        <v>2.42</v>
      </c>
      <c r="G10140" s="91">
        <f t="shared" si="304"/>
        <v>8.375</v>
      </c>
      <c r="H10140" s="41">
        <f t="shared" si="305"/>
        <v>2.2343398296764683E-4</v>
      </c>
      <c r="I10140" s="42">
        <f t="shared" si="306"/>
        <v>140.16388028864372</v>
      </c>
      <c r="J10140" s="41">
        <f t="shared" si="307"/>
        <v>2.3263888888888889E-4</v>
      </c>
      <c r="K10140" s="42">
        <f t="shared" si="308"/>
        <v>5.2307028987604909</v>
      </c>
      <c r="L10140" s="41">
        <f t="shared" si="309"/>
        <v>2.2343398296764683E-4</v>
      </c>
      <c r="M10140" s="42">
        <f t="shared" si="310"/>
        <v>4.9449686888118611</v>
      </c>
    </row>
    <row r="10141" spans="1:13" x14ac:dyDescent="0.2">
      <c r="A10141" s="84">
        <v>360</v>
      </c>
      <c r="B10141" s="85">
        <v>43464</v>
      </c>
      <c r="C10141" s="105">
        <v>14.33</v>
      </c>
      <c r="D10141" s="195">
        <f t="shared" si="303"/>
        <v>1</v>
      </c>
      <c r="F10141" s="96">
        <v>2.42</v>
      </c>
      <c r="G10141" s="91">
        <f t="shared" si="304"/>
        <v>8.375</v>
      </c>
      <c r="H10141" s="41">
        <f t="shared" si="305"/>
        <v>2.2343398296764683E-4</v>
      </c>
      <c r="I10141" s="42">
        <f t="shared" si="306"/>
        <v>140.19519766268482</v>
      </c>
      <c r="J10141" s="41">
        <f t="shared" si="307"/>
        <v>2.3263888888888889E-4</v>
      </c>
      <c r="K10141" s="42">
        <f t="shared" si="308"/>
        <v>5.2309355376493798</v>
      </c>
      <c r="L10141" s="41">
        <f t="shared" si="309"/>
        <v>2.2343398296764683E-4</v>
      </c>
      <c r="M10141" s="42">
        <f t="shared" si="310"/>
        <v>4.945192122794829</v>
      </c>
    </row>
    <row r="10142" spans="1:13" x14ac:dyDescent="0.2">
      <c r="A10142" s="84">
        <v>360</v>
      </c>
      <c r="B10142" s="85">
        <v>43465</v>
      </c>
      <c r="C10142" s="105">
        <v>14.37</v>
      </c>
      <c r="D10142" s="195">
        <f t="shared" si="303"/>
        <v>1</v>
      </c>
      <c r="F10142" s="96">
        <v>2.4700000000000002</v>
      </c>
      <c r="G10142" s="91">
        <f t="shared" si="304"/>
        <v>8.42</v>
      </c>
      <c r="H10142" s="41">
        <f t="shared" si="305"/>
        <v>2.2458740443154213E-4</v>
      </c>
      <c r="I10142" s="42">
        <f t="shared" si="306"/>
        <v>140.22668373824166</v>
      </c>
      <c r="J10142" s="41">
        <f t="shared" si="307"/>
        <v>2.3388888888888889E-4</v>
      </c>
      <c r="K10142" s="42">
        <f t="shared" si="308"/>
        <v>5.2311694265382691</v>
      </c>
      <c r="L10142" s="41">
        <f t="shared" si="309"/>
        <v>2.2458740443154213E-4</v>
      </c>
      <c r="M10142" s="42">
        <f t="shared" si="310"/>
        <v>4.945416710199261</v>
      </c>
    </row>
    <row r="10143" spans="1:13" x14ac:dyDescent="0.2">
      <c r="A10143" s="84">
        <v>360</v>
      </c>
      <c r="B10143" s="85">
        <v>43466</v>
      </c>
      <c r="C10143" s="105">
        <v>14.37</v>
      </c>
      <c r="D10143" s="195">
        <f t="shared" si="303"/>
        <v>1</v>
      </c>
      <c r="F10143" s="96">
        <v>2.4700000000000002</v>
      </c>
      <c r="G10143" s="91">
        <f t="shared" si="304"/>
        <v>8.42</v>
      </c>
      <c r="H10143" s="41">
        <f t="shared" si="305"/>
        <v>2.2458740443154213E-4</v>
      </c>
      <c r="I10143" s="42">
        <f t="shared" si="306"/>
        <v>140.25817688517446</v>
      </c>
      <c r="J10143" s="41">
        <f t="shared" si="307"/>
        <v>2.3388888888888889E-4</v>
      </c>
      <c r="K10143" s="42">
        <f t="shared" si="308"/>
        <v>5.2314033154271584</v>
      </c>
      <c r="L10143" s="41">
        <f t="shared" si="309"/>
        <v>2.2458740443154213E-4</v>
      </c>
      <c r="M10143" s="42">
        <f t="shared" si="310"/>
        <v>4.945641297603693</v>
      </c>
    </row>
    <row r="10144" spans="1:13" x14ac:dyDescent="0.2">
      <c r="A10144" s="84">
        <v>360</v>
      </c>
      <c r="B10144" s="85">
        <v>43467</v>
      </c>
      <c r="C10144" s="105">
        <v>14.46</v>
      </c>
      <c r="D10144" s="195">
        <f t="shared" si="303"/>
        <v>1</v>
      </c>
      <c r="F10144" s="96">
        <v>2.4900000000000002</v>
      </c>
      <c r="G10144" s="91">
        <f t="shared" si="304"/>
        <v>8.4750000000000014</v>
      </c>
      <c r="H10144" s="41">
        <f t="shared" si="305"/>
        <v>2.2599649362819996E-4</v>
      </c>
      <c r="I10144" s="42">
        <f t="shared" si="306"/>
        <v>140.2898747413532</v>
      </c>
      <c r="J10144" s="41">
        <f t="shared" si="307"/>
        <v>2.3541666666666671E-4</v>
      </c>
      <c r="K10144" s="42">
        <f t="shared" si="308"/>
        <v>5.2316387320938249</v>
      </c>
      <c r="L10144" s="41">
        <f t="shared" si="309"/>
        <v>2.2599649362819996E-4</v>
      </c>
      <c r="M10144" s="42">
        <f t="shared" si="310"/>
        <v>4.9458672940973214</v>
      </c>
    </row>
    <row r="10145" spans="1:13" x14ac:dyDescent="0.2">
      <c r="A10145" s="84">
        <v>360</v>
      </c>
      <c r="B10145" s="85">
        <v>43468</v>
      </c>
      <c r="C10145" s="105">
        <v>14.45</v>
      </c>
      <c r="D10145" s="195">
        <f t="shared" si="303"/>
        <v>1</v>
      </c>
      <c r="F10145" s="96">
        <v>2.41</v>
      </c>
      <c r="G10145" s="91">
        <f t="shared" si="304"/>
        <v>8.43</v>
      </c>
      <c r="H10145" s="41">
        <f t="shared" si="305"/>
        <v>2.2484365547970064E-4</v>
      </c>
      <c r="I10145" s="42">
        <f t="shared" si="306"/>
        <v>140.32141802961684</v>
      </c>
      <c r="J10145" s="41">
        <f t="shared" si="307"/>
        <v>2.3416666666666665E-4</v>
      </c>
      <c r="K10145" s="42">
        <f t="shared" si="308"/>
        <v>5.2318728987604919</v>
      </c>
      <c r="L10145" s="41">
        <f t="shared" si="309"/>
        <v>2.2484365547970064E-4</v>
      </c>
      <c r="M10145" s="42">
        <f t="shared" si="310"/>
        <v>4.9460921377528013</v>
      </c>
    </row>
    <row r="10146" spans="1:13" x14ac:dyDescent="0.2">
      <c r="A10146" s="84">
        <v>360</v>
      </c>
      <c r="B10146" s="85">
        <v>43469</v>
      </c>
      <c r="C10146" s="105">
        <v>14.44</v>
      </c>
      <c r="D10146" s="195">
        <f t="shared" si="303"/>
        <v>1</v>
      </c>
      <c r="F10146" s="96">
        <v>2.35</v>
      </c>
      <c r="G10146" s="91">
        <f t="shared" si="304"/>
        <v>8.3949999999999996</v>
      </c>
      <c r="H10146" s="41">
        <f t="shared" si="305"/>
        <v>2.2394667368086374E-4</v>
      </c>
      <c r="I10146" s="42">
        <f t="shared" si="306"/>
        <v>140.35284254443076</v>
      </c>
      <c r="J10146" s="41">
        <f t="shared" si="307"/>
        <v>2.3319444444444443E-4</v>
      </c>
      <c r="K10146" s="42">
        <f t="shared" si="308"/>
        <v>5.2321060932049361</v>
      </c>
      <c r="L10146" s="41">
        <f t="shared" si="309"/>
        <v>2.2394667368086374E-4</v>
      </c>
      <c r="M10146" s="42">
        <f t="shared" si="310"/>
        <v>4.9463160844264822</v>
      </c>
    </row>
    <row r="10147" spans="1:13" x14ac:dyDescent="0.2">
      <c r="A10147" s="84">
        <v>360</v>
      </c>
      <c r="B10147" s="85">
        <v>43470</v>
      </c>
      <c r="C10147" s="105">
        <v>14.44</v>
      </c>
      <c r="D10147" s="195">
        <f t="shared" si="303"/>
        <v>1</v>
      </c>
      <c r="F10147" s="96">
        <v>2.35</v>
      </c>
      <c r="G10147" s="91">
        <f t="shared" si="304"/>
        <v>8.3949999999999996</v>
      </c>
      <c r="H10147" s="41">
        <f t="shared" si="305"/>
        <v>2.2394667368086374E-4</v>
      </c>
      <c r="I10147" s="42">
        <f t="shared" si="306"/>
        <v>140.38427409666025</v>
      </c>
      <c r="J10147" s="41">
        <f t="shared" si="307"/>
        <v>2.3319444444444443E-4</v>
      </c>
      <c r="K10147" s="42">
        <f t="shared" si="308"/>
        <v>5.2323392876493804</v>
      </c>
      <c r="L10147" s="41">
        <f t="shared" si="309"/>
        <v>2.2394667368086374E-4</v>
      </c>
      <c r="M10147" s="42">
        <f t="shared" si="310"/>
        <v>4.946540031100163</v>
      </c>
    </row>
    <row r="10148" spans="1:13" x14ac:dyDescent="0.2">
      <c r="A10148" s="84">
        <v>360</v>
      </c>
      <c r="B10148" s="85">
        <v>43471</v>
      </c>
      <c r="C10148" s="105">
        <v>14.44</v>
      </c>
      <c r="D10148" s="195">
        <f t="shared" si="303"/>
        <v>1</v>
      </c>
      <c r="F10148" s="96">
        <v>2.35</v>
      </c>
      <c r="G10148" s="91">
        <f t="shared" si="304"/>
        <v>8.3949999999999996</v>
      </c>
      <c r="H10148" s="41">
        <f t="shared" si="305"/>
        <v>2.2394667368086374E-4</v>
      </c>
      <c r="I10148" s="42">
        <f t="shared" si="306"/>
        <v>140.4157126878813</v>
      </c>
      <c r="J10148" s="41">
        <f t="shared" si="307"/>
        <v>2.3319444444444443E-4</v>
      </c>
      <c r="K10148" s="42">
        <f t="shared" si="308"/>
        <v>5.2325724820938246</v>
      </c>
      <c r="L10148" s="41">
        <f t="shared" si="309"/>
        <v>2.2394667368086374E-4</v>
      </c>
      <c r="M10148" s="42">
        <f t="shared" si="310"/>
        <v>4.9467639777738439</v>
      </c>
    </row>
    <row r="10149" spans="1:13" x14ac:dyDescent="0.2">
      <c r="A10149" s="84">
        <v>360</v>
      </c>
      <c r="B10149" s="85">
        <v>43472</v>
      </c>
      <c r="C10149" s="105">
        <v>14.26</v>
      </c>
      <c r="D10149" s="195">
        <f t="shared" si="303"/>
        <v>1</v>
      </c>
      <c r="F10149" s="96">
        <v>2.38</v>
      </c>
      <c r="G10149" s="91">
        <f t="shared" si="304"/>
        <v>8.32</v>
      </c>
      <c r="H10149" s="41">
        <f t="shared" si="305"/>
        <v>2.2202359685752349E-4</v>
      </c>
      <c r="I10149" s="42">
        <f t="shared" si="306"/>
        <v>140.44688828946758</v>
      </c>
      <c r="J10149" s="41">
        <f t="shared" si="307"/>
        <v>2.3111111111111111E-4</v>
      </c>
      <c r="K10149" s="42">
        <f t="shared" si="308"/>
        <v>5.2328035932049355</v>
      </c>
      <c r="L10149" s="41">
        <f t="shared" si="309"/>
        <v>2.2202359685752349E-4</v>
      </c>
      <c r="M10149" s="42">
        <f t="shared" si="310"/>
        <v>4.9469860013707017</v>
      </c>
    </row>
    <row r="10150" spans="1:13" x14ac:dyDescent="0.2">
      <c r="A10150" s="84">
        <v>360</v>
      </c>
      <c r="B10150" s="85">
        <v>43473</v>
      </c>
      <c r="C10150" s="105">
        <v>14.26</v>
      </c>
      <c r="D10150" s="195">
        <f t="shared" si="303"/>
        <v>1</v>
      </c>
      <c r="F10150" s="96">
        <v>2.36</v>
      </c>
      <c r="G10150" s="91">
        <f t="shared" si="304"/>
        <v>8.31</v>
      </c>
      <c r="H10150" s="41">
        <f t="shared" si="305"/>
        <v>2.2176708629517705E-4</v>
      </c>
      <c r="I10150" s="42">
        <f t="shared" si="306"/>
        <v>140.47803478666276</v>
      </c>
      <c r="J10150" s="41">
        <f t="shared" si="307"/>
        <v>2.3083333333333335E-4</v>
      </c>
      <c r="K10150" s="42">
        <f t="shared" si="308"/>
        <v>5.2330344265382687</v>
      </c>
      <c r="L10150" s="41">
        <f t="shared" si="309"/>
        <v>2.2176708629517705E-4</v>
      </c>
      <c r="M10150" s="42">
        <f t="shared" si="310"/>
        <v>4.9472077684569964</v>
      </c>
    </row>
    <row r="10151" spans="1:13" x14ac:dyDescent="0.2">
      <c r="A10151" s="84">
        <v>360</v>
      </c>
      <c r="B10151" s="85">
        <v>43474</v>
      </c>
      <c r="C10151" s="105">
        <v>14.27</v>
      </c>
      <c r="D10151" s="195">
        <f t="shared" si="303"/>
        <v>1</v>
      </c>
      <c r="F10151" s="96">
        <v>2.38</v>
      </c>
      <c r="G10151" s="91">
        <f t="shared" si="304"/>
        <v>8.3249999999999993</v>
      </c>
      <c r="H10151" s="41">
        <f t="shared" si="305"/>
        <v>2.2215184328322479E-4</v>
      </c>
      <c r="I10151" s="42">
        <f t="shared" si="306"/>
        <v>140.50924224103142</v>
      </c>
      <c r="J10151" s="41">
        <f t="shared" si="307"/>
        <v>2.3124999999999998E-4</v>
      </c>
      <c r="K10151" s="42">
        <f t="shared" si="308"/>
        <v>5.2332656765382684</v>
      </c>
      <c r="L10151" s="41">
        <f t="shared" si="309"/>
        <v>2.2215184328322479E-4</v>
      </c>
      <c r="M10151" s="42">
        <f t="shared" si="310"/>
        <v>4.9474299203002801</v>
      </c>
    </row>
    <row r="10152" spans="1:13" x14ac:dyDescent="0.2">
      <c r="A10152" s="84">
        <v>360</v>
      </c>
      <c r="B10152" s="85">
        <v>43475</v>
      </c>
      <c r="C10152" s="105">
        <v>14.3</v>
      </c>
      <c r="D10152" s="195">
        <f t="shared" si="303"/>
        <v>1</v>
      </c>
      <c r="F10152" s="96">
        <v>2.39</v>
      </c>
      <c r="G10152" s="91">
        <f t="shared" si="304"/>
        <v>8.3450000000000006</v>
      </c>
      <c r="H10152" s="41">
        <f t="shared" si="305"/>
        <v>2.2266476996191109E-4</v>
      </c>
      <c r="I10152" s="42">
        <f t="shared" si="306"/>
        <v>140.54052869913255</v>
      </c>
      <c r="J10152" s="41">
        <f t="shared" si="307"/>
        <v>2.3180555555555557E-4</v>
      </c>
      <c r="K10152" s="42">
        <f t="shared" si="308"/>
        <v>5.2334974820938243</v>
      </c>
      <c r="L10152" s="41">
        <f t="shared" si="309"/>
        <v>2.2266476996191109E-4</v>
      </c>
      <c r="M10152" s="42">
        <f t="shared" si="310"/>
        <v>4.9476525850702417</v>
      </c>
    </row>
    <row r="10153" spans="1:13" x14ac:dyDescent="0.2">
      <c r="A10153" s="84">
        <v>360</v>
      </c>
      <c r="B10153" s="85">
        <v>43476</v>
      </c>
      <c r="C10153" s="105">
        <v>14.32</v>
      </c>
      <c r="D10153" s="195">
        <f t="shared" si="303"/>
        <v>1</v>
      </c>
      <c r="F10153" s="96">
        <v>2.4</v>
      </c>
      <c r="G10153" s="91">
        <f t="shared" si="304"/>
        <v>8.36</v>
      </c>
      <c r="H10153" s="41">
        <f t="shared" si="305"/>
        <v>2.2304940301087761E-4</v>
      </c>
      <c r="I10153" s="42">
        <f t="shared" si="306"/>
        <v>140.57187618015772</v>
      </c>
      <c r="J10153" s="41">
        <f t="shared" si="307"/>
        <v>2.322222222222222E-4</v>
      </c>
      <c r="K10153" s="42">
        <f t="shared" si="308"/>
        <v>5.2337297043160467</v>
      </c>
      <c r="L10153" s="41">
        <f t="shared" si="309"/>
        <v>2.2304940301087761E-4</v>
      </c>
      <c r="M10153" s="42">
        <f t="shared" si="310"/>
        <v>4.9478756344732524</v>
      </c>
    </row>
    <row r="10154" spans="1:13" x14ac:dyDescent="0.2">
      <c r="A10154" s="84">
        <v>360</v>
      </c>
      <c r="B10154" s="85">
        <v>43477</v>
      </c>
      <c r="C10154" s="105">
        <v>14.32</v>
      </c>
      <c r="D10154" s="195">
        <f t="shared" si="303"/>
        <v>1</v>
      </c>
      <c r="F10154" s="96">
        <v>2.4</v>
      </c>
      <c r="G10154" s="91">
        <f t="shared" si="304"/>
        <v>8.36</v>
      </c>
      <c r="H10154" s="41">
        <f t="shared" si="305"/>
        <v>2.2304940301087761E-4</v>
      </c>
      <c r="I10154" s="42">
        <f t="shared" si="306"/>
        <v>140.60323065321981</v>
      </c>
      <c r="J10154" s="41">
        <f t="shared" si="307"/>
        <v>2.322222222222222E-4</v>
      </c>
      <c r="K10154" s="42">
        <f t="shared" si="308"/>
        <v>5.2339619265382691</v>
      </c>
      <c r="L10154" s="41">
        <f t="shared" si="309"/>
        <v>2.2304940301087761E-4</v>
      </c>
      <c r="M10154" s="42">
        <f t="shared" si="310"/>
        <v>4.9480986838762631</v>
      </c>
    </row>
    <row r="10155" spans="1:13" x14ac:dyDescent="0.2">
      <c r="A10155" s="84">
        <v>360</v>
      </c>
      <c r="B10155" s="85">
        <v>43478</v>
      </c>
      <c r="C10155" s="105">
        <v>14.32</v>
      </c>
      <c r="D10155" s="195">
        <f t="shared" si="303"/>
        <v>1</v>
      </c>
      <c r="F10155" s="96">
        <v>2.4</v>
      </c>
      <c r="G10155" s="91">
        <f t="shared" si="304"/>
        <v>8.36</v>
      </c>
      <c r="H10155" s="41">
        <f t="shared" si="305"/>
        <v>2.2304940301087761E-4</v>
      </c>
      <c r="I10155" s="42">
        <f t="shared" si="306"/>
        <v>140.63459211987842</v>
      </c>
      <c r="J10155" s="41">
        <f t="shared" si="307"/>
        <v>2.322222222222222E-4</v>
      </c>
      <c r="K10155" s="42">
        <f t="shared" si="308"/>
        <v>5.2341941487604915</v>
      </c>
      <c r="L10155" s="41">
        <f t="shared" si="309"/>
        <v>2.2304940301087761E-4</v>
      </c>
      <c r="M10155" s="42">
        <f t="shared" si="310"/>
        <v>4.9483217332792737</v>
      </c>
    </row>
    <row r="10156" spans="1:13" x14ac:dyDescent="0.2">
      <c r="A10156" s="84">
        <v>360</v>
      </c>
      <c r="B10156" s="85">
        <v>43479</v>
      </c>
      <c r="C10156" s="105">
        <v>14.31</v>
      </c>
      <c r="D10156" s="195">
        <f t="shared" si="303"/>
        <v>1</v>
      </c>
      <c r="F10156" s="96">
        <v>2.4</v>
      </c>
      <c r="G10156" s="91">
        <f t="shared" si="304"/>
        <v>8.3550000000000004</v>
      </c>
      <c r="H10156" s="41">
        <f t="shared" si="305"/>
        <v>2.2292119789435461E-4</v>
      </c>
      <c r="I10156" s="42">
        <f t="shared" si="306"/>
        <v>140.66594255161917</v>
      </c>
      <c r="J10156" s="41">
        <f t="shared" si="307"/>
        <v>2.3208333333333335E-4</v>
      </c>
      <c r="K10156" s="42">
        <f t="shared" si="308"/>
        <v>5.2344262320938251</v>
      </c>
      <c r="L10156" s="41">
        <f t="shared" si="309"/>
        <v>2.2292119789435461E-4</v>
      </c>
      <c r="M10156" s="42">
        <f t="shared" si="310"/>
        <v>4.9485446544771676</v>
      </c>
    </row>
    <row r="10157" spans="1:13" x14ac:dyDescent="0.2">
      <c r="A10157" s="84">
        <v>360</v>
      </c>
      <c r="B10157" s="85">
        <v>43480</v>
      </c>
      <c r="C10157" s="105">
        <v>14.34</v>
      </c>
      <c r="D10157" s="195">
        <f t="shared" si="303"/>
        <v>1</v>
      </c>
      <c r="F10157" s="96">
        <v>2.4</v>
      </c>
      <c r="G10157" s="91">
        <f t="shared" si="304"/>
        <v>8.3699999999999992</v>
      </c>
      <c r="H10157" s="41">
        <f t="shared" si="305"/>
        <v>2.2330579554696861E-4</v>
      </c>
      <c r="I10157" s="42">
        <f t="shared" si="306"/>
        <v>140.69735407182702</v>
      </c>
      <c r="J10157" s="41">
        <f t="shared" si="307"/>
        <v>2.3249999999999999E-4</v>
      </c>
      <c r="K10157" s="42">
        <f t="shared" si="308"/>
        <v>5.2346587320938252</v>
      </c>
      <c r="L10157" s="41">
        <f t="shared" si="309"/>
        <v>2.2330579554696861E-4</v>
      </c>
      <c r="M10157" s="42">
        <f t="shared" si="310"/>
        <v>4.9487679602727148</v>
      </c>
    </row>
    <row r="10158" spans="1:13" x14ac:dyDescent="0.2">
      <c r="A10158" s="84">
        <v>360</v>
      </c>
      <c r="B10158" s="85">
        <v>43481</v>
      </c>
      <c r="C10158" s="105">
        <v>14.31</v>
      </c>
      <c r="D10158" s="195">
        <f t="shared" si="303"/>
        <v>1</v>
      </c>
      <c r="F10158" s="96">
        <v>2.39</v>
      </c>
      <c r="G10158" s="91">
        <f t="shared" si="304"/>
        <v>8.35</v>
      </c>
      <c r="H10158" s="41">
        <f t="shared" si="305"/>
        <v>2.2279298687810645E-4</v>
      </c>
      <c r="I10158" s="42">
        <f t="shared" si="306"/>
        <v>140.72870045558653</v>
      </c>
      <c r="J10158" s="41">
        <f t="shared" si="307"/>
        <v>2.3194444444444442E-4</v>
      </c>
      <c r="K10158" s="42">
        <f t="shared" si="308"/>
        <v>5.2348906765382699</v>
      </c>
      <c r="L10158" s="41">
        <f t="shared" si="309"/>
        <v>2.2279298687810645E-4</v>
      </c>
      <c r="M10158" s="42">
        <f t="shared" si="310"/>
        <v>4.9489907532595927</v>
      </c>
    </row>
    <row r="10159" spans="1:13" x14ac:dyDescent="0.2">
      <c r="A10159" s="84">
        <v>360</v>
      </c>
      <c r="B10159" s="85">
        <v>43482</v>
      </c>
      <c r="C10159" s="105">
        <v>14.24</v>
      </c>
      <c r="D10159" s="195">
        <f t="shared" si="303"/>
        <v>1</v>
      </c>
      <c r="F10159" s="96">
        <v>2.4</v>
      </c>
      <c r="G10159" s="91">
        <f t="shared" si="304"/>
        <v>8.32</v>
      </c>
      <c r="H10159" s="41">
        <f t="shared" si="305"/>
        <v>2.2202359685752349E-4</v>
      </c>
      <c r="I10159" s="42">
        <f t="shared" si="306"/>
        <v>140.75994554784276</v>
      </c>
      <c r="J10159" s="41">
        <f t="shared" si="307"/>
        <v>2.3111111111111111E-4</v>
      </c>
      <c r="K10159" s="42">
        <f t="shared" si="308"/>
        <v>5.2351217876493807</v>
      </c>
      <c r="L10159" s="41">
        <f t="shared" si="309"/>
        <v>2.2202359685752349E-4</v>
      </c>
      <c r="M10159" s="42">
        <f t="shared" si="310"/>
        <v>4.9492127768564504</v>
      </c>
    </row>
    <row r="10160" spans="1:13" x14ac:dyDescent="0.2">
      <c r="A10160" s="84">
        <v>360</v>
      </c>
      <c r="B10160" s="85">
        <v>43483</v>
      </c>
      <c r="C10160" s="105">
        <v>14.24</v>
      </c>
      <c r="D10160" s="195">
        <f t="shared" si="303"/>
        <v>1</v>
      </c>
      <c r="F10160" s="96">
        <v>2.42</v>
      </c>
      <c r="G10160" s="91">
        <f t="shared" si="304"/>
        <v>8.33</v>
      </c>
      <c r="H10160" s="41">
        <f t="shared" si="305"/>
        <v>2.2228008380587028E-4</v>
      </c>
      <c r="I10160" s="42">
        <f t="shared" si="306"/>
        <v>140.79123368033564</v>
      </c>
      <c r="J10160" s="41">
        <f t="shared" si="307"/>
        <v>2.3138888888888889E-4</v>
      </c>
      <c r="K10160" s="42">
        <f t="shared" si="308"/>
        <v>5.2353531765382693</v>
      </c>
      <c r="L10160" s="41">
        <f t="shared" si="309"/>
        <v>2.2228008380587028E-4</v>
      </c>
      <c r="M10160" s="42">
        <f t="shared" si="310"/>
        <v>4.9494350569402563</v>
      </c>
    </row>
    <row r="10161" spans="1:13" x14ac:dyDescent="0.2">
      <c r="A10161" s="84">
        <v>360</v>
      </c>
      <c r="B10161" s="85">
        <v>43484</v>
      </c>
      <c r="C10161" s="105">
        <v>14.24</v>
      </c>
      <c r="D10161" s="195">
        <f t="shared" si="303"/>
        <v>1</v>
      </c>
      <c r="F10161" s="96">
        <v>2.42</v>
      </c>
      <c r="G10161" s="91">
        <f t="shared" si="304"/>
        <v>8.33</v>
      </c>
      <c r="H10161" s="41">
        <f t="shared" si="305"/>
        <v>2.2228008380587028E-4</v>
      </c>
      <c r="I10161" s="42">
        <f t="shared" si="306"/>
        <v>140.82252876755723</v>
      </c>
      <c r="J10161" s="41">
        <f t="shared" si="307"/>
        <v>2.3138888888888889E-4</v>
      </c>
      <c r="K10161" s="42">
        <f t="shared" si="308"/>
        <v>5.2355845654271578</v>
      </c>
      <c r="L10161" s="41">
        <f t="shared" si="309"/>
        <v>2.2228008380587028E-4</v>
      </c>
      <c r="M10161" s="42">
        <f t="shared" si="310"/>
        <v>4.9496573370240622</v>
      </c>
    </row>
    <row r="10162" spans="1:13" x14ac:dyDescent="0.2">
      <c r="A10162" s="84">
        <v>360</v>
      </c>
      <c r="B10162" s="85">
        <v>43485</v>
      </c>
      <c r="C10162" s="105">
        <v>14.24</v>
      </c>
      <c r="D10162" s="195">
        <f t="shared" si="303"/>
        <v>1</v>
      </c>
      <c r="F10162" s="96">
        <v>2.42</v>
      </c>
      <c r="G10162" s="91">
        <f t="shared" si="304"/>
        <v>8.33</v>
      </c>
      <c r="H10162" s="41">
        <f t="shared" si="305"/>
        <v>2.2228008380587028E-4</v>
      </c>
      <c r="I10162" s="42">
        <f t="shared" si="306"/>
        <v>140.85383081105343</v>
      </c>
      <c r="J10162" s="41">
        <f t="shared" si="307"/>
        <v>2.3138888888888889E-4</v>
      </c>
      <c r="K10162" s="42">
        <f t="shared" si="308"/>
        <v>5.2358159543160463</v>
      </c>
      <c r="L10162" s="41">
        <f t="shared" si="309"/>
        <v>2.2228008380587028E-4</v>
      </c>
      <c r="M10162" s="42">
        <f t="shared" si="310"/>
        <v>4.9498796171078681</v>
      </c>
    </row>
    <row r="10163" spans="1:13" x14ac:dyDescent="0.2">
      <c r="A10163" s="84">
        <v>360</v>
      </c>
      <c r="B10163" s="85">
        <v>43486</v>
      </c>
      <c r="C10163" s="105">
        <v>14.26</v>
      </c>
      <c r="D10163" s="195">
        <f t="shared" si="303"/>
        <v>1</v>
      </c>
      <c r="F10163" s="96">
        <v>2.44</v>
      </c>
      <c r="G10163" s="91">
        <f t="shared" si="304"/>
        <v>8.35</v>
      </c>
      <c r="H10163" s="41">
        <f t="shared" si="305"/>
        <v>2.2279298687810645E-4</v>
      </c>
      <c r="I10163" s="42">
        <f t="shared" si="306"/>
        <v>140.88521205673305</v>
      </c>
      <c r="J10163" s="41">
        <f t="shared" si="307"/>
        <v>2.3194444444444442E-4</v>
      </c>
      <c r="K10163" s="42">
        <f t="shared" si="308"/>
        <v>5.236047898760491</v>
      </c>
      <c r="L10163" s="41">
        <f t="shared" si="309"/>
        <v>2.2279298687810645E-4</v>
      </c>
      <c r="M10163" s="42">
        <f t="shared" si="310"/>
        <v>4.9501024100947459</v>
      </c>
    </row>
    <row r="10164" spans="1:13" x14ac:dyDescent="0.2">
      <c r="A10164" s="84">
        <v>360</v>
      </c>
      <c r="B10164" s="85">
        <v>43487</v>
      </c>
      <c r="C10164" s="105">
        <v>14.28</v>
      </c>
      <c r="D10164" s="195">
        <f t="shared" si="303"/>
        <v>1</v>
      </c>
      <c r="F10164" s="96">
        <v>2.44</v>
      </c>
      <c r="G10164" s="91">
        <f t="shared" si="304"/>
        <v>8.36</v>
      </c>
      <c r="H10164" s="41">
        <f t="shared" si="305"/>
        <v>2.2304940301087761E-4</v>
      </c>
      <c r="I10164" s="42">
        <f t="shared" si="306"/>
        <v>140.91663641917538</v>
      </c>
      <c r="J10164" s="41">
        <f t="shared" si="307"/>
        <v>2.322222222222222E-4</v>
      </c>
      <c r="K10164" s="42">
        <f t="shared" si="308"/>
        <v>5.2362801209827134</v>
      </c>
      <c r="L10164" s="41">
        <f t="shared" si="309"/>
        <v>2.2304940301087761E-4</v>
      </c>
      <c r="M10164" s="42">
        <f t="shared" si="310"/>
        <v>4.9503254594977566</v>
      </c>
    </row>
    <row r="10165" spans="1:13" x14ac:dyDescent="0.2">
      <c r="A10165" s="84">
        <v>360</v>
      </c>
      <c r="B10165" s="85">
        <v>43488</v>
      </c>
      <c r="C10165" s="105">
        <v>14.24</v>
      </c>
      <c r="D10165" s="195">
        <f t="shared" si="303"/>
        <v>1</v>
      </c>
      <c r="F10165" s="96">
        <v>2.44</v>
      </c>
      <c r="G10165" s="91">
        <f t="shared" si="304"/>
        <v>8.34</v>
      </c>
      <c r="H10165" s="41">
        <f t="shared" si="305"/>
        <v>2.2253654714465831E-4</v>
      </c>
      <c r="I10165" s="42">
        <f t="shared" si="306"/>
        <v>140.94799552087935</v>
      </c>
      <c r="J10165" s="41">
        <f t="shared" si="307"/>
        <v>2.3166666666666667E-4</v>
      </c>
      <c r="K10165" s="42">
        <f t="shared" si="308"/>
        <v>5.2365117876493805</v>
      </c>
      <c r="L10165" s="41">
        <f t="shared" si="309"/>
        <v>2.2253654714465831E-4</v>
      </c>
      <c r="M10165" s="42">
        <f t="shared" si="310"/>
        <v>4.950547996044901</v>
      </c>
    </row>
    <row r="10166" spans="1:13" x14ac:dyDescent="0.2">
      <c r="A10166" s="84">
        <v>360</v>
      </c>
      <c r="B10166" s="85">
        <v>43489</v>
      </c>
      <c r="C10166" s="105">
        <v>14.25</v>
      </c>
      <c r="D10166" s="195">
        <f t="shared" si="303"/>
        <v>1</v>
      </c>
      <c r="F10166" s="96">
        <v>2.4700000000000002</v>
      </c>
      <c r="G10166" s="91">
        <f t="shared" si="304"/>
        <v>8.36</v>
      </c>
      <c r="H10166" s="41">
        <f t="shared" si="305"/>
        <v>2.2304940301087761E-4</v>
      </c>
      <c r="I10166" s="42">
        <f t="shared" si="306"/>
        <v>140.97943388713585</v>
      </c>
      <c r="J10166" s="41">
        <f t="shared" si="307"/>
        <v>2.322222222222222E-4</v>
      </c>
      <c r="K10166" s="42">
        <f t="shared" si="308"/>
        <v>5.2367440098716029</v>
      </c>
      <c r="L10166" s="41">
        <f t="shared" si="309"/>
        <v>2.2304940301087761E-4</v>
      </c>
      <c r="M10166" s="42">
        <f t="shared" si="310"/>
        <v>4.9507710454479117</v>
      </c>
    </row>
    <row r="10167" spans="1:13" x14ac:dyDescent="0.2">
      <c r="A10167" s="84">
        <v>360</v>
      </c>
      <c r="B10167" s="85">
        <v>43490</v>
      </c>
      <c r="C10167" s="105">
        <v>14.27</v>
      </c>
      <c r="D10167" s="195">
        <f t="shared" si="303"/>
        <v>1</v>
      </c>
      <c r="F10167" s="96">
        <v>2.4700000000000002</v>
      </c>
      <c r="G10167" s="91">
        <f t="shared" si="304"/>
        <v>8.3699999999999992</v>
      </c>
      <c r="H10167" s="41">
        <f t="shared" si="305"/>
        <v>2.2330579554696861E-4</v>
      </c>
      <c r="I10167" s="42">
        <f t="shared" si="306"/>
        <v>141.01091541177578</v>
      </c>
      <c r="J10167" s="41">
        <f t="shared" si="307"/>
        <v>2.3249999999999999E-4</v>
      </c>
      <c r="K10167" s="42">
        <f t="shared" si="308"/>
        <v>5.236976509871603</v>
      </c>
      <c r="L10167" s="41">
        <f t="shared" si="309"/>
        <v>2.2330579554696861E-4</v>
      </c>
      <c r="M10167" s="42">
        <f t="shared" si="310"/>
        <v>4.9509943512434589</v>
      </c>
    </row>
    <row r="10168" spans="1:13" x14ac:dyDescent="0.2">
      <c r="A10168" s="84">
        <v>360</v>
      </c>
      <c r="B10168" s="85">
        <v>43491</v>
      </c>
      <c r="C10168" s="105">
        <v>14.27</v>
      </c>
      <c r="D10168" s="195">
        <f t="shared" si="303"/>
        <v>1</v>
      </c>
      <c r="F10168" s="96">
        <v>2.4700000000000002</v>
      </c>
      <c r="G10168" s="91">
        <f t="shared" si="304"/>
        <v>8.3699999999999992</v>
      </c>
      <c r="H10168" s="41">
        <f t="shared" si="305"/>
        <v>2.2330579554696861E-4</v>
      </c>
      <c r="I10168" s="42">
        <f t="shared" si="306"/>
        <v>141.04240396642263</v>
      </c>
      <c r="J10168" s="41">
        <f t="shared" si="307"/>
        <v>2.3249999999999999E-4</v>
      </c>
      <c r="K10168" s="42">
        <f t="shared" si="308"/>
        <v>5.2372090098716031</v>
      </c>
      <c r="L10168" s="41">
        <f t="shared" si="309"/>
        <v>2.2330579554696861E-4</v>
      </c>
      <c r="M10168" s="42">
        <f t="shared" si="310"/>
        <v>4.9512176570390061</v>
      </c>
    </row>
    <row r="10169" spans="1:13" x14ac:dyDescent="0.2">
      <c r="A10169" s="84">
        <v>360</v>
      </c>
      <c r="B10169" s="85">
        <v>43492</v>
      </c>
      <c r="C10169" s="105">
        <v>14.27</v>
      </c>
      <c r="D10169" s="195">
        <f t="shared" si="303"/>
        <v>1</v>
      </c>
      <c r="F10169" s="96">
        <v>2.4700000000000002</v>
      </c>
      <c r="G10169" s="91">
        <f t="shared" si="304"/>
        <v>8.3699999999999992</v>
      </c>
      <c r="H10169" s="41">
        <f t="shared" si="305"/>
        <v>2.2330579554696861E-4</v>
      </c>
      <c r="I10169" s="42">
        <f t="shared" si="306"/>
        <v>141.0738995526462</v>
      </c>
      <c r="J10169" s="41">
        <f t="shared" si="307"/>
        <v>2.3249999999999999E-4</v>
      </c>
      <c r="K10169" s="42">
        <f t="shared" si="308"/>
        <v>5.2374415098716032</v>
      </c>
      <c r="L10169" s="41">
        <f t="shared" si="309"/>
        <v>2.2330579554696861E-4</v>
      </c>
      <c r="M10169" s="42">
        <f t="shared" si="310"/>
        <v>4.9514409628345533</v>
      </c>
    </row>
    <row r="10170" spans="1:13" x14ac:dyDescent="0.2">
      <c r="A10170" s="84">
        <v>360</v>
      </c>
      <c r="B10170" s="85">
        <v>43493</v>
      </c>
      <c r="C10170" s="105">
        <v>14.32</v>
      </c>
      <c r="D10170" s="195">
        <f t="shared" si="303"/>
        <v>1</v>
      </c>
      <c r="F10170" s="96">
        <v>2.4700000000000002</v>
      </c>
      <c r="G10170" s="91">
        <f t="shared" si="304"/>
        <v>8.3949999999999996</v>
      </c>
      <c r="H10170" s="41">
        <f t="shared" si="305"/>
        <v>2.2394667368086374E-4</v>
      </c>
      <c r="I10170" s="42">
        <f t="shared" si="306"/>
        <v>141.10549258319421</v>
      </c>
      <c r="J10170" s="41">
        <f t="shared" si="307"/>
        <v>2.3319444444444443E-4</v>
      </c>
      <c r="K10170" s="42">
        <f t="shared" si="308"/>
        <v>5.2376747043160474</v>
      </c>
      <c r="L10170" s="41">
        <f t="shared" si="309"/>
        <v>2.2394667368086374E-4</v>
      </c>
      <c r="M10170" s="42">
        <f t="shared" si="310"/>
        <v>4.9516649095082341</v>
      </c>
    </row>
    <row r="10171" spans="1:13" x14ac:dyDescent="0.2">
      <c r="A10171" s="84">
        <v>360</v>
      </c>
      <c r="B10171" s="85">
        <v>43494</v>
      </c>
      <c r="C10171" s="105">
        <v>14.4</v>
      </c>
      <c r="D10171" s="195">
        <f t="shared" si="303"/>
        <v>1</v>
      </c>
      <c r="F10171" s="96">
        <v>2.4700000000000002</v>
      </c>
      <c r="G10171" s="91">
        <f t="shared" si="304"/>
        <v>8.4350000000000005</v>
      </c>
      <c r="H10171" s="41">
        <f t="shared" si="305"/>
        <v>2.249717721662936E-4</v>
      </c>
      <c r="I10171" s="42">
        <f t="shared" si="306"/>
        <v>141.13723733592303</v>
      </c>
      <c r="J10171" s="41">
        <f t="shared" si="307"/>
        <v>2.3430555555555558E-4</v>
      </c>
      <c r="K10171" s="42">
        <f t="shared" si="308"/>
        <v>5.2379090098716032</v>
      </c>
      <c r="L10171" s="41">
        <f t="shared" si="309"/>
        <v>2.249717721662936E-4</v>
      </c>
      <c r="M10171" s="42">
        <f t="shared" si="310"/>
        <v>4.9518898812804002</v>
      </c>
    </row>
    <row r="10172" spans="1:13" x14ac:dyDescent="0.2">
      <c r="A10172" s="84">
        <v>360</v>
      </c>
      <c r="B10172" s="85">
        <v>43495</v>
      </c>
      <c r="C10172" s="105">
        <v>14.41</v>
      </c>
      <c r="D10172" s="195">
        <f t="shared" si="303"/>
        <v>1</v>
      </c>
      <c r="F10172" s="96">
        <v>2.4900000000000002</v>
      </c>
      <c r="G10172" s="91">
        <f t="shared" si="304"/>
        <v>8.4499999999999993</v>
      </c>
      <c r="H10172" s="41">
        <f t="shared" si="305"/>
        <v>2.2535608688190045E-4</v>
      </c>
      <c r="I10172" s="42">
        <f t="shared" si="306"/>
        <v>141.16904347144236</v>
      </c>
      <c r="J10172" s="41">
        <f t="shared" si="307"/>
        <v>2.3472222222222221E-4</v>
      </c>
      <c r="K10172" s="42">
        <f t="shared" si="308"/>
        <v>5.2381437320938256</v>
      </c>
      <c r="L10172" s="41">
        <f t="shared" si="309"/>
        <v>2.2535608688190045E-4</v>
      </c>
      <c r="M10172" s="42">
        <f t="shared" si="310"/>
        <v>4.9521152373672823</v>
      </c>
    </row>
    <row r="10173" spans="1:13" x14ac:dyDescent="0.2">
      <c r="A10173" s="84">
        <v>360</v>
      </c>
      <c r="B10173" s="85">
        <v>43496</v>
      </c>
      <c r="C10173" s="105">
        <v>14.41</v>
      </c>
      <c r="D10173" s="195">
        <f t="shared" ref="D10173:D10236" si="311">B10173-B10172</f>
        <v>1</v>
      </c>
      <c r="F10173" s="96">
        <v>2.5499999999999998</v>
      </c>
      <c r="G10173" s="91">
        <f t="shared" si="304"/>
        <v>8.48</v>
      </c>
      <c r="H10173" s="41">
        <f t="shared" si="305"/>
        <v>2.2612455731541026E-4</v>
      </c>
      <c r="I10173" s="42">
        <f t="shared" si="306"/>
        <v>141.20096525890398</v>
      </c>
      <c r="J10173" s="41">
        <f t="shared" si="307"/>
        <v>2.3555555555555556E-4</v>
      </c>
      <c r="K10173" s="42">
        <f t="shared" si="308"/>
        <v>5.2383792876493809</v>
      </c>
      <c r="L10173" s="41">
        <f t="shared" si="309"/>
        <v>2.2612455731541026E-4</v>
      </c>
      <c r="M10173" s="42">
        <f t="shared" si="310"/>
        <v>4.9523413619245975</v>
      </c>
    </row>
    <row r="10174" spans="1:13" x14ac:dyDescent="0.2">
      <c r="A10174" s="84">
        <v>360</v>
      </c>
      <c r="B10174" s="85">
        <v>43497</v>
      </c>
      <c r="C10174" s="105">
        <v>14.4</v>
      </c>
      <c r="D10174" s="195">
        <f t="shared" si="311"/>
        <v>1</v>
      </c>
      <c r="F10174" s="96">
        <v>2.57</v>
      </c>
      <c r="G10174" s="91">
        <f t="shared" si="304"/>
        <v>8.4849999999999994</v>
      </c>
      <c r="H10174" s="41">
        <f t="shared" si="305"/>
        <v>2.2625261511644013E-4</v>
      </c>
      <c r="I10174" s="42">
        <f t="shared" si="306"/>
        <v>141.23291234655076</v>
      </c>
      <c r="J10174" s="41">
        <f t="shared" si="307"/>
        <v>2.3569444444444443E-4</v>
      </c>
      <c r="K10174" s="42">
        <f t="shared" si="308"/>
        <v>5.238614982093825</v>
      </c>
      <c r="L10174" s="41">
        <f t="shared" si="309"/>
        <v>2.2625261511644013E-4</v>
      </c>
      <c r="M10174" s="42">
        <f t="shared" si="310"/>
        <v>4.9525676145397135</v>
      </c>
    </row>
    <row r="10175" spans="1:13" x14ac:dyDescent="0.2">
      <c r="A10175" s="84">
        <v>360</v>
      </c>
      <c r="B10175" s="85">
        <v>43498</v>
      </c>
      <c r="C10175" s="105">
        <v>14.4</v>
      </c>
      <c r="D10175" s="195">
        <f t="shared" si="311"/>
        <v>1</v>
      </c>
      <c r="F10175" s="96">
        <v>2.57</v>
      </c>
      <c r="G10175" s="91">
        <f t="shared" si="304"/>
        <v>8.4849999999999994</v>
      </c>
      <c r="H10175" s="41">
        <f t="shared" si="305"/>
        <v>2.2625261511644013E-4</v>
      </c>
      <c r="I10175" s="42">
        <f t="shared" si="306"/>
        <v>141.26486666230969</v>
      </c>
      <c r="J10175" s="41">
        <f t="shared" si="307"/>
        <v>2.3569444444444443E-4</v>
      </c>
      <c r="K10175" s="42">
        <f t="shared" si="308"/>
        <v>5.2388506765382692</v>
      </c>
      <c r="L10175" s="41">
        <f t="shared" si="309"/>
        <v>2.2625261511644013E-4</v>
      </c>
      <c r="M10175" s="42">
        <f t="shared" si="310"/>
        <v>4.9527938671548295</v>
      </c>
    </row>
    <row r="10176" spans="1:13" x14ac:dyDescent="0.2">
      <c r="A10176" s="84">
        <v>360</v>
      </c>
      <c r="B10176" s="85">
        <v>43499</v>
      </c>
      <c r="C10176" s="105">
        <v>14.4</v>
      </c>
      <c r="D10176" s="195">
        <f t="shared" si="311"/>
        <v>1</v>
      </c>
      <c r="F10176" s="96">
        <v>2.57</v>
      </c>
      <c r="G10176" s="91">
        <f t="shared" si="304"/>
        <v>8.4849999999999994</v>
      </c>
      <c r="H10176" s="41">
        <f t="shared" si="305"/>
        <v>2.2625261511644013E-4</v>
      </c>
      <c r="I10176" s="42">
        <f t="shared" si="306"/>
        <v>141.29682820781611</v>
      </c>
      <c r="J10176" s="41">
        <f t="shared" si="307"/>
        <v>2.3569444444444443E-4</v>
      </c>
      <c r="K10176" s="42">
        <f t="shared" si="308"/>
        <v>5.2390863709827133</v>
      </c>
      <c r="L10176" s="41">
        <f t="shared" si="309"/>
        <v>2.2625261511644013E-4</v>
      </c>
      <c r="M10176" s="42">
        <f t="shared" si="310"/>
        <v>4.9530201197699455</v>
      </c>
    </row>
    <row r="10177" spans="1:13" x14ac:dyDescent="0.2">
      <c r="A10177" s="84">
        <v>360</v>
      </c>
      <c r="B10177" s="85">
        <v>43500</v>
      </c>
      <c r="C10177" s="105">
        <v>14.39</v>
      </c>
      <c r="D10177" s="195">
        <f t="shared" si="311"/>
        <v>1</v>
      </c>
      <c r="F10177" s="96">
        <v>2.4</v>
      </c>
      <c r="G10177" s="91">
        <f t="shared" si="304"/>
        <v>8.3949999999999996</v>
      </c>
      <c r="H10177" s="41">
        <f t="shared" si="305"/>
        <v>2.2394667368086374E-4</v>
      </c>
      <c r="I10177" s="42">
        <f t="shared" si="306"/>
        <v>141.32847116249491</v>
      </c>
      <c r="J10177" s="41">
        <f t="shared" si="307"/>
        <v>2.3319444444444443E-4</v>
      </c>
      <c r="K10177" s="42">
        <f t="shared" si="308"/>
        <v>5.2393195654271576</v>
      </c>
      <c r="L10177" s="41">
        <f t="shared" si="309"/>
        <v>2.2394667368086374E-4</v>
      </c>
      <c r="M10177" s="42">
        <f t="shared" si="310"/>
        <v>4.9532440664436264</v>
      </c>
    </row>
    <row r="10178" spans="1:13" x14ac:dyDescent="0.2">
      <c r="A10178" s="84">
        <v>360</v>
      </c>
      <c r="B10178" s="85">
        <v>43501</v>
      </c>
      <c r="C10178" s="105">
        <v>14.37</v>
      </c>
      <c r="D10178" s="195">
        <f t="shared" si="311"/>
        <v>1</v>
      </c>
      <c r="F10178" s="96">
        <v>2.39</v>
      </c>
      <c r="G10178" s="91">
        <f t="shared" si="304"/>
        <v>8.379999999999999</v>
      </c>
      <c r="H10178" s="41">
        <f t="shared" si="305"/>
        <v>2.2356216449082034E-4</v>
      </c>
      <c r="I10178" s="42">
        <f t="shared" si="306"/>
        <v>141.36006686141218</v>
      </c>
      <c r="J10178" s="41">
        <f t="shared" si="307"/>
        <v>2.3277777777777774E-4</v>
      </c>
      <c r="K10178" s="42">
        <f t="shared" si="308"/>
        <v>5.2395523432049353</v>
      </c>
      <c r="L10178" s="41">
        <f t="shared" si="309"/>
        <v>2.2356216449082034E-4</v>
      </c>
      <c r="M10178" s="42">
        <f t="shared" si="310"/>
        <v>4.9534676286081174</v>
      </c>
    </row>
    <row r="10179" spans="1:13" x14ac:dyDescent="0.2">
      <c r="A10179" s="84">
        <v>360</v>
      </c>
      <c r="B10179" s="85">
        <v>43502</v>
      </c>
      <c r="C10179" s="105">
        <v>14.33</v>
      </c>
      <c r="D10179" s="195">
        <f t="shared" si="311"/>
        <v>1</v>
      </c>
      <c r="F10179" s="96">
        <v>2.42</v>
      </c>
      <c r="G10179" s="91">
        <f t="shared" si="304"/>
        <v>8.375</v>
      </c>
      <c r="H10179" s="41">
        <f t="shared" si="305"/>
        <v>2.2343398296764683E-4</v>
      </c>
      <c r="I10179" s="42">
        <f t="shared" si="306"/>
        <v>141.39165150418359</v>
      </c>
      <c r="J10179" s="41">
        <f t="shared" si="307"/>
        <v>2.3263888888888889E-4</v>
      </c>
      <c r="K10179" s="42">
        <f t="shared" si="308"/>
        <v>5.2397849820938243</v>
      </c>
      <c r="L10179" s="41">
        <f t="shared" si="309"/>
        <v>2.2343398296764683E-4</v>
      </c>
      <c r="M10179" s="42">
        <f t="shared" si="310"/>
        <v>4.9536910625910853</v>
      </c>
    </row>
    <row r="10180" spans="1:13" x14ac:dyDescent="0.2">
      <c r="A10180" s="84">
        <v>360</v>
      </c>
      <c r="B10180" s="85">
        <v>43503</v>
      </c>
      <c r="C10180" s="105">
        <v>14.32</v>
      </c>
      <c r="D10180" s="195">
        <f t="shared" si="311"/>
        <v>1</v>
      </c>
      <c r="F10180" s="96">
        <v>2.41</v>
      </c>
      <c r="G10180" s="91">
        <f t="shared" si="304"/>
        <v>8.3650000000000002</v>
      </c>
      <c r="H10180" s="41">
        <f t="shared" si="305"/>
        <v>2.2317760222811955E-4</v>
      </c>
      <c r="I10180" s="42">
        <f t="shared" si="306"/>
        <v>141.42320695394136</v>
      </c>
      <c r="J10180" s="41">
        <f t="shared" si="307"/>
        <v>2.3236111111111111E-4</v>
      </c>
      <c r="K10180" s="42">
        <f t="shared" si="308"/>
        <v>5.2400173432049355</v>
      </c>
      <c r="L10180" s="41">
        <f t="shared" si="309"/>
        <v>2.2317760222811955E-4</v>
      </c>
      <c r="M10180" s="42">
        <f t="shared" si="310"/>
        <v>4.9539142401933134</v>
      </c>
    </row>
    <row r="10181" spans="1:13" x14ac:dyDescent="0.2">
      <c r="A10181" s="84">
        <v>360</v>
      </c>
      <c r="B10181" s="85">
        <v>43504</v>
      </c>
      <c r="C10181" s="105">
        <v>14.31</v>
      </c>
      <c r="D10181" s="195">
        <f t="shared" si="311"/>
        <v>1</v>
      </c>
      <c r="F10181" s="96">
        <v>2.4</v>
      </c>
      <c r="G10181" s="91">
        <f t="shared" si="304"/>
        <v>8.3550000000000004</v>
      </c>
      <c r="H10181" s="41">
        <f t="shared" si="305"/>
        <v>2.2292119789435461E-4</v>
      </c>
      <c r="I10181" s="42">
        <f t="shared" si="306"/>
        <v>141.45473318464559</v>
      </c>
      <c r="J10181" s="41">
        <f t="shared" si="307"/>
        <v>2.3208333333333335E-4</v>
      </c>
      <c r="K10181" s="42">
        <f t="shared" si="308"/>
        <v>5.2402494265382691</v>
      </c>
      <c r="L10181" s="41">
        <f t="shared" si="309"/>
        <v>2.2292119789435461E-4</v>
      </c>
      <c r="M10181" s="42">
        <f t="shared" si="310"/>
        <v>4.9541371613912073</v>
      </c>
    </row>
    <row r="10182" spans="1:13" x14ac:dyDescent="0.2">
      <c r="A10182" s="84">
        <v>360</v>
      </c>
      <c r="B10182" s="85">
        <v>43505</v>
      </c>
      <c r="C10182" s="105">
        <v>14.31</v>
      </c>
      <c r="D10182" s="195">
        <f t="shared" si="311"/>
        <v>1</v>
      </c>
      <c r="F10182" s="96">
        <v>2.4</v>
      </c>
      <c r="G10182" s="91">
        <f t="shared" si="304"/>
        <v>8.3550000000000004</v>
      </c>
      <c r="H10182" s="41">
        <f t="shared" si="305"/>
        <v>2.2292119789435461E-4</v>
      </c>
      <c r="I10182" s="42">
        <f t="shared" si="306"/>
        <v>141.48626644321493</v>
      </c>
      <c r="J10182" s="41">
        <f t="shared" si="307"/>
        <v>2.3208333333333335E-4</v>
      </c>
      <c r="K10182" s="42">
        <f t="shared" si="308"/>
        <v>5.2404815098716027</v>
      </c>
      <c r="L10182" s="41">
        <f t="shared" si="309"/>
        <v>2.2292119789435461E-4</v>
      </c>
      <c r="M10182" s="42">
        <f t="shared" si="310"/>
        <v>4.9543600825891012</v>
      </c>
    </row>
    <row r="10183" spans="1:13" x14ac:dyDescent="0.2">
      <c r="A10183" s="84">
        <v>360</v>
      </c>
      <c r="B10183" s="85">
        <v>43506</v>
      </c>
      <c r="C10183" s="105">
        <v>14.31</v>
      </c>
      <c r="D10183" s="195">
        <f t="shared" si="311"/>
        <v>1</v>
      </c>
      <c r="F10183" s="96">
        <v>2.4</v>
      </c>
      <c r="G10183" s="91">
        <f t="shared" si="304"/>
        <v>8.3550000000000004</v>
      </c>
      <c r="H10183" s="41">
        <f t="shared" si="305"/>
        <v>2.2292119789435461E-4</v>
      </c>
      <c r="I10183" s="42">
        <f t="shared" si="306"/>
        <v>141.51780673121604</v>
      </c>
      <c r="J10183" s="41">
        <f t="shared" si="307"/>
        <v>2.3208333333333335E-4</v>
      </c>
      <c r="K10183" s="42">
        <f t="shared" si="308"/>
        <v>5.2407135932049362</v>
      </c>
      <c r="L10183" s="41">
        <f t="shared" si="309"/>
        <v>2.2292119789435461E-4</v>
      </c>
      <c r="M10183" s="42">
        <f t="shared" si="310"/>
        <v>4.9545830037869951</v>
      </c>
    </row>
    <row r="10184" spans="1:13" x14ac:dyDescent="0.2">
      <c r="A10184" s="84">
        <v>360</v>
      </c>
      <c r="B10184" s="85">
        <v>43507</v>
      </c>
      <c r="C10184" s="105">
        <v>14.31</v>
      </c>
      <c r="D10184" s="195">
        <f t="shared" si="311"/>
        <v>1</v>
      </c>
      <c r="F10184" s="96">
        <v>2.41</v>
      </c>
      <c r="G10184" s="91">
        <f t="shared" si="304"/>
        <v>8.36</v>
      </c>
      <c r="H10184" s="41">
        <f t="shared" si="305"/>
        <v>2.2304940301087761E-4</v>
      </c>
      <c r="I10184" s="42">
        <f t="shared" si="306"/>
        <v>141.54937219352286</v>
      </c>
      <c r="J10184" s="41">
        <f t="shared" si="307"/>
        <v>2.322222222222222E-4</v>
      </c>
      <c r="K10184" s="42">
        <f t="shared" si="308"/>
        <v>5.2409458154271586</v>
      </c>
      <c r="L10184" s="41">
        <f t="shared" si="309"/>
        <v>2.2304940301087761E-4</v>
      </c>
      <c r="M10184" s="42">
        <f t="shared" si="310"/>
        <v>4.9548060531900058</v>
      </c>
    </row>
    <row r="10185" spans="1:13" x14ac:dyDescent="0.2">
      <c r="A10185" s="84">
        <v>360</v>
      </c>
      <c r="B10185" s="85">
        <v>43508</v>
      </c>
      <c r="C10185" s="105">
        <v>14.34</v>
      </c>
      <c r="D10185" s="195">
        <f t="shared" si="311"/>
        <v>1</v>
      </c>
      <c r="F10185" s="96">
        <v>2.44</v>
      </c>
      <c r="G10185" s="91">
        <f t="shared" si="304"/>
        <v>8.39</v>
      </c>
      <c r="H10185" s="41">
        <f t="shared" si="305"/>
        <v>2.2381850984687368E-4</v>
      </c>
      <c r="I10185" s="42">
        <f t="shared" si="306"/>
        <v>141.58105356307698</v>
      </c>
      <c r="J10185" s="41">
        <f t="shared" si="307"/>
        <v>2.3305555555555558E-4</v>
      </c>
      <c r="K10185" s="42">
        <f t="shared" si="308"/>
        <v>5.2411788709827141</v>
      </c>
      <c r="L10185" s="41">
        <f t="shared" si="309"/>
        <v>2.2381850984687368E-4</v>
      </c>
      <c r="M10185" s="42">
        <f t="shared" si="310"/>
        <v>4.9550298716998524</v>
      </c>
    </row>
    <row r="10186" spans="1:13" x14ac:dyDescent="0.2">
      <c r="A10186" s="84">
        <v>360</v>
      </c>
      <c r="B10186" s="85">
        <v>43509</v>
      </c>
      <c r="C10186" s="105">
        <v>14.36</v>
      </c>
      <c r="D10186" s="195">
        <f t="shared" si="311"/>
        <v>1</v>
      </c>
      <c r="F10186" s="96">
        <v>2.44</v>
      </c>
      <c r="G10186" s="91">
        <f t="shared" ref="G10186:G10208" si="312">(C10186+F10186)/2</f>
        <v>8.4</v>
      </c>
      <c r="H10186" s="41">
        <f t="shared" ref="H10186:H10208" si="313">((1+G10186/100)^(1/360))-1</f>
        <v>2.2407483161956954E-4</v>
      </c>
      <c r="I10186" s="42">
        <f t="shared" ref="I10186:I10208" si="314">I10185*(1+H10186)</f>
        <v>141.61277831381466</v>
      </c>
      <c r="J10186" s="41">
        <f t="shared" ref="J10186:J10208" si="315">((C10186+F10186)/2)/36000</f>
        <v>2.3333333333333333E-4</v>
      </c>
      <c r="K10186" s="42">
        <f t="shared" ref="K10186:K10208" si="316">K10185+J10186</f>
        <v>5.2414122043160472</v>
      </c>
      <c r="L10186" s="41">
        <f t="shared" ref="L10186:L10208" si="317">((1+G10186/100)^(1/360))-1</f>
        <v>2.2407483161956954E-4</v>
      </c>
      <c r="M10186" s="42">
        <f t="shared" ref="M10186:M10208" si="318">M10185+L10186</f>
        <v>4.9552539465314718</v>
      </c>
    </row>
    <row r="10187" spans="1:13" x14ac:dyDescent="0.2">
      <c r="A10187" s="84">
        <v>360</v>
      </c>
      <c r="B10187" s="85">
        <v>43510</v>
      </c>
      <c r="C10187" s="105">
        <v>14.38</v>
      </c>
      <c r="D10187" s="195">
        <f>B10187-B10186</f>
        <v>1</v>
      </c>
      <c r="F10187" s="96">
        <v>2.4500000000000002</v>
      </c>
      <c r="G10187" s="91">
        <f t="shared" si="312"/>
        <v>8.4150000000000009</v>
      </c>
      <c r="H10187" s="41">
        <f t="shared" si="313"/>
        <v>2.2445927006886635E-4</v>
      </c>
      <c r="I10187" s="42">
        <f t="shared" si="314"/>
        <v>141.64456461466739</v>
      </c>
      <c r="J10187" s="41">
        <f t="shared" si="315"/>
        <v>2.3375000000000002E-4</v>
      </c>
      <c r="K10187" s="42">
        <f t="shared" si="316"/>
        <v>5.2416459543160467</v>
      </c>
      <c r="L10187" s="41">
        <f t="shared" si="317"/>
        <v>2.2445927006886635E-4</v>
      </c>
      <c r="M10187" s="42">
        <f t="shared" si="318"/>
        <v>4.9554784058015411</v>
      </c>
    </row>
    <row r="10188" spans="1:13" x14ac:dyDescent="0.2">
      <c r="A10188" s="84">
        <v>360</v>
      </c>
      <c r="B10188" s="85">
        <v>43511</v>
      </c>
      <c r="C10188" s="105">
        <v>14.32</v>
      </c>
      <c r="D10188" s="195">
        <f t="shared" si="311"/>
        <v>1</v>
      </c>
      <c r="F10188" s="96">
        <v>2.4500000000000002</v>
      </c>
      <c r="G10188" s="91">
        <f t="shared" si="312"/>
        <v>8.3849999999999998</v>
      </c>
      <c r="H10188" s="41">
        <f t="shared" si="313"/>
        <v>2.2369034011715527E-4</v>
      </c>
      <c r="I10188" s="42">
        <f t="shared" si="314"/>
        <v>141.67624913550179</v>
      </c>
      <c r="J10188" s="41">
        <f t="shared" si="315"/>
        <v>2.3291666666666667E-4</v>
      </c>
      <c r="K10188" s="42">
        <f t="shared" si="316"/>
        <v>5.2418788709827133</v>
      </c>
      <c r="L10188" s="41">
        <f t="shared" si="317"/>
        <v>2.2369034011715527E-4</v>
      </c>
      <c r="M10188" s="42">
        <f t="shared" si="318"/>
        <v>4.9557020961416587</v>
      </c>
    </row>
    <row r="10189" spans="1:13" x14ac:dyDescent="0.2">
      <c r="A10189" s="84">
        <v>360</v>
      </c>
      <c r="B10189" s="85">
        <v>43512</v>
      </c>
      <c r="C10189" s="105">
        <v>14.32</v>
      </c>
      <c r="D10189" s="195">
        <f t="shared" si="311"/>
        <v>1</v>
      </c>
      <c r="F10189" s="96">
        <v>2.4500000000000002</v>
      </c>
      <c r="G10189" s="91">
        <f t="shared" si="312"/>
        <v>8.3849999999999998</v>
      </c>
      <c r="H10189" s="41">
        <f t="shared" si="313"/>
        <v>2.2369034011715527E-4</v>
      </c>
      <c r="I10189" s="42">
        <f t="shared" si="314"/>
        <v>141.70794074385742</v>
      </c>
      <c r="J10189" s="41">
        <f t="shared" si="315"/>
        <v>2.3291666666666667E-4</v>
      </c>
      <c r="K10189" s="42">
        <f t="shared" si="316"/>
        <v>5.2421117876493799</v>
      </c>
      <c r="L10189" s="41">
        <f t="shared" si="317"/>
        <v>2.2369034011715527E-4</v>
      </c>
      <c r="M10189" s="42">
        <f t="shared" si="318"/>
        <v>4.9559257864817763</v>
      </c>
    </row>
    <row r="10190" spans="1:13" x14ac:dyDescent="0.2">
      <c r="A10190" s="84">
        <v>360</v>
      </c>
      <c r="B10190" s="85">
        <v>43513</v>
      </c>
      <c r="C10190" s="105">
        <v>14.32</v>
      </c>
      <c r="D10190" s="195">
        <f t="shared" si="311"/>
        <v>1</v>
      </c>
      <c r="F10190" s="96">
        <v>2.4500000000000002</v>
      </c>
      <c r="G10190" s="91">
        <f t="shared" si="312"/>
        <v>8.3849999999999998</v>
      </c>
      <c r="H10190" s="41">
        <f t="shared" si="313"/>
        <v>2.2369034011715527E-4</v>
      </c>
      <c r="I10190" s="42">
        <f t="shared" si="314"/>
        <v>141.73963944131972</v>
      </c>
      <c r="J10190" s="41">
        <f t="shared" si="315"/>
        <v>2.3291666666666667E-4</v>
      </c>
      <c r="K10190" s="42">
        <f t="shared" si="316"/>
        <v>5.2423447043160465</v>
      </c>
      <c r="L10190" s="41">
        <f t="shared" si="317"/>
        <v>2.2369034011715527E-4</v>
      </c>
      <c r="M10190" s="42">
        <f t="shared" si="318"/>
        <v>4.9561494768218939</v>
      </c>
    </row>
    <row r="10191" spans="1:13" x14ac:dyDescent="0.2">
      <c r="A10191" s="84">
        <v>360</v>
      </c>
      <c r="B10191" s="85">
        <v>43514</v>
      </c>
      <c r="C10191" s="105">
        <v>14.37</v>
      </c>
      <c r="D10191" s="195">
        <f t="shared" si="311"/>
        <v>1</v>
      </c>
      <c r="F10191" s="96">
        <v>2.44</v>
      </c>
      <c r="G10191" s="91">
        <f t="shared" si="312"/>
        <v>8.4049999999999994</v>
      </c>
      <c r="H10191" s="41">
        <f t="shared" si="313"/>
        <v>2.2420298366343516E-4</v>
      </c>
      <c r="I10191" s="42">
        <f t="shared" si="314"/>
        <v>141.77141789138585</v>
      </c>
      <c r="J10191" s="41">
        <f t="shared" si="315"/>
        <v>2.3347222222222221E-4</v>
      </c>
      <c r="K10191" s="42">
        <f t="shared" si="316"/>
        <v>5.2425781765382684</v>
      </c>
      <c r="L10191" s="41">
        <f t="shared" si="317"/>
        <v>2.2420298366343516E-4</v>
      </c>
      <c r="M10191" s="42">
        <f t="shared" si="318"/>
        <v>4.9563736798055569</v>
      </c>
    </row>
    <row r="10192" spans="1:13" x14ac:dyDescent="0.2">
      <c r="A10192" s="84">
        <v>360</v>
      </c>
      <c r="B10192" s="85">
        <v>43515</v>
      </c>
      <c r="C10192" s="105">
        <v>14.37</v>
      </c>
      <c r="D10192" s="195">
        <f t="shared" si="311"/>
        <v>1</v>
      </c>
      <c r="F10192" s="96">
        <v>2.44</v>
      </c>
      <c r="G10192" s="91">
        <f t="shared" si="312"/>
        <v>8.4049999999999994</v>
      </c>
      <c r="H10192" s="41">
        <f t="shared" si="313"/>
        <v>2.2420298366343516E-4</v>
      </c>
      <c r="I10192" s="42">
        <f t="shared" si="314"/>
        <v>141.80320346627531</v>
      </c>
      <c r="J10192" s="41">
        <f t="shared" si="315"/>
        <v>2.3347222222222221E-4</v>
      </c>
      <c r="K10192" s="42">
        <f t="shared" si="316"/>
        <v>5.2428116487604903</v>
      </c>
      <c r="L10192" s="41">
        <f t="shared" si="317"/>
        <v>2.2420298366343516E-4</v>
      </c>
      <c r="M10192" s="42">
        <f t="shared" si="318"/>
        <v>4.9565978827892199</v>
      </c>
    </row>
    <row r="10193" spans="1:13" x14ac:dyDescent="0.2">
      <c r="A10193" s="84">
        <v>360</v>
      </c>
      <c r="B10193" s="85">
        <v>43516</v>
      </c>
      <c r="C10193" s="105">
        <v>14.35</v>
      </c>
      <c r="D10193" s="195">
        <f t="shared" si="311"/>
        <v>1</v>
      </c>
      <c r="F10193" s="96">
        <v>2.4500000000000002</v>
      </c>
      <c r="G10193" s="91">
        <f t="shared" si="312"/>
        <v>8.4</v>
      </c>
      <c r="H10193" s="41">
        <f t="shared" si="313"/>
        <v>2.2407483161956954E-4</v>
      </c>
      <c r="I10193" s="42">
        <f t="shared" si="314"/>
        <v>141.83497799521513</v>
      </c>
      <c r="J10193" s="41">
        <f t="shared" si="315"/>
        <v>2.3333333333333333E-4</v>
      </c>
      <c r="K10193" s="42">
        <f t="shared" si="316"/>
        <v>5.2430449820938234</v>
      </c>
      <c r="L10193" s="41">
        <f t="shared" si="317"/>
        <v>2.2407483161956954E-4</v>
      </c>
      <c r="M10193" s="42">
        <f t="shared" si="318"/>
        <v>4.9568219576208392</v>
      </c>
    </row>
    <row r="10194" spans="1:13" x14ac:dyDescent="0.2">
      <c r="A10194" s="84">
        <v>360</v>
      </c>
      <c r="B10194" s="85">
        <v>43517</v>
      </c>
      <c r="C10194" s="105">
        <v>14.32</v>
      </c>
      <c r="D10194" s="195">
        <f t="shared" si="311"/>
        <v>1</v>
      </c>
      <c r="F10194" s="96">
        <v>2.4500000000000002</v>
      </c>
      <c r="G10194" s="91">
        <f t="shared" si="312"/>
        <v>8.3849999999999998</v>
      </c>
      <c r="H10194" s="41">
        <f t="shared" si="313"/>
        <v>2.2369034011715527E-4</v>
      </c>
      <c r="I10194" s="42">
        <f t="shared" si="314"/>
        <v>141.86670510968338</v>
      </c>
      <c r="J10194" s="41">
        <f t="shared" si="315"/>
        <v>2.3291666666666667E-4</v>
      </c>
      <c r="K10194" s="42">
        <f t="shared" si="316"/>
        <v>5.24327789876049</v>
      </c>
      <c r="L10194" s="41">
        <f t="shared" si="317"/>
        <v>2.2369034011715527E-4</v>
      </c>
      <c r="M10194" s="42">
        <f t="shared" si="318"/>
        <v>4.9570456479609568</v>
      </c>
    </row>
    <row r="10195" spans="1:13" x14ac:dyDescent="0.2">
      <c r="A10195" s="84">
        <v>360</v>
      </c>
      <c r="B10195" s="85">
        <v>43518</v>
      </c>
      <c r="C10195" s="105">
        <v>14.34</v>
      </c>
      <c r="D10195" s="195">
        <f t="shared" si="311"/>
        <v>1</v>
      </c>
      <c r="F10195" s="96">
        <v>2.5299999999999998</v>
      </c>
      <c r="G10195" s="91">
        <f t="shared" si="312"/>
        <v>8.4350000000000005</v>
      </c>
      <c r="H10195" s="41">
        <f t="shared" si="313"/>
        <v>2.249717721662936E-4</v>
      </c>
      <c r="I10195" s="42">
        <f t="shared" si="314"/>
        <v>141.8986211137433</v>
      </c>
      <c r="J10195" s="41">
        <f t="shared" si="315"/>
        <v>2.3430555555555558E-4</v>
      </c>
      <c r="K10195" s="42">
        <f t="shared" si="316"/>
        <v>5.2435122043160458</v>
      </c>
      <c r="L10195" s="41">
        <f t="shared" si="317"/>
        <v>2.249717721662936E-4</v>
      </c>
      <c r="M10195" s="42">
        <f t="shared" si="318"/>
        <v>4.9572706197331229</v>
      </c>
    </row>
    <row r="10196" spans="1:13" x14ac:dyDescent="0.2">
      <c r="A10196" s="84">
        <v>360</v>
      </c>
      <c r="B10196" s="85">
        <v>43519</v>
      </c>
      <c r="C10196" s="105">
        <v>14.34</v>
      </c>
      <c r="D10196" s="195">
        <f t="shared" si="311"/>
        <v>1</v>
      </c>
      <c r="F10196" s="96">
        <v>2.5299999999999998</v>
      </c>
      <c r="G10196" s="91">
        <f t="shared" si="312"/>
        <v>8.4350000000000005</v>
      </c>
      <c r="H10196" s="41">
        <f t="shared" si="313"/>
        <v>2.249717721662936E-4</v>
      </c>
      <c r="I10196" s="42">
        <f t="shared" si="314"/>
        <v>141.93054429800321</v>
      </c>
      <c r="J10196" s="41">
        <f t="shared" si="315"/>
        <v>2.3430555555555558E-4</v>
      </c>
      <c r="K10196" s="42">
        <f t="shared" si="316"/>
        <v>5.2437465098716016</v>
      </c>
      <c r="L10196" s="41">
        <f t="shared" si="317"/>
        <v>2.249717721662936E-4</v>
      </c>
      <c r="M10196" s="42">
        <f t="shared" si="318"/>
        <v>4.957495591505289</v>
      </c>
    </row>
    <row r="10197" spans="1:13" x14ac:dyDescent="0.2">
      <c r="A10197" s="84">
        <v>360</v>
      </c>
      <c r="B10197" s="85">
        <v>43520</v>
      </c>
      <c r="C10197" s="105">
        <v>14.34</v>
      </c>
      <c r="D10197" s="195">
        <f t="shared" si="311"/>
        <v>1</v>
      </c>
      <c r="F10197" s="96">
        <v>2.5299999999999998</v>
      </c>
      <c r="G10197" s="91">
        <f t="shared" si="312"/>
        <v>8.4350000000000005</v>
      </c>
      <c r="H10197" s="41">
        <f t="shared" si="313"/>
        <v>2.249717721662936E-4</v>
      </c>
      <c r="I10197" s="42">
        <f t="shared" si="314"/>
        <v>141.96247466407846</v>
      </c>
      <c r="J10197" s="41">
        <f t="shared" si="315"/>
        <v>2.3430555555555558E-4</v>
      </c>
      <c r="K10197" s="42">
        <f t="shared" si="316"/>
        <v>5.2439808154271574</v>
      </c>
      <c r="L10197" s="41">
        <f t="shared" si="317"/>
        <v>2.249717721662936E-4</v>
      </c>
      <c r="M10197" s="42">
        <f t="shared" si="318"/>
        <v>4.957720563277455</v>
      </c>
    </row>
    <row r="10198" spans="1:13" x14ac:dyDescent="0.2">
      <c r="A10198" s="84">
        <v>360</v>
      </c>
      <c r="B10198" s="85">
        <v>43521</v>
      </c>
      <c r="C10198" s="105">
        <v>14.38</v>
      </c>
      <c r="D10198" s="195">
        <f t="shared" si="311"/>
        <v>1</v>
      </c>
      <c r="F10198" s="96">
        <v>2.54</v>
      </c>
      <c r="G10198" s="91">
        <f t="shared" si="312"/>
        <v>8.4600000000000009</v>
      </c>
      <c r="H10198" s="41">
        <f t="shared" si="313"/>
        <v>2.2561226724482353E-4</v>
      </c>
      <c r="I10198" s="42">
        <f t="shared" si="314"/>
        <v>141.9945031398511</v>
      </c>
      <c r="J10198" s="41">
        <f t="shared" si="315"/>
        <v>2.3500000000000002E-4</v>
      </c>
      <c r="K10198" s="42">
        <f t="shared" si="316"/>
        <v>5.2442158154271574</v>
      </c>
      <c r="L10198" s="41">
        <f t="shared" si="317"/>
        <v>2.2561226724482353E-4</v>
      </c>
      <c r="M10198" s="42">
        <f t="shared" si="318"/>
        <v>4.9579461755447003</v>
      </c>
    </row>
    <row r="10199" spans="1:13" x14ac:dyDescent="0.2">
      <c r="A10199" s="84">
        <v>360</v>
      </c>
      <c r="B10199" s="85">
        <v>43522</v>
      </c>
      <c r="C10199" s="105">
        <v>14.44</v>
      </c>
      <c r="D10199" s="195">
        <f t="shared" si="311"/>
        <v>1</v>
      </c>
      <c r="F10199" s="96">
        <v>2.54</v>
      </c>
      <c r="G10199" s="91">
        <f t="shared" si="312"/>
        <v>8.49</v>
      </c>
      <c r="H10199" s="41">
        <f t="shared" si="313"/>
        <v>2.263806670319557E-4</v>
      </c>
      <c r="I10199" s="42">
        <f t="shared" si="314"/>
        <v>142.02664795018677</v>
      </c>
      <c r="J10199" s="41">
        <f t="shared" si="315"/>
        <v>2.3583333333333334E-4</v>
      </c>
      <c r="K10199" s="42">
        <f t="shared" si="316"/>
        <v>5.2444516487604904</v>
      </c>
      <c r="L10199" s="41">
        <f t="shared" si="317"/>
        <v>2.263806670319557E-4</v>
      </c>
      <c r="M10199" s="42">
        <f t="shared" si="318"/>
        <v>4.958172556211732</v>
      </c>
    </row>
    <row r="10200" spans="1:13" x14ac:dyDescent="0.2">
      <c r="A10200" s="84">
        <v>360</v>
      </c>
      <c r="B10200" s="85">
        <v>43523</v>
      </c>
      <c r="C10200" s="105">
        <v>14.45</v>
      </c>
      <c r="D10200" s="195">
        <f t="shared" si="311"/>
        <v>1</v>
      </c>
      <c r="F10200" s="96">
        <v>2.56</v>
      </c>
      <c r="G10200" s="91">
        <f t="shared" si="312"/>
        <v>8.504999999999999</v>
      </c>
      <c r="H10200" s="41">
        <f t="shared" si="313"/>
        <v>2.267647874703016E-4</v>
      </c>
      <c r="I10200" s="42">
        <f t="shared" si="314"/>
        <v>142.0588545928243</v>
      </c>
      <c r="J10200" s="41">
        <f t="shared" si="315"/>
        <v>2.3624999999999997E-4</v>
      </c>
      <c r="K10200" s="42">
        <f t="shared" si="316"/>
        <v>5.2446878987604908</v>
      </c>
      <c r="L10200" s="41">
        <f t="shared" si="317"/>
        <v>2.267647874703016E-4</v>
      </c>
      <c r="M10200" s="42">
        <f t="shared" si="318"/>
        <v>4.9583993209992023</v>
      </c>
    </row>
    <row r="10201" spans="1:13" x14ac:dyDescent="0.2">
      <c r="A10201" s="84">
        <v>360</v>
      </c>
      <c r="B10201" s="85">
        <v>43524</v>
      </c>
      <c r="C10201" s="105">
        <v>14.45</v>
      </c>
      <c r="D10201" s="195">
        <f t="shared" si="311"/>
        <v>1</v>
      </c>
      <c r="F10201" s="96">
        <v>2.54</v>
      </c>
      <c r="G10201" s="91">
        <f t="shared" si="312"/>
        <v>8.4949999999999992</v>
      </c>
      <c r="H10201" s="41">
        <f t="shared" si="313"/>
        <v>2.2650871306217901E-4</v>
      </c>
      <c r="I10201" s="42">
        <f t="shared" si="314"/>
        <v>142.09103216115722</v>
      </c>
      <c r="J10201" s="41">
        <f t="shared" si="315"/>
        <v>2.3597222222222219E-4</v>
      </c>
      <c r="K10201" s="42">
        <f t="shared" si="316"/>
        <v>5.2449238709827126</v>
      </c>
      <c r="L10201" s="41">
        <f t="shared" si="317"/>
        <v>2.2650871306217901E-4</v>
      </c>
      <c r="M10201" s="42">
        <f t="shared" si="318"/>
        <v>4.9586258297122647</v>
      </c>
    </row>
    <row r="10202" spans="1:13" x14ac:dyDescent="0.2">
      <c r="A10202" s="84">
        <v>360</v>
      </c>
      <c r="B10202" s="85">
        <v>43525</v>
      </c>
      <c r="C10202" s="105">
        <v>14.45</v>
      </c>
      <c r="D10202" s="195">
        <f t="shared" si="311"/>
        <v>1</v>
      </c>
      <c r="F10202" s="96">
        <v>2.5499999999999998</v>
      </c>
      <c r="G10202" s="91">
        <f t="shared" si="312"/>
        <v>8.5</v>
      </c>
      <c r="H10202" s="41">
        <f t="shared" si="313"/>
        <v>2.266367532082203E-4</v>
      </c>
      <c r="I10202" s="42">
        <f t="shared" si="314"/>
        <v>142.12323521134621</v>
      </c>
      <c r="J10202" s="41">
        <f t="shared" si="315"/>
        <v>2.3611111111111112E-4</v>
      </c>
      <c r="K10202" s="42">
        <f t="shared" si="316"/>
        <v>5.2451599820938242</v>
      </c>
      <c r="L10202" s="41">
        <f t="shared" si="317"/>
        <v>2.266367532082203E-4</v>
      </c>
      <c r="M10202" s="42">
        <f t="shared" si="318"/>
        <v>4.9588524664654727</v>
      </c>
    </row>
    <row r="10203" spans="1:13" x14ac:dyDescent="0.2">
      <c r="A10203" s="84">
        <v>360</v>
      </c>
      <c r="B10203" s="85">
        <v>43526</v>
      </c>
      <c r="C10203" s="105">
        <v>14.45</v>
      </c>
      <c r="D10203" s="195">
        <f t="shared" si="311"/>
        <v>1</v>
      </c>
      <c r="F10203" s="96">
        <v>2.5499999999999998</v>
      </c>
      <c r="G10203" s="91">
        <f t="shared" si="312"/>
        <v>8.5</v>
      </c>
      <c r="H10203" s="41">
        <f t="shared" si="313"/>
        <v>2.266367532082203E-4</v>
      </c>
      <c r="I10203" s="42">
        <f t="shared" si="314"/>
        <v>142.15544555992997</v>
      </c>
      <c r="J10203" s="41">
        <f t="shared" si="315"/>
        <v>2.3611111111111112E-4</v>
      </c>
      <c r="K10203" s="42">
        <f t="shared" si="316"/>
        <v>5.2453960932049357</v>
      </c>
      <c r="L10203" s="41">
        <f t="shared" si="317"/>
        <v>2.266367532082203E-4</v>
      </c>
      <c r="M10203" s="42">
        <f t="shared" si="318"/>
        <v>4.9590791032186807</v>
      </c>
    </row>
    <row r="10204" spans="1:13" x14ac:dyDescent="0.2">
      <c r="A10204" s="84">
        <v>360</v>
      </c>
      <c r="B10204" s="85">
        <v>43527</v>
      </c>
      <c r="C10204" s="105">
        <v>14.45</v>
      </c>
      <c r="D10204" s="195">
        <f t="shared" si="311"/>
        <v>1</v>
      </c>
      <c r="F10204" s="96">
        <v>2.5499999999999998</v>
      </c>
      <c r="G10204" s="91">
        <f t="shared" si="312"/>
        <v>8.5</v>
      </c>
      <c r="H10204" s="41">
        <f t="shared" si="313"/>
        <v>2.266367532082203E-4</v>
      </c>
      <c r="I10204" s="42">
        <f t="shared" si="314"/>
        <v>142.18766320856255</v>
      </c>
      <c r="J10204" s="41">
        <f t="shared" si="315"/>
        <v>2.3611111111111112E-4</v>
      </c>
      <c r="K10204" s="42">
        <f t="shared" si="316"/>
        <v>5.2456322043160473</v>
      </c>
      <c r="L10204" s="41">
        <f t="shared" si="317"/>
        <v>2.266367532082203E-4</v>
      </c>
      <c r="M10204" s="42">
        <f t="shared" si="318"/>
        <v>4.9593057399718887</v>
      </c>
    </row>
    <row r="10205" spans="1:13" x14ac:dyDescent="0.2">
      <c r="A10205" s="84">
        <v>360</v>
      </c>
      <c r="B10205" s="85">
        <v>43528</v>
      </c>
      <c r="C10205" s="105">
        <v>14.45</v>
      </c>
      <c r="D10205" s="195">
        <f t="shared" si="311"/>
        <v>1</v>
      </c>
      <c r="F10205" s="96">
        <v>2.36</v>
      </c>
      <c r="G10205" s="91">
        <f t="shared" si="312"/>
        <v>8.4049999999999994</v>
      </c>
      <c r="H10205" s="41">
        <f t="shared" si="313"/>
        <v>2.2420298366343516E-4</v>
      </c>
      <c r="I10205" s="42">
        <f t="shared" si="314"/>
        <v>142.21954210689404</v>
      </c>
      <c r="J10205" s="41">
        <f t="shared" si="315"/>
        <v>2.3347222222222221E-4</v>
      </c>
      <c r="K10205" s="42">
        <f t="shared" si="316"/>
        <v>5.2458656765382692</v>
      </c>
      <c r="L10205" s="41">
        <f t="shared" si="317"/>
        <v>2.2420298366343516E-4</v>
      </c>
      <c r="M10205" s="42">
        <f t="shared" si="318"/>
        <v>4.9595299429555517</v>
      </c>
    </row>
    <row r="10206" spans="1:13" x14ac:dyDescent="0.2">
      <c r="A10206" s="84">
        <v>360</v>
      </c>
      <c r="B10206" s="85">
        <v>43529</v>
      </c>
      <c r="C10206" s="105">
        <v>14.46</v>
      </c>
      <c r="D10206" s="195">
        <f t="shared" si="311"/>
        <v>1</v>
      </c>
      <c r="F10206" s="96">
        <v>2.34</v>
      </c>
      <c r="G10206" s="91">
        <f t="shared" si="312"/>
        <v>8.4</v>
      </c>
      <c r="H10206" s="41">
        <f t="shared" si="313"/>
        <v>2.2407483161956954E-4</v>
      </c>
      <c r="I10206" s="42">
        <f t="shared" si="314"/>
        <v>142.25140992684464</v>
      </c>
      <c r="J10206" s="41">
        <f t="shared" si="315"/>
        <v>2.3333333333333333E-4</v>
      </c>
      <c r="K10206" s="42">
        <f t="shared" si="316"/>
        <v>5.2460990098716023</v>
      </c>
      <c r="L10206" s="41">
        <f t="shared" si="317"/>
        <v>2.2407483161956954E-4</v>
      </c>
      <c r="M10206" s="42">
        <f t="shared" si="318"/>
        <v>4.9597540177871711</v>
      </c>
    </row>
    <row r="10207" spans="1:13" x14ac:dyDescent="0.2">
      <c r="A10207" s="84">
        <v>360</v>
      </c>
      <c r="B10207" s="85">
        <v>43530</v>
      </c>
      <c r="C10207" s="105">
        <v>14.45</v>
      </c>
      <c r="D10207" s="195">
        <f t="shared" si="311"/>
        <v>1</v>
      </c>
      <c r="F10207" s="96">
        <v>2.35</v>
      </c>
      <c r="G10207" s="91">
        <f t="shared" si="312"/>
        <v>8.4</v>
      </c>
      <c r="H10207" s="41">
        <f t="shared" si="313"/>
        <v>2.2407483161956954E-4</v>
      </c>
      <c r="I10207" s="42">
        <f t="shared" si="314"/>
        <v>142.28328488757165</v>
      </c>
      <c r="J10207" s="41">
        <f t="shared" si="315"/>
        <v>2.3333333333333333E-4</v>
      </c>
      <c r="K10207" s="42">
        <f t="shared" si="316"/>
        <v>5.2463323432049354</v>
      </c>
      <c r="L10207" s="41">
        <f t="shared" si="317"/>
        <v>2.2407483161956954E-4</v>
      </c>
      <c r="M10207" s="42">
        <f t="shared" si="318"/>
        <v>4.9599780926187904</v>
      </c>
    </row>
    <row r="10208" spans="1:13" x14ac:dyDescent="0.2">
      <c r="A10208" s="84">
        <v>360</v>
      </c>
      <c r="B10208" s="85">
        <v>43531</v>
      </c>
      <c r="C10208" s="105">
        <v>14.42</v>
      </c>
      <c r="D10208" s="195">
        <f t="shared" si="311"/>
        <v>1</v>
      </c>
      <c r="F10208" s="96">
        <v>2.36</v>
      </c>
      <c r="G10208" s="91">
        <f t="shared" si="312"/>
        <v>8.39</v>
      </c>
      <c r="H10208" s="41">
        <f t="shared" si="313"/>
        <v>2.2381850984687368E-4</v>
      </c>
      <c r="I10208" s="42">
        <f t="shared" si="314"/>
        <v>142.3151305203713</v>
      </c>
      <c r="J10208" s="41">
        <f t="shared" si="315"/>
        <v>2.3305555555555558E-4</v>
      </c>
      <c r="K10208" s="42">
        <f t="shared" si="316"/>
        <v>5.2465653987604908</v>
      </c>
      <c r="L10208" s="41">
        <f t="shared" si="317"/>
        <v>2.2381850984687368E-4</v>
      </c>
      <c r="M10208" s="42">
        <f t="shared" si="318"/>
        <v>4.9602019111286371</v>
      </c>
    </row>
    <row r="10209" spans="1:13" x14ac:dyDescent="0.2">
      <c r="A10209" s="84">
        <v>360</v>
      </c>
      <c r="B10209" s="85">
        <v>43532</v>
      </c>
      <c r="C10209" s="105">
        <v>14.42</v>
      </c>
      <c r="D10209" s="195">
        <f t="shared" si="311"/>
        <v>1</v>
      </c>
      <c r="F10209" s="96">
        <v>2.37</v>
      </c>
      <c r="G10209" s="91">
        <f t="shared" ref="G10209:G10272" si="319">(C10209+F10209)/2</f>
        <v>8.3949999999999996</v>
      </c>
      <c r="H10209" s="41">
        <f t="shared" ref="H10209:H10226" si="320">((1+G10209/100)^(1/360))-1</f>
        <v>2.2394667368086374E-4</v>
      </c>
      <c r="I10209" s="42">
        <f t="shared" ref="I10209:I10226" si="321">I10208*(1+H10209)</f>
        <v>142.3470015204658</v>
      </c>
      <c r="J10209" s="41">
        <f t="shared" ref="J10209:J10272" si="322">((C10209+F10209)/2)/36000</f>
        <v>2.3319444444444443E-4</v>
      </c>
      <c r="K10209" s="42">
        <f t="shared" ref="K10209:K10272" si="323">K10208+J10209</f>
        <v>5.246798593204935</v>
      </c>
      <c r="L10209" s="41">
        <f t="shared" ref="L10209:L10226" si="324">((1+G10209/100)^(1/360))-1</f>
        <v>2.2394667368086374E-4</v>
      </c>
      <c r="M10209" s="42">
        <f t="shared" ref="M10209:M10226" si="325">M10208+L10209</f>
        <v>4.9604258578023179</v>
      </c>
    </row>
    <row r="10210" spans="1:13" x14ac:dyDescent="0.2">
      <c r="A10210" s="84">
        <v>360</v>
      </c>
      <c r="B10210" s="85">
        <v>43533</v>
      </c>
      <c r="C10210" s="105">
        <v>14.41</v>
      </c>
      <c r="D10210" s="195">
        <f t="shared" si="311"/>
        <v>1</v>
      </c>
      <c r="F10210" s="96">
        <v>2.37</v>
      </c>
      <c r="G10210" s="91">
        <f t="shared" si="319"/>
        <v>8.39</v>
      </c>
      <c r="H10210" s="41">
        <f t="shared" si="320"/>
        <v>2.2381850984687368E-4</v>
      </c>
      <c r="I10210" s="42">
        <f t="shared" si="321"/>
        <v>142.37886141422729</v>
      </c>
      <c r="J10210" s="41">
        <f t="shared" si="322"/>
        <v>2.3305555555555558E-4</v>
      </c>
      <c r="K10210" s="42">
        <f t="shared" si="323"/>
        <v>5.2470316487604904</v>
      </c>
      <c r="L10210" s="41">
        <f t="shared" si="324"/>
        <v>2.2381850984687368E-4</v>
      </c>
      <c r="M10210" s="42">
        <f t="shared" si="325"/>
        <v>4.9606496763121646</v>
      </c>
    </row>
    <row r="10211" spans="1:13" x14ac:dyDescent="0.2">
      <c r="A10211" s="84">
        <v>360</v>
      </c>
      <c r="B10211" s="85">
        <v>43534</v>
      </c>
      <c r="C10211" s="105">
        <v>14.41</v>
      </c>
      <c r="D10211" s="195">
        <f t="shared" si="311"/>
        <v>1</v>
      </c>
      <c r="F10211" s="96">
        <v>2.37</v>
      </c>
      <c r="G10211" s="91">
        <f t="shared" si="319"/>
        <v>8.39</v>
      </c>
      <c r="H10211" s="41">
        <f t="shared" si="320"/>
        <v>2.2381850984687368E-4</v>
      </c>
      <c r="I10211" s="42">
        <f t="shared" si="321"/>
        <v>142.4107284388227</v>
      </c>
      <c r="J10211" s="41">
        <f t="shared" si="322"/>
        <v>2.3305555555555558E-4</v>
      </c>
      <c r="K10211" s="42">
        <f t="shared" si="323"/>
        <v>5.2472647043160459</v>
      </c>
      <c r="L10211" s="41">
        <f t="shared" si="324"/>
        <v>2.2381850984687368E-4</v>
      </c>
      <c r="M10211" s="42">
        <f t="shared" si="325"/>
        <v>4.9608734948220112</v>
      </c>
    </row>
    <row r="10212" spans="1:13" x14ac:dyDescent="0.2">
      <c r="A10212" s="84">
        <v>360</v>
      </c>
      <c r="B10212" s="85">
        <v>43535</v>
      </c>
      <c r="C10212" s="105">
        <v>14.44</v>
      </c>
      <c r="D10212" s="195">
        <f t="shared" si="311"/>
        <v>1</v>
      </c>
      <c r="F10212" s="96">
        <v>2.39</v>
      </c>
      <c r="G10212" s="91">
        <f t="shared" si="319"/>
        <v>8.4149999999999991</v>
      </c>
      <c r="H10212" s="41">
        <f t="shared" si="320"/>
        <v>2.2445927006886635E-4</v>
      </c>
      <c r="I10212" s="42">
        <f t="shared" si="321"/>
        <v>142.44269384697805</v>
      </c>
      <c r="J10212" s="41">
        <f t="shared" si="322"/>
        <v>2.3374999999999999E-4</v>
      </c>
      <c r="K10212" s="42">
        <f t="shared" si="323"/>
        <v>5.2474984543160454</v>
      </c>
      <c r="L10212" s="41">
        <f t="shared" si="324"/>
        <v>2.2445927006886635E-4</v>
      </c>
      <c r="M10212" s="42">
        <f t="shared" si="325"/>
        <v>4.9610979540920805</v>
      </c>
    </row>
    <row r="10213" spans="1:13" x14ac:dyDescent="0.2">
      <c r="A10213" s="84">
        <v>360</v>
      </c>
      <c r="B10213" s="85">
        <v>43536</v>
      </c>
      <c r="C10213" s="105">
        <v>14.48</v>
      </c>
      <c r="D10213" s="195">
        <f t="shared" si="311"/>
        <v>1</v>
      </c>
      <c r="F10213" s="96">
        <v>2.38</v>
      </c>
      <c r="G10213" s="91">
        <f t="shared" si="319"/>
        <v>8.43</v>
      </c>
      <c r="H10213" s="41">
        <f t="shared" si="320"/>
        <v>2.2484365547970064E-4</v>
      </c>
      <c r="I10213" s="42">
        <f t="shared" si="321"/>
        <v>142.47472118295897</v>
      </c>
      <c r="J10213" s="41">
        <f t="shared" si="322"/>
        <v>2.3416666666666665E-4</v>
      </c>
      <c r="K10213" s="42">
        <f t="shared" si="323"/>
        <v>5.2477326209827124</v>
      </c>
      <c r="L10213" s="41">
        <f t="shared" si="324"/>
        <v>2.2484365547970064E-4</v>
      </c>
      <c r="M10213" s="42">
        <f t="shared" si="325"/>
        <v>4.9613227977475605</v>
      </c>
    </row>
    <row r="10214" spans="1:13" x14ac:dyDescent="0.2">
      <c r="A10214" s="84">
        <v>360</v>
      </c>
      <c r="B10214" s="85">
        <v>43537</v>
      </c>
      <c r="C10214" s="105">
        <v>14.48</v>
      </c>
      <c r="D10214" s="195">
        <f t="shared" si="311"/>
        <v>1</v>
      </c>
      <c r="F10214" s="96">
        <v>2.38</v>
      </c>
      <c r="G10214" s="91">
        <f t="shared" si="319"/>
        <v>8.43</v>
      </c>
      <c r="H10214" s="41">
        <f t="shared" si="320"/>
        <v>2.2484365547970064E-4</v>
      </c>
      <c r="I10214" s="42">
        <f t="shared" si="321"/>
        <v>142.50675572008319</v>
      </c>
      <c r="J10214" s="41">
        <f t="shared" si="322"/>
        <v>2.3416666666666665E-4</v>
      </c>
      <c r="K10214" s="42">
        <f t="shared" si="323"/>
        <v>5.2479667876493794</v>
      </c>
      <c r="L10214" s="41">
        <f t="shared" si="324"/>
        <v>2.2484365547970064E-4</v>
      </c>
      <c r="M10214" s="42">
        <f t="shared" si="325"/>
        <v>4.9615476414030404</v>
      </c>
    </row>
    <row r="10215" spans="1:13" x14ac:dyDescent="0.2">
      <c r="A10215" s="84">
        <v>360</v>
      </c>
      <c r="B10215" s="85">
        <v>43538</v>
      </c>
      <c r="C10215" s="105">
        <v>14.48</v>
      </c>
      <c r="D10215" s="195">
        <f t="shared" si="311"/>
        <v>1</v>
      </c>
      <c r="F10215" s="96">
        <v>2.38</v>
      </c>
      <c r="G10215" s="91">
        <f t="shared" si="319"/>
        <v>8.43</v>
      </c>
      <c r="H10215" s="41">
        <f t="shared" si="320"/>
        <v>2.2484365547970064E-4</v>
      </c>
      <c r="I10215" s="42">
        <f t="shared" si="321"/>
        <v>142.53879745996986</v>
      </c>
      <c r="J10215" s="41">
        <f t="shared" si="322"/>
        <v>2.3416666666666665E-4</v>
      </c>
      <c r="K10215" s="42">
        <f t="shared" si="323"/>
        <v>5.2482009543160464</v>
      </c>
      <c r="L10215" s="41">
        <f t="shared" si="324"/>
        <v>2.2484365547970064E-4</v>
      </c>
      <c r="M10215" s="42">
        <f t="shared" si="325"/>
        <v>4.9617724850585203</v>
      </c>
    </row>
    <row r="10216" spans="1:13" x14ac:dyDescent="0.2">
      <c r="A10216" s="84">
        <v>360</v>
      </c>
      <c r="B10216" s="85">
        <v>43539</v>
      </c>
      <c r="C10216" s="105">
        <v>14.5</v>
      </c>
      <c r="D10216" s="195">
        <f t="shared" si="311"/>
        <v>1</v>
      </c>
      <c r="F10216" s="96">
        <v>2.4</v>
      </c>
      <c r="G10216" s="91">
        <f t="shared" si="319"/>
        <v>8.4499999999999993</v>
      </c>
      <c r="H10216" s="41">
        <f t="shared" si="320"/>
        <v>2.2535608688190045E-4</v>
      </c>
      <c r="I10216" s="42">
        <f t="shared" si="321"/>
        <v>142.57091944559428</v>
      </c>
      <c r="J10216" s="41">
        <f t="shared" si="322"/>
        <v>2.3472222222222221E-4</v>
      </c>
      <c r="K10216" s="42">
        <f t="shared" si="323"/>
        <v>5.2484356765382687</v>
      </c>
      <c r="L10216" s="41">
        <f t="shared" si="324"/>
        <v>2.2535608688190045E-4</v>
      </c>
      <c r="M10216" s="42">
        <f t="shared" si="325"/>
        <v>4.9619978411454024</v>
      </c>
    </row>
    <row r="10217" spans="1:13" x14ac:dyDescent="0.2">
      <c r="A10217" s="84">
        <v>360</v>
      </c>
      <c r="B10217" s="85">
        <v>43540</v>
      </c>
      <c r="C10217" s="105">
        <v>14.5</v>
      </c>
      <c r="D10217" s="195">
        <f t="shared" si="311"/>
        <v>1</v>
      </c>
      <c r="F10217" s="96">
        <v>2.4</v>
      </c>
      <c r="G10217" s="91">
        <f t="shared" si="319"/>
        <v>8.4499999999999993</v>
      </c>
      <c r="H10217" s="41">
        <f t="shared" si="320"/>
        <v>2.2535608688190045E-4</v>
      </c>
      <c r="I10217" s="42">
        <f t="shared" si="321"/>
        <v>142.6030486701037</v>
      </c>
      <c r="J10217" s="41">
        <f t="shared" si="322"/>
        <v>2.3472222222222221E-4</v>
      </c>
      <c r="K10217" s="42">
        <f t="shared" si="323"/>
        <v>5.248670398760491</v>
      </c>
      <c r="L10217" s="41">
        <f t="shared" si="324"/>
        <v>2.2535608688190045E-4</v>
      </c>
      <c r="M10217" s="42">
        <f t="shared" si="325"/>
        <v>4.9622231972322846</v>
      </c>
    </row>
    <row r="10218" spans="1:13" x14ac:dyDescent="0.2">
      <c r="A10218" s="84">
        <v>360</v>
      </c>
      <c r="B10218" s="85">
        <v>43541</v>
      </c>
      <c r="C10218" s="105">
        <v>14.5</v>
      </c>
      <c r="D10218" s="195">
        <f t="shared" si="311"/>
        <v>1</v>
      </c>
      <c r="F10218" s="96">
        <v>2.4</v>
      </c>
      <c r="G10218" s="91">
        <f t="shared" si="319"/>
        <v>8.4499999999999993</v>
      </c>
      <c r="H10218" s="41">
        <f t="shared" si="320"/>
        <v>2.2535608688190045E-4</v>
      </c>
      <c r="I10218" s="42">
        <f t="shared" si="321"/>
        <v>142.63518513512943</v>
      </c>
      <c r="J10218" s="41">
        <f t="shared" si="322"/>
        <v>2.3472222222222221E-4</v>
      </c>
      <c r="K10218" s="42">
        <f t="shared" si="323"/>
        <v>5.2489051209827133</v>
      </c>
      <c r="L10218" s="41">
        <f t="shared" si="324"/>
        <v>2.2535608688190045E-4</v>
      </c>
      <c r="M10218" s="42">
        <f t="shared" si="325"/>
        <v>4.9624485533191667</v>
      </c>
    </row>
    <row r="10219" spans="1:13" x14ac:dyDescent="0.2">
      <c r="A10219" s="84">
        <v>360</v>
      </c>
      <c r="B10219" s="85">
        <v>43542</v>
      </c>
      <c r="C10219" s="105">
        <v>14.5</v>
      </c>
      <c r="D10219" s="195">
        <f t="shared" si="311"/>
        <v>1</v>
      </c>
      <c r="F10219" s="96">
        <v>2.39</v>
      </c>
      <c r="G10219" s="91">
        <f t="shared" si="319"/>
        <v>8.4450000000000003</v>
      </c>
      <c r="H10219" s="41">
        <f t="shared" si="320"/>
        <v>2.2522798786672737E-4</v>
      </c>
      <c r="I10219" s="42">
        <f t="shared" si="321"/>
        <v>142.66731057087642</v>
      </c>
      <c r="J10219" s="41">
        <f t="shared" si="322"/>
        <v>2.3458333333333333E-4</v>
      </c>
      <c r="K10219" s="42">
        <f t="shared" si="323"/>
        <v>5.2491397043160468</v>
      </c>
      <c r="L10219" s="41">
        <f t="shared" si="324"/>
        <v>2.2522798786672737E-4</v>
      </c>
      <c r="M10219" s="42">
        <f t="shared" si="325"/>
        <v>4.9626737813070338</v>
      </c>
    </row>
    <row r="10220" spans="1:13" x14ac:dyDescent="0.2">
      <c r="A10220" s="84">
        <v>360</v>
      </c>
      <c r="B10220" s="85">
        <v>43543</v>
      </c>
      <c r="C10220" s="105">
        <v>14.51</v>
      </c>
      <c r="D10220" s="195">
        <f t="shared" si="311"/>
        <v>1</v>
      </c>
      <c r="F10220" s="96">
        <v>2.37</v>
      </c>
      <c r="G10220" s="91">
        <f t="shared" si="319"/>
        <v>8.44</v>
      </c>
      <c r="H10220" s="41">
        <f t="shared" si="320"/>
        <v>2.2509988296182115E-4</v>
      </c>
      <c r="I10220" s="42">
        <f t="shared" si="321"/>
        <v>142.69942496578841</v>
      </c>
      <c r="J10220" s="41">
        <f t="shared" si="322"/>
        <v>2.3444444444444443E-4</v>
      </c>
      <c r="K10220" s="42">
        <f t="shared" si="323"/>
        <v>5.2493741487604915</v>
      </c>
      <c r="L10220" s="41">
        <f t="shared" si="324"/>
        <v>2.2509988296182115E-4</v>
      </c>
      <c r="M10220" s="42">
        <f t="shared" si="325"/>
        <v>4.9628988811899957</v>
      </c>
    </row>
    <row r="10221" spans="1:13" x14ac:dyDescent="0.2">
      <c r="A10221" s="84">
        <v>360</v>
      </c>
      <c r="B10221" s="85">
        <v>43544</v>
      </c>
      <c r="C10221" s="105">
        <v>14.52</v>
      </c>
      <c r="D10221" s="195">
        <f t="shared" si="311"/>
        <v>1</v>
      </c>
      <c r="F10221" s="96">
        <v>2.38</v>
      </c>
      <c r="G10221" s="91">
        <f t="shared" si="319"/>
        <v>8.4499999999999993</v>
      </c>
      <c r="H10221" s="41">
        <f t="shared" si="320"/>
        <v>2.2535608688190045E-4</v>
      </c>
      <c r="I10221" s="42">
        <f t="shared" si="321"/>
        <v>142.73158314979901</v>
      </c>
      <c r="J10221" s="41">
        <f t="shared" si="322"/>
        <v>2.3472222222222221E-4</v>
      </c>
      <c r="K10221" s="42">
        <f t="shared" si="323"/>
        <v>5.2496088709827138</v>
      </c>
      <c r="L10221" s="41">
        <f t="shared" si="324"/>
        <v>2.2535608688190045E-4</v>
      </c>
      <c r="M10221" s="42">
        <f t="shared" si="325"/>
        <v>4.9631242372768778</v>
      </c>
    </row>
    <row r="10222" spans="1:13" x14ac:dyDescent="0.2">
      <c r="A10222" s="84">
        <v>360</v>
      </c>
      <c r="B10222" s="85">
        <v>43545</v>
      </c>
      <c r="C10222" s="105">
        <v>14.51</v>
      </c>
      <c r="D10222" s="195">
        <f t="shared" si="311"/>
        <v>1</v>
      </c>
      <c r="F10222" s="96">
        <v>2.4</v>
      </c>
      <c r="G10222" s="91">
        <f t="shared" si="319"/>
        <v>8.4550000000000001</v>
      </c>
      <c r="H10222" s="41">
        <f t="shared" si="320"/>
        <v>2.2548418000778447E-4</v>
      </c>
      <c r="I10222" s="42">
        <f t="shared" si="321"/>
        <v>142.76376686378674</v>
      </c>
      <c r="J10222" s="41">
        <f t="shared" si="322"/>
        <v>2.3486111111111112E-4</v>
      </c>
      <c r="K10222" s="42">
        <f t="shared" si="323"/>
        <v>5.2498437320938249</v>
      </c>
      <c r="L10222" s="41">
        <f t="shared" si="324"/>
        <v>2.2548418000778447E-4</v>
      </c>
      <c r="M10222" s="42">
        <f t="shared" si="325"/>
        <v>4.9633497214568854</v>
      </c>
    </row>
    <row r="10223" spans="1:13" x14ac:dyDescent="0.2">
      <c r="A10223" s="84">
        <v>360</v>
      </c>
      <c r="B10223" s="85">
        <v>43546</v>
      </c>
      <c r="C10223" s="105">
        <v>14.48</v>
      </c>
      <c r="D10223" s="195">
        <f t="shared" si="311"/>
        <v>1</v>
      </c>
      <c r="F10223" s="96">
        <v>2.39</v>
      </c>
      <c r="G10223" s="91">
        <f t="shared" si="319"/>
        <v>8.4350000000000005</v>
      </c>
      <c r="H10223" s="41">
        <f t="shared" si="320"/>
        <v>2.249717721662936E-4</v>
      </c>
      <c r="I10223" s="42">
        <f t="shared" si="321"/>
        <v>142.79588468141921</v>
      </c>
      <c r="J10223" s="41">
        <f t="shared" si="322"/>
        <v>2.3430555555555558E-4</v>
      </c>
      <c r="K10223" s="42">
        <f t="shared" si="323"/>
        <v>5.2500780376493807</v>
      </c>
      <c r="L10223" s="41">
        <f t="shared" si="324"/>
        <v>2.249717721662936E-4</v>
      </c>
      <c r="M10223" s="42">
        <f t="shared" si="325"/>
        <v>4.9635746932290514</v>
      </c>
    </row>
    <row r="10224" spans="1:13" x14ac:dyDescent="0.2">
      <c r="A10224" s="84">
        <v>360</v>
      </c>
      <c r="B10224" s="85">
        <v>43547</v>
      </c>
      <c r="C10224" s="105">
        <v>14.48</v>
      </c>
      <c r="D10224" s="195">
        <f t="shared" si="311"/>
        <v>1</v>
      </c>
      <c r="F10224" s="96">
        <v>2.39</v>
      </c>
      <c r="G10224" s="91">
        <f t="shared" si="319"/>
        <v>8.4350000000000005</v>
      </c>
      <c r="H10224" s="41">
        <f t="shared" si="320"/>
        <v>2.249717721662936E-4</v>
      </c>
      <c r="I10224" s="42">
        <f t="shared" si="321"/>
        <v>142.82800972465404</v>
      </c>
      <c r="J10224" s="41">
        <f t="shared" si="322"/>
        <v>2.3430555555555558E-4</v>
      </c>
      <c r="K10224" s="42">
        <f t="shared" si="323"/>
        <v>5.2503123432049366</v>
      </c>
      <c r="L10224" s="41">
        <f t="shared" si="324"/>
        <v>2.249717721662936E-4</v>
      </c>
      <c r="M10224" s="42">
        <f t="shared" si="325"/>
        <v>4.9637996650012175</v>
      </c>
    </row>
    <row r="10225" spans="1:13" x14ac:dyDescent="0.2">
      <c r="A10225" s="84">
        <v>360</v>
      </c>
      <c r="B10225" s="85">
        <v>43548</v>
      </c>
      <c r="C10225" s="105">
        <v>14.48</v>
      </c>
      <c r="D10225" s="195">
        <f t="shared" si="311"/>
        <v>1</v>
      </c>
      <c r="F10225" s="96">
        <v>2.39</v>
      </c>
      <c r="G10225" s="91">
        <f t="shared" si="319"/>
        <v>8.4350000000000005</v>
      </c>
      <c r="H10225" s="41">
        <f t="shared" si="320"/>
        <v>2.249717721662936E-4</v>
      </c>
      <c r="I10225" s="42">
        <f t="shared" si="321"/>
        <v>142.86014199511678</v>
      </c>
      <c r="J10225" s="41">
        <f t="shared" si="322"/>
        <v>2.3430555555555558E-4</v>
      </c>
      <c r="K10225" s="42">
        <f t="shared" si="323"/>
        <v>5.2505466487604924</v>
      </c>
      <c r="L10225" s="41">
        <f t="shared" si="324"/>
        <v>2.249717721662936E-4</v>
      </c>
      <c r="M10225" s="42">
        <f t="shared" si="325"/>
        <v>4.9640246367733836</v>
      </c>
    </row>
    <row r="10226" spans="1:13" x14ac:dyDescent="0.2">
      <c r="A10226" s="84">
        <v>360</v>
      </c>
      <c r="B10226" s="85">
        <v>43549</v>
      </c>
      <c r="C10226" s="105">
        <v>14.5</v>
      </c>
      <c r="D10226" s="195">
        <f t="shared" si="311"/>
        <v>1</v>
      </c>
      <c r="F10226" s="96">
        <v>2.4</v>
      </c>
      <c r="G10226" s="91">
        <f t="shared" si="319"/>
        <v>8.4499999999999993</v>
      </c>
      <c r="H10226" s="41">
        <f t="shared" si="320"/>
        <v>2.2535608688190045E-4</v>
      </c>
      <c r="I10226" s="42">
        <f t="shared" si="321"/>
        <v>142.89233639768818</v>
      </c>
      <c r="J10226" s="41">
        <f t="shared" si="322"/>
        <v>2.3472222222222221E-4</v>
      </c>
      <c r="K10226" s="42">
        <f t="shared" si="323"/>
        <v>5.2507813709827147</v>
      </c>
      <c r="L10226" s="41">
        <f t="shared" si="324"/>
        <v>2.2535608688190045E-4</v>
      </c>
      <c r="M10226" s="42">
        <f t="shared" si="325"/>
        <v>4.9642499928602657</v>
      </c>
    </row>
    <row r="10227" spans="1:13" s="204" customFormat="1" x14ac:dyDescent="0.2">
      <c r="A10227" s="84">
        <v>360</v>
      </c>
      <c r="B10227" s="198">
        <v>43550</v>
      </c>
      <c r="C10227" s="199">
        <v>14.56</v>
      </c>
      <c r="D10227" s="195">
        <f t="shared" si="311"/>
        <v>1</v>
      </c>
      <c r="E10227"/>
      <c r="F10227" s="200">
        <v>2.39</v>
      </c>
      <c r="G10227" s="201">
        <f t="shared" si="319"/>
        <v>8.4749999999999996</v>
      </c>
      <c r="H10227" s="202">
        <f t="shared" ref="H10227:H10290" si="326">ROUND(((1+G10227/100)^(1/360))-1,8)</f>
        <v>2.2599999999999999E-4</v>
      </c>
      <c r="I10227" s="203">
        <f t="shared" ref="I10227:I10290" si="327">ROUND(I10226*(1+H10227),8)</f>
        <v>142.92463007000001</v>
      </c>
      <c r="J10227" s="202">
        <f t="shared" si="322"/>
        <v>2.3541666666666665E-4</v>
      </c>
      <c r="K10227" s="203">
        <f t="shared" si="323"/>
        <v>5.2510167876493812</v>
      </c>
      <c r="L10227" s="202">
        <f t="shared" ref="L10227:L10290" si="328">ROUND(((1+G10227/100)^(1/360))-1,8)</f>
        <v>2.2599999999999999E-4</v>
      </c>
      <c r="M10227" s="203">
        <f t="shared" ref="M10227:M10290" si="329">ROUND(M10226+L10227,8)</f>
        <v>4.9644759900000004</v>
      </c>
    </row>
    <row r="10228" spans="1:13" s="204" customFormat="1" x14ac:dyDescent="0.2">
      <c r="A10228" s="84">
        <v>360</v>
      </c>
      <c r="B10228" s="198">
        <v>43551</v>
      </c>
      <c r="C10228" s="199">
        <v>14.56</v>
      </c>
      <c r="D10228" s="195">
        <f t="shared" si="311"/>
        <v>1</v>
      </c>
      <c r="E10228"/>
      <c r="F10228" s="200">
        <v>2.48</v>
      </c>
      <c r="G10228" s="201">
        <f t="shared" si="319"/>
        <v>8.52</v>
      </c>
      <c r="H10228" s="202">
        <f t="shared" si="326"/>
        <v>2.2714999999999999E-4</v>
      </c>
      <c r="I10228" s="203">
        <f t="shared" si="327"/>
        <v>142.95709539999999</v>
      </c>
      <c r="J10228" s="202">
        <f t="shared" si="322"/>
        <v>2.3666666666666665E-4</v>
      </c>
      <c r="K10228" s="203">
        <f t="shared" si="323"/>
        <v>5.2512534543160481</v>
      </c>
      <c r="L10228" s="202">
        <f t="shared" si="328"/>
        <v>2.2714999999999999E-4</v>
      </c>
      <c r="M10228" s="203">
        <f t="shared" si="329"/>
        <v>4.9647031400000001</v>
      </c>
    </row>
    <row r="10229" spans="1:13" s="204" customFormat="1" x14ac:dyDescent="0.2">
      <c r="A10229" s="84">
        <v>360</v>
      </c>
      <c r="B10229" s="198">
        <v>43552</v>
      </c>
      <c r="C10229" s="199">
        <v>14.6</v>
      </c>
      <c r="D10229" s="195">
        <f t="shared" si="311"/>
        <v>1</v>
      </c>
      <c r="E10229"/>
      <c r="F10229" s="200">
        <v>2.5299999999999998</v>
      </c>
      <c r="G10229" s="201">
        <f t="shared" si="319"/>
        <v>8.5649999999999995</v>
      </c>
      <c r="H10229" s="202">
        <f t="shared" si="326"/>
        <v>2.2829999999999999E-4</v>
      </c>
      <c r="I10229" s="203">
        <f t="shared" si="327"/>
        <v>142.9897325</v>
      </c>
      <c r="J10229" s="202">
        <f t="shared" si="322"/>
        <v>2.3791666666666666E-4</v>
      </c>
      <c r="K10229" s="203">
        <f t="shared" si="323"/>
        <v>5.2514913709827145</v>
      </c>
      <c r="L10229" s="202">
        <f t="shared" si="328"/>
        <v>2.2829999999999999E-4</v>
      </c>
      <c r="M10229" s="203">
        <f t="shared" si="329"/>
        <v>4.96493144</v>
      </c>
    </row>
    <row r="10230" spans="1:13" s="204" customFormat="1" x14ac:dyDescent="0.2">
      <c r="A10230" s="84">
        <v>360</v>
      </c>
      <c r="B10230" s="198">
        <v>43553</v>
      </c>
      <c r="C10230" s="199">
        <v>14.6</v>
      </c>
      <c r="D10230" s="195">
        <f t="shared" si="311"/>
        <v>1</v>
      </c>
      <c r="E10230"/>
      <c r="F10230" s="200">
        <v>2.52</v>
      </c>
      <c r="G10230" s="201">
        <f t="shared" si="319"/>
        <v>8.56</v>
      </c>
      <c r="H10230" s="202">
        <f t="shared" si="326"/>
        <v>2.2817000000000001E-4</v>
      </c>
      <c r="I10230" s="203">
        <f t="shared" si="327"/>
        <v>143.02235847</v>
      </c>
      <c r="J10230" s="202">
        <f t="shared" si="322"/>
        <v>2.3777777777777778E-4</v>
      </c>
      <c r="K10230" s="203">
        <f t="shared" si="323"/>
        <v>5.251729148760492</v>
      </c>
      <c r="L10230" s="202">
        <f t="shared" si="328"/>
        <v>2.2817000000000001E-4</v>
      </c>
      <c r="M10230" s="203">
        <f t="shared" si="329"/>
        <v>4.9651596099999997</v>
      </c>
    </row>
    <row r="10231" spans="1:13" s="204" customFormat="1" x14ac:dyDescent="0.2">
      <c r="A10231" s="84">
        <v>360</v>
      </c>
      <c r="B10231" s="198">
        <v>43554</v>
      </c>
      <c r="C10231" s="199">
        <v>14.6</v>
      </c>
      <c r="D10231" s="195">
        <f t="shared" si="311"/>
        <v>1</v>
      </c>
      <c r="E10231"/>
      <c r="F10231" s="200">
        <v>2.52</v>
      </c>
      <c r="G10231" s="201">
        <f t="shared" si="319"/>
        <v>8.56</v>
      </c>
      <c r="H10231" s="202">
        <f t="shared" si="326"/>
        <v>2.2817000000000001E-4</v>
      </c>
      <c r="I10231" s="203">
        <f t="shared" si="327"/>
        <v>143.05499187999999</v>
      </c>
      <c r="J10231" s="202">
        <f t="shared" si="322"/>
        <v>2.3777777777777778E-4</v>
      </c>
      <c r="K10231" s="203">
        <f t="shared" si="323"/>
        <v>5.2519669265382696</v>
      </c>
      <c r="L10231" s="202">
        <f t="shared" si="328"/>
        <v>2.2817000000000001E-4</v>
      </c>
      <c r="M10231" s="203">
        <f t="shared" si="329"/>
        <v>4.9653877800000004</v>
      </c>
    </row>
    <row r="10232" spans="1:13" s="204" customFormat="1" x14ac:dyDescent="0.2">
      <c r="A10232" s="84">
        <v>360</v>
      </c>
      <c r="B10232" s="198">
        <v>43555</v>
      </c>
      <c r="C10232" s="199">
        <v>14.6</v>
      </c>
      <c r="D10232" s="195">
        <f t="shared" si="311"/>
        <v>1</v>
      </c>
      <c r="E10232"/>
      <c r="F10232" s="200">
        <v>2.52</v>
      </c>
      <c r="G10232" s="201">
        <f t="shared" si="319"/>
        <v>8.56</v>
      </c>
      <c r="H10232" s="202">
        <f t="shared" si="326"/>
        <v>2.2817000000000001E-4</v>
      </c>
      <c r="I10232" s="203">
        <f t="shared" si="327"/>
        <v>143.08763274</v>
      </c>
      <c r="J10232" s="202">
        <f t="shared" si="322"/>
        <v>2.3777777777777778E-4</v>
      </c>
      <c r="K10232" s="203">
        <f t="shared" si="323"/>
        <v>5.2522047043160471</v>
      </c>
      <c r="L10232" s="202">
        <f t="shared" si="328"/>
        <v>2.2817000000000001E-4</v>
      </c>
      <c r="M10232" s="203">
        <f t="shared" si="329"/>
        <v>4.9656159500000001</v>
      </c>
    </row>
    <row r="10233" spans="1:13" s="204" customFormat="1" x14ac:dyDescent="0.2">
      <c r="A10233" s="84">
        <v>360</v>
      </c>
      <c r="B10233" s="198">
        <v>43556</v>
      </c>
      <c r="C10233" s="199">
        <v>14.54</v>
      </c>
      <c r="D10233" s="195">
        <f t="shared" si="311"/>
        <v>1</v>
      </c>
      <c r="E10233"/>
      <c r="F10233" s="200">
        <v>2.54</v>
      </c>
      <c r="G10233" s="201">
        <f t="shared" si="319"/>
        <v>8.5399999999999991</v>
      </c>
      <c r="H10233" s="202">
        <f t="shared" si="326"/>
        <v>2.2766E-4</v>
      </c>
      <c r="I10233" s="203">
        <f t="shared" si="327"/>
        <v>143.12020806999999</v>
      </c>
      <c r="J10233" s="202">
        <f t="shared" si="322"/>
        <v>2.3722222222222219E-4</v>
      </c>
      <c r="K10233" s="203">
        <f t="shared" si="323"/>
        <v>5.2524419265382694</v>
      </c>
      <c r="L10233" s="202">
        <f t="shared" si="328"/>
        <v>2.2766E-4</v>
      </c>
      <c r="M10233" s="203">
        <f t="shared" si="329"/>
        <v>4.9658436100000003</v>
      </c>
    </row>
    <row r="10234" spans="1:13" s="204" customFormat="1" x14ac:dyDescent="0.2">
      <c r="A10234" s="84">
        <v>360</v>
      </c>
      <c r="B10234" s="198">
        <v>43557</v>
      </c>
      <c r="C10234" s="199">
        <v>14.53</v>
      </c>
      <c r="D10234" s="195">
        <f t="shared" si="311"/>
        <v>1</v>
      </c>
      <c r="E10234"/>
      <c r="F10234" s="200">
        <v>2.44</v>
      </c>
      <c r="G10234" s="201">
        <f t="shared" si="319"/>
        <v>8.4849999999999994</v>
      </c>
      <c r="H10234" s="202">
        <f t="shared" si="326"/>
        <v>2.2625E-4</v>
      </c>
      <c r="I10234" s="203">
        <f t="shared" si="327"/>
        <v>143.15258901999999</v>
      </c>
      <c r="J10234" s="202">
        <f t="shared" si="322"/>
        <v>2.3569444444444443E-4</v>
      </c>
      <c r="K10234" s="203">
        <f t="shared" si="323"/>
        <v>5.2526776209827135</v>
      </c>
      <c r="L10234" s="202">
        <f t="shared" si="328"/>
        <v>2.2625E-4</v>
      </c>
      <c r="M10234" s="203">
        <f t="shared" si="329"/>
        <v>4.9660698600000002</v>
      </c>
    </row>
    <row r="10235" spans="1:13" s="204" customFormat="1" x14ac:dyDescent="0.2">
      <c r="A10235" s="84">
        <v>360</v>
      </c>
      <c r="B10235" s="198">
        <v>43558</v>
      </c>
      <c r="C10235" s="199">
        <v>14.52</v>
      </c>
      <c r="D10235" s="195">
        <f t="shared" si="311"/>
        <v>1</v>
      </c>
      <c r="E10235"/>
      <c r="F10235" s="200">
        <v>2.4500000000000002</v>
      </c>
      <c r="G10235" s="201">
        <f t="shared" si="319"/>
        <v>8.4849999999999994</v>
      </c>
      <c r="H10235" s="202">
        <f t="shared" si="326"/>
        <v>2.2625E-4</v>
      </c>
      <c r="I10235" s="203">
        <f t="shared" si="327"/>
        <v>143.18497729000001</v>
      </c>
      <c r="J10235" s="202">
        <f t="shared" si="322"/>
        <v>2.3569444444444443E-4</v>
      </c>
      <c r="K10235" s="203">
        <f t="shared" si="323"/>
        <v>5.2529133154271577</v>
      </c>
      <c r="L10235" s="202">
        <f t="shared" si="328"/>
        <v>2.2625E-4</v>
      </c>
      <c r="M10235" s="203">
        <f t="shared" si="329"/>
        <v>4.96629611</v>
      </c>
    </row>
    <row r="10236" spans="1:13" s="204" customFormat="1" x14ac:dyDescent="0.2">
      <c r="A10236" s="84">
        <v>360</v>
      </c>
      <c r="B10236" s="198">
        <v>43559</v>
      </c>
      <c r="C10236" s="199">
        <v>14.5</v>
      </c>
      <c r="D10236" s="195">
        <f t="shared" si="311"/>
        <v>1</v>
      </c>
      <c r="E10236"/>
      <c r="F10236" s="200">
        <v>2.4500000000000002</v>
      </c>
      <c r="G10236" s="201">
        <f t="shared" si="319"/>
        <v>8.4749999999999996</v>
      </c>
      <c r="H10236" s="202">
        <f t="shared" si="326"/>
        <v>2.2599999999999999E-4</v>
      </c>
      <c r="I10236" s="203">
        <f t="shared" si="327"/>
        <v>143.21733709</v>
      </c>
      <c r="J10236" s="202">
        <f t="shared" si="322"/>
        <v>2.3541666666666665E-4</v>
      </c>
      <c r="K10236" s="203">
        <f t="shared" si="323"/>
        <v>5.2531487320938242</v>
      </c>
      <c r="L10236" s="202">
        <f t="shared" si="328"/>
        <v>2.2599999999999999E-4</v>
      </c>
      <c r="M10236" s="203">
        <f t="shared" si="329"/>
        <v>4.9665221099999997</v>
      </c>
    </row>
    <row r="10237" spans="1:13" s="204" customFormat="1" x14ac:dyDescent="0.2">
      <c r="A10237" s="84">
        <v>360</v>
      </c>
      <c r="B10237" s="198">
        <v>43560</v>
      </c>
      <c r="C10237" s="199">
        <v>14.47</v>
      </c>
      <c r="D10237" s="195">
        <f t="shared" ref="D10237:D10300" si="330">B10237-B10236</f>
        <v>1</v>
      </c>
      <c r="E10237"/>
      <c r="F10237" s="200">
        <v>2.44</v>
      </c>
      <c r="G10237" s="201">
        <f t="shared" si="319"/>
        <v>8.4550000000000001</v>
      </c>
      <c r="H10237" s="202">
        <f t="shared" si="326"/>
        <v>2.2547999999999999E-4</v>
      </c>
      <c r="I10237" s="203">
        <f t="shared" si="327"/>
        <v>143.24962973999999</v>
      </c>
      <c r="J10237" s="202">
        <f t="shared" si="322"/>
        <v>2.3486111111111112E-4</v>
      </c>
      <c r="K10237" s="203">
        <f t="shared" si="323"/>
        <v>5.2533835932049353</v>
      </c>
      <c r="L10237" s="202">
        <f t="shared" si="328"/>
        <v>2.2547999999999999E-4</v>
      </c>
      <c r="M10237" s="203">
        <f t="shared" si="329"/>
        <v>4.9667475899999998</v>
      </c>
    </row>
    <row r="10238" spans="1:13" s="204" customFormat="1" x14ac:dyDescent="0.2">
      <c r="A10238" s="84">
        <v>360</v>
      </c>
      <c r="B10238" s="198">
        <v>43561</v>
      </c>
      <c r="C10238" s="199">
        <v>14.47</v>
      </c>
      <c r="D10238" s="195">
        <f t="shared" si="330"/>
        <v>1</v>
      </c>
      <c r="E10238"/>
      <c r="F10238" s="200">
        <v>2.44</v>
      </c>
      <c r="G10238" s="201">
        <f t="shared" si="319"/>
        <v>8.4550000000000001</v>
      </c>
      <c r="H10238" s="202">
        <f t="shared" si="326"/>
        <v>2.2547999999999999E-4</v>
      </c>
      <c r="I10238" s="203">
        <f t="shared" si="327"/>
        <v>143.28192967000001</v>
      </c>
      <c r="J10238" s="202">
        <f t="shared" si="322"/>
        <v>2.3486111111111112E-4</v>
      </c>
      <c r="K10238" s="203">
        <f t="shared" si="323"/>
        <v>5.2536184543160465</v>
      </c>
      <c r="L10238" s="202">
        <f t="shared" si="328"/>
        <v>2.2547999999999999E-4</v>
      </c>
      <c r="M10238" s="203">
        <f t="shared" si="329"/>
        <v>4.9669730699999999</v>
      </c>
    </row>
    <row r="10239" spans="1:13" s="204" customFormat="1" x14ac:dyDescent="0.2">
      <c r="A10239" s="84">
        <v>360</v>
      </c>
      <c r="B10239" s="198">
        <v>43562</v>
      </c>
      <c r="C10239" s="199">
        <v>14.47</v>
      </c>
      <c r="D10239" s="195">
        <f t="shared" si="330"/>
        <v>1</v>
      </c>
      <c r="E10239"/>
      <c r="F10239" s="200">
        <v>2.44</v>
      </c>
      <c r="G10239" s="201">
        <f t="shared" si="319"/>
        <v>8.4550000000000001</v>
      </c>
      <c r="H10239" s="202">
        <f t="shared" si="326"/>
        <v>2.2547999999999999E-4</v>
      </c>
      <c r="I10239" s="203">
        <f t="shared" si="327"/>
        <v>143.31423688000001</v>
      </c>
      <c r="J10239" s="202">
        <f t="shared" si="322"/>
        <v>2.3486111111111112E-4</v>
      </c>
      <c r="K10239" s="203">
        <f t="shared" si="323"/>
        <v>5.2538533154271576</v>
      </c>
      <c r="L10239" s="202">
        <f t="shared" si="328"/>
        <v>2.2547999999999999E-4</v>
      </c>
      <c r="M10239" s="203">
        <f t="shared" si="329"/>
        <v>4.96719855</v>
      </c>
    </row>
    <row r="10240" spans="1:13" s="204" customFormat="1" x14ac:dyDescent="0.2">
      <c r="A10240" s="84">
        <v>360</v>
      </c>
      <c r="B10240" s="198">
        <v>43563</v>
      </c>
      <c r="C10240" s="199">
        <v>14.43</v>
      </c>
      <c r="D10240" s="195">
        <f t="shared" si="330"/>
        <v>1</v>
      </c>
      <c r="E10240"/>
      <c r="F10240" s="200">
        <v>2.44</v>
      </c>
      <c r="G10240" s="201">
        <f t="shared" si="319"/>
        <v>8.4350000000000005</v>
      </c>
      <c r="H10240" s="202">
        <f t="shared" si="326"/>
        <v>2.2497000000000001E-4</v>
      </c>
      <c r="I10240" s="203">
        <f t="shared" si="327"/>
        <v>143.34647828000001</v>
      </c>
      <c r="J10240" s="202">
        <f t="shared" si="322"/>
        <v>2.3430555555555558E-4</v>
      </c>
      <c r="K10240" s="203">
        <f t="shared" si="323"/>
        <v>5.2540876209827134</v>
      </c>
      <c r="L10240" s="202">
        <f t="shared" si="328"/>
        <v>2.2497000000000001E-4</v>
      </c>
      <c r="M10240" s="203">
        <f t="shared" si="329"/>
        <v>4.9674235199999996</v>
      </c>
    </row>
    <row r="10241" spans="1:13" s="204" customFormat="1" x14ac:dyDescent="0.2">
      <c r="A10241" s="84">
        <v>360</v>
      </c>
      <c r="B10241" s="198">
        <v>43564</v>
      </c>
      <c r="C10241" s="199">
        <v>14.42</v>
      </c>
      <c r="D10241" s="195">
        <f t="shared" si="330"/>
        <v>1</v>
      </c>
      <c r="E10241"/>
      <c r="F10241" s="200">
        <v>2.46</v>
      </c>
      <c r="G10241" s="201">
        <f t="shared" si="319"/>
        <v>8.44</v>
      </c>
      <c r="H10241" s="202">
        <f t="shared" si="326"/>
        <v>2.251E-4</v>
      </c>
      <c r="I10241" s="203">
        <f t="shared" si="327"/>
        <v>143.37874557000001</v>
      </c>
      <c r="J10241" s="202">
        <f t="shared" si="322"/>
        <v>2.3444444444444443E-4</v>
      </c>
      <c r="K10241" s="203">
        <f t="shared" si="323"/>
        <v>5.2543220654271581</v>
      </c>
      <c r="L10241" s="202">
        <f t="shared" si="328"/>
        <v>2.251E-4</v>
      </c>
      <c r="M10241" s="203">
        <f t="shared" si="329"/>
        <v>4.9676486200000003</v>
      </c>
    </row>
    <row r="10242" spans="1:13" s="204" customFormat="1" x14ac:dyDescent="0.2">
      <c r="A10242" s="84">
        <v>360</v>
      </c>
      <c r="B10242" s="198">
        <v>43565</v>
      </c>
      <c r="C10242" s="199">
        <v>14.44</v>
      </c>
      <c r="D10242" s="195">
        <f t="shared" si="330"/>
        <v>1</v>
      </c>
      <c r="E10242"/>
      <c r="F10242" s="200">
        <v>2.46</v>
      </c>
      <c r="G10242" s="201">
        <f t="shared" si="319"/>
        <v>8.4499999999999993</v>
      </c>
      <c r="H10242" s="202">
        <f t="shared" si="326"/>
        <v>2.2536E-4</v>
      </c>
      <c r="I10242" s="203">
        <f t="shared" si="327"/>
        <v>143.4110574</v>
      </c>
      <c r="J10242" s="202">
        <f t="shared" si="322"/>
        <v>2.3472222222222221E-4</v>
      </c>
      <c r="K10242" s="203">
        <f t="shared" si="323"/>
        <v>5.2545567876493804</v>
      </c>
      <c r="L10242" s="202">
        <f t="shared" si="328"/>
        <v>2.2536E-4</v>
      </c>
      <c r="M10242" s="203">
        <f t="shared" si="329"/>
        <v>4.9678739800000002</v>
      </c>
    </row>
    <row r="10243" spans="1:13" s="204" customFormat="1" x14ac:dyDescent="0.2">
      <c r="A10243" s="84">
        <v>360</v>
      </c>
      <c r="B10243" s="198">
        <v>43566</v>
      </c>
      <c r="C10243" s="199">
        <v>14.54</v>
      </c>
      <c r="D10243" s="195">
        <f t="shared" si="330"/>
        <v>1</v>
      </c>
      <c r="E10243"/>
      <c r="F10243" s="200">
        <v>2.46</v>
      </c>
      <c r="G10243" s="201">
        <f t="shared" si="319"/>
        <v>8.5</v>
      </c>
      <c r="H10243" s="202">
        <f t="shared" si="326"/>
        <v>2.2664000000000001E-4</v>
      </c>
      <c r="I10243" s="203">
        <f t="shared" si="327"/>
        <v>143.44356008</v>
      </c>
      <c r="J10243" s="202">
        <f t="shared" si="322"/>
        <v>2.3611111111111112E-4</v>
      </c>
      <c r="K10243" s="203">
        <f t="shared" si="323"/>
        <v>5.2547928987604919</v>
      </c>
      <c r="L10243" s="202">
        <f t="shared" si="328"/>
        <v>2.2664000000000001E-4</v>
      </c>
      <c r="M10243" s="203">
        <f t="shared" si="329"/>
        <v>4.9681006200000004</v>
      </c>
    </row>
    <row r="10244" spans="1:13" s="204" customFormat="1" x14ac:dyDescent="0.2">
      <c r="A10244" s="84">
        <v>360</v>
      </c>
      <c r="B10244" s="198">
        <v>43567</v>
      </c>
      <c r="C10244" s="199">
        <v>14.54</v>
      </c>
      <c r="D10244" s="195">
        <f t="shared" si="330"/>
        <v>1</v>
      </c>
      <c r="E10244"/>
      <c r="F10244" s="200">
        <v>2.46</v>
      </c>
      <c r="G10244" s="201">
        <f t="shared" si="319"/>
        <v>8.5</v>
      </c>
      <c r="H10244" s="202">
        <f t="shared" si="326"/>
        <v>2.2664000000000001E-4</v>
      </c>
      <c r="I10244" s="203">
        <f t="shared" si="327"/>
        <v>143.47607013000001</v>
      </c>
      <c r="J10244" s="202">
        <f t="shared" si="322"/>
        <v>2.3611111111111112E-4</v>
      </c>
      <c r="K10244" s="203">
        <f t="shared" si="323"/>
        <v>5.2550290098716035</v>
      </c>
      <c r="L10244" s="202">
        <f t="shared" si="328"/>
        <v>2.2664000000000001E-4</v>
      </c>
      <c r="M10244" s="203">
        <f t="shared" si="329"/>
        <v>4.9683272599999997</v>
      </c>
    </row>
    <row r="10245" spans="1:13" s="204" customFormat="1" x14ac:dyDescent="0.2">
      <c r="A10245" s="84">
        <v>360</v>
      </c>
      <c r="B10245" s="198">
        <v>43568</v>
      </c>
      <c r="C10245" s="199">
        <v>14.54</v>
      </c>
      <c r="D10245" s="195">
        <f t="shared" si="330"/>
        <v>1</v>
      </c>
      <c r="E10245"/>
      <c r="F10245" s="200">
        <v>2.46</v>
      </c>
      <c r="G10245" s="201">
        <f t="shared" si="319"/>
        <v>8.5</v>
      </c>
      <c r="H10245" s="202">
        <f t="shared" si="326"/>
        <v>2.2664000000000001E-4</v>
      </c>
      <c r="I10245" s="203">
        <f t="shared" si="327"/>
        <v>143.50858754999999</v>
      </c>
      <c r="J10245" s="202">
        <f t="shared" si="322"/>
        <v>2.3611111111111112E-4</v>
      </c>
      <c r="K10245" s="203">
        <f t="shared" si="323"/>
        <v>5.255265120982715</v>
      </c>
      <c r="L10245" s="202">
        <f t="shared" si="328"/>
        <v>2.2664000000000001E-4</v>
      </c>
      <c r="M10245" s="203">
        <f t="shared" si="329"/>
        <v>4.9685538999999999</v>
      </c>
    </row>
    <row r="10246" spans="1:13" s="204" customFormat="1" x14ac:dyDescent="0.2">
      <c r="A10246" s="84">
        <v>360</v>
      </c>
      <c r="B10246" s="198">
        <v>43569</v>
      </c>
      <c r="C10246" s="199">
        <v>14.54</v>
      </c>
      <c r="D10246" s="195">
        <f t="shared" si="330"/>
        <v>1</v>
      </c>
      <c r="E10246"/>
      <c r="F10246" s="200">
        <v>2.46</v>
      </c>
      <c r="G10246" s="201">
        <f t="shared" si="319"/>
        <v>8.5</v>
      </c>
      <c r="H10246" s="202">
        <f t="shared" si="326"/>
        <v>2.2664000000000001E-4</v>
      </c>
      <c r="I10246" s="203">
        <f t="shared" si="327"/>
        <v>143.54111234000001</v>
      </c>
      <c r="J10246" s="202">
        <f t="shared" si="322"/>
        <v>2.3611111111111112E-4</v>
      </c>
      <c r="K10246" s="203">
        <f t="shared" si="323"/>
        <v>5.2555012320938266</v>
      </c>
      <c r="L10246" s="202">
        <f t="shared" si="328"/>
        <v>2.2664000000000001E-4</v>
      </c>
      <c r="M10246" s="203">
        <f t="shared" si="329"/>
        <v>4.96878054</v>
      </c>
    </row>
    <row r="10247" spans="1:13" s="204" customFormat="1" x14ac:dyDescent="0.2">
      <c r="A10247" s="84">
        <v>360</v>
      </c>
      <c r="B10247" s="198">
        <v>43570</v>
      </c>
      <c r="C10247" s="199">
        <v>14.6</v>
      </c>
      <c r="D10247" s="195">
        <f t="shared" si="330"/>
        <v>1</v>
      </c>
      <c r="E10247"/>
      <c r="F10247" s="200">
        <v>2.4700000000000002</v>
      </c>
      <c r="G10247" s="201">
        <f t="shared" si="319"/>
        <v>8.5350000000000001</v>
      </c>
      <c r="H10247" s="202">
        <f t="shared" si="326"/>
        <v>2.2753000000000001E-4</v>
      </c>
      <c r="I10247" s="203">
        <f t="shared" si="327"/>
        <v>143.57377224999999</v>
      </c>
      <c r="J10247" s="202">
        <f t="shared" si="322"/>
        <v>2.3708333333333334E-4</v>
      </c>
      <c r="K10247" s="203">
        <f t="shared" si="323"/>
        <v>5.25573831542716</v>
      </c>
      <c r="L10247" s="202">
        <f t="shared" si="328"/>
        <v>2.2753000000000001E-4</v>
      </c>
      <c r="M10247" s="203">
        <f t="shared" si="329"/>
        <v>4.9690080700000001</v>
      </c>
    </row>
    <row r="10248" spans="1:13" s="204" customFormat="1" x14ac:dyDescent="0.2">
      <c r="A10248" s="84">
        <v>360</v>
      </c>
      <c r="B10248" s="198">
        <v>43571</v>
      </c>
      <c r="C10248" s="199">
        <v>14.6</v>
      </c>
      <c r="D10248" s="195">
        <f t="shared" si="330"/>
        <v>1</v>
      </c>
      <c r="E10248"/>
      <c r="F10248" s="200">
        <v>2.4700000000000002</v>
      </c>
      <c r="G10248" s="201">
        <f t="shared" si="319"/>
        <v>8.5350000000000001</v>
      </c>
      <c r="H10248" s="202">
        <f t="shared" si="326"/>
        <v>2.2753000000000001E-4</v>
      </c>
      <c r="I10248" s="203">
        <f t="shared" si="327"/>
        <v>143.60643959000001</v>
      </c>
      <c r="J10248" s="202">
        <f t="shared" si="322"/>
        <v>2.3708333333333334E-4</v>
      </c>
      <c r="K10248" s="203">
        <f t="shared" si="323"/>
        <v>5.2559753987604934</v>
      </c>
      <c r="L10248" s="202">
        <f t="shared" si="328"/>
        <v>2.2753000000000001E-4</v>
      </c>
      <c r="M10248" s="203">
        <f t="shared" si="329"/>
        <v>4.9692356000000002</v>
      </c>
    </row>
    <row r="10249" spans="1:13" s="204" customFormat="1" x14ac:dyDescent="0.2">
      <c r="A10249" s="84">
        <v>360</v>
      </c>
      <c r="B10249" s="198">
        <v>43572</v>
      </c>
      <c r="C10249" s="199">
        <v>14.56</v>
      </c>
      <c r="D10249" s="195">
        <f t="shared" si="330"/>
        <v>1</v>
      </c>
      <c r="E10249"/>
      <c r="F10249" s="200">
        <v>2.4700000000000002</v>
      </c>
      <c r="G10249" s="201">
        <f t="shared" si="319"/>
        <v>8.5150000000000006</v>
      </c>
      <c r="H10249" s="202">
        <f t="shared" si="326"/>
        <v>2.2702E-4</v>
      </c>
      <c r="I10249" s="203">
        <f t="shared" si="327"/>
        <v>143.63904112</v>
      </c>
      <c r="J10249" s="202">
        <f t="shared" si="322"/>
        <v>2.365277777777778E-4</v>
      </c>
      <c r="K10249" s="203">
        <f t="shared" si="323"/>
        <v>5.2562119265382714</v>
      </c>
      <c r="L10249" s="202">
        <f t="shared" si="328"/>
        <v>2.2702E-4</v>
      </c>
      <c r="M10249" s="203">
        <f t="shared" si="329"/>
        <v>4.9694626199999998</v>
      </c>
    </row>
    <row r="10250" spans="1:13" s="204" customFormat="1" x14ac:dyDescent="0.2">
      <c r="A10250" s="84">
        <v>360</v>
      </c>
      <c r="B10250" s="198">
        <v>43573</v>
      </c>
      <c r="C10250" s="199">
        <v>14.56</v>
      </c>
      <c r="D10250" s="195">
        <f t="shared" si="330"/>
        <v>1</v>
      </c>
      <c r="E10250"/>
      <c r="F10250" s="200">
        <v>2.4700000000000002</v>
      </c>
      <c r="G10250" s="201">
        <f t="shared" si="319"/>
        <v>8.5150000000000006</v>
      </c>
      <c r="H10250" s="202">
        <f t="shared" si="326"/>
        <v>2.2702E-4</v>
      </c>
      <c r="I10250" s="203">
        <f t="shared" si="327"/>
        <v>143.67165005999999</v>
      </c>
      <c r="J10250" s="202">
        <f t="shared" si="322"/>
        <v>2.365277777777778E-4</v>
      </c>
      <c r="K10250" s="203">
        <f t="shared" si="323"/>
        <v>5.2564484543160495</v>
      </c>
      <c r="L10250" s="202">
        <f t="shared" si="328"/>
        <v>2.2702E-4</v>
      </c>
      <c r="M10250" s="203">
        <f t="shared" si="329"/>
        <v>4.9696896400000004</v>
      </c>
    </row>
    <row r="10251" spans="1:13" s="204" customFormat="1" x14ac:dyDescent="0.2">
      <c r="A10251" s="84">
        <v>360</v>
      </c>
      <c r="B10251" s="198">
        <v>43574</v>
      </c>
      <c r="C10251" s="199">
        <v>14.56</v>
      </c>
      <c r="D10251" s="195">
        <f t="shared" si="330"/>
        <v>1</v>
      </c>
      <c r="E10251"/>
      <c r="F10251" s="200">
        <v>2.4700000000000002</v>
      </c>
      <c r="G10251" s="201">
        <f t="shared" si="319"/>
        <v>8.5150000000000006</v>
      </c>
      <c r="H10251" s="202">
        <f t="shared" si="326"/>
        <v>2.2702E-4</v>
      </c>
      <c r="I10251" s="203">
        <f t="shared" si="327"/>
        <v>143.70426639999999</v>
      </c>
      <c r="J10251" s="202">
        <f t="shared" si="322"/>
        <v>2.365277777777778E-4</v>
      </c>
      <c r="K10251" s="203">
        <f t="shared" si="323"/>
        <v>5.2566849820938275</v>
      </c>
      <c r="L10251" s="202">
        <f t="shared" si="328"/>
        <v>2.2702E-4</v>
      </c>
      <c r="M10251" s="203">
        <f t="shared" si="329"/>
        <v>4.96991666</v>
      </c>
    </row>
    <row r="10252" spans="1:13" s="204" customFormat="1" x14ac:dyDescent="0.2">
      <c r="A10252" s="84">
        <v>360</v>
      </c>
      <c r="B10252" s="198">
        <v>43575</v>
      </c>
      <c r="C10252" s="199">
        <v>14.56</v>
      </c>
      <c r="D10252" s="195">
        <f t="shared" si="330"/>
        <v>1</v>
      </c>
      <c r="E10252"/>
      <c r="F10252" s="200">
        <v>2.4700000000000002</v>
      </c>
      <c r="G10252" s="201">
        <f t="shared" si="319"/>
        <v>8.5150000000000006</v>
      </c>
      <c r="H10252" s="202">
        <f t="shared" si="326"/>
        <v>2.2702E-4</v>
      </c>
      <c r="I10252" s="203">
        <f t="shared" si="327"/>
        <v>143.73689014000001</v>
      </c>
      <c r="J10252" s="202">
        <f t="shared" si="322"/>
        <v>2.365277777777778E-4</v>
      </c>
      <c r="K10252" s="203">
        <f t="shared" si="323"/>
        <v>5.2569215098716056</v>
      </c>
      <c r="L10252" s="202">
        <f t="shared" si="328"/>
        <v>2.2702E-4</v>
      </c>
      <c r="M10252" s="203">
        <f t="shared" si="329"/>
        <v>4.9701436799999996</v>
      </c>
    </row>
    <row r="10253" spans="1:13" s="204" customFormat="1" x14ac:dyDescent="0.2">
      <c r="A10253" s="84">
        <v>360</v>
      </c>
      <c r="B10253" s="198">
        <v>43576</v>
      </c>
      <c r="C10253" s="199">
        <v>14.56</v>
      </c>
      <c r="D10253" s="195">
        <f t="shared" si="330"/>
        <v>1</v>
      </c>
      <c r="E10253"/>
      <c r="F10253" s="200">
        <v>2.4700000000000002</v>
      </c>
      <c r="G10253" s="201">
        <f t="shared" si="319"/>
        <v>8.5150000000000006</v>
      </c>
      <c r="H10253" s="202">
        <f t="shared" si="326"/>
        <v>2.2702E-4</v>
      </c>
      <c r="I10253" s="203">
        <f t="shared" si="327"/>
        <v>143.76952129</v>
      </c>
      <c r="J10253" s="202">
        <f t="shared" si="322"/>
        <v>2.365277777777778E-4</v>
      </c>
      <c r="K10253" s="203">
        <f t="shared" si="323"/>
        <v>5.2571580376493836</v>
      </c>
      <c r="L10253" s="202">
        <f t="shared" si="328"/>
        <v>2.2702E-4</v>
      </c>
      <c r="M10253" s="203">
        <f t="shared" si="329"/>
        <v>4.9703707000000001</v>
      </c>
    </row>
    <row r="10254" spans="1:13" s="204" customFormat="1" x14ac:dyDescent="0.2">
      <c r="A10254" s="84">
        <v>360</v>
      </c>
      <c r="B10254" s="198">
        <v>43577</v>
      </c>
      <c r="C10254" s="199">
        <v>14.46</v>
      </c>
      <c r="D10254" s="195">
        <f t="shared" si="330"/>
        <v>1</v>
      </c>
      <c r="E10254"/>
      <c r="F10254" s="200">
        <v>2.4700000000000002</v>
      </c>
      <c r="G10254" s="201">
        <f t="shared" si="319"/>
        <v>8.4649999999999999</v>
      </c>
      <c r="H10254" s="202">
        <f t="shared" si="326"/>
        <v>2.2573999999999999E-4</v>
      </c>
      <c r="I10254" s="203">
        <f t="shared" si="327"/>
        <v>143.80197582</v>
      </c>
      <c r="J10254" s="202">
        <f t="shared" si="322"/>
        <v>2.351388888888889E-4</v>
      </c>
      <c r="K10254" s="203">
        <f t="shared" si="323"/>
        <v>5.2573931765382724</v>
      </c>
      <c r="L10254" s="202">
        <f t="shared" si="328"/>
        <v>2.2573999999999999E-4</v>
      </c>
      <c r="M10254" s="203">
        <f t="shared" si="329"/>
        <v>4.9705964399999996</v>
      </c>
    </row>
    <row r="10255" spans="1:13" s="204" customFormat="1" x14ac:dyDescent="0.2">
      <c r="A10255" s="84">
        <v>360</v>
      </c>
      <c r="B10255" s="198">
        <v>43578</v>
      </c>
      <c r="C10255" s="199">
        <v>14.5</v>
      </c>
      <c r="D10255" s="195">
        <f t="shared" si="330"/>
        <v>1</v>
      </c>
      <c r="E10255"/>
      <c r="F10255" s="200">
        <v>2.4700000000000002</v>
      </c>
      <c r="G10255" s="201">
        <f t="shared" si="319"/>
        <v>8.4849999999999994</v>
      </c>
      <c r="H10255" s="202">
        <f t="shared" si="326"/>
        <v>2.2625E-4</v>
      </c>
      <c r="I10255" s="203">
        <f t="shared" si="327"/>
        <v>143.83451102000001</v>
      </c>
      <c r="J10255" s="202">
        <f t="shared" si="322"/>
        <v>2.3569444444444443E-4</v>
      </c>
      <c r="K10255" s="203">
        <f t="shared" si="323"/>
        <v>5.2576288709827166</v>
      </c>
      <c r="L10255" s="202">
        <f t="shared" si="328"/>
        <v>2.2625E-4</v>
      </c>
      <c r="M10255" s="203">
        <f t="shared" si="329"/>
        <v>4.9708226900000003</v>
      </c>
    </row>
    <row r="10256" spans="1:13" s="204" customFormat="1" x14ac:dyDescent="0.2">
      <c r="A10256" s="84">
        <v>360</v>
      </c>
      <c r="B10256" s="198">
        <v>43579</v>
      </c>
      <c r="C10256" s="199">
        <v>14.49</v>
      </c>
      <c r="D10256" s="195">
        <f t="shared" si="330"/>
        <v>1</v>
      </c>
      <c r="E10256"/>
      <c r="F10256" s="200">
        <v>2.48</v>
      </c>
      <c r="G10256" s="201">
        <f t="shared" si="319"/>
        <v>8.4849999999999994</v>
      </c>
      <c r="H10256" s="202">
        <f t="shared" si="326"/>
        <v>2.2625E-4</v>
      </c>
      <c r="I10256" s="203">
        <f t="shared" si="327"/>
        <v>143.86705358</v>
      </c>
      <c r="J10256" s="202">
        <f t="shared" si="322"/>
        <v>2.3569444444444443E-4</v>
      </c>
      <c r="K10256" s="203">
        <f t="shared" si="323"/>
        <v>5.2578645654271607</v>
      </c>
      <c r="L10256" s="202">
        <f t="shared" si="328"/>
        <v>2.2625E-4</v>
      </c>
      <c r="M10256" s="203">
        <f t="shared" si="329"/>
        <v>4.9710489400000002</v>
      </c>
    </row>
    <row r="10257" spans="1:13" s="204" customFormat="1" x14ac:dyDescent="0.2">
      <c r="A10257" s="84">
        <v>360</v>
      </c>
      <c r="B10257" s="198">
        <v>43580</v>
      </c>
      <c r="C10257" s="199">
        <v>14.48</v>
      </c>
      <c r="D10257" s="195">
        <f t="shared" si="330"/>
        <v>1</v>
      </c>
      <c r="E10257"/>
      <c r="F10257" s="200">
        <v>2.4700000000000002</v>
      </c>
      <c r="G10257" s="201">
        <f t="shared" si="319"/>
        <v>8.4749999999999996</v>
      </c>
      <c r="H10257" s="202">
        <f t="shared" si="326"/>
        <v>2.2599999999999999E-4</v>
      </c>
      <c r="I10257" s="203">
        <f t="shared" si="327"/>
        <v>143.89956753000001</v>
      </c>
      <c r="J10257" s="202">
        <f t="shared" si="322"/>
        <v>2.3541666666666665E-4</v>
      </c>
      <c r="K10257" s="203">
        <f t="shared" si="323"/>
        <v>5.2580999820938272</v>
      </c>
      <c r="L10257" s="202">
        <f t="shared" si="328"/>
        <v>2.2599999999999999E-4</v>
      </c>
      <c r="M10257" s="203">
        <f t="shared" si="329"/>
        <v>4.9712749399999998</v>
      </c>
    </row>
    <row r="10258" spans="1:13" s="204" customFormat="1" x14ac:dyDescent="0.2">
      <c r="A10258" s="84">
        <v>360</v>
      </c>
      <c r="B10258" s="198">
        <v>43581</v>
      </c>
      <c r="C10258" s="199">
        <v>14.45</v>
      </c>
      <c r="D10258" s="195">
        <f t="shared" si="330"/>
        <v>1</v>
      </c>
      <c r="E10258"/>
      <c r="F10258" s="200">
        <v>2.56</v>
      </c>
      <c r="G10258" s="201">
        <f t="shared" si="319"/>
        <v>8.504999999999999</v>
      </c>
      <c r="H10258" s="202">
        <f t="shared" si="326"/>
        <v>2.2676E-4</v>
      </c>
      <c r="I10258" s="203">
        <f t="shared" si="327"/>
        <v>143.93219819999999</v>
      </c>
      <c r="J10258" s="202">
        <f t="shared" si="322"/>
        <v>2.3624999999999997E-4</v>
      </c>
      <c r="K10258" s="203">
        <f t="shared" si="323"/>
        <v>5.2583362320938276</v>
      </c>
      <c r="L10258" s="202">
        <f t="shared" si="328"/>
        <v>2.2676E-4</v>
      </c>
      <c r="M10258" s="203">
        <f t="shared" si="329"/>
        <v>4.9715017000000001</v>
      </c>
    </row>
    <row r="10259" spans="1:13" s="204" customFormat="1" x14ac:dyDescent="0.2">
      <c r="A10259" s="84">
        <v>360</v>
      </c>
      <c r="B10259" s="198">
        <v>43582</v>
      </c>
      <c r="C10259" s="199">
        <v>14.45</v>
      </c>
      <c r="D10259" s="195">
        <f t="shared" si="330"/>
        <v>1</v>
      </c>
      <c r="E10259"/>
      <c r="F10259" s="200">
        <v>2.56</v>
      </c>
      <c r="G10259" s="201">
        <f t="shared" si="319"/>
        <v>8.504999999999999</v>
      </c>
      <c r="H10259" s="202">
        <f t="shared" si="326"/>
        <v>2.2676E-4</v>
      </c>
      <c r="I10259" s="203">
        <f t="shared" si="327"/>
        <v>143.96483627000001</v>
      </c>
      <c r="J10259" s="202">
        <f t="shared" si="322"/>
        <v>2.3624999999999997E-4</v>
      </c>
      <c r="K10259" s="203">
        <f t="shared" si="323"/>
        <v>5.258572482093828</v>
      </c>
      <c r="L10259" s="202">
        <f t="shared" si="328"/>
        <v>2.2676E-4</v>
      </c>
      <c r="M10259" s="203">
        <f t="shared" si="329"/>
        <v>4.9717284599999996</v>
      </c>
    </row>
    <row r="10260" spans="1:13" s="204" customFormat="1" x14ac:dyDescent="0.2">
      <c r="A10260" s="84">
        <v>360</v>
      </c>
      <c r="B10260" s="198">
        <v>43583</v>
      </c>
      <c r="C10260" s="199">
        <v>14.45</v>
      </c>
      <c r="D10260" s="195">
        <f t="shared" si="330"/>
        <v>1</v>
      </c>
      <c r="E10260"/>
      <c r="F10260" s="200">
        <v>2.56</v>
      </c>
      <c r="G10260" s="201">
        <f t="shared" si="319"/>
        <v>8.504999999999999</v>
      </c>
      <c r="H10260" s="202">
        <f t="shared" si="326"/>
        <v>2.2676E-4</v>
      </c>
      <c r="I10260" s="203">
        <f t="shared" si="327"/>
        <v>143.99748174000001</v>
      </c>
      <c r="J10260" s="202">
        <f t="shared" si="322"/>
        <v>2.3624999999999997E-4</v>
      </c>
      <c r="K10260" s="203">
        <f t="shared" si="323"/>
        <v>5.2588087320938284</v>
      </c>
      <c r="L10260" s="202">
        <f t="shared" si="328"/>
        <v>2.2676E-4</v>
      </c>
      <c r="M10260" s="203">
        <f t="shared" si="329"/>
        <v>4.9719552199999999</v>
      </c>
    </row>
    <row r="10261" spans="1:13" s="204" customFormat="1" x14ac:dyDescent="0.2">
      <c r="A10261" s="84">
        <v>360</v>
      </c>
      <c r="B10261" s="198">
        <v>43584</v>
      </c>
      <c r="C10261" s="199">
        <v>14.5</v>
      </c>
      <c r="D10261" s="195">
        <f t="shared" si="330"/>
        <v>1</v>
      </c>
      <c r="E10261"/>
      <c r="F10261" s="200">
        <v>2.5499999999999998</v>
      </c>
      <c r="G10261" s="201">
        <f t="shared" si="319"/>
        <v>8.5250000000000004</v>
      </c>
      <c r="H10261" s="202">
        <f t="shared" si="326"/>
        <v>2.2728000000000001E-4</v>
      </c>
      <c r="I10261" s="203">
        <f t="shared" si="327"/>
        <v>144.03020949</v>
      </c>
      <c r="J10261" s="202">
        <f t="shared" si="322"/>
        <v>2.3680555555555556E-4</v>
      </c>
      <c r="K10261" s="203">
        <f t="shared" si="323"/>
        <v>5.2590455376493841</v>
      </c>
      <c r="L10261" s="202">
        <f t="shared" si="328"/>
        <v>2.2728000000000001E-4</v>
      </c>
      <c r="M10261" s="203">
        <f t="shared" si="329"/>
        <v>4.9721824999999997</v>
      </c>
    </row>
    <row r="10262" spans="1:13" s="204" customFormat="1" x14ac:dyDescent="0.2">
      <c r="A10262" s="84">
        <v>360</v>
      </c>
      <c r="B10262" s="198">
        <v>43585</v>
      </c>
      <c r="C10262" s="199">
        <v>14.54</v>
      </c>
      <c r="D10262" s="195">
        <f t="shared" si="330"/>
        <v>1</v>
      </c>
      <c r="E10262"/>
      <c r="F10262" s="200">
        <v>2.54</v>
      </c>
      <c r="G10262" s="201">
        <f t="shared" si="319"/>
        <v>8.5399999999999991</v>
      </c>
      <c r="H10262" s="202">
        <f t="shared" si="326"/>
        <v>2.2766E-4</v>
      </c>
      <c r="I10262" s="203">
        <f t="shared" si="327"/>
        <v>144.06299941</v>
      </c>
      <c r="J10262" s="202">
        <f t="shared" si="322"/>
        <v>2.3722222222222219E-4</v>
      </c>
      <c r="K10262" s="203">
        <f t="shared" si="323"/>
        <v>5.2592827598716063</v>
      </c>
      <c r="L10262" s="202">
        <f t="shared" si="328"/>
        <v>2.2766E-4</v>
      </c>
      <c r="M10262" s="203">
        <f t="shared" si="329"/>
        <v>4.9724101599999999</v>
      </c>
    </row>
    <row r="10263" spans="1:13" s="204" customFormat="1" x14ac:dyDescent="0.2">
      <c r="A10263" s="84">
        <v>360</v>
      </c>
      <c r="B10263" s="198">
        <v>43586</v>
      </c>
      <c r="C10263" s="199">
        <v>14.54</v>
      </c>
      <c r="D10263" s="195">
        <f t="shared" si="330"/>
        <v>1</v>
      </c>
      <c r="E10263"/>
      <c r="F10263" s="200">
        <v>2.54</v>
      </c>
      <c r="G10263" s="201">
        <f t="shared" si="319"/>
        <v>8.5399999999999991</v>
      </c>
      <c r="H10263" s="202">
        <f t="shared" si="326"/>
        <v>2.2766E-4</v>
      </c>
      <c r="I10263" s="203">
        <f t="shared" si="327"/>
        <v>144.09579679000001</v>
      </c>
      <c r="J10263" s="202">
        <f t="shared" si="322"/>
        <v>2.3722222222222219E-4</v>
      </c>
      <c r="K10263" s="203">
        <f t="shared" si="323"/>
        <v>5.2595199820938285</v>
      </c>
      <c r="L10263" s="202">
        <f t="shared" si="328"/>
        <v>2.2766E-4</v>
      </c>
      <c r="M10263" s="203">
        <f t="shared" si="329"/>
        <v>4.9726378200000001</v>
      </c>
    </row>
    <row r="10264" spans="1:13" s="204" customFormat="1" x14ac:dyDescent="0.2">
      <c r="A10264" s="84">
        <v>360</v>
      </c>
      <c r="B10264" s="198">
        <v>43587</v>
      </c>
      <c r="C10264" s="199">
        <v>14.49</v>
      </c>
      <c r="D10264" s="195">
        <f t="shared" si="330"/>
        <v>1</v>
      </c>
      <c r="E10264"/>
      <c r="F10264" s="200">
        <v>2.5</v>
      </c>
      <c r="G10264" s="201">
        <f t="shared" si="319"/>
        <v>8.495000000000001</v>
      </c>
      <c r="H10264" s="202">
        <f t="shared" si="326"/>
        <v>2.2651E-4</v>
      </c>
      <c r="I10264" s="203">
        <f t="shared" si="327"/>
        <v>144.12843592999999</v>
      </c>
      <c r="J10264" s="202">
        <f t="shared" si="322"/>
        <v>2.3597222222222224E-4</v>
      </c>
      <c r="K10264" s="203">
        <f t="shared" si="323"/>
        <v>5.2597559543160504</v>
      </c>
      <c r="L10264" s="202">
        <f t="shared" si="328"/>
        <v>2.2651E-4</v>
      </c>
      <c r="M10264" s="203">
        <f t="shared" si="329"/>
        <v>4.9728643300000002</v>
      </c>
    </row>
    <row r="10265" spans="1:13" s="204" customFormat="1" x14ac:dyDescent="0.2">
      <c r="A10265" s="84">
        <v>360</v>
      </c>
      <c r="B10265" s="198">
        <v>43588</v>
      </c>
      <c r="C10265" s="199">
        <v>14.5</v>
      </c>
      <c r="D10265" s="195">
        <f t="shared" si="330"/>
        <v>1</v>
      </c>
      <c r="E10265"/>
      <c r="F10265" s="200">
        <v>2.42</v>
      </c>
      <c r="G10265" s="201">
        <f t="shared" si="319"/>
        <v>8.4600000000000009</v>
      </c>
      <c r="H10265" s="202">
        <f t="shared" si="326"/>
        <v>2.2561E-4</v>
      </c>
      <c r="I10265" s="203">
        <f t="shared" si="327"/>
        <v>144.16095275000001</v>
      </c>
      <c r="J10265" s="202">
        <f t="shared" si="322"/>
        <v>2.3500000000000002E-4</v>
      </c>
      <c r="K10265" s="203">
        <f t="shared" si="323"/>
        <v>5.2599909543160503</v>
      </c>
      <c r="L10265" s="202">
        <f t="shared" si="328"/>
        <v>2.2561E-4</v>
      </c>
      <c r="M10265" s="203">
        <f t="shared" si="329"/>
        <v>4.9730899400000004</v>
      </c>
    </row>
    <row r="10266" spans="1:13" s="204" customFormat="1" x14ac:dyDescent="0.2">
      <c r="A10266" s="84">
        <v>360</v>
      </c>
      <c r="B10266" s="198">
        <v>43589</v>
      </c>
      <c r="C10266" s="199">
        <v>14.5</v>
      </c>
      <c r="D10266" s="195">
        <f t="shared" si="330"/>
        <v>1</v>
      </c>
      <c r="E10266"/>
      <c r="F10266" s="200">
        <v>2.42</v>
      </c>
      <c r="G10266" s="201">
        <f t="shared" si="319"/>
        <v>8.4600000000000009</v>
      </c>
      <c r="H10266" s="202">
        <f t="shared" si="326"/>
        <v>2.2561E-4</v>
      </c>
      <c r="I10266" s="203">
        <f t="shared" si="327"/>
        <v>144.19347690000001</v>
      </c>
      <c r="J10266" s="202">
        <f t="shared" si="322"/>
        <v>2.3500000000000002E-4</v>
      </c>
      <c r="K10266" s="203">
        <f t="shared" si="323"/>
        <v>5.2602259543160503</v>
      </c>
      <c r="L10266" s="202">
        <f t="shared" si="328"/>
        <v>2.2561E-4</v>
      </c>
      <c r="M10266" s="203">
        <f t="shared" si="329"/>
        <v>4.9733155499999997</v>
      </c>
    </row>
    <row r="10267" spans="1:13" s="204" customFormat="1" x14ac:dyDescent="0.2">
      <c r="A10267" s="84">
        <v>360</v>
      </c>
      <c r="B10267" s="198">
        <v>43590</v>
      </c>
      <c r="C10267" s="199">
        <v>14.5</v>
      </c>
      <c r="D10267" s="195">
        <f t="shared" si="330"/>
        <v>1</v>
      </c>
      <c r="E10267"/>
      <c r="F10267" s="200">
        <v>2.42</v>
      </c>
      <c r="G10267" s="201">
        <f t="shared" si="319"/>
        <v>8.4600000000000009</v>
      </c>
      <c r="H10267" s="202">
        <f t="shared" si="326"/>
        <v>2.2561E-4</v>
      </c>
      <c r="I10267" s="203">
        <f t="shared" si="327"/>
        <v>144.22600839</v>
      </c>
      <c r="J10267" s="202">
        <f t="shared" si="322"/>
        <v>2.3500000000000002E-4</v>
      </c>
      <c r="K10267" s="203">
        <f t="shared" si="323"/>
        <v>5.2604609543160503</v>
      </c>
      <c r="L10267" s="202">
        <f t="shared" si="328"/>
        <v>2.2561E-4</v>
      </c>
      <c r="M10267" s="203">
        <f t="shared" si="329"/>
        <v>4.9735411599999999</v>
      </c>
    </row>
    <row r="10268" spans="1:13" s="204" customFormat="1" x14ac:dyDescent="0.2">
      <c r="A10268" s="84">
        <v>360</v>
      </c>
      <c r="B10268" s="198">
        <v>43591</v>
      </c>
      <c r="C10268" s="199">
        <v>14.47</v>
      </c>
      <c r="D10268" s="195">
        <f t="shared" si="330"/>
        <v>1</v>
      </c>
      <c r="E10268"/>
      <c r="F10268" s="200">
        <v>2.44</v>
      </c>
      <c r="G10268" s="201">
        <f t="shared" si="319"/>
        <v>8.4550000000000001</v>
      </c>
      <c r="H10268" s="202">
        <f t="shared" si="326"/>
        <v>2.2547999999999999E-4</v>
      </c>
      <c r="I10268" s="203">
        <f t="shared" si="327"/>
        <v>144.25852846999999</v>
      </c>
      <c r="J10268" s="202">
        <f t="shared" si="322"/>
        <v>2.3486111111111112E-4</v>
      </c>
      <c r="K10268" s="203">
        <f t="shared" si="323"/>
        <v>5.2606958154271615</v>
      </c>
      <c r="L10268" s="202">
        <f t="shared" si="328"/>
        <v>2.2547999999999999E-4</v>
      </c>
      <c r="M10268" s="203">
        <f t="shared" si="329"/>
        <v>4.97376664</v>
      </c>
    </row>
    <row r="10269" spans="1:13" s="204" customFormat="1" x14ac:dyDescent="0.2">
      <c r="A10269" s="84">
        <v>360</v>
      </c>
      <c r="B10269" s="198">
        <v>43592</v>
      </c>
      <c r="C10269" s="199">
        <v>14.41</v>
      </c>
      <c r="D10269" s="195">
        <f t="shared" si="330"/>
        <v>1</v>
      </c>
      <c r="E10269"/>
      <c r="F10269" s="200">
        <v>2.42</v>
      </c>
      <c r="G10269" s="201">
        <f t="shared" si="319"/>
        <v>8.4149999999999991</v>
      </c>
      <c r="H10269" s="202">
        <f t="shared" si="326"/>
        <v>2.2446E-4</v>
      </c>
      <c r="I10269" s="203">
        <f t="shared" si="327"/>
        <v>144.29090873999999</v>
      </c>
      <c r="J10269" s="202">
        <f t="shared" si="322"/>
        <v>2.3374999999999999E-4</v>
      </c>
      <c r="K10269" s="203">
        <f t="shared" si="323"/>
        <v>5.2609295654271611</v>
      </c>
      <c r="L10269" s="202">
        <f t="shared" si="328"/>
        <v>2.2446E-4</v>
      </c>
      <c r="M10269" s="203">
        <f t="shared" si="329"/>
        <v>4.9739911000000001</v>
      </c>
    </row>
    <row r="10270" spans="1:13" s="204" customFormat="1" x14ac:dyDescent="0.2">
      <c r="A10270" s="84">
        <v>360</v>
      </c>
      <c r="B10270" s="198">
        <v>43593</v>
      </c>
      <c r="C10270" s="199">
        <v>14.42</v>
      </c>
      <c r="D10270" s="195">
        <f t="shared" si="330"/>
        <v>1</v>
      </c>
      <c r="E10270"/>
      <c r="F10270" s="200">
        <v>2.42</v>
      </c>
      <c r="G10270" s="201">
        <f t="shared" si="319"/>
        <v>8.42</v>
      </c>
      <c r="H10270" s="202">
        <f t="shared" si="326"/>
        <v>2.2458999999999999E-4</v>
      </c>
      <c r="I10270" s="203">
        <f t="shared" si="327"/>
        <v>144.32331504000001</v>
      </c>
      <c r="J10270" s="202">
        <f t="shared" si="322"/>
        <v>2.3388888888888889E-4</v>
      </c>
      <c r="K10270" s="203">
        <f t="shared" si="323"/>
        <v>5.2611634543160504</v>
      </c>
      <c r="L10270" s="202">
        <f t="shared" si="328"/>
        <v>2.2458999999999999E-4</v>
      </c>
      <c r="M10270" s="203">
        <f t="shared" si="329"/>
        <v>4.9742156900000003</v>
      </c>
    </row>
    <row r="10271" spans="1:13" s="204" customFormat="1" x14ac:dyDescent="0.2">
      <c r="A10271" s="84">
        <v>360</v>
      </c>
      <c r="B10271" s="198">
        <v>43594</v>
      </c>
      <c r="C10271" s="199">
        <v>14.42</v>
      </c>
      <c r="D10271" s="195">
        <f t="shared" si="330"/>
        <v>1</v>
      </c>
      <c r="E10271"/>
      <c r="F10271" s="200">
        <v>2.4300000000000002</v>
      </c>
      <c r="G10271" s="201">
        <f t="shared" si="319"/>
        <v>8.4250000000000007</v>
      </c>
      <c r="H10271" s="202">
        <f t="shared" si="326"/>
        <v>2.2472E-4</v>
      </c>
      <c r="I10271" s="203">
        <f t="shared" si="327"/>
        <v>144.35574738</v>
      </c>
      <c r="J10271" s="202">
        <f t="shared" si="322"/>
        <v>2.340277777777778E-4</v>
      </c>
      <c r="K10271" s="203">
        <f t="shared" si="323"/>
        <v>5.2613974820938285</v>
      </c>
      <c r="L10271" s="202">
        <f t="shared" si="328"/>
        <v>2.2472E-4</v>
      </c>
      <c r="M10271" s="203">
        <f t="shared" si="329"/>
        <v>4.9744404099999997</v>
      </c>
    </row>
    <row r="10272" spans="1:13" s="204" customFormat="1" x14ac:dyDescent="0.2">
      <c r="A10272" s="84">
        <v>360</v>
      </c>
      <c r="B10272" s="198">
        <v>43595</v>
      </c>
      <c r="C10272" s="199">
        <v>14.43</v>
      </c>
      <c r="D10272" s="195">
        <f t="shared" si="330"/>
        <v>1</v>
      </c>
      <c r="E10272"/>
      <c r="F10272" s="200">
        <v>2.44</v>
      </c>
      <c r="G10272" s="201">
        <f t="shared" si="319"/>
        <v>8.4350000000000005</v>
      </c>
      <c r="H10272" s="202">
        <f t="shared" si="326"/>
        <v>2.2497000000000001E-4</v>
      </c>
      <c r="I10272" s="203">
        <f t="shared" si="327"/>
        <v>144.38822309</v>
      </c>
      <c r="J10272" s="202">
        <f t="shared" si="322"/>
        <v>2.3430555555555558E-4</v>
      </c>
      <c r="K10272" s="203">
        <f t="shared" si="323"/>
        <v>5.2616317876493843</v>
      </c>
      <c r="L10272" s="202">
        <f t="shared" si="328"/>
        <v>2.2497000000000001E-4</v>
      </c>
      <c r="M10272" s="203">
        <f t="shared" si="329"/>
        <v>4.9746653800000002</v>
      </c>
    </row>
    <row r="10273" spans="1:13" s="204" customFormat="1" x14ac:dyDescent="0.2">
      <c r="A10273" s="84">
        <v>360</v>
      </c>
      <c r="B10273" s="198">
        <v>43596</v>
      </c>
      <c r="C10273" s="199">
        <v>14.43</v>
      </c>
      <c r="D10273" s="195">
        <f t="shared" si="330"/>
        <v>1</v>
      </c>
      <c r="E10273"/>
      <c r="F10273" s="200">
        <v>2.44</v>
      </c>
      <c r="G10273" s="201">
        <f t="shared" ref="G10273:G10292" si="331">(C10273+F10273)/2</f>
        <v>8.4350000000000005</v>
      </c>
      <c r="H10273" s="202">
        <f t="shared" si="326"/>
        <v>2.2497000000000001E-4</v>
      </c>
      <c r="I10273" s="203">
        <f t="shared" si="327"/>
        <v>144.42070611</v>
      </c>
      <c r="J10273" s="202">
        <f t="shared" ref="J10273:J10292" si="332">((C10273+F10273)/2)/36000</f>
        <v>2.3430555555555558E-4</v>
      </c>
      <c r="K10273" s="203">
        <f t="shared" ref="K10273:K10291" si="333">K10272+J10273</f>
        <v>5.2618660932049401</v>
      </c>
      <c r="L10273" s="202">
        <f t="shared" si="328"/>
        <v>2.2497000000000001E-4</v>
      </c>
      <c r="M10273" s="203">
        <f t="shared" si="329"/>
        <v>4.9748903499999999</v>
      </c>
    </row>
    <row r="10274" spans="1:13" s="204" customFormat="1" x14ac:dyDescent="0.2">
      <c r="A10274" s="84">
        <v>360</v>
      </c>
      <c r="B10274" s="198">
        <v>43597</v>
      </c>
      <c r="C10274" s="199">
        <v>14.43</v>
      </c>
      <c r="D10274" s="195">
        <f t="shared" si="330"/>
        <v>1</v>
      </c>
      <c r="E10274"/>
      <c r="F10274" s="200">
        <v>2.44</v>
      </c>
      <c r="G10274" s="201">
        <f t="shared" si="331"/>
        <v>8.4350000000000005</v>
      </c>
      <c r="H10274" s="202">
        <f t="shared" si="326"/>
        <v>2.2497000000000001E-4</v>
      </c>
      <c r="I10274" s="203">
        <f t="shared" si="327"/>
        <v>144.45319644</v>
      </c>
      <c r="J10274" s="202">
        <f t="shared" si="332"/>
        <v>2.3430555555555558E-4</v>
      </c>
      <c r="K10274" s="203">
        <f t="shared" si="333"/>
        <v>5.262100398760496</v>
      </c>
      <c r="L10274" s="202">
        <f t="shared" si="328"/>
        <v>2.2497000000000001E-4</v>
      </c>
      <c r="M10274" s="203">
        <f t="shared" si="329"/>
        <v>4.9751153199999996</v>
      </c>
    </row>
    <row r="10275" spans="1:13" s="204" customFormat="1" x14ac:dyDescent="0.2">
      <c r="A10275" s="84">
        <v>360</v>
      </c>
      <c r="B10275" s="198">
        <v>43598</v>
      </c>
      <c r="C10275" s="199">
        <v>14.43</v>
      </c>
      <c r="D10275" s="195">
        <f t="shared" si="330"/>
        <v>1</v>
      </c>
      <c r="E10275"/>
      <c r="F10275" s="200">
        <v>2.4700000000000002</v>
      </c>
      <c r="G10275" s="201">
        <f t="shared" si="331"/>
        <v>8.4499999999999993</v>
      </c>
      <c r="H10275" s="202">
        <f t="shared" si="326"/>
        <v>2.2536E-4</v>
      </c>
      <c r="I10275" s="203">
        <f t="shared" si="327"/>
        <v>144.48575041000001</v>
      </c>
      <c r="J10275" s="202">
        <f t="shared" si="332"/>
        <v>2.3472222222222221E-4</v>
      </c>
      <c r="K10275" s="203">
        <f t="shared" si="333"/>
        <v>5.2623351209827183</v>
      </c>
      <c r="L10275" s="202">
        <f t="shared" si="328"/>
        <v>2.2536E-4</v>
      </c>
      <c r="M10275" s="203">
        <f t="shared" si="329"/>
        <v>4.9753406800000004</v>
      </c>
    </row>
    <row r="10276" spans="1:13" s="204" customFormat="1" x14ac:dyDescent="0.2">
      <c r="A10276" s="84">
        <v>360</v>
      </c>
      <c r="B10276" s="198">
        <v>43599</v>
      </c>
      <c r="C10276" s="199">
        <v>14.49</v>
      </c>
      <c r="D10276" s="195">
        <f t="shared" si="330"/>
        <v>1</v>
      </c>
      <c r="E10276"/>
      <c r="F10276" s="200">
        <v>2.4700000000000002</v>
      </c>
      <c r="G10276" s="201">
        <f t="shared" si="331"/>
        <v>8.48</v>
      </c>
      <c r="H10276" s="202">
        <f t="shared" si="326"/>
        <v>2.2612000000000001E-4</v>
      </c>
      <c r="I10276" s="203">
        <f t="shared" si="327"/>
        <v>144.51842153000001</v>
      </c>
      <c r="J10276" s="202">
        <f t="shared" si="332"/>
        <v>2.3555555555555556E-4</v>
      </c>
      <c r="K10276" s="203">
        <f t="shared" si="333"/>
        <v>5.2625706765382736</v>
      </c>
      <c r="L10276" s="202">
        <f t="shared" si="328"/>
        <v>2.2612000000000001E-4</v>
      </c>
      <c r="M10276" s="203">
        <f t="shared" si="329"/>
        <v>4.9755668000000002</v>
      </c>
    </row>
    <row r="10277" spans="1:13" s="204" customFormat="1" x14ac:dyDescent="0.2">
      <c r="A10277" s="84">
        <v>360</v>
      </c>
      <c r="B10277" s="198">
        <v>43600</v>
      </c>
      <c r="C10277" s="199">
        <v>14.5</v>
      </c>
      <c r="D10277" s="195">
        <f t="shared" si="330"/>
        <v>1</v>
      </c>
      <c r="E10277"/>
      <c r="F10277" s="200">
        <v>2.48</v>
      </c>
      <c r="G10277" s="201">
        <f t="shared" si="331"/>
        <v>8.49</v>
      </c>
      <c r="H10277" s="202">
        <f t="shared" si="326"/>
        <v>2.2638000000000001E-4</v>
      </c>
      <c r="I10277" s="203">
        <f t="shared" si="327"/>
        <v>144.55113761000001</v>
      </c>
      <c r="J10277" s="202">
        <f t="shared" si="332"/>
        <v>2.3583333333333334E-4</v>
      </c>
      <c r="K10277" s="203">
        <f t="shared" si="333"/>
        <v>5.2628065098716066</v>
      </c>
      <c r="L10277" s="202">
        <f t="shared" si="328"/>
        <v>2.2638000000000001E-4</v>
      </c>
      <c r="M10277" s="203">
        <f t="shared" si="329"/>
        <v>4.9757931800000001</v>
      </c>
    </row>
    <row r="10278" spans="1:13" s="204" customFormat="1" x14ac:dyDescent="0.2">
      <c r="A10278" s="84">
        <v>360</v>
      </c>
      <c r="B10278" s="198">
        <v>43601</v>
      </c>
      <c r="C10278" s="199">
        <v>14.5</v>
      </c>
      <c r="D10278" s="195">
        <f t="shared" si="330"/>
        <v>1</v>
      </c>
      <c r="E10278"/>
      <c r="F10278" s="200">
        <v>2.4900000000000002</v>
      </c>
      <c r="G10278" s="201">
        <f t="shared" si="331"/>
        <v>8.495000000000001</v>
      </c>
      <c r="H10278" s="202">
        <f t="shared" si="326"/>
        <v>2.2651E-4</v>
      </c>
      <c r="I10278" s="203">
        <f t="shared" si="327"/>
        <v>144.58387988999999</v>
      </c>
      <c r="J10278" s="202">
        <f t="shared" si="332"/>
        <v>2.3597222222222224E-4</v>
      </c>
      <c r="K10278" s="203">
        <f t="shared" si="333"/>
        <v>5.2630424820938284</v>
      </c>
      <c r="L10278" s="202">
        <f t="shared" si="328"/>
        <v>2.2651E-4</v>
      </c>
      <c r="M10278" s="203">
        <f t="shared" si="329"/>
        <v>4.9760196900000002</v>
      </c>
    </row>
    <row r="10279" spans="1:13" s="204" customFormat="1" x14ac:dyDescent="0.2">
      <c r="A10279" s="84">
        <v>360</v>
      </c>
      <c r="B10279" s="198">
        <v>43602</v>
      </c>
      <c r="C10279" s="199">
        <v>14.47</v>
      </c>
      <c r="D10279" s="195">
        <f t="shared" si="330"/>
        <v>1</v>
      </c>
      <c r="E10279"/>
      <c r="F10279" s="200">
        <v>2.4900000000000002</v>
      </c>
      <c r="G10279" s="201">
        <f t="shared" si="331"/>
        <v>8.48</v>
      </c>
      <c r="H10279" s="202">
        <f t="shared" si="326"/>
        <v>2.2612000000000001E-4</v>
      </c>
      <c r="I10279" s="203">
        <f t="shared" si="327"/>
        <v>144.6165732</v>
      </c>
      <c r="J10279" s="202">
        <f t="shared" si="332"/>
        <v>2.3555555555555556E-4</v>
      </c>
      <c r="K10279" s="203">
        <f t="shared" si="333"/>
        <v>5.2632780376493837</v>
      </c>
      <c r="L10279" s="202">
        <f t="shared" si="328"/>
        <v>2.2612000000000001E-4</v>
      </c>
      <c r="M10279" s="203">
        <f t="shared" si="329"/>
        <v>4.97624581</v>
      </c>
    </row>
    <row r="10280" spans="1:13" s="204" customFormat="1" x14ac:dyDescent="0.2">
      <c r="A10280" s="84">
        <v>360</v>
      </c>
      <c r="B10280" s="198">
        <v>43603</v>
      </c>
      <c r="C10280" s="199">
        <v>14.47</v>
      </c>
      <c r="D10280" s="195">
        <f t="shared" si="330"/>
        <v>1</v>
      </c>
      <c r="E10280"/>
      <c r="F10280" s="200">
        <v>2.4900000000000002</v>
      </c>
      <c r="G10280" s="201">
        <f t="shared" si="331"/>
        <v>8.48</v>
      </c>
      <c r="H10280" s="202">
        <f t="shared" si="326"/>
        <v>2.2612000000000001E-4</v>
      </c>
      <c r="I10280" s="203">
        <f t="shared" si="327"/>
        <v>144.6492739</v>
      </c>
      <c r="J10280" s="202">
        <f t="shared" si="332"/>
        <v>2.3555555555555556E-4</v>
      </c>
      <c r="K10280" s="203">
        <f t="shared" si="333"/>
        <v>5.2635135932049391</v>
      </c>
      <c r="L10280" s="202">
        <f t="shared" si="328"/>
        <v>2.2612000000000001E-4</v>
      </c>
      <c r="M10280" s="203">
        <f t="shared" si="329"/>
        <v>4.9764719299999998</v>
      </c>
    </row>
    <row r="10281" spans="1:13" s="204" customFormat="1" x14ac:dyDescent="0.2">
      <c r="A10281" s="84">
        <v>360</v>
      </c>
      <c r="B10281" s="198">
        <v>43604</v>
      </c>
      <c r="C10281" s="199">
        <v>14.47</v>
      </c>
      <c r="D10281" s="195">
        <f t="shared" si="330"/>
        <v>1</v>
      </c>
      <c r="E10281"/>
      <c r="F10281" s="200">
        <v>2.4900000000000002</v>
      </c>
      <c r="G10281" s="201">
        <f t="shared" si="331"/>
        <v>8.48</v>
      </c>
      <c r="H10281" s="202">
        <f t="shared" si="326"/>
        <v>2.2612000000000001E-4</v>
      </c>
      <c r="I10281" s="203">
        <f t="shared" si="327"/>
        <v>144.68198199</v>
      </c>
      <c r="J10281" s="202">
        <f t="shared" si="332"/>
        <v>2.3555555555555556E-4</v>
      </c>
      <c r="K10281" s="203">
        <f t="shared" si="333"/>
        <v>5.2637491487604944</v>
      </c>
      <c r="L10281" s="202">
        <f t="shared" si="328"/>
        <v>2.2612000000000001E-4</v>
      </c>
      <c r="M10281" s="203">
        <f t="shared" si="329"/>
        <v>4.9766980500000004</v>
      </c>
    </row>
    <row r="10282" spans="1:13" s="204" customFormat="1" x14ac:dyDescent="0.2">
      <c r="A10282" s="84">
        <v>360</v>
      </c>
      <c r="B10282" s="198">
        <v>43605</v>
      </c>
      <c r="C10282" s="199">
        <v>14.47</v>
      </c>
      <c r="D10282" s="195">
        <f t="shared" si="330"/>
        <v>1</v>
      </c>
      <c r="E10282"/>
      <c r="F10282" s="200">
        <v>2.4900000000000002</v>
      </c>
      <c r="G10282" s="201">
        <f t="shared" si="331"/>
        <v>8.48</v>
      </c>
      <c r="H10282" s="202">
        <f t="shared" si="326"/>
        <v>2.2612000000000001E-4</v>
      </c>
      <c r="I10282" s="203">
        <f t="shared" si="327"/>
        <v>144.71469748000001</v>
      </c>
      <c r="J10282" s="202">
        <f t="shared" si="332"/>
        <v>2.3555555555555556E-4</v>
      </c>
      <c r="K10282" s="203">
        <f t="shared" si="333"/>
        <v>5.2639847043160497</v>
      </c>
      <c r="L10282" s="202">
        <f t="shared" si="328"/>
        <v>2.2612000000000001E-4</v>
      </c>
      <c r="M10282" s="203">
        <f t="shared" si="329"/>
        <v>4.9769241700000002</v>
      </c>
    </row>
    <row r="10283" spans="1:13" s="204" customFormat="1" x14ac:dyDescent="0.2">
      <c r="A10283" s="84">
        <v>360</v>
      </c>
      <c r="B10283" s="198">
        <v>43606</v>
      </c>
      <c r="C10283" s="199">
        <v>14.47</v>
      </c>
      <c r="D10283" s="195">
        <f t="shared" si="330"/>
        <v>1</v>
      </c>
      <c r="E10283"/>
      <c r="F10283" s="200">
        <v>2.4900000000000002</v>
      </c>
      <c r="G10283" s="201">
        <f t="shared" si="331"/>
        <v>8.48</v>
      </c>
      <c r="H10283" s="202">
        <f t="shared" si="326"/>
        <v>2.2612000000000001E-4</v>
      </c>
      <c r="I10283" s="203">
        <f t="shared" si="327"/>
        <v>144.74742036999999</v>
      </c>
      <c r="J10283" s="202">
        <f t="shared" si="332"/>
        <v>2.3555555555555556E-4</v>
      </c>
      <c r="K10283" s="203">
        <f t="shared" si="333"/>
        <v>5.264220259871605</v>
      </c>
      <c r="L10283" s="202">
        <f t="shared" si="328"/>
        <v>2.2612000000000001E-4</v>
      </c>
      <c r="M10283" s="203">
        <f t="shared" si="329"/>
        <v>4.97715029</v>
      </c>
    </row>
    <row r="10284" spans="1:13" s="204" customFormat="1" x14ac:dyDescent="0.2">
      <c r="A10284" s="84">
        <v>360</v>
      </c>
      <c r="B10284" s="198">
        <v>43607</v>
      </c>
      <c r="C10284" s="199">
        <v>14.46</v>
      </c>
      <c r="D10284" s="195">
        <f t="shared" si="330"/>
        <v>1</v>
      </c>
      <c r="E10284"/>
      <c r="F10284" s="200">
        <v>2.5</v>
      </c>
      <c r="G10284" s="201">
        <f t="shared" si="331"/>
        <v>8.48</v>
      </c>
      <c r="H10284" s="202">
        <f t="shared" si="326"/>
        <v>2.2612000000000001E-4</v>
      </c>
      <c r="I10284" s="203">
        <f t="shared" si="327"/>
        <v>144.78015066</v>
      </c>
      <c r="J10284" s="202">
        <f t="shared" si="332"/>
        <v>2.3555555555555556E-4</v>
      </c>
      <c r="K10284" s="203">
        <f t="shared" si="333"/>
        <v>5.2644558154271603</v>
      </c>
      <c r="L10284" s="202">
        <f t="shared" si="328"/>
        <v>2.2612000000000001E-4</v>
      </c>
      <c r="M10284" s="203">
        <f t="shared" si="329"/>
        <v>4.9773764099999998</v>
      </c>
    </row>
    <row r="10285" spans="1:13" s="204" customFormat="1" x14ac:dyDescent="0.2">
      <c r="A10285" s="84">
        <v>360</v>
      </c>
      <c r="B10285" s="198">
        <v>43608</v>
      </c>
      <c r="C10285" s="199">
        <v>14.46</v>
      </c>
      <c r="D10285" s="195">
        <f t="shared" si="330"/>
        <v>1</v>
      </c>
      <c r="E10285"/>
      <c r="F10285" s="200">
        <v>2.5</v>
      </c>
      <c r="G10285" s="201">
        <f t="shared" si="331"/>
        <v>8.48</v>
      </c>
      <c r="H10285" s="202">
        <f t="shared" si="326"/>
        <v>2.2612000000000001E-4</v>
      </c>
      <c r="I10285" s="203">
        <f t="shared" si="327"/>
        <v>144.81288835000001</v>
      </c>
      <c r="J10285" s="202">
        <f t="shared" si="332"/>
        <v>2.3555555555555556E-4</v>
      </c>
      <c r="K10285" s="203">
        <f t="shared" si="333"/>
        <v>5.2646913709827157</v>
      </c>
      <c r="L10285" s="202">
        <f t="shared" si="328"/>
        <v>2.2612000000000001E-4</v>
      </c>
      <c r="M10285" s="203">
        <f t="shared" si="329"/>
        <v>4.9776025300000004</v>
      </c>
    </row>
    <row r="10286" spans="1:13" s="204" customFormat="1" x14ac:dyDescent="0.2">
      <c r="A10286" s="84">
        <v>360</v>
      </c>
      <c r="B10286" s="198">
        <v>43609</v>
      </c>
      <c r="C10286" s="199">
        <v>14.47</v>
      </c>
      <c r="D10286" s="195">
        <f t="shared" si="330"/>
        <v>1</v>
      </c>
      <c r="E10286"/>
      <c r="F10286" s="200">
        <v>2.5</v>
      </c>
      <c r="G10286" s="201">
        <f t="shared" si="331"/>
        <v>8.4849999999999994</v>
      </c>
      <c r="H10286" s="202">
        <f t="shared" si="326"/>
        <v>2.2625E-4</v>
      </c>
      <c r="I10286" s="203">
        <f t="shared" si="327"/>
        <v>144.84565226999999</v>
      </c>
      <c r="J10286" s="202">
        <f t="shared" si="332"/>
        <v>2.3569444444444443E-4</v>
      </c>
      <c r="K10286" s="203">
        <f t="shared" si="333"/>
        <v>5.2649270654271598</v>
      </c>
      <c r="L10286" s="202">
        <f t="shared" si="328"/>
        <v>2.2625E-4</v>
      </c>
      <c r="M10286" s="203">
        <f t="shared" si="329"/>
        <v>4.9778287800000003</v>
      </c>
    </row>
    <row r="10287" spans="1:13" s="204" customFormat="1" x14ac:dyDescent="0.2">
      <c r="A10287" s="84">
        <v>360</v>
      </c>
      <c r="B10287" s="198">
        <v>43610</v>
      </c>
      <c r="C10287" s="199">
        <v>14.47</v>
      </c>
      <c r="D10287" s="195">
        <f t="shared" si="330"/>
        <v>1</v>
      </c>
      <c r="E10287"/>
      <c r="F10287" s="200">
        <v>2.5</v>
      </c>
      <c r="G10287" s="201">
        <f t="shared" si="331"/>
        <v>8.4849999999999994</v>
      </c>
      <c r="H10287" s="202">
        <f t="shared" si="326"/>
        <v>2.2625E-4</v>
      </c>
      <c r="I10287" s="203">
        <f t="shared" si="327"/>
        <v>144.87842359999999</v>
      </c>
      <c r="J10287" s="202">
        <f t="shared" si="332"/>
        <v>2.3569444444444443E-4</v>
      </c>
      <c r="K10287" s="203">
        <f t="shared" si="333"/>
        <v>5.265162759871604</v>
      </c>
      <c r="L10287" s="202">
        <f t="shared" si="328"/>
        <v>2.2625E-4</v>
      </c>
      <c r="M10287" s="203">
        <f t="shared" si="329"/>
        <v>4.9780550300000002</v>
      </c>
    </row>
    <row r="10288" spans="1:13" s="204" customFormat="1" x14ac:dyDescent="0.2">
      <c r="A10288" s="84">
        <v>360</v>
      </c>
      <c r="B10288" s="198">
        <v>43611</v>
      </c>
      <c r="C10288" s="199">
        <v>14.47</v>
      </c>
      <c r="D10288" s="195">
        <f t="shared" si="330"/>
        <v>1</v>
      </c>
      <c r="E10288"/>
      <c r="F10288" s="200">
        <v>2.5</v>
      </c>
      <c r="G10288" s="201">
        <f t="shared" si="331"/>
        <v>8.4849999999999994</v>
      </c>
      <c r="H10288" s="202">
        <f t="shared" si="326"/>
        <v>2.2625E-4</v>
      </c>
      <c r="I10288" s="203">
        <f t="shared" si="327"/>
        <v>144.91120233999999</v>
      </c>
      <c r="J10288" s="202">
        <f t="shared" si="332"/>
        <v>2.3569444444444443E-4</v>
      </c>
      <c r="K10288" s="203">
        <f t="shared" si="333"/>
        <v>5.2653984543160481</v>
      </c>
      <c r="L10288" s="202">
        <f t="shared" si="328"/>
        <v>2.2625E-4</v>
      </c>
      <c r="M10288" s="203">
        <f t="shared" si="329"/>
        <v>4.97828128</v>
      </c>
    </row>
    <row r="10289" spans="1:13" s="204" customFormat="1" x14ac:dyDescent="0.2">
      <c r="A10289" s="84">
        <v>360</v>
      </c>
      <c r="B10289" s="198">
        <v>43612</v>
      </c>
      <c r="C10289" s="199">
        <v>14.51</v>
      </c>
      <c r="D10289" s="195">
        <f t="shared" si="330"/>
        <v>1</v>
      </c>
      <c r="E10289"/>
      <c r="F10289" s="200">
        <v>2.5099999999999998</v>
      </c>
      <c r="G10289" s="201">
        <f t="shared" si="331"/>
        <v>8.51</v>
      </c>
      <c r="H10289" s="202">
        <f t="shared" si="326"/>
        <v>2.2688999999999999E-4</v>
      </c>
      <c r="I10289" s="203">
        <f t="shared" si="327"/>
        <v>144.94408124</v>
      </c>
      <c r="J10289" s="202">
        <f t="shared" si="332"/>
        <v>2.3638888888888887E-4</v>
      </c>
      <c r="K10289" s="203">
        <f t="shared" si="333"/>
        <v>5.2656348432049374</v>
      </c>
      <c r="L10289" s="202">
        <f t="shared" si="328"/>
        <v>2.2688999999999999E-4</v>
      </c>
      <c r="M10289" s="203">
        <f t="shared" si="329"/>
        <v>4.9785081699999996</v>
      </c>
    </row>
    <row r="10290" spans="1:13" s="204" customFormat="1" x14ac:dyDescent="0.2">
      <c r="A10290" s="84">
        <v>360</v>
      </c>
      <c r="B10290" s="198">
        <v>43613</v>
      </c>
      <c r="C10290" s="199">
        <v>14.55</v>
      </c>
      <c r="D10290" s="195">
        <f t="shared" si="330"/>
        <v>1</v>
      </c>
      <c r="E10290"/>
      <c r="F10290" s="200">
        <v>2.57</v>
      </c>
      <c r="G10290" s="201">
        <f t="shared" si="331"/>
        <v>8.56</v>
      </c>
      <c r="H10290" s="202">
        <f t="shared" si="326"/>
        <v>2.2817000000000001E-4</v>
      </c>
      <c r="I10290" s="203">
        <f t="shared" si="327"/>
        <v>144.97715313</v>
      </c>
      <c r="J10290" s="202">
        <f t="shared" si="332"/>
        <v>2.3777777777777778E-4</v>
      </c>
      <c r="K10290" s="203">
        <f t="shared" si="333"/>
        <v>5.2658726209827149</v>
      </c>
      <c r="L10290" s="202">
        <f t="shared" si="328"/>
        <v>2.2817000000000001E-4</v>
      </c>
      <c r="M10290" s="203">
        <f t="shared" si="329"/>
        <v>4.9787363400000002</v>
      </c>
    </row>
    <row r="10291" spans="1:13" s="204" customFormat="1" x14ac:dyDescent="0.2">
      <c r="A10291" s="84">
        <v>360</v>
      </c>
      <c r="B10291" s="198">
        <v>43614</v>
      </c>
      <c r="C10291" s="199">
        <v>14.55</v>
      </c>
      <c r="D10291" s="195">
        <f t="shared" si="330"/>
        <v>1</v>
      </c>
      <c r="E10291"/>
      <c r="F10291" s="200">
        <v>2.58</v>
      </c>
      <c r="G10291" s="201">
        <f t="shared" si="331"/>
        <v>8.5650000000000013</v>
      </c>
      <c r="H10291" s="202">
        <f>ROUND(((1+G10291/100)^(1/360))-1,8)</f>
        <v>2.2829999999999999E-4</v>
      </c>
      <c r="I10291" s="203">
        <f>ROUND(I10290*(1+H10291),8)</f>
        <v>145.01025141</v>
      </c>
      <c r="J10291" s="202">
        <f t="shared" si="332"/>
        <v>2.3791666666666671E-4</v>
      </c>
      <c r="K10291" s="203">
        <f t="shared" si="333"/>
        <v>5.2661105376493813</v>
      </c>
      <c r="L10291" s="202">
        <f>ROUND(((1+G10291/100)^(1/360))-1,8)</f>
        <v>2.2829999999999999E-4</v>
      </c>
      <c r="M10291" s="203">
        <f>ROUND(M10290+L10291,8)</f>
        <v>4.9789646400000001</v>
      </c>
    </row>
    <row r="10292" spans="1:13" s="204" customFormat="1" x14ac:dyDescent="0.2">
      <c r="A10292" s="84">
        <v>360</v>
      </c>
      <c r="B10292" s="198">
        <v>43615</v>
      </c>
      <c r="C10292" s="199">
        <v>14.54</v>
      </c>
      <c r="D10292" s="195">
        <f t="shared" si="330"/>
        <v>1</v>
      </c>
      <c r="E10292"/>
      <c r="F10292" s="200">
        <v>2.58</v>
      </c>
      <c r="G10292" s="201">
        <f t="shared" si="331"/>
        <v>8.5599999999999987</v>
      </c>
      <c r="H10292" s="202">
        <f>ROUND(((1+G10292/100)^(1/360))-1,8)</f>
        <v>2.2817000000000001E-4</v>
      </c>
      <c r="I10292" s="203">
        <f>ROUND(I10291*(1+H10292),8)</f>
        <v>145.04333840000001</v>
      </c>
      <c r="J10292" s="202">
        <f t="shared" si="332"/>
        <v>2.3777777777777775E-4</v>
      </c>
      <c r="K10292" s="203">
        <f>K10291+J10292</f>
        <v>5.2663483154271589</v>
      </c>
      <c r="L10292" s="202">
        <f>ROUND(((1+G10292/100)^(1/360))-1,8)</f>
        <v>2.2817000000000001E-4</v>
      </c>
      <c r="M10292" s="203">
        <f>ROUND(M10291+L10292,8)</f>
        <v>4.9791928099999998</v>
      </c>
    </row>
    <row r="10293" spans="1:13" s="204" customFormat="1" x14ac:dyDescent="0.2">
      <c r="A10293" s="84">
        <v>360</v>
      </c>
      <c r="B10293" s="198">
        <v>43616</v>
      </c>
      <c r="C10293" s="199">
        <v>14.53</v>
      </c>
      <c r="D10293" s="195">
        <f t="shared" si="330"/>
        <v>1</v>
      </c>
      <c r="E10293"/>
      <c r="F10293" s="200">
        <v>2.57</v>
      </c>
      <c r="G10293" s="201">
        <f t="shared" ref="G10293:G10356" si="334">(C10293+F10293)/2</f>
        <v>8.5499999999999989</v>
      </c>
      <c r="H10293" s="202">
        <f t="shared" ref="H10293:H10356" si="335">ROUND(((1+G10293/100)^(1/360))-1,8)</f>
        <v>2.2792E-4</v>
      </c>
      <c r="I10293" s="203">
        <f t="shared" ref="I10293:I10356" si="336">ROUND(I10292*(1+H10293),8)</f>
        <v>145.07639667999999</v>
      </c>
      <c r="J10293" s="202">
        <f t="shared" ref="J10293:J10356" si="337">((C10293+F10293)/2)/36000</f>
        <v>2.3749999999999997E-4</v>
      </c>
      <c r="K10293" s="203">
        <f t="shared" ref="K10293:K10356" si="338">K10292+J10293</f>
        <v>5.2665858154271588</v>
      </c>
      <c r="L10293" s="202">
        <f t="shared" ref="L10293:L10356" si="339">ROUND(((1+G10293/100)^(1/360))-1,8)</f>
        <v>2.2792E-4</v>
      </c>
      <c r="M10293" s="203">
        <f t="shared" ref="M10293:M10356" si="340">ROUND(M10292+L10293,8)</f>
        <v>4.9794207300000002</v>
      </c>
    </row>
    <row r="10294" spans="1:13" s="204" customFormat="1" x14ac:dyDescent="0.2">
      <c r="A10294" s="84">
        <v>360</v>
      </c>
      <c r="B10294" s="198">
        <v>43617</v>
      </c>
      <c r="C10294" s="199">
        <v>14.53</v>
      </c>
      <c r="D10294" s="195">
        <f t="shared" si="330"/>
        <v>1</v>
      </c>
      <c r="E10294"/>
      <c r="F10294" s="200">
        <v>2.57</v>
      </c>
      <c r="G10294" s="201">
        <f t="shared" si="334"/>
        <v>8.5499999999999989</v>
      </c>
      <c r="H10294" s="202">
        <f t="shared" si="335"/>
        <v>2.2792E-4</v>
      </c>
      <c r="I10294" s="203">
        <f t="shared" si="336"/>
        <v>145.10946249</v>
      </c>
      <c r="J10294" s="202">
        <f t="shared" si="337"/>
        <v>2.3749999999999997E-4</v>
      </c>
      <c r="K10294" s="203">
        <f t="shared" si="338"/>
        <v>5.2668233154271586</v>
      </c>
      <c r="L10294" s="202">
        <f t="shared" si="339"/>
        <v>2.2792E-4</v>
      </c>
      <c r="M10294" s="203">
        <f t="shared" si="340"/>
        <v>4.9796486499999997</v>
      </c>
    </row>
    <row r="10295" spans="1:13" s="204" customFormat="1" x14ac:dyDescent="0.2">
      <c r="A10295" s="84">
        <v>360</v>
      </c>
      <c r="B10295" s="198">
        <v>43618</v>
      </c>
      <c r="C10295" s="199">
        <v>14.53</v>
      </c>
      <c r="D10295" s="195">
        <f t="shared" si="330"/>
        <v>1</v>
      </c>
      <c r="E10295"/>
      <c r="F10295" s="200">
        <v>2.57</v>
      </c>
      <c r="G10295" s="201">
        <f t="shared" si="334"/>
        <v>8.5499999999999989</v>
      </c>
      <c r="H10295" s="202">
        <f t="shared" si="335"/>
        <v>2.2792E-4</v>
      </c>
      <c r="I10295" s="203">
        <f t="shared" si="336"/>
        <v>145.14253583999999</v>
      </c>
      <c r="J10295" s="202">
        <f t="shared" si="337"/>
        <v>2.3749999999999997E-4</v>
      </c>
      <c r="K10295" s="203">
        <f t="shared" si="338"/>
        <v>5.2670608154271585</v>
      </c>
      <c r="L10295" s="202">
        <f t="shared" si="339"/>
        <v>2.2792E-4</v>
      </c>
      <c r="M10295" s="203">
        <f t="shared" si="340"/>
        <v>4.9798765700000001</v>
      </c>
    </row>
    <row r="10296" spans="1:13" s="204" customFormat="1" x14ac:dyDescent="0.2">
      <c r="A10296" s="84">
        <v>360</v>
      </c>
      <c r="B10296" s="198">
        <v>43619</v>
      </c>
      <c r="C10296" s="199">
        <v>14.52</v>
      </c>
      <c r="D10296" s="195">
        <f t="shared" si="330"/>
        <v>1</v>
      </c>
      <c r="E10296"/>
      <c r="F10296" s="200">
        <v>2.56</v>
      </c>
      <c r="G10296" s="201">
        <f t="shared" si="334"/>
        <v>8.5399999999999991</v>
      </c>
      <c r="H10296" s="202">
        <f t="shared" si="335"/>
        <v>2.2766E-4</v>
      </c>
      <c r="I10296" s="203">
        <f t="shared" si="336"/>
        <v>145.17557898999999</v>
      </c>
      <c r="J10296" s="202">
        <f t="shared" si="337"/>
        <v>2.3722222222222219E-4</v>
      </c>
      <c r="K10296" s="203">
        <f t="shared" si="338"/>
        <v>5.2672980376493808</v>
      </c>
      <c r="L10296" s="202">
        <f t="shared" si="339"/>
        <v>2.2766E-4</v>
      </c>
      <c r="M10296" s="203">
        <f t="shared" si="340"/>
        <v>4.9801042300000002</v>
      </c>
    </row>
    <row r="10297" spans="1:13" s="204" customFormat="1" x14ac:dyDescent="0.2">
      <c r="A10297" s="84">
        <v>360</v>
      </c>
      <c r="B10297" s="198">
        <v>43620</v>
      </c>
      <c r="C10297" s="199">
        <v>14.53</v>
      </c>
      <c r="D10297" s="195">
        <f t="shared" si="330"/>
        <v>1</v>
      </c>
      <c r="E10297"/>
      <c r="F10297" s="200">
        <v>2.4500000000000002</v>
      </c>
      <c r="G10297" s="201">
        <f t="shared" si="334"/>
        <v>8.49</v>
      </c>
      <c r="H10297" s="202">
        <f t="shared" si="335"/>
        <v>2.2638000000000001E-4</v>
      </c>
      <c r="I10297" s="203">
        <f t="shared" si="336"/>
        <v>145.20844384</v>
      </c>
      <c r="J10297" s="202">
        <f t="shared" si="337"/>
        <v>2.3583333333333334E-4</v>
      </c>
      <c r="K10297" s="203">
        <f t="shared" si="338"/>
        <v>5.2675338709827138</v>
      </c>
      <c r="L10297" s="202">
        <f t="shared" si="339"/>
        <v>2.2638000000000001E-4</v>
      </c>
      <c r="M10297" s="203">
        <f t="shared" si="340"/>
        <v>4.9803306100000002</v>
      </c>
    </row>
    <row r="10298" spans="1:13" s="204" customFormat="1" x14ac:dyDescent="0.2">
      <c r="A10298" s="84">
        <v>360</v>
      </c>
      <c r="B10298" s="198">
        <v>43621</v>
      </c>
      <c r="C10298" s="199">
        <v>14.51</v>
      </c>
      <c r="D10298" s="195">
        <f t="shared" si="330"/>
        <v>1</v>
      </c>
      <c r="E10298"/>
      <c r="F10298" s="200">
        <v>2.4500000000000002</v>
      </c>
      <c r="G10298" s="201">
        <f t="shared" si="334"/>
        <v>8.48</v>
      </c>
      <c r="H10298" s="202">
        <f t="shared" si="335"/>
        <v>2.2612000000000001E-4</v>
      </c>
      <c r="I10298" s="203">
        <f t="shared" si="336"/>
        <v>145.24127837</v>
      </c>
      <c r="J10298" s="202">
        <f t="shared" si="337"/>
        <v>2.3555555555555556E-4</v>
      </c>
      <c r="K10298" s="203">
        <f t="shared" si="338"/>
        <v>5.2677694265382691</v>
      </c>
      <c r="L10298" s="202">
        <f t="shared" si="339"/>
        <v>2.2612000000000001E-4</v>
      </c>
      <c r="M10298" s="203">
        <f t="shared" si="340"/>
        <v>4.98055673</v>
      </c>
    </row>
    <row r="10299" spans="1:13" s="204" customFormat="1" x14ac:dyDescent="0.2">
      <c r="A10299" s="84">
        <v>360</v>
      </c>
      <c r="B10299" s="198">
        <v>43622</v>
      </c>
      <c r="C10299" s="199">
        <v>14.49</v>
      </c>
      <c r="D10299" s="195">
        <f t="shared" si="330"/>
        <v>1</v>
      </c>
      <c r="E10299"/>
      <c r="F10299" s="200">
        <v>2.4700000000000002</v>
      </c>
      <c r="G10299" s="201">
        <f t="shared" si="334"/>
        <v>8.48</v>
      </c>
      <c r="H10299" s="202">
        <f t="shared" si="335"/>
        <v>2.2612000000000001E-4</v>
      </c>
      <c r="I10299" s="203">
        <f t="shared" si="336"/>
        <v>145.27412032999999</v>
      </c>
      <c r="J10299" s="202">
        <f t="shared" si="337"/>
        <v>2.3555555555555556E-4</v>
      </c>
      <c r="K10299" s="203">
        <f t="shared" si="338"/>
        <v>5.2680049820938244</v>
      </c>
      <c r="L10299" s="202">
        <f t="shared" si="339"/>
        <v>2.2612000000000001E-4</v>
      </c>
      <c r="M10299" s="203">
        <f t="shared" si="340"/>
        <v>4.9807828499999998</v>
      </c>
    </row>
    <row r="10300" spans="1:13" s="204" customFormat="1" x14ac:dyDescent="0.2">
      <c r="A10300" s="84">
        <v>360</v>
      </c>
      <c r="B10300" s="198">
        <v>43623</v>
      </c>
      <c r="C10300" s="199">
        <v>14.46</v>
      </c>
      <c r="D10300" s="195">
        <f t="shared" si="330"/>
        <v>1</v>
      </c>
      <c r="E10300"/>
      <c r="F10300" s="200">
        <v>2.4700000000000002</v>
      </c>
      <c r="G10300" s="201">
        <f t="shared" si="334"/>
        <v>8.4649999999999999</v>
      </c>
      <c r="H10300" s="202">
        <f t="shared" si="335"/>
        <v>2.2573999999999999E-4</v>
      </c>
      <c r="I10300" s="203">
        <f t="shared" si="336"/>
        <v>145.30691451000001</v>
      </c>
      <c r="J10300" s="202">
        <f t="shared" si="337"/>
        <v>2.351388888888889E-4</v>
      </c>
      <c r="K10300" s="203">
        <f t="shared" si="338"/>
        <v>5.2682401209827132</v>
      </c>
      <c r="L10300" s="202">
        <f t="shared" si="339"/>
        <v>2.2573999999999999E-4</v>
      </c>
      <c r="M10300" s="203">
        <f t="shared" si="340"/>
        <v>4.9810085900000001</v>
      </c>
    </row>
    <row r="10301" spans="1:13" s="204" customFormat="1" x14ac:dyDescent="0.2">
      <c r="A10301" s="84">
        <v>360</v>
      </c>
      <c r="B10301" s="198">
        <v>43624</v>
      </c>
      <c r="C10301" s="199">
        <v>14.46</v>
      </c>
      <c r="D10301" s="195">
        <f t="shared" ref="D10301:D10364" si="341">B10301-B10300</f>
        <v>1</v>
      </c>
      <c r="E10301"/>
      <c r="F10301" s="200">
        <v>2.4700000000000002</v>
      </c>
      <c r="G10301" s="201">
        <f t="shared" si="334"/>
        <v>8.4649999999999999</v>
      </c>
      <c r="H10301" s="202">
        <f t="shared" si="335"/>
        <v>2.2573999999999999E-4</v>
      </c>
      <c r="I10301" s="203">
        <f t="shared" si="336"/>
        <v>145.33971609</v>
      </c>
      <c r="J10301" s="202">
        <f t="shared" si="337"/>
        <v>2.351388888888889E-4</v>
      </c>
      <c r="K10301" s="203">
        <f t="shared" si="338"/>
        <v>5.268475259871602</v>
      </c>
      <c r="L10301" s="202">
        <f t="shared" si="339"/>
        <v>2.2573999999999999E-4</v>
      </c>
      <c r="M10301" s="203">
        <f t="shared" si="340"/>
        <v>4.9812343300000004</v>
      </c>
    </row>
    <row r="10302" spans="1:13" s="204" customFormat="1" x14ac:dyDescent="0.2">
      <c r="A10302" s="84">
        <v>360</v>
      </c>
      <c r="B10302" s="198">
        <v>43625</v>
      </c>
      <c r="C10302" s="199">
        <v>14.46</v>
      </c>
      <c r="D10302" s="195">
        <f t="shared" si="341"/>
        <v>1</v>
      </c>
      <c r="E10302"/>
      <c r="F10302" s="200">
        <v>2.4700000000000002</v>
      </c>
      <c r="G10302" s="201">
        <f t="shared" si="334"/>
        <v>8.4649999999999999</v>
      </c>
      <c r="H10302" s="202">
        <f t="shared" si="335"/>
        <v>2.2573999999999999E-4</v>
      </c>
      <c r="I10302" s="203">
        <f t="shared" si="336"/>
        <v>145.37252508</v>
      </c>
      <c r="J10302" s="202">
        <f t="shared" si="337"/>
        <v>2.351388888888889E-4</v>
      </c>
      <c r="K10302" s="203">
        <f t="shared" si="338"/>
        <v>5.2687103987604909</v>
      </c>
      <c r="L10302" s="202">
        <f t="shared" si="339"/>
        <v>2.2573999999999999E-4</v>
      </c>
      <c r="M10302" s="203">
        <f t="shared" si="340"/>
        <v>4.9814600699999998</v>
      </c>
    </row>
    <row r="10303" spans="1:13" s="204" customFormat="1" x14ac:dyDescent="0.2">
      <c r="A10303" s="84">
        <v>360</v>
      </c>
      <c r="B10303" s="198">
        <v>43626</v>
      </c>
      <c r="C10303" s="199">
        <v>14.49</v>
      </c>
      <c r="D10303" s="195">
        <f t="shared" si="341"/>
        <v>1</v>
      </c>
      <c r="E10303"/>
      <c r="F10303" s="200">
        <v>2.4700000000000002</v>
      </c>
      <c r="G10303" s="201">
        <f t="shared" si="334"/>
        <v>8.48</v>
      </c>
      <c r="H10303" s="202">
        <f t="shared" si="335"/>
        <v>2.2612000000000001E-4</v>
      </c>
      <c r="I10303" s="203">
        <f t="shared" si="336"/>
        <v>145.40539672</v>
      </c>
      <c r="J10303" s="202">
        <f t="shared" si="337"/>
        <v>2.3555555555555556E-4</v>
      </c>
      <c r="K10303" s="203">
        <f t="shared" si="338"/>
        <v>5.2689459543160462</v>
      </c>
      <c r="L10303" s="202">
        <f t="shared" si="339"/>
        <v>2.2612000000000001E-4</v>
      </c>
      <c r="M10303" s="203">
        <f t="shared" si="340"/>
        <v>4.9816861899999996</v>
      </c>
    </row>
    <row r="10304" spans="1:13" s="204" customFormat="1" x14ac:dyDescent="0.2">
      <c r="A10304" s="84">
        <v>360</v>
      </c>
      <c r="B10304" s="198">
        <v>43627</v>
      </c>
      <c r="C10304" s="199">
        <v>14.55</v>
      </c>
      <c r="D10304" s="195">
        <f t="shared" si="341"/>
        <v>1</v>
      </c>
      <c r="E10304"/>
      <c r="F10304" s="200">
        <v>2.4700000000000002</v>
      </c>
      <c r="G10304" s="201">
        <f t="shared" si="334"/>
        <v>8.51</v>
      </c>
      <c r="H10304" s="202">
        <f t="shared" si="335"/>
        <v>2.2688999999999999E-4</v>
      </c>
      <c r="I10304" s="203">
        <f t="shared" si="336"/>
        <v>145.43838775</v>
      </c>
      <c r="J10304" s="202">
        <f t="shared" si="337"/>
        <v>2.3638888888888887E-4</v>
      </c>
      <c r="K10304" s="203">
        <f t="shared" si="338"/>
        <v>5.2691823432049354</v>
      </c>
      <c r="L10304" s="202">
        <f t="shared" si="339"/>
        <v>2.2688999999999999E-4</v>
      </c>
      <c r="M10304" s="203">
        <f t="shared" si="340"/>
        <v>4.98191308</v>
      </c>
    </row>
    <row r="10305" spans="1:13" s="204" customFormat="1" x14ac:dyDescent="0.2">
      <c r="A10305" s="84">
        <v>360</v>
      </c>
      <c r="B10305" s="198">
        <v>43628</v>
      </c>
      <c r="C10305" s="199">
        <v>14.57</v>
      </c>
      <c r="D10305" s="195">
        <f t="shared" si="341"/>
        <v>1</v>
      </c>
      <c r="E10305"/>
      <c r="F10305" s="200">
        <v>2.4700000000000002</v>
      </c>
      <c r="G10305" s="201">
        <f t="shared" si="334"/>
        <v>8.52</v>
      </c>
      <c r="H10305" s="202">
        <f t="shared" si="335"/>
        <v>2.2714999999999999E-4</v>
      </c>
      <c r="I10305" s="203">
        <f t="shared" si="336"/>
        <v>145.47142407999999</v>
      </c>
      <c r="J10305" s="202">
        <f t="shared" si="337"/>
        <v>2.3666666666666665E-4</v>
      </c>
      <c r="K10305" s="203">
        <f t="shared" si="338"/>
        <v>5.2694190098716023</v>
      </c>
      <c r="L10305" s="202">
        <f t="shared" si="339"/>
        <v>2.2714999999999999E-4</v>
      </c>
      <c r="M10305" s="203">
        <f t="shared" si="340"/>
        <v>4.9821402299999997</v>
      </c>
    </row>
    <row r="10306" spans="1:13" s="204" customFormat="1" x14ac:dyDescent="0.2">
      <c r="A10306" s="84">
        <v>360</v>
      </c>
      <c r="B10306" s="198">
        <v>43629</v>
      </c>
      <c r="C10306" s="199">
        <v>14.57</v>
      </c>
      <c r="D10306" s="195">
        <f t="shared" si="341"/>
        <v>1</v>
      </c>
      <c r="E10306"/>
      <c r="F10306" s="200">
        <v>2.4300000000000002</v>
      </c>
      <c r="G10306" s="201">
        <f t="shared" si="334"/>
        <v>8.5</v>
      </c>
      <c r="H10306" s="202">
        <f t="shared" si="335"/>
        <v>2.2664000000000001E-4</v>
      </c>
      <c r="I10306" s="203">
        <f t="shared" si="336"/>
        <v>145.50439372</v>
      </c>
      <c r="J10306" s="202">
        <f t="shared" si="337"/>
        <v>2.3611111111111112E-4</v>
      </c>
      <c r="K10306" s="203">
        <f t="shared" si="338"/>
        <v>5.2696551209827138</v>
      </c>
      <c r="L10306" s="202">
        <f t="shared" si="339"/>
        <v>2.2664000000000001E-4</v>
      </c>
      <c r="M10306" s="203">
        <f t="shared" si="340"/>
        <v>4.9823668699999999</v>
      </c>
    </row>
    <row r="10307" spans="1:13" s="204" customFormat="1" x14ac:dyDescent="0.2">
      <c r="A10307" s="84">
        <v>360</v>
      </c>
      <c r="B10307" s="198">
        <v>43630</v>
      </c>
      <c r="C10307" s="199">
        <v>14.61</v>
      </c>
      <c r="D10307" s="195">
        <f t="shared" si="341"/>
        <v>1</v>
      </c>
      <c r="E10307"/>
      <c r="F10307" s="200">
        <v>2.48</v>
      </c>
      <c r="G10307" s="201">
        <f t="shared" si="334"/>
        <v>8.5449999999999999</v>
      </c>
      <c r="H10307" s="202">
        <f t="shared" si="335"/>
        <v>2.2779000000000001E-4</v>
      </c>
      <c r="I10307" s="203">
        <f t="shared" si="336"/>
        <v>145.53753817</v>
      </c>
      <c r="J10307" s="202">
        <f t="shared" si="337"/>
        <v>2.3736111111111112E-4</v>
      </c>
      <c r="K10307" s="203">
        <f t="shared" si="338"/>
        <v>5.2698924820938249</v>
      </c>
      <c r="L10307" s="202">
        <f t="shared" si="339"/>
        <v>2.2779000000000001E-4</v>
      </c>
      <c r="M10307" s="203">
        <f t="shared" si="340"/>
        <v>4.9825946600000002</v>
      </c>
    </row>
    <row r="10308" spans="1:13" s="204" customFormat="1" x14ac:dyDescent="0.2">
      <c r="A10308" s="84">
        <v>360</v>
      </c>
      <c r="B10308" s="198">
        <v>43631</v>
      </c>
      <c r="C10308" s="199">
        <v>14.61</v>
      </c>
      <c r="D10308" s="195">
        <f t="shared" si="341"/>
        <v>1</v>
      </c>
      <c r="E10308"/>
      <c r="F10308" s="200">
        <v>2.48</v>
      </c>
      <c r="G10308" s="201">
        <f t="shared" si="334"/>
        <v>8.5449999999999999</v>
      </c>
      <c r="H10308" s="202">
        <f t="shared" si="335"/>
        <v>2.2779000000000001E-4</v>
      </c>
      <c r="I10308" s="203">
        <f t="shared" si="336"/>
        <v>145.57069017000001</v>
      </c>
      <c r="J10308" s="202">
        <f t="shared" si="337"/>
        <v>2.3736111111111112E-4</v>
      </c>
      <c r="K10308" s="203">
        <f t="shared" si="338"/>
        <v>5.2701298432049359</v>
      </c>
      <c r="L10308" s="202">
        <f t="shared" si="339"/>
        <v>2.2779000000000001E-4</v>
      </c>
      <c r="M10308" s="203">
        <f t="shared" si="340"/>
        <v>4.9828224499999996</v>
      </c>
    </row>
    <row r="10309" spans="1:13" s="204" customFormat="1" x14ac:dyDescent="0.2">
      <c r="A10309" s="84">
        <v>360</v>
      </c>
      <c r="B10309" s="198">
        <v>43632</v>
      </c>
      <c r="C10309" s="199">
        <v>14.61</v>
      </c>
      <c r="D10309" s="195">
        <f t="shared" si="341"/>
        <v>1</v>
      </c>
      <c r="E10309"/>
      <c r="F10309" s="200">
        <v>2.48</v>
      </c>
      <c r="G10309" s="201">
        <f t="shared" si="334"/>
        <v>8.5449999999999999</v>
      </c>
      <c r="H10309" s="202">
        <f t="shared" si="335"/>
        <v>2.2779000000000001E-4</v>
      </c>
      <c r="I10309" s="203">
        <f t="shared" si="336"/>
        <v>145.60384972</v>
      </c>
      <c r="J10309" s="202">
        <f t="shared" si="337"/>
        <v>2.3736111111111112E-4</v>
      </c>
      <c r="K10309" s="203">
        <f t="shared" si="338"/>
        <v>5.270367204316047</v>
      </c>
      <c r="L10309" s="202">
        <f t="shared" si="339"/>
        <v>2.2779000000000001E-4</v>
      </c>
      <c r="M10309" s="203">
        <f t="shared" si="340"/>
        <v>4.9830502399999999</v>
      </c>
    </row>
    <row r="10310" spans="1:13" s="204" customFormat="1" x14ac:dyDescent="0.2">
      <c r="A10310" s="84">
        <v>360</v>
      </c>
      <c r="B10310" s="198">
        <v>43633</v>
      </c>
      <c r="C10310" s="199">
        <v>14.6</v>
      </c>
      <c r="D10310" s="195">
        <f t="shared" si="341"/>
        <v>1</v>
      </c>
      <c r="E10310"/>
      <c r="F10310" s="200">
        <v>2.4700000000000002</v>
      </c>
      <c r="G10310" s="201">
        <f t="shared" si="334"/>
        <v>8.5350000000000001</v>
      </c>
      <c r="H10310" s="202">
        <f t="shared" si="335"/>
        <v>2.2753000000000001E-4</v>
      </c>
      <c r="I10310" s="203">
        <f t="shared" si="336"/>
        <v>145.63697895999999</v>
      </c>
      <c r="J10310" s="202">
        <f t="shared" si="337"/>
        <v>2.3708333333333334E-4</v>
      </c>
      <c r="K10310" s="203">
        <f t="shared" si="338"/>
        <v>5.2706042876493804</v>
      </c>
      <c r="L10310" s="202">
        <f t="shared" si="339"/>
        <v>2.2753000000000001E-4</v>
      </c>
      <c r="M10310" s="203">
        <f t="shared" si="340"/>
        <v>4.9832777699999999</v>
      </c>
    </row>
    <row r="10311" spans="1:13" s="204" customFormat="1" x14ac:dyDescent="0.2">
      <c r="A10311" s="84">
        <v>360</v>
      </c>
      <c r="B10311" s="198">
        <v>43634</v>
      </c>
      <c r="C10311" s="199">
        <v>14.61</v>
      </c>
      <c r="D10311" s="195">
        <f t="shared" si="341"/>
        <v>1</v>
      </c>
      <c r="E10311"/>
      <c r="F10311" s="200">
        <v>2.4700000000000002</v>
      </c>
      <c r="G10311" s="201">
        <f t="shared" si="334"/>
        <v>8.5399999999999991</v>
      </c>
      <c r="H10311" s="202">
        <f t="shared" si="335"/>
        <v>2.2766E-4</v>
      </c>
      <c r="I10311" s="203">
        <f t="shared" si="336"/>
        <v>145.67013467000001</v>
      </c>
      <c r="J10311" s="202">
        <f t="shared" si="337"/>
        <v>2.3722222222222219E-4</v>
      </c>
      <c r="K10311" s="203">
        <f t="shared" si="338"/>
        <v>5.2708415098716026</v>
      </c>
      <c r="L10311" s="202">
        <f t="shared" si="339"/>
        <v>2.2766E-4</v>
      </c>
      <c r="M10311" s="203">
        <f t="shared" si="340"/>
        <v>4.9835054300000001</v>
      </c>
    </row>
    <row r="10312" spans="1:13" s="204" customFormat="1" x14ac:dyDescent="0.2">
      <c r="A10312" s="84">
        <v>360</v>
      </c>
      <c r="B10312" s="198">
        <v>43635</v>
      </c>
      <c r="C10312" s="199">
        <v>14.66</v>
      </c>
      <c r="D10312" s="195">
        <f t="shared" si="341"/>
        <v>1</v>
      </c>
      <c r="E10312"/>
      <c r="F10312" s="200">
        <v>2.4700000000000002</v>
      </c>
      <c r="G10312" s="201">
        <f t="shared" si="334"/>
        <v>8.5649999999999995</v>
      </c>
      <c r="H10312" s="202">
        <f t="shared" si="335"/>
        <v>2.2829999999999999E-4</v>
      </c>
      <c r="I10312" s="203">
        <f t="shared" si="336"/>
        <v>145.70339116</v>
      </c>
      <c r="J10312" s="202">
        <f t="shared" si="337"/>
        <v>2.3791666666666666E-4</v>
      </c>
      <c r="K10312" s="203">
        <f t="shared" si="338"/>
        <v>5.271079426538269</v>
      </c>
      <c r="L10312" s="202">
        <f t="shared" si="339"/>
        <v>2.2829999999999999E-4</v>
      </c>
      <c r="M10312" s="203">
        <f t="shared" si="340"/>
        <v>4.98373373</v>
      </c>
    </row>
    <row r="10313" spans="1:13" s="204" customFormat="1" x14ac:dyDescent="0.2">
      <c r="A10313" s="84">
        <v>360</v>
      </c>
      <c r="B10313" s="198">
        <v>43636</v>
      </c>
      <c r="C10313" s="199">
        <v>14.66</v>
      </c>
      <c r="D10313" s="195">
        <f t="shared" si="341"/>
        <v>1</v>
      </c>
      <c r="E10313"/>
      <c r="F10313" s="200">
        <v>2.4700000000000002</v>
      </c>
      <c r="G10313" s="201">
        <f t="shared" si="334"/>
        <v>8.5649999999999995</v>
      </c>
      <c r="H10313" s="202">
        <f t="shared" si="335"/>
        <v>2.2829999999999999E-4</v>
      </c>
      <c r="I10313" s="203">
        <f t="shared" si="336"/>
        <v>145.73665524</v>
      </c>
      <c r="J10313" s="202">
        <f t="shared" si="337"/>
        <v>2.3791666666666666E-4</v>
      </c>
      <c r="K10313" s="203">
        <f t="shared" si="338"/>
        <v>5.2713173432049354</v>
      </c>
      <c r="L10313" s="202">
        <f t="shared" si="339"/>
        <v>2.2829999999999999E-4</v>
      </c>
      <c r="M10313" s="203">
        <f t="shared" si="340"/>
        <v>4.9839620299999998</v>
      </c>
    </row>
    <row r="10314" spans="1:13" s="204" customFormat="1" x14ac:dyDescent="0.2">
      <c r="A10314" s="84">
        <v>360</v>
      </c>
      <c r="B10314" s="198">
        <v>43637</v>
      </c>
      <c r="C10314" s="199">
        <v>14.62</v>
      </c>
      <c r="D10314" s="195">
        <f t="shared" si="341"/>
        <v>1</v>
      </c>
      <c r="E10314"/>
      <c r="F10314" s="200">
        <v>2.4700000000000002</v>
      </c>
      <c r="G10314" s="201">
        <f t="shared" si="334"/>
        <v>8.5449999999999999</v>
      </c>
      <c r="H10314" s="202">
        <f t="shared" si="335"/>
        <v>2.2779000000000001E-4</v>
      </c>
      <c r="I10314" s="203">
        <f t="shared" si="336"/>
        <v>145.76985259</v>
      </c>
      <c r="J10314" s="202">
        <f t="shared" si="337"/>
        <v>2.3736111111111112E-4</v>
      </c>
      <c r="K10314" s="203">
        <f t="shared" si="338"/>
        <v>5.2715547043160464</v>
      </c>
      <c r="L10314" s="202">
        <f t="shared" si="339"/>
        <v>2.2779000000000001E-4</v>
      </c>
      <c r="M10314" s="203">
        <f t="shared" si="340"/>
        <v>4.9841898200000001</v>
      </c>
    </row>
    <row r="10315" spans="1:13" s="204" customFormat="1" x14ac:dyDescent="0.2">
      <c r="A10315" s="84">
        <v>360</v>
      </c>
      <c r="B10315" s="198">
        <v>43638</v>
      </c>
      <c r="C10315" s="199">
        <v>14.62</v>
      </c>
      <c r="D10315" s="195">
        <f t="shared" si="341"/>
        <v>1</v>
      </c>
      <c r="E10315"/>
      <c r="F10315" s="200">
        <v>2.4700000000000002</v>
      </c>
      <c r="G10315" s="201">
        <f t="shared" si="334"/>
        <v>8.5449999999999999</v>
      </c>
      <c r="H10315" s="202">
        <f t="shared" si="335"/>
        <v>2.2779000000000001E-4</v>
      </c>
      <c r="I10315" s="203">
        <f t="shared" si="336"/>
        <v>145.80305749999999</v>
      </c>
      <c r="J10315" s="202">
        <f t="shared" si="337"/>
        <v>2.3736111111111112E-4</v>
      </c>
      <c r="K10315" s="203">
        <f t="shared" si="338"/>
        <v>5.2717920654271575</v>
      </c>
      <c r="L10315" s="202">
        <f t="shared" si="339"/>
        <v>2.2779000000000001E-4</v>
      </c>
      <c r="M10315" s="203">
        <f t="shared" si="340"/>
        <v>4.9844176100000004</v>
      </c>
    </row>
    <row r="10316" spans="1:13" s="204" customFormat="1" x14ac:dyDescent="0.2">
      <c r="A10316" s="84">
        <v>360</v>
      </c>
      <c r="B10316" s="198">
        <v>43639</v>
      </c>
      <c r="C10316" s="199">
        <v>14.62</v>
      </c>
      <c r="D10316" s="195">
        <f t="shared" si="341"/>
        <v>1</v>
      </c>
      <c r="E10316"/>
      <c r="F10316" s="200">
        <v>2.4700000000000002</v>
      </c>
      <c r="G10316" s="201">
        <f t="shared" si="334"/>
        <v>8.5449999999999999</v>
      </c>
      <c r="H10316" s="202">
        <f t="shared" si="335"/>
        <v>2.2779000000000001E-4</v>
      </c>
      <c r="I10316" s="203">
        <f t="shared" si="336"/>
        <v>145.83626998</v>
      </c>
      <c r="J10316" s="202">
        <f t="shared" si="337"/>
        <v>2.3736111111111112E-4</v>
      </c>
      <c r="K10316" s="203">
        <f t="shared" si="338"/>
        <v>5.2720294265382686</v>
      </c>
      <c r="L10316" s="202">
        <f t="shared" si="339"/>
        <v>2.2779000000000001E-4</v>
      </c>
      <c r="M10316" s="203">
        <f t="shared" si="340"/>
        <v>4.9846453999999998</v>
      </c>
    </row>
    <row r="10317" spans="1:13" s="204" customFormat="1" x14ac:dyDescent="0.2">
      <c r="A10317" s="84">
        <v>360</v>
      </c>
      <c r="B10317" s="198">
        <v>43640</v>
      </c>
      <c r="C10317" s="199">
        <v>14.61</v>
      </c>
      <c r="D10317" s="195">
        <f t="shared" si="341"/>
        <v>1</v>
      </c>
      <c r="E10317"/>
      <c r="F10317" s="200">
        <v>2.48</v>
      </c>
      <c r="G10317" s="201">
        <f t="shared" si="334"/>
        <v>8.5449999999999999</v>
      </c>
      <c r="H10317" s="202">
        <f t="shared" si="335"/>
        <v>2.2779000000000001E-4</v>
      </c>
      <c r="I10317" s="203">
        <f t="shared" si="336"/>
        <v>145.86949002</v>
      </c>
      <c r="J10317" s="202">
        <f t="shared" si="337"/>
        <v>2.3736111111111112E-4</v>
      </c>
      <c r="K10317" s="203">
        <f t="shared" si="338"/>
        <v>5.2722667876493796</v>
      </c>
      <c r="L10317" s="202">
        <f t="shared" si="339"/>
        <v>2.2779000000000001E-4</v>
      </c>
      <c r="M10317" s="203">
        <f t="shared" si="340"/>
        <v>4.9848731900000001</v>
      </c>
    </row>
    <row r="10318" spans="1:13" s="204" customFormat="1" x14ac:dyDescent="0.2">
      <c r="A10318" s="84">
        <v>360</v>
      </c>
      <c r="B10318" s="198">
        <v>43641</v>
      </c>
      <c r="C10318" s="199">
        <v>14.67</v>
      </c>
      <c r="D10318" s="195">
        <f t="shared" si="341"/>
        <v>1</v>
      </c>
      <c r="E10318"/>
      <c r="F10318" s="200">
        <v>2.48</v>
      </c>
      <c r="G10318" s="201">
        <f t="shared" si="334"/>
        <v>8.5749999999999993</v>
      </c>
      <c r="H10318" s="202">
        <f t="shared" si="335"/>
        <v>2.2855999999999999E-4</v>
      </c>
      <c r="I10318" s="203">
        <f t="shared" si="336"/>
        <v>145.90282995000001</v>
      </c>
      <c r="J10318" s="202">
        <f t="shared" si="337"/>
        <v>2.3819444444444441E-4</v>
      </c>
      <c r="K10318" s="203">
        <f t="shared" si="338"/>
        <v>5.2725049820938237</v>
      </c>
      <c r="L10318" s="202">
        <f t="shared" si="339"/>
        <v>2.2855999999999999E-4</v>
      </c>
      <c r="M10318" s="203">
        <f t="shared" si="340"/>
        <v>4.9851017500000001</v>
      </c>
    </row>
    <row r="10319" spans="1:13" s="204" customFormat="1" x14ac:dyDescent="0.2">
      <c r="A10319" s="84">
        <v>360</v>
      </c>
      <c r="B10319" s="198">
        <v>43642</v>
      </c>
      <c r="C10319" s="199">
        <v>14.68</v>
      </c>
      <c r="D10319" s="195">
        <f t="shared" si="341"/>
        <v>1</v>
      </c>
      <c r="E10319"/>
      <c r="F10319" s="200">
        <v>2.5499999999999998</v>
      </c>
      <c r="G10319" s="201">
        <f t="shared" si="334"/>
        <v>8.6150000000000002</v>
      </c>
      <c r="H10319" s="202">
        <f t="shared" si="335"/>
        <v>2.2958000000000001E-4</v>
      </c>
      <c r="I10319" s="203">
        <f t="shared" si="336"/>
        <v>145.93632632000001</v>
      </c>
      <c r="J10319" s="202">
        <f t="shared" si="337"/>
        <v>2.3930555555555557E-4</v>
      </c>
      <c r="K10319" s="203">
        <f t="shared" si="338"/>
        <v>5.2727442876493793</v>
      </c>
      <c r="L10319" s="202">
        <f t="shared" si="339"/>
        <v>2.2958000000000001E-4</v>
      </c>
      <c r="M10319" s="203">
        <f t="shared" si="340"/>
        <v>4.9853313300000002</v>
      </c>
    </row>
    <row r="10320" spans="1:13" s="204" customFormat="1" x14ac:dyDescent="0.2">
      <c r="A10320" s="84">
        <v>360</v>
      </c>
      <c r="B10320" s="198">
        <v>43643</v>
      </c>
      <c r="C10320" s="199">
        <v>14.69</v>
      </c>
      <c r="D10320" s="195">
        <f t="shared" si="341"/>
        <v>1</v>
      </c>
      <c r="E10320"/>
      <c r="F10320" s="200">
        <v>2.56</v>
      </c>
      <c r="G10320" s="201">
        <f t="shared" si="334"/>
        <v>8.625</v>
      </c>
      <c r="H10320" s="202">
        <f t="shared" si="335"/>
        <v>2.2984000000000001E-4</v>
      </c>
      <c r="I10320" s="203">
        <f t="shared" si="336"/>
        <v>145.96986833</v>
      </c>
      <c r="J10320" s="202">
        <f t="shared" si="337"/>
        <v>2.3958333333333332E-4</v>
      </c>
      <c r="K10320" s="203">
        <f t="shared" si="338"/>
        <v>5.2729838709827126</v>
      </c>
      <c r="L10320" s="202">
        <f t="shared" si="339"/>
        <v>2.2984000000000001E-4</v>
      </c>
      <c r="M10320" s="203">
        <f t="shared" si="340"/>
        <v>4.9855611700000004</v>
      </c>
    </row>
    <row r="10321" spans="1:13" s="204" customFormat="1" x14ac:dyDescent="0.2">
      <c r="A10321" s="84">
        <v>360</v>
      </c>
      <c r="B10321" s="198">
        <v>43644</v>
      </c>
      <c r="C10321" s="199">
        <v>14.71</v>
      </c>
      <c r="D10321" s="195">
        <f t="shared" si="341"/>
        <v>1</v>
      </c>
      <c r="E10321"/>
      <c r="F10321" s="200">
        <v>2.5499999999999998</v>
      </c>
      <c r="G10321" s="201">
        <f t="shared" si="334"/>
        <v>8.6300000000000008</v>
      </c>
      <c r="H10321" s="202">
        <f t="shared" si="335"/>
        <v>2.2996E-4</v>
      </c>
      <c r="I10321" s="203">
        <f t="shared" si="336"/>
        <v>146.00343556000001</v>
      </c>
      <c r="J10321" s="202">
        <f t="shared" si="337"/>
        <v>2.3972222222222225E-4</v>
      </c>
      <c r="K10321" s="203">
        <f t="shared" si="338"/>
        <v>5.2732235932049347</v>
      </c>
      <c r="L10321" s="202">
        <f t="shared" si="339"/>
        <v>2.2996E-4</v>
      </c>
      <c r="M10321" s="203">
        <f t="shared" si="340"/>
        <v>4.98579113</v>
      </c>
    </row>
    <row r="10322" spans="1:13" s="204" customFormat="1" x14ac:dyDescent="0.2">
      <c r="A10322" s="84">
        <v>360</v>
      </c>
      <c r="B10322" s="198">
        <v>43645</v>
      </c>
      <c r="C10322" s="199">
        <v>14.71</v>
      </c>
      <c r="D10322" s="195">
        <f t="shared" si="341"/>
        <v>1</v>
      </c>
      <c r="E10322"/>
      <c r="F10322" s="200">
        <v>2.5499999999999998</v>
      </c>
      <c r="G10322" s="201">
        <f t="shared" si="334"/>
        <v>8.6300000000000008</v>
      </c>
      <c r="H10322" s="202">
        <f t="shared" si="335"/>
        <v>2.2996E-4</v>
      </c>
      <c r="I10322" s="203">
        <f t="shared" si="336"/>
        <v>146.03701050999999</v>
      </c>
      <c r="J10322" s="202">
        <f t="shared" si="337"/>
        <v>2.3972222222222225E-4</v>
      </c>
      <c r="K10322" s="203">
        <f t="shared" si="338"/>
        <v>5.2734633154271569</v>
      </c>
      <c r="L10322" s="202">
        <f t="shared" si="339"/>
        <v>2.2996E-4</v>
      </c>
      <c r="M10322" s="203">
        <f t="shared" si="340"/>
        <v>4.9860210900000004</v>
      </c>
    </row>
    <row r="10323" spans="1:13" s="204" customFormat="1" x14ac:dyDescent="0.2">
      <c r="A10323" s="84">
        <v>360</v>
      </c>
      <c r="B10323" s="198">
        <v>43646</v>
      </c>
      <c r="C10323" s="199">
        <v>14.71</v>
      </c>
      <c r="D10323" s="195">
        <f t="shared" si="341"/>
        <v>1</v>
      </c>
      <c r="E10323"/>
      <c r="F10323" s="200">
        <v>2.5499999999999998</v>
      </c>
      <c r="G10323" s="201">
        <f t="shared" si="334"/>
        <v>8.6300000000000008</v>
      </c>
      <c r="H10323" s="202">
        <f t="shared" si="335"/>
        <v>2.2996E-4</v>
      </c>
      <c r="I10323" s="203">
        <f t="shared" si="336"/>
        <v>146.07059318</v>
      </c>
      <c r="J10323" s="202">
        <f t="shared" si="337"/>
        <v>2.3972222222222225E-4</v>
      </c>
      <c r="K10323" s="203">
        <f t="shared" si="338"/>
        <v>5.273703037649379</v>
      </c>
      <c r="L10323" s="202">
        <f t="shared" si="339"/>
        <v>2.2996E-4</v>
      </c>
      <c r="M10323" s="203">
        <f t="shared" si="340"/>
        <v>4.9862510499999999</v>
      </c>
    </row>
    <row r="10324" spans="1:13" s="204" customFormat="1" x14ac:dyDescent="0.2">
      <c r="A10324" s="84">
        <v>360</v>
      </c>
      <c r="B10324" s="198">
        <v>43647</v>
      </c>
      <c r="C10324" s="199">
        <v>14.65</v>
      </c>
      <c r="D10324" s="195">
        <f t="shared" si="341"/>
        <v>1</v>
      </c>
      <c r="E10324"/>
      <c r="F10324" s="200">
        <v>2.56</v>
      </c>
      <c r="G10324" s="201">
        <f t="shared" si="334"/>
        <v>8.6050000000000004</v>
      </c>
      <c r="H10324" s="202">
        <f t="shared" si="335"/>
        <v>2.2932000000000001E-4</v>
      </c>
      <c r="I10324" s="203">
        <f t="shared" si="336"/>
        <v>146.10409009</v>
      </c>
      <c r="J10324" s="202">
        <f t="shared" si="337"/>
        <v>2.3902777777777778E-4</v>
      </c>
      <c r="K10324" s="203">
        <f t="shared" si="338"/>
        <v>5.2739420654271569</v>
      </c>
      <c r="L10324" s="202">
        <f t="shared" si="339"/>
        <v>2.2932000000000001E-4</v>
      </c>
      <c r="M10324" s="203">
        <f t="shared" si="340"/>
        <v>4.9864803699999998</v>
      </c>
    </row>
    <row r="10325" spans="1:13" s="204" customFormat="1" x14ac:dyDescent="0.2">
      <c r="A10325" s="84">
        <v>360</v>
      </c>
      <c r="B10325" s="198">
        <v>43648</v>
      </c>
      <c r="C10325" s="199">
        <v>14.67</v>
      </c>
      <c r="D10325" s="195">
        <f t="shared" si="341"/>
        <v>1</v>
      </c>
      <c r="E10325"/>
      <c r="F10325" s="200">
        <v>2.48</v>
      </c>
      <c r="G10325" s="201">
        <f t="shared" si="334"/>
        <v>8.5749999999999993</v>
      </c>
      <c r="H10325" s="202">
        <f t="shared" si="335"/>
        <v>2.2855999999999999E-4</v>
      </c>
      <c r="I10325" s="203">
        <f t="shared" si="336"/>
        <v>146.13748364</v>
      </c>
      <c r="J10325" s="202">
        <f t="shared" si="337"/>
        <v>2.3819444444444441E-4</v>
      </c>
      <c r="K10325" s="203">
        <f t="shared" si="338"/>
        <v>5.274180259871601</v>
      </c>
      <c r="L10325" s="202">
        <f t="shared" si="339"/>
        <v>2.2855999999999999E-4</v>
      </c>
      <c r="M10325" s="203">
        <f t="shared" si="340"/>
        <v>4.9867089299999998</v>
      </c>
    </row>
    <row r="10326" spans="1:13" s="204" customFormat="1" x14ac:dyDescent="0.2">
      <c r="A10326" s="84">
        <v>360</v>
      </c>
      <c r="B10326" s="198">
        <v>43649</v>
      </c>
      <c r="C10326" s="199">
        <v>14.68</v>
      </c>
      <c r="D10326" s="195">
        <f t="shared" si="341"/>
        <v>1</v>
      </c>
      <c r="E10326"/>
      <c r="F10326" s="200">
        <v>2.4900000000000002</v>
      </c>
      <c r="G10326" s="201">
        <f t="shared" si="334"/>
        <v>8.5850000000000009</v>
      </c>
      <c r="H10326" s="202">
        <f t="shared" si="335"/>
        <v>2.2881E-4</v>
      </c>
      <c r="I10326" s="203">
        <f t="shared" si="336"/>
        <v>146.17092135999999</v>
      </c>
      <c r="J10326" s="202">
        <f t="shared" si="337"/>
        <v>2.3847222222222225E-4</v>
      </c>
      <c r="K10326" s="203">
        <f t="shared" si="338"/>
        <v>5.2744187320938236</v>
      </c>
      <c r="L10326" s="202">
        <f t="shared" si="339"/>
        <v>2.2881E-4</v>
      </c>
      <c r="M10326" s="203">
        <f t="shared" si="340"/>
        <v>4.9869377400000001</v>
      </c>
    </row>
    <row r="10327" spans="1:13" s="204" customFormat="1" x14ac:dyDescent="0.2">
      <c r="A10327" s="84">
        <v>360</v>
      </c>
      <c r="B10327" s="198">
        <v>43650</v>
      </c>
      <c r="C10327" s="199">
        <v>14.63</v>
      </c>
      <c r="D10327" s="195">
        <f t="shared" si="341"/>
        <v>1</v>
      </c>
      <c r="E10327"/>
      <c r="F10327" s="200">
        <v>2.48</v>
      </c>
      <c r="G10327" s="201">
        <f t="shared" si="334"/>
        <v>8.5549999999999997</v>
      </c>
      <c r="H10327" s="202">
        <f t="shared" si="335"/>
        <v>2.2803999999999999E-4</v>
      </c>
      <c r="I10327" s="203">
        <f t="shared" si="336"/>
        <v>146.20425417999999</v>
      </c>
      <c r="J10327" s="202">
        <f t="shared" si="337"/>
        <v>2.3763888888888888E-4</v>
      </c>
      <c r="K10327" s="203">
        <f t="shared" si="338"/>
        <v>5.2746563709827123</v>
      </c>
      <c r="L10327" s="202">
        <f t="shared" si="339"/>
        <v>2.2803999999999999E-4</v>
      </c>
      <c r="M10327" s="203">
        <f t="shared" si="340"/>
        <v>4.9871657799999998</v>
      </c>
    </row>
    <row r="10328" spans="1:13" s="204" customFormat="1" x14ac:dyDescent="0.2">
      <c r="A10328" s="84">
        <v>360</v>
      </c>
      <c r="B10328" s="198">
        <v>43651</v>
      </c>
      <c r="C10328" s="199">
        <v>14.6</v>
      </c>
      <c r="D10328" s="195">
        <f t="shared" si="341"/>
        <v>1</v>
      </c>
      <c r="E10328"/>
      <c r="F10328" s="200">
        <v>2.46</v>
      </c>
      <c r="G10328" s="201">
        <f t="shared" si="334"/>
        <v>8.5299999999999994</v>
      </c>
      <c r="H10328" s="202">
        <f t="shared" si="335"/>
        <v>2.274E-4</v>
      </c>
      <c r="I10328" s="203">
        <f t="shared" si="336"/>
        <v>146.23750103</v>
      </c>
      <c r="J10328" s="202">
        <f t="shared" si="337"/>
        <v>2.3694444444444444E-4</v>
      </c>
      <c r="K10328" s="203">
        <f t="shared" si="338"/>
        <v>5.2748933154271569</v>
      </c>
      <c r="L10328" s="202">
        <f t="shared" si="339"/>
        <v>2.274E-4</v>
      </c>
      <c r="M10328" s="203">
        <f t="shared" si="340"/>
        <v>4.9873931799999998</v>
      </c>
    </row>
    <row r="10329" spans="1:13" s="204" customFormat="1" x14ac:dyDescent="0.2">
      <c r="A10329" s="84">
        <v>360</v>
      </c>
      <c r="B10329" s="198">
        <v>43652</v>
      </c>
      <c r="C10329" s="199">
        <v>14.6</v>
      </c>
      <c r="D10329" s="195">
        <f t="shared" si="341"/>
        <v>1</v>
      </c>
      <c r="E10329"/>
      <c r="F10329" s="200">
        <v>2.46</v>
      </c>
      <c r="G10329" s="201">
        <f t="shared" si="334"/>
        <v>8.5299999999999994</v>
      </c>
      <c r="H10329" s="202">
        <f t="shared" si="335"/>
        <v>2.274E-4</v>
      </c>
      <c r="I10329" s="203">
        <f t="shared" si="336"/>
        <v>146.27075543999999</v>
      </c>
      <c r="J10329" s="202">
        <f t="shared" si="337"/>
        <v>2.3694444444444444E-4</v>
      </c>
      <c r="K10329" s="203">
        <f t="shared" si="338"/>
        <v>5.2751302598716014</v>
      </c>
      <c r="L10329" s="202">
        <f t="shared" si="339"/>
        <v>2.274E-4</v>
      </c>
      <c r="M10329" s="203">
        <f t="shared" si="340"/>
        <v>4.9876205799999997</v>
      </c>
    </row>
    <row r="10330" spans="1:13" s="204" customFormat="1" x14ac:dyDescent="0.2">
      <c r="A10330" s="84">
        <v>360</v>
      </c>
      <c r="B10330" s="198">
        <v>43653</v>
      </c>
      <c r="C10330" s="199">
        <v>14.6</v>
      </c>
      <c r="D10330" s="195">
        <f t="shared" si="341"/>
        <v>1</v>
      </c>
      <c r="E10330"/>
      <c r="F10330" s="200">
        <v>2.46</v>
      </c>
      <c r="G10330" s="201">
        <f t="shared" si="334"/>
        <v>8.5299999999999994</v>
      </c>
      <c r="H10330" s="202">
        <f t="shared" si="335"/>
        <v>2.274E-4</v>
      </c>
      <c r="I10330" s="203">
        <f t="shared" si="336"/>
        <v>146.30401741</v>
      </c>
      <c r="J10330" s="202">
        <f t="shared" si="337"/>
        <v>2.3694444444444444E-4</v>
      </c>
      <c r="K10330" s="203">
        <f t="shared" si="338"/>
        <v>5.275367204316046</v>
      </c>
      <c r="L10330" s="202">
        <f t="shared" si="339"/>
        <v>2.274E-4</v>
      </c>
      <c r="M10330" s="203">
        <f t="shared" si="340"/>
        <v>4.9878479799999997</v>
      </c>
    </row>
    <row r="10331" spans="1:13" s="204" customFormat="1" x14ac:dyDescent="0.2">
      <c r="A10331" s="84">
        <v>360</v>
      </c>
      <c r="B10331" s="198">
        <v>43654</v>
      </c>
      <c r="C10331" s="199">
        <v>14.52</v>
      </c>
      <c r="D10331" s="195">
        <f t="shared" si="341"/>
        <v>1</v>
      </c>
      <c r="E10331"/>
      <c r="F10331" s="200">
        <v>2.4700000000000002</v>
      </c>
      <c r="G10331" s="201">
        <f t="shared" si="334"/>
        <v>8.4949999999999992</v>
      </c>
      <c r="H10331" s="202">
        <f t="shared" si="335"/>
        <v>2.2651E-4</v>
      </c>
      <c r="I10331" s="203">
        <f t="shared" si="336"/>
        <v>146.33715673</v>
      </c>
      <c r="J10331" s="202">
        <f t="shared" si="337"/>
        <v>2.3597222222222219E-4</v>
      </c>
      <c r="K10331" s="203">
        <f t="shared" si="338"/>
        <v>5.2756031765382678</v>
      </c>
      <c r="L10331" s="202">
        <f t="shared" si="339"/>
        <v>2.2651E-4</v>
      </c>
      <c r="M10331" s="203">
        <f t="shared" si="340"/>
        <v>4.9880744899999998</v>
      </c>
    </row>
    <row r="10332" spans="1:13" s="204" customFormat="1" x14ac:dyDescent="0.2">
      <c r="A10332" s="84">
        <v>360</v>
      </c>
      <c r="B10332" s="198">
        <v>43655</v>
      </c>
      <c r="C10332" s="199">
        <v>14.54</v>
      </c>
      <c r="D10332" s="195">
        <f t="shared" si="341"/>
        <v>1</v>
      </c>
      <c r="E10332"/>
      <c r="F10332" s="200">
        <v>2.4700000000000002</v>
      </c>
      <c r="G10332" s="201">
        <f t="shared" si="334"/>
        <v>8.504999999999999</v>
      </c>
      <c r="H10332" s="202">
        <f t="shared" si="335"/>
        <v>2.2676E-4</v>
      </c>
      <c r="I10332" s="203">
        <f t="shared" si="336"/>
        <v>146.37034014</v>
      </c>
      <c r="J10332" s="202">
        <f t="shared" si="337"/>
        <v>2.3624999999999997E-4</v>
      </c>
      <c r="K10332" s="203">
        <f t="shared" si="338"/>
        <v>5.2758394265382682</v>
      </c>
      <c r="L10332" s="202">
        <f t="shared" si="339"/>
        <v>2.2676E-4</v>
      </c>
      <c r="M10332" s="203">
        <f t="shared" si="340"/>
        <v>4.9883012500000001</v>
      </c>
    </row>
    <row r="10333" spans="1:13" s="204" customFormat="1" x14ac:dyDescent="0.2">
      <c r="A10333" s="84">
        <v>360</v>
      </c>
      <c r="B10333" s="198">
        <v>43656</v>
      </c>
      <c r="C10333" s="199">
        <v>14.54</v>
      </c>
      <c r="D10333" s="195">
        <f t="shared" si="341"/>
        <v>1</v>
      </c>
      <c r="E10333"/>
      <c r="F10333" s="200">
        <v>2.4700000000000002</v>
      </c>
      <c r="G10333" s="201">
        <f t="shared" si="334"/>
        <v>8.504999999999999</v>
      </c>
      <c r="H10333" s="202">
        <f t="shared" si="335"/>
        <v>2.2676E-4</v>
      </c>
      <c r="I10333" s="203">
        <f t="shared" si="336"/>
        <v>146.40353107999999</v>
      </c>
      <c r="J10333" s="202">
        <f t="shared" si="337"/>
        <v>2.3624999999999997E-4</v>
      </c>
      <c r="K10333" s="203">
        <f t="shared" si="338"/>
        <v>5.2760756765382686</v>
      </c>
      <c r="L10333" s="202">
        <f t="shared" si="339"/>
        <v>2.2676E-4</v>
      </c>
      <c r="M10333" s="203">
        <f t="shared" si="340"/>
        <v>4.9885280099999996</v>
      </c>
    </row>
    <row r="10334" spans="1:13" s="204" customFormat="1" x14ac:dyDescent="0.2">
      <c r="A10334" s="84">
        <v>360</v>
      </c>
      <c r="B10334" s="198">
        <v>43657</v>
      </c>
      <c r="C10334" s="199">
        <v>14.51</v>
      </c>
      <c r="D10334" s="195">
        <f t="shared" si="341"/>
        <v>1</v>
      </c>
      <c r="E10334"/>
      <c r="F10334" s="200">
        <v>2.4500000000000002</v>
      </c>
      <c r="G10334" s="201">
        <f t="shared" si="334"/>
        <v>8.48</v>
      </c>
      <c r="H10334" s="202">
        <f t="shared" si="335"/>
        <v>2.2612000000000001E-4</v>
      </c>
      <c r="I10334" s="203">
        <f t="shared" si="336"/>
        <v>146.43663584999999</v>
      </c>
      <c r="J10334" s="202">
        <f t="shared" si="337"/>
        <v>2.3555555555555556E-4</v>
      </c>
      <c r="K10334" s="203">
        <f t="shared" si="338"/>
        <v>5.2763112320938239</v>
      </c>
      <c r="L10334" s="202">
        <f t="shared" si="339"/>
        <v>2.2612000000000001E-4</v>
      </c>
      <c r="M10334" s="203">
        <f t="shared" si="340"/>
        <v>4.9887541300000002</v>
      </c>
    </row>
    <row r="10335" spans="1:13" s="204" customFormat="1" x14ac:dyDescent="0.2">
      <c r="A10335" s="84">
        <v>360</v>
      </c>
      <c r="B10335" s="198">
        <v>43658</v>
      </c>
      <c r="C10335" s="199">
        <v>14.51</v>
      </c>
      <c r="D10335" s="195">
        <f t="shared" si="341"/>
        <v>1</v>
      </c>
      <c r="E10335"/>
      <c r="F10335" s="200">
        <v>2.44</v>
      </c>
      <c r="G10335" s="201">
        <f t="shared" si="334"/>
        <v>8.4749999999999996</v>
      </c>
      <c r="H10335" s="202">
        <f t="shared" si="335"/>
        <v>2.2599999999999999E-4</v>
      </c>
      <c r="I10335" s="203">
        <f t="shared" si="336"/>
        <v>146.46973052999999</v>
      </c>
      <c r="J10335" s="202">
        <f t="shared" si="337"/>
        <v>2.3541666666666665E-4</v>
      </c>
      <c r="K10335" s="203">
        <f t="shared" si="338"/>
        <v>5.2765466487604904</v>
      </c>
      <c r="L10335" s="202">
        <f t="shared" si="339"/>
        <v>2.2599999999999999E-4</v>
      </c>
      <c r="M10335" s="203">
        <f t="shared" si="340"/>
        <v>4.9889801299999998</v>
      </c>
    </row>
    <row r="10336" spans="1:13" s="204" customFormat="1" x14ac:dyDescent="0.2">
      <c r="A10336" s="84">
        <v>360</v>
      </c>
      <c r="B10336" s="198">
        <v>43659</v>
      </c>
      <c r="C10336" s="199">
        <v>14.51</v>
      </c>
      <c r="D10336" s="195">
        <f t="shared" si="341"/>
        <v>1</v>
      </c>
      <c r="E10336"/>
      <c r="F10336" s="200">
        <v>2.44</v>
      </c>
      <c r="G10336" s="201">
        <f t="shared" si="334"/>
        <v>8.4749999999999996</v>
      </c>
      <c r="H10336" s="202">
        <f t="shared" si="335"/>
        <v>2.2599999999999999E-4</v>
      </c>
      <c r="I10336" s="203">
        <f t="shared" si="336"/>
        <v>146.50283268999999</v>
      </c>
      <c r="J10336" s="202">
        <f t="shared" si="337"/>
        <v>2.3541666666666665E-4</v>
      </c>
      <c r="K10336" s="203">
        <f t="shared" si="338"/>
        <v>5.2767820654271569</v>
      </c>
      <c r="L10336" s="202">
        <f t="shared" si="339"/>
        <v>2.2599999999999999E-4</v>
      </c>
      <c r="M10336" s="203">
        <f t="shared" si="340"/>
        <v>4.9892061300000003</v>
      </c>
    </row>
    <row r="10337" spans="1:13" s="204" customFormat="1" x14ac:dyDescent="0.2">
      <c r="A10337" s="84">
        <v>360</v>
      </c>
      <c r="B10337" s="198">
        <v>43660</v>
      </c>
      <c r="C10337" s="199">
        <v>14.51</v>
      </c>
      <c r="D10337" s="195">
        <f t="shared" si="341"/>
        <v>1</v>
      </c>
      <c r="E10337"/>
      <c r="F10337" s="200">
        <v>2.44</v>
      </c>
      <c r="G10337" s="201">
        <f t="shared" si="334"/>
        <v>8.4749999999999996</v>
      </c>
      <c r="H10337" s="202">
        <f t="shared" si="335"/>
        <v>2.2599999999999999E-4</v>
      </c>
      <c r="I10337" s="203">
        <f t="shared" si="336"/>
        <v>146.53594233000001</v>
      </c>
      <c r="J10337" s="202">
        <f t="shared" si="337"/>
        <v>2.3541666666666665E-4</v>
      </c>
      <c r="K10337" s="203">
        <f t="shared" si="338"/>
        <v>5.2770174820938234</v>
      </c>
      <c r="L10337" s="202">
        <f t="shared" si="339"/>
        <v>2.2599999999999999E-4</v>
      </c>
      <c r="M10337" s="203">
        <f t="shared" si="340"/>
        <v>4.98943213</v>
      </c>
    </row>
    <row r="10338" spans="1:13" s="204" customFormat="1" x14ac:dyDescent="0.2">
      <c r="A10338" s="84">
        <v>360</v>
      </c>
      <c r="B10338" s="198">
        <v>43661</v>
      </c>
      <c r="C10338" s="199">
        <v>14.5</v>
      </c>
      <c r="D10338" s="195">
        <f t="shared" si="341"/>
        <v>1</v>
      </c>
      <c r="E10338"/>
      <c r="F10338" s="200">
        <v>2.44</v>
      </c>
      <c r="G10338" s="201">
        <f t="shared" si="334"/>
        <v>8.4700000000000006</v>
      </c>
      <c r="H10338" s="202">
        <f t="shared" si="335"/>
        <v>2.2587E-4</v>
      </c>
      <c r="I10338" s="203">
        <f t="shared" si="336"/>
        <v>146.56904040000001</v>
      </c>
      <c r="J10338" s="202">
        <f t="shared" si="337"/>
        <v>2.352777777777778E-4</v>
      </c>
      <c r="K10338" s="203">
        <f t="shared" si="338"/>
        <v>5.277252759871601</v>
      </c>
      <c r="L10338" s="202">
        <f t="shared" si="339"/>
        <v>2.2587E-4</v>
      </c>
      <c r="M10338" s="203">
        <f t="shared" si="340"/>
        <v>4.9896580000000004</v>
      </c>
    </row>
    <row r="10339" spans="1:13" s="204" customFormat="1" x14ac:dyDescent="0.2">
      <c r="A10339" s="84">
        <v>360</v>
      </c>
      <c r="B10339" s="198">
        <v>43662</v>
      </c>
      <c r="C10339" s="199">
        <v>14.48</v>
      </c>
      <c r="D10339" s="195">
        <f t="shared" si="341"/>
        <v>1</v>
      </c>
      <c r="E10339"/>
      <c r="F10339" s="200">
        <v>2.44</v>
      </c>
      <c r="G10339" s="201">
        <f t="shared" si="334"/>
        <v>8.4600000000000009</v>
      </c>
      <c r="H10339" s="202">
        <f t="shared" si="335"/>
        <v>2.2561E-4</v>
      </c>
      <c r="I10339" s="203">
        <f t="shared" si="336"/>
        <v>146.60210784</v>
      </c>
      <c r="J10339" s="202">
        <f t="shared" si="337"/>
        <v>2.3500000000000002E-4</v>
      </c>
      <c r="K10339" s="203">
        <f t="shared" si="338"/>
        <v>5.277487759871601</v>
      </c>
      <c r="L10339" s="202">
        <f t="shared" si="339"/>
        <v>2.2561E-4</v>
      </c>
      <c r="M10339" s="203">
        <f t="shared" si="340"/>
        <v>4.9898836099999997</v>
      </c>
    </row>
    <row r="10340" spans="1:13" s="204" customFormat="1" x14ac:dyDescent="0.2">
      <c r="A10340" s="84">
        <v>360</v>
      </c>
      <c r="B10340" s="198">
        <v>43663</v>
      </c>
      <c r="C10340" s="199">
        <v>14.44</v>
      </c>
      <c r="D10340" s="195">
        <f t="shared" si="341"/>
        <v>1</v>
      </c>
      <c r="E10340"/>
      <c r="F10340" s="200">
        <v>2.4300000000000002</v>
      </c>
      <c r="G10340" s="201">
        <f t="shared" si="334"/>
        <v>8.4350000000000005</v>
      </c>
      <c r="H10340" s="202">
        <f t="shared" si="335"/>
        <v>2.2497000000000001E-4</v>
      </c>
      <c r="I10340" s="203">
        <f t="shared" si="336"/>
        <v>146.63508891999999</v>
      </c>
      <c r="J10340" s="202">
        <f t="shared" si="337"/>
        <v>2.3430555555555558E-4</v>
      </c>
      <c r="K10340" s="203">
        <f t="shared" si="338"/>
        <v>5.2777220654271568</v>
      </c>
      <c r="L10340" s="202">
        <f t="shared" si="339"/>
        <v>2.2497000000000001E-4</v>
      </c>
      <c r="M10340" s="203">
        <f t="shared" si="340"/>
        <v>4.9901085800000002</v>
      </c>
    </row>
    <row r="10341" spans="1:13" s="204" customFormat="1" x14ac:dyDescent="0.2">
      <c r="A10341" s="84">
        <v>360</v>
      </c>
      <c r="B10341" s="198">
        <v>43664</v>
      </c>
      <c r="C10341" s="199">
        <v>14.45</v>
      </c>
      <c r="D10341" s="195">
        <f t="shared" si="341"/>
        <v>1</v>
      </c>
      <c r="E10341"/>
      <c r="F10341" s="200">
        <v>2.44</v>
      </c>
      <c r="G10341" s="201">
        <f t="shared" si="334"/>
        <v>8.4450000000000003</v>
      </c>
      <c r="H10341" s="202">
        <f t="shared" si="335"/>
        <v>2.2523000000000001E-4</v>
      </c>
      <c r="I10341" s="203">
        <f t="shared" si="336"/>
        <v>146.66811554</v>
      </c>
      <c r="J10341" s="202">
        <f t="shared" si="337"/>
        <v>2.3458333333333333E-4</v>
      </c>
      <c r="K10341" s="203">
        <f t="shared" si="338"/>
        <v>5.2779566487604903</v>
      </c>
      <c r="L10341" s="202">
        <f t="shared" si="339"/>
        <v>2.2523000000000001E-4</v>
      </c>
      <c r="M10341" s="203">
        <f t="shared" si="340"/>
        <v>4.9903338100000001</v>
      </c>
    </row>
    <row r="10342" spans="1:13" s="204" customFormat="1" x14ac:dyDescent="0.2">
      <c r="A10342" s="84">
        <v>360</v>
      </c>
      <c r="B10342" s="198">
        <v>43665</v>
      </c>
      <c r="C10342" s="199">
        <v>14.43</v>
      </c>
      <c r="D10342" s="195">
        <f t="shared" si="341"/>
        <v>1</v>
      </c>
      <c r="E10342"/>
      <c r="F10342" s="200">
        <v>2.42</v>
      </c>
      <c r="G10342" s="201">
        <f t="shared" si="334"/>
        <v>8.4250000000000007</v>
      </c>
      <c r="H10342" s="202">
        <f t="shared" si="335"/>
        <v>2.2472E-4</v>
      </c>
      <c r="I10342" s="203">
        <f t="shared" si="336"/>
        <v>146.70107479999999</v>
      </c>
      <c r="J10342" s="202">
        <f t="shared" si="337"/>
        <v>2.340277777777778E-4</v>
      </c>
      <c r="K10342" s="203">
        <f t="shared" si="338"/>
        <v>5.2781906765382685</v>
      </c>
      <c r="L10342" s="202">
        <f t="shared" si="339"/>
        <v>2.2472E-4</v>
      </c>
      <c r="M10342" s="203">
        <f t="shared" si="340"/>
        <v>4.9905585300000004</v>
      </c>
    </row>
    <row r="10343" spans="1:13" s="204" customFormat="1" x14ac:dyDescent="0.2">
      <c r="A10343" s="84">
        <v>360</v>
      </c>
      <c r="B10343" s="198">
        <v>43666</v>
      </c>
      <c r="C10343" s="199">
        <v>14.43</v>
      </c>
      <c r="D10343" s="195">
        <f t="shared" si="341"/>
        <v>1</v>
      </c>
      <c r="E10343"/>
      <c r="F10343" s="200">
        <v>2.42</v>
      </c>
      <c r="G10343" s="201">
        <f t="shared" si="334"/>
        <v>8.4250000000000007</v>
      </c>
      <c r="H10343" s="202">
        <f t="shared" si="335"/>
        <v>2.2472E-4</v>
      </c>
      <c r="I10343" s="203">
        <f t="shared" si="336"/>
        <v>146.73404146999999</v>
      </c>
      <c r="J10343" s="202">
        <f t="shared" si="337"/>
        <v>2.340277777777778E-4</v>
      </c>
      <c r="K10343" s="203">
        <f t="shared" si="338"/>
        <v>5.2784247043160466</v>
      </c>
      <c r="L10343" s="202">
        <f t="shared" si="339"/>
        <v>2.2472E-4</v>
      </c>
      <c r="M10343" s="203">
        <f t="shared" si="340"/>
        <v>4.9907832499999998</v>
      </c>
    </row>
    <row r="10344" spans="1:13" s="204" customFormat="1" x14ac:dyDescent="0.2">
      <c r="A10344" s="84">
        <v>360</v>
      </c>
      <c r="B10344" s="198">
        <v>43667</v>
      </c>
      <c r="C10344" s="199">
        <v>14.43</v>
      </c>
      <c r="D10344" s="195">
        <f t="shared" si="341"/>
        <v>1</v>
      </c>
      <c r="E10344"/>
      <c r="F10344" s="200">
        <v>2.42</v>
      </c>
      <c r="G10344" s="201">
        <f t="shared" si="334"/>
        <v>8.4250000000000007</v>
      </c>
      <c r="H10344" s="202">
        <f t="shared" si="335"/>
        <v>2.2472E-4</v>
      </c>
      <c r="I10344" s="203">
        <f t="shared" si="336"/>
        <v>146.76701553999999</v>
      </c>
      <c r="J10344" s="202">
        <f t="shared" si="337"/>
        <v>2.340277777777778E-4</v>
      </c>
      <c r="K10344" s="203">
        <f t="shared" si="338"/>
        <v>5.2786587320938247</v>
      </c>
      <c r="L10344" s="202">
        <f t="shared" si="339"/>
        <v>2.2472E-4</v>
      </c>
      <c r="M10344" s="203">
        <f t="shared" si="340"/>
        <v>4.9910079700000001</v>
      </c>
    </row>
    <row r="10345" spans="1:13" s="204" customFormat="1" x14ac:dyDescent="0.2">
      <c r="A10345" s="84">
        <v>360</v>
      </c>
      <c r="B10345" s="198">
        <v>43668</v>
      </c>
      <c r="C10345" s="199">
        <v>14.42</v>
      </c>
      <c r="D10345" s="195">
        <f t="shared" si="341"/>
        <v>1</v>
      </c>
      <c r="E10345"/>
      <c r="F10345" s="200">
        <v>2.44</v>
      </c>
      <c r="G10345" s="201">
        <f t="shared" si="334"/>
        <v>8.43</v>
      </c>
      <c r="H10345" s="202">
        <f t="shared" si="335"/>
        <v>2.2484E-4</v>
      </c>
      <c r="I10345" s="203">
        <f t="shared" si="336"/>
        <v>146.80001464</v>
      </c>
      <c r="J10345" s="202">
        <f t="shared" si="337"/>
        <v>2.3416666666666665E-4</v>
      </c>
      <c r="K10345" s="203">
        <f t="shared" si="338"/>
        <v>5.2788928987604917</v>
      </c>
      <c r="L10345" s="202">
        <f t="shared" si="339"/>
        <v>2.2484E-4</v>
      </c>
      <c r="M10345" s="203">
        <f t="shared" si="340"/>
        <v>4.9912328099999996</v>
      </c>
    </row>
    <row r="10346" spans="1:13" s="204" customFormat="1" x14ac:dyDescent="0.2">
      <c r="A10346" s="84">
        <v>360</v>
      </c>
      <c r="B10346" s="198">
        <v>43669</v>
      </c>
      <c r="C10346" s="199">
        <v>14.42</v>
      </c>
      <c r="D10346" s="195">
        <f t="shared" si="341"/>
        <v>1</v>
      </c>
      <c r="E10346"/>
      <c r="F10346" s="200">
        <v>2.44</v>
      </c>
      <c r="G10346" s="201">
        <f t="shared" si="334"/>
        <v>8.43</v>
      </c>
      <c r="H10346" s="202">
        <f t="shared" si="335"/>
        <v>2.2484E-4</v>
      </c>
      <c r="I10346" s="203">
        <f t="shared" si="336"/>
        <v>146.83302115999999</v>
      </c>
      <c r="J10346" s="202">
        <f t="shared" si="337"/>
        <v>2.3416666666666665E-4</v>
      </c>
      <c r="K10346" s="203">
        <f t="shared" si="338"/>
        <v>5.2791270654271587</v>
      </c>
      <c r="L10346" s="202">
        <f t="shared" si="339"/>
        <v>2.2484E-4</v>
      </c>
      <c r="M10346" s="203">
        <f t="shared" si="340"/>
        <v>4.9914576500000001</v>
      </c>
    </row>
    <row r="10347" spans="1:13" s="204" customFormat="1" x14ac:dyDescent="0.2">
      <c r="A10347" s="84">
        <v>360</v>
      </c>
      <c r="B10347" s="198">
        <v>43670</v>
      </c>
      <c r="C10347" s="199">
        <v>14.42</v>
      </c>
      <c r="D10347" s="195">
        <f t="shared" si="341"/>
        <v>1</v>
      </c>
      <c r="E10347"/>
      <c r="F10347" s="200">
        <v>2.4500000000000002</v>
      </c>
      <c r="G10347" s="201">
        <f t="shared" si="334"/>
        <v>8.4350000000000005</v>
      </c>
      <c r="H10347" s="202">
        <f t="shared" si="335"/>
        <v>2.2497000000000001E-4</v>
      </c>
      <c r="I10347" s="203">
        <f t="shared" si="336"/>
        <v>146.86605417999999</v>
      </c>
      <c r="J10347" s="202">
        <f t="shared" si="337"/>
        <v>2.3430555555555558E-4</v>
      </c>
      <c r="K10347" s="203">
        <f t="shared" si="338"/>
        <v>5.2793613709827145</v>
      </c>
      <c r="L10347" s="202">
        <f t="shared" si="339"/>
        <v>2.2497000000000001E-4</v>
      </c>
      <c r="M10347" s="203">
        <f t="shared" si="340"/>
        <v>4.9916826199999997</v>
      </c>
    </row>
    <row r="10348" spans="1:13" s="204" customFormat="1" x14ac:dyDescent="0.2">
      <c r="A10348" s="84">
        <v>360</v>
      </c>
      <c r="B10348" s="198">
        <v>43671</v>
      </c>
      <c r="C10348" s="199">
        <v>14.43</v>
      </c>
      <c r="D10348" s="195">
        <f t="shared" si="341"/>
        <v>1</v>
      </c>
      <c r="E10348"/>
      <c r="F10348" s="200">
        <v>2.52</v>
      </c>
      <c r="G10348" s="201">
        <f t="shared" si="334"/>
        <v>8.4749999999999996</v>
      </c>
      <c r="H10348" s="202">
        <f t="shared" si="335"/>
        <v>2.2599999999999999E-4</v>
      </c>
      <c r="I10348" s="203">
        <f t="shared" si="336"/>
        <v>146.89924590999999</v>
      </c>
      <c r="J10348" s="202">
        <f t="shared" si="337"/>
        <v>2.3541666666666665E-4</v>
      </c>
      <c r="K10348" s="203">
        <f t="shared" si="338"/>
        <v>5.279596787649381</v>
      </c>
      <c r="L10348" s="202">
        <f t="shared" si="339"/>
        <v>2.2599999999999999E-4</v>
      </c>
      <c r="M10348" s="203">
        <f t="shared" si="340"/>
        <v>4.9919086200000002</v>
      </c>
    </row>
    <row r="10349" spans="1:13" s="204" customFormat="1" x14ac:dyDescent="0.2">
      <c r="A10349" s="84">
        <v>360</v>
      </c>
      <c r="B10349" s="198">
        <v>43672</v>
      </c>
      <c r="C10349" s="199">
        <v>14.42</v>
      </c>
      <c r="D10349" s="195">
        <f t="shared" si="341"/>
        <v>1</v>
      </c>
      <c r="E10349"/>
      <c r="F10349" s="200">
        <v>2.5</v>
      </c>
      <c r="G10349" s="201">
        <f t="shared" si="334"/>
        <v>8.4600000000000009</v>
      </c>
      <c r="H10349" s="202">
        <f t="shared" si="335"/>
        <v>2.2561E-4</v>
      </c>
      <c r="I10349" s="203">
        <f t="shared" si="336"/>
        <v>146.93238785</v>
      </c>
      <c r="J10349" s="202">
        <f t="shared" si="337"/>
        <v>2.3500000000000002E-4</v>
      </c>
      <c r="K10349" s="203">
        <f t="shared" si="338"/>
        <v>5.279831787649381</v>
      </c>
      <c r="L10349" s="202">
        <f t="shared" si="339"/>
        <v>2.2561E-4</v>
      </c>
      <c r="M10349" s="203">
        <f t="shared" si="340"/>
        <v>4.9921342299999996</v>
      </c>
    </row>
    <row r="10350" spans="1:13" s="204" customFormat="1" x14ac:dyDescent="0.2">
      <c r="A10350" s="84">
        <v>360</v>
      </c>
      <c r="B10350" s="198">
        <v>43673</v>
      </c>
      <c r="C10350" s="199">
        <v>14.42</v>
      </c>
      <c r="D10350" s="195">
        <f t="shared" si="341"/>
        <v>1</v>
      </c>
      <c r="E10350"/>
      <c r="F10350" s="200">
        <v>2.5</v>
      </c>
      <c r="G10350" s="201">
        <f t="shared" si="334"/>
        <v>8.4600000000000009</v>
      </c>
      <c r="H10350" s="202">
        <f t="shared" si="335"/>
        <v>2.2561E-4</v>
      </c>
      <c r="I10350" s="203">
        <f t="shared" si="336"/>
        <v>146.96553727</v>
      </c>
      <c r="J10350" s="202">
        <f t="shared" si="337"/>
        <v>2.3500000000000002E-4</v>
      </c>
      <c r="K10350" s="203">
        <f t="shared" si="338"/>
        <v>5.280066787649381</v>
      </c>
      <c r="L10350" s="202">
        <f t="shared" si="339"/>
        <v>2.2561E-4</v>
      </c>
      <c r="M10350" s="203">
        <f t="shared" si="340"/>
        <v>4.9923598399999998</v>
      </c>
    </row>
    <row r="10351" spans="1:13" s="204" customFormat="1" x14ac:dyDescent="0.2">
      <c r="A10351" s="84">
        <v>360</v>
      </c>
      <c r="B10351" s="198">
        <v>43674</v>
      </c>
      <c r="C10351" s="199">
        <v>14.42</v>
      </c>
      <c r="D10351" s="195">
        <f t="shared" si="341"/>
        <v>1</v>
      </c>
      <c r="E10351"/>
      <c r="F10351" s="200">
        <v>2.5</v>
      </c>
      <c r="G10351" s="201">
        <f t="shared" si="334"/>
        <v>8.4600000000000009</v>
      </c>
      <c r="H10351" s="202">
        <f t="shared" si="335"/>
        <v>2.2561E-4</v>
      </c>
      <c r="I10351" s="203">
        <f t="shared" si="336"/>
        <v>146.99869416000001</v>
      </c>
      <c r="J10351" s="202">
        <f t="shared" si="337"/>
        <v>2.3500000000000002E-4</v>
      </c>
      <c r="K10351" s="203">
        <f t="shared" si="338"/>
        <v>5.280301787649381</v>
      </c>
      <c r="L10351" s="202">
        <f t="shared" si="339"/>
        <v>2.2561E-4</v>
      </c>
      <c r="M10351" s="203">
        <f t="shared" si="340"/>
        <v>4.99258545</v>
      </c>
    </row>
    <row r="10352" spans="1:13" s="204" customFormat="1" x14ac:dyDescent="0.2">
      <c r="A10352" s="84">
        <v>360</v>
      </c>
      <c r="B10352" s="198">
        <v>43675</v>
      </c>
      <c r="C10352" s="199">
        <v>14.42</v>
      </c>
      <c r="D10352" s="195">
        <f t="shared" si="341"/>
        <v>1</v>
      </c>
      <c r="E10352"/>
      <c r="F10352" s="200">
        <v>2.5</v>
      </c>
      <c r="G10352" s="201">
        <f t="shared" si="334"/>
        <v>8.4600000000000009</v>
      </c>
      <c r="H10352" s="202">
        <f t="shared" si="335"/>
        <v>2.2561E-4</v>
      </c>
      <c r="I10352" s="203">
        <f t="shared" si="336"/>
        <v>147.03185854</v>
      </c>
      <c r="J10352" s="202">
        <f t="shared" si="337"/>
        <v>2.3500000000000002E-4</v>
      </c>
      <c r="K10352" s="203">
        <f t="shared" si="338"/>
        <v>5.2805367876493809</v>
      </c>
      <c r="L10352" s="202">
        <f t="shared" si="339"/>
        <v>2.2561E-4</v>
      </c>
      <c r="M10352" s="203">
        <f t="shared" si="340"/>
        <v>4.9928110600000002</v>
      </c>
    </row>
    <row r="10353" spans="1:13" s="204" customFormat="1" x14ac:dyDescent="0.2">
      <c r="A10353" s="84">
        <v>360</v>
      </c>
      <c r="B10353" s="198">
        <v>43676</v>
      </c>
      <c r="C10353" s="199">
        <v>14.42</v>
      </c>
      <c r="D10353" s="195">
        <f t="shared" si="341"/>
        <v>1</v>
      </c>
      <c r="E10353"/>
      <c r="F10353" s="200">
        <v>2.5</v>
      </c>
      <c r="G10353" s="201">
        <f t="shared" si="334"/>
        <v>8.4600000000000009</v>
      </c>
      <c r="H10353" s="202">
        <f t="shared" si="335"/>
        <v>2.2561E-4</v>
      </c>
      <c r="I10353" s="203">
        <f t="shared" si="336"/>
        <v>147.06503040000001</v>
      </c>
      <c r="J10353" s="202">
        <f t="shared" si="337"/>
        <v>2.3500000000000002E-4</v>
      </c>
      <c r="K10353" s="203">
        <f t="shared" si="338"/>
        <v>5.2807717876493809</v>
      </c>
      <c r="L10353" s="202">
        <f t="shared" si="339"/>
        <v>2.2561E-4</v>
      </c>
      <c r="M10353" s="203">
        <f t="shared" si="340"/>
        <v>4.9930366700000004</v>
      </c>
    </row>
    <row r="10354" spans="1:13" s="204" customFormat="1" x14ac:dyDescent="0.2">
      <c r="A10354" s="84">
        <v>360</v>
      </c>
      <c r="B10354" s="198">
        <v>43677</v>
      </c>
      <c r="C10354" s="199">
        <v>14.51</v>
      </c>
      <c r="D10354" s="195">
        <f t="shared" si="341"/>
        <v>1</v>
      </c>
      <c r="E10354"/>
      <c r="F10354" s="200">
        <v>2.5</v>
      </c>
      <c r="G10354" s="201">
        <f t="shared" si="334"/>
        <v>8.504999999999999</v>
      </c>
      <c r="H10354" s="202">
        <f t="shared" si="335"/>
        <v>2.2676E-4</v>
      </c>
      <c r="I10354" s="203">
        <f t="shared" si="336"/>
        <v>147.09837887</v>
      </c>
      <c r="J10354" s="202">
        <f t="shared" si="337"/>
        <v>2.3624999999999997E-4</v>
      </c>
      <c r="K10354" s="203">
        <f t="shared" si="338"/>
        <v>5.2810080376493813</v>
      </c>
      <c r="L10354" s="202">
        <f t="shared" si="339"/>
        <v>2.2676E-4</v>
      </c>
      <c r="M10354" s="203">
        <f t="shared" si="340"/>
        <v>4.9932634299999998</v>
      </c>
    </row>
    <row r="10355" spans="1:13" s="204" customFormat="1" x14ac:dyDescent="0.2">
      <c r="A10355" s="84">
        <v>360</v>
      </c>
      <c r="B10355" s="198">
        <v>43678</v>
      </c>
      <c r="C10355" s="199">
        <v>14.54</v>
      </c>
      <c r="D10355" s="195">
        <f t="shared" si="341"/>
        <v>1</v>
      </c>
      <c r="E10355"/>
      <c r="F10355" s="200">
        <v>2.5</v>
      </c>
      <c r="G10355" s="201">
        <f t="shared" si="334"/>
        <v>8.52</v>
      </c>
      <c r="H10355" s="202">
        <f t="shared" si="335"/>
        <v>2.2714999999999999E-4</v>
      </c>
      <c r="I10355" s="203">
        <f t="shared" si="336"/>
        <v>147.13179227000001</v>
      </c>
      <c r="J10355" s="202">
        <f t="shared" si="337"/>
        <v>2.3666666666666665E-4</v>
      </c>
      <c r="K10355" s="203">
        <f t="shared" si="338"/>
        <v>5.2812447043160482</v>
      </c>
      <c r="L10355" s="202">
        <f t="shared" si="339"/>
        <v>2.2714999999999999E-4</v>
      </c>
      <c r="M10355" s="203">
        <f t="shared" si="340"/>
        <v>4.9934905799999996</v>
      </c>
    </row>
    <row r="10356" spans="1:13" s="204" customFormat="1" x14ac:dyDescent="0.2">
      <c r="A10356" s="84">
        <v>360</v>
      </c>
      <c r="B10356" s="198">
        <v>43679</v>
      </c>
      <c r="C10356" s="199">
        <v>14.52</v>
      </c>
      <c r="D10356" s="195">
        <f t="shared" si="341"/>
        <v>1</v>
      </c>
      <c r="E10356"/>
      <c r="F10356" s="200">
        <v>2.4</v>
      </c>
      <c r="G10356" s="201">
        <f t="shared" si="334"/>
        <v>8.4599999999999991</v>
      </c>
      <c r="H10356" s="202">
        <f t="shared" si="335"/>
        <v>2.2561E-4</v>
      </c>
      <c r="I10356" s="203">
        <f t="shared" si="336"/>
        <v>147.16498666999999</v>
      </c>
      <c r="J10356" s="202">
        <f t="shared" si="337"/>
        <v>2.3499999999999997E-4</v>
      </c>
      <c r="K10356" s="203">
        <f t="shared" si="338"/>
        <v>5.2814797043160482</v>
      </c>
      <c r="L10356" s="202">
        <f t="shared" si="339"/>
        <v>2.2561E-4</v>
      </c>
      <c r="M10356" s="203">
        <f t="shared" si="340"/>
        <v>4.9937161899999998</v>
      </c>
    </row>
    <row r="10357" spans="1:13" s="204" customFormat="1" x14ac:dyDescent="0.2">
      <c r="A10357" s="84">
        <v>360</v>
      </c>
      <c r="B10357" s="198">
        <v>43680</v>
      </c>
      <c r="C10357" s="199">
        <v>14.52</v>
      </c>
      <c r="D10357" s="195">
        <f t="shared" si="341"/>
        <v>1</v>
      </c>
      <c r="E10357"/>
      <c r="F10357" s="200">
        <v>2.4</v>
      </c>
      <c r="G10357" s="201">
        <f>(C10357+F10357)/2</f>
        <v>8.4599999999999991</v>
      </c>
      <c r="H10357" s="202">
        <f>ROUND(((1+G10357/100)^(1/360))-1,8)</f>
        <v>2.2561E-4</v>
      </c>
      <c r="I10357" s="203">
        <f>ROUND(I10356*(1+H10357),8)</f>
        <v>147.19818856000001</v>
      </c>
      <c r="J10357" s="202">
        <f>((C10357+F10357)/2)/36000</f>
        <v>2.3499999999999997E-4</v>
      </c>
      <c r="K10357" s="203">
        <f>K10356+J10357</f>
        <v>5.2817147043160482</v>
      </c>
      <c r="L10357" s="202">
        <f>ROUND(((1+G10357/100)^(1/360))-1,8)</f>
        <v>2.2561E-4</v>
      </c>
      <c r="M10357" s="203">
        <f>ROUND(M10356+L10357,8)</f>
        <v>4.9939418</v>
      </c>
    </row>
    <row r="10358" spans="1:13" s="204" customFormat="1" x14ac:dyDescent="0.2">
      <c r="A10358" s="84">
        <v>360</v>
      </c>
      <c r="B10358" s="198">
        <v>43681</v>
      </c>
      <c r="C10358" s="199">
        <v>14.52</v>
      </c>
      <c r="D10358" s="195">
        <f t="shared" si="341"/>
        <v>1</v>
      </c>
      <c r="E10358"/>
      <c r="F10358" s="200">
        <v>2.4</v>
      </c>
      <c r="G10358" s="201">
        <f>(C10358+F10358)/2</f>
        <v>8.4599999999999991</v>
      </c>
      <c r="H10358" s="202">
        <f>ROUND(((1+G10358/100)^(1/360))-1,8)</f>
        <v>2.2561E-4</v>
      </c>
      <c r="I10358" s="203">
        <f>ROUND(I10357*(1+H10358),8)</f>
        <v>147.23139793999999</v>
      </c>
      <c r="J10358" s="202">
        <f>((C10358+F10358)/2)/36000</f>
        <v>2.3499999999999997E-4</v>
      </c>
      <c r="K10358" s="203">
        <f>K10357+J10358</f>
        <v>5.2819497043160482</v>
      </c>
      <c r="L10358" s="202">
        <f>ROUND(((1+G10358/100)^(1/360))-1,8)</f>
        <v>2.2561E-4</v>
      </c>
      <c r="M10358" s="203">
        <f>ROUND(M10357+L10358,8)</f>
        <v>4.9941674100000002</v>
      </c>
    </row>
    <row r="10359" spans="1:13" s="204" customFormat="1" x14ac:dyDescent="0.2">
      <c r="A10359" s="84">
        <v>360</v>
      </c>
      <c r="B10359" s="198">
        <v>43682</v>
      </c>
      <c r="C10359" s="199">
        <v>14.52</v>
      </c>
      <c r="D10359" s="195">
        <f t="shared" si="341"/>
        <v>1</v>
      </c>
      <c r="E10359"/>
      <c r="F10359" s="200">
        <v>2.42</v>
      </c>
      <c r="G10359" s="201">
        <f t="shared" ref="G10359:G10422" si="342">(C10359+F10359)/2</f>
        <v>8.4699999999999989</v>
      </c>
      <c r="H10359" s="202">
        <f t="shared" ref="H10359:H10422" si="343">ROUND(((1+G10359/100)^(1/360))-1,8)</f>
        <v>2.2587E-4</v>
      </c>
      <c r="I10359" s="203">
        <f t="shared" ref="I10359:I10422" si="344">ROUND(I10358*(1+H10359),8)</f>
        <v>147.2646531</v>
      </c>
      <c r="J10359" s="202">
        <f t="shared" ref="J10359:J10422" si="345">((C10359+F10359)/2)/36000</f>
        <v>2.3527777777777775E-4</v>
      </c>
      <c r="K10359" s="203">
        <f t="shared" ref="K10359:K10422" si="346">K10358+J10359</f>
        <v>5.2821849820938258</v>
      </c>
      <c r="L10359" s="202">
        <f t="shared" ref="L10359:L10422" si="347">ROUND(((1+G10359/100)^(1/360))-1,8)</f>
        <v>2.2587E-4</v>
      </c>
      <c r="M10359" s="203">
        <f t="shared" ref="M10359:M10422" si="348">ROUND(M10358+L10359,8)</f>
        <v>4.9943932799999997</v>
      </c>
    </row>
    <row r="10360" spans="1:13" s="204" customFormat="1" x14ac:dyDescent="0.2">
      <c r="A10360" s="84">
        <v>360</v>
      </c>
      <c r="B10360" s="198">
        <v>43683</v>
      </c>
      <c r="C10360" s="199">
        <v>14.49</v>
      </c>
      <c r="D10360" s="195">
        <f t="shared" si="341"/>
        <v>1</v>
      </c>
      <c r="E10360"/>
      <c r="F10360" s="200">
        <v>2.41</v>
      </c>
      <c r="G10360" s="201">
        <f t="shared" si="342"/>
        <v>8.4499999999999993</v>
      </c>
      <c r="H10360" s="202">
        <f t="shared" si="343"/>
        <v>2.2536E-4</v>
      </c>
      <c r="I10360" s="203">
        <f t="shared" si="344"/>
        <v>147.29784065999999</v>
      </c>
      <c r="J10360" s="202">
        <f t="shared" si="345"/>
        <v>2.3472222222222221E-4</v>
      </c>
      <c r="K10360" s="203">
        <f t="shared" si="346"/>
        <v>5.2824197043160481</v>
      </c>
      <c r="L10360" s="202">
        <f t="shared" si="347"/>
        <v>2.2536E-4</v>
      </c>
      <c r="M10360" s="203">
        <f t="shared" si="348"/>
        <v>4.9946186399999997</v>
      </c>
    </row>
    <row r="10361" spans="1:13" s="204" customFormat="1" x14ac:dyDescent="0.2">
      <c r="A10361" s="84">
        <v>360</v>
      </c>
      <c r="B10361" s="198">
        <v>43684</v>
      </c>
      <c r="C10361" s="199">
        <v>14.45</v>
      </c>
      <c r="D10361" s="195">
        <f t="shared" si="341"/>
        <v>1</v>
      </c>
      <c r="E10361"/>
      <c r="F10361" s="200">
        <v>2.41</v>
      </c>
      <c r="G10361" s="201">
        <f t="shared" si="342"/>
        <v>8.43</v>
      </c>
      <c r="H10361" s="202">
        <f t="shared" si="343"/>
        <v>2.2484E-4</v>
      </c>
      <c r="I10361" s="203">
        <f t="shared" si="344"/>
        <v>147.33095911000001</v>
      </c>
      <c r="J10361" s="202">
        <f t="shared" si="345"/>
        <v>2.3416666666666665E-4</v>
      </c>
      <c r="K10361" s="203">
        <f t="shared" si="346"/>
        <v>5.2826538709827151</v>
      </c>
      <c r="L10361" s="202">
        <f t="shared" si="347"/>
        <v>2.2484E-4</v>
      </c>
      <c r="M10361" s="203">
        <f t="shared" si="348"/>
        <v>4.9948434800000001</v>
      </c>
    </row>
    <row r="10362" spans="1:13" s="204" customFormat="1" x14ac:dyDescent="0.2">
      <c r="A10362" s="84">
        <v>360</v>
      </c>
      <c r="B10362" s="198">
        <v>43685</v>
      </c>
      <c r="C10362" s="199">
        <v>14.44</v>
      </c>
      <c r="D10362" s="195">
        <f t="shared" si="341"/>
        <v>1</v>
      </c>
      <c r="E10362"/>
      <c r="F10362" s="200">
        <v>2.4</v>
      </c>
      <c r="G10362" s="201">
        <f t="shared" si="342"/>
        <v>8.42</v>
      </c>
      <c r="H10362" s="202">
        <f t="shared" si="343"/>
        <v>2.2458999999999999E-4</v>
      </c>
      <c r="I10362" s="203">
        <f t="shared" si="344"/>
        <v>147.36404816999999</v>
      </c>
      <c r="J10362" s="202">
        <f t="shared" si="345"/>
        <v>2.3388888888888889E-4</v>
      </c>
      <c r="K10362" s="203">
        <f t="shared" si="346"/>
        <v>5.2828877598716044</v>
      </c>
      <c r="L10362" s="202">
        <f t="shared" si="347"/>
        <v>2.2458999999999999E-4</v>
      </c>
      <c r="M10362" s="203">
        <f t="shared" si="348"/>
        <v>4.9950680700000003</v>
      </c>
    </row>
    <row r="10363" spans="1:13" s="204" customFormat="1" x14ac:dyDescent="0.2">
      <c r="A10363" s="84">
        <v>360</v>
      </c>
      <c r="B10363" s="198">
        <v>43686</v>
      </c>
      <c r="C10363" s="199">
        <v>14.43</v>
      </c>
      <c r="D10363" s="195">
        <f t="shared" si="341"/>
        <v>1</v>
      </c>
      <c r="E10363"/>
      <c r="F10363" s="200">
        <v>2.4</v>
      </c>
      <c r="G10363" s="201">
        <f t="shared" si="342"/>
        <v>8.4149999999999991</v>
      </c>
      <c r="H10363" s="202">
        <f t="shared" si="343"/>
        <v>2.2446E-4</v>
      </c>
      <c r="I10363" s="203">
        <f t="shared" si="344"/>
        <v>147.39712549999999</v>
      </c>
      <c r="J10363" s="202">
        <f t="shared" si="345"/>
        <v>2.3374999999999999E-4</v>
      </c>
      <c r="K10363" s="203">
        <f t="shared" si="346"/>
        <v>5.283121509871604</v>
      </c>
      <c r="L10363" s="202">
        <f t="shared" si="347"/>
        <v>2.2446E-4</v>
      </c>
      <c r="M10363" s="203">
        <f t="shared" si="348"/>
        <v>4.9952925300000004</v>
      </c>
    </row>
    <row r="10364" spans="1:13" s="204" customFormat="1" x14ac:dyDescent="0.2">
      <c r="A10364" s="84">
        <v>360</v>
      </c>
      <c r="B10364" s="198">
        <v>43687</v>
      </c>
      <c r="C10364" s="199">
        <v>14.43</v>
      </c>
      <c r="D10364" s="195">
        <f t="shared" si="341"/>
        <v>1</v>
      </c>
      <c r="E10364"/>
      <c r="F10364" s="200">
        <v>2.4</v>
      </c>
      <c r="G10364" s="201">
        <f t="shared" si="342"/>
        <v>8.4149999999999991</v>
      </c>
      <c r="H10364" s="202">
        <f t="shared" si="343"/>
        <v>2.2446E-4</v>
      </c>
      <c r="I10364" s="203">
        <f t="shared" si="344"/>
        <v>147.43021026</v>
      </c>
      <c r="J10364" s="202">
        <f t="shared" si="345"/>
        <v>2.3374999999999999E-4</v>
      </c>
      <c r="K10364" s="203">
        <f t="shared" si="346"/>
        <v>5.2833552598716036</v>
      </c>
      <c r="L10364" s="202">
        <f t="shared" si="347"/>
        <v>2.2446E-4</v>
      </c>
      <c r="M10364" s="203">
        <f t="shared" si="348"/>
        <v>4.9955169899999996</v>
      </c>
    </row>
    <row r="10365" spans="1:13" s="204" customFormat="1" x14ac:dyDescent="0.2">
      <c r="A10365" s="84">
        <v>360</v>
      </c>
      <c r="B10365" s="198">
        <v>43688</v>
      </c>
      <c r="C10365" s="199">
        <v>14.43</v>
      </c>
      <c r="D10365" s="195">
        <f t="shared" ref="D10365:D10428" si="349">B10365-B10364</f>
        <v>1</v>
      </c>
      <c r="E10365"/>
      <c r="F10365" s="200">
        <v>2.4</v>
      </c>
      <c r="G10365" s="201">
        <f t="shared" si="342"/>
        <v>8.4149999999999991</v>
      </c>
      <c r="H10365" s="202">
        <f t="shared" si="343"/>
        <v>2.2446E-4</v>
      </c>
      <c r="I10365" s="203">
        <f t="shared" si="344"/>
        <v>147.46330244000001</v>
      </c>
      <c r="J10365" s="202">
        <f t="shared" si="345"/>
        <v>2.3374999999999999E-4</v>
      </c>
      <c r="K10365" s="203">
        <f t="shared" si="346"/>
        <v>5.2835890098716032</v>
      </c>
      <c r="L10365" s="202">
        <f t="shared" si="347"/>
        <v>2.2446E-4</v>
      </c>
      <c r="M10365" s="203">
        <f t="shared" si="348"/>
        <v>4.9957414499999997</v>
      </c>
    </row>
    <row r="10366" spans="1:13" s="204" customFormat="1" x14ac:dyDescent="0.2">
      <c r="A10366" s="84">
        <v>360</v>
      </c>
      <c r="B10366" s="198">
        <v>43689</v>
      </c>
      <c r="C10366" s="199">
        <v>14.44</v>
      </c>
      <c r="D10366" s="195">
        <f t="shared" si="349"/>
        <v>1</v>
      </c>
      <c r="E10366"/>
      <c r="F10366" s="200">
        <v>2.37</v>
      </c>
      <c r="G10366" s="201">
        <f t="shared" si="342"/>
        <v>8.4049999999999994</v>
      </c>
      <c r="H10366" s="202">
        <f t="shared" si="343"/>
        <v>2.242E-4</v>
      </c>
      <c r="I10366" s="203">
        <f t="shared" si="344"/>
        <v>147.49636371</v>
      </c>
      <c r="J10366" s="202">
        <f t="shared" si="345"/>
        <v>2.3347222222222221E-4</v>
      </c>
      <c r="K10366" s="203">
        <f t="shared" si="346"/>
        <v>5.2838224820938251</v>
      </c>
      <c r="L10366" s="202">
        <f t="shared" si="347"/>
        <v>2.242E-4</v>
      </c>
      <c r="M10366" s="203">
        <f t="shared" si="348"/>
        <v>4.9959656499999996</v>
      </c>
    </row>
    <row r="10367" spans="1:13" s="204" customFormat="1" x14ac:dyDescent="0.2">
      <c r="A10367" s="84">
        <v>360</v>
      </c>
      <c r="B10367" s="198">
        <v>43690</v>
      </c>
      <c r="C10367" s="199">
        <v>14.48</v>
      </c>
      <c r="D10367" s="195">
        <f t="shared" si="349"/>
        <v>1</v>
      </c>
      <c r="E10367"/>
      <c r="F10367" s="200">
        <v>2.4</v>
      </c>
      <c r="G10367" s="201">
        <f t="shared" si="342"/>
        <v>8.44</v>
      </c>
      <c r="H10367" s="202">
        <f t="shared" si="343"/>
        <v>2.251E-4</v>
      </c>
      <c r="I10367" s="203">
        <f t="shared" si="344"/>
        <v>147.52956513999999</v>
      </c>
      <c r="J10367" s="202">
        <f t="shared" si="345"/>
        <v>2.3444444444444443E-4</v>
      </c>
      <c r="K10367" s="203">
        <f t="shared" si="346"/>
        <v>5.2840569265382697</v>
      </c>
      <c r="L10367" s="202">
        <f t="shared" si="347"/>
        <v>2.251E-4</v>
      </c>
      <c r="M10367" s="203">
        <f t="shared" si="348"/>
        <v>4.9961907500000002</v>
      </c>
    </row>
    <row r="10368" spans="1:13" s="204" customFormat="1" x14ac:dyDescent="0.2">
      <c r="A10368" s="84">
        <v>360</v>
      </c>
      <c r="B10368" s="198">
        <v>43691</v>
      </c>
      <c r="C10368" s="199">
        <v>14.48</v>
      </c>
      <c r="D10368" s="195">
        <f t="shared" si="349"/>
        <v>1</v>
      </c>
      <c r="E10368"/>
      <c r="F10368" s="200">
        <v>2.4</v>
      </c>
      <c r="G10368" s="201">
        <f t="shared" si="342"/>
        <v>8.44</v>
      </c>
      <c r="H10368" s="202">
        <f t="shared" si="343"/>
        <v>2.251E-4</v>
      </c>
      <c r="I10368" s="203">
        <f t="shared" si="344"/>
        <v>147.56277405</v>
      </c>
      <c r="J10368" s="202">
        <f t="shared" si="345"/>
        <v>2.3444444444444443E-4</v>
      </c>
      <c r="K10368" s="203">
        <f t="shared" si="346"/>
        <v>5.2842913709827144</v>
      </c>
      <c r="L10368" s="202">
        <f t="shared" si="347"/>
        <v>2.251E-4</v>
      </c>
      <c r="M10368" s="203">
        <f t="shared" si="348"/>
        <v>4.99641585</v>
      </c>
    </row>
    <row r="10369" spans="1:13" s="204" customFormat="1" x14ac:dyDescent="0.2">
      <c r="A10369" s="84">
        <v>360</v>
      </c>
      <c r="B10369" s="198">
        <v>43692</v>
      </c>
      <c r="C10369" s="199">
        <v>14.47</v>
      </c>
      <c r="D10369" s="195">
        <f t="shared" si="349"/>
        <v>1</v>
      </c>
      <c r="E10369"/>
      <c r="F10369" s="200">
        <v>2.39</v>
      </c>
      <c r="G10369" s="201">
        <f t="shared" si="342"/>
        <v>8.43</v>
      </c>
      <c r="H10369" s="202">
        <f t="shared" si="343"/>
        <v>2.2484E-4</v>
      </c>
      <c r="I10369" s="203">
        <f t="shared" si="344"/>
        <v>147.59595206</v>
      </c>
      <c r="J10369" s="202">
        <f t="shared" si="345"/>
        <v>2.3416666666666665E-4</v>
      </c>
      <c r="K10369" s="203">
        <f t="shared" si="346"/>
        <v>5.2845255376493814</v>
      </c>
      <c r="L10369" s="202">
        <f t="shared" si="347"/>
        <v>2.2484E-4</v>
      </c>
      <c r="M10369" s="203">
        <f t="shared" si="348"/>
        <v>4.9966406900000004</v>
      </c>
    </row>
    <row r="10370" spans="1:13" s="204" customFormat="1" x14ac:dyDescent="0.2">
      <c r="A10370" s="84">
        <v>360</v>
      </c>
      <c r="B10370" s="198">
        <v>43693</v>
      </c>
      <c r="C10370" s="199">
        <v>14.46</v>
      </c>
      <c r="D10370" s="195">
        <f t="shared" si="349"/>
        <v>1</v>
      </c>
      <c r="E10370"/>
      <c r="F10370" s="200">
        <v>2.38</v>
      </c>
      <c r="G10370" s="201">
        <f t="shared" si="342"/>
        <v>8.42</v>
      </c>
      <c r="H10370" s="202">
        <f t="shared" si="343"/>
        <v>2.2458999999999999E-4</v>
      </c>
      <c r="I10370" s="203">
        <f t="shared" si="344"/>
        <v>147.62910063000001</v>
      </c>
      <c r="J10370" s="202">
        <f t="shared" si="345"/>
        <v>2.3388888888888889E-4</v>
      </c>
      <c r="K10370" s="203">
        <f t="shared" si="346"/>
        <v>5.2847594265382707</v>
      </c>
      <c r="L10370" s="202">
        <f t="shared" si="347"/>
        <v>2.2458999999999999E-4</v>
      </c>
      <c r="M10370" s="203">
        <f t="shared" si="348"/>
        <v>4.9968652799999997</v>
      </c>
    </row>
    <row r="10371" spans="1:13" s="204" customFormat="1" x14ac:dyDescent="0.2">
      <c r="A10371" s="84">
        <v>360</v>
      </c>
      <c r="B10371" s="198">
        <v>43694</v>
      </c>
      <c r="C10371" s="199">
        <v>14.46</v>
      </c>
      <c r="D10371" s="195">
        <f t="shared" si="349"/>
        <v>1</v>
      </c>
      <c r="E10371"/>
      <c r="F10371" s="200">
        <v>2.38</v>
      </c>
      <c r="G10371" s="201">
        <f t="shared" si="342"/>
        <v>8.42</v>
      </c>
      <c r="H10371" s="202">
        <f t="shared" si="343"/>
        <v>2.2458999999999999E-4</v>
      </c>
      <c r="I10371" s="203">
        <f t="shared" si="344"/>
        <v>147.66225664999999</v>
      </c>
      <c r="J10371" s="202">
        <f t="shared" si="345"/>
        <v>2.3388888888888889E-4</v>
      </c>
      <c r="K10371" s="203">
        <f t="shared" si="346"/>
        <v>5.28499331542716</v>
      </c>
      <c r="L10371" s="202">
        <f t="shared" si="347"/>
        <v>2.2458999999999999E-4</v>
      </c>
      <c r="M10371" s="203">
        <f t="shared" si="348"/>
        <v>4.9970898699999999</v>
      </c>
    </row>
    <row r="10372" spans="1:13" s="204" customFormat="1" x14ac:dyDescent="0.2">
      <c r="A10372" s="84">
        <v>360</v>
      </c>
      <c r="B10372" s="198">
        <v>43695</v>
      </c>
      <c r="C10372" s="199">
        <v>14.46</v>
      </c>
      <c r="D10372" s="195">
        <f t="shared" si="349"/>
        <v>1</v>
      </c>
      <c r="E10372"/>
      <c r="F10372" s="200">
        <v>2.38</v>
      </c>
      <c r="G10372" s="201">
        <f t="shared" si="342"/>
        <v>8.42</v>
      </c>
      <c r="H10372" s="202">
        <f t="shared" si="343"/>
        <v>2.2458999999999999E-4</v>
      </c>
      <c r="I10372" s="203">
        <f t="shared" si="344"/>
        <v>147.69542011999999</v>
      </c>
      <c r="J10372" s="202">
        <f t="shared" si="345"/>
        <v>2.3388888888888889E-4</v>
      </c>
      <c r="K10372" s="203">
        <f t="shared" si="346"/>
        <v>5.2852272043160493</v>
      </c>
      <c r="L10372" s="202">
        <f t="shared" si="347"/>
        <v>2.2458999999999999E-4</v>
      </c>
      <c r="M10372" s="203">
        <f t="shared" si="348"/>
        <v>4.9973144600000001</v>
      </c>
    </row>
    <row r="10373" spans="1:13" s="204" customFormat="1" x14ac:dyDescent="0.2">
      <c r="A10373" s="84">
        <v>360</v>
      </c>
      <c r="B10373" s="198">
        <v>43696</v>
      </c>
      <c r="C10373" s="199">
        <v>14.4</v>
      </c>
      <c r="D10373" s="195">
        <f t="shared" si="349"/>
        <v>1</v>
      </c>
      <c r="E10373"/>
      <c r="F10373" s="200">
        <v>2.39</v>
      </c>
      <c r="G10373" s="201">
        <f t="shared" si="342"/>
        <v>8.3949999999999996</v>
      </c>
      <c r="H10373" s="202">
        <f t="shared" si="343"/>
        <v>2.2395E-4</v>
      </c>
      <c r="I10373" s="203">
        <f t="shared" si="344"/>
        <v>147.72849651000001</v>
      </c>
      <c r="J10373" s="202">
        <f t="shared" si="345"/>
        <v>2.3319444444444443E-4</v>
      </c>
      <c r="K10373" s="203">
        <f t="shared" si="346"/>
        <v>5.2854603987604936</v>
      </c>
      <c r="L10373" s="202">
        <f t="shared" si="347"/>
        <v>2.2395E-4</v>
      </c>
      <c r="M10373" s="203">
        <f t="shared" si="348"/>
        <v>4.9975384099999998</v>
      </c>
    </row>
    <row r="10374" spans="1:13" s="204" customFormat="1" x14ac:dyDescent="0.2">
      <c r="A10374" s="84">
        <v>360</v>
      </c>
      <c r="B10374" s="198">
        <v>43697</v>
      </c>
      <c r="C10374" s="199">
        <v>14.43</v>
      </c>
      <c r="D10374" s="195">
        <f t="shared" si="349"/>
        <v>1</v>
      </c>
      <c r="E10374"/>
      <c r="F10374" s="200">
        <v>2.37</v>
      </c>
      <c r="G10374" s="201">
        <f t="shared" si="342"/>
        <v>8.4</v>
      </c>
      <c r="H10374" s="202">
        <f t="shared" si="343"/>
        <v>2.2406999999999999E-4</v>
      </c>
      <c r="I10374" s="203">
        <f t="shared" si="344"/>
        <v>147.76159802999999</v>
      </c>
      <c r="J10374" s="202">
        <f t="shared" si="345"/>
        <v>2.3333333333333333E-4</v>
      </c>
      <c r="K10374" s="203">
        <f t="shared" si="346"/>
        <v>5.2856937320938266</v>
      </c>
      <c r="L10374" s="202">
        <f t="shared" si="347"/>
        <v>2.2406999999999999E-4</v>
      </c>
      <c r="M10374" s="203">
        <f t="shared" si="348"/>
        <v>4.9977624799999996</v>
      </c>
    </row>
    <row r="10375" spans="1:13" s="204" customFormat="1" x14ac:dyDescent="0.2">
      <c r="A10375" s="84">
        <v>360</v>
      </c>
      <c r="B10375" s="198">
        <v>43698</v>
      </c>
      <c r="C10375" s="199">
        <v>14.41</v>
      </c>
      <c r="D10375" s="195">
        <f t="shared" si="349"/>
        <v>1</v>
      </c>
      <c r="E10375"/>
      <c r="F10375" s="200">
        <v>2.37</v>
      </c>
      <c r="G10375" s="201">
        <f t="shared" si="342"/>
        <v>8.39</v>
      </c>
      <c r="H10375" s="202">
        <f t="shared" si="343"/>
        <v>2.2382000000000001E-4</v>
      </c>
      <c r="I10375" s="203">
        <f t="shared" si="344"/>
        <v>147.79467002999999</v>
      </c>
      <c r="J10375" s="202">
        <f t="shared" si="345"/>
        <v>2.3305555555555558E-4</v>
      </c>
      <c r="K10375" s="203">
        <f t="shared" si="346"/>
        <v>5.2859267876493821</v>
      </c>
      <c r="L10375" s="202">
        <f t="shared" si="347"/>
        <v>2.2382000000000001E-4</v>
      </c>
      <c r="M10375" s="203">
        <f t="shared" si="348"/>
        <v>4.9979863</v>
      </c>
    </row>
    <row r="10376" spans="1:13" s="204" customFormat="1" x14ac:dyDescent="0.2">
      <c r="A10376" s="84">
        <v>360</v>
      </c>
      <c r="B10376" s="198">
        <v>43699</v>
      </c>
      <c r="C10376" s="199">
        <v>14.36</v>
      </c>
      <c r="D10376" s="195">
        <f t="shared" si="349"/>
        <v>1</v>
      </c>
      <c r="E10376"/>
      <c r="F10376" s="200">
        <v>2.4</v>
      </c>
      <c r="G10376" s="201">
        <f t="shared" si="342"/>
        <v>8.379999999999999</v>
      </c>
      <c r="H10376" s="202">
        <f t="shared" si="343"/>
        <v>2.2356000000000001E-4</v>
      </c>
      <c r="I10376" s="203">
        <f t="shared" si="344"/>
        <v>147.82771101</v>
      </c>
      <c r="J10376" s="202">
        <f t="shared" si="345"/>
        <v>2.3277777777777774E-4</v>
      </c>
      <c r="K10376" s="203">
        <f t="shared" si="346"/>
        <v>5.2861595654271598</v>
      </c>
      <c r="L10376" s="202">
        <f t="shared" si="347"/>
        <v>2.2356000000000001E-4</v>
      </c>
      <c r="M10376" s="203">
        <f t="shared" si="348"/>
        <v>4.9982098600000002</v>
      </c>
    </row>
    <row r="10377" spans="1:13" s="204" customFormat="1" x14ac:dyDescent="0.2">
      <c r="A10377" s="84">
        <v>360</v>
      </c>
      <c r="B10377" s="198">
        <v>43700</v>
      </c>
      <c r="C10377" s="199">
        <v>14.35</v>
      </c>
      <c r="D10377" s="195">
        <f t="shared" si="349"/>
        <v>1</v>
      </c>
      <c r="E10377"/>
      <c r="F10377" s="200">
        <v>2.39</v>
      </c>
      <c r="G10377" s="201">
        <f t="shared" si="342"/>
        <v>8.3699999999999992</v>
      </c>
      <c r="H10377" s="202">
        <f t="shared" si="343"/>
        <v>2.2331E-4</v>
      </c>
      <c r="I10377" s="203">
        <f t="shared" si="344"/>
        <v>147.86072242</v>
      </c>
      <c r="J10377" s="202">
        <f t="shared" si="345"/>
        <v>2.3249999999999999E-4</v>
      </c>
      <c r="K10377" s="203">
        <f t="shared" si="346"/>
        <v>5.2863920654271599</v>
      </c>
      <c r="L10377" s="202">
        <f t="shared" si="347"/>
        <v>2.2331E-4</v>
      </c>
      <c r="M10377" s="203">
        <f t="shared" si="348"/>
        <v>4.9984331700000002</v>
      </c>
    </row>
    <row r="10378" spans="1:13" s="204" customFormat="1" x14ac:dyDescent="0.2">
      <c r="A10378" s="84">
        <v>360</v>
      </c>
      <c r="B10378" s="198">
        <v>43701</v>
      </c>
      <c r="C10378" s="199">
        <v>14.35</v>
      </c>
      <c r="D10378" s="195">
        <f t="shared" si="349"/>
        <v>1</v>
      </c>
      <c r="E10378"/>
      <c r="F10378" s="200">
        <v>2.39</v>
      </c>
      <c r="G10378" s="201">
        <f t="shared" si="342"/>
        <v>8.3699999999999992</v>
      </c>
      <c r="H10378" s="202">
        <f t="shared" si="343"/>
        <v>2.2331E-4</v>
      </c>
      <c r="I10378" s="203">
        <f t="shared" si="344"/>
        <v>147.89374119999999</v>
      </c>
      <c r="J10378" s="202">
        <f t="shared" si="345"/>
        <v>2.3249999999999999E-4</v>
      </c>
      <c r="K10378" s="203">
        <f t="shared" si="346"/>
        <v>5.28662456542716</v>
      </c>
      <c r="L10378" s="202">
        <f t="shared" si="347"/>
        <v>2.2331E-4</v>
      </c>
      <c r="M10378" s="203">
        <f t="shared" si="348"/>
        <v>4.9986564800000002</v>
      </c>
    </row>
    <row r="10379" spans="1:13" s="204" customFormat="1" x14ac:dyDescent="0.2">
      <c r="A10379" s="84">
        <v>360</v>
      </c>
      <c r="B10379" s="198">
        <v>43702</v>
      </c>
      <c r="C10379" s="199">
        <v>14.35</v>
      </c>
      <c r="D10379" s="195">
        <f t="shared" si="349"/>
        <v>1</v>
      </c>
      <c r="E10379"/>
      <c r="F10379" s="200">
        <v>2.39</v>
      </c>
      <c r="G10379" s="201">
        <f t="shared" si="342"/>
        <v>8.3699999999999992</v>
      </c>
      <c r="H10379" s="202">
        <f t="shared" si="343"/>
        <v>2.2331E-4</v>
      </c>
      <c r="I10379" s="203">
        <f t="shared" si="344"/>
        <v>147.92676735000001</v>
      </c>
      <c r="J10379" s="202">
        <f t="shared" si="345"/>
        <v>2.3249999999999999E-4</v>
      </c>
      <c r="K10379" s="203">
        <f t="shared" si="346"/>
        <v>5.2868570654271601</v>
      </c>
      <c r="L10379" s="202">
        <f t="shared" si="347"/>
        <v>2.2331E-4</v>
      </c>
      <c r="M10379" s="203">
        <f t="shared" si="348"/>
        <v>4.9988797900000002</v>
      </c>
    </row>
    <row r="10380" spans="1:13" s="204" customFormat="1" x14ac:dyDescent="0.2">
      <c r="A10380" s="84">
        <v>360</v>
      </c>
      <c r="B10380" s="198">
        <v>43703</v>
      </c>
      <c r="C10380" s="199">
        <v>14.36</v>
      </c>
      <c r="D10380" s="195">
        <f t="shared" si="349"/>
        <v>1</v>
      </c>
      <c r="E10380"/>
      <c r="F10380" s="200">
        <v>2.4</v>
      </c>
      <c r="G10380" s="201">
        <f t="shared" si="342"/>
        <v>8.379999999999999</v>
      </c>
      <c r="H10380" s="202">
        <f t="shared" si="343"/>
        <v>2.2356000000000001E-4</v>
      </c>
      <c r="I10380" s="203">
        <f t="shared" si="344"/>
        <v>147.95983785999999</v>
      </c>
      <c r="J10380" s="202">
        <f t="shared" si="345"/>
        <v>2.3277777777777774E-4</v>
      </c>
      <c r="K10380" s="203">
        <f t="shared" si="346"/>
        <v>5.2870898432049378</v>
      </c>
      <c r="L10380" s="202">
        <f t="shared" si="347"/>
        <v>2.2356000000000001E-4</v>
      </c>
      <c r="M10380" s="203">
        <f t="shared" si="348"/>
        <v>4.9991033500000004</v>
      </c>
    </row>
    <row r="10381" spans="1:13" s="204" customFormat="1" x14ac:dyDescent="0.2">
      <c r="A10381" s="84">
        <v>360</v>
      </c>
      <c r="B10381" s="198">
        <v>43704</v>
      </c>
      <c r="C10381" s="199">
        <v>14.39</v>
      </c>
      <c r="D10381" s="195">
        <f t="shared" si="349"/>
        <v>1</v>
      </c>
      <c r="E10381"/>
      <c r="F10381" s="200">
        <v>2.4700000000000002</v>
      </c>
      <c r="G10381" s="201">
        <f t="shared" si="342"/>
        <v>8.43</v>
      </c>
      <c r="H10381" s="202">
        <f t="shared" si="343"/>
        <v>2.2484E-4</v>
      </c>
      <c r="I10381" s="203">
        <f t="shared" si="344"/>
        <v>147.99310514999999</v>
      </c>
      <c r="J10381" s="202">
        <f t="shared" si="345"/>
        <v>2.3416666666666665E-4</v>
      </c>
      <c r="K10381" s="203">
        <f t="shared" si="346"/>
        <v>5.2873240098716048</v>
      </c>
      <c r="L10381" s="202">
        <f t="shared" si="347"/>
        <v>2.2484E-4</v>
      </c>
      <c r="M10381" s="203">
        <f t="shared" si="348"/>
        <v>4.9993281899999999</v>
      </c>
    </row>
    <row r="10382" spans="1:13" s="204" customFormat="1" x14ac:dyDescent="0.2">
      <c r="A10382" s="84">
        <v>360</v>
      </c>
      <c r="B10382" s="198">
        <v>43705</v>
      </c>
      <c r="C10382" s="199">
        <v>14.39</v>
      </c>
      <c r="D10382" s="195">
        <f t="shared" si="349"/>
        <v>1</v>
      </c>
      <c r="E10382"/>
      <c r="F10382" s="200">
        <v>2.4500000000000002</v>
      </c>
      <c r="G10382" s="201">
        <f t="shared" si="342"/>
        <v>8.42</v>
      </c>
      <c r="H10382" s="202">
        <f t="shared" si="343"/>
        <v>2.2458999999999999E-4</v>
      </c>
      <c r="I10382" s="203">
        <f t="shared" si="344"/>
        <v>148.02634291999999</v>
      </c>
      <c r="J10382" s="202">
        <f t="shared" si="345"/>
        <v>2.3388888888888889E-4</v>
      </c>
      <c r="K10382" s="203">
        <f t="shared" si="346"/>
        <v>5.2875578987604941</v>
      </c>
      <c r="L10382" s="202">
        <f t="shared" si="347"/>
        <v>2.2458999999999999E-4</v>
      </c>
      <c r="M10382" s="203">
        <f t="shared" si="348"/>
        <v>4.9995527800000001</v>
      </c>
    </row>
    <row r="10383" spans="1:13" s="204" customFormat="1" x14ac:dyDescent="0.2">
      <c r="A10383" s="84">
        <v>360</v>
      </c>
      <c r="B10383" s="198">
        <v>43706</v>
      </c>
      <c r="C10383" s="199">
        <v>14.39</v>
      </c>
      <c r="D10383" s="195">
        <f t="shared" si="349"/>
        <v>1</v>
      </c>
      <c r="E10383"/>
      <c r="F10383" s="200">
        <v>2.4500000000000002</v>
      </c>
      <c r="G10383" s="201">
        <f t="shared" si="342"/>
        <v>8.42</v>
      </c>
      <c r="H10383" s="202">
        <f t="shared" si="343"/>
        <v>2.2458999999999999E-4</v>
      </c>
      <c r="I10383" s="203">
        <f t="shared" si="344"/>
        <v>148.05958816</v>
      </c>
      <c r="J10383" s="202">
        <f t="shared" si="345"/>
        <v>2.3388888888888889E-4</v>
      </c>
      <c r="K10383" s="203">
        <f t="shared" si="346"/>
        <v>5.2877917876493834</v>
      </c>
      <c r="L10383" s="202">
        <f t="shared" si="347"/>
        <v>2.2458999999999999E-4</v>
      </c>
      <c r="M10383" s="203">
        <f t="shared" si="348"/>
        <v>4.9997773700000003</v>
      </c>
    </row>
    <row r="10384" spans="1:13" s="204" customFormat="1" x14ac:dyDescent="0.2">
      <c r="A10384" s="84">
        <v>360</v>
      </c>
      <c r="B10384" s="198">
        <v>43707</v>
      </c>
      <c r="C10384" s="199">
        <v>14.39</v>
      </c>
      <c r="D10384" s="195">
        <f t="shared" si="349"/>
        <v>1</v>
      </c>
      <c r="E10384"/>
      <c r="F10384" s="200">
        <v>2.4500000000000002</v>
      </c>
      <c r="G10384" s="201">
        <f t="shared" si="342"/>
        <v>8.42</v>
      </c>
      <c r="H10384" s="202">
        <f t="shared" si="343"/>
        <v>2.2458999999999999E-4</v>
      </c>
      <c r="I10384" s="203">
        <f t="shared" si="344"/>
        <v>148.09284086</v>
      </c>
      <c r="J10384" s="202">
        <f t="shared" si="345"/>
        <v>2.3388888888888889E-4</v>
      </c>
      <c r="K10384" s="203">
        <f t="shared" si="346"/>
        <v>5.2880256765382727</v>
      </c>
      <c r="L10384" s="202">
        <f t="shared" si="347"/>
        <v>2.2458999999999999E-4</v>
      </c>
      <c r="M10384" s="203">
        <f t="shared" si="348"/>
        <v>5.0000019599999996</v>
      </c>
    </row>
    <row r="10385" spans="1:13" s="204" customFormat="1" x14ac:dyDescent="0.2">
      <c r="A10385" s="84">
        <v>360</v>
      </c>
      <c r="B10385" s="198">
        <v>43708</v>
      </c>
      <c r="C10385" s="199">
        <v>14.39</v>
      </c>
      <c r="D10385" s="195">
        <f t="shared" si="349"/>
        <v>1</v>
      </c>
      <c r="E10385"/>
      <c r="F10385" s="200">
        <v>2.4500000000000002</v>
      </c>
      <c r="G10385" s="201">
        <f t="shared" si="342"/>
        <v>8.42</v>
      </c>
      <c r="H10385" s="202">
        <f t="shared" si="343"/>
        <v>2.2458999999999999E-4</v>
      </c>
      <c r="I10385" s="203">
        <f t="shared" si="344"/>
        <v>148.12610103</v>
      </c>
      <c r="J10385" s="202">
        <f t="shared" si="345"/>
        <v>2.3388888888888889E-4</v>
      </c>
      <c r="K10385" s="203">
        <f t="shared" si="346"/>
        <v>5.288259565427162</v>
      </c>
      <c r="L10385" s="202">
        <f t="shared" si="347"/>
        <v>2.2458999999999999E-4</v>
      </c>
      <c r="M10385" s="203">
        <f t="shared" si="348"/>
        <v>5.0002265499999998</v>
      </c>
    </row>
    <row r="10386" spans="1:13" s="204" customFormat="1" x14ac:dyDescent="0.2">
      <c r="A10386" s="84">
        <v>360</v>
      </c>
      <c r="B10386" s="198">
        <v>43709</v>
      </c>
      <c r="C10386" s="199">
        <v>14.39</v>
      </c>
      <c r="D10386" s="195">
        <f t="shared" si="349"/>
        <v>1</v>
      </c>
      <c r="E10386"/>
      <c r="F10386" s="200">
        <v>2.4500000000000002</v>
      </c>
      <c r="G10386" s="201">
        <f t="shared" si="342"/>
        <v>8.42</v>
      </c>
      <c r="H10386" s="202">
        <f t="shared" si="343"/>
        <v>2.2458999999999999E-4</v>
      </c>
      <c r="I10386" s="203">
        <f t="shared" si="344"/>
        <v>148.15936866999999</v>
      </c>
      <c r="J10386" s="202">
        <f t="shared" si="345"/>
        <v>2.3388888888888889E-4</v>
      </c>
      <c r="K10386" s="203">
        <f t="shared" si="346"/>
        <v>5.2884934543160513</v>
      </c>
      <c r="L10386" s="202">
        <f t="shared" si="347"/>
        <v>2.2458999999999999E-4</v>
      </c>
      <c r="M10386" s="203">
        <f t="shared" si="348"/>
        <v>5.00045114</v>
      </c>
    </row>
    <row r="10387" spans="1:13" s="204" customFormat="1" x14ac:dyDescent="0.2">
      <c r="A10387" s="84">
        <v>360</v>
      </c>
      <c r="B10387" s="198">
        <v>43710</v>
      </c>
      <c r="C10387" s="199">
        <v>14.45</v>
      </c>
      <c r="D10387" s="195">
        <f t="shared" si="349"/>
        <v>1</v>
      </c>
      <c r="E10387"/>
      <c r="F10387" s="200">
        <v>2.37</v>
      </c>
      <c r="G10387" s="201">
        <f t="shared" si="342"/>
        <v>8.41</v>
      </c>
      <c r="H10387" s="202">
        <f t="shared" si="343"/>
        <v>2.2432999999999999E-4</v>
      </c>
      <c r="I10387" s="203">
        <f t="shared" si="344"/>
        <v>148.19260525999999</v>
      </c>
      <c r="J10387" s="202">
        <f t="shared" si="345"/>
        <v>2.3361111111111111E-4</v>
      </c>
      <c r="K10387" s="203">
        <f t="shared" si="346"/>
        <v>5.2887270654271621</v>
      </c>
      <c r="L10387" s="202">
        <f t="shared" si="347"/>
        <v>2.2432999999999999E-4</v>
      </c>
      <c r="M10387" s="203">
        <f t="shared" si="348"/>
        <v>5.00067547</v>
      </c>
    </row>
    <row r="10388" spans="1:13" s="204" customFormat="1" x14ac:dyDescent="0.2">
      <c r="A10388" s="84">
        <v>360</v>
      </c>
      <c r="B10388" s="198">
        <v>43711</v>
      </c>
      <c r="C10388" s="199">
        <v>14.49</v>
      </c>
      <c r="D10388" s="195">
        <f t="shared" si="349"/>
        <v>1</v>
      </c>
      <c r="E10388"/>
      <c r="F10388" s="200">
        <v>2.27</v>
      </c>
      <c r="G10388" s="201">
        <f t="shared" si="342"/>
        <v>8.3800000000000008</v>
      </c>
      <c r="H10388" s="202">
        <f t="shared" si="343"/>
        <v>2.2356000000000001E-4</v>
      </c>
      <c r="I10388" s="203">
        <f t="shared" si="344"/>
        <v>148.2257352</v>
      </c>
      <c r="J10388" s="202">
        <f t="shared" si="345"/>
        <v>2.327777777777778E-4</v>
      </c>
      <c r="K10388" s="203">
        <f t="shared" si="346"/>
        <v>5.2889598432049398</v>
      </c>
      <c r="L10388" s="202">
        <f t="shared" si="347"/>
        <v>2.2356000000000001E-4</v>
      </c>
      <c r="M10388" s="203">
        <f t="shared" si="348"/>
        <v>5.0008990300000002</v>
      </c>
    </row>
    <row r="10389" spans="1:13" s="204" customFormat="1" x14ac:dyDescent="0.2">
      <c r="A10389" s="84">
        <v>360</v>
      </c>
      <c r="B10389" s="198">
        <v>43712</v>
      </c>
      <c r="C10389" s="199">
        <v>14.5</v>
      </c>
      <c r="D10389" s="195">
        <f t="shared" si="349"/>
        <v>1</v>
      </c>
      <c r="E10389"/>
      <c r="F10389" s="200">
        <v>2.29</v>
      </c>
      <c r="G10389" s="201">
        <f t="shared" si="342"/>
        <v>8.3949999999999996</v>
      </c>
      <c r="H10389" s="202">
        <f t="shared" si="343"/>
        <v>2.2395E-4</v>
      </c>
      <c r="I10389" s="203">
        <f t="shared" si="344"/>
        <v>148.25893035000001</v>
      </c>
      <c r="J10389" s="202">
        <f t="shared" si="345"/>
        <v>2.3319444444444443E-4</v>
      </c>
      <c r="K10389" s="203">
        <f t="shared" si="346"/>
        <v>5.2891930376493841</v>
      </c>
      <c r="L10389" s="202">
        <f t="shared" si="347"/>
        <v>2.2395E-4</v>
      </c>
      <c r="M10389" s="203">
        <f t="shared" si="348"/>
        <v>5.0011229799999999</v>
      </c>
    </row>
    <row r="10390" spans="1:13" s="204" customFormat="1" x14ac:dyDescent="0.2">
      <c r="A10390" s="84">
        <v>360</v>
      </c>
      <c r="B10390" s="198">
        <v>43713</v>
      </c>
      <c r="C10390" s="199">
        <v>14.49</v>
      </c>
      <c r="D10390" s="195">
        <f t="shared" si="349"/>
        <v>1</v>
      </c>
      <c r="E10390"/>
      <c r="F10390" s="200">
        <v>2.2999999999999998</v>
      </c>
      <c r="G10390" s="201">
        <f t="shared" si="342"/>
        <v>8.3949999999999996</v>
      </c>
      <c r="H10390" s="202">
        <f t="shared" si="343"/>
        <v>2.2395E-4</v>
      </c>
      <c r="I10390" s="203">
        <f t="shared" si="344"/>
        <v>148.29213293999999</v>
      </c>
      <c r="J10390" s="202">
        <f t="shared" si="345"/>
        <v>2.3319444444444443E-4</v>
      </c>
      <c r="K10390" s="203">
        <f t="shared" si="346"/>
        <v>5.2894262320938283</v>
      </c>
      <c r="L10390" s="202">
        <f t="shared" si="347"/>
        <v>2.2395E-4</v>
      </c>
      <c r="M10390" s="203">
        <f t="shared" si="348"/>
        <v>5.0013469300000004</v>
      </c>
    </row>
    <row r="10391" spans="1:13" s="204" customFormat="1" x14ac:dyDescent="0.2">
      <c r="A10391" s="84">
        <v>360</v>
      </c>
      <c r="B10391" s="198">
        <v>43714</v>
      </c>
      <c r="C10391" s="199">
        <v>14.47</v>
      </c>
      <c r="D10391" s="195">
        <f t="shared" si="349"/>
        <v>1</v>
      </c>
      <c r="E10391"/>
      <c r="F10391" s="200">
        <v>2.2999999999999998</v>
      </c>
      <c r="G10391" s="201">
        <f t="shared" si="342"/>
        <v>8.3849999999999998</v>
      </c>
      <c r="H10391" s="202">
        <f t="shared" si="343"/>
        <v>2.2368999999999999E-4</v>
      </c>
      <c r="I10391" s="203">
        <f t="shared" si="344"/>
        <v>148.32530441</v>
      </c>
      <c r="J10391" s="202">
        <f t="shared" si="345"/>
        <v>2.3291666666666667E-4</v>
      </c>
      <c r="K10391" s="203">
        <f t="shared" si="346"/>
        <v>5.2896591487604949</v>
      </c>
      <c r="L10391" s="202">
        <f t="shared" si="347"/>
        <v>2.2368999999999999E-4</v>
      </c>
      <c r="M10391" s="203">
        <f t="shared" si="348"/>
        <v>5.0015706199999999</v>
      </c>
    </row>
    <row r="10392" spans="1:13" s="204" customFormat="1" x14ac:dyDescent="0.2">
      <c r="A10392" s="84">
        <v>360</v>
      </c>
      <c r="B10392" s="198">
        <v>43715</v>
      </c>
      <c r="C10392" s="199">
        <v>14.47</v>
      </c>
      <c r="D10392" s="195">
        <f t="shared" si="349"/>
        <v>1</v>
      </c>
      <c r="E10392"/>
      <c r="F10392" s="200">
        <v>2.2999999999999998</v>
      </c>
      <c r="G10392" s="201">
        <f t="shared" si="342"/>
        <v>8.3849999999999998</v>
      </c>
      <c r="H10392" s="202">
        <f t="shared" si="343"/>
        <v>2.2368999999999999E-4</v>
      </c>
      <c r="I10392" s="203">
        <f t="shared" si="344"/>
        <v>148.35848329999999</v>
      </c>
      <c r="J10392" s="202">
        <f t="shared" si="345"/>
        <v>2.3291666666666667E-4</v>
      </c>
      <c r="K10392" s="203">
        <f t="shared" si="346"/>
        <v>5.2898920654271615</v>
      </c>
      <c r="L10392" s="202">
        <f t="shared" si="347"/>
        <v>2.2368999999999999E-4</v>
      </c>
      <c r="M10392" s="203">
        <f t="shared" si="348"/>
        <v>5.0017943100000002</v>
      </c>
    </row>
    <row r="10393" spans="1:13" s="204" customFormat="1" x14ac:dyDescent="0.2">
      <c r="A10393" s="84">
        <v>360</v>
      </c>
      <c r="B10393" s="198">
        <v>43716</v>
      </c>
      <c r="C10393" s="199">
        <v>14.47</v>
      </c>
      <c r="D10393" s="195">
        <f t="shared" si="349"/>
        <v>1</v>
      </c>
      <c r="E10393"/>
      <c r="F10393" s="200">
        <v>2.2999999999999998</v>
      </c>
      <c r="G10393" s="201">
        <f t="shared" si="342"/>
        <v>8.3849999999999998</v>
      </c>
      <c r="H10393" s="202">
        <f t="shared" si="343"/>
        <v>2.2368999999999999E-4</v>
      </c>
      <c r="I10393" s="203">
        <f t="shared" si="344"/>
        <v>148.39166961000001</v>
      </c>
      <c r="J10393" s="202">
        <f t="shared" si="345"/>
        <v>2.3291666666666667E-4</v>
      </c>
      <c r="K10393" s="203">
        <f t="shared" si="346"/>
        <v>5.2901249820938281</v>
      </c>
      <c r="L10393" s="202">
        <f t="shared" si="347"/>
        <v>2.2368999999999999E-4</v>
      </c>
      <c r="M10393" s="203">
        <f t="shared" si="348"/>
        <v>5.0020179999999996</v>
      </c>
    </row>
    <row r="10394" spans="1:13" s="204" customFormat="1" x14ac:dyDescent="0.2">
      <c r="A10394" s="84">
        <v>360</v>
      </c>
      <c r="B10394" s="198">
        <v>43717</v>
      </c>
      <c r="C10394" s="199">
        <v>14.46</v>
      </c>
      <c r="D10394" s="195">
        <f t="shared" si="349"/>
        <v>1</v>
      </c>
      <c r="E10394"/>
      <c r="F10394" s="200">
        <v>2.31</v>
      </c>
      <c r="G10394" s="201">
        <f t="shared" si="342"/>
        <v>8.3849999999999998</v>
      </c>
      <c r="H10394" s="202">
        <f t="shared" si="343"/>
        <v>2.2368999999999999E-4</v>
      </c>
      <c r="I10394" s="203">
        <f t="shared" si="344"/>
        <v>148.42486334</v>
      </c>
      <c r="J10394" s="202">
        <f t="shared" si="345"/>
        <v>2.3291666666666667E-4</v>
      </c>
      <c r="K10394" s="203">
        <f t="shared" si="346"/>
        <v>5.2903578987604947</v>
      </c>
      <c r="L10394" s="202">
        <f t="shared" si="347"/>
        <v>2.2368999999999999E-4</v>
      </c>
      <c r="M10394" s="203">
        <f t="shared" si="348"/>
        <v>5.00224169</v>
      </c>
    </row>
    <row r="10395" spans="1:13" s="204" customFormat="1" x14ac:dyDescent="0.2">
      <c r="A10395" s="84">
        <v>360</v>
      </c>
      <c r="B10395" s="198">
        <v>43718</v>
      </c>
      <c r="C10395" s="199">
        <v>14.48</v>
      </c>
      <c r="D10395" s="195">
        <f t="shared" si="349"/>
        <v>1</v>
      </c>
      <c r="E10395"/>
      <c r="F10395" s="200">
        <v>2.31</v>
      </c>
      <c r="G10395" s="201">
        <f t="shared" si="342"/>
        <v>8.3949999999999996</v>
      </c>
      <c r="H10395" s="202">
        <f t="shared" si="343"/>
        <v>2.2395E-4</v>
      </c>
      <c r="I10395" s="203">
        <f t="shared" si="344"/>
        <v>148.45810309000001</v>
      </c>
      <c r="J10395" s="202">
        <f t="shared" si="345"/>
        <v>2.3319444444444443E-4</v>
      </c>
      <c r="K10395" s="203">
        <f t="shared" si="346"/>
        <v>5.2905910932049389</v>
      </c>
      <c r="L10395" s="202">
        <f t="shared" si="347"/>
        <v>2.2395E-4</v>
      </c>
      <c r="M10395" s="203">
        <f t="shared" si="348"/>
        <v>5.0024656399999996</v>
      </c>
    </row>
    <row r="10396" spans="1:13" s="204" customFormat="1" x14ac:dyDescent="0.2">
      <c r="A10396" s="84">
        <v>360</v>
      </c>
      <c r="B10396" s="198">
        <v>43719</v>
      </c>
      <c r="C10396" s="199">
        <v>14.48</v>
      </c>
      <c r="D10396" s="195">
        <f t="shared" si="349"/>
        <v>1</v>
      </c>
      <c r="E10396"/>
      <c r="F10396" s="200">
        <v>2.2999999999999998</v>
      </c>
      <c r="G10396" s="201">
        <f t="shared" si="342"/>
        <v>8.39</v>
      </c>
      <c r="H10396" s="202">
        <f t="shared" si="343"/>
        <v>2.2382000000000001E-4</v>
      </c>
      <c r="I10396" s="203">
        <f t="shared" si="344"/>
        <v>148.49133097999999</v>
      </c>
      <c r="J10396" s="202">
        <f t="shared" si="345"/>
        <v>2.3305555555555558E-4</v>
      </c>
      <c r="K10396" s="203">
        <f t="shared" si="346"/>
        <v>5.2908241487604943</v>
      </c>
      <c r="L10396" s="202">
        <f t="shared" si="347"/>
        <v>2.2382000000000001E-4</v>
      </c>
      <c r="M10396" s="203">
        <f t="shared" si="348"/>
        <v>5.00268946</v>
      </c>
    </row>
    <row r="10397" spans="1:13" s="204" customFormat="1" x14ac:dyDescent="0.2">
      <c r="A10397" s="84">
        <v>360</v>
      </c>
      <c r="B10397" s="198">
        <v>43720</v>
      </c>
      <c r="C10397" s="199">
        <v>14.51</v>
      </c>
      <c r="D10397" s="195">
        <f t="shared" si="349"/>
        <v>1</v>
      </c>
      <c r="E10397"/>
      <c r="F10397" s="200">
        <v>2.2999999999999998</v>
      </c>
      <c r="G10397" s="201">
        <f t="shared" si="342"/>
        <v>8.4049999999999994</v>
      </c>
      <c r="H10397" s="202">
        <f t="shared" si="343"/>
        <v>2.242E-4</v>
      </c>
      <c r="I10397" s="203">
        <f t="shared" si="344"/>
        <v>148.52462274000001</v>
      </c>
      <c r="J10397" s="202">
        <f t="shared" si="345"/>
        <v>2.3347222222222221E-4</v>
      </c>
      <c r="K10397" s="203">
        <f t="shared" si="346"/>
        <v>5.2910576209827163</v>
      </c>
      <c r="L10397" s="202">
        <f t="shared" si="347"/>
        <v>2.242E-4</v>
      </c>
      <c r="M10397" s="203">
        <f t="shared" si="348"/>
        <v>5.0029136599999999</v>
      </c>
    </row>
    <row r="10398" spans="1:13" s="204" customFormat="1" x14ac:dyDescent="0.2">
      <c r="A10398" s="84">
        <v>360</v>
      </c>
      <c r="B10398" s="198">
        <v>43721</v>
      </c>
      <c r="C10398" s="199">
        <v>14.5</v>
      </c>
      <c r="D10398" s="195">
        <f t="shared" si="349"/>
        <v>1</v>
      </c>
      <c r="E10398"/>
      <c r="F10398" s="200">
        <v>2.2999999999999998</v>
      </c>
      <c r="G10398" s="201">
        <f t="shared" si="342"/>
        <v>8.4</v>
      </c>
      <c r="H10398" s="202">
        <f t="shared" si="343"/>
        <v>2.2406999999999999E-4</v>
      </c>
      <c r="I10398" s="203">
        <f t="shared" si="344"/>
        <v>148.55790264999999</v>
      </c>
      <c r="J10398" s="202">
        <f t="shared" si="345"/>
        <v>2.3333333333333333E-4</v>
      </c>
      <c r="K10398" s="203">
        <f t="shared" si="346"/>
        <v>5.2912909543160493</v>
      </c>
      <c r="L10398" s="202">
        <f t="shared" si="347"/>
        <v>2.2406999999999999E-4</v>
      </c>
      <c r="M10398" s="203">
        <f t="shared" si="348"/>
        <v>5.0031377299999997</v>
      </c>
    </row>
    <row r="10399" spans="1:13" s="204" customFormat="1" x14ac:dyDescent="0.2">
      <c r="A10399" s="84">
        <v>360</v>
      </c>
      <c r="B10399" s="198">
        <v>43722</v>
      </c>
      <c r="C10399" s="199">
        <v>14.5</v>
      </c>
      <c r="D10399" s="195">
        <f t="shared" si="349"/>
        <v>1</v>
      </c>
      <c r="E10399"/>
      <c r="F10399" s="200">
        <v>2.2999999999999998</v>
      </c>
      <c r="G10399" s="201">
        <f t="shared" si="342"/>
        <v>8.4</v>
      </c>
      <c r="H10399" s="202">
        <f t="shared" si="343"/>
        <v>2.2406999999999999E-4</v>
      </c>
      <c r="I10399" s="203">
        <f t="shared" si="344"/>
        <v>148.59119002</v>
      </c>
      <c r="J10399" s="202">
        <f t="shared" si="345"/>
        <v>2.3333333333333333E-4</v>
      </c>
      <c r="K10399" s="203">
        <f t="shared" si="346"/>
        <v>5.2915242876493824</v>
      </c>
      <c r="L10399" s="202">
        <f t="shared" si="347"/>
        <v>2.2406999999999999E-4</v>
      </c>
      <c r="M10399" s="203">
        <f t="shared" si="348"/>
        <v>5.0033618000000004</v>
      </c>
    </row>
    <row r="10400" spans="1:13" s="204" customFormat="1" x14ac:dyDescent="0.2">
      <c r="A10400" s="84">
        <v>360</v>
      </c>
      <c r="B10400" s="198">
        <v>43723</v>
      </c>
      <c r="C10400" s="199">
        <v>14.5</v>
      </c>
      <c r="D10400" s="195">
        <f t="shared" si="349"/>
        <v>1</v>
      </c>
      <c r="E10400"/>
      <c r="F10400" s="200">
        <v>2.2999999999999998</v>
      </c>
      <c r="G10400" s="201">
        <f t="shared" si="342"/>
        <v>8.4</v>
      </c>
      <c r="H10400" s="202">
        <f t="shared" si="343"/>
        <v>2.2406999999999999E-4</v>
      </c>
      <c r="I10400" s="203">
        <f t="shared" si="344"/>
        <v>148.62448484999999</v>
      </c>
      <c r="J10400" s="202">
        <f t="shared" si="345"/>
        <v>2.3333333333333333E-4</v>
      </c>
      <c r="K10400" s="203">
        <f t="shared" si="346"/>
        <v>5.2917576209827155</v>
      </c>
      <c r="L10400" s="202">
        <f t="shared" si="347"/>
        <v>2.2406999999999999E-4</v>
      </c>
      <c r="M10400" s="203">
        <f t="shared" si="348"/>
        <v>5.0035858700000002</v>
      </c>
    </row>
    <row r="10401" spans="1:13" s="204" customFormat="1" x14ac:dyDescent="0.2">
      <c r="A10401" s="84">
        <v>360</v>
      </c>
      <c r="B10401" s="198">
        <v>43724</v>
      </c>
      <c r="C10401" s="199">
        <v>14.51</v>
      </c>
      <c r="D10401" s="195">
        <f t="shared" si="349"/>
        <v>1</v>
      </c>
      <c r="E10401"/>
      <c r="F10401" s="200">
        <v>2.29</v>
      </c>
      <c r="G10401" s="201">
        <f t="shared" si="342"/>
        <v>8.4</v>
      </c>
      <c r="H10401" s="202">
        <f t="shared" si="343"/>
        <v>2.2406999999999999E-4</v>
      </c>
      <c r="I10401" s="203">
        <f t="shared" si="344"/>
        <v>148.65778714000001</v>
      </c>
      <c r="J10401" s="202">
        <f t="shared" si="345"/>
        <v>2.3333333333333333E-4</v>
      </c>
      <c r="K10401" s="203">
        <f t="shared" si="346"/>
        <v>5.2919909543160486</v>
      </c>
      <c r="L10401" s="202">
        <f t="shared" si="347"/>
        <v>2.2406999999999999E-4</v>
      </c>
      <c r="M10401" s="203">
        <f t="shared" si="348"/>
        <v>5.00380994</v>
      </c>
    </row>
    <row r="10402" spans="1:13" s="204" customFormat="1" x14ac:dyDescent="0.2">
      <c r="A10402" s="84">
        <v>360</v>
      </c>
      <c r="B10402" s="198">
        <v>43725</v>
      </c>
      <c r="C10402" s="199">
        <v>14.48</v>
      </c>
      <c r="D10402" s="195">
        <f t="shared" si="349"/>
        <v>1</v>
      </c>
      <c r="E10402"/>
      <c r="F10402" s="200">
        <v>2.2999999999999998</v>
      </c>
      <c r="G10402" s="201">
        <f t="shared" si="342"/>
        <v>8.39</v>
      </c>
      <c r="H10402" s="202">
        <f t="shared" si="343"/>
        <v>2.2382000000000001E-4</v>
      </c>
      <c r="I10402" s="203">
        <f t="shared" si="344"/>
        <v>148.69105973000001</v>
      </c>
      <c r="J10402" s="202">
        <f t="shared" si="345"/>
        <v>2.3305555555555558E-4</v>
      </c>
      <c r="K10402" s="203">
        <f t="shared" si="346"/>
        <v>5.292224009871604</v>
      </c>
      <c r="L10402" s="202">
        <f t="shared" si="347"/>
        <v>2.2382000000000001E-4</v>
      </c>
      <c r="M10402" s="203">
        <f t="shared" si="348"/>
        <v>5.0040337600000004</v>
      </c>
    </row>
    <row r="10403" spans="1:13" s="204" customFormat="1" x14ac:dyDescent="0.2">
      <c r="A10403" s="84">
        <v>360</v>
      </c>
      <c r="B10403" s="198">
        <v>43726</v>
      </c>
      <c r="C10403" s="199">
        <v>14.48</v>
      </c>
      <c r="D10403" s="195">
        <f t="shared" si="349"/>
        <v>1</v>
      </c>
      <c r="E10403"/>
      <c r="F10403" s="200">
        <v>2.2999999999999998</v>
      </c>
      <c r="G10403" s="201">
        <f t="shared" si="342"/>
        <v>8.39</v>
      </c>
      <c r="H10403" s="202">
        <f t="shared" si="343"/>
        <v>2.2382000000000001E-4</v>
      </c>
      <c r="I10403" s="203">
        <f t="shared" si="344"/>
        <v>148.72433975999999</v>
      </c>
      <c r="J10403" s="202">
        <f t="shared" si="345"/>
        <v>2.3305555555555558E-4</v>
      </c>
      <c r="K10403" s="203">
        <f t="shared" si="346"/>
        <v>5.2924570654271594</v>
      </c>
      <c r="L10403" s="202">
        <f t="shared" si="347"/>
        <v>2.2382000000000001E-4</v>
      </c>
      <c r="M10403" s="203">
        <f t="shared" si="348"/>
        <v>5.00425758</v>
      </c>
    </row>
    <row r="10404" spans="1:13" s="204" customFormat="1" x14ac:dyDescent="0.2">
      <c r="A10404" s="84">
        <v>360</v>
      </c>
      <c r="B10404" s="198">
        <v>43727</v>
      </c>
      <c r="C10404" s="199">
        <v>14.35</v>
      </c>
      <c r="D10404" s="195">
        <f t="shared" si="349"/>
        <v>1</v>
      </c>
      <c r="E10404"/>
      <c r="F10404" s="200">
        <v>2.2999999999999998</v>
      </c>
      <c r="G10404" s="201">
        <f t="shared" si="342"/>
        <v>8.3249999999999993</v>
      </c>
      <c r="H10404" s="202">
        <f t="shared" si="343"/>
        <v>2.2215000000000001E-4</v>
      </c>
      <c r="I10404" s="203">
        <f t="shared" si="344"/>
        <v>148.75737887</v>
      </c>
      <c r="J10404" s="202">
        <f t="shared" si="345"/>
        <v>2.3124999999999998E-4</v>
      </c>
      <c r="K10404" s="203">
        <f t="shared" si="346"/>
        <v>5.2926883154271591</v>
      </c>
      <c r="L10404" s="202">
        <f t="shared" si="347"/>
        <v>2.2215000000000001E-4</v>
      </c>
      <c r="M10404" s="203">
        <f t="shared" si="348"/>
        <v>5.0044797299999999</v>
      </c>
    </row>
    <row r="10405" spans="1:13" s="204" customFormat="1" x14ac:dyDescent="0.2">
      <c r="A10405" s="84">
        <v>360</v>
      </c>
      <c r="B10405" s="198">
        <v>43728</v>
      </c>
      <c r="C10405" s="199">
        <v>14.34</v>
      </c>
      <c r="D10405" s="195">
        <f t="shared" si="349"/>
        <v>1</v>
      </c>
      <c r="E10405"/>
      <c r="F10405" s="200">
        <v>2.2999999999999998</v>
      </c>
      <c r="G10405" s="201">
        <f t="shared" si="342"/>
        <v>8.32</v>
      </c>
      <c r="H10405" s="202">
        <f t="shared" si="343"/>
        <v>2.2201999999999999E-4</v>
      </c>
      <c r="I10405" s="203">
        <f t="shared" si="344"/>
        <v>148.79040598</v>
      </c>
      <c r="J10405" s="202">
        <f t="shared" si="345"/>
        <v>2.3111111111111111E-4</v>
      </c>
      <c r="K10405" s="203">
        <f t="shared" si="346"/>
        <v>5.29291942653827</v>
      </c>
      <c r="L10405" s="202">
        <f t="shared" si="347"/>
        <v>2.2201999999999999E-4</v>
      </c>
      <c r="M10405" s="203">
        <f t="shared" si="348"/>
        <v>5.0047017499999997</v>
      </c>
    </row>
    <row r="10406" spans="1:13" s="204" customFormat="1" x14ac:dyDescent="0.2">
      <c r="A10406" s="84">
        <v>360</v>
      </c>
      <c r="B10406" s="198">
        <v>43729</v>
      </c>
      <c r="C10406" s="199">
        <v>14.34</v>
      </c>
      <c r="D10406" s="195">
        <f t="shared" si="349"/>
        <v>1</v>
      </c>
      <c r="E10406"/>
      <c r="F10406" s="200">
        <v>2.2999999999999998</v>
      </c>
      <c r="G10406" s="201">
        <f t="shared" si="342"/>
        <v>8.32</v>
      </c>
      <c r="H10406" s="202">
        <f t="shared" si="343"/>
        <v>2.2201999999999999E-4</v>
      </c>
      <c r="I10406" s="203">
        <f t="shared" si="344"/>
        <v>148.82344043000001</v>
      </c>
      <c r="J10406" s="202">
        <f t="shared" si="345"/>
        <v>2.3111111111111111E-4</v>
      </c>
      <c r="K10406" s="203">
        <f t="shared" si="346"/>
        <v>5.2931505376493808</v>
      </c>
      <c r="L10406" s="202">
        <f t="shared" si="347"/>
        <v>2.2201999999999999E-4</v>
      </c>
      <c r="M10406" s="203">
        <f t="shared" si="348"/>
        <v>5.0049237700000004</v>
      </c>
    </row>
    <row r="10407" spans="1:13" s="204" customFormat="1" x14ac:dyDescent="0.2">
      <c r="A10407" s="84">
        <v>360</v>
      </c>
      <c r="B10407" s="198">
        <v>43730</v>
      </c>
      <c r="C10407" s="199">
        <v>14.34</v>
      </c>
      <c r="D10407" s="195">
        <f t="shared" si="349"/>
        <v>1</v>
      </c>
      <c r="E10407"/>
      <c r="F10407" s="200">
        <v>2.2999999999999998</v>
      </c>
      <c r="G10407" s="201">
        <f t="shared" si="342"/>
        <v>8.32</v>
      </c>
      <c r="H10407" s="202">
        <f t="shared" si="343"/>
        <v>2.2201999999999999E-4</v>
      </c>
      <c r="I10407" s="203">
        <f t="shared" si="344"/>
        <v>148.85648221</v>
      </c>
      <c r="J10407" s="202">
        <f t="shared" si="345"/>
        <v>2.3111111111111111E-4</v>
      </c>
      <c r="K10407" s="203">
        <f t="shared" si="346"/>
        <v>5.2933816487604917</v>
      </c>
      <c r="L10407" s="202">
        <f t="shared" si="347"/>
        <v>2.2201999999999999E-4</v>
      </c>
      <c r="M10407" s="203">
        <f t="shared" si="348"/>
        <v>5.0051457900000003</v>
      </c>
    </row>
    <row r="10408" spans="1:13" s="204" customFormat="1" x14ac:dyDescent="0.2">
      <c r="A10408" s="84">
        <v>360</v>
      </c>
      <c r="B10408" s="198">
        <v>43731</v>
      </c>
      <c r="C10408" s="199">
        <v>14.26</v>
      </c>
      <c r="D10408" s="195">
        <f t="shared" si="349"/>
        <v>1</v>
      </c>
      <c r="E10408"/>
      <c r="F10408" s="200">
        <v>2.29</v>
      </c>
      <c r="G10408" s="201">
        <f t="shared" si="342"/>
        <v>8.2750000000000004</v>
      </c>
      <c r="H10408" s="202">
        <f t="shared" si="343"/>
        <v>2.2086999999999999E-4</v>
      </c>
      <c r="I10408" s="203">
        <f t="shared" si="344"/>
        <v>148.88936014000001</v>
      </c>
      <c r="J10408" s="202">
        <f t="shared" si="345"/>
        <v>2.2986111111111113E-4</v>
      </c>
      <c r="K10408" s="203">
        <f t="shared" si="346"/>
        <v>5.293611509871603</v>
      </c>
      <c r="L10408" s="202">
        <f t="shared" si="347"/>
        <v>2.2086999999999999E-4</v>
      </c>
      <c r="M10408" s="203">
        <f t="shared" si="348"/>
        <v>5.00536666</v>
      </c>
    </row>
    <row r="10409" spans="1:13" s="204" customFormat="1" x14ac:dyDescent="0.2">
      <c r="A10409" s="84">
        <v>360</v>
      </c>
      <c r="B10409" s="198">
        <v>43732</v>
      </c>
      <c r="C10409" s="199">
        <v>14.31</v>
      </c>
      <c r="D10409" s="195">
        <f t="shared" si="349"/>
        <v>1</v>
      </c>
      <c r="E10409"/>
      <c r="F10409" s="200">
        <v>2.29</v>
      </c>
      <c r="G10409" s="201">
        <f t="shared" si="342"/>
        <v>8.3000000000000007</v>
      </c>
      <c r="H10409" s="202">
        <f t="shared" si="343"/>
        <v>2.2151000000000001E-4</v>
      </c>
      <c r="I10409" s="203">
        <f t="shared" si="344"/>
        <v>148.92234062</v>
      </c>
      <c r="J10409" s="202">
        <f t="shared" si="345"/>
        <v>2.3055555555555557E-4</v>
      </c>
      <c r="K10409" s="203">
        <f t="shared" si="346"/>
        <v>5.2938420654271585</v>
      </c>
      <c r="L10409" s="202">
        <f t="shared" si="347"/>
        <v>2.2151000000000001E-4</v>
      </c>
      <c r="M10409" s="203">
        <f t="shared" si="348"/>
        <v>5.0055881700000002</v>
      </c>
    </row>
    <row r="10410" spans="1:13" s="204" customFormat="1" x14ac:dyDescent="0.2">
      <c r="A10410" s="84">
        <v>360</v>
      </c>
      <c r="B10410" s="198">
        <v>43733</v>
      </c>
      <c r="C10410" s="199">
        <v>14.31</v>
      </c>
      <c r="D10410" s="195">
        <f t="shared" si="349"/>
        <v>1</v>
      </c>
      <c r="E10410"/>
      <c r="F10410" s="200">
        <v>2.29</v>
      </c>
      <c r="G10410" s="201">
        <f t="shared" si="342"/>
        <v>8.3000000000000007</v>
      </c>
      <c r="H10410" s="202">
        <f t="shared" si="343"/>
        <v>2.2151000000000001E-4</v>
      </c>
      <c r="I10410" s="203">
        <f t="shared" si="344"/>
        <v>148.95532840999999</v>
      </c>
      <c r="J10410" s="202">
        <f t="shared" si="345"/>
        <v>2.3055555555555557E-4</v>
      </c>
      <c r="K10410" s="203">
        <f t="shared" si="346"/>
        <v>5.294072620982714</v>
      </c>
      <c r="L10410" s="202">
        <f t="shared" si="347"/>
        <v>2.2151000000000001E-4</v>
      </c>
      <c r="M10410" s="203">
        <f t="shared" si="348"/>
        <v>5.0058096799999996</v>
      </c>
    </row>
    <row r="10411" spans="1:13" s="204" customFormat="1" x14ac:dyDescent="0.2">
      <c r="A10411" s="84">
        <v>360</v>
      </c>
      <c r="B10411" s="198">
        <v>43734</v>
      </c>
      <c r="C10411" s="199">
        <v>14.32</v>
      </c>
      <c r="D10411" s="195">
        <f t="shared" si="349"/>
        <v>1</v>
      </c>
      <c r="E10411"/>
      <c r="F10411" s="200">
        <v>2.4</v>
      </c>
      <c r="G10411" s="201">
        <f t="shared" si="342"/>
        <v>8.36</v>
      </c>
      <c r="H10411" s="202">
        <f t="shared" si="343"/>
        <v>2.2305E-4</v>
      </c>
      <c r="I10411" s="203">
        <f t="shared" si="344"/>
        <v>148.9885529</v>
      </c>
      <c r="J10411" s="202">
        <f t="shared" si="345"/>
        <v>2.322222222222222E-4</v>
      </c>
      <c r="K10411" s="203">
        <f t="shared" si="346"/>
        <v>5.2943048432049364</v>
      </c>
      <c r="L10411" s="202">
        <f t="shared" si="347"/>
        <v>2.2305E-4</v>
      </c>
      <c r="M10411" s="203">
        <f t="shared" si="348"/>
        <v>5.0060327300000003</v>
      </c>
    </row>
    <row r="10412" spans="1:13" s="204" customFormat="1" x14ac:dyDescent="0.2">
      <c r="A10412" s="84">
        <v>360</v>
      </c>
      <c r="B10412" s="198">
        <v>43735</v>
      </c>
      <c r="C10412" s="199">
        <v>14.34</v>
      </c>
      <c r="D10412" s="195">
        <f t="shared" si="349"/>
        <v>1</v>
      </c>
      <c r="E10412"/>
      <c r="F10412" s="200">
        <v>2.39</v>
      </c>
      <c r="G10412" s="201">
        <f t="shared" si="342"/>
        <v>8.3650000000000002</v>
      </c>
      <c r="H10412" s="202">
        <f t="shared" si="343"/>
        <v>2.2317999999999999E-4</v>
      </c>
      <c r="I10412" s="203">
        <f t="shared" si="344"/>
        <v>149.02180417</v>
      </c>
      <c r="J10412" s="202">
        <f t="shared" si="345"/>
        <v>2.3236111111111111E-4</v>
      </c>
      <c r="K10412" s="203">
        <f t="shared" si="346"/>
        <v>5.2945372043160477</v>
      </c>
      <c r="L10412" s="202">
        <f t="shared" si="347"/>
        <v>2.2317999999999999E-4</v>
      </c>
      <c r="M10412" s="203">
        <f t="shared" si="348"/>
        <v>5.0062559100000001</v>
      </c>
    </row>
    <row r="10413" spans="1:13" s="204" customFormat="1" x14ac:dyDescent="0.2">
      <c r="A10413" s="84">
        <v>360</v>
      </c>
      <c r="B10413" s="198">
        <v>43736</v>
      </c>
      <c r="C10413" s="199">
        <v>14.34</v>
      </c>
      <c r="D10413" s="195">
        <f t="shared" si="349"/>
        <v>1</v>
      </c>
      <c r="E10413"/>
      <c r="F10413" s="200">
        <v>2.39</v>
      </c>
      <c r="G10413" s="201">
        <f t="shared" si="342"/>
        <v>8.3650000000000002</v>
      </c>
      <c r="H10413" s="202">
        <f t="shared" si="343"/>
        <v>2.2317999999999999E-4</v>
      </c>
      <c r="I10413" s="203">
        <f t="shared" si="344"/>
        <v>149.05506285999999</v>
      </c>
      <c r="J10413" s="202">
        <f t="shared" si="345"/>
        <v>2.3236111111111111E-4</v>
      </c>
      <c r="K10413" s="203">
        <f t="shared" si="346"/>
        <v>5.2947695654271589</v>
      </c>
      <c r="L10413" s="202">
        <f t="shared" si="347"/>
        <v>2.2317999999999999E-4</v>
      </c>
      <c r="M10413" s="203">
        <f t="shared" si="348"/>
        <v>5.00647909</v>
      </c>
    </row>
    <row r="10414" spans="1:13" s="204" customFormat="1" x14ac:dyDescent="0.2">
      <c r="A10414" s="84">
        <v>360</v>
      </c>
      <c r="B10414" s="198">
        <v>43737</v>
      </c>
      <c r="C10414" s="199">
        <v>14.34</v>
      </c>
      <c r="D10414" s="195">
        <f t="shared" si="349"/>
        <v>1</v>
      </c>
      <c r="E10414"/>
      <c r="F10414" s="200">
        <v>2.39</v>
      </c>
      <c r="G10414" s="201">
        <f t="shared" si="342"/>
        <v>8.3650000000000002</v>
      </c>
      <c r="H10414" s="202">
        <f t="shared" si="343"/>
        <v>2.2317999999999999E-4</v>
      </c>
      <c r="I10414" s="203">
        <f t="shared" si="344"/>
        <v>149.08832896999999</v>
      </c>
      <c r="J10414" s="202">
        <f t="shared" si="345"/>
        <v>2.3236111111111111E-4</v>
      </c>
      <c r="K10414" s="203">
        <f t="shared" si="346"/>
        <v>5.2950019265382702</v>
      </c>
      <c r="L10414" s="202">
        <f t="shared" si="347"/>
        <v>2.2317999999999999E-4</v>
      </c>
      <c r="M10414" s="203">
        <f t="shared" si="348"/>
        <v>5.0067022699999999</v>
      </c>
    </row>
    <row r="10415" spans="1:13" s="204" customFormat="1" x14ac:dyDescent="0.2">
      <c r="A10415" s="84">
        <v>360</v>
      </c>
      <c r="B10415" s="198">
        <v>43738</v>
      </c>
      <c r="C10415" s="199">
        <v>14.36</v>
      </c>
      <c r="D10415" s="195">
        <f t="shared" si="349"/>
        <v>1</v>
      </c>
      <c r="E10415"/>
      <c r="F10415" s="200">
        <v>2.38</v>
      </c>
      <c r="G10415" s="201">
        <f t="shared" si="342"/>
        <v>8.3699999999999992</v>
      </c>
      <c r="H10415" s="202">
        <f t="shared" si="343"/>
        <v>2.2331E-4</v>
      </c>
      <c r="I10415" s="203">
        <f t="shared" si="344"/>
        <v>149.12162187999999</v>
      </c>
      <c r="J10415" s="202">
        <f t="shared" si="345"/>
        <v>2.3249999999999999E-4</v>
      </c>
      <c r="K10415" s="203">
        <f t="shared" si="346"/>
        <v>5.2952344265382703</v>
      </c>
      <c r="L10415" s="202">
        <f t="shared" si="347"/>
        <v>2.2331E-4</v>
      </c>
      <c r="M10415" s="203">
        <f t="shared" si="348"/>
        <v>5.0069255799999999</v>
      </c>
    </row>
    <row r="10416" spans="1:13" s="204" customFormat="1" x14ac:dyDescent="0.2">
      <c r="A10416" s="84">
        <v>360</v>
      </c>
      <c r="B10416" s="198">
        <v>43739</v>
      </c>
      <c r="C10416" s="199">
        <v>14.4</v>
      </c>
      <c r="D10416" s="195">
        <f t="shared" si="349"/>
        <v>1</v>
      </c>
      <c r="E10416"/>
      <c r="F10416" s="200">
        <v>2.36</v>
      </c>
      <c r="G10416" s="201">
        <f t="shared" si="342"/>
        <v>8.3800000000000008</v>
      </c>
      <c r="H10416" s="202">
        <f t="shared" si="343"/>
        <v>2.2356000000000001E-4</v>
      </c>
      <c r="I10416" s="203">
        <f t="shared" si="344"/>
        <v>149.15495951</v>
      </c>
      <c r="J10416" s="202">
        <f t="shared" si="345"/>
        <v>2.327777777777778E-4</v>
      </c>
      <c r="K10416" s="203">
        <f t="shared" si="346"/>
        <v>5.295467204316048</v>
      </c>
      <c r="L10416" s="202">
        <f t="shared" si="347"/>
        <v>2.2356000000000001E-4</v>
      </c>
      <c r="M10416" s="203">
        <f t="shared" si="348"/>
        <v>5.0071491400000001</v>
      </c>
    </row>
    <row r="10417" spans="1:13" s="204" customFormat="1" x14ac:dyDescent="0.2">
      <c r="A10417" s="84">
        <v>360</v>
      </c>
      <c r="B10417" s="198">
        <v>43740</v>
      </c>
      <c r="C10417" s="199">
        <v>14.36</v>
      </c>
      <c r="D10417" s="195">
        <f t="shared" si="349"/>
        <v>1</v>
      </c>
      <c r="E10417"/>
      <c r="F10417" s="200">
        <v>2.2400000000000002</v>
      </c>
      <c r="G10417" s="201">
        <f t="shared" si="342"/>
        <v>8.3000000000000007</v>
      </c>
      <c r="H10417" s="202">
        <f t="shared" si="343"/>
        <v>2.2151000000000001E-4</v>
      </c>
      <c r="I10417" s="203">
        <f t="shared" si="344"/>
        <v>149.18799883</v>
      </c>
      <c r="J10417" s="202">
        <f t="shared" si="345"/>
        <v>2.3055555555555557E-4</v>
      </c>
      <c r="K10417" s="203">
        <f t="shared" si="346"/>
        <v>5.2956977598716035</v>
      </c>
      <c r="L10417" s="202">
        <f t="shared" si="347"/>
        <v>2.2151000000000001E-4</v>
      </c>
      <c r="M10417" s="203">
        <f t="shared" si="348"/>
        <v>5.0073706500000004</v>
      </c>
    </row>
    <row r="10418" spans="1:13" s="204" customFormat="1" x14ac:dyDescent="0.2">
      <c r="A10418" s="84">
        <v>360</v>
      </c>
      <c r="B10418" s="198">
        <v>43741</v>
      </c>
      <c r="C10418" s="199">
        <v>14.32</v>
      </c>
      <c r="D10418" s="195">
        <f t="shared" si="349"/>
        <v>1</v>
      </c>
      <c r="E10418"/>
      <c r="F10418" s="200">
        <v>2.27</v>
      </c>
      <c r="G10418" s="201">
        <f t="shared" si="342"/>
        <v>8.2949999999999999</v>
      </c>
      <c r="H10418" s="202">
        <f t="shared" si="343"/>
        <v>2.2138E-4</v>
      </c>
      <c r="I10418" s="203">
        <f t="shared" si="344"/>
        <v>149.22102606999999</v>
      </c>
      <c r="J10418" s="202">
        <f t="shared" si="345"/>
        <v>2.3041666666666667E-4</v>
      </c>
      <c r="K10418" s="203">
        <f t="shared" si="346"/>
        <v>5.2959281765382702</v>
      </c>
      <c r="L10418" s="202">
        <f t="shared" si="347"/>
        <v>2.2138E-4</v>
      </c>
      <c r="M10418" s="203">
        <f t="shared" si="348"/>
        <v>5.0075920299999996</v>
      </c>
    </row>
    <row r="10419" spans="1:13" s="204" customFormat="1" x14ac:dyDescent="0.2">
      <c r="A10419" s="84">
        <v>360</v>
      </c>
      <c r="B10419" s="198">
        <v>43742</v>
      </c>
      <c r="C10419" s="199">
        <v>14.29</v>
      </c>
      <c r="D10419" s="195">
        <f t="shared" si="349"/>
        <v>1</v>
      </c>
      <c r="E10419"/>
      <c r="F10419" s="200">
        <v>2.2599999999999998</v>
      </c>
      <c r="G10419" s="201">
        <f t="shared" si="342"/>
        <v>8.2749999999999986</v>
      </c>
      <c r="H10419" s="202">
        <f t="shared" si="343"/>
        <v>2.2086999999999999E-4</v>
      </c>
      <c r="I10419" s="203">
        <f t="shared" si="344"/>
        <v>149.25398451999999</v>
      </c>
      <c r="J10419" s="202">
        <f t="shared" si="345"/>
        <v>2.2986111111111108E-4</v>
      </c>
      <c r="K10419" s="203">
        <f t="shared" si="346"/>
        <v>5.2961580376493815</v>
      </c>
      <c r="L10419" s="202">
        <f t="shared" si="347"/>
        <v>2.2086999999999999E-4</v>
      </c>
      <c r="M10419" s="203">
        <f t="shared" si="348"/>
        <v>5.0078129000000002</v>
      </c>
    </row>
    <row r="10420" spans="1:13" s="204" customFormat="1" x14ac:dyDescent="0.2">
      <c r="A10420" s="84">
        <v>360</v>
      </c>
      <c r="B10420" s="198">
        <v>43743</v>
      </c>
      <c r="C10420" s="199">
        <v>14.29</v>
      </c>
      <c r="D10420" s="195">
        <f t="shared" si="349"/>
        <v>1</v>
      </c>
      <c r="E10420"/>
      <c r="F10420" s="200">
        <v>2.2599999999999998</v>
      </c>
      <c r="G10420" s="201">
        <f t="shared" si="342"/>
        <v>8.2749999999999986</v>
      </c>
      <c r="H10420" s="202">
        <f t="shared" si="343"/>
        <v>2.2086999999999999E-4</v>
      </c>
      <c r="I10420" s="203">
        <f t="shared" si="344"/>
        <v>149.28695024999999</v>
      </c>
      <c r="J10420" s="202">
        <f t="shared" si="345"/>
        <v>2.2986111111111108E-4</v>
      </c>
      <c r="K10420" s="203">
        <f t="shared" si="346"/>
        <v>5.2963878987604929</v>
      </c>
      <c r="L10420" s="202">
        <f t="shared" si="347"/>
        <v>2.2086999999999999E-4</v>
      </c>
      <c r="M10420" s="203">
        <f t="shared" si="348"/>
        <v>5.0080337699999999</v>
      </c>
    </row>
    <row r="10421" spans="1:13" s="204" customFormat="1" x14ac:dyDescent="0.2">
      <c r="A10421" s="84">
        <v>360</v>
      </c>
      <c r="B10421" s="198">
        <v>43744</v>
      </c>
      <c r="C10421" s="199">
        <v>14.29</v>
      </c>
      <c r="D10421" s="195">
        <f t="shared" si="349"/>
        <v>1</v>
      </c>
      <c r="E10421"/>
      <c r="F10421" s="200">
        <v>2.2599999999999998</v>
      </c>
      <c r="G10421" s="201">
        <f t="shared" si="342"/>
        <v>8.2749999999999986</v>
      </c>
      <c r="H10421" s="202">
        <f t="shared" si="343"/>
        <v>2.2086999999999999E-4</v>
      </c>
      <c r="I10421" s="203">
        <f t="shared" si="344"/>
        <v>149.31992326</v>
      </c>
      <c r="J10421" s="202">
        <f t="shared" si="345"/>
        <v>2.2986111111111108E-4</v>
      </c>
      <c r="K10421" s="203">
        <f t="shared" si="346"/>
        <v>5.2966177598716042</v>
      </c>
      <c r="L10421" s="202">
        <f t="shared" si="347"/>
        <v>2.2086999999999999E-4</v>
      </c>
      <c r="M10421" s="203">
        <f t="shared" si="348"/>
        <v>5.0082546399999996</v>
      </c>
    </row>
    <row r="10422" spans="1:13" s="204" customFormat="1" x14ac:dyDescent="0.2">
      <c r="A10422" s="84">
        <v>360</v>
      </c>
      <c r="B10422" s="198">
        <v>43745</v>
      </c>
      <c r="C10422" s="199">
        <v>14.28</v>
      </c>
      <c r="D10422" s="195">
        <f t="shared" si="349"/>
        <v>1</v>
      </c>
      <c r="E10422"/>
      <c r="F10422" s="200">
        <v>2.25</v>
      </c>
      <c r="G10422" s="201">
        <f t="shared" si="342"/>
        <v>8.2650000000000006</v>
      </c>
      <c r="H10422" s="202">
        <f t="shared" si="343"/>
        <v>2.2060999999999999E-4</v>
      </c>
      <c r="I10422" s="203">
        <f t="shared" si="344"/>
        <v>149.35286472999999</v>
      </c>
      <c r="J10422" s="202">
        <f t="shared" si="345"/>
        <v>2.2958333333333335E-4</v>
      </c>
      <c r="K10422" s="203">
        <f t="shared" si="346"/>
        <v>5.2968473432049379</v>
      </c>
      <c r="L10422" s="202">
        <f t="shared" si="347"/>
        <v>2.2060999999999999E-4</v>
      </c>
      <c r="M10422" s="203">
        <f t="shared" si="348"/>
        <v>5.00847525</v>
      </c>
    </row>
    <row r="10423" spans="1:13" s="204" customFormat="1" x14ac:dyDescent="0.2">
      <c r="A10423" s="84">
        <v>360</v>
      </c>
      <c r="B10423" s="198">
        <v>43746</v>
      </c>
      <c r="C10423" s="199">
        <v>14.28</v>
      </c>
      <c r="D10423" s="195">
        <f t="shared" si="349"/>
        <v>1</v>
      </c>
      <c r="E10423"/>
      <c r="F10423" s="200">
        <v>2.25</v>
      </c>
      <c r="G10423" s="201">
        <f t="shared" ref="G10423:G10486" si="350">(C10423+F10423)/2</f>
        <v>8.2650000000000006</v>
      </c>
      <c r="H10423" s="202">
        <f t="shared" ref="H10423:H10486" si="351">ROUND(((1+G10423/100)^(1/360))-1,8)</f>
        <v>2.2060999999999999E-4</v>
      </c>
      <c r="I10423" s="203">
        <f t="shared" ref="I10423:I10486" si="352">ROUND(I10422*(1+H10423),8)</f>
        <v>149.38581346999999</v>
      </c>
      <c r="J10423" s="202">
        <f t="shared" ref="J10423:J10486" si="353">((C10423+F10423)/2)/36000</f>
        <v>2.2958333333333335E-4</v>
      </c>
      <c r="K10423" s="203">
        <f t="shared" ref="K10423:K10486" si="354">K10422+J10423</f>
        <v>5.2970769265382716</v>
      </c>
      <c r="L10423" s="202">
        <f t="shared" ref="L10423:L10486" si="355">ROUND(((1+G10423/100)^(1/360))-1,8)</f>
        <v>2.2060999999999999E-4</v>
      </c>
      <c r="M10423" s="203">
        <f t="shared" ref="M10423:M10486" si="356">ROUND(M10422+L10423,8)</f>
        <v>5.0086958600000004</v>
      </c>
    </row>
    <row r="10424" spans="1:13" s="204" customFormat="1" x14ac:dyDescent="0.2">
      <c r="A10424" s="84">
        <v>360</v>
      </c>
      <c r="B10424" s="198">
        <v>43747</v>
      </c>
      <c r="C10424" s="199">
        <v>14.26</v>
      </c>
      <c r="D10424" s="195">
        <f t="shared" si="349"/>
        <v>1</v>
      </c>
      <c r="E10424"/>
      <c r="F10424" s="200">
        <v>2.2799999999999998</v>
      </c>
      <c r="G10424" s="201">
        <f t="shared" si="350"/>
        <v>8.27</v>
      </c>
      <c r="H10424" s="202">
        <f t="shared" si="351"/>
        <v>2.2074E-4</v>
      </c>
      <c r="I10424" s="203">
        <f t="shared" si="352"/>
        <v>149.41878889</v>
      </c>
      <c r="J10424" s="202">
        <f t="shared" si="353"/>
        <v>2.297222222222222E-4</v>
      </c>
      <c r="K10424" s="203">
        <f t="shared" si="354"/>
        <v>5.2973066487604941</v>
      </c>
      <c r="L10424" s="202">
        <f t="shared" si="355"/>
        <v>2.2074E-4</v>
      </c>
      <c r="M10424" s="203">
        <f t="shared" si="356"/>
        <v>5.0089166000000001</v>
      </c>
    </row>
    <row r="10425" spans="1:13" s="204" customFormat="1" x14ac:dyDescent="0.2">
      <c r="A10425" s="84">
        <v>360</v>
      </c>
      <c r="B10425" s="198">
        <v>43748</v>
      </c>
      <c r="C10425" s="199">
        <v>14.28</v>
      </c>
      <c r="D10425" s="195">
        <f t="shared" si="349"/>
        <v>1</v>
      </c>
      <c r="E10425"/>
      <c r="F10425" s="200">
        <v>2.29</v>
      </c>
      <c r="G10425" s="201">
        <f t="shared" si="350"/>
        <v>8.2850000000000001</v>
      </c>
      <c r="H10425" s="202">
        <f t="shared" si="351"/>
        <v>2.2112999999999999E-4</v>
      </c>
      <c r="I10425" s="203">
        <f t="shared" si="352"/>
        <v>149.45182987000001</v>
      </c>
      <c r="J10425" s="202">
        <f t="shared" si="353"/>
        <v>2.3013888888888888E-4</v>
      </c>
      <c r="K10425" s="203">
        <f t="shared" si="354"/>
        <v>5.2975367876493831</v>
      </c>
      <c r="L10425" s="202">
        <f t="shared" si="355"/>
        <v>2.2112999999999999E-4</v>
      </c>
      <c r="M10425" s="203">
        <f t="shared" si="356"/>
        <v>5.00913773</v>
      </c>
    </row>
    <row r="10426" spans="1:13" s="204" customFormat="1" x14ac:dyDescent="0.2">
      <c r="A10426" s="84">
        <v>360</v>
      </c>
      <c r="B10426" s="198">
        <v>43749</v>
      </c>
      <c r="C10426" s="199">
        <v>14.26</v>
      </c>
      <c r="D10426" s="195">
        <f t="shared" si="349"/>
        <v>1</v>
      </c>
      <c r="E10426"/>
      <c r="F10426" s="200">
        <v>2.29</v>
      </c>
      <c r="G10426" s="201">
        <f t="shared" si="350"/>
        <v>8.2750000000000004</v>
      </c>
      <c r="H10426" s="202">
        <f t="shared" si="351"/>
        <v>2.2086999999999999E-4</v>
      </c>
      <c r="I10426" s="203">
        <f t="shared" si="352"/>
        <v>149.4848393</v>
      </c>
      <c r="J10426" s="202">
        <f t="shared" si="353"/>
        <v>2.2986111111111113E-4</v>
      </c>
      <c r="K10426" s="203">
        <f t="shared" si="354"/>
        <v>5.2977666487604944</v>
      </c>
      <c r="L10426" s="202">
        <f t="shared" si="355"/>
        <v>2.2086999999999999E-4</v>
      </c>
      <c r="M10426" s="203">
        <f t="shared" si="356"/>
        <v>5.0093585999999997</v>
      </c>
    </row>
    <row r="10427" spans="1:13" s="204" customFormat="1" x14ac:dyDescent="0.2">
      <c r="A10427" s="84">
        <v>360</v>
      </c>
      <c r="B10427" s="198">
        <v>43750</v>
      </c>
      <c r="C10427" s="199">
        <v>14.26</v>
      </c>
      <c r="D10427" s="195">
        <f t="shared" si="349"/>
        <v>1</v>
      </c>
      <c r="E10427"/>
      <c r="F10427" s="200">
        <v>2.29</v>
      </c>
      <c r="G10427" s="201">
        <f t="shared" si="350"/>
        <v>8.2750000000000004</v>
      </c>
      <c r="H10427" s="202">
        <f t="shared" si="351"/>
        <v>2.2086999999999999E-4</v>
      </c>
      <c r="I10427" s="203">
        <f t="shared" si="352"/>
        <v>149.51785602000001</v>
      </c>
      <c r="J10427" s="202">
        <f t="shared" si="353"/>
        <v>2.2986111111111113E-4</v>
      </c>
      <c r="K10427" s="203">
        <f t="shared" si="354"/>
        <v>5.2979965098716058</v>
      </c>
      <c r="L10427" s="202">
        <f t="shared" si="355"/>
        <v>2.2086999999999999E-4</v>
      </c>
      <c r="M10427" s="203">
        <f t="shared" si="356"/>
        <v>5.0095794700000003</v>
      </c>
    </row>
    <row r="10428" spans="1:13" s="204" customFormat="1" x14ac:dyDescent="0.2">
      <c r="A10428" s="84">
        <v>360</v>
      </c>
      <c r="B10428" s="198">
        <v>43751</v>
      </c>
      <c r="C10428" s="199">
        <v>14.26</v>
      </c>
      <c r="D10428" s="195">
        <f t="shared" si="349"/>
        <v>1</v>
      </c>
      <c r="E10428"/>
      <c r="F10428" s="200">
        <v>2.29</v>
      </c>
      <c r="G10428" s="201">
        <f t="shared" si="350"/>
        <v>8.2750000000000004</v>
      </c>
      <c r="H10428" s="202">
        <f t="shared" si="351"/>
        <v>2.2086999999999999E-4</v>
      </c>
      <c r="I10428" s="203">
        <f t="shared" si="352"/>
        <v>149.55088003</v>
      </c>
      <c r="J10428" s="202">
        <f t="shared" si="353"/>
        <v>2.2986111111111113E-4</v>
      </c>
      <c r="K10428" s="203">
        <f t="shared" si="354"/>
        <v>5.2982263709827171</v>
      </c>
      <c r="L10428" s="202">
        <f t="shared" si="355"/>
        <v>2.2086999999999999E-4</v>
      </c>
      <c r="M10428" s="203">
        <f t="shared" si="356"/>
        <v>5.00980034</v>
      </c>
    </row>
    <row r="10429" spans="1:13" s="204" customFormat="1" x14ac:dyDescent="0.2">
      <c r="A10429" s="84">
        <v>360</v>
      </c>
      <c r="B10429" s="198">
        <v>43752</v>
      </c>
      <c r="C10429" s="199">
        <v>14.24</v>
      </c>
      <c r="D10429" s="195">
        <f t="shared" ref="D10429:D10492" si="357">B10429-B10428</f>
        <v>1</v>
      </c>
      <c r="E10429"/>
      <c r="F10429" s="200">
        <v>2.29</v>
      </c>
      <c r="G10429" s="201">
        <f t="shared" si="350"/>
        <v>8.2650000000000006</v>
      </c>
      <c r="H10429" s="202">
        <f t="shared" si="351"/>
        <v>2.2060999999999999E-4</v>
      </c>
      <c r="I10429" s="203">
        <f t="shared" si="352"/>
        <v>149.58387245</v>
      </c>
      <c r="J10429" s="202">
        <f t="shared" si="353"/>
        <v>2.2958333333333335E-4</v>
      </c>
      <c r="K10429" s="203">
        <f t="shared" si="354"/>
        <v>5.2984559543160508</v>
      </c>
      <c r="L10429" s="202">
        <f t="shared" si="355"/>
        <v>2.2060999999999999E-4</v>
      </c>
      <c r="M10429" s="203">
        <f t="shared" si="356"/>
        <v>5.0100209500000004</v>
      </c>
    </row>
    <row r="10430" spans="1:13" s="204" customFormat="1" x14ac:dyDescent="0.2">
      <c r="A10430" s="84">
        <v>360</v>
      </c>
      <c r="B10430" s="198">
        <v>43753</v>
      </c>
      <c r="C10430" s="199">
        <v>14.26</v>
      </c>
      <c r="D10430" s="195">
        <f t="shared" si="357"/>
        <v>1</v>
      </c>
      <c r="E10430"/>
      <c r="F10430" s="200">
        <v>2.2799999999999998</v>
      </c>
      <c r="G10430" s="201">
        <f t="shared" si="350"/>
        <v>8.27</v>
      </c>
      <c r="H10430" s="202">
        <f t="shared" si="351"/>
        <v>2.2074E-4</v>
      </c>
      <c r="I10430" s="203">
        <f t="shared" si="352"/>
        <v>149.61689158999999</v>
      </c>
      <c r="J10430" s="202">
        <f t="shared" si="353"/>
        <v>2.297222222222222E-4</v>
      </c>
      <c r="K10430" s="203">
        <f t="shared" si="354"/>
        <v>5.2986856765382733</v>
      </c>
      <c r="L10430" s="202">
        <f t="shared" si="355"/>
        <v>2.2074E-4</v>
      </c>
      <c r="M10430" s="203">
        <f t="shared" si="356"/>
        <v>5.01024169</v>
      </c>
    </row>
    <row r="10431" spans="1:13" s="204" customFormat="1" x14ac:dyDescent="0.2">
      <c r="A10431" s="84">
        <v>360</v>
      </c>
      <c r="B10431" s="198">
        <v>43754</v>
      </c>
      <c r="C10431" s="199">
        <v>14.25</v>
      </c>
      <c r="D10431" s="195">
        <f t="shared" si="357"/>
        <v>1</v>
      </c>
      <c r="E10431"/>
      <c r="F10431" s="200">
        <v>2.2799999999999998</v>
      </c>
      <c r="G10431" s="201">
        <f t="shared" si="350"/>
        <v>8.2650000000000006</v>
      </c>
      <c r="H10431" s="202">
        <f t="shared" si="351"/>
        <v>2.2060999999999999E-4</v>
      </c>
      <c r="I10431" s="203">
        <f t="shared" si="352"/>
        <v>149.64989857</v>
      </c>
      <c r="J10431" s="202">
        <f t="shared" si="353"/>
        <v>2.2958333333333335E-4</v>
      </c>
      <c r="K10431" s="203">
        <f t="shared" si="354"/>
        <v>5.2989152598716069</v>
      </c>
      <c r="L10431" s="202">
        <f t="shared" si="355"/>
        <v>2.2060999999999999E-4</v>
      </c>
      <c r="M10431" s="203">
        <f t="shared" si="356"/>
        <v>5.0104623000000004</v>
      </c>
    </row>
    <row r="10432" spans="1:13" s="204" customFormat="1" x14ac:dyDescent="0.2">
      <c r="A10432" s="84">
        <v>360</v>
      </c>
      <c r="B10432" s="198">
        <v>43755</v>
      </c>
      <c r="C10432" s="199">
        <v>14.2</v>
      </c>
      <c r="D10432" s="195">
        <f t="shared" si="357"/>
        <v>1</v>
      </c>
      <c r="E10432"/>
      <c r="F10432" s="200">
        <v>2.27</v>
      </c>
      <c r="G10432" s="201">
        <f t="shared" si="350"/>
        <v>8.2349999999999994</v>
      </c>
      <c r="H10432" s="202">
        <f t="shared" si="351"/>
        <v>2.1984000000000001E-4</v>
      </c>
      <c r="I10432" s="203">
        <f t="shared" si="352"/>
        <v>149.68279759999999</v>
      </c>
      <c r="J10432" s="202">
        <f t="shared" si="353"/>
        <v>2.2874999999999998E-4</v>
      </c>
      <c r="K10432" s="203">
        <f t="shared" si="354"/>
        <v>5.2991440098716067</v>
      </c>
      <c r="L10432" s="202">
        <f t="shared" si="355"/>
        <v>2.1984000000000001E-4</v>
      </c>
      <c r="M10432" s="203">
        <f t="shared" si="356"/>
        <v>5.0106821400000001</v>
      </c>
    </row>
    <row r="10433" spans="1:13" s="204" customFormat="1" x14ac:dyDescent="0.2">
      <c r="A10433" s="84">
        <v>360</v>
      </c>
      <c r="B10433" s="198">
        <v>43756</v>
      </c>
      <c r="C10433" s="199">
        <v>14.18</v>
      </c>
      <c r="D10433" s="195">
        <f t="shared" si="357"/>
        <v>1</v>
      </c>
      <c r="E10433"/>
      <c r="F10433" s="200">
        <v>2.2599999999999998</v>
      </c>
      <c r="G10433" s="201">
        <f t="shared" si="350"/>
        <v>8.2199999999999989</v>
      </c>
      <c r="H10433" s="202">
        <f t="shared" si="351"/>
        <v>2.1945999999999999E-4</v>
      </c>
      <c r="I10433" s="203">
        <f t="shared" si="352"/>
        <v>149.71564699000001</v>
      </c>
      <c r="J10433" s="202">
        <f t="shared" si="353"/>
        <v>2.2833333333333329E-4</v>
      </c>
      <c r="K10433" s="203">
        <f t="shared" si="354"/>
        <v>5.29937234320494</v>
      </c>
      <c r="L10433" s="202">
        <f t="shared" si="355"/>
        <v>2.1945999999999999E-4</v>
      </c>
      <c r="M10433" s="203">
        <f t="shared" si="356"/>
        <v>5.0109016000000004</v>
      </c>
    </row>
    <row r="10434" spans="1:13" s="204" customFormat="1" x14ac:dyDescent="0.2">
      <c r="A10434" s="84">
        <v>360</v>
      </c>
      <c r="B10434" s="198">
        <v>43757</v>
      </c>
      <c r="C10434" s="199">
        <v>14.18</v>
      </c>
      <c r="D10434" s="195">
        <f t="shared" si="357"/>
        <v>1</v>
      </c>
      <c r="E10434"/>
      <c r="F10434" s="200">
        <v>2.2599999999999998</v>
      </c>
      <c r="G10434" s="201">
        <f t="shared" si="350"/>
        <v>8.2199999999999989</v>
      </c>
      <c r="H10434" s="202">
        <f t="shared" si="351"/>
        <v>2.1945999999999999E-4</v>
      </c>
      <c r="I10434" s="203">
        <f t="shared" si="352"/>
        <v>149.74850359000001</v>
      </c>
      <c r="J10434" s="202">
        <f t="shared" si="353"/>
        <v>2.2833333333333329E-4</v>
      </c>
      <c r="K10434" s="203">
        <f t="shared" si="354"/>
        <v>5.2996006765382733</v>
      </c>
      <c r="L10434" s="202">
        <f t="shared" si="355"/>
        <v>2.1945999999999999E-4</v>
      </c>
      <c r="M10434" s="203">
        <f t="shared" si="356"/>
        <v>5.0111210599999998</v>
      </c>
    </row>
    <row r="10435" spans="1:13" s="204" customFormat="1" x14ac:dyDescent="0.2">
      <c r="A10435" s="84">
        <v>360</v>
      </c>
      <c r="B10435" s="198">
        <v>43758</v>
      </c>
      <c r="C10435" s="199">
        <v>14.18</v>
      </c>
      <c r="D10435" s="195">
        <f t="shared" si="357"/>
        <v>1</v>
      </c>
      <c r="E10435"/>
      <c r="F10435" s="200">
        <v>2.2599999999999998</v>
      </c>
      <c r="G10435" s="201">
        <f t="shared" si="350"/>
        <v>8.2199999999999989</v>
      </c>
      <c r="H10435" s="202">
        <f t="shared" si="351"/>
        <v>2.1945999999999999E-4</v>
      </c>
      <c r="I10435" s="203">
        <f t="shared" si="352"/>
        <v>149.78136739999999</v>
      </c>
      <c r="J10435" s="202">
        <f t="shared" si="353"/>
        <v>2.2833333333333329E-4</v>
      </c>
      <c r="K10435" s="203">
        <f t="shared" si="354"/>
        <v>5.2998290098716065</v>
      </c>
      <c r="L10435" s="202">
        <f t="shared" si="355"/>
        <v>2.1945999999999999E-4</v>
      </c>
      <c r="M10435" s="203">
        <f t="shared" si="356"/>
        <v>5.0113405200000001</v>
      </c>
    </row>
    <row r="10436" spans="1:13" s="204" customFormat="1" x14ac:dyDescent="0.2">
      <c r="A10436" s="84">
        <v>360</v>
      </c>
      <c r="B10436" s="198">
        <v>43759</v>
      </c>
      <c r="C10436" s="199">
        <v>14.18</v>
      </c>
      <c r="D10436" s="195">
        <f t="shared" si="357"/>
        <v>1</v>
      </c>
      <c r="E10436"/>
      <c r="F10436" s="200">
        <v>2.27</v>
      </c>
      <c r="G10436" s="201">
        <f t="shared" si="350"/>
        <v>8.2249999999999996</v>
      </c>
      <c r="H10436" s="202">
        <f t="shared" si="351"/>
        <v>2.1959E-4</v>
      </c>
      <c r="I10436" s="203">
        <f t="shared" si="352"/>
        <v>149.81425788999999</v>
      </c>
      <c r="J10436" s="202">
        <f t="shared" si="353"/>
        <v>2.2847222222222222E-4</v>
      </c>
      <c r="K10436" s="203">
        <f t="shared" si="354"/>
        <v>5.3000574820938287</v>
      </c>
      <c r="L10436" s="202">
        <f t="shared" si="355"/>
        <v>2.1959E-4</v>
      </c>
      <c r="M10436" s="203">
        <f t="shared" si="356"/>
        <v>5.0115601099999996</v>
      </c>
    </row>
    <row r="10437" spans="1:13" s="204" customFormat="1" x14ac:dyDescent="0.2">
      <c r="A10437" s="84">
        <v>360</v>
      </c>
      <c r="B10437" s="198">
        <v>43760</v>
      </c>
      <c r="C10437" s="199">
        <v>14.18</v>
      </c>
      <c r="D10437" s="195">
        <f t="shared" si="357"/>
        <v>1</v>
      </c>
      <c r="E10437"/>
      <c r="F10437" s="200">
        <v>2.2599999999999998</v>
      </c>
      <c r="G10437" s="201">
        <f t="shared" si="350"/>
        <v>8.2199999999999989</v>
      </c>
      <c r="H10437" s="202">
        <f t="shared" si="351"/>
        <v>2.1945999999999999E-4</v>
      </c>
      <c r="I10437" s="203">
        <f t="shared" si="352"/>
        <v>149.84713613</v>
      </c>
      <c r="J10437" s="202">
        <f t="shared" si="353"/>
        <v>2.2833333333333329E-4</v>
      </c>
      <c r="K10437" s="203">
        <f t="shared" si="354"/>
        <v>5.3002858154271619</v>
      </c>
      <c r="L10437" s="202">
        <f t="shared" si="355"/>
        <v>2.1945999999999999E-4</v>
      </c>
      <c r="M10437" s="203">
        <f t="shared" si="356"/>
        <v>5.0117795699999999</v>
      </c>
    </row>
    <row r="10438" spans="1:13" s="204" customFormat="1" x14ac:dyDescent="0.2">
      <c r="A10438" s="84">
        <v>360</v>
      </c>
      <c r="B10438" s="198">
        <v>43761</v>
      </c>
      <c r="C10438" s="199">
        <v>14.17</v>
      </c>
      <c r="D10438" s="195">
        <f t="shared" si="357"/>
        <v>1</v>
      </c>
      <c r="E10438"/>
      <c r="F10438" s="200">
        <v>2.2599999999999998</v>
      </c>
      <c r="G10438" s="201">
        <f t="shared" si="350"/>
        <v>8.2149999999999999</v>
      </c>
      <c r="H10438" s="202">
        <f t="shared" si="351"/>
        <v>2.1933E-4</v>
      </c>
      <c r="I10438" s="203">
        <f t="shared" si="352"/>
        <v>149.88000210000001</v>
      </c>
      <c r="J10438" s="202">
        <f t="shared" si="353"/>
        <v>2.2819444444444444E-4</v>
      </c>
      <c r="K10438" s="203">
        <f t="shared" si="354"/>
        <v>5.3005140098716064</v>
      </c>
      <c r="L10438" s="202">
        <f t="shared" si="355"/>
        <v>2.1933E-4</v>
      </c>
      <c r="M10438" s="203">
        <f t="shared" si="356"/>
        <v>5.0119989</v>
      </c>
    </row>
    <row r="10439" spans="1:13" s="204" customFormat="1" x14ac:dyDescent="0.2">
      <c r="A10439" s="84">
        <v>360</v>
      </c>
      <c r="B10439" s="198">
        <v>43762</v>
      </c>
      <c r="C10439" s="199">
        <v>14.16</v>
      </c>
      <c r="D10439" s="195">
        <f t="shared" si="357"/>
        <v>1</v>
      </c>
      <c r="E10439"/>
      <c r="F10439" s="200">
        <v>2.27</v>
      </c>
      <c r="G10439" s="201">
        <f t="shared" si="350"/>
        <v>8.2149999999999999</v>
      </c>
      <c r="H10439" s="202">
        <f t="shared" si="351"/>
        <v>2.1933E-4</v>
      </c>
      <c r="I10439" s="203">
        <f t="shared" si="352"/>
        <v>149.91287528000001</v>
      </c>
      <c r="J10439" s="202">
        <f t="shared" si="353"/>
        <v>2.2819444444444444E-4</v>
      </c>
      <c r="K10439" s="203">
        <f t="shared" si="354"/>
        <v>5.3007422043160508</v>
      </c>
      <c r="L10439" s="202">
        <f t="shared" si="355"/>
        <v>2.1933E-4</v>
      </c>
      <c r="M10439" s="203">
        <f t="shared" si="356"/>
        <v>5.0122182300000002</v>
      </c>
    </row>
    <row r="10440" spans="1:13" s="204" customFormat="1" x14ac:dyDescent="0.2">
      <c r="A10440" s="84">
        <v>360</v>
      </c>
      <c r="B10440" s="198">
        <v>43763</v>
      </c>
      <c r="C10440" s="199">
        <v>14.18</v>
      </c>
      <c r="D10440" s="195">
        <f t="shared" si="357"/>
        <v>1</v>
      </c>
      <c r="E10440"/>
      <c r="F10440" s="200">
        <v>2.2799999999999998</v>
      </c>
      <c r="G10440" s="201">
        <f t="shared" si="350"/>
        <v>8.23</v>
      </c>
      <c r="H10440" s="202">
        <f t="shared" si="351"/>
        <v>2.1971E-4</v>
      </c>
      <c r="I10440" s="203">
        <f t="shared" si="352"/>
        <v>149.94581264000001</v>
      </c>
      <c r="J10440" s="202">
        <f t="shared" si="353"/>
        <v>2.2861111111111113E-4</v>
      </c>
      <c r="K10440" s="203">
        <f t="shared" si="354"/>
        <v>5.3009708154271618</v>
      </c>
      <c r="L10440" s="202">
        <f t="shared" si="355"/>
        <v>2.1971E-4</v>
      </c>
      <c r="M10440" s="203">
        <f t="shared" si="356"/>
        <v>5.0124379399999999</v>
      </c>
    </row>
    <row r="10441" spans="1:13" s="204" customFormat="1" x14ac:dyDescent="0.2">
      <c r="A10441" s="84">
        <v>360</v>
      </c>
      <c r="B10441" s="198">
        <v>43764</v>
      </c>
      <c r="C10441" s="199">
        <v>14.18</v>
      </c>
      <c r="D10441" s="195">
        <f t="shared" si="357"/>
        <v>1</v>
      </c>
      <c r="E10441"/>
      <c r="F10441" s="200">
        <v>2.2799999999999998</v>
      </c>
      <c r="G10441" s="201">
        <f t="shared" si="350"/>
        <v>8.23</v>
      </c>
      <c r="H10441" s="202">
        <f t="shared" si="351"/>
        <v>2.1971E-4</v>
      </c>
      <c r="I10441" s="203">
        <f t="shared" si="352"/>
        <v>149.97875723000001</v>
      </c>
      <c r="J10441" s="202">
        <f t="shared" si="353"/>
        <v>2.2861111111111113E-4</v>
      </c>
      <c r="K10441" s="203">
        <f t="shared" si="354"/>
        <v>5.3011994265382727</v>
      </c>
      <c r="L10441" s="202">
        <f t="shared" si="355"/>
        <v>2.1971E-4</v>
      </c>
      <c r="M10441" s="203">
        <f t="shared" si="356"/>
        <v>5.0126576500000004</v>
      </c>
    </row>
    <row r="10442" spans="1:13" s="204" customFormat="1" x14ac:dyDescent="0.2">
      <c r="A10442" s="84">
        <v>360</v>
      </c>
      <c r="B10442" s="198">
        <v>43765</v>
      </c>
      <c r="C10442" s="199">
        <v>14.18</v>
      </c>
      <c r="D10442" s="195">
        <f t="shared" si="357"/>
        <v>1</v>
      </c>
      <c r="E10442"/>
      <c r="F10442" s="200">
        <v>2.2799999999999998</v>
      </c>
      <c r="G10442" s="201">
        <f t="shared" si="350"/>
        <v>8.23</v>
      </c>
      <c r="H10442" s="202">
        <f t="shared" si="351"/>
        <v>2.1971E-4</v>
      </c>
      <c r="I10442" s="203">
        <f t="shared" si="352"/>
        <v>150.01170905999999</v>
      </c>
      <c r="J10442" s="202">
        <f t="shared" si="353"/>
        <v>2.2861111111111113E-4</v>
      </c>
      <c r="K10442" s="203">
        <f t="shared" si="354"/>
        <v>5.3014280376493836</v>
      </c>
      <c r="L10442" s="202">
        <f t="shared" si="355"/>
        <v>2.1971E-4</v>
      </c>
      <c r="M10442" s="203">
        <f t="shared" si="356"/>
        <v>5.0128773600000001</v>
      </c>
    </row>
    <row r="10443" spans="1:13" s="204" customFormat="1" x14ac:dyDescent="0.2">
      <c r="A10443" s="84">
        <v>360</v>
      </c>
      <c r="B10443" s="198">
        <v>43766</v>
      </c>
      <c r="C10443" s="199">
        <v>14.2</v>
      </c>
      <c r="D10443" s="195">
        <f t="shared" si="357"/>
        <v>1</v>
      </c>
      <c r="E10443"/>
      <c r="F10443" s="200">
        <v>2.2799999999999998</v>
      </c>
      <c r="G10443" s="201">
        <f t="shared" si="350"/>
        <v>8.24</v>
      </c>
      <c r="H10443" s="202">
        <f t="shared" si="351"/>
        <v>2.1997E-4</v>
      </c>
      <c r="I10443" s="203">
        <f t="shared" si="352"/>
        <v>150.04470714000001</v>
      </c>
      <c r="J10443" s="202">
        <f t="shared" si="353"/>
        <v>2.2888888888888891E-4</v>
      </c>
      <c r="K10443" s="203">
        <f t="shared" si="354"/>
        <v>5.3016569265382723</v>
      </c>
      <c r="L10443" s="202">
        <f t="shared" si="355"/>
        <v>2.1997E-4</v>
      </c>
      <c r="M10443" s="203">
        <f t="shared" si="356"/>
        <v>5.0130973299999999</v>
      </c>
    </row>
    <row r="10444" spans="1:13" s="204" customFormat="1" x14ac:dyDescent="0.2">
      <c r="A10444" s="84">
        <v>360</v>
      </c>
      <c r="B10444" s="198">
        <v>43767</v>
      </c>
      <c r="C10444" s="199">
        <v>14.27</v>
      </c>
      <c r="D10444" s="195">
        <f t="shared" si="357"/>
        <v>1</v>
      </c>
      <c r="E10444"/>
      <c r="F10444" s="200">
        <v>2.36</v>
      </c>
      <c r="G10444" s="201">
        <f t="shared" si="350"/>
        <v>8.3149999999999995</v>
      </c>
      <c r="H10444" s="202">
        <f t="shared" si="351"/>
        <v>2.219E-4</v>
      </c>
      <c r="I10444" s="203">
        <f t="shared" si="352"/>
        <v>150.07800205999999</v>
      </c>
      <c r="J10444" s="202">
        <f t="shared" si="353"/>
        <v>2.309722222222222E-4</v>
      </c>
      <c r="K10444" s="203">
        <f t="shared" si="354"/>
        <v>5.3018878987604943</v>
      </c>
      <c r="L10444" s="202">
        <f t="shared" si="355"/>
        <v>2.219E-4</v>
      </c>
      <c r="M10444" s="203">
        <f t="shared" si="356"/>
        <v>5.0133192299999996</v>
      </c>
    </row>
    <row r="10445" spans="1:13" s="204" customFormat="1" x14ac:dyDescent="0.2">
      <c r="A10445" s="84">
        <v>360</v>
      </c>
      <c r="B10445" s="198">
        <v>43768</v>
      </c>
      <c r="C10445" s="199">
        <v>14.28</v>
      </c>
      <c r="D10445" s="195">
        <f t="shared" si="357"/>
        <v>1</v>
      </c>
      <c r="E10445"/>
      <c r="F10445" s="200">
        <v>2.36</v>
      </c>
      <c r="G10445" s="201">
        <f t="shared" si="350"/>
        <v>8.32</v>
      </c>
      <c r="H10445" s="202">
        <f t="shared" si="351"/>
        <v>2.2201999999999999E-4</v>
      </c>
      <c r="I10445" s="203">
        <f t="shared" si="352"/>
        <v>150.11132237999999</v>
      </c>
      <c r="J10445" s="202">
        <f t="shared" si="353"/>
        <v>2.3111111111111111E-4</v>
      </c>
      <c r="K10445" s="203">
        <f t="shared" si="354"/>
        <v>5.3021190098716051</v>
      </c>
      <c r="L10445" s="202">
        <f t="shared" si="355"/>
        <v>2.2201999999999999E-4</v>
      </c>
      <c r="M10445" s="203">
        <f t="shared" si="356"/>
        <v>5.0135412500000003</v>
      </c>
    </row>
    <row r="10446" spans="1:13" s="204" customFormat="1" x14ac:dyDescent="0.2">
      <c r="A10446" s="84">
        <v>360</v>
      </c>
      <c r="B10446" s="198">
        <v>43769</v>
      </c>
      <c r="C10446" s="199">
        <v>14.28</v>
      </c>
      <c r="D10446" s="195">
        <f t="shared" si="357"/>
        <v>1</v>
      </c>
      <c r="E10446"/>
      <c r="F10446" s="200">
        <v>2.36</v>
      </c>
      <c r="G10446" s="201">
        <f t="shared" si="350"/>
        <v>8.32</v>
      </c>
      <c r="H10446" s="202">
        <f t="shared" si="351"/>
        <v>2.2201999999999999E-4</v>
      </c>
      <c r="I10446" s="203">
        <f t="shared" si="352"/>
        <v>150.14465010000001</v>
      </c>
      <c r="J10446" s="202">
        <f t="shared" si="353"/>
        <v>2.3111111111111111E-4</v>
      </c>
      <c r="K10446" s="203">
        <f t="shared" si="354"/>
        <v>5.302350120982716</v>
      </c>
      <c r="L10446" s="202">
        <f t="shared" si="355"/>
        <v>2.2201999999999999E-4</v>
      </c>
      <c r="M10446" s="203">
        <f t="shared" si="356"/>
        <v>5.0137632700000001</v>
      </c>
    </row>
    <row r="10447" spans="1:13" s="204" customFormat="1" x14ac:dyDescent="0.2">
      <c r="A10447" s="84">
        <v>360</v>
      </c>
      <c r="B10447" s="198">
        <v>43770</v>
      </c>
      <c r="C10447" s="199">
        <v>14.28</v>
      </c>
      <c r="D10447" s="195">
        <f t="shared" si="357"/>
        <v>1</v>
      </c>
      <c r="E10447"/>
      <c r="F10447" s="200">
        <v>2.36</v>
      </c>
      <c r="G10447" s="201">
        <f t="shared" si="350"/>
        <v>8.32</v>
      </c>
      <c r="H10447" s="202">
        <f t="shared" si="351"/>
        <v>2.2201999999999999E-4</v>
      </c>
      <c r="I10447" s="203">
        <f t="shared" si="352"/>
        <v>150.17798522000001</v>
      </c>
      <c r="J10447" s="202">
        <f t="shared" si="353"/>
        <v>2.3111111111111111E-4</v>
      </c>
      <c r="K10447" s="203">
        <f t="shared" si="354"/>
        <v>5.3025812320938268</v>
      </c>
      <c r="L10447" s="202">
        <f t="shared" si="355"/>
        <v>2.2201999999999999E-4</v>
      </c>
      <c r="M10447" s="203">
        <f t="shared" si="356"/>
        <v>5.0139852899999999</v>
      </c>
    </row>
    <row r="10448" spans="1:13" s="204" customFormat="1" x14ac:dyDescent="0.2">
      <c r="A10448" s="84">
        <v>360</v>
      </c>
      <c r="B10448" s="198">
        <v>43771</v>
      </c>
      <c r="C10448" s="199">
        <v>14.28</v>
      </c>
      <c r="D10448" s="195">
        <f t="shared" si="357"/>
        <v>1</v>
      </c>
      <c r="E10448"/>
      <c r="F10448" s="200">
        <v>2.36</v>
      </c>
      <c r="G10448" s="201">
        <f t="shared" si="350"/>
        <v>8.32</v>
      </c>
      <c r="H10448" s="202">
        <f t="shared" si="351"/>
        <v>2.2201999999999999E-4</v>
      </c>
      <c r="I10448" s="203">
        <f t="shared" si="352"/>
        <v>150.21132774</v>
      </c>
      <c r="J10448" s="202">
        <f t="shared" si="353"/>
        <v>2.3111111111111111E-4</v>
      </c>
      <c r="K10448" s="203">
        <f t="shared" si="354"/>
        <v>5.3028123432049377</v>
      </c>
      <c r="L10448" s="202">
        <f t="shared" si="355"/>
        <v>2.2201999999999999E-4</v>
      </c>
      <c r="M10448" s="203">
        <f t="shared" si="356"/>
        <v>5.0142073099999998</v>
      </c>
    </row>
    <row r="10449" spans="1:13" s="204" customFormat="1" x14ac:dyDescent="0.2">
      <c r="A10449" s="84">
        <v>360</v>
      </c>
      <c r="B10449" s="198">
        <v>43772</v>
      </c>
      <c r="C10449" s="199">
        <v>14.28</v>
      </c>
      <c r="D10449" s="195">
        <f t="shared" si="357"/>
        <v>1</v>
      </c>
      <c r="E10449"/>
      <c r="F10449" s="200">
        <v>2.36</v>
      </c>
      <c r="G10449" s="201">
        <f t="shared" si="350"/>
        <v>8.32</v>
      </c>
      <c r="H10449" s="202">
        <f t="shared" si="351"/>
        <v>2.2201999999999999E-4</v>
      </c>
      <c r="I10449" s="203">
        <f t="shared" si="352"/>
        <v>150.24467766000001</v>
      </c>
      <c r="J10449" s="202">
        <f t="shared" si="353"/>
        <v>2.3111111111111111E-4</v>
      </c>
      <c r="K10449" s="203">
        <f t="shared" si="354"/>
        <v>5.3030434543160485</v>
      </c>
      <c r="L10449" s="202">
        <f t="shared" si="355"/>
        <v>2.2201999999999999E-4</v>
      </c>
      <c r="M10449" s="203">
        <f t="shared" si="356"/>
        <v>5.0144293299999996</v>
      </c>
    </row>
    <row r="10450" spans="1:13" s="204" customFormat="1" x14ac:dyDescent="0.2">
      <c r="A10450" s="84">
        <v>360</v>
      </c>
      <c r="B10450" s="198">
        <v>43773</v>
      </c>
      <c r="C10450" s="199">
        <v>14.24</v>
      </c>
      <c r="D10450" s="195">
        <f t="shared" si="357"/>
        <v>1</v>
      </c>
      <c r="E10450"/>
      <c r="F10450" s="200">
        <v>2.41</v>
      </c>
      <c r="G10450" s="201">
        <f t="shared" si="350"/>
        <v>8.3249999999999993</v>
      </c>
      <c r="H10450" s="202">
        <f t="shared" si="351"/>
        <v>2.2215000000000001E-4</v>
      </c>
      <c r="I10450" s="203">
        <f t="shared" si="352"/>
        <v>150.27805452000001</v>
      </c>
      <c r="J10450" s="202">
        <f t="shared" si="353"/>
        <v>2.3124999999999998E-4</v>
      </c>
      <c r="K10450" s="203">
        <f t="shared" si="354"/>
        <v>5.3032747043160482</v>
      </c>
      <c r="L10450" s="202">
        <f t="shared" si="355"/>
        <v>2.2215000000000001E-4</v>
      </c>
      <c r="M10450" s="203">
        <f t="shared" si="356"/>
        <v>5.0146514800000004</v>
      </c>
    </row>
    <row r="10451" spans="1:13" s="204" customFormat="1" x14ac:dyDescent="0.2">
      <c r="A10451" s="84">
        <v>360</v>
      </c>
      <c r="B10451" s="198">
        <v>43774</v>
      </c>
      <c r="C10451" s="199">
        <v>14.23</v>
      </c>
      <c r="D10451" s="195">
        <f t="shared" si="357"/>
        <v>1</v>
      </c>
      <c r="E10451"/>
      <c r="F10451" s="200">
        <v>2.2200000000000002</v>
      </c>
      <c r="G10451" s="201">
        <f t="shared" si="350"/>
        <v>8.2249999999999996</v>
      </c>
      <c r="H10451" s="202">
        <f t="shared" si="351"/>
        <v>2.1959E-4</v>
      </c>
      <c r="I10451" s="203">
        <f t="shared" si="352"/>
        <v>150.31105407999999</v>
      </c>
      <c r="J10451" s="202">
        <f t="shared" si="353"/>
        <v>2.2847222222222222E-4</v>
      </c>
      <c r="K10451" s="203">
        <f t="shared" si="354"/>
        <v>5.3035031765382703</v>
      </c>
      <c r="L10451" s="202">
        <f t="shared" si="355"/>
        <v>2.1959E-4</v>
      </c>
      <c r="M10451" s="203">
        <f t="shared" si="356"/>
        <v>5.0148710699999999</v>
      </c>
    </row>
    <row r="10452" spans="1:13" s="204" customFormat="1" x14ac:dyDescent="0.2">
      <c r="A10452" s="84">
        <v>360</v>
      </c>
      <c r="B10452" s="198">
        <v>43775</v>
      </c>
      <c r="C10452" s="199">
        <v>14.2</v>
      </c>
      <c r="D10452" s="195">
        <f t="shared" si="357"/>
        <v>1</v>
      </c>
      <c r="E10452"/>
      <c r="F10452" s="200">
        <v>2.2400000000000002</v>
      </c>
      <c r="G10452" s="201">
        <f t="shared" si="350"/>
        <v>8.2199999999999989</v>
      </c>
      <c r="H10452" s="202">
        <f t="shared" si="351"/>
        <v>2.1945999999999999E-4</v>
      </c>
      <c r="I10452" s="203">
        <f t="shared" si="352"/>
        <v>150.34404133999999</v>
      </c>
      <c r="J10452" s="202">
        <f t="shared" si="353"/>
        <v>2.2833333333333329E-4</v>
      </c>
      <c r="K10452" s="203">
        <f t="shared" si="354"/>
        <v>5.3037315098716036</v>
      </c>
      <c r="L10452" s="202">
        <f t="shared" si="355"/>
        <v>2.1945999999999999E-4</v>
      </c>
      <c r="M10452" s="203">
        <f t="shared" si="356"/>
        <v>5.0150905300000002</v>
      </c>
    </row>
    <row r="10453" spans="1:13" s="204" customFormat="1" x14ac:dyDescent="0.2">
      <c r="A10453" s="84">
        <v>360</v>
      </c>
      <c r="B10453" s="198">
        <v>43776</v>
      </c>
      <c r="C10453" s="199">
        <v>14.17</v>
      </c>
      <c r="D10453" s="195">
        <f t="shared" si="357"/>
        <v>1</v>
      </c>
      <c r="E10453"/>
      <c r="F10453" s="200">
        <v>2.2400000000000002</v>
      </c>
      <c r="G10453" s="201">
        <f t="shared" si="350"/>
        <v>8.2050000000000001</v>
      </c>
      <c r="H10453" s="202">
        <f t="shared" si="351"/>
        <v>2.1907E-4</v>
      </c>
      <c r="I10453" s="203">
        <f t="shared" si="352"/>
        <v>150.37697721000001</v>
      </c>
      <c r="J10453" s="202">
        <f t="shared" si="353"/>
        <v>2.2791666666666666E-4</v>
      </c>
      <c r="K10453" s="203">
        <f t="shared" si="354"/>
        <v>5.3039594265382703</v>
      </c>
      <c r="L10453" s="202">
        <f t="shared" si="355"/>
        <v>2.1907E-4</v>
      </c>
      <c r="M10453" s="203">
        <f t="shared" si="356"/>
        <v>5.0153096000000001</v>
      </c>
    </row>
    <row r="10454" spans="1:13" s="204" customFormat="1" x14ac:dyDescent="0.2">
      <c r="A10454" s="84">
        <v>360</v>
      </c>
      <c r="B10454" s="198">
        <v>43777</v>
      </c>
      <c r="C10454" s="199">
        <v>14.17</v>
      </c>
      <c r="D10454" s="195">
        <f t="shared" si="357"/>
        <v>1</v>
      </c>
      <c r="E10454"/>
      <c r="F10454" s="200">
        <v>2.23</v>
      </c>
      <c r="G10454" s="201">
        <f t="shared" si="350"/>
        <v>8.1999999999999993</v>
      </c>
      <c r="H10454" s="202">
        <f t="shared" si="351"/>
        <v>2.1893999999999999E-4</v>
      </c>
      <c r="I10454" s="203">
        <f t="shared" si="352"/>
        <v>150.40990074999999</v>
      </c>
      <c r="J10454" s="202">
        <f t="shared" si="353"/>
        <v>2.2777777777777775E-4</v>
      </c>
      <c r="K10454" s="203">
        <f t="shared" si="354"/>
        <v>5.3041872043160483</v>
      </c>
      <c r="L10454" s="202">
        <f t="shared" si="355"/>
        <v>2.1893999999999999E-4</v>
      </c>
      <c r="M10454" s="203">
        <f t="shared" si="356"/>
        <v>5.01552854</v>
      </c>
    </row>
    <row r="10455" spans="1:13" s="204" customFormat="1" x14ac:dyDescent="0.2">
      <c r="A10455" s="84">
        <v>360</v>
      </c>
      <c r="B10455" s="198">
        <v>43778</v>
      </c>
      <c r="C10455" s="199">
        <v>14.17</v>
      </c>
      <c r="D10455" s="195">
        <f t="shared" si="357"/>
        <v>1</v>
      </c>
      <c r="E10455"/>
      <c r="F10455" s="200">
        <v>2.23</v>
      </c>
      <c r="G10455" s="201">
        <f t="shared" si="350"/>
        <v>8.1999999999999993</v>
      </c>
      <c r="H10455" s="202">
        <f t="shared" si="351"/>
        <v>2.1893999999999999E-4</v>
      </c>
      <c r="I10455" s="203">
        <f t="shared" si="352"/>
        <v>150.44283149</v>
      </c>
      <c r="J10455" s="202">
        <f t="shared" si="353"/>
        <v>2.2777777777777775E-4</v>
      </c>
      <c r="K10455" s="203">
        <f t="shared" si="354"/>
        <v>5.3044149820938262</v>
      </c>
      <c r="L10455" s="202">
        <f t="shared" si="355"/>
        <v>2.1893999999999999E-4</v>
      </c>
      <c r="M10455" s="203">
        <f t="shared" si="356"/>
        <v>5.0157474799999999</v>
      </c>
    </row>
    <row r="10456" spans="1:13" s="204" customFormat="1" x14ac:dyDescent="0.2">
      <c r="A10456" s="84">
        <v>360</v>
      </c>
      <c r="B10456" s="198">
        <v>43779</v>
      </c>
      <c r="C10456" s="199">
        <v>14.17</v>
      </c>
      <c r="D10456" s="195">
        <f t="shared" si="357"/>
        <v>1</v>
      </c>
      <c r="E10456"/>
      <c r="F10456" s="200">
        <v>2.23</v>
      </c>
      <c r="G10456" s="201">
        <f t="shared" si="350"/>
        <v>8.1999999999999993</v>
      </c>
      <c r="H10456" s="202">
        <f t="shared" si="351"/>
        <v>2.1893999999999999E-4</v>
      </c>
      <c r="I10456" s="203">
        <f t="shared" si="352"/>
        <v>150.47576943999999</v>
      </c>
      <c r="J10456" s="202">
        <f t="shared" si="353"/>
        <v>2.2777777777777775E-4</v>
      </c>
      <c r="K10456" s="203">
        <f t="shared" si="354"/>
        <v>5.3046427598716042</v>
      </c>
      <c r="L10456" s="202">
        <f t="shared" si="355"/>
        <v>2.1893999999999999E-4</v>
      </c>
      <c r="M10456" s="203">
        <f t="shared" si="356"/>
        <v>5.0159664199999998</v>
      </c>
    </row>
    <row r="10457" spans="1:13" s="204" customFormat="1" x14ac:dyDescent="0.2">
      <c r="A10457" s="84">
        <v>360</v>
      </c>
      <c r="B10457" s="198">
        <v>43780</v>
      </c>
      <c r="C10457" s="199">
        <v>14.2</v>
      </c>
      <c r="D10457" s="195">
        <f t="shared" si="357"/>
        <v>1</v>
      </c>
      <c r="E10457"/>
      <c r="F10457" s="200">
        <v>2.2200000000000002</v>
      </c>
      <c r="G10457" s="201">
        <f t="shared" si="350"/>
        <v>8.2099999999999991</v>
      </c>
      <c r="H10457" s="202">
        <f t="shared" si="351"/>
        <v>2.1919999999999999E-4</v>
      </c>
      <c r="I10457" s="203">
        <f t="shared" si="352"/>
        <v>150.50875373</v>
      </c>
      <c r="J10457" s="202">
        <f t="shared" si="353"/>
        <v>2.2805555555555554E-4</v>
      </c>
      <c r="K10457" s="203">
        <f t="shared" si="354"/>
        <v>5.3048708154271598</v>
      </c>
      <c r="L10457" s="202">
        <f t="shared" si="355"/>
        <v>2.1919999999999999E-4</v>
      </c>
      <c r="M10457" s="203">
        <f t="shared" si="356"/>
        <v>5.0161856199999999</v>
      </c>
    </row>
    <row r="10458" spans="1:13" s="204" customFormat="1" x14ac:dyDescent="0.2">
      <c r="A10458" s="84">
        <v>360</v>
      </c>
      <c r="B10458" s="198">
        <v>43781</v>
      </c>
      <c r="C10458" s="199">
        <v>14.22</v>
      </c>
      <c r="D10458" s="195">
        <f t="shared" si="357"/>
        <v>1</v>
      </c>
      <c r="E10458"/>
      <c r="F10458" s="200">
        <v>2.21</v>
      </c>
      <c r="G10458" s="201">
        <f t="shared" si="350"/>
        <v>8.2149999999999999</v>
      </c>
      <c r="H10458" s="202">
        <f t="shared" si="351"/>
        <v>2.1933E-4</v>
      </c>
      <c r="I10458" s="203">
        <f t="shared" si="352"/>
        <v>150.54176480999999</v>
      </c>
      <c r="J10458" s="202">
        <f t="shared" si="353"/>
        <v>2.2819444444444444E-4</v>
      </c>
      <c r="K10458" s="203">
        <f t="shared" si="354"/>
        <v>5.3050990098716042</v>
      </c>
      <c r="L10458" s="202">
        <f t="shared" si="355"/>
        <v>2.1933E-4</v>
      </c>
      <c r="M10458" s="203">
        <f t="shared" si="356"/>
        <v>5.0164049500000001</v>
      </c>
    </row>
    <row r="10459" spans="1:13" s="204" customFormat="1" x14ac:dyDescent="0.2">
      <c r="A10459" s="84">
        <v>360</v>
      </c>
      <c r="B10459" s="198">
        <v>43782</v>
      </c>
      <c r="C10459" s="199">
        <v>14.22</v>
      </c>
      <c r="D10459" s="195">
        <f t="shared" si="357"/>
        <v>1</v>
      </c>
      <c r="E10459"/>
      <c r="F10459" s="200">
        <v>2.25</v>
      </c>
      <c r="G10459" s="201">
        <f t="shared" si="350"/>
        <v>8.2349999999999994</v>
      </c>
      <c r="H10459" s="202">
        <f t="shared" si="351"/>
        <v>2.1984000000000001E-4</v>
      </c>
      <c r="I10459" s="203">
        <f t="shared" si="352"/>
        <v>150.57485990999999</v>
      </c>
      <c r="J10459" s="202">
        <f t="shared" si="353"/>
        <v>2.2874999999999998E-4</v>
      </c>
      <c r="K10459" s="203">
        <f t="shared" si="354"/>
        <v>5.305327759871604</v>
      </c>
      <c r="L10459" s="202">
        <f t="shared" si="355"/>
        <v>2.1984000000000001E-4</v>
      </c>
      <c r="M10459" s="203">
        <f t="shared" si="356"/>
        <v>5.0166247899999998</v>
      </c>
    </row>
    <row r="10460" spans="1:13" s="204" customFormat="1" x14ac:dyDescent="0.2">
      <c r="A10460" s="84">
        <v>360</v>
      </c>
      <c r="B10460" s="198">
        <v>43783</v>
      </c>
      <c r="C10460" s="199">
        <v>14.25</v>
      </c>
      <c r="D10460" s="195">
        <f t="shared" si="357"/>
        <v>1</v>
      </c>
      <c r="E10460"/>
      <c r="F10460" s="200">
        <v>2.25</v>
      </c>
      <c r="G10460" s="201">
        <f t="shared" si="350"/>
        <v>8.25</v>
      </c>
      <c r="H10460" s="202">
        <f t="shared" si="351"/>
        <v>2.2023E-4</v>
      </c>
      <c r="I10460" s="203">
        <f t="shared" si="352"/>
        <v>150.60802100999999</v>
      </c>
      <c r="J10460" s="202">
        <f t="shared" si="353"/>
        <v>2.2916666666666666E-4</v>
      </c>
      <c r="K10460" s="203">
        <f t="shared" si="354"/>
        <v>5.3055569265382703</v>
      </c>
      <c r="L10460" s="202">
        <f t="shared" si="355"/>
        <v>2.2023E-4</v>
      </c>
      <c r="M10460" s="203">
        <f t="shared" si="356"/>
        <v>5.0168450199999999</v>
      </c>
    </row>
    <row r="10461" spans="1:13" s="204" customFormat="1" x14ac:dyDescent="0.2">
      <c r="A10461" s="84">
        <v>360</v>
      </c>
      <c r="B10461" s="198">
        <v>43784</v>
      </c>
      <c r="C10461" s="199">
        <v>14.25</v>
      </c>
      <c r="D10461" s="195">
        <f t="shared" si="357"/>
        <v>1</v>
      </c>
      <c r="E10461"/>
      <c r="F10461" s="200">
        <v>2.2400000000000002</v>
      </c>
      <c r="G10461" s="201">
        <f t="shared" si="350"/>
        <v>8.245000000000001</v>
      </c>
      <c r="H10461" s="202">
        <f t="shared" si="351"/>
        <v>2.2010000000000001E-4</v>
      </c>
      <c r="I10461" s="203">
        <f t="shared" si="352"/>
        <v>150.64116984</v>
      </c>
      <c r="J10461" s="202">
        <f t="shared" si="353"/>
        <v>2.2902777777777781E-4</v>
      </c>
      <c r="K10461" s="203">
        <f t="shared" si="354"/>
        <v>5.3057859543160477</v>
      </c>
      <c r="L10461" s="202">
        <f t="shared" si="355"/>
        <v>2.2010000000000001E-4</v>
      </c>
      <c r="M10461" s="203">
        <f t="shared" si="356"/>
        <v>5.0170651199999998</v>
      </c>
    </row>
    <row r="10462" spans="1:13" s="204" customFormat="1" x14ac:dyDescent="0.2">
      <c r="A10462" s="84">
        <v>360</v>
      </c>
      <c r="B10462" s="198">
        <v>43785</v>
      </c>
      <c r="C10462" s="199">
        <v>14.25</v>
      </c>
      <c r="D10462" s="195">
        <f t="shared" si="357"/>
        <v>1</v>
      </c>
      <c r="E10462"/>
      <c r="F10462" s="200">
        <v>2.2400000000000002</v>
      </c>
      <c r="G10462" s="201">
        <f t="shared" si="350"/>
        <v>8.245000000000001</v>
      </c>
      <c r="H10462" s="202">
        <f t="shared" si="351"/>
        <v>2.2010000000000001E-4</v>
      </c>
      <c r="I10462" s="203">
        <f t="shared" si="352"/>
        <v>150.67432596</v>
      </c>
      <c r="J10462" s="202">
        <f t="shared" si="353"/>
        <v>2.2902777777777781E-4</v>
      </c>
      <c r="K10462" s="203">
        <f t="shared" si="354"/>
        <v>5.3060149820938252</v>
      </c>
      <c r="L10462" s="202">
        <f t="shared" si="355"/>
        <v>2.2010000000000001E-4</v>
      </c>
      <c r="M10462" s="203">
        <f t="shared" si="356"/>
        <v>5.0172852199999998</v>
      </c>
    </row>
    <row r="10463" spans="1:13" s="204" customFormat="1" x14ac:dyDescent="0.2">
      <c r="A10463" s="84">
        <v>360</v>
      </c>
      <c r="B10463" s="198">
        <v>43786</v>
      </c>
      <c r="C10463" s="199">
        <v>14.25</v>
      </c>
      <c r="D10463" s="195">
        <f t="shared" si="357"/>
        <v>1</v>
      </c>
      <c r="E10463"/>
      <c r="F10463" s="200">
        <v>2.2400000000000002</v>
      </c>
      <c r="G10463" s="201">
        <f t="shared" si="350"/>
        <v>8.245000000000001</v>
      </c>
      <c r="H10463" s="202">
        <f t="shared" si="351"/>
        <v>2.2010000000000001E-4</v>
      </c>
      <c r="I10463" s="203">
        <f t="shared" si="352"/>
        <v>150.70748938</v>
      </c>
      <c r="J10463" s="202">
        <f t="shared" si="353"/>
        <v>2.2902777777777781E-4</v>
      </c>
      <c r="K10463" s="203">
        <f t="shared" si="354"/>
        <v>5.3062440098716026</v>
      </c>
      <c r="L10463" s="202">
        <f t="shared" si="355"/>
        <v>2.2010000000000001E-4</v>
      </c>
      <c r="M10463" s="203">
        <f t="shared" si="356"/>
        <v>5.0175053199999997</v>
      </c>
    </row>
    <row r="10464" spans="1:13" s="204" customFormat="1" x14ac:dyDescent="0.2">
      <c r="A10464" s="84">
        <v>360</v>
      </c>
      <c r="B10464" s="198">
        <v>43787</v>
      </c>
      <c r="C10464" s="199">
        <v>14.21</v>
      </c>
      <c r="D10464" s="195">
        <f t="shared" si="357"/>
        <v>1</v>
      </c>
      <c r="E10464"/>
      <c r="F10464" s="200">
        <v>2.25</v>
      </c>
      <c r="G10464" s="201">
        <f t="shared" si="350"/>
        <v>8.23</v>
      </c>
      <c r="H10464" s="202">
        <f t="shared" si="351"/>
        <v>2.1971E-4</v>
      </c>
      <c r="I10464" s="203">
        <f t="shared" si="352"/>
        <v>150.74060132</v>
      </c>
      <c r="J10464" s="202">
        <f t="shared" si="353"/>
        <v>2.2861111111111113E-4</v>
      </c>
      <c r="K10464" s="203">
        <f t="shared" si="354"/>
        <v>5.3064726209827136</v>
      </c>
      <c r="L10464" s="202">
        <f t="shared" si="355"/>
        <v>2.1971E-4</v>
      </c>
      <c r="M10464" s="203">
        <f t="shared" si="356"/>
        <v>5.0177250300000003</v>
      </c>
    </row>
    <row r="10465" spans="1:13" s="204" customFormat="1" x14ac:dyDescent="0.2">
      <c r="A10465" s="84">
        <v>360</v>
      </c>
      <c r="B10465" s="198">
        <v>43788</v>
      </c>
      <c r="C10465" s="199">
        <v>14.2</v>
      </c>
      <c r="D10465" s="195">
        <f t="shared" si="357"/>
        <v>1</v>
      </c>
      <c r="E10465"/>
      <c r="F10465" s="200">
        <v>2.2400000000000002</v>
      </c>
      <c r="G10465" s="201">
        <f t="shared" si="350"/>
        <v>8.2199999999999989</v>
      </c>
      <c r="H10465" s="202">
        <f t="shared" si="351"/>
        <v>2.1945999999999999E-4</v>
      </c>
      <c r="I10465" s="203">
        <f t="shared" si="352"/>
        <v>150.77368285</v>
      </c>
      <c r="J10465" s="202">
        <f t="shared" si="353"/>
        <v>2.2833333333333329E-4</v>
      </c>
      <c r="K10465" s="203">
        <f t="shared" si="354"/>
        <v>5.3067009543160468</v>
      </c>
      <c r="L10465" s="202">
        <f t="shared" si="355"/>
        <v>2.1945999999999999E-4</v>
      </c>
      <c r="M10465" s="203">
        <f t="shared" si="356"/>
        <v>5.0179444899999996</v>
      </c>
    </row>
    <row r="10466" spans="1:13" s="204" customFormat="1" x14ac:dyDescent="0.2">
      <c r="A10466" s="84">
        <v>360</v>
      </c>
      <c r="B10466" s="198">
        <v>43789</v>
      </c>
      <c r="C10466" s="199">
        <v>14.19</v>
      </c>
      <c r="D10466" s="195">
        <f t="shared" si="357"/>
        <v>1</v>
      </c>
      <c r="E10466"/>
      <c r="F10466" s="200">
        <v>2.2400000000000002</v>
      </c>
      <c r="G10466" s="201">
        <f t="shared" si="350"/>
        <v>8.2149999999999999</v>
      </c>
      <c r="H10466" s="202">
        <f t="shared" si="351"/>
        <v>2.1933E-4</v>
      </c>
      <c r="I10466" s="203">
        <f t="shared" si="352"/>
        <v>150.80675203999999</v>
      </c>
      <c r="J10466" s="202">
        <f t="shared" si="353"/>
        <v>2.2819444444444444E-4</v>
      </c>
      <c r="K10466" s="203">
        <f t="shared" si="354"/>
        <v>5.3069291487604913</v>
      </c>
      <c r="L10466" s="202">
        <f t="shared" si="355"/>
        <v>2.1933E-4</v>
      </c>
      <c r="M10466" s="203">
        <f t="shared" si="356"/>
        <v>5.0181638199999998</v>
      </c>
    </row>
    <row r="10467" spans="1:13" s="204" customFormat="1" x14ac:dyDescent="0.2">
      <c r="A10467" s="84">
        <v>360</v>
      </c>
      <c r="B10467" s="198">
        <v>43790</v>
      </c>
      <c r="C10467" s="199">
        <v>14.15</v>
      </c>
      <c r="D10467" s="195">
        <f t="shared" si="357"/>
        <v>1</v>
      </c>
      <c r="E10467"/>
      <c r="F10467" s="200">
        <v>2.2400000000000002</v>
      </c>
      <c r="G10467" s="201">
        <f t="shared" si="350"/>
        <v>8.1950000000000003</v>
      </c>
      <c r="H10467" s="202">
        <f t="shared" si="351"/>
        <v>2.1882E-4</v>
      </c>
      <c r="I10467" s="203">
        <f t="shared" si="352"/>
        <v>150.83975157</v>
      </c>
      <c r="J10467" s="202">
        <f t="shared" si="353"/>
        <v>2.276388888888889E-4</v>
      </c>
      <c r="K10467" s="203">
        <f t="shared" si="354"/>
        <v>5.3071567876493804</v>
      </c>
      <c r="L10467" s="202">
        <f t="shared" si="355"/>
        <v>2.1882E-4</v>
      </c>
      <c r="M10467" s="203">
        <f t="shared" si="356"/>
        <v>5.0183826399999996</v>
      </c>
    </row>
    <row r="10468" spans="1:13" s="204" customFormat="1" x14ac:dyDescent="0.2">
      <c r="A10468" s="84">
        <v>360</v>
      </c>
      <c r="B10468" s="198">
        <v>43791</v>
      </c>
      <c r="C10468" s="199">
        <v>14.1</v>
      </c>
      <c r="D10468" s="195">
        <f t="shared" si="357"/>
        <v>1</v>
      </c>
      <c r="E10468"/>
      <c r="F10468" s="200">
        <v>2.23</v>
      </c>
      <c r="G10468" s="201">
        <f t="shared" si="350"/>
        <v>8.1649999999999991</v>
      </c>
      <c r="H10468" s="202">
        <f t="shared" si="351"/>
        <v>2.1804999999999999E-4</v>
      </c>
      <c r="I10468" s="203">
        <f t="shared" si="352"/>
        <v>150.87264218000001</v>
      </c>
      <c r="J10468" s="202">
        <f t="shared" si="353"/>
        <v>2.2680555555555553E-4</v>
      </c>
      <c r="K10468" s="203">
        <f t="shared" si="354"/>
        <v>5.3073835932049356</v>
      </c>
      <c r="L10468" s="202">
        <f t="shared" si="355"/>
        <v>2.1804999999999999E-4</v>
      </c>
      <c r="M10468" s="203">
        <f t="shared" si="356"/>
        <v>5.0186006900000004</v>
      </c>
    </row>
    <row r="10469" spans="1:13" s="204" customFormat="1" x14ac:dyDescent="0.2">
      <c r="A10469" s="84">
        <v>360</v>
      </c>
      <c r="B10469" s="198">
        <v>43792</v>
      </c>
      <c r="C10469" s="199">
        <v>14.1</v>
      </c>
      <c r="D10469" s="195">
        <f t="shared" si="357"/>
        <v>1</v>
      </c>
      <c r="E10469"/>
      <c r="F10469" s="200">
        <v>2.23</v>
      </c>
      <c r="G10469" s="201">
        <f t="shared" si="350"/>
        <v>8.1649999999999991</v>
      </c>
      <c r="H10469" s="202">
        <f t="shared" si="351"/>
        <v>2.1804999999999999E-4</v>
      </c>
      <c r="I10469" s="203">
        <f t="shared" si="352"/>
        <v>150.90553996</v>
      </c>
      <c r="J10469" s="202">
        <f t="shared" si="353"/>
        <v>2.2680555555555553E-4</v>
      </c>
      <c r="K10469" s="203">
        <f t="shared" si="354"/>
        <v>5.3076103987604908</v>
      </c>
      <c r="L10469" s="202">
        <f t="shared" si="355"/>
        <v>2.1804999999999999E-4</v>
      </c>
      <c r="M10469" s="203">
        <f t="shared" si="356"/>
        <v>5.0188187400000004</v>
      </c>
    </row>
    <row r="10470" spans="1:13" s="204" customFormat="1" x14ac:dyDescent="0.2">
      <c r="A10470" s="84">
        <v>360</v>
      </c>
      <c r="B10470" s="198">
        <v>43793</v>
      </c>
      <c r="C10470" s="199">
        <v>14.1</v>
      </c>
      <c r="D10470" s="195">
        <f t="shared" si="357"/>
        <v>1</v>
      </c>
      <c r="E10470"/>
      <c r="F10470" s="200">
        <v>2.23</v>
      </c>
      <c r="G10470" s="201">
        <f t="shared" si="350"/>
        <v>8.1649999999999991</v>
      </c>
      <c r="H10470" s="202">
        <f t="shared" si="351"/>
        <v>2.1804999999999999E-4</v>
      </c>
      <c r="I10470" s="203">
        <f t="shared" si="352"/>
        <v>150.93844490999999</v>
      </c>
      <c r="J10470" s="202">
        <f t="shared" si="353"/>
        <v>2.2680555555555553E-4</v>
      </c>
      <c r="K10470" s="203">
        <f t="shared" si="354"/>
        <v>5.307837204316046</v>
      </c>
      <c r="L10470" s="202">
        <f t="shared" si="355"/>
        <v>2.1804999999999999E-4</v>
      </c>
      <c r="M10470" s="203">
        <f t="shared" si="356"/>
        <v>5.0190367900000004</v>
      </c>
    </row>
    <row r="10471" spans="1:13" s="204" customFormat="1" x14ac:dyDescent="0.2">
      <c r="A10471" s="84">
        <v>360</v>
      </c>
      <c r="B10471" s="198">
        <v>43794</v>
      </c>
      <c r="C10471" s="199">
        <v>14.11</v>
      </c>
      <c r="D10471" s="195">
        <f t="shared" si="357"/>
        <v>1</v>
      </c>
      <c r="E10471"/>
      <c r="F10471" s="200">
        <v>2.23</v>
      </c>
      <c r="G10471" s="201">
        <f t="shared" si="350"/>
        <v>8.17</v>
      </c>
      <c r="H10471" s="202">
        <f t="shared" si="351"/>
        <v>2.1817000000000001E-4</v>
      </c>
      <c r="I10471" s="203">
        <f t="shared" si="352"/>
        <v>150.97137515</v>
      </c>
      <c r="J10471" s="202">
        <f t="shared" si="353"/>
        <v>2.2694444444444444E-4</v>
      </c>
      <c r="K10471" s="203">
        <f t="shared" si="354"/>
        <v>5.30806414876049</v>
      </c>
      <c r="L10471" s="202">
        <f t="shared" si="355"/>
        <v>2.1817000000000001E-4</v>
      </c>
      <c r="M10471" s="203">
        <f t="shared" si="356"/>
        <v>5.0192549599999996</v>
      </c>
    </row>
    <row r="10472" spans="1:13" s="204" customFormat="1" x14ac:dyDescent="0.2">
      <c r="A10472" s="84">
        <v>360</v>
      </c>
      <c r="B10472" s="198">
        <v>43795</v>
      </c>
      <c r="C10472" s="199">
        <v>14.17</v>
      </c>
      <c r="D10472" s="195">
        <f t="shared" si="357"/>
        <v>1</v>
      </c>
      <c r="E10472"/>
      <c r="F10472" s="200">
        <v>2.21</v>
      </c>
      <c r="G10472" s="201">
        <f t="shared" si="350"/>
        <v>8.19</v>
      </c>
      <c r="H10472" s="202">
        <f t="shared" si="351"/>
        <v>2.1869000000000001E-4</v>
      </c>
      <c r="I10472" s="203">
        <f t="shared" si="352"/>
        <v>151.00439108</v>
      </c>
      <c r="J10472" s="202">
        <f t="shared" si="353"/>
        <v>2.2749999999999997E-4</v>
      </c>
      <c r="K10472" s="203">
        <f t="shared" si="354"/>
        <v>5.3082916487604903</v>
      </c>
      <c r="L10472" s="202">
        <f t="shared" si="355"/>
        <v>2.1869000000000001E-4</v>
      </c>
      <c r="M10472" s="203">
        <f t="shared" si="356"/>
        <v>5.0194736500000001</v>
      </c>
    </row>
    <row r="10473" spans="1:13" s="204" customFormat="1" x14ac:dyDescent="0.2">
      <c r="A10473" s="84">
        <v>360</v>
      </c>
      <c r="B10473" s="198">
        <v>43796</v>
      </c>
      <c r="C10473" s="199">
        <v>14.16</v>
      </c>
      <c r="D10473" s="195">
        <f t="shared" si="357"/>
        <v>1</v>
      </c>
      <c r="E10473"/>
      <c r="F10473" s="200">
        <v>2.21</v>
      </c>
      <c r="G10473" s="201">
        <f t="shared" si="350"/>
        <v>8.1850000000000005</v>
      </c>
      <c r="H10473" s="202">
        <f t="shared" si="351"/>
        <v>2.1855999999999999E-4</v>
      </c>
      <c r="I10473" s="203">
        <f t="shared" si="352"/>
        <v>151.0373946</v>
      </c>
      <c r="J10473" s="202">
        <f t="shared" si="353"/>
        <v>2.2736111111111112E-4</v>
      </c>
      <c r="K10473" s="203">
        <f t="shared" si="354"/>
        <v>5.3085190098716017</v>
      </c>
      <c r="L10473" s="202">
        <f t="shared" si="355"/>
        <v>2.1855999999999999E-4</v>
      </c>
      <c r="M10473" s="203">
        <f t="shared" si="356"/>
        <v>5.0196922099999997</v>
      </c>
    </row>
    <row r="10474" spans="1:13" s="204" customFormat="1" x14ac:dyDescent="0.2">
      <c r="A10474" s="84">
        <v>360</v>
      </c>
      <c r="B10474" s="198">
        <v>43797</v>
      </c>
      <c r="C10474" s="199">
        <v>14.16</v>
      </c>
      <c r="D10474" s="195">
        <f t="shared" si="357"/>
        <v>1</v>
      </c>
      <c r="E10474"/>
      <c r="F10474" s="200">
        <v>2.38</v>
      </c>
      <c r="G10474" s="201">
        <f t="shared" si="350"/>
        <v>8.27</v>
      </c>
      <c r="H10474" s="202">
        <f t="shared" si="351"/>
        <v>2.2074E-4</v>
      </c>
      <c r="I10474" s="203">
        <f t="shared" si="352"/>
        <v>151.07073459</v>
      </c>
      <c r="J10474" s="202">
        <f t="shared" si="353"/>
        <v>2.297222222222222E-4</v>
      </c>
      <c r="K10474" s="203">
        <f t="shared" si="354"/>
        <v>5.3087487320938243</v>
      </c>
      <c r="L10474" s="202">
        <f t="shared" si="355"/>
        <v>2.2074E-4</v>
      </c>
      <c r="M10474" s="203">
        <f t="shared" si="356"/>
        <v>5.0199129500000002</v>
      </c>
    </row>
    <row r="10475" spans="1:13" s="204" customFormat="1" x14ac:dyDescent="0.2">
      <c r="A10475" s="84">
        <v>360</v>
      </c>
      <c r="B10475" s="198">
        <v>43798</v>
      </c>
      <c r="C10475" s="199">
        <v>14.14</v>
      </c>
      <c r="D10475" s="195">
        <f t="shared" si="357"/>
        <v>1</v>
      </c>
      <c r="E10475"/>
      <c r="F10475" s="200">
        <v>2.38</v>
      </c>
      <c r="G10475" s="201">
        <f t="shared" si="350"/>
        <v>8.26</v>
      </c>
      <c r="H10475" s="202">
        <f t="shared" si="351"/>
        <v>2.2048E-4</v>
      </c>
      <c r="I10475" s="203">
        <f t="shared" si="352"/>
        <v>151.10404267000001</v>
      </c>
      <c r="J10475" s="202">
        <f t="shared" si="353"/>
        <v>2.2944444444444444E-4</v>
      </c>
      <c r="K10475" s="203">
        <f t="shared" si="354"/>
        <v>5.3089781765382691</v>
      </c>
      <c r="L10475" s="202">
        <f t="shared" si="355"/>
        <v>2.2048E-4</v>
      </c>
      <c r="M10475" s="203">
        <f t="shared" si="356"/>
        <v>5.0201334299999996</v>
      </c>
    </row>
    <row r="10476" spans="1:13" s="204" customFormat="1" x14ac:dyDescent="0.2">
      <c r="A10476" s="84">
        <v>360</v>
      </c>
      <c r="B10476" s="198">
        <v>43799</v>
      </c>
      <c r="C10476" s="199">
        <v>14.14</v>
      </c>
      <c r="D10476" s="195">
        <f t="shared" si="357"/>
        <v>1</v>
      </c>
      <c r="E10476"/>
      <c r="F10476" s="200">
        <v>2.38</v>
      </c>
      <c r="G10476" s="201">
        <f t="shared" si="350"/>
        <v>8.26</v>
      </c>
      <c r="H10476" s="202">
        <f t="shared" si="351"/>
        <v>2.2048E-4</v>
      </c>
      <c r="I10476" s="203">
        <f t="shared" si="352"/>
        <v>151.13735808999999</v>
      </c>
      <c r="J10476" s="202">
        <f t="shared" si="353"/>
        <v>2.2944444444444444E-4</v>
      </c>
      <c r="K10476" s="203">
        <f t="shared" si="354"/>
        <v>5.3092076209827139</v>
      </c>
      <c r="L10476" s="202">
        <f t="shared" si="355"/>
        <v>2.2048E-4</v>
      </c>
      <c r="M10476" s="203">
        <f t="shared" si="356"/>
        <v>5.0203539099999999</v>
      </c>
    </row>
    <row r="10477" spans="1:13" s="204" customFormat="1" x14ac:dyDescent="0.2">
      <c r="A10477" s="84">
        <v>360</v>
      </c>
      <c r="B10477" s="198">
        <v>43800</v>
      </c>
      <c r="C10477" s="199">
        <v>14.14</v>
      </c>
      <c r="D10477" s="195">
        <f t="shared" si="357"/>
        <v>1</v>
      </c>
      <c r="E10477"/>
      <c r="F10477" s="200">
        <v>2.38</v>
      </c>
      <c r="G10477" s="201">
        <f t="shared" si="350"/>
        <v>8.26</v>
      </c>
      <c r="H10477" s="202">
        <f t="shared" si="351"/>
        <v>2.2048E-4</v>
      </c>
      <c r="I10477" s="203">
        <f t="shared" si="352"/>
        <v>151.17068085</v>
      </c>
      <c r="J10477" s="202">
        <f t="shared" si="353"/>
        <v>2.2944444444444444E-4</v>
      </c>
      <c r="K10477" s="203">
        <f t="shared" si="354"/>
        <v>5.3094370654271588</v>
      </c>
      <c r="L10477" s="202">
        <f t="shared" si="355"/>
        <v>2.2048E-4</v>
      </c>
      <c r="M10477" s="203">
        <f t="shared" si="356"/>
        <v>5.0205743900000002</v>
      </c>
    </row>
    <row r="10478" spans="1:13" s="204" customFormat="1" x14ac:dyDescent="0.2">
      <c r="A10478" s="84">
        <v>360</v>
      </c>
      <c r="B10478" s="198">
        <v>43801</v>
      </c>
      <c r="C10478" s="199">
        <v>14.1</v>
      </c>
      <c r="D10478" s="195">
        <f t="shared" si="357"/>
        <v>1</v>
      </c>
      <c r="E10478"/>
      <c r="F10478" s="200">
        <v>2.2799999999999998</v>
      </c>
      <c r="G10478" s="201">
        <f t="shared" si="350"/>
        <v>8.19</v>
      </c>
      <c r="H10478" s="202">
        <f t="shared" si="351"/>
        <v>2.1869000000000001E-4</v>
      </c>
      <c r="I10478" s="203">
        <f t="shared" si="352"/>
        <v>151.20374036999999</v>
      </c>
      <c r="J10478" s="202">
        <f t="shared" si="353"/>
        <v>2.2749999999999997E-4</v>
      </c>
      <c r="K10478" s="203">
        <f t="shared" si="354"/>
        <v>5.309664565427159</v>
      </c>
      <c r="L10478" s="202">
        <f t="shared" si="355"/>
        <v>2.1869000000000001E-4</v>
      </c>
      <c r="M10478" s="203">
        <f t="shared" si="356"/>
        <v>5.0207930799999998</v>
      </c>
    </row>
    <row r="10479" spans="1:13" s="204" customFormat="1" x14ac:dyDescent="0.2">
      <c r="A10479" s="84">
        <v>360</v>
      </c>
      <c r="B10479" s="198">
        <v>43802</v>
      </c>
      <c r="C10479" s="199">
        <v>14.13</v>
      </c>
      <c r="D10479" s="195">
        <f t="shared" si="357"/>
        <v>1</v>
      </c>
      <c r="E10479"/>
      <c r="F10479" s="200">
        <v>2.2000000000000002</v>
      </c>
      <c r="G10479" s="201">
        <f t="shared" si="350"/>
        <v>8.1650000000000009</v>
      </c>
      <c r="H10479" s="202">
        <f t="shared" si="351"/>
        <v>2.1804999999999999E-4</v>
      </c>
      <c r="I10479" s="203">
        <f t="shared" si="352"/>
        <v>151.23671035000001</v>
      </c>
      <c r="J10479" s="202">
        <f t="shared" si="353"/>
        <v>2.2680555555555559E-4</v>
      </c>
      <c r="K10479" s="203">
        <f t="shared" si="354"/>
        <v>5.3098913709827142</v>
      </c>
      <c r="L10479" s="202">
        <f t="shared" si="355"/>
        <v>2.1804999999999999E-4</v>
      </c>
      <c r="M10479" s="203">
        <f t="shared" si="356"/>
        <v>5.0210111299999998</v>
      </c>
    </row>
    <row r="10480" spans="1:13" s="204" customFormat="1" x14ac:dyDescent="0.2">
      <c r="A10480" s="84">
        <v>360</v>
      </c>
      <c r="B10480" s="198">
        <v>43803</v>
      </c>
      <c r="C10480" s="199">
        <v>14.12</v>
      </c>
      <c r="D10480" s="195">
        <f t="shared" si="357"/>
        <v>1</v>
      </c>
      <c r="E10480"/>
      <c r="F10480" s="200">
        <v>2.2000000000000002</v>
      </c>
      <c r="G10480" s="201">
        <f t="shared" si="350"/>
        <v>8.16</v>
      </c>
      <c r="H10480" s="202">
        <f t="shared" si="351"/>
        <v>2.1792E-4</v>
      </c>
      <c r="I10480" s="203">
        <f t="shared" si="352"/>
        <v>151.26966784999999</v>
      </c>
      <c r="J10480" s="202">
        <f t="shared" si="353"/>
        <v>2.2666666666666668E-4</v>
      </c>
      <c r="K10480" s="203">
        <f t="shared" si="354"/>
        <v>5.3101180376493806</v>
      </c>
      <c r="L10480" s="202">
        <f t="shared" si="355"/>
        <v>2.1792E-4</v>
      </c>
      <c r="M10480" s="203">
        <f t="shared" si="356"/>
        <v>5.0212290499999996</v>
      </c>
    </row>
    <row r="10481" spans="1:13" s="204" customFormat="1" x14ac:dyDescent="0.2">
      <c r="A10481" s="84">
        <v>360</v>
      </c>
      <c r="B10481" s="198">
        <v>43804</v>
      </c>
      <c r="C10481" s="199">
        <v>14.1</v>
      </c>
      <c r="D10481" s="195">
        <f t="shared" si="357"/>
        <v>1</v>
      </c>
      <c r="E10481"/>
      <c r="F10481" s="200">
        <v>2.21</v>
      </c>
      <c r="G10481" s="201">
        <f t="shared" si="350"/>
        <v>8.1549999999999994</v>
      </c>
      <c r="H10481" s="202">
        <f t="shared" si="351"/>
        <v>2.1778999999999999E-4</v>
      </c>
      <c r="I10481" s="203">
        <f t="shared" si="352"/>
        <v>151.30261286999999</v>
      </c>
      <c r="J10481" s="202">
        <f t="shared" si="353"/>
        <v>2.2652777777777775E-4</v>
      </c>
      <c r="K10481" s="203">
        <f t="shared" si="354"/>
        <v>5.3103445654271582</v>
      </c>
      <c r="L10481" s="202">
        <f t="shared" si="355"/>
        <v>2.1778999999999999E-4</v>
      </c>
      <c r="M10481" s="203">
        <f t="shared" si="356"/>
        <v>5.0214468400000003</v>
      </c>
    </row>
    <row r="10482" spans="1:13" s="204" customFormat="1" x14ac:dyDescent="0.2">
      <c r="A10482" s="84">
        <v>360</v>
      </c>
      <c r="B10482" s="198">
        <v>43805</v>
      </c>
      <c r="C10482" s="199">
        <v>14.06</v>
      </c>
      <c r="D10482" s="195">
        <f t="shared" si="357"/>
        <v>1</v>
      </c>
      <c r="E10482"/>
      <c r="F10482" s="200">
        <v>2.2000000000000002</v>
      </c>
      <c r="G10482" s="201">
        <f t="shared" si="350"/>
        <v>8.1300000000000008</v>
      </c>
      <c r="H10482" s="202">
        <f t="shared" si="351"/>
        <v>2.1714999999999999E-4</v>
      </c>
      <c r="I10482" s="203">
        <f t="shared" si="352"/>
        <v>151.33546823</v>
      </c>
      <c r="J10482" s="202">
        <f t="shared" si="353"/>
        <v>2.2583333333333337E-4</v>
      </c>
      <c r="K10482" s="203">
        <f t="shared" si="354"/>
        <v>5.3105703987604915</v>
      </c>
      <c r="L10482" s="202">
        <f t="shared" si="355"/>
        <v>2.1714999999999999E-4</v>
      </c>
      <c r="M10482" s="203">
        <f t="shared" si="356"/>
        <v>5.0216639900000004</v>
      </c>
    </row>
    <row r="10483" spans="1:13" s="204" customFormat="1" x14ac:dyDescent="0.2">
      <c r="A10483" s="84">
        <v>360</v>
      </c>
      <c r="B10483" s="198">
        <v>43806</v>
      </c>
      <c r="C10483" s="199">
        <v>14.06</v>
      </c>
      <c r="D10483" s="195">
        <f t="shared" si="357"/>
        <v>1</v>
      </c>
      <c r="E10483"/>
      <c r="F10483" s="200">
        <v>2.2000000000000002</v>
      </c>
      <c r="G10483" s="201">
        <f t="shared" si="350"/>
        <v>8.1300000000000008</v>
      </c>
      <c r="H10483" s="202">
        <f t="shared" si="351"/>
        <v>2.1714999999999999E-4</v>
      </c>
      <c r="I10483" s="203">
        <f t="shared" si="352"/>
        <v>151.36833073</v>
      </c>
      <c r="J10483" s="202">
        <f t="shared" si="353"/>
        <v>2.2583333333333337E-4</v>
      </c>
      <c r="K10483" s="203">
        <f t="shared" si="354"/>
        <v>5.3107962320938249</v>
      </c>
      <c r="L10483" s="202">
        <f t="shared" si="355"/>
        <v>2.1714999999999999E-4</v>
      </c>
      <c r="M10483" s="203">
        <f t="shared" si="356"/>
        <v>5.0218811399999996</v>
      </c>
    </row>
    <row r="10484" spans="1:13" s="204" customFormat="1" x14ac:dyDescent="0.2">
      <c r="A10484" s="84">
        <v>360</v>
      </c>
      <c r="B10484" s="198">
        <v>43807</v>
      </c>
      <c r="C10484" s="199">
        <v>14.06</v>
      </c>
      <c r="D10484" s="195">
        <f t="shared" si="357"/>
        <v>1</v>
      </c>
      <c r="E10484"/>
      <c r="F10484" s="200">
        <v>2.2000000000000002</v>
      </c>
      <c r="G10484" s="201">
        <f t="shared" si="350"/>
        <v>8.1300000000000008</v>
      </c>
      <c r="H10484" s="202">
        <f t="shared" si="351"/>
        <v>2.1714999999999999E-4</v>
      </c>
      <c r="I10484" s="203">
        <f t="shared" si="352"/>
        <v>151.40120035999999</v>
      </c>
      <c r="J10484" s="202">
        <f t="shared" si="353"/>
        <v>2.2583333333333337E-4</v>
      </c>
      <c r="K10484" s="203">
        <f t="shared" si="354"/>
        <v>5.3110220654271583</v>
      </c>
      <c r="L10484" s="202">
        <f t="shared" si="355"/>
        <v>2.1714999999999999E-4</v>
      </c>
      <c r="M10484" s="203">
        <f t="shared" si="356"/>
        <v>5.0220982899999997</v>
      </c>
    </row>
    <row r="10485" spans="1:13" s="204" customFormat="1" x14ac:dyDescent="0.2">
      <c r="A10485" s="84">
        <v>360</v>
      </c>
      <c r="B10485" s="198">
        <v>43808</v>
      </c>
      <c r="C10485" s="199">
        <v>14.03</v>
      </c>
      <c r="D10485" s="195">
        <f t="shared" si="357"/>
        <v>1</v>
      </c>
      <c r="E10485"/>
      <c r="F10485" s="200">
        <v>2.21</v>
      </c>
      <c r="G10485" s="201">
        <f t="shared" si="350"/>
        <v>8.1199999999999992</v>
      </c>
      <c r="H10485" s="202">
        <f t="shared" si="351"/>
        <v>2.1688999999999999E-4</v>
      </c>
      <c r="I10485" s="203">
        <f t="shared" si="352"/>
        <v>151.43403777</v>
      </c>
      <c r="J10485" s="202">
        <f t="shared" si="353"/>
        <v>2.2555555555555553E-4</v>
      </c>
      <c r="K10485" s="203">
        <f t="shared" si="354"/>
        <v>5.311247620982714</v>
      </c>
      <c r="L10485" s="202">
        <f t="shared" si="355"/>
        <v>2.1688999999999999E-4</v>
      </c>
      <c r="M10485" s="203">
        <f t="shared" si="356"/>
        <v>5.0223151799999997</v>
      </c>
    </row>
    <row r="10486" spans="1:13" s="204" customFormat="1" x14ac:dyDescent="0.2">
      <c r="A10486" s="84">
        <v>360</v>
      </c>
      <c r="B10486" s="198">
        <v>43809</v>
      </c>
      <c r="C10486" s="199">
        <v>14.07</v>
      </c>
      <c r="D10486" s="195">
        <f t="shared" si="357"/>
        <v>1</v>
      </c>
      <c r="E10486"/>
      <c r="F10486" s="200">
        <v>2.2000000000000002</v>
      </c>
      <c r="G10486" s="201">
        <f t="shared" si="350"/>
        <v>8.1349999999999998</v>
      </c>
      <c r="H10486" s="202">
        <f t="shared" si="351"/>
        <v>2.1727000000000001E-4</v>
      </c>
      <c r="I10486" s="203">
        <f t="shared" si="352"/>
        <v>151.46693984000001</v>
      </c>
      <c r="J10486" s="202">
        <f t="shared" si="353"/>
        <v>2.2597222222222222E-4</v>
      </c>
      <c r="K10486" s="203">
        <f t="shared" si="354"/>
        <v>5.3114735932049362</v>
      </c>
      <c r="L10486" s="202">
        <f t="shared" si="355"/>
        <v>2.1727000000000001E-4</v>
      </c>
      <c r="M10486" s="203">
        <f t="shared" si="356"/>
        <v>5.0225324499999999</v>
      </c>
    </row>
    <row r="10487" spans="1:13" s="204" customFormat="1" x14ac:dyDescent="0.2">
      <c r="A10487" s="84">
        <v>360</v>
      </c>
      <c r="B10487" s="198">
        <v>43810</v>
      </c>
      <c r="C10487" s="199">
        <v>14.1</v>
      </c>
      <c r="D10487" s="195">
        <f t="shared" si="357"/>
        <v>1</v>
      </c>
      <c r="E10487"/>
      <c r="F10487" s="200">
        <v>2.19</v>
      </c>
      <c r="G10487" s="201">
        <f t="shared" ref="G10487:G10550" si="358">(C10487+F10487)/2</f>
        <v>8.1449999999999996</v>
      </c>
      <c r="H10487" s="202">
        <f t="shared" ref="H10487:H10550" si="359">ROUND(((1+G10487/100)^(1/360))-1,8)</f>
        <v>2.1753000000000001E-4</v>
      </c>
      <c r="I10487" s="203">
        <f t="shared" ref="I10487:I10550" si="360">ROUND(I10486*(1+H10487),8)</f>
        <v>151.49988844000001</v>
      </c>
      <c r="J10487" s="202">
        <f t="shared" ref="J10487:J10550" si="361">((C10487+F10487)/2)/36000</f>
        <v>2.2625E-4</v>
      </c>
      <c r="K10487" s="203">
        <f t="shared" ref="K10487:K10550" si="362">K10486+J10487</f>
        <v>5.311699843204936</v>
      </c>
      <c r="L10487" s="202">
        <f t="shared" ref="L10487:L10550" si="363">ROUND(((1+G10487/100)^(1/360))-1,8)</f>
        <v>2.1753000000000001E-4</v>
      </c>
      <c r="M10487" s="203">
        <f t="shared" ref="M10487:M10550" si="364">ROUND(M10486+L10487,8)</f>
        <v>5.0227499800000004</v>
      </c>
    </row>
    <row r="10488" spans="1:13" s="204" customFormat="1" x14ac:dyDescent="0.2">
      <c r="A10488" s="84">
        <v>360</v>
      </c>
      <c r="B10488" s="198">
        <v>43811</v>
      </c>
      <c r="C10488" s="199">
        <v>14.08</v>
      </c>
      <c r="D10488" s="195">
        <f t="shared" si="357"/>
        <v>1</v>
      </c>
      <c r="E10488"/>
      <c r="F10488" s="200">
        <v>2.17</v>
      </c>
      <c r="G10488" s="201">
        <f t="shared" si="358"/>
        <v>8.125</v>
      </c>
      <c r="H10488" s="202">
        <f t="shared" si="359"/>
        <v>2.1702000000000001E-4</v>
      </c>
      <c r="I10488" s="203">
        <f t="shared" si="360"/>
        <v>151.53276695</v>
      </c>
      <c r="J10488" s="202">
        <f t="shared" si="361"/>
        <v>2.2569444444444443E-4</v>
      </c>
      <c r="K10488" s="203">
        <f t="shared" si="362"/>
        <v>5.3119255376493806</v>
      </c>
      <c r="L10488" s="202">
        <f t="shared" si="363"/>
        <v>2.1702000000000001E-4</v>
      </c>
      <c r="M10488" s="203">
        <f t="shared" si="364"/>
        <v>5.0229670000000004</v>
      </c>
    </row>
    <row r="10489" spans="1:13" s="204" customFormat="1" x14ac:dyDescent="0.2">
      <c r="A10489" s="84">
        <v>360</v>
      </c>
      <c r="B10489" s="198">
        <v>43812</v>
      </c>
      <c r="C10489" s="199">
        <v>14.05</v>
      </c>
      <c r="D10489" s="195">
        <f t="shared" si="357"/>
        <v>1</v>
      </c>
      <c r="E10489"/>
      <c r="F10489" s="200">
        <v>2.14</v>
      </c>
      <c r="G10489" s="201">
        <f t="shared" si="358"/>
        <v>8.0950000000000006</v>
      </c>
      <c r="H10489" s="202">
        <f t="shared" si="359"/>
        <v>2.1625E-4</v>
      </c>
      <c r="I10489" s="203">
        <f t="shared" si="360"/>
        <v>151.56553590999999</v>
      </c>
      <c r="J10489" s="202">
        <f t="shared" si="361"/>
        <v>2.2486111111111112E-4</v>
      </c>
      <c r="K10489" s="203">
        <f t="shared" si="362"/>
        <v>5.3121503987604921</v>
      </c>
      <c r="L10489" s="202">
        <f t="shared" si="363"/>
        <v>2.1625E-4</v>
      </c>
      <c r="M10489" s="203">
        <f t="shared" si="364"/>
        <v>5.0231832499999998</v>
      </c>
    </row>
    <row r="10490" spans="1:13" s="204" customFormat="1" x14ac:dyDescent="0.2">
      <c r="A10490" s="84">
        <v>360</v>
      </c>
      <c r="B10490" s="198">
        <v>43813</v>
      </c>
      <c r="C10490" s="199">
        <v>14.05</v>
      </c>
      <c r="D10490" s="195">
        <f t="shared" si="357"/>
        <v>1</v>
      </c>
      <c r="E10490"/>
      <c r="F10490" s="200">
        <v>2.14</v>
      </c>
      <c r="G10490" s="201">
        <f t="shared" si="358"/>
        <v>8.0950000000000006</v>
      </c>
      <c r="H10490" s="202">
        <f t="shared" si="359"/>
        <v>2.1625E-4</v>
      </c>
      <c r="I10490" s="203">
        <f t="shared" si="360"/>
        <v>151.59831195999999</v>
      </c>
      <c r="J10490" s="202">
        <f t="shared" si="361"/>
        <v>2.2486111111111112E-4</v>
      </c>
      <c r="K10490" s="203">
        <f t="shared" si="362"/>
        <v>5.3123752598716036</v>
      </c>
      <c r="L10490" s="202">
        <f t="shared" si="363"/>
        <v>2.1625E-4</v>
      </c>
      <c r="M10490" s="203">
        <f t="shared" si="364"/>
        <v>5.0233995</v>
      </c>
    </row>
    <row r="10491" spans="1:13" s="204" customFormat="1" x14ac:dyDescent="0.2">
      <c r="A10491" s="84">
        <v>360</v>
      </c>
      <c r="B10491" s="198">
        <v>43814</v>
      </c>
      <c r="C10491" s="199">
        <v>14.05</v>
      </c>
      <c r="D10491" s="195">
        <f t="shared" si="357"/>
        <v>1</v>
      </c>
      <c r="E10491"/>
      <c r="F10491" s="200">
        <v>2.14</v>
      </c>
      <c r="G10491" s="201">
        <f t="shared" si="358"/>
        <v>8.0950000000000006</v>
      </c>
      <c r="H10491" s="202">
        <f t="shared" si="359"/>
        <v>2.1625E-4</v>
      </c>
      <c r="I10491" s="203">
        <f t="shared" si="360"/>
        <v>151.63109509</v>
      </c>
      <c r="J10491" s="202">
        <f t="shared" si="361"/>
        <v>2.2486111111111112E-4</v>
      </c>
      <c r="K10491" s="203">
        <f t="shared" si="362"/>
        <v>5.3126001209827152</v>
      </c>
      <c r="L10491" s="202">
        <f t="shared" si="363"/>
        <v>2.1625E-4</v>
      </c>
      <c r="M10491" s="203">
        <f t="shared" si="364"/>
        <v>5.0236157500000003</v>
      </c>
    </row>
    <row r="10492" spans="1:13" s="204" customFormat="1" x14ac:dyDescent="0.2">
      <c r="A10492" s="84">
        <v>360</v>
      </c>
      <c r="B10492" s="198">
        <v>43815</v>
      </c>
      <c r="C10492" s="199">
        <v>14.03</v>
      </c>
      <c r="D10492" s="195">
        <f t="shared" si="357"/>
        <v>1</v>
      </c>
      <c r="E10492"/>
      <c r="F10492" s="200">
        <v>2.15</v>
      </c>
      <c r="G10492" s="201">
        <f t="shared" si="358"/>
        <v>8.09</v>
      </c>
      <c r="H10492" s="202">
        <f t="shared" si="359"/>
        <v>2.1612000000000001E-4</v>
      </c>
      <c r="I10492" s="203">
        <f t="shared" si="360"/>
        <v>151.66386560000001</v>
      </c>
      <c r="J10492" s="202">
        <f t="shared" si="361"/>
        <v>2.2472222222222221E-4</v>
      </c>
      <c r="K10492" s="203">
        <f t="shared" si="362"/>
        <v>5.312824843204937</v>
      </c>
      <c r="L10492" s="202">
        <f t="shared" si="363"/>
        <v>2.1612000000000001E-4</v>
      </c>
      <c r="M10492" s="203">
        <f t="shared" si="364"/>
        <v>5.0238318700000004</v>
      </c>
    </row>
    <row r="10493" spans="1:13" s="204" customFormat="1" x14ac:dyDescent="0.2">
      <c r="A10493" s="84">
        <v>360</v>
      </c>
      <c r="B10493" s="198">
        <v>43816</v>
      </c>
      <c r="C10493" s="199">
        <v>13.99</v>
      </c>
      <c r="D10493" s="195">
        <f t="shared" ref="D10493:D10556" si="365">B10493-B10492</f>
        <v>1</v>
      </c>
      <c r="E10493"/>
      <c r="F10493" s="200">
        <v>2.16</v>
      </c>
      <c r="G10493" s="201">
        <f t="shared" si="358"/>
        <v>8.0749999999999993</v>
      </c>
      <c r="H10493" s="202">
        <f t="shared" si="359"/>
        <v>2.1573E-4</v>
      </c>
      <c r="I10493" s="203">
        <f t="shared" si="360"/>
        <v>151.69658405000001</v>
      </c>
      <c r="J10493" s="202">
        <f t="shared" si="361"/>
        <v>2.2430555555555553E-4</v>
      </c>
      <c r="K10493" s="203">
        <f t="shared" si="362"/>
        <v>5.3130491487604923</v>
      </c>
      <c r="L10493" s="202">
        <f t="shared" si="363"/>
        <v>2.1573E-4</v>
      </c>
      <c r="M10493" s="203">
        <f t="shared" si="364"/>
        <v>5.0240476000000003</v>
      </c>
    </row>
    <row r="10494" spans="1:13" s="204" customFormat="1" x14ac:dyDescent="0.2">
      <c r="A10494" s="84">
        <v>360</v>
      </c>
      <c r="B10494" s="198">
        <v>43817</v>
      </c>
      <c r="C10494" s="199">
        <v>13.99</v>
      </c>
      <c r="D10494" s="195">
        <f t="shared" si="365"/>
        <v>1</v>
      </c>
      <c r="E10494"/>
      <c r="F10494" s="200">
        <v>2.16</v>
      </c>
      <c r="G10494" s="201">
        <f t="shared" si="358"/>
        <v>8.0749999999999993</v>
      </c>
      <c r="H10494" s="202">
        <f t="shared" si="359"/>
        <v>2.1573E-4</v>
      </c>
      <c r="I10494" s="203">
        <f t="shared" si="360"/>
        <v>151.72930955000001</v>
      </c>
      <c r="J10494" s="202">
        <f t="shared" si="361"/>
        <v>2.2430555555555553E-4</v>
      </c>
      <c r="K10494" s="203">
        <f t="shared" si="362"/>
        <v>5.3132734543160476</v>
      </c>
      <c r="L10494" s="202">
        <f t="shared" si="363"/>
        <v>2.1573E-4</v>
      </c>
      <c r="M10494" s="203">
        <f t="shared" si="364"/>
        <v>5.0242633300000001</v>
      </c>
    </row>
    <row r="10495" spans="1:13" s="204" customFormat="1" x14ac:dyDescent="0.2">
      <c r="A10495" s="84">
        <v>360</v>
      </c>
      <c r="B10495" s="198">
        <v>43818</v>
      </c>
      <c r="C10495" s="199">
        <v>13.98</v>
      </c>
      <c r="D10495" s="195">
        <f t="shared" si="365"/>
        <v>1</v>
      </c>
      <c r="E10495"/>
      <c r="F10495" s="200">
        <v>2.15</v>
      </c>
      <c r="G10495" s="201">
        <f t="shared" si="358"/>
        <v>8.0649999999999995</v>
      </c>
      <c r="H10495" s="202">
        <f t="shared" si="359"/>
        <v>2.1547999999999999E-4</v>
      </c>
      <c r="I10495" s="203">
        <f t="shared" si="360"/>
        <v>151.76200417999999</v>
      </c>
      <c r="J10495" s="202">
        <f t="shared" si="361"/>
        <v>2.2402777777777777E-4</v>
      </c>
      <c r="K10495" s="203">
        <f t="shared" si="362"/>
        <v>5.3134974820938252</v>
      </c>
      <c r="L10495" s="202">
        <f t="shared" si="363"/>
        <v>2.1547999999999999E-4</v>
      </c>
      <c r="M10495" s="203">
        <f t="shared" si="364"/>
        <v>5.0244788099999997</v>
      </c>
    </row>
    <row r="10496" spans="1:13" s="204" customFormat="1" x14ac:dyDescent="0.2">
      <c r="A10496" s="84">
        <v>360</v>
      </c>
      <c r="B10496" s="198">
        <v>43819</v>
      </c>
      <c r="C10496" s="199">
        <v>13.98</v>
      </c>
      <c r="D10496" s="195">
        <f t="shared" si="365"/>
        <v>1</v>
      </c>
      <c r="E10496"/>
      <c r="F10496" s="200">
        <v>2.14</v>
      </c>
      <c r="G10496" s="201">
        <f t="shared" si="358"/>
        <v>8.06</v>
      </c>
      <c r="H10496" s="202">
        <f t="shared" si="359"/>
        <v>2.1535E-4</v>
      </c>
      <c r="I10496" s="203">
        <f t="shared" si="360"/>
        <v>151.79468613</v>
      </c>
      <c r="J10496" s="202">
        <f t="shared" si="361"/>
        <v>2.2388888888888889E-4</v>
      </c>
      <c r="K10496" s="203">
        <f t="shared" si="362"/>
        <v>5.313721370982714</v>
      </c>
      <c r="L10496" s="202">
        <f t="shared" si="363"/>
        <v>2.1535E-4</v>
      </c>
      <c r="M10496" s="203">
        <f t="shared" si="364"/>
        <v>5.0246941600000001</v>
      </c>
    </row>
    <row r="10497" spans="1:13" s="204" customFormat="1" x14ac:dyDescent="0.2">
      <c r="A10497" s="84">
        <v>360</v>
      </c>
      <c r="B10497" s="198">
        <v>43820</v>
      </c>
      <c r="C10497" s="199">
        <v>13.98</v>
      </c>
      <c r="D10497" s="195">
        <f t="shared" si="365"/>
        <v>1</v>
      </c>
      <c r="E10497"/>
      <c r="F10497" s="200">
        <v>2.14</v>
      </c>
      <c r="G10497" s="201">
        <f t="shared" si="358"/>
        <v>8.06</v>
      </c>
      <c r="H10497" s="202">
        <f t="shared" si="359"/>
        <v>2.1535E-4</v>
      </c>
      <c r="I10497" s="203">
        <f t="shared" si="360"/>
        <v>151.82737512</v>
      </c>
      <c r="J10497" s="202">
        <f t="shared" si="361"/>
        <v>2.2388888888888889E-4</v>
      </c>
      <c r="K10497" s="203">
        <f t="shared" si="362"/>
        <v>5.3139452598716028</v>
      </c>
      <c r="L10497" s="202">
        <f t="shared" si="363"/>
        <v>2.1535E-4</v>
      </c>
      <c r="M10497" s="203">
        <f t="shared" si="364"/>
        <v>5.0249095099999996</v>
      </c>
    </row>
    <row r="10498" spans="1:13" s="204" customFormat="1" x14ac:dyDescent="0.2">
      <c r="A10498" s="84">
        <v>360</v>
      </c>
      <c r="B10498" s="198">
        <v>43821</v>
      </c>
      <c r="C10498" s="199">
        <v>13.98</v>
      </c>
      <c r="D10498" s="195">
        <f t="shared" si="365"/>
        <v>1</v>
      </c>
      <c r="E10498"/>
      <c r="F10498" s="200">
        <v>2.14</v>
      </c>
      <c r="G10498" s="201">
        <f t="shared" si="358"/>
        <v>8.06</v>
      </c>
      <c r="H10498" s="202">
        <f t="shared" si="359"/>
        <v>2.1535E-4</v>
      </c>
      <c r="I10498" s="203">
        <f t="shared" si="360"/>
        <v>151.86007115000001</v>
      </c>
      <c r="J10498" s="202">
        <f t="shared" si="361"/>
        <v>2.2388888888888889E-4</v>
      </c>
      <c r="K10498" s="203">
        <f t="shared" si="362"/>
        <v>5.3141691487604916</v>
      </c>
      <c r="L10498" s="202">
        <f t="shared" si="363"/>
        <v>2.1535E-4</v>
      </c>
      <c r="M10498" s="203">
        <f t="shared" si="364"/>
        <v>5.02512486</v>
      </c>
    </row>
    <row r="10499" spans="1:13" s="204" customFormat="1" x14ac:dyDescent="0.2">
      <c r="A10499" s="84">
        <v>360</v>
      </c>
      <c r="B10499" s="198">
        <v>43822</v>
      </c>
      <c r="C10499" s="199">
        <v>14.05</v>
      </c>
      <c r="D10499" s="195">
        <f t="shared" si="365"/>
        <v>1</v>
      </c>
      <c r="E10499"/>
      <c r="F10499" s="200">
        <v>2.2000000000000002</v>
      </c>
      <c r="G10499" s="201">
        <f t="shared" si="358"/>
        <v>8.125</v>
      </c>
      <c r="H10499" s="202">
        <f t="shared" si="359"/>
        <v>2.1702000000000001E-4</v>
      </c>
      <c r="I10499" s="203">
        <f t="shared" si="360"/>
        <v>151.89302781999999</v>
      </c>
      <c r="J10499" s="202">
        <f t="shared" si="361"/>
        <v>2.2569444444444443E-4</v>
      </c>
      <c r="K10499" s="203">
        <f t="shared" si="362"/>
        <v>5.3143948432049362</v>
      </c>
      <c r="L10499" s="202">
        <f t="shared" si="363"/>
        <v>2.1702000000000001E-4</v>
      </c>
      <c r="M10499" s="203">
        <f t="shared" si="364"/>
        <v>5.02534188</v>
      </c>
    </row>
    <row r="10500" spans="1:13" s="204" customFormat="1" x14ac:dyDescent="0.2">
      <c r="A10500" s="84">
        <v>360</v>
      </c>
      <c r="B10500" s="198">
        <v>43823</v>
      </c>
      <c r="C10500" s="199">
        <v>14.07</v>
      </c>
      <c r="D10500" s="195">
        <f t="shared" si="365"/>
        <v>1</v>
      </c>
      <c r="E10500"/>
      <c r="F10500" s="200">
        <v>2.21</v>
      </c>
      <c r="G10500" s="201">
        <f t="shared" si="358"/>
        <v>8.14</v>
      </c>
      <c r="H10500" s="202">
        <f t="shared" si="359"/>
        <v>2.174E-4</v>
      </c>
      <c r="I10500" s="203">
        <f t="shared" si="360"/>
        <v>151.92604936000001</v>
      </c>
      <c r="J10500" s="202">
        <f t="shared" si="361"/>
        <v>2.2611111111111112E-4</v>
      </c>
      <c r="K10500" s="203">
        <f t="shared" si="362"/>
        <v>5.3146209543160472</v>
      </c>
      <c r="L10500" s="202">
        <f t="shared" si="363"/>
        <v>2.174E-4</v>
      </c>
      <c r="M10500" s="203">
        <f t="shared" si="364"/>
        <v>5.0255592800000004</v>
      </c>
    </row>
    <row r="10501" spans="1:13" s="204" customFormat="1" x14ac:dyDescent="0.2">
      <c r="A10501" s="84">
        <v>360</v>
      </c>
      <c r="B10501" s="198">
        <v>43824</v>
      </c>
      <c r="C10501" s="199">
        <v>14.07</v>
      </c>
      <c r="D10501" s="195">
        <f t="shared" si="365"/>
        <v>1</v>
      </c>
      <c r="E10501"/>
      <c r="F10501" s="200">
        <v>2.21</v>
      </c>
      <c r="G10501" s="201">
        <f t="shared" si="358"/>
        <v>8.14</v>
      </c>
      <c r="H10501" s="202">
        <f t="shared" si="359"/>
        <v>2.174E-4</v>
      </c>
      <c r="I10501" s="203">
        <f t="shared" si="360"/>
        <v>151.95907808000001</v>
      </c>
      <c r="J10501" s="202">
        <f t="shared" si="361"/>
        <v>2.2611111111111112E-4</v>
      </c>
      <c r="K10501" s="203">
        <f t="shared" si="362"/>
        <v>5.3148470654271582</v>
      </c>
      <c r="L10501" s="202">
        <f t="shared" si="363"/>
        <v>2.174E-4</v>
      </c>
      <c r="M10501" s="203">
        <f t="shared" si="364"/>
        <v>5.0257766799999999</v>
      </c>
    </row>
    <row r="10502" spans="1:13" s="204" customFormat="1" x14ac:dyDescent="0.2">
      <c r="A10502" s="84">
        <v>360</v>
      </c>
      <c r="B10502" s="198">
        <v>43825</v>
      </c>
      <c r="C10502" s="199">
        <v>14.15</v>
      </c>
      <c r="D10502" s="195">
        <f t="shared" si="365"/>
        <v>1</v>
      </c>
      <c r="E10502"/>
      <c r="F10502" s="200">
        <v>2.2000000000000002</v>
      </c>
      <c r="G10502" s="201">
        <f t="shared" si="358"/>
        <v>8.1750000000000007</v>
      </c>
      <c r="H10502" s="202">
        <f t="shared" si="359"/>
        <v>2.1829999999999999E-4</v>
      </c>
      <c r="I10502" s="203">
        <f t="shared" si="360"/>
        <v>151.99225075000001</v>
      </c>
      <c r="J10502" s="202">
        <f t="shared" si="361"/>
        <v>2.2708333333333334E-4</v>
      </c>
      <c r="K10502" s="203">
        <f t="shared" si="362"/>
        <v>5.315074148760492</v>
      </c>
      <c r="L10502" s="202">
        <f t="shared" si="363"/>
        <v>2.1829999999999999E-4</v>
      </c>
      <c r="M10502" s="203">
        <f t="shared" si="364"/>
        <v>5.0259949800000001</v>
      </c>
    </row>
    <row r="10503" spans="1:13" s="204" customFormat="1" x14ac:dyDescent="0.2">
      <c r="A10503" s="84">
        <v>360</v>
      </c>
      <c r="B10503" s="198">
        <v>43826</v>
      </c>
      <c r="C10503" s="199">
        <v>14.2</v>
      </c>
      <c r="D10503" s="195">
        <f t="shared" si="365"/>
        <v>1</v>
      </c>
      <c r="E10503"/>
      <c r="F10503" s="200">
        <v>2.21</v>
      </c>
      <c r="G10503" s="201">
        <f t="shared" si="358"/>
        <v>8.2050000000000001</v>
      </c>
      <c r="H10503" s="202">
        <f t="shared" si="359"/>
        <v>2.1907E-4</v>
      </c>
      <c r="I10503" s="203">
        <f t="shared" si="360"/>
        <v>152.02554769</v>
      </c>
      <c r="J10503" s="202">
        <f t="shared" si="361"/>
        <v>2.2791666666666666E-4</v>
      </c>
      <c r="K10503" s="203">
        <f t="shared" si="362"/>
        <v>5.3153020654271588</v>
      </c>
      <c r="L10503" s="202">
        <f t="shared" si="363"/>
        <v>2.1907E-4</v>
      </c>
      <c r="M10503" s="203">
        <f t="shared" si="364"/>
        <v>5.0262140500000001</v>
      </c>
    </row>
    <row r="10504" spans="1:13" s="204" customFormat="1" x14ac:dyDescent="0.2">
      <c r="A10504" s="84">
        <v>360</v>
      </c>
      <c r="B10504" s="198">
        <v>43827</v>
      </c>
      <c r="C10504" s="199">
        <v>14.2</v>
      </c>
      <c r="D10504" s="195">
        <f t="shared" si="365"/>
        <v>1</v>
      </c>
      <c r="E10504"/>
      <c r="F10504" s="200">
        <v>2.21</v>
      </c>
      <c r="G10504" s="201">
        <f t="shared" si="358"/>
        <v>8.2050000000000001</v>
      </c>
      <c r="H10504" s="202">
        <f t="shared" si="359"/>
        <v>2.1907E-4</v>
      </c>
      <c r="I10504" s="203">
        <f t="shared" si="360"/>
        <v>152.05885193</v>
      </c>
      <c r="J10504" s="202">
        <f t="shared" si="361"/>
        <v>2.2791666666666666E-4</v>
      </c>
      <c r="K10504" s="203">
        <f t="shared" si="362"/>
        <v>5.3155299820938255</v>
      </c>
      <c r="L10504" s="202">
        <f t="shared" si="363"/>
        <v>2.1907E-4</v>
      </c>
      <c r="M10504" s="203">
        <f t="shared" si="364"/>
        <v>5.0264331200000001</v>
      </c>
    </row>
    <row r="10505" spans="1:13" s="204" customFormat="1" x14ac:dyDescent="0.2">
      <c r="A10505" s="84">
        <v>360</v>
      </c>
      <c r="B10505" s="198">
        <v>43828</v>
      </c>
      <c r="C10505" s="199">
        <v>14.2</v>
      </c>
      <c r="D10505" s="195">
        <f t="shared" si="365"/>
        <v>1</v>
      </c>
      <c r="E10505"/>
      <c r="F10505" s="200">
        <v>2.21</v>
      </c>
      <c r="G10505" s="201">
        <f t="shared" si="358"/>
        <v>8.2050000000000001</v>
      </c>
      <c r="H10505" s="202">
        <f t="shared" si="359"/>
        <v>2.1907E-4</v>
      </c>
      <c r="I10505" s="203">
        <f t="shared" si="360"/>
        <v>152.09216345999999</v>
      </c>
      <c r="J10505" s="202">
        <f t="shared" si="361"/>
        <v>2.2791666666666666E-4</v>
      </c>
      <c r="K10505" s="203">
        <f t="shared" si="362"/>
        <v>5.3157578987604923</v>
      </c>
      <c r="L10505" s="202">
        <f t="shared" si="363"/>
        <v>2.1907E-4</v>
      </c>
      <c r="M10505" s="203">
        <f t="shared" si="364"/>
        <v>5.0266521900000001</v>
      </c>
    </row>
    <row r="10506" spans="1:13" s="204" customFormat="1" x14ac:dyDescent="0.2">
      <c r="A10506" s="84">
        <v>360</v>
      </c>
      <c r="B10506" s="198">
        <v>43829</v>
      </c>
      <c r="C10506" s="199">
        <v>14.21</v>
      </c>
      <c r="D10506" s="195">
        <f t="shared" si="365"/>
        <v>1</v>
      </c>
      <c r="E10506"/>
      <c r="F10506" s="200">
        <v>2.25</v>
      </c>
      <c r="G10506" s="201">
        <f t="shared" si="358"/>
        <v>8.23</v>
      </c>
      <c r="H10506" s="202">
        <f t="shared" si="359"/>
        <v>2.1971E-4</v>
      </c>
      <c r="I10506" s="203">
        <f t="shared" si="360"/>
        <v>152.12557963</v>
      </c>
      <c r="J10506" s="202">
        <f t="shared" si="361"/>
        <v>2.2861111111111113E-4</v>
      </c>
      <c r="K10506" s="203">
        <f t="shared" si="362"/>
        <v>5.3159865098716033</v>
      </c>
      <c r="L10506" s="202">
        <f t="shared" si="363"/>
        <v>2.1971E-4</v>
      </c>
      <c r="M10506" s="203">
        <f t="shared" si="364"/>
        <v>5.0268718999999997</v>
      </c>
    </row>
    <row r="10507" spans="1:13" s="204" customFormat="1" x14ac:dyDescent="0.2">
      <c r="A10507" s="84">
        <v>360</v>
      </c>
      <c r="B10507" s="198">
        <v>43830</v>
      </c>
      <c r="C10507" s="199">
        <v>14.35</v>
      </c>
      <c r="D10507" s="195">
        <f t="shared" si="365"/>
        <v>1</v>
      </c>
      <c r="E10507"/>
      <c r="F10507" s="200">
        <v>2.25</v>
      </c>
      <c r="G10507" s="201">
        <f t="shared" si="358"/>
        <v>8.3000000000000007</v>
      </c>
      <c r="H10507" s="202">
        <f t="shared" si="359"/>
        <v>2.2151000000000001E-4</v>
      </c>
      <c r="I10507" s="203">
        <f t="shared" si="360"/>
        <v>152.15927697000001</v>
      </c>
      <c r="J10507" s="202">
        <f t="shared" si="361"/>
        <v>2.3055555555555557E-4</v>
      </c>
      <c r="K10507" s="203">
        <f t="shared" si="362"/>
        <v>5.3162170654271588</v>
      </c>
      <c r="L10507" s="202">
        <f t="shared" si="363"/>
        <v>2.2151000000000001E-4</v>
      </c>
      <c r="M10507" s="203">
        <f t="shared" si="364"/>
        <v>5.02709341</v>
      </c>
    </row>
    <row r="10508" spans="1:13" s="204" customFormat="1" x14ac:dyDescent="0.2">
      <c r="A10508" s="84">
        <v>360</v>
      </c>
      <c r="B10508" s="198">
        <v>43831</v>
      </c>
      <c r="C10508" s="199">
        <v>14.35</v>
      </c>
      <c r="D10508" s="195">
        <f t="shared" si="365"/>
        <v>1</v>
      </c>
      <c r="E10508"/>
      <c r="F10508" s="200">
        <v>2.25</v>
      </c>
      <c r="G10508" s="201">
        <f t="shared" si="358"/>
        <v>8.3000000000000007</v>
      </c>
      <c r="H10508" s="202">
        <f t="shared" si="359"/>
        <v>2.2151000000000001E-4</v>
      </c>
      <c r="I10508" s="203">
        <f t="shared" si="360"/>
        <v>152.19298176999999</v>
      </c>
      <c r="J10508" s="202">
        <f t="shared" si="361"/>
        <v>2.3055555555555557E-4</v>
      </c>
      <c r="K10508" s="203">
        <f t="shared" si="362"/>
        <v>5.3164476209827143</v>
      </c>
      <c r="L10508" s="202">
        <f t="shared" si="363"/>
        <v>2.2151000000000001E-4</v>
      </c>
      <c r="M10508" s="203">
        <f t="shared" si="364"/>
        <v>5.0273149200000002</v>
      </c>
    </row>
    <row r="10509" spans="1:13" s="204" customFormat="1" x14ac:dyDescent="0.2">
      <c r="A10509" s="84">
        <v>360</v>
      </c>
      <c r="B10509" s="198">
        <v>43832</v>
      </c>
      <c r="C10509" s="199">
        <v>14.42</v>
      </c>
      <c r="D10509" s="195">
        <f t="shared" si="365"/>
        <v>1</v>
      </c>
      <c r="E10509"/>
      <c r="F10509" s="200">
        <v>2.2400000000000002</v>
      </c>
      <c r="G10509" s="201">
        <f t="shared" si="358"/>
        <v>8.33</v>
      </c>
      <c r="H10509" s="202">
        <f t="shared" si="359"/>
        <v>2.2227999999999999E-4</v>
      </c>
      <c r="I10509" s="203">
        <f t="shared" si="360"/>
        <v>152.22681123000001</v>
      </c>
      <c r="J10509" s="202">
        <f t="shared" si="361"/>
        <v>2.3138888888888889E-4</v>
      </c>
      <c r="K10509" s="203">
        <f t="shared" si="362"/>
        <v>5.3166790098716028</v>
      </c>
      <c r="L10509" s="202">
        <f t="shared" si="363"/>
        <v>2.2227999999999999E-4</v>
      </c>
      <c r="M10509" s="203">
        <f t="shared" si="364"/>
        <v>5.0275372000000003</v>
      </c>
    </row>
    <row r="10510" spans="1:13" s="204" customFormat="1" x14ac:dyDescent="0.2">
      <c r="A10510" s="84">
        <v>360</v>
      </c>
      <c r="B10510" s="198">
        <v>43833</v>
      </c>
      <c r="C10510" s="199">
        <v>14.41</v>
      </c>
      <c r="D10510" s="195">
        <f t="shared" si="365"/>
        <v>1</v>
      </c>
      <c r="E10510"/>
      <c r="F10510" s="200">
        <v>2.13</v>
      </c>
      <c r="G10510" s="201">
        <f t="shared" si="358"/>
        <v>8.27</v>
      </c>
      <c r="H10510" s="202">
        <f t="shared" si="359"/>
        <v>2.2074E-4</v>
      </c>
      <c r="I10510" s="203">
        <f t="shared" si="360"/>
        <v>152.26041377999999</v>
      </c>
      <c r="J10510" s="202">
        <f t="shared" si="361"/>
        <v>2.297222222222222E-4</v>
      </c>
      <c r="K10510" s="203">
        <f t="shared" si="362"/>
        <v>5.3169087320938253</v>
      </c>
      <c r="L10510" s="202">
        <f t="shared" si="363"/>
        <v>2.2074E-4</v>
      </c>
      <c r="M10510" s="203">
        <f t="shared" si="364"/>
        <v>5.0277579399999999</v>
      </c>
    </row>
    <row r="10511" spans="1:13" s="204" customFormat="1" x14ac:dyDescent="0.2">
      <c r="A10511" s="84">
        <v>360</v>
      </c>
      <c r="B10511" s="198">
        <v>43834</v>
      </c>
      <c r="C10511" s="199">
        <v>14.41</v>
      </c>
      <c r="D10511" s="195">
        <f t="shared" si="365"/>
        <v>1</v>
      </c>
      <c r="E10511"/>
      <c r="F10511" s="200">
        <v>2.13</v>
      </c>
      <c r="G10511" s="201">
        <f t="shared" si="358"/>
        <v>8.27</v>
      </c>
      <c r="H10511" s="202">
        <f t="shared" si="359"/>
        <v>2.2074E-4</v>
      </c>
      <c r="I10511" s="203">
        <f t="shared" si="360"/>
        <v>152.29402374</v>
      </c>
      <c r="J10511" s="202">
        <f t="shared" si="361"/>
        <v>2.297222222222222E-4</v>
      </c>
      <c r="K10511" s="203">
        <f t="shared" si="362"/>
        <v>5.3171384543160478</v>
      </c>
      <c r="L10511" s="202">
        <f t="shared" si="363"/>
        <v>2.2074E-4</v>
      </c>
      <c r="M10511" s="203">
        <f t="shared" si="364"/>
        <v>5.0279786800000004</v>
      </c>
    </row>
    <row r="10512" spans="1:13" s="204" customFormat="1" x14ac:dyDescent="0.2">
      <c r="A10512" s="84">
        <v>360</v>
      </c>
      <c r="B10512" s="198">
        <v>43835</v>
      </c>
      <c r="C10512" s="199">
        <v>14.41</v>
      </c>
      <c r="D10512" s="195">
        <f t="shared" si="365"/>
        <v>1</v>
      </c>
      <c r="E10512"/>
      <c r="F10512" s="200">
        <v>2.13</v>
      </c>
      <c r="G10512" s="201">
        <f t="shared" si="358"/>
        <v>8.27</v>
      </c>
      <c r="H10512" s="202">
        <f t="shared" si="359"/>
        <v>2.2074E-4</v>
      </c>
      <c r="I10512" s="203">
        <f t="shared" si="360"/>
        <v>152.32764112000001</v>
      </c>
      <c r="J10512" s="202">
        <f t="shared" si="361"/>
        <v>2.297222222222222E-4</v>
      </c>
      <c r="K10512" s="203">
        <f t="shared" si="362"/>
        <v>5.3173681765382703</v>
      </c>
      <c r="L10512" s="202">
        <f t="shared" si="363"/>
        <v>2.2074E-4</v>
      </c>
      <c r="M10512" s="203">
        <f t="shared" si="364"/>
        <v>5.02819942</v>
      </c>
    </row>
    <row r="10513" spans="1:13" s="204" customFormat="1" x14ac:dyDescent="0.2">
      <c r="A10513" s="84">
        <v>360</v>
      </c>
      <c r="B10513" s="198">
        <v>43836</v>
      </c>
      <c r="C10513" s="199">
        <v>14.41</v>
      </c>
      <c r="D10513" s="195">
        <f t="shared" si="365"/>
        <v>1</v>
      </c>
      <c r="E10513"/>
      <c r="F10513" s="200">
        <v>2.15</v>
      </c>
      <c r="G10513" s="201">
        <f t="shared" si="358"/>
        <v>8.2799999999999994</v>
      </c>
      <c r="H10513" s="202">
        <f t="shared" si="359"/>
        <v>2.2100000000000001E-4</v>
      </c>
      <c r="I10513" s="203">
        <f t="shared" si="360"/>
        <v>152.36130553000001</v>
      </c>
      <c r="J10513" s="202">
        <f t="shared" si="361"/>
        <v>2.2999999999999998E-4</v>
      </c>
      <c r="K10513" s="203">
        <f t="shared" si="362"/>
        <v>5.3175981765382705</v>
      </c>
      <c r="L10513" s="202">
        <f t="shared" si="363"/>
        <v>2.2100000000000001E-4</v>
      </c>
      <c r="M10513" s="203">
        <f t="shared" si="364"/>
        <v>5.0284204199999998</v>
      </c>
    </row>
    <row r="10514" spans="1:13" s="204" customFormat="1" x14ac:dyDescent="0.2">
      <c r="A10514" s="84">
        <v>360</v>
      </c>
      <c r="B10514" s="198">
        <v>43837</v>
      </c>
      <c r="C10514" s="199">
        <v>14.32</v>
      </c>
      <c r="D10514" s="195">
        <f t="shared" si="365"/>
        <v>1</v>
      </c>
      <c r="E10514"/>
      <c r="F10514" s="200">
        <v>2.14</v>
      </c>
      <c r="G10514" s="201">
        <f t="shared" si="358"/>
        <v>8.23</v>
      </c>
      <c r="H10514" s="202">
        <f t="shared" si="359"/>
        <v>2.1971E-4</v>
      </c>
      <c r="I10514" s="203">
        <f t="shared" si="360"/>
        <v>152.39478083</v>
      </c>
      <c r="J10514" s="202">
        <f t="shared" si="361"/>
        <v>2.2861111111111113E-4</v>
      </c>
      <c r="K10514" s="203">
        <f t="shared" si="362"/>
        <v>5.3178267876493814</v>
      </c>
      <c r="L10514" s="202">
        <f t="shared" si="363"/>
        <v>2.1971E-4</v>
      </c>
      <c r="M10514" s="203">
        <f t="shared" si="364"/>
        <v>5.0286401300000003</v>
      </c>
    </row>
    <row r="10515" spans="1:13" s="204" customFormat="1" x14ac:dyDescent="0.2">
      <c r="A10515" s="84">
        <v>360</v>
      </c>
      <c r="B10515" s="198">
        <v>43838</v>
      </c>
      <c r="C10515" s="199">
        <v>14.33</v>
      </c>
      <c r="D10515" s="195">
        <f t="shared" si="365"/>
        <v>1</v>
      </c>
      <c r="E10515"/>
      <c r="F10515" s="200">
        <v>2.14</v>
      </c>
      <c r="G10515" s="201">
        <f t="shared" si="358"/>
        <v>8.2349999999999994</v>
      </c>
      <c r="H10515" s="202">
        <f t="shared" si="359"/>
        <v>2.1984000000000001E-4</v>
      </c>
      <c r="I10515" s="203">
        <f t="shared" si="360"/>
        <v>152.4282833</v>
      </c>
      <c r="J10515" s="202">
        <f t="shared" si="361"/>
        <v>2.2874999999999998E-4</v>
      </c>
      <c r="K10515" s="203">
        <f t="shared" si="362"/>
        <v>5.3180555376493812</v>
      </c>
      <c r="L10515" s="202">
        <f t="shared" si="363"/>
        <v>2.1984000000000001E-4</v>
      </c>
      <c r="M10515" s="203">
        <f t="shared" si="364"/>
        <v>5.0288599700000001</v>
      </c>
    </row>
    <row r="10516" spans="1:13" s="204" customFormat="1" x14ac:dyDescent="0.2">
      <c r="A10516" s="84">
        <v>360</v>
      </c>
      <c r="B10516" s="198">
        <v>43839</v>
      </c>
      <c r="C10516" s="199">
        <v>14.35</v>
      </c>
      <c r="D10516" s="195">
        <f t="shared" si="365"/>
        <v>1</v>
      </c>
      <c r="E10516"/>
      <c r="F10516" s="200">
        <v>2.14</v>
      </c>
      <c r="G10516" s="201">
        <f t="shared" si="358"/>
        <v>8.2449999999999992</v>
      </c>
      <c r="H10516" s="202">
        <f t="shared" si="359"/>
        <v>2.2010000000000001E-4</v>
      </c>
      <c r="I10516" s="203">
        <f t="shared" si="360"/>
        <v>152.46183277</v>
      </c>
      <c r="J10516" s="202">
        <f t="shared" si="361"/>
        <v>2.2902777777777776E-4</v>
      </c>
      <c r="K10516" s="203">
        <f t="shared" si="362"/>
        <v>5.3182845654271587</v>
      </c>
      <c r="L10516" s="202">
        <f t="shared" si="363"/>
        <v>2.2010000000000001E-4</v>
      </c>
      <c r="M10516" s="203">
        <f t="shared" si="364"/>
        <v>5.02908007</v>
      </c>
    </row>
    <row r="10517" spans="1:13" s="204" customFormat="1" x14ac:dyDescent="0.2">
      <c r="A10517" s="84">
        <v>360</v>
      </c>
      <c r="B10517" s="198">
        <v>43840</v>
      </c>
      <c r="C10517" s="199">
        <v>14.37</v>
      </c>
      <c r="D10517" s="195">
        <f t="shared" si="365"/>
        <v>1</v>
      </c>
      <c r="E10517"/>
      <c r="F10517" s="200">
        <v>2.14</v>
      </c>
      <c r="G10517" s="201">
        <f t="shared" si="358"/>
        <v>8.254999999999999</v>
      </c>
      <c r="H10517" s="202">
        <f t="shared" si="359"/>
        <v>2.2036000000000001E-4</v>
      </c>
      <c r="I10517" s="203">
        <f t="shared" si="360"/>
        <v>152.49542926000001</v>
      </c>
      <c r="J10517" s="202">
        <f t="shared" si="361"/>
        <v>2.2930555555555554E-4</v>
      </c>
      <c r="K10517" s="203">
        <f t="shared" si="362"/>
        <v>5.3185138709827138</v>
      </c>
      <c r="L10517" s="202">
        <f t="shared" si="363"/>
        <v>2.2036000000000001E-4</v>
      </c>
      <c r="M10517" s="203">
        <f t="shared" si="364"/>
        <v>5.0293004300000002</v>
      </c>
    </row>
    <row r="10518" spans="1:13" s="204" customFormat="1" x14ac:dyDescent="0.2">
      <c r="A10518" s="84">
        <v>360</v>
      </c>
      <c r="B10518" s="198">
        <v>43841</v>
      </c>
      <c r="C10518" s="199">
        <v>14.37</v>
      </c>
      <c r="D10518" s="195">
        <f t="shared" si="365"/>
        <v>1</v>
      </c>
      <c r="E10518"/>
      <c r="F10518" s="200">
        <v>2.14</v>
      </c>
      <c r="G10518" s="201">
        <f t="shared" si="358"/>
        <v>8.254999999999999</v>
      </c>
      <c r="H10518" s="202">
        <f t="shared" si="359"/>
        <v>2.2036000000000001E-4</v>
      </c>
      <c r="I10518" s="203">
        <f t="shared" si="360"/>
        <v>152.52903315</v>
      </c>
      <c r="J10518" s="202">
        <f t="shared" si="361"/>
        <v>2.2930555555555554E-4</v>
      </c>
      <c r="K10518" s="203">
        <f t="shared" si="362"/>
        <v>5.3187431765382689</v>
      </c>
      <c r="L10518" s="202">
        <f t="shared" si="363"/>
        <v>2.2036000000000001E-4</v>
      </c>
      <c r="M10518" s="203">
        <f t="shared" si="364"/>
        <v>5.0295207900000003</v>
      </c>
    </row>
    <row r="10519" spans="1:13" s="204" customFormat="1" x14ac:dyDescent="0.2">
      <c r="A10519" s="84">
        <v>360</v>
      </c>
      <c r="B10519" s="198">
        <v>43842</v>
      </c>
      <c r="C10519" s="199">
        <v>14.37</v>
      </c>
      <c r="D10519" s="195">
        <f t="shared" si="365"/>
        <v>1</v>
      </c>
      <c r="E10519"/>
      <c r="F10519" s="200">
        <v>2.14</v>
      </c>
      <c r="G10519" s="201">
        <f t="shared" si="358"/>
        <v>8.254999999999999</v>
      </c>
      <c r="H10519" s="202">
        <f t="shared" si="359"/>
        <v>2.2036000000000001E-4</v>
      </c>
      <c r="I10519" s="203">
        <f t="shared" si="360"/>
        <v>152.56264444999999</v>
      </c>
      <c r="J10519" s="202">
        <f t="shared" si="361"/>
        <v>2.2930555555555554E-4</v>
      </c>
      <c r="K10519" s="203">
        <f t="shared" si="362"/>
        <v>5.318972482093824</v>
      </c>
      <c r="L10519" s="202">
        <f t="shared" si="363"/>
        <v>2.2036000000000001E-4</v>
      </c>
      <c r="M10519" s="203">
        <f t="shared" si="364"/>
        <v>5.0297411500000004</v>
      </c>
    </row>
    <row r="10520" spans="1:13" s="204" customFormat="1" x14ac:dyDescent="0.2">
      <c r="A10520" s="84">
        <v>360</v>
      </c>
      <c r="B10520" s="198">
        <v>43843</v>
      </c>
      <c r="C10520" s="199">
        <v>14.41</v>
      </c>
      <c r="D10520" s="195">
        <f t="shared" si="365"/>
        <v>1</v>
      </c>
      <c r="E10520"/>
      <c r="F10520" s="200">
        <v>2.16</v>
      </c>
      <c r="G10520" s="201">
        <f t="shared" si="358"/>
        <v>8.2850000000000001</v>
      </c>
      <c r="H10520" s="202">
        <f t="shared" si="359"/>
        <v>2.2112999999999999E-4</v>
      </c>
      <c r="I10520" s="203">
        <f t="shared" si="360"/>
        <v>152.59638063</v>
      </c>
      <c r="J10520" s="202">
        <f t="shared" si="361"/>
        <v>2.3013888888888888E-4</v>
      </c>
      <c r="K10520" s="203">
        <f t="shared" si="362"/>
        <v>5.319202620982713</v>
      </c>
      <c r="L10520" s="202">
        <f t="shared" si="363"/>
        <v>2.2112999999999999E-4</v>
      </c>
      <c r="M10520" s="203">
        <f t="shared" si="364"/>
        <v>5.0299622800000003</v>
      </c>
    </row>
    <row r="10521" spans="1:13" s="204" customFormat="1" x14ac:dyDescent="0.2">
      <c r="A10521" s="84">
        <v>360</v>
      </c>
      <c r="B10521" s="198">
        <v>43844</v>
      </c>
      <c r="C10521" s="199">
        <v>14.42</v>
      </c>
      <c r="D10521" s="195">
        <f t="shared" si="365"/>
        <v>1</v>
      </c>
      <c r="E10521"/>
      <c r="F10521" s="200">
        <v>2.16</v>
      </c>
      <c r="G10521" s="201">
        <f t="shared" si="358"/>
        <v>8.2899999999999991</v>
      </c>
      <c r="H10521" s="202">
        <f t="shared" si="359"/>
        <v>2.2125000000000001E-4</v>
      </c>
      <c r="I10521" s="203">
        <f t="shared" si="360"/>
        <v>152.63014258000001</v>
      </c>
      <c r="J10521" s="202">
        <f t="shared" si="361"/>
        <v>2.3027777777777776E-4</v>
      </c>
      <c r="K10521" s="203">
        <f t="shared" si="362"/>
        <v>5.3194328987604909</v>
      </c>
      <c r="L10521" s="202">
        <f t="shared" si="363"/>
        <v>2.2125000000000001E-4</v>
      </c>
      <c r="M10521" s="203">
        <f t="shared" si="364"/>
        <v>5.0301835300000004</v>
      </c>
    </row>
    <row r="10522" spans="1:13" s="204" customFormat="1" x14ac:dyDescent="0.2">
      <c r="A10522" s="84">
        <v>360</v>
      </c>
      <c r="B10522" s="198">
        <v>43845</v>
      </c>
      <c r="C10522" s="199">
        <v>14.42</v>
      </c>
      <c r="D10522" s="195">
        <f t="shared" si="365"/>
        <v>1</v>
      </c>
      <c r="E10522"/>
      <c r="F10522" s="200">
        <v>2.15</v>
      </c>
      <c r="G10522" s="201">
        <f t="shared" si="358"/>
        <v>8.2850000000000001</v>
      </c>
      <c r="H10522" s="202">
        <f t="shared" si="359"/>
        <v>2.2112999999999999E-4</v>
      </c>
      <c r="I10522" s="203">
        <f t="shared" si="360"/>
        <v>152.66389368</v>
      </c>
      <c r="J10522" s="202">
        <f t="shared" si="361"/>
        <v>2.3013888888888888E-4</v>
      </c>
      <c r="K10522" s="203">
        <f t="shared" si="362"/>
        <v>5.3196630376493799</v>
      </c>
      <c r="L10522" s="202">
        <f t="shared" si="363"/>
        <v>2.2112999999999999E-4</v>
      </c>
      <c r="M10522" s="203">
        <f t="shared" si="364"/>
        <v>5.0304046600000003</v>
      </c>
    </row>
    <row r="10523" spans="1:13" s="204" customFormat="1" x14ac:dyDescent="0.2">
      <c r="A10523" s="84">
        <v>360</v>
      </c>
      <c r="B10523" s="198">
        <v>43846</v>
      </c>
      <c r="C10523" s="199">
        <v>14.41</v>
      </c>
      <c r="D10523" s="195">
        <f t="shared" si="365"/>
        <v>1</v>
      </c>
      <c r="E10523"/>
      <c r="F10523" s="200">
        <v>2.15</v>
      </c>
      <c r="G10523" s="201">
        <f t="shared" si="358"/>
        <v>8.2799999999999994</v>
      </c>
      <c r="H10523" s="202">
        <f t="shared" si="359"/>
        <v>2.2100000000000001E-4</v>
      </c>
      <c r="I10523" s="203">
        <f t="shared" si="360"/>
        <v>152.6976324</v>
      </c>
      <c r="J10523" s="202">
        <f t="shared" si="361"/>
        <v>2.2999999999999998E-4</v>
      </c>
      <c r="K10523" s="203">
        <f t="shared" si="362"/>
        <v>5.31989303764938</v>
      </c>
      <c r="L10523" s="202">
        <f t="shared" si="363"/>
        <v>2.2100000000000001E-4</v>
      </c>
      <c r="M10523" s="203">
        <f t="shared" si="364"/>
        <v>5.0306256600000001</v>
      </c>
    </row>
    <row r="10524" spans="1:13" s="204" customFormat="1" x14ac:dyDescent="0.2">
      <c r="A10524" s="84">
        <v>360</v>
      </c>
      <c r="B10524" s="198">
        <v>43847</v>
      </c>
      <c r="C10524" s="199">
        <v>14.35</v>
      </c>
      <c r="D10524" s="195">
        <f t="shared" si="365"/>
        <v>1</v>
      </c>
      <c r="E10524"/>
      <c r="F10524" s="200">
        <v>2.15</v>
      </c>
      <c r="G10524" s="201">
        <f t="shared" si="358"/>
        <v>8.25</v>
      </c>
      <c r="H10524" s="202">
        <f t="shared" si="359"/>
        <v>2.2023E-4</v>
      </c>
      <c r="I10524" s="203">
        <f t="shared" si="360"/>
        <v>152.73126099999999</v>
      </c>
      <c r="J10524" s="202">
        <f t="shared" si="361"/>
        <v>2.2916666666666666E-4</v>
      </c>
      <c r="K10524" s="203">
        <f t="shared" si="362"/>
        <v>5.3201222043160463</v>
      </c>
      <c r="L10524" s="202">
        <f t="shared" si="363"/>
        <v>2.2023E-4</v>
      </c>
      <c r="M10524" s="203">
        <f t="shared" si="364"/>
        <v>5.0308458900000002</v>
      </c>
    </row>
    <row r="10525" spans="1:13" s="204" customFormat="1" x14ac:dyDescent="0.2">
      <c r="A10525" s="84">
        <v>360</v>
      </c>
      <c r="B10525" s="198">
        <v>43848</v>
      </c>
      <c r="C10525" s="199">
        <v>14.35</v>
      </c>
      <c r="D10525" s="195">
        <f t="shared" si="365"/>
        <v>1</v>
      </c>
      <c r="E10525"/>
      <c r="F10525" s="200">
        <v>2.15</v>
      </c>
      <c r="G10525" s="201">
        <f t="shared" si="358"/>
        <v>8.25</v>
      </c>
      <c r="H10525" s="202">
        <f t="shared" si="359"/>
        <v>2.2023E-4</v>
      </c>
      <c r="I10525" s="203">
        <f t="shared" si="360"/>
        <v>152.76489701</v>
      </c>
      <c r="J10525" s="202">
        <f t="shared" si="361"/>
        <v>2.2916666666666666E-4</v>
      </c>
      <c r="K10525" s="203">
        <f t="shared" si="362"/>
        <v>5.3203513709827126</v>
      </c>
      <c r="L10525" s="202">
        <f t="shared" si="363"/>
        <v>2.2023E-4</v>
      </c>
      <c r="M10525" s="203">
        <f t="shared" si="364"/>
        <v>5.0310661200000002</v>
      </c>
    </row>
    <row r="10526" spans="1:13" s="204" customFormat="1" x14ac:dyDescent="0.2">
      <c r="A10526" s="84">
        <v>360</v>
      </c>
      <c r="B10526" s="198">
        <v>43849</v>
      </c>
      <c r="C10526" s="199">
        <v>14.35</v>
      </c>
      <c r="D10526" s="195">
        <f t="shared" si="365"/>
        <v>1</v>
      </c>
      <c r="E10526"/>
      <c r="F10526" s="200">
        <v>2.15</v>
      </c>
      <c r="G10526" s="201">
        <f t="shared" si="358"/>
        <v>8.25</v>
      </c>
      <c r="H10526" s="202">
        <f t="shared" si="359"/>
        <v>2.2023E-4</v>
      </c>
      <c r="I10526" s="203">
        <f t="shared" si="360"/>
        <v>152.79854041999999</v>
      </c>
      <c r="J10526" s="202">
        <f t="shared" si="361"/>
        <v>2.2916666666666666E-4</v>
      </c>
      <c r="K10526" s="203">
        <f t="shared" si="362"/>
        <v>5.3205805376493789</v>
      </c>
      <c r="L10526" s="202">
        <f t="shared" si="363"/>
        <v>2.2023E-4</v>
      </c>
      <c r="M10526" s="203">
        <f t="shared" si="364"/>
        <v>5.0312863500000002</v>
      </c>
    </row>
    <row r="10527" spans="1:13" s="204" customFormat="1" x14ac:dyDescent="0.2">
      <c r="A10527" s="84">
        <v>360</v>
      </c>
      <c r="B10527" s="198">
        <v>43850</v>
      </c>
      <c r="C10527" s="199">
        <v>14.38</v>
      </c>
      <c r="D10527" s="195">
        <f t="shared" si="365"/>
        <v>1</v>
      </c>
      <c r="E10527"/>
      <c r="F10527" s="200">
        <v>2.12</v>
      </c>
      <c r="G10527" s="201">
        <f t="shared" si="358"/>
        <v>8.25</v>
      </c>
      <c r="H10527" s="202">
        <f t="shared" si="359"/>
        <v>2.2023E-4</v>
      </c>
      <c r="I10527" s="203">
        <f t="shared" si="360"/>
        <v>152.83219123999999</v>
      </c>
      <c r="J10527" s="202">
        <f t="shared" si="361"/>
        <v>2.2916666666666666E-4</v>
      </c>
      <c r="K10527" s="203">
        <f t="shared" si="362"/>
        <v>5.3208097043160452</v>
      </c>
      <c r="L10527" s="202">
        <f t="shared" si="363"/>
        <v>2.2023E-4</v>
      </c>
      <c r="M10527" s="203">
        <f t="shared" si="364"/>
        <v>5.0315065800000003</v>
      </c>
    </row>
    <row r="10528" spans="1:13" s="204" customFormat="1" x14ac:dyDescent="0.2">
      <c r="A10528" s="84">
        <v>360</v>
      </c>
      <c r="B10528" s="198">
        <v>43851</v>
      </c>
      <c r="C10528" s="199">
        <v>14.31</v>
      </c>
      <c r="D10528" s="195">
        <f t="shared" si="365"/>
        <v>1</v>
      </c>
      <c r="E10528"/>
      <c r="F10528" s="200">
        <v>2.15</v>
      </c>
      <c r="G10528" s="201">
        <f t="shared" si="358"/>
        <v>8.23</v>
      </c>
      <c r="H10528" s="202">
        <f t="shared" si="359"/>
        <v>2.1971E-4</v>
      </c>
      <c r="I10528" s="203">
        <f t="shared" si="360"/>
        <v>152.86577</v>
      </c>
      <c r="J10528" s="202">
        <f t="shared" si="361"/>
        <v>2.2861111111111113E-4</v>
      </c>
      <c r="K10528" s="203">
        <f t="shared" si="362"/>
        <v>5.3210383154271561</v>
      </c>
      <c r="L10528" s="202">
        <f t="shared" si="363"/>
        <v>2.1971E-4</v>
      </c>
      <c r="M10528" s="203">
        <f t="shared" si="364"/>
        <v>5.0317262899999999</v>
      </c>
    </row>
    <row r="10529" spans="1:13" s="204" customFormat="1" x14ac:dyDescent="0.2">
      <c r="A10529" s="84">
        <v>360</v>
      </c>
      <c r="B10529" s="198">
        <v>43852</v>
      </c>
      <c r="C10529" s="199">
        <v>14.29</v>
      </c>
      <c r="D10529" s="195">
        <f t="shared" si="365"/>
        <v>1</v>
      </c>
      <c r="E10529"/>
      <c r="F10529" s="200">
        <v>2.15</v>
      </c>
      <c r="G10529" s="201">
        <f t="shared" si="358"/>
        <v>8.2199999999999989</v>
      </c>
      <c r="H10529" s="202">
        <f t="shared" si="359"/>
        <v>2.1945999999999999E-4</v>
      </c>
      <c r="I10529" s="203">
        <f t="shared" si="360"/>
        <v>152.89931791999999</v>
      </c>
      <c r="J10529" s="202">
        <f t="shared" si="361"/>
        <v>2.2833333333333329E-4</v>
      </c>
      <c r="K10529" s="203">
        <f t="shared" si="362"/>
        <v>5.3212666487604894</v>
      </c>
      <c r="L10529" s="202">
        <f t="shared" si="363"/>
        <v>2.1945999999999999E-4</v>
      </c>
      <c r="M10529" s="203">
        <f t="shared" si="364"/>
        <v>5.0319457500000002</v>
      </c>
    </row>
    <row r="10530" spans="1:13" s="204" customFormat="1" x14ac:dyDescent="0.2">
      <c r="A10530" s="84">
        <v>360</v>
      </c>
      <c r="B10530" s="198">
        <v>43853</v>
      </c>
      <c r="C10530" s="199">
        <v>14.29</v>
      </c>
      <c r="D10530" s="195">
        <f t="shared" si="365"/>
        <v>1</v>
      </c>
      <c r="E10530"/>
      <c r="F10530" s="200">
        <v>2.15</v>
      </c>
      <c r="G10530" s="201">
        <f t="shared" si="358"/>
        <v>8.2199999999999989</v>
      </c>
      <c r="H10530" s="202">
        <f t="shared" si="359"/>
        <v>2.1945999999999999E-4</v>
      </c>
      <c r="I10530" s="203">
        <f t="shared" si="360"/>
        <v>152.93287319999999</v>
      </c>
      <c r="J10530" s="202">
        <f t="shared" si="361"/>
        <v>2.2833333333333329E-4</v>
      </c>
      <c r="K10530" s="203">
        <f t="shared" si="362"/>
        <v>5.3214949820938227</v>
      </c>
      <c r="L10530" s="202">
        <f t="shared" si="363"/>
        <v>2.1945999999999999E-4</v>
      </c>
      <c r="M10530" s="203">
        <f t="shared" si="364"/>
        <v>5.0321652099999996</v>
      </c>
    </row>
    <row r="10531" spans="1:13" s="204" customFormat="1" x14ac:dyDescent="0.2">
      <c r="A10531" s="84">
        <v>360</v>
      </c>
      <c r="B10531" s="198">
        <v>43854</v>
      </c>
      <c r="C10531" s="199">
        <v>14.28</v>
      </c>
      <c r="D10531" s="195">
        <f t="shared" si="365"/>
        <v>1</v>
      </c>
      <c r="E10531"/>
      <c r="F10531" s="200">
        <v>2.14</v>
      </c>
      <c r="G10531" s="201">
        <f t="shared" si="358"/>
        <v>8.2099999999999991</v>
      </c>
      <c r="H10531" s="202">
        <f t="shared" si="359"/>
        <v>2.1919999999999999E-4</v>
      </c>
      <c r="I10531" s="203">
        <f t="shared" si="360"/>
        <v>152.96639608999999</v>
      </c>
      <c r="J10531" s="202">
        <f t="shared" si="361"/>
        <v>2.2805555555555554E-4</v>
      </c>
      <c r="K10531" s="203">
        <f t="shared" si="362"/>
        <v>5.3217230376493783</v>
      </c>
      <c r="L10531" s="202">
        <f t="shared" si="363"/>
        <v>2.1919999999999999E-4</v>
      </c>
      <c r="M10531" s="203">
        <f t="shared" si="364"/>
        <v>5.0323844099999997</v>
      </c>
    </row>
    <row r="10532" spans="1:13" s="204" customFormat="1" x14ac:dyDescent="0.2">
      <c r="A10532" s="84">
        <v>360</v>
      </c>
      <c r="B10532" s="198">
        <v>43855</v>
      </c>
      <c r="C10532" s="199">
        <v>14.28</v>
      </c>
      <c r="D10532" s="195">
        <f t="shared" si="365"/>
        <v>1</v>
      </c>
      <c r="E10532"/>
      <c r="F10532" s="200">
        <v>2.14</v>
      </c>
      <c r="G10532" s="201">
        <f t="shared" si="358"/>
        <v>8.2099999999999991</v>
      </c>
      <c r="H10532" s="202">
        <f t="shared" si="359"/>
        <v>2.1919999999999999E-4</v>
      </c>
      <c r="I10532" s="203">
        <f t="shared" si="360"/>
        <v>152.99992631999999</v>
      </c>
      <c r="J10532" s="202">
        <f t="shared" si="361"/>
        <v>2.2805555555555554E-4</v>
      </c>
      <c r="K10532" s="203">
        <f t="shared" si="362"/>
        <v>5.3219510932049339</v>
      </c>
      <c r="L10532" s="202">
        <f t="shared" si="363"/>
        <v>2.1919999999999999E-4</v>
      </c>
      <c r="M10532" s="203">
        <f t="shared" si="364"/>
        <v>5.0326036099999998</v>
      </c>
    </row>
    <row r="10533" spans="1:13" s="204" customFormat="1" x14ac:dyDescent="0.2">
      <c r="A10533" s="84">
        <v>360</v>
      </c>
      <c r="B10533" s="198">
        <v>43856</v>
      </c>
      <c r="C10533" s="199">
        <v>14.28</v>
      </c>
      <c r="D10533" s="195">
        <f t="shared" si="365"/>
        <v>1</v>
      </c>
      <c r="E10533"/>
      <c r="F10533" s="200">
        <v>2.14</v>
      </c>
      <c r="G10533" s="201">
        <f t="shared" si="358"/>
        <v>8.2099999999999991</v>
      </c>
      <c r="H10533" s="202">
        <f t="shared" si="359"/>
        <v>2.1919999999999999E-4</v>
      </c>
      <c r="I10533" s="203">
        <f t="shared" si="360"/>
        <v>153.03346389999999</v>
      </c>
      <c r="J10533" s="202">
        <f t="shared" si="361"/>
        <v>2.2805555555555554E-4</v>
      </c>
      <c r="K10533" s="203">
        <f t="shared" si="362"/>
        <v>5.3221791487604895</v>
      </c>
      <c r="L10533" s="202">
        <f t="shared" si="363"/>
        <v>2.1919999999999999E-4</v>
      </c>
      <c r="M10533" s="203">
        <f t="shared" si="364"/>
        <v>5.0328228099999999</v>
      </c>
    </row>
    <row r="10534" spans="1:13" s="204" customFormat="1" x14ac:dyDescent="0.2">
      <c r="A10534" s="84">
        <v>360</v>
      </c>
      <c r="B10534" s="198">
        <v>43857</v>
      </c>
      <c r="C10534" s="199">
        <v>14.29</v>
      </c>
      <c r="D10534" s="195">
        <f t="shared" si="365"/>
        <v>1</v>
      </c>
      <c r="E10534"/>
      <c r="F10534" s="200">
        <v>2.14</v>
      </c>
      <c r="G10534" s="201">
        <f t="shared" si="358"/>
        <v>8.2149999999999999</v>
      </c>
      <c r="H10534" s="202">
        <f t="shared" si="359"/>
        <v>2.1933E-4</v>
      </c>
      <c r="I10534" s="203">
        <f t="shared" si="360"/>
        <v>153.06702873</v>
      </c>
      <c r="J10534" s="202">
        <f t="shared" si="361"/>
        <v>2.2819444444444444E-4</v>
      </c>
      <c r="K10534" s="203">
        <f t="shared" si="362"/>
        <v>5.3224073432049339</v>
      </c>
      <c r="L10534" s="202">
        <f t="shared" si="363"/>
        <v>2.1933E-4</v>
      </c>
      <c r="M10534" s="203">
        <f t="shared" si="364"/>
        <v>5.0330421400000001</v>
      </c>
    </row>
    <row r="10535" spans="1:13" s="204" customFormat="1" x14ac:dyDescent="0.2">
      <c r="A10535" s="84">
        <v>360</v>
      </c>
      <c r="B10535" s="198">
        <v>43858</v>
      </c>
      <c r="C10535" s="199">
        <v>14.31</v>
      </c>
      <c r="D10535" s="195">
        <f t="shared" si="365"/>
        <v>1</v>
      </c>
      <c r="E10535"/>
      <c r="F10535" s="200">
        <v>2.13</v>
      </c>
      <c r="G10535" s="201">
        <f t="shared" si="358"/>
        <v>8.2200000000000006</v>
      </c>
      <c r="H10535" s="202">
        <f t="shared" si="359"/>
        <v>2.1945999999999999E-4</v>
      </c>
      <c r="I10535" s="203">
        <f t="shared" si="360"/>
        <v>153.10062081999999</v>
      </c>
      <c r="J10535" s="202">
        <f t="shared" si="361"/>
        <v>2.2833333333333334E-4</v>
      </c>
      <c r="K10535" s="203">
        <f t="shared" si="362"/>
        <v>5.3226356765382672</v>
      </c>
      <c r="L10535" s="202">
        <f t="shared" si="363"/>
        <v>2.1945999999999999E-4</v>
      </c>
      <c r="M10535" s="203">
        <f t="shared" si="364"/>
        <v>5.0332616000000003</v>
      </c>
    </row>
    <row r="10536" spans="1:13" s="204" customFormat="1" x14ac:dyDescent="0.2">
      <c r="A10536" s="84">
        <v>360</v>
      </c>
      <c r="B10536" s="198">
        <v>43859</v>
      </c>
      <c r="C10536" s="199">
        <v>14.33</v>
      </c>
      <c r="D10536" s="195">
        <f t="shared" si="365"/>
        <v>1</v>
      </c>
      <c r="E10536"/>
      <c r="F10536" s="200">
        <v>2.23</v>
      </c>
      <c r="G10536" s="201">
        <f t="shared" si="358"/>
        <v>8.2799999999999994</v>
      </c>
      <c r="H10536" s="202">
        <f t="shared" si="359"/>
        <v>2.2100000000000001E-4</v>
      </c>
      <c r="I10536" s="203">
        <f t="shared" si="360"/>
        <v>153.13445605999999</v>
      </c>
      <c r="J10536" s="202">
        <f t="shared" si="361"/>
        <v>2.2999999999999998E-4</v>
      </c>
      <c r="K10536" s="203">
        <f t="shared" si="362"/>
        <v>5.3228656765382674</v>
      </c>
      <c r="L10536" s="202">
        <f t="shared" si="363"/>
        <v>2.2100000000000001E-4</v>
      </c>
      <c r="M10536" s="203">
        <f t="shared" si="364"/>
        <v>5.0334826000000001</v>
      </c>
    </row>
    <row r="10537" spans="1:13" s="204" customFormat="1" x14ac:dyDescent="0.2">
      <c r="A10537" s="84">
        <v>360</v>
      </c>
      <c r="B10537" s="198">
        <v>43860</v>
      </c>
      <c r="C10537" s="199">
        <v>14.31</v>
      </c>
      <c r="D10537" s="195">
        <f t="shared" si="365"/>
        <v>1</v>
      </c>
      <c r="E10537"/>
      <c r="F10537" s="200">
        <v>2.23</v>
      </c>
      <c r="G10537" s="201">
        <f t="shared" si="358"/>
        <v>8.27</v>
      </c>
      <c r="H10537" s="202">
        <f t="shared" si="359"/>
        <v>2.2074E-4</v>
      </c>
      <c r="I10537" s="203">
        <f t="shared" si="360"/>
        <v>153.16825896</v>
      </c>
      <c r="J10537" s="202">
        <f t="shared" si="361"/>
        <v>2.297222222222222E-4</v>
      </c>
      <c r="K10537" s="203">
        <f t="shared" si="362"/>
        <v>5.3230953987604899</v>
      </c>
      <c r="L10537" s="202">
        <f t="shared" si="363"/>
        <v>2.2074E-4</v>
      </c>
      <c r="M10537" s="203">
        <f t="shared" si="364"/>
        <v>5.0337033399999997</v>
      </c>
    </row>
    <row r="10538" spans="1:13" s="204" customFormat="1" x14ac:dyDescent="0.2">
      <c r="A10538" s="84">
        <v>360</v>
      </c>
      <c r="B10538" s="198">
        <v>43861</v>
      </c>
      <c r="C10538" s="199">
        <v>14.3</v>
      </c>
      <c r="D10538" s="195">
        <f t="shared" si="365"/>
        <v>1</v>
      </c>
      <c r="E10538"/>
      <c r="F10538" s="200">
        <v>2.21</v>
      </c>
      <c r="G10538" s="201">
        <f t="shared" si="358"/>
        <v>8.2550000000000008</v>
      </c>
      <c r="H10538" s="202">
        <f t="shared" si="359"/>
        <v>2.2036000000000001E-4</v>
      </c>
      <c r="I10538" s="203">
        <f t="shared" si="360"/>
        <v>153.20201112000001</v>
      </c>
      <c r="J10538" s="202">
        <f t="shared" si="361"/>
        <v>2.2930555555555557E-4</v>
      </c>
      <c r="K10538" s="203">
        <f t="shared" si="362"/>
        <v>5.323324704316045</v>
      </c>
      <c r="L10538" s="202">
        <f t="shared" si="363"/>
        <v>2.2036000000000001E-4</v>
      </c>
      <c r="M10538" s="203">
        <f t="shared" si="364"/>
        <v>5.0339236999999999</v>
      </c>
    </row>
    <row r="10539" spans="1:13" s="204" customFormat="1" x14ac:dyDescent="0.2">
      <c r="A10539" s="84">
        <v>360</v>
      </c>
      <c r="B10539" s="198">
        <v>43862</v>
      </c>
      <c r="C10539" s="199">
        <v>14.3</v>
      </c>
      <c r="D10539" s="195">
        <f t="shared" si="365"/>
        <v>1</v>
      </c>
      <c r="E10539"/>
      <c r="F10539" s="200">
        <v>2.21</v>
      </c>
      <c r="G10539" s="201">
        <f t="shared" si="358"/>
        <v>8.2550000000000008</v>
      </c>
      <c r="H10539" s="202">
        <f t="shared" si="359"/>
        <v>2.2036000000000001E-4</v>
      </c>
      <c r="I10539" s="203">
        <f t="shared" si="360"/>
        <v>153.23577072</v>
      </c>
      <c r="J10539" s="202">
        <f t="shared" si="361"/>
        <v>2.2930555555555557E-4</v>
      </c>
      <c r="K10539" s="203">
        <f t="shared" si="362"/>
        <v>5.3235540098716001</v>
      </c>
      <c r="L10539" s="202">
        <f t="shared" si="363"/>
        <v>2.2036000000000001E-4</v>
      </c>
      <c r="M10539" s="203">
        <f t="shared" si="364"/>
        <v>5.03414406</v>
      </c>
    </row>
    <row r="10540" spans="1:13" s="204" customFormat="1" x14ac:dyDescent="0.2">
      <c r="A10540" s="84">
        <v>360</v>
      </c>
      <c r="B10540" s="198">
        <v>43863</v>
      </c>
      <c r="C10540" s="199">
        <v>14.3</v>
      </c>
      <c r="D10540" s="195">
        <f t="shared" si="365"/>
        <v>1</v>
      </c>
      <c r="E10540"/>
      <c r="F10540" s="200">
        <v>2.21</v>
      </c>
      <c r="G10540" s="201">
        <f t="shared" si="358"/>
        <v>8.2550000000000008</v>
      </c>
      <c r="H10540" s="202">
        <f t="shared" si="359"/>
        <v>2.2036000000000001E-4</v>
      </c>
      <c r="I10540" s="203">
        <f t="shared" si="360"/>
        <v>153.26953775000001</v>
      </c>
      <c r="J10540" s="202">
        <f t="shared" si="361"/>
        <v>2.2930555555555557E-4</v>
      </c>
      <c r="K10540" s="203">
        <f t="shared" si="362"/>
        <v>5.3237833154271552</v>
      </c>
      <c r="L10540" s="202">
        <f t="shared" si="363"/>
        <v>2.2036000000000001E-4</v>
      </c>
      <c r="M10540" s="203">
        <f t="shared" si="364"/>
        <v>5.0343644200000002</v>
      </c>
    </row>
    <row r="10541" spans="1:13" s="204" customFormat="1" x14ac:dyDescent="0.2">
      <c r="A10541" s="84">
        <v>360</v>
      </c>
      <c r="B10541" s="198">
        <v>43864</v>
      </c>
      <c r="C10541" s="199">
        <v>14.29</v>
      </c>
      <c r="D10541" s="195">
        <f t="shared" si="365"/>
        <v>1</v>
      </c>
      <c r="E10541"/>
      <c r="F10541" s="200">
        <v>2.21</v>
      </c>
      <c r="G10541" s="201">
        <f t="shared" si="358"/>
        <v>8.25</v>
      </c>
      <c r="H10541" s="202">
        <f t="shared" si="359"/>
        <v>2.2023E-4</v>
      </c>
      <c r="I10541" s="203">
        <f t="shared" si="360"/>
        <v>153.30329230000001</v>
      </c>
      <c r="J10541" s="202">
        <f t="shared" si="361"/>
        <v>2.2916666666666666E-4</v>
      </c>
      <c r="K10541" s="203">
        <f t="shared" si="362"/>
        <v>5.3240124820938215</v>
      </c>
      <c r="L10541" s="202">
        <f t="shared" si="363"/>
        <v>2.2023E-4</v>
      </c>
      <c r="M10541" s="203">
        <f t="shared" si="364"/>
        <v>5.0345846500000002</v>
      </c>
    </row>
    <row r="10542" spans="1:13" s="204" customFormat="1" x14ac:dyDescent="0.2">
      <c r="A10542" s="84">
        <v>360</v>
      </c>
      <c r="B10542" s="198">
        <v>43865</v>
      </c>
      <c r="C10542" s="199">
        <v>14.28</v>
      </c>
      <c r="D10542" s="195">
        <f t="shared" si="365"/>
        <v>1</v>
      </c>
      <c r="E10542"/>
      <c r="F10542" s="200">
        <v>2.08</v>
      </c>
      <c r="G10542" s="201">
        <f t="shared" si="358"/>
        <v>8.18</v>
      </c>
      <c r="H10542" s="202">
        <f t="shared" si="359"/>
        <v>2.1843000000000001E-4</v>
      </c>
      <c r="I10542" s="203">
        <f t="shared" si="360"/>
        <v>153.33677834</v>
      </c>
      <c r="J10542" s="202">
        <f t="shared" si="361"/>
        <v>2.2722222222222222E-4</v>
      </c>
      <c r="K10542" s="203">
        <f t="shared" si="362"/>
        <v>5.3242397043160441</v>
      </c>
      <c r="L10542" s="202">
        <f t="shared" si="363"/>
        <v>2.1843000000000001E-4</v>
      </c>
      <c r="M10542" s="203">
        <f t="shared" si="364"/>
        <v>5.0348030799999997</v>
      </c>
    </row>
    <row r="10543" spans="1:13" s="204" customFormat="1" x14ac:dyDescent="0.2">
      <c r="A10543" s="84">
        <v>360</v>
      </c>
      <c r="B10543" s="198">
        <v>43866</v>
      </c>
      <c r="C10543" s="199">
        <v>14.31</v>
      </c>
      <c r="D10543" s="195">
        <f t="shared" si="365"/>
        <v>1</v>
      </c>
      <c r="E10543"/>
      <c r="F10543" s="200">
        <v>2.1</v>
      </c>
      <c r="G10543" s="201">
        <f t="shared" si="358"/>
        <v>8.2050000000000001</v>
      </c>
      <c r="H10543" s="202">
        <f t="shared" si="359"/>
        <v>2.1907E-4</v>
      </c>
      <c r="I10543" s="203">
        <f t="shared" si="360"/>
        <v>153.37036982999999</v>
      </c>
      <c r="J10543" s="202">
        <f t="shared" si="361"/>
        <v>2.2791666666666666E-4</v>
      </c>
      <c r="K10543" s="203">
        <f t="shared" si="362"/>
        <v>5.3244676209827109</v>
      </c>
      <c r="L10543" s="202">
        <f t="shared" si="363"/>
        <v>2.1907E-4</v>
      </c>
      <c r="M10543" s="203">
        <f t="shared" si="364"/>
        <v>5.0350221499999996</v>
      </c>
    </row>
    <row r="10544" spans="1:13" s="204" customFormat="1" x14ac:dyDescent="0.2">
      <c r="A10544" s="84">
        <v>360</v>
      </c>
      <c r="B10544" s="198">
        <v>43867</v>
      </c>
      <c r="C10544" s="199">
        <v>14.37</v>
      </c>
      <c r="D10544" s="195">
        <f t="shared" si="365"/>
        <v>1</v>
      </c>
      <c r="E10544"/>
      <c r="F10544" s="200">
        <v>2.11</v>
      </c>
      <c r="G10544" s="201">
        <f t="shared" si="358"/>
        <v>8.24</v>
      </c>
      <c r="H10544" s="202">
        <f t="shared" si="359"/>
        <v>2.1997E-4</v>
      </c>
      <c r="I10544" s="203">
        <f t="shared" si="360"/>
        <v>153.40410671000001</v>
      </c>
      <c r="J10544" s="202">
        <f t="shared" si="361"/>
        <v>2.2888888888888891E-4</v>
      </c>
      <c r="K10544" s="203">
        <f t="shared" si="362"/>
        <v>5.3246965098715995</v>
      </c>
      <c r="L10544" s="202">
        <f t="shared" si="363"/>
        <v>2.1997E-4</v>
      </c>
      <c r="M10544" s="203">
        <f t="shared" si="364"/>
        <v>5.0352421200000004</v>
      </c>
    </row>
    <row r="10545" spans="1:13" s="204" customFormat="1" x14ac:dyDescent="0.2">
      <c r="A10545" s="84">
        <v>360</v>
      </c>
      <c r="B10545" s="198">
        <v>43868</v>
      </c>
      <c r="C10545" s="199">
        <v>14.33</v>
      </c>
      <c r="D10545" s="195">
        <f t="shared" si="365"/>
        <v>1</v>
      </c>
      <c r="E10545"/>
      <c r="F10545" s="200">
        <v>2.11</v>
      </c>
      <c r="G10545" s="201">
        <f t="shared" si="358"/>
        <v>8.2200000000000006</v>
      </c>
      <c r="H10545" s="202">
        <f t="shared" si="359"/>
        <v>2.1945999999999999E-4</v>
      </c>
      <c r="I10545" s="203">
        <f t="shared" si="360"/>
        <v>153.43777277999999</v>
      </c>
      <c r="J10545" s="202">
        <f t="shared" si="361"/>
        <v>2.2833333333333334E-4</v>
      </c>
      <c r="K10545" s="203">
        <f t="shared" si="362"/>
        <v>5.3249248432049328</v>
      </c>
      <c r="L10545" s="202">
        <f t="shared" si="363"/>
        <v>2.1945999999999999E-4</v>
      </c>
      <c r="M10545" s="203">
        <f t="shared" si="364"/>
        <v>5.0354615799999998</v>
      </c>
    </row>
    <row r="10546" spans="1:13" s="204" customFormat="1" x14ac:dyDescent="0.2">
      <c r="A10546" s="84">
        <v>360</v>
      </c>
      <c r="B10546" s="198">
        <v>43869</v>
      </c>
      <c r="C10546" s="199">
        <v>14.33</v>
      </c>
      <c r="D10546" s="195">
        <f t="shared" si="365"/>
        <v>1</v>
      </c>
      <c r="E10546"/>
      <c r="F10546" s="200">
        <v>2.11</v>
      </c>
      <c r="G10546" s="201">
        <f t="shared" si="358"/>
        <v>8.2200000000000006</v>
      </c>
      <c r="H10546" s="202">
        <f t="shared" si="359"/>
        <v>2.1945999999999999E-4</v>
      </c>
      <c r="I10546" s="203">
        <f t="shared" si="360"/>
        <v>153.47144623</v>
      </c>
      <c r="J10546" s="202">
        <f t="shared" si="361"/>
        <v>2.2833333333333334E-4</v>
      </c>
      <c r="K10546" s="203">
        <f t="shared" si="362"/>
        <v>5.325153176538266</v>
      </c>
      <c r="L10546" s="202">
        <f t="shared" si="363"/>
        <v>2.1945999999999999E-4</v>
      </c>
      <c r="M10546" s="203">
        <f t="shared" si="364"/>
        <v>5.0356810400000001</v>
      </c>
    </row>
    <row r="10547" spans="1:13" s="204" customFormat="1" x14ac:dyDescent="0.2">
      <c r="A10547" s="84">
        <v>360</v>
      </c>
      <c r="B10547" s="198">
        <v>43870</v>
      </c>
      <c r="C10547" s="199">
        <v>14.33</v>
      </c>
      <c r="D10547" s="195">
        <f t="shared" si="365"/>
        <v>1</v>
      </c>
      <c r="E10547"/>
      <c r="F10547" s="200">
        <v>2.11</v>
      </c>
      <c r="G10547" s="201">
        <f t="shared" si="358"/>
        <v>8.2200000000000006</v>
      </c>
      <c r="H10547" s="202">
        <f t="shared" si="359"/>
        <v>2.1945999999999999E-4</v>
      </c>
      <c r="I10547" s="203">
        <f t="shared" si="360"/>
        <v>153.50512706999999</v>
      </c>
      <c r="J10547" s="202">
        <f t="shared" si="361"/>
        <v>2.2833333333333334E-4</v>
      </c>
      <c r="K10547" s="203">
        <f t="shared" si="362"/>
        <v>5.3253815098715993</v>
      </c>
      <c r="L10547" s="202">
        <f t="shared" si="363"/>
        <v>2.1945999999999999E-4</v>
      </c>
      <c r="M10547" s="203">
        <f t="shared" si="364"/>
        <v>5.0359005000000003</v>
      </c>
    </row>
    <row r="10548" spans="1:13" s="204" customFormat="1" x14ac:dyDescent="0.2">
      <c r="A10548" s="84">
        <v>360</v>
      </c>
      <c r="B10548" s="198">
        <v>43871</v>
      </c>
      <c r="C10548" s="199">
        <v>14.22</v>
      </c>
      <c r="D10548" s="195">
        <f t="shared" si="365"/>
        <v>1</v>
      </c>
      <c r="E10548"/>
      <c r="F10548" s="200">
        <v>2.12</v>
      </c>
      <c r="G10548" s="201">
        <f t="shared" si="358"/>
        <v>8.17</v>
      </c>
      <c r="H10548" s="202">
        <f t="shared" si="359"/>
        <v>2.1817000000000001E-4</v>
      </c>
      <c r="I10548" s="203">
        <f t="shared" si="360"/>
        <v>153.53861728000001</v>
      </c>
      <c r="J10548" s="202">
        <f t="shared" si="361"/>
        <v>2.2694444444444444E-4</v>
      </c>
      <c r="K10548" s="203">
        <f t="shared" si="362"/>
        <v>5.3256084543160433</v>
      </c>
      <c r="L10548" s="202">
        <f t="shared" si="363"/>
        <v>2.1817000000000001E-4</v>
      </c>
      <c r="M10548" s="203">
        <f t="shared" si="364"/>
        <v>5.0361186699999996</v>
      </c>
    </row>
    <row r="10549" spans="1:13" s="204" customFormat="1" x14ac:dyDescent="0.2">
      <c r="A10549" s="84">
        <v>360</v>
      </c>
      <c r="B10549" s="198">
        <v>43872</v>
      </c>
      <c r="C10549" s="199">
        <v>14.28</v>
      </c>
      <c r="D10549" s="195">
        <f t="shared" si="365"/>
        <v>1</v>
      </c>
      <c r="E10549"/>
      <c r="F10549" s="200">
        <v>2.11</v>
      </c>
      <c r="G10549" s="201">
        <f t="shared" si="358"/>
        <v>8.1950000000000003</v>
      </c>
      <c r="H10549" s="202">
        <f t="shared" si="359"/>
        <v>2.1882E-4</v>
      </c>
      <c r="I10549" s="203">
        <f t="shared" si="360"/>
        <v>153.5722146</v>
      </c>
      <c r="J10549" s="202">
        <f t="shared" si="361"/>
        <v>2.276388888888889E-4</v>
      </c>
      <c r="K10549" s="203">
        <f t="shared" si="362"/>
        <v>5.3258360932049325</v>
      </c>
      <c r="L10549" s="202">
        <f t="shared" si="363"/>
        <v>2.1882E-4</v>
      </c>
      <c r="M10549" s="203">
        <f t="shared" si="364"/>
        <v>5.0363374900000002</v>
      </c>
    </row>
    <row r="10550" spans="1:13" s="204" customFormat="1" x14ac:dyDescent="0.2">
      <c r="A10550" s="84">
        <v>360</v>
      </c>
      <c r="B10550" s="198">
        <v>43873</v>
      </c>
      <c r="C10550" s="199">
        <v>14.27</v>
      </c>
      <c r="D10550" s="195">
        <f t="shared" si="365"/>
        <v>1</v>
      </c>
      <c r="E10550"/>
      <c r="F10550" s="200">
        <v>2.09</v>
      </c>
      <c r="G10550" s="201">
        <f t="shared" si="358"/>
        <v>8.18</v>
      </c>
      <c r="H10550" s="202">
        <f t="shared" si="359"/>
        <v>2.1843000000000001E-4</v>
      </c>
      <c r="I10550" s="203">
        <f t="shared" si="360"/>
        <v>153.60575937999999</v>
      </c>
      <c r="J10550" s="202">
        <f t="shared" si="361"/>
        <v>2.2722222222222222E-4</v>
      </c>
      <c r="K10550" s="203">
        <f t="shared" si="362"/>
        <v>5.3260633154271551</v>
      </c>
      <c r="L10550" s="202">
        <f t="shared" si="363"/>
        <v>2.1843000000000001E-4</v>
      </c>
      <c r="M10550" s="203">
        <f t="shared" si="364"/>
        <v>5.0365559199999996</v>
      </c>
    </row>
    <row r="10551" spans="1:13" s="204" customFormat="1" x14ac:dyDescent="0.2">
      <c r="A10551" s="84">
        <v>360</v>
      </c>
      <c r="B10551" s="198">
        <v>43874</v>
      </c>
      <c r="C10551" s="199">
        <v>14.28</v>
      </c>
      <c r="D10551" s="195">
        <f t="shared" si="365"/>
        <v>1</v>
      </c>
      <c r="E10551"/>
      <c r="F10551" s="200">
        <v>2.13</v>
      </c>
      <c r="G10551" s="201">
        <f t="shared" ref="G10551:G10614" si="366">(C10551+F10551)/2</f>
        <v>8.2050000000000001</v>
      </c>
      <c r="H10551" s="202">
        <f t="shared" ref="H10551:H10614" si="367">ROUND(((1+G10551/100)^(1/360))-1,8)</f>
        <v>2.1907E-4</v>
      </c>
      <c r="I10551" s="203">
        <f t="shared" ref="I10551:I10614" si="368">ROUND(I10550*(1+H10551),8)</f>
        <v>153.63940979</v>
      </c>
      <c r="J10551" s="202">
        <f t="shared" ref="J10551:J10614" si="369">((C10551+F10551)/2)/36000</f>
        <v>2.2791666666666666E-4</v>
      </c>
      <c r="K10551" s="203">
        <f t="shared" ref="K10551:K10614" si="370">K10550+J10551</f>
        <v>5.3262912320938218</v>
      </c>
      <c r="L10551" s="202">
        <f t="shared" ref="L10551:L10614" si="371">ROUND(((1+G10551/100)^(1/360))-1,8)</f>
        <v>2.1907E-4</v>
      </c>
      <c r="M10551" s="203">
        <f t="shared" ref="M10551:M10614" si="372">ROUND(M10550+L10551,8)</f>
        <v>5.0367749899999996</v>
      </c>
    </row>
    <row r="10552" spans="1:13" s="204" customFormat="1" x14ac:dyDescent="0.2">
      <c r="A10552" s="84">
        <v>360</v>
      </c>
      <c r="B10552" s="198">
        <v>43875</v>
      </c>
      <c r="C10552" s="199">
        <v>14.25</v>
      </c>
      <c r="D10552" s="195">
        <f t="shared" si="365"/>
        <v>1</v>
      </c>
      <c r="E10552"/>
      <c r="F10552" s="200">
        <v>2.13</v>
      </c>
      <c r="G10552" s="201">
        <f t="shared" si="366"/>
        <v>8.19</v>
      </c>
      <c r="H10552" s="202">
        <f t="shared" si="367"/>
        <v>2.1869000000000001E-4</v>
      </c>
      <c r="I10552" s="203">
        <f t="shared" si="368"/>
        <v>153.67300918999999</v>
      </c>
      <c r="J10552" s="202">
        <f t="shared" si="369"/>
        <v>2.2749999999999997E-4</v>
      </c>
      <c r="K10552" s="203">
        <f t="shared" si="370"/>
        <v>5.3265187320938221</v>
      </c>
      <c r="L10552" s="202">
        <f t="shared" si="371"/>
        <v>2.1869000000000001E-4</v>
      </c>
      <c r="M10552" s="203">
        <f t="shared" si="372"/>
        <v>5.0369936800000001</v>
      </c>
    </row>
    <row r="10553" spans="1:13" s="204" customFormat="1" x14ac:dyDescent="0.2">
      <c r="A10553" s="84">
        <v>360</v>
      </c>
      <c r="B10553" s="198">
        <v>43876</v>
      </c>
      <c r="C10553" s="199">
        <v>14.25</v>
      </c>
      <c r="D10553" s="195">
        <f t="shared" si="365"/>
        <v>1</v>
      </c>
      <c r="E10553"/>
      <c r="F10553" s="200">
        <v>2.13</v>
      </c>
      <c r="G10553" s="201">
        <f t="shared" si="366"/>
        <v>8.19</v>
      </c>
      <c r="H10553" s="202">
        <f t="shared" si="367"/>
        <v>2.1869000000000001E-4</v>
      </c>
      <c r="I10553" s="203">
        <f t="shared" si="368"/>
        <v>153.70661594000001</v>
      </c>
      <c r="J10553" s="202">
        <f t="shared" si="369"/>
        <v>2.2749999999999997E-4</v>
      </c>
      <c r="K10553" s="203">
        <f t="shared" si="370"/>
        <v>5.3267462320938224</v>
      </c>
      <c r="L10553" s="202">
        <f t="shared" si="371"/>
        <v>2.1869000000000001E-4</v>
      </c>
      <c r="M10553" s="203">
        <f t="shared" si="372"/>
        <v>5.0372123699999998</v>
      </c>
    </row>
    <row r="10554" spans="1:13" s="204" customFormat="1" x14ac:dyDescent="0.2">
      <c r="A10554" s="84">
        <v>360</v>
      </c>
      <c r="B10554" s="198">
        <v>43877</v>
      </c>
      <c r="C10554" s="199">
        <v>14.25</v>
      </c>
      <c r="D10554" s="195">
        <f t="shared" si="365"/>
        <v>1</v>
      </c>
      <c r="E10554"/>
      <c r="F10554" s="200">
        <v>2.13</v>
      </c>
      <c r="G10554" s="201">
        <f t="shared" si="366"/>
        <v>8.19</v>
      </c>
      <c r="H10554" s="202">
        <f t="shared" si="367"/>
        <v>2.1869000000000001E-4</v>
      </c>
      <c r="I10554" s="203">
        <f t="shared" si="368"/>
        <v>153.74023004</v>
      </c>
      <c r="J10554" s="202">
        <f t="shared" si="369"/>
        <v>2.2749999999999997E-4</v>
      </c>
      <c r="K10554" s="203">
        <f t="shared" si="370"/>
        <v>5.3269737320938226</v>
      </c>
      <c r="L10554" s="202">
        <f t="shared" si="371"/>
        <v>2.1869000000000001E-4</v>
      </c>
      <c r="M10554" s="203">
        <f t="shared" si="372"/>
        <v>5.0374310600000003</v>
      </c>
    </row>
    <row r="10555" spans="1:13" s="204" customFormat="1" x14ac:dyDescent="0.2">
      <c r="A10555" s="84">
        <v>360</v>
      </c>
      <c r="B10555" s="198">
        <v>43878</v>
      </c>
      <c r="C10555" s="199">
        <v>14.2</v>
      </c>
      <c r="D10555" s="195">
        <f t="shared" si="365"/>
        <v>1</v>
      </c>
      <c r="E10555"/>
      <c r="F10555" s="200">
        <v>2.13</v>
      </c>
      <c r="G10555" s="201">
        <f t="shared" si="366"/>
        <v>8.1649999999999991</v>
      </c>
      <c r="H10555" s="202">
        <f t="shared" si="367"/>
        <v>2.1804999999999999E-4</v>
      </c>
      <c r="I10555" s="203">
        <f t="shared" si="368"/>
        <v>153.77375309999999</v>
      </c>
      <c r="J10555" s="202">
        <f t="shared" si="369"/>
        <v>2.2680555555555553E-4</v>
      </c>
      <c r="K10555" s="203">
        <f t="shared" si="370"/>
        <v>5.3272005376493778</v>
      </c>
      <c r="L10555" s="202">
        <f t="shared" si="371"/>
        <v>2.1804999999999999E-4</v>
      </c>
      <c r="M10555" s="203">
        <f t="shared" si="372"/>
        <v>5.0376491100000003</v>
      </c>
    </row>
    <row r="10556" spans="1:13" s="204" customFormat="1" x14ac:dyDescent="0.2">
      <c r="A10556" s="84">
        <v>360</v>
      </c>
      <c r="B10556" s="198">
        <v>43879</v>
      </c>
      <c r="C10556" s="199">
        <v>14.16</v>
      </c>
      <c r="D10556" s="195">
        <f t="shared" si="365"/>
        <v>1</v>
      </c>
      <c r="E10556"/>
      <c r="F10556" s="200">
        <v>2.14</v>
      </c>
      <c r="G10556" s="201">
        <f t="shared" si="366"/>
        <v>8.15</v>
      </c>
      <c r="H10556" s="202">
        <f t="shared" si="367"/>
        <v>2.1766E-4</v>
      </c>
      <c r="I10556" s="203">
        <f t="shared" si="368"/>
        <v>153.80722349999999</v>
      </c>
      <c r="J10556" s="202">
        <f t="shared" si="369"/>
        <v>2.263888888888889E-4</v>
      </c>
      <c r="K10556" s="203">
        <f t="shared" si="370"/>
        <v>5.3274269265382665</v>
      </c>
      <c r="L10556" s="202">
        <f t="shared" si="371"/>
        <v>2.1766E-4</v>
      </c>
      <c r="M10556" s="203">
        <f t="shared" si="372"/>
        <v>5.0378667699999999</v>
      </c>
    </row>
    <row r="10557" spans="1:13" s="204" customFormat="1" x14ac:dyDescent="0.2">
      <c r="A10557" s="84">
        <v>360</v>
      </c>
      <c r="B10557" s="198">
        <v>43880</v>
      </c>
      <c r="C10557" s="199">
        <v>14.13</v>
      </c>
      <c r="D10557" s="195">
        <f t="shared" ref="D10557:D10620" si="373">B10557-B10556</f>
        <v>1</v>
      </c>
      <c r="E10557"/>
      <c r="F10557" s="200">
        <v>2.14</v>
      </c>
      <c r="G10557" s="201">
        <f t="shared" si="366"/>
        <v>8.1349999999999998</v>
      </c>
      <c r="H10557" s="202">
        <f t="shared" si="367"/>
        <v>2.1727000000000001E-4</v>
      </c>
      <c r="I10557" s="203">
        <f t="shared" si="368"/>
        <v>153.84064119999999</v>
      </c>
      <c r="J10557" s="202">
        <f t="shared" si="369"/>
        <v>2.2597222222222222E-4</v>
      </c>
      <c r="K10557" s="203">
        <f t="shared" si="370"/>
        <v>5.3276528987604888</v>
      </c>
      <c r="L10557" s="202">
        <f t="shared" si="371"/>
        <v>2.1727000000000001E-4</v>
      </c>
      <c r="M10557" s="203">
        <f t="shared" si="372"/>
        <v>5.0380840400000002</v>
      </c>
    </row>
    <row r="10558" spans="1:13" s="204" customFormat="1" x14ac:dyDescent="0.2">
      <c r="A10558" s="84">
        <v>360</v>
      </c>
      <c r="B10558" s="198">
        <v>43881</v>
      </c>
      <c r="C10558" s="199">
        <v>14.11</v>
      </c>
      <c r="D10558" s="195">
        <f t="shared" si="373"/>
        <v>1</v>
      </c>
      <c r="E10558"/>
      <c r="F10558" s="200">
        <v>2.14</v>
      </c>
      <c r="G10558" s="201">
        <f t="shared" si="366"/>
        <v>8.125</v>
      </c>
      <c r="H10558" s="202">
        <f t="shared" si="367"/>
        <v>2.1702000000000001E-4</v>
      </c>
      <c r="I10558" s="203">
        <f t="shared" si="368"/>
        <v>153.8740277</v>
      </c>
      <c r="J10558" s="202">
        <f t="shared" si="369"/>
        <v>2.2569444444444443E-4</v>
      </c>
      <c r="K10558" s="203">
        <f t="shared" si="370"/>
        <v>5.3278785932049333</v>
      </c>
      <c r="L10558" s="202">
        <f t="shared" si="371"/>
        <v>2.1702000000000001E-4</v>
      </c>
      <c r="M10558" s="203">
        <f t="shared" si="372"/>
        <v>5.0383010600000002</v>
      </c>
    </row>
    <row r="10559" spans="1:13" s="204" customFormat="1" x14ac:dyDescent="0.2">
      <c r="A10559" s="84">
        <v>360</v>
      </c>
      <c r="B10559" s="198">
        <v>43882</v>
      </c>
      <c r="C10559" s="199">
        <v>14.09</v>
      </c>
      <c r="D10559" s="195">
        <f t="shared" si="373"/>
        <v>1</v>
      </c>
      <c r="E10559"/>
      <c r="F10559" s="200">
        <v>2.13</v>
      </c>
      <c r="G10559" s="201">
        <f t="shared" si="366"/>
        <v>8.11</v>
      </c>
      <c r="H10559" s="202">
        <f t="shared" si="367"/>
        <v>2.1662999999999999E-4</v>
      </c>
      <c r="I10559" s="203">
        <f t="shared" si="368"/>
        <v>153.90736143000001</v>
      </c>
      <c r="J10559" s="202">
        <f t="shared" si="369"/>
        <v>2.2527777777777778E-4</v>
      </c>
      <c r="K10559" s="203">
        <f t="shared" si="370"/>
        <v>5.3281038709827113</v>
      </c>
      <c r="L10559" s="202">
        <f t="shared" si="371"/>
        <v>2.1662999999999999E-4</v>
      </c>
      <c r="M10559" s="203">
        <f t="shared" si="372"/>
        <v>5.0385176899999999</v>
      </c>
    </row>
    <row r="10560" spans="1:13" s="204" customFormat="1" x14ac:dyDescent="0.2">
      <c r="A10560" s="84">
        <v>360</v>
      </c>
      <c r="B10560" s="198">
        <v>43883</v>
      </c>
      <c r="C10560" s="199">
        <v>14.09</v>
      </c>
      <c r="D10560" s="195">
        <f t="shared" si="373"/>
        <v>1</v>
      </c>
      <c r="E10560"/>
      <c r="F10560" s="200">
        <v>2.13</v>
      </c>
      <c r="G10560" s="201">
        <f t="shared" si="366"/>
        <v>8.11</v>
      </c>
      <c r="H10560" s="202">
        <f t="shared" si="367"/>
        <v>2.1662999999999999E-4</v>
      </c>
      <c r="I10560" s="203">
        <f t="shared" si="368"/>
        <v>153.94070238</v>
      </c>
      <c r="J10560" s="202">
        <f t="shared" si="369"/>
        <v>2.2527777777777778E-4</v>
      </c>
      <c r="K10560" s="203">
        <f t="shared" si="370"/>
        <v>5.3283291487604894</v>
      </c>
      <c r="L10560" s="202">
        <f t="shared" si="371"/>
        <v>2.1662999999999999E-4</v>
      </c>
      <c r="M10560" s="203">
        <f t="shared" si="372"/>
        <v>5.0387343199999997</v>
      </c>
    </row>
    <row r="10561" spans="1:13" s="204" customFormat="1" x14ac:dyDescent="0.2">
      <c r="A10561" s="84">
        <v>360</v>
      </c>
      <c r="B10561" s="198">
        <v>43884</v>
      </c>
      <c r="C10561" s="199">
        <v>14.09</v>
      </c>
      <c r="D10561" s="195">
        <f t="shared" si="373"/>
        <v>1</v>
      </c>
      <c r="E10561"/>
      <c r="F10561" s="200">
        <v>2.13</v>
      </c>
      <c r="G10561" s="201">
        <f t="shared" si="366"/>
        <v>8.11</v>
      </c>
      <c r="H10561" s="202">
        <f t="shared" si="367"/>
        <v>2.1662999999999999E-4</v>
      </c>
      <c r="I10561" s="203">
        <f t="shared" si="368"/>
        <v>153.97405054999999</v>
      </c>
      <c r="J10561" s="202">
        <f t="shared" si="369"/>
        <v>2.2527777777777778E-4</v>
      </c>
      <c r="K10561" s="203">
        <f t="shared" si="370"/>
        <v>5.3285544265382674</v>
      </c>
      <c r="L10561" s="202">
        <f t="shared" si="371"/>
        <v>2.1662999999999999E-4</v>
      </c>
      <c r="M10561" s="203">
        <f t="shared" si="372"/>
        <v>5.0389509500000003</v>
      </c>
    </row>
    <row r="10562" spans="1:13" s="204" customFormat="1" x14ac:dyDescent="0.2">
      <c r="A10562" s="84">
        <v>360</v>
      </c>
      <c r="B10562" s="198">
        <v>43885</v>
      </c>
      <c r="C10562" s="199">
        <v>14.08</v>
      </c>
      <c r="D10562" s="195">
        <f t="shared" si="373"/>
        <v>1</v>
      </c>
      <c r="E10562"/>
      <c r="F10562" s="200">
        <v>2.14</v>
      </c>
      <c r="G10562" s="201">
        <f t="shared" si="366"/>
        <v>8.11</v>
      </c>
      <c r="H10562" s="202">
        <f t="shared" si="367"/>
        <v>2.1662999999999999E-4</v>
      </c>
      <c r="I10562" s="203">
        <f t="shared" si="368"/>
        <v>154.00740594999999</v>
      </c>
      <c r="J10562" s="202">
        <f t="shared" si="369"/>
        <v>2.2527777777777778E-4</v>
      </c>
      <c r="K10562" s="203">
        <f t="shared" si="370"/>
        <v>5.3287797043160454</v>
      </c>
      <c r="L10562" s="202">
        <f t="shared" si="371"/>
        <v>2.1662999999999999E-4</v>
      </c>
      <c r="M10562" s="203">
        <f t="shared" si="372"/>
        <v>5.03916758</v>
      </c>
    </row>
    <row r="10563" spans="1:13" s="204" customFormat="1" x14ac:dyDescent="0.2">
      <c r="A10563" s="84">
        <v>360</v>
      </c>
      <c r="B10563" s="198">
        <v>43886</v>
      </c>
      <c r="C10563" s="199">
        <v>14.15</v>
      </c>
      <c r="D10563" s="195">
        <f t="shared" si="373"/>
        <v>1</v>
      </c>
      <c r="E10563"/>
      <c r="F10563" s="200">
        <v>2.14</v>
      </c>
      <c r="G10563" s="201">
        <f t="shared" si="366"/>
        <v>8.1449999999999996</v>
      </c>
      <c r="H10563" s="202">
        <f t="shared" si="367"/>
        <v>2.1753000000000001E-4</v>
      </c>
      <c r="I10563" s="203">
        <f t="shared" si="368"/>
        <v>154.04090718</v>
      </c>
      <c r="J10563" s="202">
        <f t="shared" si="369"/>
        <v>2.2625E-4</v>
      </c>
      <c r="K10563" s="203">
        <f t="shared" si="370"/>
        <v>5.3290059543160453</v>
      </c>
      <c r="L10563" s="202">
        <f t="shared" si="371"/>
        <v>2.1753000000000001E-4</v>
      </c>
      <c r="M10563" s="203">
        <f t="shared" si="372"/>
        <v>5.0393851099999996</v>
      </c>
    </row>
    <row r="10564" spans="1:13" s="204" customFormat="1" x14ac:dyDescent="0.2">
      <c r="A10564" s="84">
        <v>360</v>
      </c>
      <c r="B10564" s="198">
        <v>43887</v>
      </c>
      <c r="C10564" s="199">
        <v>14.12</v>
      </c>
      <c r="D10564" s="195">
        <f t="shared" si="373"/>
        <v>1</v>
      </c>
      <c r="E10564"/>
      <c r="F10564" s="200">
        <v>2.16</v>
      </c>
      <c r="G10564" s="201">
        <f t="shared" si="366"/>
        <v>8.14</v>
      </c>
      <c r="H10564" s="202">
        <f t="shared" si="367"/>
        <v>2.174E-4</v>
      </c>
      <c r="I10564" s="203">
        <f t="shared" si="368"/>
        <v>154.07439567</v>
      </c>
      <c r="J10564" s="202">
        <f t="shared" si="369"/>
        <v>2.2611111111111112E-4</v>
      </c>
      <c r="K10564" s="203">
        <f t="shared" si="370"/>
        <v>5.3292320654271563</v>
      </c>
      <c r="L10564" s="202">
        <f t="shared" si="371"/>
        <v>2.174E-4</v>
      </c>
      <c r="M10564" s="203">
        <f t="shared" si="372"/>
        <v>5.0396025099999999</v>
      </c>
    </row>
    <row r="10565" spans="1:13" s="204" customFormat="1" x14ac:dyDescent="0.2">
      <c r="A10565" s="84">
        <v>360</v>
      </c>
      <c r="B10565" s="198">
        <v>43888</v>
      </c>
      <c r="C10565" s="199">
        <v>14.14</v>
      </c>
      <c r="D10565" s="195">
        <f t="shared" si="373"/>
        <v>1</v>
      </c>
      <c r="E10565"/>
      <c r="F10565" s="200">
        <v>2.2200000000000002</v>
      </c>
      <c r="G10565" s="201">
        <f t="shared" si="366"/>
        <v>8.18</v>
      </c>
      <c r="H10565" s="202">
        <f t="shared" si="367"/>
        <v>2.1843000000000001E-4</v>
      </c>
      <c r="I10565" s="203">
        <f t="shared" si="368"/>
        <v>154.10805013999999</v>
      </c>
      <c r="J10565" s="202">
        <f t="shared" si="369"/>
        <v>2.2722222222222222E-4</v>
      </c>
      <c r="K10565" s="203">
        <f t="shared" si="370"/>
        <v>5.3294592876493789</v>
      </c>
      <c r="L10565" s="202">
        <f t="shared" si="371"/>
        <v>2.1843000000000001E-4</v>
      </c>
      <c r="M10565" s="203">
        <f t="shared" si="372"/>
        <v>5.0398209400000002</v>
      </c>
    </row>
    <row r="10566" spans="1:13" s="204" customFormat="1" x14ac:dyDescent="0.2">
      <c r="A10566" s="84">
        <v>360</v>
      </c>
      <c r="B10566" s="198">
        <v>43889</v>
      </c>
      <c r="C10566" s="199">
        <v>14.14</v>
      </c>
      <c r="D10566" s="195">
        <f t="shared" si="373"/>
        <v>1</v>
      </c>
      <c r="E10566"/>
      <c r="F10566" s="200">
        <v>2.19</v>
      </c>
      <c r="G10566" s="201">
        <f t="shared" si="366"/>
        <v>8.1650000000000009</v>
      </c>
      <c r="H10566" s="202">
        <f t="shared" si="367"/>
        <v>2.1804999999999999E-4</v>
      </c>
      <c r="I10566" s="203">
        <f t="shared" si="368"/>
        <v>154.1416534</v>
      </c>
      <c r="J10566" s="202">
        <f t="shared" si="369"/>
        <v>2.2680555555555559E-4</v>
      </c>
      <c r="K10566" s="203">
        <f t="shared" si="370"/>
        <v>5.3296860932049341</v>
      </c>
      <c r="L10566" s="202">
        <f t="shared" si="371"/>
        <v>2.1804999999999999E-4</v>
      </c>
      <c r="M10566" s="203">
        <f t="shared" si="372"/>
        <v>5.0400389900000002</v>
      </c>
    </row>
    <row r="10567" spans="1:13" s="204" customFormat="1" x14ac:dyDescent="0.2">
      <c r="A10567" s="84">
        <v>360</v>
      </c>
      <c r="B10567" s="198">
        <v>43890</v>
      </c>
      <c r="C10567" s="199">
        <v>14.14</v>
      </c>
      <c r="D10567" s="195">
        <f t="shared" si="373"/>
        <v>1</v>
      </c>
      <c r="E10567"/>
      <c r="F10567" s="200">
        <v>2.19</v>
      </c>
      <c r="G10567" s="201">
        <f t="shared" si="366"/>
        <v>8.1650000000000009</v>
      </c>
      <c r="H10567" s="202">
        <f t="shared" si="367"/>
        <v>2.1804999999999999E-4</v>
      </c>
      <c r="I10567" s="203">
        <f t="shared" si="368"/>
        <v>154.17526398999999</v>
      </c>
      <c r="J10567" s="202">
        <f t="shared" si="369"/>
        <v>2.2680555555555559E-4</v>
      </c>
      <c r="K10567" s="203">
        <f t="shared" si="370"/>
        <v>5.3299128987604893</v>
      </c>
      <c r="L10567" s="202">
        <f t="shared" si="371"/>
        <v>2.1804999999999999E-4</v>
      </c>
      <c r="M10567" s="203">
        <f t="shared" si="372"/>
        <v>5.0402570400000002</v>
      </c>
    </row>
    <row r="10568" spans="1:13" s="204" customFormat="1" x14ac:dyDescent="0.2">
      <c r="A10568" s="84">
        <v>360</v>
      </c>
      <c r="B10568" s="198">
        <v>43891</v>
      </c>
      <c r="C10568" s="199">
        <v>14.14</v>
      </c>
      <c r="D10568" s="195">
        <f t="shared" si="373"/>
        <v>1</v>
      </c>
      <c r="E10568"/>
      <c r="F10568" s="200">
        <v>2.19</v>
      </c>
      <c r="G10568" s="201">
        <f t="shared" si="366"/>
        <v>8.1650000000000009</v>
      </c>
      <c r="H10568" s="202">
        <f t="shared" si="367"/>
        <v>2.1804999999999999E-4</v>
      </c>
      <c r="I10568" s="203">
        <f t="shared" si="368"/>
        <v>154.20888191</v>
      </c>
      <c r="J10568" s="202">
        <f t="shared" si="369"/>
        <v>2.2680555555555559E-4</v>
      </c>
      <c r="K10568" s="203">
        <f t="shared" si="370"/>
        <v>5.3301397043160446</v>
      </c>
      <c r="L10568" s="202">
        <f t="shared" si="371"/>
        <v>2.1804999999999999E-4</v>
      </c>
      <c r="M10568" s="203">
        <f t="shared" si="372"/>
        <v>5.0404750900000002</v>
      </c>
    </row>
    <row r="10569" spans="1:13" s="204" customFormat="1" x14ac:dyDescent="0.2">
      <c r="A10569" s="84">
        <v>360</v>
      </c>
      <c r="B10569" s="198">
        <v>43892</v>
      </c>
      <c r="C10569" s="199">
        <v>14.22</v>
      </c>
      <c r="D10569" s="195">
        <f t="shared" si="373"/>
        <v>1</v>
      </c>
      <c r="E10569"/>
      <c r="F10569" s="200">
        <v>2.1800000000000002</v>
      </c>
      <c r="G10569" s="201">
        <f t="shared" si="366"/>
        <v>8.2000000000000011</v>
      </c>
      <c r="H10569" s="202">
        <f t="shared" si="367"/>
        <v>2.1893999999999999E-4</v>
      </c>
      <c r="I10569" s="203">
        <f t="shared" si="368"/>
        <v>154.24264439999999</v>
      </c>
      <c r="J10569" s="202">
        <f t="shared" si="369"/>
        <v>2.2777777777777781E-4</v>
      </c>
      <c r="K10569" s="203">
        <f t="shared" si="370"/>
        <v>5.3303674820938225</v>
      </c>
      <c r="L10569" s="202">
        <f t="shared" si="371"/>
        <v>2.1893999999999999E-4</v>
      </c>
      <c r="M10569" s="203">
        <f t="shared" si="372"/>
        <v>5.04069403</v>
      </c>
    </row>
    <row r="10570" spans="1:13" s="204" customFormat="1" x14ac:dyDescent="0.2">
      <c r="A10570" s="84">
        <v>360</v>
      </c>
      <c r="B10570" s="198">
        <v>43893</v>
      </c>
      <c r="C10570" s="199">
        <v>14.25</v>
      </c>
      <c r="D10570" s="195">
        <f t="shared" si="373"/>
        <v>1</v>
      </c>
      <c r="E10570"/>
      <c r="F10570" s="200">
        <v>2.12</v>
      </c>
      <c r="G10570" s="201">
        <f t="shared" si="366"/>
        <v>8.1850000000000005</v>
      </c>
      <c r="H10570" s="202">
        <f t="shared" si="367"/>
        <v>2.1855999999999999E-4</v>
      </c>
      <c r="I10570" s="203">
        <f t="shared" si="368"/>
        <v>154.27635566999999</v>
      </c>
      <c r="J10570" s="202">
        <f t="shared" si="369"/>
        <v>2.2736111111111112E-4</v>
      </c>
      <c r="K10570" s="203">
        <f t="shared" si="370"/>
        <v>5.3305948432049339</v>
      </c>
      <c r="L10570" s="202">
        <f t="shared" si="371"/>
        <v>2.1855999999999999E-4</v>
      </c>
      <c r="M10570" s="203">
        <f t="shared" si="372"/>
        <v>5.0409125899999996</v>
      </c>
    </row>
    <row r="10571" spans="1:13" s="204" customFormat="1" x14ac:dyDescent="0.2">
      <c r="A10571" s="84">
        <v>360</v>
      </c>
      <c r="B10571" s="198">
        <v>43894</v>
      </c>
      <c r="C10571" s="199">
        <v>14.24</v>
      </c>
      <c r="D10571" s="195">
        <f t="shared" si="373"/>
        <v>1</v>
      </c>
      <c r="E10571"/>
      <c r="F10571" s="200">
        <v>2.11</v>
      </c>
      <c r="G10571" s="201">
        <f t="shared" si="366"/>
        <v>8.1750000000000007</v>
      </c>
      <c r="H10571" s="202">
        <f t="shared" si="367"/>
        <v>2.1829999999999999E-4</v>
      </c>
      <c r="I10571" s="203">
        <f t="shared" si="368"/>
        <v>154.31003419999999</v>
      </c>
      <c r="J10571" s="202">
        <f t="shared" si="369"/>
        <v>2.2708333333333334E-4</v>
      </c>
      <c r="K10571" s="203">
        <f t="shared" si="370"/>
        <v>5.3308219265382677</v>
      </c>
      <c r="L10571" s="202">
        <f t="shared" si="371"/>
        <v>2.1829999999999999E-4</v>
      </c>
      <c r="M10571" s="203">
        <f t="shared" si="372"/>
        <v>5.0411308899999998</v>
      </c>
    </row>
    <row r="10572" spans="1:13" s="204" customFormat="1" x14ac:dyDescent="0.2">
      <c r="A10572" s="84">
        <v>360</v>
      </c>
      <c r="B10572" s="198">
        <v>43895</v>
      </c>
      <c r="C10572" s="199">
        <v>14.22</v>
      </c>
      <c r="D10572" s="195">
        <f t="shared" si="373"/>
        <v>1</v>
      </c>
      <c r="E10572"/>
      <c r="F10572" s="200">
        <v>2.11</v>
      </c>
      <c r="G10572" s="201">
        <f t="shared" si="366"/>
        <v>8.1650000000000009</v>
      </c>
      <c r="H10572" s="202">
        <f t="shared" si="367"/>
        <v>2.1804999999999999E-4</v>
      </c>
      <c r="I10572" s="203">
        <f t="shared" si="368"/>
        <v>154.3436815</v>
      </c>
      <c r="J10572" s="202">
        <f t="shared" si="369"/>
        <v>2.2680555555555559E-4</v>
      </c>
      <c r="K10572" s="203">
        <f t="shared" si="370"/>
        <v>5.3310487320938229</v>
      </c>
      <c r="L10572" s="202">
        <f t="shared" si="371"/>
        <v>2.1804999999999999E-4</v>
      </c>
      <c r="M10572" s="203">
        <f t="shared" si="372"/>
        <v>5.0413489399999998</v>
      </c>
    </row>
    <row r="10573" spans="1:13" s="204" customFormat="1" x14ac:dyDescent="0.2">
      <c r="A10573" s="84">
        <v>360</v>
      </c>
      <c r="B10573" s="198">
        <v>43896</v>
      </c>
      <c r="C10573" s="199">
        <v>14.18</v>
      </c>
      <c r="D10573" s="195">
        <f t="shared" si="373"/>
        <v>1</v>
      </c>
      <c r="E10573"/>
      <c r="F10573" s="200">
        <v>2.12</v>
      </c>
      <c r="G10573" s="201">
        <f t="shared" si="366"/>
        <v>8.15</v>
      </c>
      <c r="H10573" s="202">
        <f t="shared" si="367"/>
        <v>2.1766E-4</v>
      </c>
      <c r="I10573" s="203">
        <f t="shared" si="368"/>
        <v>154.37727595000001</v>
      </c>
      <c r="J10573" s="202">
        <f t="shared" si="369"/>
        <v>2.263888888888889E-4</v>
      </c>
      <c r="K10573" s="203">
        <f t="shared" si="370"/>
        <v>5.3312751209827116</v>
      </c>
      <c r="L10573" s="202">
        <f t="shared" si="371"/>
        <v>2.1766E-4</v>
      </c>
      <c r="M10573" s="203">
        <f t="shared" si="372"/>
        <v>5.0415666000000003</v>
      </c>
    </row>
    <row r="10574" spans="1:13" s="204" customFormat="1" x14ac:dyDescent="0.2">
      <c r="A10574" s="84">
        <v>360</v>
      </c>
      <c r="B10574" s="198">
        <v>43897</v>
      </c>
      <c r="C10574" s="199">
        <v>14.18</v>
      </c>
      <c r="D10574" s="195">
        <f t="shared" si="373"/>
        <v>1</v>
      </c>
      <c r="E10574"/>
      <c r="F10574" s="200">
        <v>2.12</v>
      </c>
      <c r="G10574" s="201">
        <f t="shared" si="366"/>
        <v>8.15</v>
      </c>
      <c r="H10574" s="202">
        <f t="shared" si="367"/>
        <v>2.1766E-4</v>
      </c>
      <c r="I10574" s="203">
        <f t="shared" si="368"/>
        <v>154.41087770999999</v>
      </c>
      <c r="J10574" s="202">
        <f t="shared" si="369"/>
        <v>2.263888888888889E-4</v>
      </c>
      <c r="K10574" s="203">
        <f t="shared" si="370"/>
        <v>5.3315015098716003</v>
      </c>
      <c r="L10574" s="202">
        <f t="shared" si="371"/>
        <v>2.1766E-4</v>
      </c>
      <c r="M10574" s="203">
        <f t="shared" si="372"/>
        <v>5.04178426</v>
      </c>
    </row>
    <row r="10575" spans="1:13" s="204" customFormat="1" x14ac:dyDescent="0.2">
      <c r="A10575" s="84">
        <v>360</v>
      </c>
      <c r="B10575" s="198">
        <v>43898</v>
      </c>
      <c r="C10575" s="199">
        <v>14.18</v>
      </c>
      <c r="D10575" s="195">
        <f t="shared" si="373"/>
        <v>1</v>
      </c>
      <c r="E10575"/>
      <c r="F10575" s="200">
        <v>2.12</v>
      </c>
      <c r="G10575" s="201">
        <f t="shared" si="366"/>
        <v>8.15</v>
      </c>
      <c r="H10575" s="202">
        <f t="shared" si="367"/>
        <v>2.1766E-4</v>
      </c>
      <c r="I10575" s="203">
        <f t="shared" si="368"/>
        <v>154.44448678000001</v>
      </c>
      <c r="J10575" s="202">
        <f t="shared" si="369"/>
        <v>2.263888888888889E-4</v>
      </c>
      <c r="K10575" s="203">
        <f t="shared" si="370"/>
        <v>5.331727898760489</v>
      </c>
      <c r="L10575" s="202">
        <f t="shared" si="371"/>
        <v>2.1766E-4</v>
      </c>
      <c r="M10575" s="203">
        <f t="shared" si="372"/>
        <v>5.0420019199999997</v>
      </c>
    </row>
    <row r="10576" spans="1:13" s="204" customFormat="1" x14ac:dyDescent="0.2">
      <c r="A10576" s="84">
        <v>360</v>
      </c>
      <c r="B10576" s="198">
        <v>43899</v>
      </c>
      <c r="C10576" s="199">
        <v>14.22</v>
      </c>
      <c r="D10576" s="195">
        <f t="shared" si="373"/>
        <v>1</v>
      </c>
      <c r="E10576"/>
      <c r="F10576" s="200">
        <v>2.12</v>
      </c>
      <c r="G10576" s="201">
        <f t="shared" si="366"/>
        <v>8.17</v>
      </c>
      <c r="H10576" s="202">
        <f t="shared" si="367"/>
        <v>2.1817000000000001E-4</v>
      </c>
      <c r="I10576" s="203">
        <f t="shared" si="368"/>
        <v>154.47818193000001</v>
      </c>
      <c r="J10576" s="202">
        <f t="shared" si="369"/>
        <v>2.2694444444444444E-4</v>
      </c>
      <c r="K10576" s="203">
        <f t="shared" si="370"/>
        <v>5.3319548432049331</v>
      </c>
      <c r="L10576" s="202">
        <f t="shared" si="371"/>
        <v>2.1817000000000001E-4</v>
      </c>
      <c r="M10576" s="203">
        <f t="shared" si="372"/>
        <v>5.0422200899999998</v>
      </c>
    </row>
    <row r="10577" spans="1:13" s="204" customFormat="1" x14ac:dyDescent="0.2">
      <c r="A10577" s="84">
        <v>360</v>
      </c>
      <c r="B10577" s="198">
        <v>43900</v>
      </c>
      <c r="C10577" s="199">
        <v>14.25</v>
      </c>
      <c r="D10577" s="195">
        <f t="shared" si="373"/>
        <v>1</v>
      </c>
      <c r="E10577"/>
      <c r="F10577" s="200">
        <v>2.11</v>
      </c>
      <c r="G10577" s="201">
        <f t="shared" si="366"/>
        <v>8.18</v>
      </c>
      <c r="H10577" s="202">
        <f t="shared" si="367"/>
        <v>2.1843000000000001E-4</v>
      </c>
      <c r="I10577" s="203">
        <f t="shared" si="368"/>
        <v>154.51192459999999</v>
      </c>
      <c r="J10577" s="202">
        <f t="shared" si="369"/>
        <v>2.2722222222222222E-4</v>
      </c>
      <c r="K10577" s="203">
        <f t="shared" si="370"/>
        <v>5.3321820654271557</v>
      </c>
      <c r="L10577" s="202">
        <f t="shared" si="371"/>
        <v>2.1843000000000001E-4</v>
      </c>
      <c r="M10577" s="203">
        <f t="shared" si="372"/>
        <v>5.0424385200000001</v>
      </c>
    </row>
    <row r="10578" spans="1:13" s="204" customFormat="1" x14ac:dyDescent="0.2">
      <c r="A10578" s="84">
        <v>360</v>
      </c>
      <c r="B10578" s="198">
        <v>43901</v>
      </c>
      <c r="C10578" s="199">
        <v>14.26</v>
      </c>
      <c r="D10578" s="195">
        <f t="shared" si="373"/>
        <v>1</v>
      </c>
      <c r="E10578"/>
      <c r="F10578" s="200">
        <v>2.12</v>
      </c>
      <c r="G10578" s="201">
        <f t="shared" si="366"/>
        <v>8.19</v>
      </c>
      <c r="H10578" s="202">
        <f t="shared" si="367"/>
        <v>2.1869000000000001E-4</v>
      </c>
      <c r="I10578" s="203">
        <f t="shared" si="368"/>
        <v>154.54571480999999</v>
      </c>
      <c r="J10578" s="202">
        <f t="shared" si="369"/>
        <v>2.2749999999999997E-4</v>
      </c>
      <c r="K10578" s="203">
        <f t="shared" si="370"/>
        <v>5.3324095654271559</v>
      </c>
      <c r="L10578" s="202">
        <f t="shared" si="371"/>
        <v>2.1869000000000001E-4</v>
      </c>
      <c r="M10578" s="203">
        <f t="shared" si="372"/>
        <v>5.0426572099999998</v>
      </c>
    </row>
    <row r="10579" spans="1:13" s="204" customFormat="1" x14ac:dyDescent="0.2">
      <c r="A10579" s="84">
        <v>360</v>
      </c>
      <c r="B10579" s="198">
        <v>43902</v>
      </c>
      <c r="C10579" s="199">
        <v>14.27</v>
      </c>
      <c r="D10579" s="195">
        <f t="shared" si="373"/>
        <v>1</v>
      </c>
      <c r="E10579"/>
      <c r="F10579" s="200">
        <v>2.11</v>
      </c>
      <c r="G10579" s="201">
        <f t="shared" si="366"/>
        <v>8.19</v>
      </c>
      <c r="H10579" s="202">
        <f t="shared" si="367"/>
        <v>2.1869000000000001E-4</v>
      </c>
      <c r="I10579" s="203">
        <f t="shared" si="368"/>
        <v>154.57951241000001</v>
      </c>
      <c r="J10579" s="202">
        <f t="shared" si="369"/>
        <v>2.2749999999999997E-4</v>
      </c>
      <c r="K10579" s="203">
        <f t="shared" si="370"/>
        <v>5.3326370654271562</v>
      </c>
      <c r="L10579" s="202">
        <f t="shared" si="371"/>
        <v>2.1869000000000001E-4</v>
      </c>
      <c r="M10579" s="203">
        <f t="shared" si="372"/>
        <v>5.0428759000000003</v>
      </c>
    </row>
    <row r="10580" spans="1:13" s="204" customFormat="1" x14ac:dyDescent="0.2">
      <c r="A10580" s="84">
        <v>360</v>
      </c>
      <c r="B10580" s="198">
        <v>43903</v>
      </c>
      <c r="C10580" s="199">
        <v>14.25</v>
      </c>
      <c r="D10580" s="195">
        <f t="shared" si="373"/>
        <v>1</v>
      </c>
      <c r="E10580"/>
      <c r="F10580" s="200">
        <v>2.1</v>
      </c>
      <c r="G10580" s="201">
        <f t="shared" si="366"/>
        <v>8.1750000000000007</v>
      </c>
      <c r="H10580" s="202">
        <f t="shared" si="367"/>
        <v>2.1829999999999999E-4</v>
      </c>
      <c r="I10580" s="203">
        <f t="shared" si="368"/>
        <v>154.61325711999999</v>
      </c>
      <c r="J10580" s="202">
        <f t="shared" si="369"/>
        <v>2.2708333333333334E-4</v>
      </c>
      <c r="K10580" s="203">
        <f t="shared" si="370"/>
        <v>5.33286414876049</v>
      </c>
      <c r="L10580" s="202">
        <f t="shared" si="371"/>
        <v>2.1829999999999999E-4</v>
      </c>
      <c r="M10580" s="203">
        <f t="shared" si="372"/>
        <v>5.0430941999999996</v>
      </c>
    </row>
    <row r="10581" spans="1:13" s="204" customFormat="1" x14ac:dyDescent="0.2">
      <c r="A10581" s="84">
        <v>360</v>
      </c>
      <c r="B10581" s="198">
        <v>43904</v>
      </c>
      <c r="C10581" s="199">
        <v>14.25</v>
      </c>
      <c r="D10581" s="195">
        <f t="shared" si="373"/>
        <v>1</v>
      </c>
      <c r="E10581"/>
      <c r="F10581" s="200">
        <v>2.1</v>
      </c>
      <c r="G10581" s="201">
        <f t="shared" si="366"/>
        <v>8.1750000000000007</v>
      </c>
      <c r="H10581" s="202">
        <f t="shared" si="367"/>
        <v>2.1829999999999999E-4</v>
      </c>
      <c r="I10581" s="203">
        <f t="shared" si="368"/>
        <v>154.64700919000001</v>
      </c>
      <c r="J10581" s="202">
        <f t="shared" si="369"/>
        <v>2.2708333333333334E-4</v>
      </c>
      <c r="K10581" s="203">
        <f t="shared" si="370"/>
        <v>5.3330912320938237</v>
      </c>
      <c r="L10581" s="202">
        <f t="shared" si="371"/>
        <v>2.1829999999999999E-4</v>
      </c>
      <c r="M10581" s="203">
        <f t="shared" si="372"/>
        <v>5.0433124999999999</v>
      </c>
    </row>
    <row r="10582" spans="1:13" s="204" customFormat="1" x14ac:dyDescent="0.2">
      <c r="A10582" s="84">
        <v>360</v>
      </c>
      <c r="B10582" s="198">
        <v>43905</v>
      </c>
      <c r="C10582" s="199">
        <v>14.25</v>
      </c>
      <c r="D10582" s="195">
        <f t="shared" si="373"/>
        <v>1</v>
      </c>
      <c r="E10582"/>
      <c r="F10582" s="200">
        <v>2.1</v>
      </c>
      <c r="G10582" s="201">
        <f t="shared" si="366"/>
        <v>8.1750000000000007</v>
      </c>
      <c r="H10582" s="202">
        <f t="shared" si="367"/>
        <v>2.1829999999999999E-4</v>
      </c>
      <c r="I10582" s="203">
        <f t="shared" si="368"/>
        <v>154.68076862999999</v>
      </c>
      <c r="J10582" s="202">
        <f t="shared" si="369"/>
        <v>2.2708333333333334E-4</v>
      </c>
      <c r="K10582" s="203">
        <f t="shared" si="370"/>
        <v>5.3333183154271575</v>
      </c>
      <c r="L10582" s="202">
        <f t="shared" si="371"/>
        <v>2.1829999999999999E-4</v>
      </c>
      <c r="M10582" s="203">
        <f t="shared" si="372"/>
        <v>5.0435308000000001</v>
      </c>
    </row>
    <row r="10583" spans="1:13" s="204" customFormat="1" x14ac:dyDescent="0.2">
      <c r="A10583" s="84">
        <v>360</v>
      </c>
      <c r="B10583" s="198">
        <v>43906</v>
      </c>
      <c r="C10583" s="199">
        <v>14.2</v>
      </c>
      <c r="D10583" s="195">
        <f t="shared" si="373"/>
        <v>1</v>
      </c>
      <c r="E10583"/>
      <c r="F10583" s="200">
        <v>2.1</v>
      </c>
      <c r="G10583" s="201">
        <f t="shared" si="366"/>
        <v>8.15</v>
      </c>
      <c r="H10583" s="202">
        <f t="shared" si="367"/>
        <v>2.1766E-4</v>
      </c>
      <c r="I10583" s="203">
        <f t="shared" si="368"/>
        <v>154.71443644999999</v>
      </c>
      <c r="J10583" s="202">
        <f t="shared" si="369"/>
        <v>2.263888888888889E-4</v>
      </c>
      <c r="K10583" s="203">
        <f t="shared" si="370"/>
        <v>5.3335447043160462</v>
      </c>
      <c r="L10583" s="202">
        <f t="shared" si="371"/>
        <v>2.1766E-4</v>
      </c>
      <c r="M10583" s="203">
        <f t="shared" si="372"/>
        <v>5.0437484599999998</v>
      </c>
    </row>
    <row r="10584" spans="1:13" s="204" customFormat="1" x14ac:dyDescent="0.2">
      <c r="A10584" s="84">
        <v>360</v>
      </c>
      <c r="B10584" s="198">
        <v>43907</v>
      </c>
      <c r="C10584" s="199">
        <v>14.16</v>
      </c>
      <c r="D10584" s="195">
        <f t="shared" si="373"/>
        <v>1</v>
      </c>
      <c r="E10584"/>
      <c r="F10584" s="200">
        <v>2.1</v>
      </c>
      <c r="G10584" s="201">
        <f t="shared" si="366"/>
        <v>8.1300000000000008</v>
      </c>
      <c r="H10584" s="202">
        <f t="shared" si="367"/>
        <v>2.1714999999999999E-4</v>
      </c>
      <c r="I10584" s="203">
        <f t="shared" si="368"/>
        <v>154.74803269</v>
      </c>
      <c r="J10584" s="202">
        <f t="shared" si="369"/>
        <v>2.2583333333333337E-4</v>
      </c>
      <c r="K10584" s="203">
        <f t="shared" si="370"/>
        <v>5.3337705376493796</v>
      </c>
      <c r="L10584" s="202">
        <f t="shared" si="371"/>
        <v>2.1714999999999999E-4</v>
      </c>
      <c r="M10584" s="203">
        <f t="shared" si="372"/>
        <v>5.0439656099999999</v>
      </c>
    </row>
    <row r="10585" spans="1:13" s="204" customFormat="1" x14ac:dyDescent="0.2">
      <c r="A10585" s="84">
        <v>360</v>
      </c>
      <c r="B10585" s="198">
        <v>43908</v>
      </c>
      <c r="C10585" s="199">
        <v>14.08</v>
      </c>
      <c r="D10585" s="195">
        <f t="shared" si="373"/>
        <v>1</v>
      </c>
      <c r="E10585"/>
      <c r="F10585" s="200">
        <v>2.1</v>
      </c>
      <c r="G10585" s="201">
        <f t="shared" si="366"/>
        <v>8.09</v>
      </c>
      <c r="H10585" s="202">
        <f t="shared" si="367"/>
        <v>2.1612000000000001E-4</v>
      </c>
      <c r="I10585" s="203">
        <f t="shared" si="368"/>
        <v>154.78147683</v>
      </c>
      <c r="J10585" s="202">
        <f t="shared" si="369"/>
        <v>2.2472222222222221E-4</v>
      </c>
      <c r="K10585" s="203">
        <f t="shared" si="370"/>
        <v>5.3339952598716014</v>
      </c>
      <c r="L10585" s="202">
        <f t="shared" si="371"/>
        <v>2.1612000000000001E-4</v>
      </c>
      <c r="M10585" s="203">
        <f t="shared" si="372"/>
        <v>5.04418173</v>
      </c>
    </row>
    <row r="10586" spans="1:13" s="204" customFormat="1" x14ac:dyDescent="0.2">
      <c r="A10586" s="84">
        <v>360</v>
      </c>
      <c r="B10586" s="198">
        <v>43909</v>
      </c>
      <c r="C10586" s="199">
        <v>14.05</v>
      </c>
      <c r="D10586" s="195">
        <f t="shared" si="373"/>
        <v>1</v>
      </c>
      <c r="E10586"/>
      <c r="F10586" s="200">
        <v>2.09</v>
      </c>
      <c r="G10586" s="201">
        <f t="shared" si="366"/>
        <v>8.07</v>
      </c>
      <c r="H10586" s="202">
        <f t="shared" si="367"/>
        <v>2.1560000000000001E-4</v>
      </c>
      <c r="I10586" s="203">
        <f t="shared" si="368"/>
        <v>154.81484771999999</v>
      </c>
      <c r="J10586" s="202">
        <f t="shared" si="369"/>
        <v>2.2416666666666668E-4</v>
      </c>
      <c r="K10586" s="203">
        <f t="shared" si="370"/>
        <v>5.3342194265382679</v>
      </c>
      <c r="L10586" s="202">
        <f t="shared" si="371"/>
        <v>2.1560000000000001E-4</v>
      </c>
      <c r="M10586" s="203">
        <f t="shared" si="372"/>
        <v>5.0443973299999998</v>
      </c>
    </row>
    <row r="10587" spans="1:13" s="204" customFormat="1" x14ac:dyDescent="0.2">
      <c r="A10587" s="84">
        <v>360</v>
      </c>
      <c r="B10587" s="198">
        <v>43910</v>
      </c>
      <c r="C10587" s="199">
        <v>13.98</v>
      </c>
      <c r="D10587" s="195">
        <f t="shared" si="373"/>
        <v>1</v>
      </c>
      <c r="E10587"/>
      <c r="F10587" s="200">
        <v>2.08</v>
      </c>
      <c r="G10587" s="201">
        <f t="shared" si="366"/>
        <v>8.0300000000000011</v>
      </c>
      <c r="H10587" s="202">
        <f t="shared" si="367"/>
        <v>2.1458E-4</v>
      </c>
      <c r="I10587" s="203">
        <f t="shared" si="368"/>
        <v>154.84806789000001</v>
      </c>
      <c r="J10587" s="202">
        <f t="shared" si="369"/>
        <v>2.2305555555555558E-4</v>
      </c>
      <c r="K10587" s="203">
        <f t="shared" si="370"/>
        <v>5.3344424820938237</v>
      </c>
      <c r="L10587" s="202">
        <f t="shared" si="371"/>
        <v>2.1458E-4</v>
      </c>
      <c r="M10587" s="203">
        <f t="shared" si="372"/>
        <v>5.0446119100000004</v>
      </c>
    </row>
    <row r="10588" spans="1:13" s="204" customFormat="1" x14ac:dyDescent="0.2">
      <c r="A10588" s="84">
        <v>360</v>
      </c>
      <c r="B10588" s="198">
        <v>43911</v>
      </c>
      <c r="C10588" s="199">
        <v>13.98</v>
      </c>
      <c r="D10588" s="195">
        <f t="shared" si="373"/>
        <v>1</v>
      </c>
      <c r="E10588"/>
      <c r="F10588" s="200">
        <v>2.08</v>
      </c>
      <c r="G10588" s="201">
        <f t="shared" si="366"/>
        <v>8.0300000000000011</v>
      </c>
      <c r="H10588" s="202">
        <f t="shared" si="367"/>
        <v>2.1458E-4</v>
      </c>
      <c r="I10588" s="203">
        <f t="shared" si="368"/>
        <v>154.88129519</v>
      </c>
      <c r="J10588" s="202">
        <f t="shared" si="369"/>
        <v>2.2305555555555558E-4</v>
      </c>
      <c r="K10588" s="203">
        <f t="shared" si="370"/>
        <v>5.3346655376493795</v>
      </c>
      <c r="L10588" s="202">
        <f t="shared" si="371"/>
        <v>2.1458E-4</v>
      </c>
      <c r="M10588" s="203">
        <f t="shared" si="372"/>
        <v>5.0448264900000002</v>
      </c>
    </row>
    <row r="10589" spans="1:13" s="204" customFormat="1" x14ac:dyDescent="0.2">
      <c r="A10589" s="84">
        <v>360</v>
      </c>
      <c r="B10589" s="198">
        <v>43912</v>
      </c>
      <c r="C10589" s="199">
        <v>13.98</v>
      </c>
      <c r="D10589" s="195">
        <f t="shared" si="373"/>
        <v>1</v>
      </c>
      <c r="E10589"/>
      <c r="F10589" s="200">
        <v>2.08</v>
      </c>
      <c r="G10589" s="201">
        <f t="shared" si="366"/>
        <v>8.0300000000000011</v>
      </c>
      <c r="H10589" s="202">
        <f t="shared" si="367"/>
        <v>2.1458E-4</v>
      </c>
      <c r="I10589" s="203">
        <f t="shared" si="368"/>
        <v>154.91452962</v>
      </c>
      <c r="J10589" s="202">
        <f t="shared" si="369"/>
        <v>2.2305555555555558E-4</v>
      </c>
      <c r="K10589" s="203">
        <f t="shared" si="370"/>
        <v>5.3348885932049352</v>
      </c>
      <c r="L10589" s="202">
        <f t="shared" si="371"/>
        <v>2.1458E-4</v>
      </c>
      <c r="M10589" s="203">
        <f t="shared" si="372"/>
        <v>5.0450410699999999</v>
      </c>
    </row>
    <row r="10590" spans="1:13" s="204" customFormat="1" x14ac:dyDescent="0.2">
      <c r="A10590" s="84">
        <v>360</v>
      </c>
      <c r="B10590" s="198">
        <v>43913</v>
      </c>
      <c r="C10590" s="199">
        <v>13.84</v>
      </c>
      <c r="D10590" s="195">
        <f t="shared" si="373"/>
        <v>1</v>
      </c>
      <c r="E10590"/>
      <c r="F10590" s="200">
        <v>2.06</v>
      </c>
      <c r="G10590" s="201">
        <f t="shared" si="366"/>
        <v>7.95</v>
      </c>
      <c r="H10590" s="202">
        <f t="shared" si="367"/>
        <v>2.1252E-4</v>
      </c>
      <c r="I10590" s="203">
        <f t="shared" si="368"/>
        <v>154.94745205999999</v>
      </c>
      <c r="J10590" s="202">
        <f t="shared" si="369"/>
        <v>2.2083333333333333E-4</v>
      </c>
      <c r="K10590" s="203">
        <f t="shared" si="370"/>
        <v>5.3351094265382688</v>
      </c>
      <c r="L10590" s="202">
        <f t="shared" si="371"/>
        <v>2.1252E-4</v>
      </c>
      <c r="M10590" s="203">
        <f t="shared" si="372"/>
        <v>5.0452535899999997</v>
      </c>
    </row>
    <row r="10591" spans="1:13" s="204" customFormat="1" x14ac:dyDescent="0.2">
      <c r="A10591" s="84">
        <v>360</v>
      </c>
      <c r="B10591" s="198">
        <v>43914</v>
      </c>
      <c r="C10591" s="199">
        <v>13.85</v>
      </c>
      <c r="D10591" s="195">
        <f t="shared" si="373"/>
        <v>1</v>
      </c>
      <c r="E10591"/>
      <c r="F10591" s="200">
        <v>2.0299999999999998</v>
      </c>
      <c r="G10591" s="201">
        <f t="shared" si="366"/>
        <v>7.9399999999999995</v>
      </c>
      <c r="H10591" s="202">
        <f t="shared" si="367"/>
        <v>2.1226E-4</v>
      </c>
      <c r="I10591" s="203">
        <f t="shared" si="368"/>
        <v>154.98034121000001</v>
      </c>
      <c r="J10591" s="202">
        <f t="shared" si="369"/>
        <v>2.2055555555555554E-4</v>
      </c>
      <c r="K10591" s="203">
        <f t="shared" si="370"/>
        <v>5.3353299820938247</v>
      </c>
      <c r="L10591" s="202">
        <f t="shared" si="371"/>
        <v>2.1226E-4</v>
      </c>
      <c r="M10591" s="203">
        <f t="shared" si="372"/>
        <v>5.0454658500000003</v>
      </c>
    </row>
    <row r="10592" spans="1:13" s="204" customFormat="1" x14ac:dyDescent="0.2">
      <c r="A10592" s="84">
        <v>360</v>
      </c>
      <c r="B10592" s="198">
        <v>43915</v>
      </c>
      <c r="C10592" s="199">
        <v>13.84</v>
      </c>
      <c r="D10592" s="195">
        <f t="shared" si="373"/>
        <v>1</v>
      </c>
      <c r="E10592"/>
      <c r="F10592" s="200">
        <v>2.04</v>
      </c>
      <c r="G10592" s="201">
        <f t="shared" si="366"/>
        <v>7.9399999999999995</v>
      </c>
      <c r="H10592" s="202">
        <f t="shared" si="367"/>
        <v>2.1226E-4</v>
      </c>
      <c r="I10592" s="203">
        <f t="shared" si="368"/>
        <v>155.01323733999999</v>
      </c>
      <c r="J10592" s="202">
        <f t="shared" si="369"/>
        <v>2.2055555555555554E-4</v>
      </c>
      <c r="K10592" s="203">
        <f t="shared" si="370"/>
        <v>5.3355505376493806</v>
      </c>
      <c r="L10592" s="202">
        <f t="shared" si="371"/>
        <v>2.1226E-4</v>
      </c>
      <c r="M10592" s="203">
        <f t="shared" si="372"/>
        <v>5.0456781099999999</v>
      </c>
    </row>
    <row r="10593" spans="1:13" s="204" customFormat="1" x14ac:dyDescent="0.2">
      <c r="A10593" s="84">
        <v>360</v>
      </c>
      <c r="B10593" s="198">
        <v>43916</v>
      </c>
      <c r="C10593" s="199">
        <v>13.79</v>
      </c>
      <c r="D10593" s="195">
        <f t="shared" si="373"/>
        <v>1</v>
      </c>
      <c r="E10593"/>
      <c r="F10593" s="200">
        <v>2.11</v>
      </c>
      <c r="G10593" s="201">
        <f t="shared" si="366"/>
        <v>7.9499999999999993</v>
      </c>
      <c r="H10593" s="202">
        <f t="shared" si="367"/>
        <v>2.1252E-4</v>
      </c>
      <c r="I10593" s="203">
        <f t="shared" si="368"/>
        <v>155.04618074999999</v>
      </c>
      <c r="J10593" s="202">
        <f t="shared" si="369"/>
        <v>2.2083333333333333E-4</v>
      </c>
      <c r="K10593" s="203">
        <f t="shared" si="370"/>
        <v>5.3357713709827141</v>
      </c>
      <c r="L10593" s="202">
        <f t="shared" si="371"/>
        <v>2.1252E-4</v>
      </c>
      <c r="M10593" s="203">
        <f t="shared" si="372"/>
        <v>5.0458906299999997</v>
      </c>
    </row>
    <row r="10594" spans="1:13" s="204" customFormat="1" x14ac:dyDescent="0.2">
      <c r="A10594" s="84">
        <v>360</v>
      </c>
      <c r="B10594" s="198">
        <v>43917</v>
      </c>
      <c r="C10594" s="199">
        <v>13.74</v>
      </c>
      <c r="D10594" s="195">
        <f t="shared" si="373"/>
        <v>1</v>
      </c>
      <c r="E10594"/>
      <c r="F10594" s="200">
        <v>2.08</v>
      </c>
      <c r="G10594" s="201">
        <f t="shared" si="366"/>
        <v>7.91</v>
      </c>
      <c r="H10594" s="202">
        <f t="shared" si="367"/>
        <v>2.1149E-4</v>
      </c>
      <c r="I10594" s="203">
        <f t="shared" si="368"/>
        <v>155.07897147</v>
      </c>
      <c r="J10594" s="202">
        <f t="shared" si="369"/>
        <v>2.1972222222222223E-4</v>
      </c>
      <c r="K10594" s="203">
        <f t="shared" si="370"/>
        <v>5.3359910932049361</v>
      </c>
      <c r="L10594" s="202">
        <f t="shared" si="371"/>
        <v>2.1149E-4</v>
      </c>
      <c r="M10594" s="203">
        <f t="shared" si="372"/>
        <v>5.0461021199999996</v>
      </c>
    </row>
    <row r="10595" spans="1:13" s="204" customFormat="1" x14ac:dyDescent="0.2">
      <c r="A10595" s="84">
        <v>360</v>
      </c>
      <c r="B10595" s="198">
        <v>43918</v>
      </c>
      <c r="C10595" s="199">
        <v>13.74</v>
      </c>
      <c r="D10595" s="195">
        <f t="shared" si="373"/>
        <v>1</v>
      </c>
      <c r="E10595"/>
      <c r="F10595" s="200">
        <v>2.08</v>
      </c>
      <c r="G10595" s="201">
        <f t="shared" si="366"/>
        <v>7.91</v>
      </c>
      <c r="H10595" s="202">
        <f t="shared" si="367"/>
        <v>2.1149E-4</v>
      </c>
      <c r="I10595" s="203">
        <f t="shared" si="368"/>
        <v>155.11176911999999</v>
      </c>
      <c r="J10595" s="202">
        <f t="shared" si="369"/>
        <v>2.1972222222222223E-4</v>
      </c>
      <c r="K10595" s="203">
        <f t="shared" si="370"/>
        <v>5.3362108154271581</v>
      </c>
      <c r="L10595" s="202">
        <f t="shared" si="371"/>
        <v>2.1149E-4</v>
      </c>
      <c r="M10595" s="203">
        <f t="shared" si="372"/>
        <v>5.0463136100000003</v>
      </c>
    </row>
    <row r="10596" spans="1:13" s="204" customFormat="1" x14ac:dyDescent="0.2">
      <c r="A10596" s="84">
        <v>360</v>
      </c>
      <c r="B10596" s="198">
        <v>43919</v>
      </c>
      <c r="C10596" s="199">
        <v>13.74</v>
      </c>
      <c r="D10596" s="195">
        <f t="shared" si="373"/>
        <v>1</v>
      </c>
      <c r="E10596"/>
      <c r="F10596" s="200">
        <v>2.08</v>
      </c>
      <c r="G10596" s="201">
        <f t="shared" si="366"/>
        <v>7.91</v>
      </c>
      <c r="H10596" s="202">
        <f t="shared" si="367"/>
        <v>2.1149E-4</v>
      </c>
      <c r="I10596" s="203">
        <f t="shared" si="368"/>
        <v>155.14457371</v>
      </c>
      <c r="J10596" s="202">
        <f t="shared" si="369"/>
        <v>2.1972222222222223E-4</v>
      </c>
      <c r="K10596" s="203">
        <f t="shared" si="370"/>
        <v>5.3364305376493801</v>
      </c>
      <c r="L10596" s="202">
        <f t="shared" si="371"/>
        <v>2.1149E-4</v>
      </c>
      <c r="M10596" s="203">
        <f t="shared" si="372"/>
        <v>5.0465251000000002</v>
      </c>
    </row>
    <row r="10597" spans="1:13" s="204" customFormat="1" x14ac:dyDescent="0.2">
      <c r="A10597" s="84">
        <v>360</v>
      </c>
      <c r="B10597" s="198">
        <v>43920</v>
      </c>
      <c r="C10597" s="199">
        <v>13.71</v>
      </c>
      <c r="D10597" s="195">
        <f t="shared" si="373"/>
        <v>1</v>
      </c>
      <c r="E10597"/>
      <c r="F10597" s="200">
        <v>2.08</v>
      </c>
      <c r="G10597" s="201">
        <f t="shared" si="366"/>
        <v>7.8950000000000005</v>
      </c>
      <c r="H10597" s="202">
        <f t="shared" si="367"/>
        <v>2.1110000000000001E-4</v>
      </c>
      <c r="I10597" s="203">
        <f t="shared" si="368"/>
        <v>155.17732473000001</v>
      </c>
      <c r="J10597" s="202">
        <f t="shared" si="369"/>
        <v>2.1930555555555557E-4</v>
      </c>
      <c r="K10597" s="203">
        <f t="shared" si="370"/>
        <v>5.3366498432049356</v>
      </c>
      <c r="L10597" s="202">
        <f t="shared" si="371"/>
        <v>2.1110000000000001E-4</v>
      </c>
      <c r="M10597" s="203">
        <f t="shared" si="372"/>
        <v>5.0467361999999998</v>
      </c>
    </row>
    <row r="10598" spans="1:13" s="204" customFormat="1" x14ac:dyDescent="0.2">
      <c r="A10598" s="84">
        <v>360</v>
      </c>
      <c r="B10598" s="198">
        <v>43921</v>
      </c>
      <c r="C10598" s="199">
        <v>13.68</v>
      </c>
      <c r="D10598" s="195">
        <f t="shared" si="373"/>
        <v>1</v>
      </c>
      <c r="E10598"/>
      <c r="F10598" s="200">
        <v>2.06</v>
      </c>
      <c r="G10598" s="201">
        <f t="shared" si="366"/>
        <v>7.87</v>
      </c>
      <c r="H10598" s="202">
        <f t="shared" si="367"/>
        <v>2.1045999999999999E-4</v>
      </c>
      <c r="I10598" s="203">
        <f t="shared" si="368"/>
        <v>155.20998334999999</v>
      </c>
      <c r="J10598" s="202">
        <f t="shared" si="369"/>
        <v>2.1861111111111113E-4</v>
      </c>
      <c r="K10598" s="203">
        <f t="shared" si="370"/>
        <v>5.336868454316047</v>
      </c>
      <c r="L10598" s="202">
        <f t="shared" si="371"/>
        <v>2.1045999999999999E-4</v>
      </c>
      <c r="M10598" s="203">
        <f t="shared" si="372"/>
        <v>5.0469466599999997</v>
      </c>
    </row>
    <row r="10599" spans="1:13" s="204" customFormat="1" x14ac:dyDescent="0.2">
      <c r="A10599" s="84">
        <v>360</v>
      </c>
      <c r="B10599" s="198">
        <v>43922</v>
      </c>
      <c r="C10599" s="199">
        <v>13.65</v>
      </c>
      <c r="D10599" s="195">
        <f t="shared" si="373"/>
        <v>1</v>
      </c>
      <c r="E10599"/>
      <c r="F10599" s="200">
        <v>2.0299999999999998</v>
      </c>
      <c r="G10599" s="201">
        <f t="shared" si="366"/>
        <v>7.84</v>
      </c>
      <c r="H10599" s="202">
        <f t="shared" si="367"/>
        <v>2.0968000000000001E-4</v>
      </c>
      <c r="I10599" s="203">
        <f t="shared" si="368"/>
        <v>155.24252777999999</v>
      </c>
      <c r="J10599" s="202">
        <f t="shared" si="369"/>
        <v>2.1777777777777778E-4</v>
      </c>
      <c r="K10599" s="203">
        <f t="shared" si="370"/>
        <v>5.3370862320938244</v>
      </c>
      <c r="L10599" s="202">
        <f t="shared" si="371"/>
        <v>2.0968000000000001E-4</v>
      </c>
      <c r="M10599" s="203">
        <f t="shared" si="372"/>
        <v>5.0471563399999999</v>
      </c>
    </row>
    <row r="10600" spans="1:13" s="204" customFormat="1" x14ac:dyDescent="0.2">
      <c r="A10600" s="84">
        <v>360</v>
      </c>
      <c r="B10600" s="198">
        <v>43923</v>
      </c>
      <c r="C10600" s="199">
        <v>13.56</v>
      </c>
      <c r="D10600" s="195">
        <f t="shared" si="373"/>
        <v>1</v>
      </c>
      <c r="E10600"/>
      <c r="F10600" s="200">
        <v>1.99</v>
      </c>
      <c r="G10600" s="201">
        <f t="shared" si="366"/>
        <v>7.7750000000000004</v>
      </c>
      <c r="H10600" s="202">
        <f t="shared" si="367"/>
        <v>2.0801000000000001E-4</v>
      </c>
      <c r="I10600" s="203">
        <f t="shared" si="368"/>
        <v>155.27481978</v>
      </c>
      <c r="J10600" s="202">
        <f t="shared" si="369"/>
        <v>2.1597222222222224E-4</v>
      </c>
      <c r="K10600" s="203">
        <f t="shared" si="370"/>
        <v>5.337302204316047</v>
      </c>
      <c r="L10600" s="202">
        <f t="shared" si="371"/>
        <v>2.0801000000000001E-4</v>
      </c>
      <c r="M10600" s="203">
        <f t="shared" si="372"/>
        <v>5.0473643499999996</v>
      </c>
    </row>
    <row r="10601" spans="1:13" s="204" customFormat="1" x14ac:dyDescent="0.2">
      <c r="A10601" s="84">
        <v>360</v>
      </c>
      <c r="B10601" s="198">
        <v>43924</v>
      </c>
      <c r="C10601" s="199">
        <v>13.51</v>
      </c>
      <c r="D10601" s="195">
        <f t="shared" si="373"/>
        <v>1</v>
      </c>
      <c r="E10601"/>
      <c r="F10601" s="200">
        <v>1.98</v>
      </c>
      <c r="G10601" s="201">
        <f t="shared" si="366"/>
        <v>7.7450000000000001</v>
      </c>
      <c r="H10601" s="202">
        <f t="shared" si="367"/>
        <v>2.0724E-4</v>
      </c>
      <c r="I10601" s="203">
        <f t="shared" si="368"/>
        <v>155.30699892999999</v>
      </c>
      <c r="J10601" s="202">
        <f t="shared" si="369"/>
        <v>2.151388888888889E-4</v>
      </c>
      <c r="K10601" s="203">
        <f t="shared" si="370"/>
        <v>5.3375173432049356</v>
      </c>
      <c r="L10601" s="202">
        <f t="shared" si="371"/>
        <v>2.0724E-4</v>
      </c>
      <c r="M10601" s="203">
        <f t="shared" si="372"/>
        <v>5.0475715900000004</v>
      </c>
    </row>
    <row r="10602" spans="1:13" s="204" customFormat="1" x14ac:dyDescent="0.2">
      <c r="A10602" s="84">
        <v>360</v>
      </c>
      <c r="B10602" s="198">
        <v>43925</v>
      </c>
      <c r="C10602" s="199">
        <v>13.51</v>
      </c>
      <c r="D10602" s="195">
        <f t="shared" si="373"/>
        <v>1</v>
      </c>
      <c r="E10602"/>
      <c r="F10602" s="200">
        <v>1.98</v>
      </c>
      <c r="G10602" s="201">
        <f t="shared" si="366"/>
        <v>7.7450000000000001</v>
      </c>
      <c r="H10602" s="202">
        <f t="shared" si="367"/>
        <v>2.0724E-4</v>
      </c>
      <c r="I10602" s="203">
        <f t="shared" si="368"/>
        <v>155.33918474999999</v>
      </c>
      <c r="J10602" s="202">
        <f t="shared" si="369"/>
        <v>2.151388888888889E-4</v>
      </c>
      <c r="K10602" s="203">
        <f t="shared" si="370"/>
        <v>5.3377324820938243</v>
      </c>
      <c r="L10602" s="202">
        <f t="shared" si="371"/>
        <v>2.0724E-4</v>
      </c>
      <c r="M10602" s="203">
        <f t="shared" si="372"/>
        <v>5.0477788300000004</v>
      </c>
    </row>
    <row r="10603" spans="1:13" s="204" customFormat="1" x14ac:dyDescent="0.2">
      <c r="A10603" s="84">
        <v>360</v>
      </c>
      <c r="B10603" s="198">
        <v>43926</v>
      </c>
      <c r="C10603" s="199">
        <v>13.51</v>
      </c>
      <c r="D10603" s="195">
        <f t="shared" si="373"/>
        <v>1</v>
      </c>
      <c r="E10603"/>
      <c r="F10603" s="200">
        <v>1.98</v>
      </c>
      <c r="G10603" s="201">
        <f t="shared" si="366"/>
        <v>7.7450000000000001</v>
      </c>
      <c r="H10603" s="202">
        <f t="shared" si="367"/>
        <v>2.0724E-4</v>
      </c>
      <c r="I10603" s="203">
        <f t="shared" si="368"/>
        <v>155.37137723999999</v>
      </c>
      <c r="J10603" s="202">
        <f t="shared" si="369"/>
        <v>2.151388888888889E-4</v>
      </c>
      <c r="K10603" s="203">
        <f t="shared" si="370"/>
        <v>5.337947620982713</v>
      </c>
      <c r="L10603" s="202">
        <f t="shared" si="371"/>
        <v>2.0724E-4</v>
      </c>
      <c r="M10603" s="203">
        <f t="shared" si="372"/>
        <v>5.0479860700000003</v>
      </c>
    </row>
    <row r="10604" spans="1:13" s="204" customFormat="1" x14ac:dyDescent="0.2">
      <c r="A10604" s="84">
        <v>360</v>
      </c>
      <c r="B10604" s="198">
        <v>43927</v>
      </c>
      <c r="C10604" s="199">
        <v>13.44</v>
      </c>
      <c r="D10604" s="195">
        <f t="shared" si="373"/>
        <v>1</v>
      </c>
      <c r="E10604"/>
      <c r="F10604" s="200">
        <v>1.99</v>
      </c>
      <c r="G10604" s="201">
        <f t="shared" si="366"/>
        <v>7.7149999999999999</v>
      </c>
      <c r="H10604" s="202">
        <f t="shared" si="367"/>
        <v>2.0646E-4</v>
      </c>
      <c r="I10604" s="203">
        <f t="shared" si="368"/>
        <v>155.40345521</v>
      </c>
      <c r="J10604" s="202">
        <f t="shared" si="369"/>
        <v>2.1430555555555555E-4</v>
      </c>
      <c r="K10604" s="203">
        <f t="shared" si="370"/>
        <v>5.3381619265382687</v>
      </c>
      <c r="L10604" s="202">
        <f t="shared" si="371"/>
        <v>2.0646E-4</v>
      </c>
      <c r="M10604" s="203">
        <f t="shared" si="372"/>
        <v>5.0481925299999997</v>
      </c>
    </row>
    <row r="10605" spans="1:13" s="204" customFormat="1" x14ac:dyDescent="0.2">
      <c r="A10605" s="84">
        <v>360</v>
      </c>
      <c r="B10605" s="198">
        <v>43928</v>
      </c>
      <c r="C10605" s="199">
        <v>13.49</v>
      </c>
      <c r="D10605" s="195">
        <f t="shared" si="373"/>
        <v>1</v>
      </c>
      <c r="E10605"/>
      <c r="F10605" s="200">
        <v>1.99</v>
      </c>
      <c r="G10605" s="201">
        <f t="shared" si="366"/>
        <v>7.74</v>
      </c>
      <c r="H10605" s="202">
        <f t="shared" si="367"/>
        <v>2.0710999999999999E-4</v>
      </c>
      <c r="I10605" s="203">
        <f t="shared" si="368"/>
        <v>155.43564082</v>
      </c>
      <c r="J10605" s="202">
        <f t="shared" si="369"/>
        <v>2.1499999999999999E-4</v>
      </c>
      <c r="K10605" s="203">
        <f t="shared" si="370"/>
        <v>5.3383769265382686</v>
      </c>
      <c r="L10605" s="202">
        <f t="shared" si="371"/>
        <v>2.0710999999999999E-4</v>
      </c>
      <c r="M10605" s="203">
        <f t="shared" si="372"/>
        <v>5.0483996400000004</v>
      </c>
    </row>
    <row r="10606" spans="1:13" s="204" customFormat="1" x14ac:dyDescent="0.2">
      <c r="A10606" s="84">
        <v>360</v>
      </c>
      <c r="B10606" s="198">
        <v>43929</v>
      </c>
      <c r="C10606" s="199">
        <v>13.44</v>
      </c>
      <c r="D10606" s="195">
        <f t="shared" si="373"/>
        <v>1</v>
      </c>
      <c r="E10606"/>
      <c r="F10606" s="200">
        <v>1.99</v>
      </c>
      <c r="G10606" s="201">
        <f t="shared" si="366"/>
        <v>7.7149999999999999</v>
      </c>
      <c r="H10606" s="202">
        <f t="shared" si="367"/>
        <v>2.0646E-4</v>
      </c>
      <c r="I10606" s="203">
        <f t="shared" si="368"/>
        <v>155.46773206</v>
      </c>
      <c r="J10606" s="202">
        <f t="shared" si="369"/>
        <v>2.1430555555555555E-4</v>
      </c>
      <c r="K10606" s="203">
        <f t="shared" si="370"/>
        <v>5.3385912320938242</v>
      </c>
      <c r="L10606" s="202">
        <f t="shared" si="371"/>
        <v>2.0646E-4</v>
      </c>
      <c r="M10606" s="203">
        <f t="shared" si="372"/>
        <v>5.0486060999999998</v>
      </c>
    </row>
    <row r="10607" spans="1:13" s="204" customFormat="1" x14ac:dyDescent="0.2">
      <c r="A10607" s="84">
        <v>360</v>
      </c>
      <c r="B10607" s="198">
        <v>43930</v>
      </c>
      <c r="C10607" s="199">
        <v>13.44</v>
      </c>
      <c r="D10607" s="195">
        <f t="shared" si="373"/>
        <v>1</v>
      </c>
      <c r="E10607"/>
      <c r="F10607" s="200">
        <v>1.99</v>
      </c>
      <c r="G10607" s="201">
        <f t="shared" si="366"/>
        <v>7.7149999999999999</v>
      </c>
      <c r="H10607" s="202">
        <f t="shared" si="367"/>
        <v>2.0646E-4</v>
      </c>
      <c r="I10607" s="203">
        <f t="shared" si="368"/>
        <v>155.49982993</v>
      </c>
      <c r="J10607" s="202">
        <f t="shared" si="369"/>
        <v>2.1430555555555555E-4</v>
      </c>
      <c r="K10607" s="203">
        <f t="shared" si="370"/>
        <v>5.3388055376493799</v>
      </c>
      <c r="L10607" s="202">
        <f t="shared" si="371"/>
        <v>2.0646E-4</v>
      </c>
      <c r="M10607" s="203">
        <f t="shared" si="372"/>
        <v>5.04881256</v>
      </c>
    </row>
    <row r="10608" spans="1:13" s="204" customFormat="1" x14ac:dyDescent="0.2">
      <c r="A10608" s="84">
        <v>360</v>
      </c>
      <c r="B10608" s="198">
        <v>43931</v>
      </c>
      <c r="C10608" s="199">
        <v>13.44</v>
      </c>
      <c r="D10608" s="195">
        <f t="shared" si="373"/>
        <v>1</v>
      </c>
      <c r="E10608"/>
      <c r="F10608" s="200">
        <v>1.99</v>
      </c>
      <c r="G10608" s="201">
        <f t="shared" si="366"/>
        <v>7.7149999999999999</v>
      </c>
      <c r="H10608" s="202">
        <f t="shared" si="367"/>
        <v>2.0646E-4</v>
      </c>
      <c r="I10608" s="203">
        <f t="shared" si="368"/>
        <v>155.53193442</v>
      </c>
      <c r="J10608" s="202">
        <f t="shared" si="369"/>
        <v>2.1430555555555555E-4</v>
      </c>
      <c r="K10608" s="203">
        <f t="shared" si="370"/>
        <v>5.3390198432049356</v>
      </c>
      <c r="L10608" s="202">
        <f t="shared" si="371"/>
        <v>2.0646E-4</v>
      </c>
      <c r="M10608" s="203">
        <f t="shared" si="372"/>
        <v>5.0490190200000002</v>
      </c>
    </row>
    <row r="10609" spans="1:13" s="204" customFormat="1" x14ac:dyDescent="0.2">
      <c r="A10609" s="84">
        <v>360</v>
      </c>
      <c r="B10609" s="198">
        <v>43932</v>
      </c>
      <c r="C10609" s="199">
        <v>13.44</v>
      </c>
      <c r="D10609" s="195">
        <f t="shared" si="373"/>
        <v>1</v>
      </c>
      <c r="E10609"/>
      <c r="F10609" s="200">
        <v>1.99</v>
      </c>
      <c r="G10609" s="201">
        <f t="shared" si="366"/>
        <v>7.7149999999999999</v>
      </c>
      <c r="H10609" s="202">
        <f t="shared" si="367"/>
        <v>2.0646E-4</v>
      </c>
      <c r="I10609" s="203">
        <f t="shared" si="368"/>
        <v>155.56404554</v>
      </c>
      <c r="J10609" s="202">
        <f t="shared" si="369"/>
        <v>2.1430555555555555E-4</v>
      </c>
      <c r="K10609" s="203">
        <f t="shared" si="370"/>
        <v>5.3392341487604913</v>
      </c>
      <c r="L10609" s="202">
        <f t="shared" si="371"/>
        <v>2.0646E-4</v>
      </c>
      <c r="M10609" s="203">
        <f t="shared" si="372"/>
        <v>5.0492254799999996</v>
      </c>
    </row>
    <row r="10610" spans="1:13" s="204" customFormat="1" x14ac:dyDescent="0.2">
      <c r="A10610" s="84">
        <v>360</v>
      </c>
      <c r="B10610" s="198">
        <v>43933</v>
      </c>
      <c r="C10610" s="199">
        <v>13.44</v>
      </c>
      <c r="D10610" s="195">
        <f t="shared" si="373"/>
        <v>1</v>
      </c>
      <c r="E10610"/>
      <c r="F10610" s="200">
        <v>1.99</v>
      </c>
      <c r="G10610" s="201">
        <f t="shared" si="366"/>
        <v>7.7149999999999999</v>
      </c>
      <c r="H10610" s="202">
        <f t="shared" si="367"/>
        <v>2.0646E-4</v>
      </c>
      <c r="I10610" s="203">
        <f t="shared" si="368"/>
        <v>155.59616328999999</v>
      </c>
      <c r="J10610" s="202">
        <f t="shared" si="369"/>
        <v>2.1430555555555555E-4</v>
      </c>
      <c r="K10610" s="203">
        <f t="shared" si="370"/>
        <v>5.339448454316047</v>
      </c>
      <c r="L10610" s="202">
        <f t="shared" si="371"/>
        <v>2.0646E-4</v>
      </c>
      <c r="M10610" s="203">
        <f t="shared" si="372"/>
        <v>5.0494319399999998</v>
      </c>
    </row>
    <row r="10611" spans="1:13" s="204" customFormat="1" x14ac:dyDescent="0.2">
      <c r="A10611" s="84">
        <v>360</v>
      </c>
      <c r="B10611" s="198">
        <v>43934</v>
      </c>
      <c r="C10611" s="199">
        <v>13.43</v>
      </c>
      <c r="D10611" s="195">
        <f t="shared" si="373"/>
        <v>1</v>
      </c>
      <c r="E10611"/>
      <c r="F10611" s="200">
        <v>1.98</v>
      </c>
      <c r="G10611" s="201">
        <f t="shared" si="366"/>
        <v>7.7050000000000001</v>
      </c>
      <c r="H10611" s="202">
        <f t="shared" si="367"/>
        <v>2.062E-4</v>
      </c>
      <c r="I10611" s="203">
        <f t="shared" si="368"/>
        <v>155.62824721999999</v>
      </c>
      <c r="J10611" s="202">
        <f t="shared" si="369"/>
        <v>2.1402777777777777E-4</v>
      </c>
      <c r="K10611" s="203">
        <f t="shared" si="370"/>
        <v>5.339662482093825</v>
      </c>
      <c r="L10611" s="202">
        <f t="shared" si="371"/>
        <v>2.062E-4</v>
      </c>
      <c r="M10611" s="203">
        <f t="shared" si="372"/>
        <v>5.0496381399999999</v>
      </c>
    </row>
    <row r="10612" spans="1:13" s="204" customFormat="1" x14ac:dyDescent="0.2">
      <c r="A10612" s="84">
        <v>360</v>
      </c>
      <c r="B10612" s="198">
        <v>43935</v>
      </c>
      <c r="C10612" s="199">
        <v>13.53</v>
      </c>
      <c r="D10612" s="195">
        <f t="shared" si="373"/>
        <v>1</v>
      </c>
      <c r="E10612"/>
      <c r="F10612" s="200">
        <v>1.95</v>
      </c>
      <c r="G10612" s="201">
        <f t="shared" si="366"/>
        <v>7.7399999999999993</v>
      </c>
      <c r="H10612" s="202">
        <f t="shared" si="367"/>
        <v>2.0710999999999999E-4</v>
      </c>
      <c r="I10612" s="203">
        <f t="shared" si="368"/>
        <v>155.66047939000001</v>
      </c>
      <c r="J10612" s="202">
        <f t="shared" si="369"/>
        <v>2.1499999999999999E-4</v>
      </c>
      <c r="K10612" s="203">
        <f t="shared" si="370"/>
        <v>5.3398774820938248</v>
      </c>
      <c r="L10612" s="202">
        <f t="shared" si="371"/>
        <v>2.0710999999999999E-4</v>
      </c>
      <c r="M10612" s="203">
        <f t="shared" si="372"/>
        <v>5.0498452499999997</v>
      </c>
    </row>
    <row r="10613" spans="1:13" s="204" customFormat="1" x14ac:dyDescent="0.2">
      <c r="A10613" s="84">
        <v>360</v>
      </c>
      <c r="B10613" s="198">
        <v>43936</v>
      </c>
      <c r="C10613" s="199">
        <v>13.5</v>
      </c>
      <c r="D10613" s="195">
        <f t="shared" si="373"/>
        <v>1</v>
      </c>
      <c r="E10613"/>
      <c r="F10613" s="200">
        <v>1.95</v>
      </c>
      <c r="G10613" s="201">
        <f t="shared" si="366"/>
        <v>7.7249999999999996</v>
      </c>
      <c r="H10613" s="202">
        <f t="shared" si="367"/>
        <v>2.0672E-4</v>
      </c>
      <c r="I10613" s="203">
        <f t="shared" si="368"/>
        <v>155.69265752000001</v>
      </c>
      <c r="J10613" s="202">
        <f t="shared" si="369"/>
        <v>2.1458333333333334E-4</v>
      </c>
      <c r="K10613" s="203">
        <f t="shared" si="370"/>
        <v>5.3400920654271582</v>
      </c>
      <c r="L10613" s="202">
        <f t="shared" si="371"/>
        <v>2.0672E-4</v>
      </c>
      <c r="M10613" s="203">
        <f t="shared" si="372"/>
        <v>5.0500519700000002</v>
      </c>
    </row>
    <row r="10614" spans="1:13" s="204" customFormat="1" x14ac:dyDescent="0.2">
      <c r="A10614" s="84">
        <v>360</v>
      </c>
      <c r="B10614" s="198">
        <v>43937</v>
      </c>
      <c r="C10614" s="199">
        <v>13.46</v>
      </c>
      <c r="D10614" s="195">
        <f t="shared" si="373"/>
        <v>1</v>
      </c>
      <c r="E10614"/>
      <c r="F10614" s="200">
        <v>1.93</v>
      </c>
      <c r="G10614" s="201">
        <f t="shared" si="366"/>
        <v>7.6950000000000003</v>
      </c>
      <c r="H10614" s="202">
        <f t="shared" si="367"/>
        <v>2.0594999999999999E-4</v>
      </c>
      <c r="I10614" s="203">
        <f t="shared" si="368"/>
        <v>155.72472242000001</v>
      </c>
      <c r="J10614" s="202">
        <f t="shared" si="369"/>
        <v>2.1375000000000002E-4</v>
      </c>
      <c r="K10614" s="203">
        <f t="shared" si="370"/>
        <v>5.3403058154271585</v>
      </c>
      <c r="L10614" s="202">
        <f t="shared" si="371"/>
        <v>2.0594999999999999E-4</v>
      </c>
      <c r="M10614" s="203">
        <f t="shared" si="372"/>
        <v>5.05025792</v>
      </c>
    </row>
    <row r="10615" spans="1:13" s="204" customFormat="1" x14ac:dyDescent="0.2">
      <c r="A10615" s="84">
        <v>360</v>
      </c>
      <c r="B10615" s="198">
        <v>43938</v>
      </c>
      <c r="C10615" s="199">
        <v>13.39</v>
      </c>
      <c r="D10615" s="195">
        <f t="shared" si="373"/>
        <v>1</v>
      </c>
      <c r="E10615"/>
      <c r="F10615" s="200">
        <v>1.93</v>
      </c>
      <c r="G10615" s="201">
        <f t="shared" ref="G10615:G10678" si="374">(C10615+F10615)/2</f>
        <v>7.66</v>
      </c>
      <c r="H10615" s="202">
        <f t="shared" ref="H10615:H10678" si="375">ROUND(((1+G10615/100)^(1/360))-1,8)</f>
        <v>2.0504E-4</v>
      </c>
      <c r="I10615" s="203">
        <f t="shared" ref="I10615:I10678" si="376">ROUND(I10614*(1+H10615),8)</f>
        <v>155.75665222000001</v>
      </c>
      <c r="J10615" s="202">
        <f t="shared" ref="J10615:J10678" si="377">((C10615+F10615)/2)/36000</f>
        <v>2.1277777777777777E-4</v>
      </c>
      <c r="K10615" s="203">
        <f t="shared" ref="K10615:K10678" si="378">K10614+J10615</f>
        <v>5.3405185932049362</v>
      </c>
      <c r="L10615" s="202">
        <f t="shared" ref="L10615:L10678" si="379">ROUND(((1+G10615/100)^(1/360))-1,8)</f>
        <v>2.0504E-4</v>
      </c>
      <c r="M10615" s="203">
        <f t="shared" ref="M10615:M10678" si="380">ROUND(M10614+L10615,8)</f>
        <v>5.0504629599999999</v>
      </c>
    </row>
    <row r="10616" spans="1:13" s="204" customFormat="1" x14ac:dyDescent="0.2">
      <c r="A10616" s="84">
        <v>360</v>
      </c>
      <c r="B10616" s="198">
        <v>43939</v>
      </c>
      <c r="C10616" s="199">
        <v>13.39</v>
      </c>
      <c r="D10616" s="195">
        <f t="shared" si="373"/>
        <v>1</v>
      </c>
      <c r="E10616"/>
      <c r="F10616" s="200">
        <v>1.93</v>
      </c>
      <c r="G10616" s="201">
        <f t="shared" si="374"/>
        <v>7.66</v>
      </c>
      <c r="H10616" s="202">
        <f t="shared" si="375"/>
        <v>2.0504E-4</v>
      </c>
      <c r="I10616" s="203">
        <f t="shared" si="376"/>
        <v>155.78858855999999</v>
      </c>
      <c r="J10616" s="202">
        <f t="shared" si="377"/>
        <v>2.1277777777777777E-4</v>
      </c>
      <c r="K10616" s="203">
        <f t="shared" si="378"/>
        <v>5.3407313709827138</v>
      </c>
      <c r="L10616" s="202">
        <f t="shared" si="379"/>
        <v>2.0504E-4</v>
      </c>
      <c r="M10616" s="203">
        <f t="shared" si="380"/>
        <v>5.0506679999999999</v>
      </c>
    </row>
    <row r="10617" spans="1:13" s="204" customFormat="1" x14ac:dyDescent="0.2">
      <c r="A10617" s="84">
        <v>360</v>
      </c>
      <c r="B10617" s="198">
        <v>43940</v>
      </c>
      <c r="C10617" s="199">
        <v>13.39</v>
      </c>
      <c r="D10617" s="195">
        <f t="shared" si="373"/>
        <v>1</v>
      </c>
      <c r="E10617"/>
      <c r="F10617" s="200">
        <v>1.93</v>
      </c>
      <c r="G10617" s="201">
        <f t="shared" si="374"/>
        <v>7.66</v>
      </c>
      <c r="H10617" s="202">
        <f t="shared" si="375"/>
        <v>2.0504E-4</v>
      </c>
      <c r="I10617" s="203">
        <f t="shared" si="376"/>
        <v>155.82053145</v>
      </c>
      <c r="J10617" s="202">
        <f t="shared" si="377"/>
        <v>2.1277777777777777E-4</v>
      </c>
      <c r="K10617" s="203">
        <f t="shared" si="378"/>
        <v>5.3409441487604914</v>
      </c>
      <c r="L10617" s="202">
        <f t="shared" si="379"/>
        <v>2.0504E-4</v>
      </c>
      <c r="M10617" s="203">
        <f t="shared" si="380"/>
        <v>5.0508730399999999</v>
      </c>
    </row>
    <row r="10618" spans="1:13" s="204" customFormat="1" x14ac:dyDescent="0.2">
      <c r="A10618" s="84">
        <v>360</v>
      </c>
      <c r="B10618" s="198">
        <v>43941</v>
      </c>
      <c r="C10618" s="199">
        <v>13.34</v>
      </c>
      <c r="D10618" s="195">
        <f t="shared" si="373"/>
        <v>1</v>
      </c>
      <c r="E10618"/>
      <c r="F10618" s="200">
        <v>1.92</v>
      </c>
      <c r="G10618" s="201">
        <f t="shared" si="374"/>
        <v>7.63</v>
      </c>
      <c r="H10618" s="202">
        <f t="shared" si="375"/>
        <v>2.0426999999999999E-4</v>
      </c>
      <c r="I10618" s="203">
        <f t="shared" si="376"/>
        <v>155.85236090999999</v>
      </c>
      <c r="J10618" s="202">
        <f t="shared" si="377"/>
        <v>2.1194444444444445E-4</v>
      </c>
      <c r="K10618" s="203">
        <f t="shared" si="378"/>
        <v>5.341156093204936</v>
      </c>
      <c r="L10618" s="202">
        <f t="shared" si="379"/>
        <v>2.0426999999999999E-4</v>
      </c>
      <c r="M10618" s="203">
        <f t="shared" si="380"/>
        <v>5.0510773100000002</v>
      </c>
    </row>
    <row r="10619" spans="1:13" s="204" customFormat="1" x14ac:dyDescent="0.2">
      <c r="A10619" s="84">
        <v>360</v>
      </c>
      <c r="B10619" s="198">
        <v>43942</v>
      </c>
      <c r="C10619" s="199">
        <v>13.31</v>
      </c>
      <c r="D10619" s="195">
        <f t="shared" si="373"/>
        <v>1</v>
      </c>
      <c r="E10619"/>
      <c r="F10619" s="200">
        <v>1.91</v>
      </c>
      <c r="G10619" s="201">
        <f t="shared" si="374"/>
        <v>7.61</v>
      </c>
      <c r="H10619" s="202">
        <f t="shared" si="375"/>
        <v>2.0374999999999999E-4</v>
      </c>
      <c r="I10619" s="203">
        <f t="shared" si="376"/>
        <v>155.88411583000001</v>
      </c>
      <c r="J10619" s="202">
        <f t="shared" si="377"/>
        <v>2.1138888888888889E-4</v>
      </c>
      <c r="K10619" s="203">
        <f t="shared" si="378"/>
        <v>5.3413674820938253</v>
      </c>
      <c r="L10619" s="202">
        <f t="shared" si="379"/>
        <v>2.0374999999999999E-4</v>
      </c>
      <c r="M10619" s="203">
        <f t="shared" si="380"/>
        <v>5.05128106</v>
      </c>
    </row>
    <row r="10620" spans="1:13" s="204" customFormat="1" x14ac:dyDescent="0.2">
      <c r="A10620" s="84">
        <v>360</v>
      </c>
      <c r="B10620" s="198">
        <v>43943</v>
      </c>
      <c r="C10620" s="199">
        <v>13.22</v>
      </c>
      <c r="D10620" s="195">
        <f t="shared" si="373"/>
        <v>1</v>
      </c>
      <c r="E10620"/>
      <c r="F10620" s="200">
        <v>1.9</v>
      </c>
      <c r="G10620" s="201">
        <f t="shared" si="374"/>
        <v>7.5600000000000005</v>
      </c>
      <c r="H10620" s="202">
        <f t="shared" si="375"/>
        <v>2.0246000000000001E-4</v>
      </c>
      <c r="I10620" s="203">
        <f t="shared" si="376"/>
        <v>155.91567613000001</v>
      </c>
      <c r="J10620" s="202">
        <f t="shared" si="377"/>
        <v>2.1000000000000001E-4</v>
      </c>
      <c r="K10620" s="203">
        <f t="shared" si="378"/>
        <v>5.3415774820938253</v>
      </c>
      <c r="L10620" s="202">
        <f t="shared" si="379"/>
        <v>2.0246000000000001E-4</v>
      </c>
      <c r="M10620" s="203">
        <f t="shared" si="380"/>
        <v>5.0514835199999997</v>
      </c>
    </row>
    <row r="10621" spans="1:13" s="204" customFormat="1" x14ac:dyDescent="0.2">
      <c r="A10621" s="84">
        <v>360</v>
      </c>
      <c r="B10621" s="198">
        <v>43944</v>
      </c>
      <c r="C10621" s="199">
        <v>13.2</v>
      </c>
      <c r="D10621" s="195">
        <f t="shared" ref="D10621:D10684" si="381">B10621-B10620</f>
        <v>1</v>
      </c>
      <c r="E10621"/>
      <c r="F10621" s="200">
        <v>1.93</v>
      </c>
      <c r="G10621" s="201">
        <f t="shared" si="374"/>
        <v>7.5649999999999995</v>
      </c>
      <c r="H10621" s="202">
        <f t="shared" si="375"/>
        <v>2.0259E-4</v>
      </c>
      <c r="I10621" s="203">
        <f t="shared" si="376"/>
        <v>155.94726309000001</v>
      </c>
      <c r="J10621" s="202">
        <f t="shared" si="377"/>
        <v>2.1013888888888889E-4</v>
      </c>
      <c r="K10621" s="203">
        <f t="shared" si="378"/>
        <v>5.3417876209827142</v>
      </c>
      <c r="L10621" s="202">
        <f t="shared" si="379"/>
        <v>2.0259E-4</v>
      </c>
      <c r="M10621" s="203">
        <f t="shared" si="380"/>
        <v>5.0516861100000003</v>
      </c>
    </row>
    <row r="10622" spans="1:13" s="204" customFormat="1" x14ac:dyDescent="0.2">
      <c r="A10622" s="84">
        <v>360</v>
      </c>
      <c r="B10622" s="198">
        <v>43945</v>
      </c>
      <c r="C10622" s="199">
        <v>13.12</v>
      </c>
      <c r="D10622" s="195">
        <f t="shared" si="381"/>
        <v>1</v>
      </c>
      <c r="E10622"/>
      <c r="F10622" s="200">
        <v>1.91</v>
      </c>
      <c r="G10622" s="201">
        <f t="shared" si="374"/>
        <v>7.5149999999999997</v>
      </c>
      <c r="H10622" s="202">
        <f t="shared" si="375"/>
        <v>2.0129999999999999E-4</v>
      </c>
      <c r="I10622" s="203">
        <f t="shared" si="376"/>
        <v>155.97865526999999</v>
      </c>
      <c r="J10622" s="202">
        <f t="shared" si="377"/>
        <v>2.0874999999999998E-4</v>
      </c>
      <c r="K10622" s="203">
        <f t="shared" si="378"/>
        <v>5.3419963709827138</v>
      </c>
      <c r="L10622" s="202">
        <f t="shared" si="379"/>
        <v>2.0129999999999999E-4</v>
      </c>
      <c r="M10622" s="203">
        <f t="shared" si="380"/>
        <v>5.05188741</v>
      </c>
    </row>
    <row r="10623" spans="1:13" s="204" customFormat="1" x14ac:dyDescent="0.2">
      <c r="A10623" s="84">
        <v>360</v>
      </c>
      <c r="B10623" s="198">
        <v>43946</v>
      </c>
      <c r="C10623" s="199">
        <v>13.12</v>
      </c>
      <c r="D10623" s="195">
        <f t="shared" si="381"/>
        <v>1</v>
      </c>
      <c r="E10623"/>
      <c r="F10623" s="200">
        <v>1.91</v>
      </c>
      <c r="G10623" s="201">
        <f t="shared" si="374"/>
        <v>7.5149999999999997</v>
      </c>
      <c r="H10623" s="202">
        <f t="shared" si="375"/>
        <v>2.0129999999999999E-4</v>
      </c>
      <c r="I10623" s="203">
        <f t="shared" si="376"/>
        <v>156.01005377000001</v>
      </c>
      <c r="J10623" s="202">
        <f t="shared" si="377"/>
        <v>2.0874999999999998E-4</v>
      </c>
      <c r="K10623" s="203">
        <f t="shared" si="378"/>
        <v>5.3422051209827135</v>
      </c>
      <c r="L10623" s="202">
        <f t="shared" si="379"/>
        <v>2.0129999999999999E-4</v>
      </c>
      <c r="M10623" s="203">
        <f t="shared" si="380"/>
        <v>5.0520887099999996</v>
      </c>
    </row>
    <row r="10624" spans="1:13" s="204" customFormat="1" x14ac:dyDescent="0.2">
      <c r="A10624" s="84">
        <v>360</v>
      </c>
      <c r="B10624" s="198">
        <v>43947</v>
      </c>
      <c r="C10624" s="199">
        <v>13.12</v>
      </c>
      <c r="D10624" s="195">
        <f t="shared" si="381"/>
        <v>1</v>
      </c>
      <c r="E10624"/>
      <c r="F10624" s="200">
        <v>1.91</v>
      </c>
      <c r="G10624" s="201">
        <f t="shared" si="374"/>
        <v>7.5149999999999997</v>
      </c>
      <c r="H10624" s="202">
        <f t="shared" si="375"/>
        <v>2.0129999999999999E-4</v>
      </c>
      <c r="I10624" s="203">
        <f t="shared" si="376"/>
        <v>156.04145858999999</v>
      </c>
      <c r="J10624" s="202">
        <f t="shared" si="377"/>
        <v>2.0874999999999998E-4</v>
      </c>
      <c r="K10624" s="203">
        <f t="shared" si="378"/>
        <v>5.3424138709827131</v>
      </c>
      <c r="L10624" s="202">
        <f t="shared" si="379"/>
        <v>2.0129999999999999E-4</v>
      </c>
      <c r="M10624" s="203">
        <f t="shared" si="380"/>
        <v>5.0522900100000001</v>
      </c>
    </row>
    <row r="10625" spans="1:13" s="204" customFormat="1" x14ac:dyDescent="0.2">
      <c r="A10625" s="84">
        <v>360</v>
      </c>
      <c r="B10625" s="198">
        <v>43948</v>
      </c>
      <c r="C10625" s="199">
        <v>13.16</v>
      </c>
      <c r="D10625" s="195">
        <f t="shared" si="381"/>
        <v>1</v>
      </c>
      <c r="E10625"/>
      <c r="F10625" s="200">
        <v>1.91</v>
      </c>
      <c r="G10625" s="201">
        <f t="shared" si="374"/>
        <v>7.5350000000000001</v>
      </c>
      <c r="H10625" s="202">
        <f t="shared" si="375"/>
        <v>2.0181999999999999E-4</v>
      </c>
      <c r="I10625" s="203">
        <f t="shared" si="376"/>
        <v>156.07295088000001</v>
      </c>
      <c r="J10625" s="202">
        <f t="shared" si="377"/>
        <v>2.0930555555555557E-4</v>
      </c>
      <c r="K10625" s="203">
        <f t="shared" si="378"/>
        <v>5.342623176538269</v>
      </c>
      <c r="L10625" s="202">
        <f t="shared" si="379"/>
        <v>2.0181999999999999E-4</v>
      </c>
      <c r="M10625" s="203">
        <f t="shared" si="380"/>
        <v>5.0524918300000001</v>
      </c>
    </row>
    <row r="10626" spans="1:13" s="204" customFormat="1" x14ac:dyDescent="0.2">
      <c r="A10626" s="84">
        <v>360</v>
      </c>
      <c r="B10626" s="198">
        <v>43949</v>
      </c>
      <c r="C10626" s="199">
        <v>13.13</v>
      </c>
      <c r="D10626" s="195">
        <f t="shared" si="381"/>
        <v>1</v>
      </c>
      <c r="E10626"/>
      <c r="F10626" s="200">
        <v>1.92</v>
      </c>
      <c r="G10626" s="201">
        <f t="shared" si="374"/>
        <v>7.5250000000000004</v>
      </c>
      <c r="H10626" s="202">
        <f t="shared" si="375"/>
        <v>2.0155999999999999E-4</v>
      </c>
      <c r="I10626" s="203">
        <f t="shared" si="376"/>
        <v>156.10440894000001</v>
      </c>
      <c r="J10626" s="202">
        <f t="shared" si="377"/>
        <v>2.0902777777777779E-4</v>
      </c>
      <c r="K10626" s="203">
        <f t="shared" si="378"/>
        <v>5.3428322043160472</v>
      </c>
      <c r="L10626" s="202">
        <f t="shared" si="379"/>
        <v>2.0155999999999999E-4</v>
      </c>
      <c r="M10626" s="203">
        <f t="shared" si="380"/>
        <v>5.05269339</v>
      </c>
    </row>
    <row r="10627" spans="1:13" s="204" customFormat="1" x14ac:dyDescent="0.2">
      <c r="A10627" s="84">
        <v>360</v>
      </c>
      <c r="B10627" s="198">
        <v>43950</v>
      </c>
      <c r="C10627" s="199">
        <v>13.14</v>
      </c>
      <c r="D10627" s="195">
        <f t="shared" si="381"/>
        <v>1</v>
      </c>
      <c r="E10627"/>
      <c r="F10627" s="200">
        <v>1.92</v>
      </c>
      <c r="G10627" s="201">
        <f t="shared" si="374"/>
        <v>7.53</v>
      </c>
      <c r="H10627" s="202">
        <f t="shared" si="375"/>
        <v>2.0169E-4</v>
      </c>
      <c r="I10627" s="203">
        <f t="shared" si="376"/>
        <v>156.13589364000001</v>
      </c>
      <c r="J10627" s="202">
        <f t="shared" si="377"/>
        <v>2.0916666666666666E-4</v>
      </c>
      <c r="K10627" s="203">
        <f t="shared" si="378"/>
        <v>5.3430413709827143</v>
      </c>
      <c r="L10627" s="202">
        <f t="shared" si="379"/>
        <v>2.0169E-4</v>
      </c>
      <c r="M10627" s="203">
        <f t="shared" si="380"/>
        <v>5.0528950799999999</v>
      </c>
    </row>
    <row r="10628" spans="1:13" s="204" customFormat="1" x14ac:dyDescent="0.2">
      <c r="A10628" s="84">
        <v>360</v>
      </c>
      <c r="B10628" s="198">
        <v>43951</v>
      </c>
      <c r="C10628" s="199">
        <v>13.11</v>
      </c>
      <c r="D10628" s="195">
        <f t="shared" si="381"/>
        <v>1</v>
      </c>
      <c r="E10628"/>
      <c r="F10628" s="200">
        <v>1.92</v>
      </c>
      <c r="G10628" s="201">
        <f t="shared" si="374"/>
        <v>7.5149999999999997</v>
      </c>
      <c r="H10628" s="202">
        <f t="shared" si="375"/>
        <v>2.0129999999999999E-4</v>
      </c>
      <c r="I10628" s="203">
        <f t="shared" si="376"/>
        <v>156.16732379999999</v>
      </c>
      <c r="J10628" s="202">
        <f t="shared" si="377"/>
        <v>2.0874999999999998E-4</v>
      </c>
      <c r="K10628" s="203">
        <f t="shared" si="378"/>
        <v>5.3432501209827139</v>
      </c>
      <c r="L10628" s="202">
        <f t="shared" si="379"/>
        <v>2.0129999999999999E-4</v>
      </c>
      <c r="M10628" s="203">
        <f t="shared" si="380"/>
        <v>5.0530963800000004</v>
      </c>
    </row>
    <row r="10629" spans="1:13" s="204" customFormat="1" x14ac:dyDescent="0.2">
      <c r="A10629" s="84">
        <v>360</v>
      </c>
      <c r="B10629" s="198">
        <v>43952</v>
      </c>
      <c r="C10629" s="199">
        <v>13.11</v>
      </c>
      <c r="D10629" s="195">
        <f t="shared" si="381"/>
        <v>1</v>
      </c>
      <c r="E10629"/>
      <c r="F10629" s="200">
        <v>1.92</v>
      </c>
      <c r="G10629" s="201">
        <f t="shared" si="374"/>
        <v>7.5149999999999997</v>
      </c>
      <c r="H10629" s="202">
        <f t="shared" si="375"/>
        <v>2.0129999999999999E-4</v>
      </c>
      <c r="I10629" s="203">
        <f t="shared" si="376"/>
        <v>156.19876027999999</v>
      </c>
      <c r="J10629" s="202">
        <f t="shared" si="377"/>
        <v>2.0874999999999998E-4</v>
      </c>
      <c r="K10629" s="203">
        <f t="shared" si="378"/>
        <v>5.3434588709827135</v>
      </c>
      <c r="L10629" s="202">
        <f t="shared" si="379"/>
        <v>2.0129999999999999E-4</v>
      </c>
      <c r="M10629" s="203">
        <f t="shared" si="380"/>
        <v>5.05329768</v>
      </c>
    </row>
    <row r="10630" spans="1:13" s="204" customFormat="1" x14ac:dyDescent="0.2">
      <c r="A10630" s="84">
        <v>360</v>
      </c>
      <c r="B10630" s="198">
        <v>43953</v>
      </c>
      <c r="C10630" s="199">
        <v>13.11</v>
      </c>
      <c r="D10630" s="195">
        <f t="shared" si="381"/>
        <v>1</v>
      </c>
      <c r="E10630"/>
      <c r="F10630" s="200">
        <v>1.92</v>
      </c>
      <c r="G10630" s="201">
        <f t="shared" si="374"/>
        <v>7.5149999999999997</v>
      </c>
      <c r="H10630" s="202">
        <f t="shared" si="375"/>
        <v>2.0129999999999999E-4</v>
      </c>
      <c r="I10630" s="203">
        <f t="shared" si="376"/>
        <v>156.23020309</v>
      </c>
      <c r="J10630" s="202">
        <f t="shared" si="377"/>
        <v>2.0874999999999998E-4</v>
      </c>
      <c r="K10630" s="203">
        <f t="shared" si="378"/>
        <v>5.3436676209827132</v>
      </c>
      <c r="L10630" s="202">
        <f t="shared" si="379"/>
        <v>2.0129999999999999E-4</v>
      </c>
      <c r="M10630" s="203">
        <f t="shared" si="380"/>
        <v>5.0534989799999996</v>
      </c>
    </row>
    <row r="10631" spans="1:13" s="204" customFormat="1" x14ac:dyDescent="0.2">
      <c r="A10631" s="84">
        <v>360</v>
      </c>
      <c r="B10631" s="198">
        <v>43954</v>
      </c>
      <c r="C10631" s="199">
        <v>13.11</v>
      </c>
      <c r="D10631" s="195">
        <f t="shared" si="381"/>
        <v>1</v>
      </c>
      <c r="E10631"/>
      <c r="F10631" s="200">
        <v>1.92</v>
      </c>
      <c r="G10631" s="201">
        <f t="shared" si="374"/>
        <v>7.5149999999999997</v>
      </c>
      <c r="H10631" s="202">
        <f t="shared" si="375"/>
        <v>2.0129999999999999E-4</v>
      </c>
      <c r="I10631" s="203">
        <f t="shared" si="376"/>
        <v>156.26165223000001</v>
      </c>
      <c r="J10631" s="202">
        <f t="shared" si="377"/>
        <v>2.0874999999999998E-4</v>
      </c>
      <c r="K10631" s="203">
        <f t="shared" si="378"/>
        <v>5.3438763709827128</v>
      </c>
      <c r="L10631" s="202">
        <f t="shared" si="379"/>
        <v>2.0129999999999999E-4</v>
      </c>
      <c r="M10631" s="203">
        <f t="shared" si="380"/>
        <v>5.0537002800000002</v>
      </c>
    </row>
    <row r="10632" spans="1:13" s="204" customFormat="1" x14ac:dyDescent="0.2">
      <c r="A10632" s="84">
        <v>360</v>
      </c>
      <c r="B10632" s="198">
        <v>43955</v>
      </c>
      <c r="C10632" s="199">
        <v>12.98</v>
      </c>
      <c r="D10632" s="195">
        <f t="shared" si="381"/>
        <v>1</v>
      </c>
      <c r="E10632"/>
      <c r="F10632" s="200">
        <v>1.89</v>
      </c>
      <c r="G10632" s="201">
        <f t="shared" si="374"/>
        <v>7.4350000000000005</v>
      </c>
      <c r="H10632" s="202">
        <f t="shared" si="375"/>
        <v>1.9923E-4</v>
      </c>
      <c r="I10632" s="203">
        <f t="shared" si="376"/>
        <v>156.29278424</v>
      </c>
      <c r="J10632" s="202">
        <f t="shared" si="377"/>
        <v>2.0652777777777778E-4</v>
      </c>
      <c r="K10632" s="203">
        <f t="shared" si="378"/>
        <v>5.3440828987604903</v>
      </c>
      <c r="L10632" s="202">
        <f t="shared" si="379"/>
        <v>1.9923E-4</v>
      </c>
      <c r="M10632" s="203">
        <f t="shared" si="380"/>
        <v>5.0538995099999999</v>
      </c>
    </row>
    <row r="10633" spans="1:13" s="204" customFormat="1" x14ac:dyDescent="0.2">
      <c r="A10633" s="84">
        <v>360</v>
      </c>
      <c r="B10633" s="198">
        <v>43956</v>
      </c>
      <c r="C10633" s="199">
        <v>12.99</v>
      </c>
      <c r="D10633" s="195">
        <f t="shared" si="381"/>
        <v>1</v>
      </c>
      <c r="E10633"/>
      <c r="F10633" s="200">
        <v>1.77</v>
      </c>
      <c r="G10633" s="201">
        <f t="shared" si="374"/>
        <v>7.38</v>
      </c>
      <c r="H10633" s="202">
        <f t="shared" si="375"/>
        <v>1.9781000000000001E-4</v>
      </c>
      <c r="I10633" s="203">
        <f t="shared" si="376"/>
        <v>156.32370051999999</v>
      </c>
      <c r="J10633" s="202">
        <f t="shared" si="377"/>
        <v>2.05E-4</v>
      </c>
      <c r="K10633" s="203">
        <f t="shared" si="378"/>
        <v>5.3442878987604905</v>
      </c>
      <c r="L10633" s="202">
        <f t="shared" si="379"/>
        <v>1.9781000000000001E-4</v>
      </c>
      <c r="M10633" s="203">
        <f t="shared" si="380"/>
        <v>5.0540973200000003</v>
      </c>
    </row>
    <row r="10634" spans="1:13" s="204" customFormat="1" x14ac:dyDescent="0.2">
      <c r="A10634" s="84">
        <v>360</v>
      </c>
      <c r="B10634" s="198">
        <v>43957</v>
      </c>
      <c r="C10634" s="199">
        <v>13.08</v>
      </c>
      <c r="D10634" s="195">
        <f t="shared" si="381"/>
        <v>1</v>
      </c>
      <c r="E10634"/>
      <c r="F10634" s="200">
        <v>1.79</v>
      </c>
      <c r="G10634" s="201">
        <f t="shared" si="374"/>
        <v>7.4350000000000005</v>
      </c>
      <c r="H10634" s="202">
        <f t="shared" si="375"/>
        <v>1.9923E-4</v>
      </c>
      <c r="I10634" s="203">
        <f t="shared" si="376"/>
        <v>156.35484489000001</v>
      </c>
      <c r="J10634" s="202">
        <f t="shared" si="377"/>
        <v>2.0652777777777778E-4</v>
      </c>
      <c r="K10634" s="203">
        <f t="shared" si="378"/>
        <v>5.3444944265382679</v>
      </c>
      <c r="L10634" s="202">
        <f t="shared" si="379"/>
        <v>1.9923E-4</v>
      </c>
      <c r="M10634" s="203">
        <f t="shared" si="380"/>
        <v>5.0542965500000001</v>
      </c>
    </row>
    <row r="10635" spans="1:13" s="204" customFormat="1" x14ac:dyDescent="0.2">
      <c r="A10635" s="84">
        <v>360</v>
      </c>
      <c r="B10635" s="198">
        <v>43958</v>
      </c>
      <c r="C10635" s="199">
        <v>13.08</v>
      </c>
      <c r="D10635" s="195">
        <f t="shared" si="381"/>
        <v>1</v>
      </c>
      <c r="E10635"/>
      <c r="F10635" s="200">
        <v>1.78</v>
      </c>
      <c r="G10635" s="201">
        <f t="shared" si="374"/>
        <v>7.43</v>
      </c>
      <c r="H10635" s="202">
        <f t="shared" si="375"/>
        <v>1.9909999999999999E-4</v>
      </c>
      <c r="I10635" s="203">
        <f t="shared" si="376"/>
        <v>156.38597514</v>
      </c>
      <c r="J10635" s="202">
        <f t="shared" si="377"/>
        <v>2.0638888888888888E-4</v>
      </c>
      <c r="K10635" s="203">
        <f t="shared" si="378"/>
        <v>5.3447008154271565</v>
      </c>
      <c r="L10635" s="202">
        <f t="shared" si="379"/>
        <v>1.9909999999999999E-4</v>
      </c>
      <c r="M10635" s="203">
        <f t="shared" si="380"/>
        <v>5.0544956499999998</v>
      </c>
    </row>
    <row r="10636" spans="1:13" s="204" customFormat="1" x14ac:dyDescent="0.2">
      <c r="A10636" s="84">
        <v>360</v>
      </c>
      <c r="B10636" s="198">
        <v>43959</v>
      </c>
      <c r="C10636" s="199">
        <v>13.03</v>
      </c>
      <c r="D10636" s="195">
        <f t="shared" si="381"/>
        <v>1</v>
      </c>
      <c r="E10636"/>
      <c r="F10636" s="200">
        <v>1.78</v>
      </c>
      <c r="G10636" s="201">
        <f t="shared" si="374"/>
        <v>7.4049999999999994</v>
      </c>
      <c r="H10636" s="202">
        <f t="shared" si="375"/>
        <v>1.9845E-4</v>
      </c>
      <c r="I10636" s="203">
        <f t="shared" si="376"/>
        <v>156.41700994000001</v>
      </c>
      <c r="J10636" s="202">
        <f t="shared" si="377"/>
        <v>2.0569444444444444E-4</v>
      </c>
      <c r="K10636" s="203">
        <f t="shared" si="378"/>
        <v>5.3449065098716009</v>
      </c>
      <c r="L10636" s="202">
        <f t="shared" si="379"/>
        <v>1.9845E-4</v>
      </c>
      <c r="M10636" s="203">
        <f t="shared" si="380"/>
        <v>5.0546940999999999</v>
      </c>
    </row>
    <row r="10637" spans="1:13" s="204" customFormat="1" x14ac:dyDescent="0.2">
      <c r="A10637" s="84">
        <v>360</v>
      </c>
      <c r="B10637" s="198">
        <v>43960</v>
      </c>
      <c r="C10637" s="199">
        <v>13.03</v>
      </c>
      <c r="D10637" s="195">
        <f t="shared" si="381"/>
        <v>1</v>
      </c>
      <c r="E10637"/>
      <c r="F10637" s="200">
        <v>1.78</v>
      </c>
      <c r="G10637" s="201">
        <f t="shared" si="374"/>
        <v>7.4049999999999994</v>
      </c>
      <c r="H10637" s="202">
        <f t="shared" si="375"/>
        <v>1.9845E-4</v>
      </c>
      <c r="I10637" s="203">
        <f t="shared" si="376"/>
        <v>156.4480509</v>
      </c>
      <c r="J10637" s="202">
        <f t="shared" si="377"/>
        <v>2.0569444444444444E-4</v>
      </c>
      <c r="K10637" s="203">
        <f t="shared" si="378"/>
        <v>5.3451122043160453</v>
      </c>
      <c r="L10637" s="202">
        <f t="shared" si="379"/>
        <v>1.9845E-4</v>
      </c>
      <c r="M10637" s="203">
        <f t="shared" si="380"/>
        <v>5.0548925499999999</v>
      </c>
    </row>
    <row r="10638" spans="1:13" s="204" customFormat="1" x14ac:dyDescent="0.2">
      <c r="A10638" s="84">
        <v>360</v>
      </c>
      <c r="B10638" s="198">
        <v>43961</v>
      </c>
      <c r="C10638" s="199">
        <v>13.03</v>
      </c>
      <c r="D10638" s="195">
        <f t="shared" si="381"/>
        <v>1</v>
      </c>
      <c r="E10638"/>
      <c r="F10638" s="200">
        <v>1.78</v>
      </c>
      <c r="G10638" s="201">
        <f t="shared" si="374"/>
        <v>7.4049999999999994</v>
      </c>
      <c r="H10638" s="202">
        <f t="shared" si="375"/>
        <v>1.9845E-4</v>
      </c>
      <c r="I10638" s="203">
        <f t="shared" si="376"/>
        <v>156.47909802000001</v>
      </c>
      <c r="J10638" s="202">
        <f t="shared" si="377"/>
        <v>2.0569444444444444E-4</v>
      </c>
      <c r="K10638" s="203">
        <f t="shared" si="378"/>
        <v>5.3453178987604897</v>
      </c>
      <c r="L10638" s="202">
        <f t="shared" si="379"/>
        <v>1.9845E-4</v>
      </c>
      <c r="M10638" s="203">
        <f t="shared" si="380"/>
        <v>5.055091</v>
      </c>
    </row>
    <row r="10639" spans="1:13" s="204" customFormat="1" x14ac:dyDescent="0.2">
      <c r="A10639" s="84">
        <v>360</v>
      </c>
      <c r="B10639" s="198">
        <v>43962</v>
      </c>
      <c r="C10639" s="199">
        <v>12.74</v>
      </c>
      <c r="D10639" s="195">
        <f t="shared" si="381"/>
        <v>1</v>
      </c>
      <c r="E10639"/>
      <c r="F10639" s="200">
        <v>1.77</v>
      </c>
      <c r="G10639" s="201">
        <f t="shared" si="374"/>
        <v>7.2549999999999999</v>
      </c>
      <c r="H10639" s="202">
        <f t="shared" si="375"/>
        <v>1.9457E-4</v>
      </c>
      <c r="I10639" s="203">
        <f t="shared" si="376"/>
        <v>156.50954415999999</v>
      </c>
      <c r="J10639" s="202">
        <f t="shared" si="377"/>
        <v>2.0152777777777777E-4</v>
      </c>
      <c r="K10639" s="203">
        <f t="shared" si="378"/>
        <v>5.3455194265382673</v>
      </c>
      <c r="L10639" s="202">
        <f t="shared" si="379"/>
        <v>1.9457E-4</v>
      </c>
      <c r="M10639" s="203">
        <f t="shared" si="380"/>
        <v>5.0552855699999997</v>
      </c>
    </row>
    <row r="10640" spans="1:13" s="204" customFormat="1" x14ac:dyDescent="0.2">
      <c r="A10640" s="84">
        <v>360</v>
      </c>
      <c r="B10640" s="198">
        <v>43963</v>
      </c>
      <c r="C10640" s="199">
        <v>12.85</v>
      </c>
      <c r="D10640" s="195">
        <f t="shared" si="381"/>
        <v>1</v>
      </c>
      <c r="E10640"/>
      <c r="F10640" s="200">
        <v>1.74</v>
      </c>
      <c r="G10640" s="201">
        <f t="shared" si="374"/>
        <v>7.2949999999999999</v>
      </c>
      <c r="H10640" s="202">
        <f t="shared" si="375"/>
        <v>1.9561000000000001E-4</v>
      </c>
      <c r="I10640" s="203">
        <f t="shared" si="376"/>
        <v>156.54015899000001</v>
      </c>
      <c r="J10640" s="202">
        <f t="shared" si="377"/>
        <v>2.0263888888888889E-4</v>
      </c>
      <c r="K10640" s="203">
        <f t="shared" si="378"/>
        <v>5.3457220654271564</v>
      </c>
      <c r="L10640" s="202">
        <f t="shared" si="379"/>
        <v>1.9561000000000001E-4</v>
      </c>
      <c r="M10640" s="203">
        <f t="shared" si="380"/>
        <v>5.0554811800000001</v>
      </c>
    </row>
    <row r="10641" spans="1:13" s="204" customFormat="1" x14ac:dyDescent="0.2">
      <c r="A10641" s="84">
        <v>360</v>
      </c>
      <c r="B10641" s="198">
        <v>43964</v>
      </c>
      <c r="C10641" s="199">
        <v>12.76</v>
      </c>
      <c r="D10641" s="195">
        <f t="shared" si="381"/>
        <v>1</v>
      </c>
      <c r="E10641"/>
      <c r="F10641" s="200">
        <v>1.73</v>
      </c>
      <c r="G10641" s="201">
        <f t="shared" si="374"/>
        <v>7.2450000000000001</v>
      </c>
      <c r="H10641" s="202">
        <f t="shared" si="375"/>
        <v>1.9431E-4</v>
      </c>
      <c r="I10641" s="203">
        <f t="shared" si="376"/>
        <v>156.57057631000001</v>
      </c>
      <c r="J10641" s="202">
        <f t="shared" si="377"/>
        <v>2.0125000000000001E-4</v>
      </c>
      <c r="K10641" s="203">
        <f t="shared" si="378"/>
        <v>5.3459233154271564</v>
      </c>
      <c r="L10641" s="202">
        <f t="shared" si="379"/>
        <v>1.9431E-4</v>
      </c>
      <c r="M10641" s="203">
        <f t="shared" si="380"/>
        <v>5.0556754899999996</v>
      </c>
    </row>
    <row r="10642" spans="1:13" s="204" customFormat="1" x14ac:dyDescent="0.2">
      <c r="A10642" s="84">
        <v>360</v>
      </c>
      <c r="B10642" s="198">
        <v>43965</v>
      </c>
      <c r="C10642" s="199">
        <v>12.73</v>
      </c>
      <c r="D10642" s="195">
        <f t="shared" si="381"/>
        <v>1</v>
      </c>
      <c r="E10642"/>
      <c r="F10642" s="200">
        <v>1.72</v>
      </c>
      <c r="G10642" s="201">
        <f t="shared" si="374"/>
        <v>7.2250000000000005</v>
      </c>
      <c r="H10642" s="202">
        <f t="shared" si="375"/>
        <v>1.9379E-4</v>
      </c>
      <c r="I10642" s="203">
        <f t="shared" si="376"/>
        <v>156.60091811999999</v>
      </c>
      <c r="J10642" s="202">
        <f t="shared" si="377"/>
        <v>2.0069444444444445E-4</v>
      </c>
      <c r="K10642" s="203">
        <f t="shared" si="378"/>
        <v>5.346124009871601</v>
      </c>
      <c r="L10642" s="202">
        <f t="shared" si="379"/>
        <v>1.9379E-4</v>
      </c>
      <c r="M10642" s="203">
        <f t="shared" si="380"/>
        <v>5.0558692799999996</v>
      </c>
    </row>
    <row r="10643" spans="1:13" s="204" customFormat="1" x14ac:dyDescent="0.2">
      <c r="A10643" s="84">
        <v>360</v>
      </c>
      <c r="B10643" s="198">
        <v>43966</v>
      </c>
      <c r="C10643" s="199">
        <v>12.64</v>
      </c>
      <c r="D10643" s="195">
        <f t="shared" si="381"/>
        <v>1</v>
      </c>
      <c r="E10643"/>
      <c r="F10643" s="200">
        <v>1.71</v>
      </c>
      <c r="G10643" s="201">
        <f t="shared" si="374"/>
        <v>7.1750000000000007</v>
      </c>
      <c r="H10643" s="202">
        <f t="shared" si="375"/>
        <v>1.9249999999999999E-4</v>
      </c>
      <c r="I10643" s="203">
        <f t="shared" si="376"/>
        <v>156.63106379999999</v>
      </c>
      <c r="J10643" s="202">
        <f t="shared" si="377"/>
        <v>1.9930555555555557E-4</v>
      </c>
      <c r="K10643" s="203">
        <f t="shared" si="378"/>
        <v>5.3463233154271563</v>
      </c>
      <c r="L10643" s="202">
        <f t="shared" si="379"/>
        <v>1.9249999999999999E-4</v>
      </c>
      <c r="M10643" s="203">
        <f t="shared" si="380"/>
        <v>5.0560617800000003</v>
      </c>
    </row>
    <row r="10644" spans="1:13" s="204" customFormat="1" x14ac:dyDescent="0.2">
      <c r="A10644" s="84">
        <v>360</v>
      </c>
      <c r="B10644" s="198">
        <v>43967</v>
      </c>
      <c r="C10644" s="199">
        <v>12.64</v>
      </c>
      <c r="D10644" s="195">
        <f t="shared" si="381"/>
        <v>1</v>
      </c>
      <c r="E10644"/>
      <c r="F10644" s="200">
        <v>1.71</v>
      </c>
      <c r="G10644" s="201">
        <f t="shared" si="374"/>
        <v>7.1750000000000007</v>
      </c>
      <c r="H10644" s="202">
        <f t="shared" si="375"/>
        <v>1.9249999999999999E-4</v>
      </c>
      <c r="I10644" s="203">
        <f t="shared" si="376"/>
        <v>156.66121527999999</v>
      </c>
      <c r="J10644" s="202">
        <f t="shared" si="377"/>
        <v>1.9930555555555557E-4</v>
      </c>
      <c r="K10644" s="203">
        <f t="shared" si="378"/>
        <v>5.3465226209827117</v>
      </c>
      <c r="L10644" s="202">
        <f t="shared" si="379"/>
        <v>1.9249999999999999E-4</v>
      </c>
      <c r="M10644" s="203">
        <f t="shared" si="380"/>
        <v>5.0562542800000001</v>
      </c>
    </row>
    <row r="10645" spans="1:13" s="204" customFormat="1" x14ac:dyDescent="0.2">
      <c r="A10645" s="84">
        <v>360</v>
      </c>
      <c r="B10645" s="198">
        <v>43968</v>
      </c>
      <c r="C10645" s="199">
        <v>12.64</v>
      </c>
      <c r="D10645" s="195">
        <f t="shared" si="381"/>
        <v>1</v>
      </c>
      <c r="E10645"/>
      <c r="F10645" s="200">
        <v>1.71</v>
      </c>
      <c r="G10645" s="201">
        <f t="shared" si="374"/>
        <v>7.1750000000000007</v>
      </c>
      <c r="H10645" s="202">
        <f t="shared" si="375"/>
        <v>1.9249999999999999E-4</v>
      </c>
      <c r="I10645" s="203">
        <f t="shared" si="376"/>
        <v>156.69137255999999</v>
      </c>
      <c r="J10645" s="202">
        <f t="shared" si="377"/>
        <v>1.9930555555555557E-4</v>
      </c>
      <c r="K10645" s="203">
        <f t="shared" si="378"/>
        <v>5.3467219265382671</v>
      </c>
      <c r="L10645" s="202">
        <f t="shared" si="379"/>
        <v>1.9249999999999999E-4</v>
      </c>
      <c r="M10645" s="203">
        <f t="shared" si="380"/>
        <v>5.0564467799999999</v>
      </c>
    </row>
    <row r="10646" spans="1:13" s="204" customFormat="1" x14ac:dyDescent="0.2">
      <c r="A10646" s="84">
        <v>360</v>
      </c>
      <c r="B10646" s="198">
        <v>43969</v>
      </c>
      <c r="C10646" s="199">
        <v>12.67</v>
      </c>
      <c r="D10646" s="195">
        <f t="shared" si="381"/>
        <v>1</v>
      </c>
      <c r="E10646"/>
      <c r="F10646" s="200">
        <v>1.72</v>
      </c>
      <c r="G10646" s="201">
        <f t="shared" si="374"/>
        <v>7.1950000000000003</v>
      </c>
      <c r="H10646" s="202">
        <f t="shared" si="375"/>
        <v>1.9301999999999999E-4</v>
      </c>
      <c r="I10646" s="203">
        <f t="shared" si="376"/>
        <v>156.72161713</v>
      </c>
      <c r="J10646" s="202">
        <f t="shared" si="377"/>
        <v>1.9986111111111113E-4</v>
      </c>
      <c r="K10646" s="203">
        <f t="shared" si="378"/>
        <v>5.3469217876493778</v>
      </c>
      <c r="L10646" s="202">
        <f t="shared" si="379"/>
        <v>1.9301999999999999E-4</v>
      </c>
      <c r="M10646" s="203">
        <f t="shared" si="380"/>
        <v>5.0566398000000001</v>
      </c>
    </row>
    <row r="10647" spans="1:13" s="204" customFormat="1" x14ac:dyDescent="0.2">
      <c r="A10647" s="84">
        <v>360</v>
      </c>
      <c r="B10647" s="198">
        <v>43970</v>
      </c>
      <c r="C10647" s="199">
        <v>12.67</v>
      </c>
      <c r="D10647" s="195">
        <f t="shared" si="381"/>
        <v>1</v>
      </c>
      <c r="E10647"/>
      <c r="F10647" s="200">
        <v>1.7</v>
      </c>
      <c r="G10647" s="201">
        <f t="shared" si="374"/>
        <v>7.1849999999999996</v>
      </c>
      <c r="H10647" s="202">
        <f t="shared" si="375"/>
        <v>1.9275999999999999E-4</v>
      </c>
      <c r="I10647" s="203">
        <f t="shared" si="376"/>
        <v>156.75182679</v>
      </c>
      <c r="J10647" s="202">
        <f t="shared" si="377"/>
        <v>1.9958333333333332E-4</v>
      </c>
      <c r="K10647" s="203">
        <f t="shared" si="378"/>
        <v>5.3471213709827108</v>
      </c>
      <c r="L10647" s="202">
        <f t="shared" si="379"/>
        <v>1.9275999999999999E-4</v>
      </c>
      <c r="M10647" s="203">
        <f t="shared" si="380"/>
        <v>5.0568325600000001</v>
      </c>
    </row>
    <row r="10648" spans="1:13" s="204" customFormat="1" x14ac:dyDescent="0.2">
      <c r="A10648" s="84">
        <v>360</v>
      </c>
      <c r="B10648" s="198">
        <v>43971</v>
      </c>
      <c r="C10648" s="199">
        <v>12.66</v>
      </c>
      <c r="D10648" s="195">
        <f t="shared" si="381"/>
        <v>1</v>
      </c>
      <c r="E10648"/>
      <c r="F10648" s="200">
        <v>1.7</v>
      </c>
      <c r="G10648" s="201">
        <f t="shared" si="374"/>
        <v>7.18</v>
      </c>
      <c r="H10648" s="202">
        <f t="shared" si="375"/>
        <v>1.9263E-4</v>
      </c>
      <c r="I10648" s="203">
        <f t="shared" si="376"/>
        <v>156.78202189000001</v>
      </c>
      <c r="J10648" s="202">
        <f t="shared" si="377"/>
        <v>1.9944444444444445E-4</v>
      </c>
      <c r="K10648" s="203">
        <f t="shared" si="378"/>
        <v>5.347320815427155</v>
      </c>
      <c r="L10648" s="202">
        <f t="shared" si="379"/>
        <v>1.9263E-4</v>
      </c>
      <c r="M10648" s="203">
        <f t="shared" si="380"/>
        <v>5.0570251900000001</v>
      </c>
    </row>
    <row r="10649" spans="1:13" s="204" customFormat="1" x14ac:dyDescent="0.2">
      <c r="A10649" s="84">
        <v>360</v>
      </c>
      <c r="B10649" s="198">
        <v>43972</v>
      </c>
      <c r="C10649" s="199">
        <v>12.64</v>
      </c>
      <c r="D10649" s="195">
        <f t="shared" si="381"/>
        <v>1</v>
      </c>
      <c r="E10649"/>
      <c r="F10649" s="200">
        <v>1.69</v>
      </c>
      <c r="G10649" s="201">
        <f t="shared" si="374"/>
        <v>7.165</v>
      </c>
      <c r="H10649" s="202">
        <f t="shared" si="375"/>
        <v>1.9223999999999999E-4</v>
      </c>
      <c r="I10649" s="203">
        <f t="shared" si="376"/>
        <v>156.81216166999999</v>
      </c>
      <c r="J10649" s="202">
        <f t="shared" si="377"/>
        <v>1.9902777777777779E-4</v>
      </c>
      <c r="K10649" s="203">
        <f t="shared" si="378"/>
        <v>5.3475198432049327</v>
      </c>
      <c r="L10649" s="202">
        <f t="shared" si="379"/>
        <v>1.9223999999999999E-4</v>
      </c>
      <c r="M10649" s="203">
        <f t="shared" si="380"/>
        <v>5.0572174299999997</v>
      </c>
    </row>
    <row r="10650" spans="1:13" s="204" customFormat="1" x14ac:dyDescent="0.2">
      <c r="A10650" s="84">
        <v>360</v>
      </c>
      <c r="B10650" s="198">
        <v>43973</v>
      </c>
      <c r="C10650" s="199">
        <v>12.61</v>
      </c>
      <c r="D10650" s="195">
        <f t="shared" si="381"/>
        <v>1</v>
      </c>
      <c r="E10650"/>
      <c r="F10650" s="200">
        <v>1.68</v>
      </c>
      <c r="G10650" s="201">
        <f t="shared" si="374"/>
        <v>7.1449999999999996</v>
      </c>
      <c r="H10650" s="202">
        <f t="shared" si="375"/>
        <v>1.9171999999999999E-4</v>
      </c>
      <c r="I10650" s="203">
        <f t="shared" si="376"/>
        <v>156.8422257</v>
      </c>
      <c r="J10650" s="202">
        <f t="shared" si="377"/>
        <v>1.984722222222222E-4</v>
      </c>
      <c r="K10650" s="203">
        <f t="shared" si="378"/>
        <v>5.347718315427155</v>
      </c>
      <c r="L10650" s="202">
        <f t="shared" si="379"/>
        <v>1.9171999999999999E-4</v>
      </c>
      <c r="M10650" s="203">
        <f t="shared" si="380"/>
        <v>5.0574091499999998</v>
      </c>
    </row>
    <row r="10651" spans="1:13" s="204" customFormat="1" x14ac:dyDescent="0.2">
      <c r="A10651" s="84">
        <v>360</v>
      </c>
      <c r="B10651" s="198">
        <v>43974</v>
      </c>
      <c r="C10651" s="199">
        <v>12.61</v>
      </c>
      <c r="D10651" s="195">
        <f t="shared" si="381"/>
        <v>1</v>
      </c>
      <c r="E10651"/>
      <c r="F10651" s="200">
        <v>1.68</v>
      </c>
      <c r="G10651" s="201">
        <f t="shared" si="374"/>
        <v>7.1449999999999996</v>
      </c>
      <c r="H10651" s="202">
        <f t="shared" si="375"/>
        <v>1.9171999999999999E-4</v>
      </c>
      <c r="I10651" s="203">
        <f t="shared" si="376"/>
        <v>156.87229549</v>
      </c>
      <c r="J10651" s="202">
        <f t="shared" si="377"/>
        <v>1.984722222222222E-4</v>
      </c>
      <c r="K10651" s="203">
        <f t="shared" si="378"/>
        <v>5.3479167876493774</v>
      </c>
      <c r="L10651" s="202">
        <f t="shared" si="379"/>
        <v>1.9171999999999999E-4</v>
      </c>
      <c r="M10651" s="203">
        <f t="shared" si="380"/>
        <v>5.0576008699999999</v>
      </c>
    </row>
    <row r="10652" spans="1:13" s="204" customFormat="1" x14ac:dyDescent="0.2">
      <c r="A10652" s="84">
        <v>360</v>
      </c>
      <c r="B10652" s="198">
        <v>43975</v>
      </c>
      <c r="C10652" s="199">
        <v>12.61</v>
      </c>
      <c r="D10652" s="195">
        <f t="shared" si="381"/>
        <v>1</v>
      </c>
      <c r="E10652"/>
      <c r="F10652" s="200">
        <v>1.68</v>
      </c>
      <c r="G10652" s="201">
        <f t="shared" si="374"/>
        <v>7.1449999999999996</v>
      </c>
      <c r="H10652" s="202">
        <f t="shared" si="375"/>
        <v>1.9171999999999999E-4</v>
      </c>
      <c r="I10652" s="203">
        <f t="shared" si="376"/>
        <v>156.90237105</v>
      </c>
      <c r="J10652" s="202">
        <f t="shared" si="377"/>
        <v>1.984722222222222E-4</v>
      </c>
      <c r="K10652" s="203">
        <f t="shared" si="378"/>
        <v>5.3481152598715997</v>
      </c>
      <c r="L10652" s="202">
        <f t="shared" si="379"/>
        <v>1.9171999999999999E-4</v>
      </c>
      <c r="M10652" s="203">
        <f t="shared" si="380"/>
        <v>5.05779259</v>
      </c>
    </row>
    <row r="10653" spans="1:13" s="204" customFormat="1" x14ac:dyDescent="0.2">
      <c r="A10653" s="84">
        <v>360</v>
      </c>
      <c r="B10653" s="198">
        <v>43976</v>
      </c>
      <c r="C10653" s="199">
        <v>12.63</v>
      </c>
      <c r="D10653" s="195">
        <f t="shared" si="381"/>
        <v>1</v>
      </c>
      <c r="E10653"/>
      <c r="F10653" s="200">
        <v>1.67</v>
      </c>
      <c r="G10653" s="201">
        <f t="shared" si="374"/>
        <v>7.15</v>
      </c>
      <c r="H10653" s="202">
        <f t="shared" si="375"/>
        <v>1.9185E-4</v>
      </c>
      <c r="I10653" s="203">
        <f t="shared" si="376"/>
        <v>156.93247277</v>
      </c>
      <c r="J10653" s="202">
        <f t="shared" si="377"/>
        <v>1.9861111111111113E-4</v>
      </c>
      <c r="K10653" s="203">
        <f t="shared" si="378"/>
        <v>5.3483138709827109</v>
      </c>
      <c r="L10653" s="202">
        <f t="shared" si="379"/>
        <v>1.9185E-4</v>
      </c>
      <c r="M10653" s="203">
        <f t="shared" si="380"/>
        <v>5.0579844400000002</v>
      </c>
    </row>
    <row r="10654" spans="1:13" s="204" customFormat="1" x14ac:dyDescent="0.2">
      <c r="A10654" s="84">
        <v>360</v>
      </c>
      <c r="B10654" s="198">
        <v>43977</v>
      </c>
      <c r="C10654" s="199">
        <v>12.65</v>
      </c>
      <c r="D10654" s="195">
        <f t="shared" si="381"/>
        <v>1</v>
      </c>
      <c r="E10654"/>
      <c r="F10654" s="200">
        <v>1.66</v>
      </c>
      <c r="G10654" s="201">
        <f t="shared" si="374"/>
        <v>7.1550000000000002</v>
      </c>
      <c r="H10654" s="202">
        <f t="shared" si="375"/>
        <v>1.9197999999999999E-4</v>
      </c>
      <c r="I10654" s="203">
        <f t="shared" si="376"/>
        <v>156.96260067</v>
      </c>
      <c r="J10654" s="202">
        <f t="shared" si="377"/>
        <v>1.9875000000000001E-4</v>
      </c>
      <c r="K10654" s="203">
        <f t="shared" si="378"/>
        <v>5.348512620982711</v>
      </c>
      <c r="L10654" s="202">
        <f t="shared" si="379"/>
        <v>1.9197999999999999E-4</v>
      </c>
      <c r="M10654" s="203">
        <f t="shared" si="380"/>
        <v>5.0581764199999997</v>
      </c>
    </row>
    <row r="10655" spans="1:13" s="204" customFormat="1" x14ac:dyDescent="0.2">
      <c r="A10655" s="84">
        <v>360</v>
      </c>
      <c r="B10655" s="198">
        <v>43978</v>
      </c>
      <c r="C10655" s="199">
        <v>12.65</v>
      </c>
      <c r="D10655" s="195">
        <f t="shared" si="381"/>
        <v>1</v>
      </c>
      <c r="E10655"/>
      <c r="F10655" s="200">
        <v>1.69</v>
      </c>
      <c r="G10655" s="201">
        <f t="shared" si="374"/>
        <v>7.17</v>
      </c>
      <c r="H10655" s="202">
        <f t="shared" si="375"/>
        <v>1.9237E-4</v>
      </c>
      <c r="I10655" s="203">
        <f t="shared" si="376"/>
        <v>156.99279557</v>
      </c>
      <c r="J10655" s="202">
        <f t="shared" si="377"/>
        <v>1.9916666666666667E-4</v>
      </c>
      <c r="K10655" s="203">
        <f t="shared" si="378"/>
        <v>5.3487117876493775</v>
      </c>
      <c r="L10655" s="202">
        <f t="shared" si="379"/>
        <v>1.9237E-4</v>
      </c>
      <c r="M10655" s="203">
        <f t="shared" si="380"/>
        <v>5.0583687900000003</v>
      </c>
    </row>
    <row r="10656" spans="1:13" s="204" customFormat="1" x14ac:dyDescent="0.2">
      <c r="A10656" s="84">
        <v>360</v>
      </c>
      <c r="B10656" s="198">
        <v>43979</v>
      </c>
      <c r="C10656" s="199">
        <v>12.59</v>
      </c>
      <c r="D10656" s="195">
        <f t="shared" si="381"/>
        <v>1</v>
      </c>
      <c r="E10656"/>
      <c r="F10656" s="200">
        <v>1.68</v>
      </c>
      <c r="G10656" s="201">
        <f t="shared" si="374"/>
        <v>7.1349999999999998</v>
      </c>
      <c r="H10656" s="202">
        <f t="shared" si="375"/>
        <v>1.9146000000000001E-4</v>
      </c>
      <c r="I10656" s="203">
        <f t="shared" si="376"/>
        <v>157.02285341000001</v>
      </c>
      <c r="J10656" s="202">
        <f t="shared" si="377"/>
        <v>1.9819444444444444E-4</v>
      </c>
      <c r="K10656" s="203">
        <f t="shared" si="378"/>
        <v>5.3489099820938222</v>
      </c>
      <c r="L10656" s="202">
        <f t="shared" si="379"/>
        <v>1.9146000000000001E-4</v>
      </c>
      <c r="M10656" s="203">
        <f t="shared" si="380"/>
        <v>5.0585602500000002</v>
      </c>
    </row>
    <row r="10657" spans="1:13" s="204" customFormat="1" x14ac:dyDescent="0.2">
      <c r="A10657" s="84">
        <v>360</v>
      </c>
      <c r="B10657" s="198">
        <v>43980</v>
      </c>
      <c r="C10657" s="199">
        <v>12.57</v>
      </c>
      <c r="D10657" s="195">
        <f t="shared" si="381"/>
        <v>1</v>
      </c>
      <c r="E10657"/>
      <c r="F10657" s="200">
        <v>1.68</v>
      </c>
      <c r="G10657" s="201">
        <f t="shared" si="374"/>
        <v>7.125</v>
      </c>
      <c r="H10657" s="202">
        <f t="shared" si="375"/>
        <v>1.9120000000000001E-4</v>
      </c>
      <c r="I10657" s="203">
        <f t="shared" si="376"/>
        <v>157.05287618</v>
      </c>
      <c r="J10657" s="202">
        <f t="shared" si="377"/>
        <v>1.9791666666666666E-4</v>
      </c>
      <c r="K10657" s="203">
        <f t="shared" si="378"/>
        <v>5.3491078987604892</v>
      </c>
      <c r="L10657" s="202">
        <f t="shared" si="379"/>
        <v>1.9120000000000001E-4</v>
      </c>
      <c r="M10657" s="203">
        <f t="shared" si="380"/>
        <v>5.0587514499999999</v>
      </c>
    </row>
    <row r="10658" spans="1:13" s="204" customFormat="1" x14ac:dyDescent="0.2">
      <c r="A10658" s="84">
        <v>360</v>
      </c>
      <c r="B10658" s="198">
        <v>43981</v>
      </c>
      <c r="C10658" s="199">
        <v>12.57</v>
      </c>
      <c r="D10658" s="195">
        <f t="shared" si="381"/>
        <v>1</v>
      </c>
      <c r="E10658"/>
      <c r="F10658" s="200">
        <v>1.68</v>
      </c>
      <c r="G10658" s="201">
        <f t="shared" si="374"/>
        <v>7.125</v>
      </c>
      <c r="H10658" s="202">
        <f t="shared" si="375"/>
        <v>1.9120000000000001E-4</v>
      </c>
      <c r="I10658" s="203">
        <f t="shared" si="376"/>
        <v>157.08290468999999</v>
      </c>
      <c r="J10658" s="202">
        <f t="shared" si="377"/>
        <v>1.9791666666666666E-4</v>
      </c>
      <c r="K10658" s="203">
        <f t="shared" si="378"/>
        <v>5.3493058154271562</v>
      </c>
      <c r="L10658" s="202">
        <f t="shared" si="379"/>
        <v>1.9120000000000001E-4</v>
      </c>
      <c r="M10658" s="203">
        <f t="shared" si="380"/>
        <v>5.0589426499999997</v>
      </c>
    </row>
    <row r="10659" spans="1:13" s="204" customFormat="1" x14ac:dyDescent="0.2">
      <c r="A10659" s="84">
        <v>360</v>
      </c>
      <c r="B10659" s="198">
        <v>43982</v>
      </c>
      <c r="C10659" s="199">
        <v>12.57</v>
      </c>
      <c r="D10659" s="195">
        <f t="shared" si="381"/>
        <v>1</v>
      </c>
      <c r="E10659"/>
      <c r="F10659" s="200">
        <v>1.68</v>
      </c>
      <c r="G10659" s="201">
        <f t="shared" si="374"/>
        <v>7.125</v>
      </c>
      <c r="H10659" s="202">
        <f t="shared" si="375"/>
        <v>1.9120000000000001E-4</v>
      </c>
      <c r="I10659" s="203">
        <f t="shared" si="376"/>
        <v>157.11293893999999</v>
      </c>
      <c r="J10659" s="202">
        <f t="shared" si="377"/>
        <v>1.9791666666666666E-4</v>
      </c>
      <c r="K10659" s="203">
        <f t="shared" si="378"/>
        <v>5.3495037320938232</v>
      </c>
      <c r="L10659" s="202">
        <f t="shared" si="379"/>
        <v>1.9120000000000001E-4</v>
      </c>
      <c r="M10659" s="203">
        <f t="shared" si="380"/>
        <v>5.0591338500000003</v>
      </c>
    </row>
    <row r="10660" spans="1:13" s="204" customFormat="1" x14ac:dyDescent="0.2">
      <c r="A10660" s="84">
        <v>360</v>
      </c>
      <c r="B10660" s="198">
        <v>43983</v>
      </c>
      <c r="C10660" s="199">
        <v>12.72</v>
      </c>
      <c r="D10660" s="195">
        <f t="shared" si="381"/>
        <v>1</v>
      </c>
      <c r="E10660"/>
      <c r="F10660" s="200">
        <v>1.65</v>
      </c>
      <c r="G10660" s="201">
        <f t="shared" si="374"/>
        <v>7.1850000000000005</v>
      </c>
      <c r="H10660" s="202">
        <f t="shared" si="375"/>
        <v>1.9275999999999999E-4</v>
      </c>
      <c r="I10660" s="203">
        <f t="shared" si="376"/>
        <v>157.14322403</v>
      </c>
      <c r="J10660" s="202">
        <f t="shared" si="377"/>
        <v>1.9958333333333335E-4</v>
      </c>
      <c r="K10660" s="203">
        <f t="shared" si="378"/>
        <v>5.3497033154271563</v>
      </c>
      <c r="L10660" s="202">
        <f t="shared" si="379"/>
        <v>1.9275999999999999E-4</v>
      </c>
      <c r="M10660" s="203">
        <f t="shared" si="380"/>
        <v>5.0593266100000003</v>
      </c>
    </row>
    <row r="10661" spans="1:13" s="204" customFormat="1" x14ac:dyDescent="0.2">
      <c r="A10661" s="84">
        <v>360</v>
      </c>
      <c r="B10661" s="198">
        <v>43984</v>
      </c>
      <c r="C10661" s="199">
        <v>12.7</v>
      </c>
      <c r="D10661" s="195">
        <f t="shared" si="381"/>
        <v>1</v>
      </c>
      <c r="E10661"/>
      <c r="F10661" s="200">
        <v>1.57</v>
      </c>
      <c r="G10661" s="201">
        <f t="shared" si="374"/>
        <v>7.1349999999999998</v>
      </c>
      <c r="H10661" s="202">
        <f t="shared" si="375"/>
        <v>1.9146000000000001E-4</v>
      </c>
      <c r="I10661" s="203">
        <f t="shared" si="376"/>
        <v>157.17331067000001</v>
      </c>
      <c r="J10661" s="202">
        <f t="shared" si="377"/>
        <v>1.9819444444444444E-4</v>
      </c>
      <c r="K10661" s="203">
        <f t="shared" si="378"/>
        <v>5.349901509871601</v>
      </c>
      <c r="L10661" s="202">
        <f t="shared" si="379"/>
        <v>1.9146000000000001E-4</v>
      </c>
      <c r="M10661" s="203">
        <f t="shared" si="380"/>
        <v>5.0595180700000002</v>
      </c>
    </row>
    <row r="10662" spans="1:13" s="204" customFormat="1" x14ac:dyDescent="0.2">
      <c r="A10662" s="84">
        <v>360</v>
      </c>
      <c r="B10662" s="198">
        <v>43985</v>
      </c>
      <c r="C10662" s="199">
        <v>12.66</v>
      </c>
      <c r="D10662" s="195">
        <f t="shared" si="381"/>
        <v>1</v>
      </c>
      <c r="E10662"/>
      <c r="F10662" s="200">
        <v>1.51</v>
      </c>
      <c r="G10662" s="201">
        <f t="shared" si="374"/>
        <v>7.085</v>
      </c>
      <c r="H10662" s="202">
        <f t="shared" si="375"/>
        <v>1.9016000000000001E-4</v>
      </c>
      <c r="I10662" s="203">
        <f t="shared" si="376"/>
        <v>157.20319875000001</v>
      </c>
      <c r="J10662" s="202">
        <f t="shared" si="377"/>
        <v>1.9680555555555556E-4</v>
      </c>
      <c r="K10662" s="203">
        <f t="shared" si="378"/>
        <v>5.3500983154271564</v>
      </c>
      <c r="L10662" s="202">
        <f t="shared" si="379"/>
        <v>1.9016000000000001E-4</v>
      </c>
      <c r="M10662" s="203">
        <f t="shared" si="380"/>
        <v>5.05970823</v>
      </c>
    </row>
    <row r="10663" spans="1:13" s="204" customFormat="1" x14ac:dyDescent="0.2">
      <c r="A10663" s="84">
        <v>360</v>
      </c>
      <c r="B10663" s="198">
        <v>43986</v>
      </c>
      <c r="C10663" s="199">
        <v>12.65</v>
      </c>
      <c r="D10663" s="195">
        <f t="shared" si="381"/>
        <v>1</v>
      </c>
      <c r="E10663"/>
      <c r="F10663" s="200">
        <v>1.54</v>
      </c>
      <c r="G10663" s="201">
        <f t="shared" si="374"/>
        <v>7.0950000000000006</v>
      </c>
      <c r="H10663" s="202">
        <f t="shared" si="375"/>
        <v>1.9042000000000001E-4</v>
      </c>
      <c r="I10663" s="203">
        <f t="shared" si="376"/>
        <v>157.23313338</v>
      </c>
      <c r="J10663" s="202">
        <f t="shared" si="377"/>
        <v>1.9708333333333334E-4</v>
      </c>
      <c r="K10663" s="203">
        <f t="shared" si="378"/>
        <v>5.3502953987604895</v>
      </c>
      <c r="L10663" s="202">
        <f t="shared" si="379"/>
        <v>1.9042000000000001E-4</v>
      </c>
      <c r="M10663" s="203">
        <f t="shared" si="380"/>
        <v>5.0598986500000001</v>
      </c>
    </row>
    <row r="10664" spans="1:13" s="204" customFormat="1" x14ac:dyDescent="0.2">
      <c r="A10664" s="84">
        <v>360</v>
      </c>
      <c r="B10664" s="198">
        <v>43987</v>
      </c>
      <c r="C10664" s="199">
        <v>12.63</v>
      </c>
      <c r="D10664" s="195">
        <f t="shared" si="381"/>
        <v>1</v>
      </c>
      <c r="E10664"/>
      <c r="F10664" s="200">
        <v>1.53</v>
      </c>
      <c r="G10664" s="201">
        <f t="shared" si="374"/>
        <v>7.08</v>
      </c>
      <c r="H10664" s="202">
        <f t="shared" si="375"/>
        <v>1.9002999999999999E-4</v>
      </c>
      <c r="I10664" s="203">
        <f t="shared" si="376"/>
        <v>157.26301239</v>
      </c>
      <c r="J10664" s="202">
        <f t="shared" si="377"/>
        <v>1.9666666666666666E-4</v>
      </c>
      <c r="K10664" s="203">
        <f t="shared" si="378"/>
        <v>5.3504920654271562</v>
      </c>
      <c r="L10664" s="202">
        <f t="shared" si="379"/>
        <v>1.9002999999999999E-4</v>
      </c>
      <c r="M10664" s="203">
        <f t="shared" si="380"/>
        <v>5.0600886799999998</v>
      </c>
    </row>
    <row r="10665" spans="1:13" s="204" customFormat="1" x14ac:dyDescent="0.2">
      <c r="A10665" s="84">
        <v>360</v>
      </c>
      <c r="B10665" s="198">
        <v>43988</v>
      </c>
      <c r="C10665" s="199">
        <v>12.63</v>
      </c>
      <c r="D10665" s="195">
        <f t="shared" si="381"/>
        <v>1</v>
      </c>
      <c r="E10665"/>
      <c r="F10665" s="200">
        <v>1.53</v>
      </c>
      <c r="G10665" s="201">
        <f t="shared" si="374"/>
        <v>7.08</v>
      </c>
      <c r="H10665" s="202">
        <f t="shared" si="375"/>
        <v>1.9002999999999999E-4</v>
      </c>
      <c r="I10665" s="203">
        <f t="shared" si="376"/>
        <v>157.29289707999999</v>
      </c>
      <c r="J10665" s="202">
        <f t="shared" si="377"/>
        <v>1.9666666666666666E-4</v>
      </c>
      <c r="K10665" s="203">
        <f t="shared" si="378"/>
        <v>5.3506887320938228</v>
      </c>
      <c r="L10665" s="202">
        <f t="shared" si="379"/>
        <v>1.9002999999999999E-4</v>
      </c>
      <c r="M10665" s="203">
        <f t="shared" si="380"/>
        <v>5.0602787100000004</v>
      </c>
    </row>
    <row r="10666" spans="1:13" s="204" customFormat="1" x14ac:dyDescent="0.2">
      <c r="A10666" s="84">
        <v>360</v>
      </c>
      <c r="B10666" s="198">
        <v>43989</v>
      </c>
      <c r="C10666" s="199">
        <v>12.63</v>
      </c>
      <c r="D10666" s="195">
        <f t="shared" si="381"/>
        <v>1</v>
      </c>
      <c r="E10666"/>
      <c r="F10666" s="200">
        <v>1.53</v>
      </c>
      <c r="G10666" s="201">
        <f t="shared" si="374"/>
        <v>7.08</v>
      </c>
      <c r="H10666" s="202">
        <f t="shared" si="375"/>
        <v>1.9002999999999999E-4</v>
      </c>
      <c r="I10666" s="203">
        <f t="shared" si="376"/>
        <v>157.32278744999999</v>
      </c>
      <c r="J10666" s="202">
        <f t="shared" si="377"/>
        <v>1.9666666666666666E-4</v>
      </c>
      <c r="K10666" s="203">
        <f t="shared" si="378"/>
        <v>5.3508853987604894</v>
      </c>
      <c r="L10666" s="202">
        <f t="shared" si="379"/>
        <v>1.9002999999999999E-4</v>
      </c>
      <c r="M10666" s="203">
        <f t="shared" si="380"/>
        <v>5.0604687400000001</v>
      </c>
    </row>
    <row r="10667" spans="1:13" s="204" customFormat="1" x14ac:dyDescent="0.2">
      <c r="A10667" s="84">
        <v>360</v>
      </c>
      <c r="B10667" s="198">
        <v>43990</v>
      </c>
      <c r="C10667" s="199">
        <v>12.59</v>
      </c>
      <c r="D10667" s="195">
        <f t="shared" si="381"/>
        <v>1</v>
      </c>
      <c r="E10667"/>
      <c r="F10667" s="200">
        <v>1.54</v>
      </c>
      <c r="G10667" s="201">
        <f t="shared" si="374"/>
        <v>7.0649999999999995</v>
      </c>
      <c r="H10667" s="202">
        <f t="shared" si="375"/>
        <v>1.8965E-4</v>
      </c>
      <c r="I10667" s="203">
        <f t="shared" si="376"/>
        <v>157.35262372</v>
      </c>
      <c r="J10667" s="202">
        <f t="shared" si="377"/>
        <v>1.9624999999999997E-4</v>
      </c>
      <c r="K10667" s="203">
        <f t="shared" si="378"/>
        <v>5.3510816487604895</v>
      </c>
      <c r="L10667" s="202">
        <f t="shared" si="379"/>
        <v>1.8965E-4</v>
      </c>
      <c r="M10667" s="203">
        <f t="shared" si="380"/>
        <v>5.0606583900000004</v>
      </c>
    </row>
    <row r="10668" spans="1:13" s="204" customFormat="1" x14ac:dyDescent="0.2">
      <c r="A10668" s="84">
        <v>360</v>
      </c>
      <c r="B10668" s="198">
        <v>43991</v>
      </c>
      <c r="C10668" s="199">
        <v>12.6</v>
      </c>
      <c r="D10668" s="195">
        <f t="shared" si="381"/>
        <v>1</v>
      </c>
      <c r="E10668"/>
      <c r="F10668" s="200">
        <v>1.53</v>
      </c>
      <c r="G10668" s="201">
        <f t="shared" si="374"/>
        <v>7.0649999999999995</v>
      </c>
      <c r="H10668" s="202">
        <f t="shared" si="375"/>
        <v>1.8965E-4</v>
      </c>
      <c r="I10668" s="203">
        <f t="shared" si="376"/>
        <v>157.38246565</v>
      </c>
      <c r="J10668" s="202">
        <f t="shared" si="377"/>
        <v>1.9624999999999997E-4</v>
      </c>
      <c r="K10668" s="203">
        <f t="shared" si="378"/>
        <v>5.3512778987604896</v>
      </c>
      <c r="L10668" s="202">
        <f t="shared" si="379"/>
        <v>1.8965E-4</v>
      </c>
      <c r="M10668" s="203">
        <f t="shared" si="380"/>
        <v>5.0608480399999998</v>
      </c>
    </row>
    <row r="10669" spans="1:13" s="204" customFormat="1" x14ac:dyDescent="0.2">
      <c r="A10669" s="84">
        <v>360</v>
      </c>
      <c r="B10669" s="198">
        <v>43992</v>
      </c>
      <c r="C10669" s="199">
        <v>12.58</v>
      </c>
      <c r="D10669" s="195">
        <f t="shared" si="381"/>
        <v>1</v>
      </c>
      <c r="E10669"/>
      <c r="F10669" s="200">
        <v>1.53</v>
      </c>
      <c r="G10669" s="201">
        <f t="shared" si="374"/>
        <v>7.0549999999999997</v>
      </c>
      <c r="H10669" s="202">
        <f t="shared" si="375"/>
        <v>1.8939E-4</v>
      </c>
      <c r="I10669" s="203">
        <f t="shared" si="376"/>
        <v>157.41227232</v>
      </c>
      <c r="J10669" s="202">
        <f t="shared" si="377"/>
        <v>1.9597222222222222E-4</v>
      </c>
      <c r="K10669" s="203">
        <f t="shared" si="378"/>
        <v>5.3514738709827121</v>
      </c>
      <c r="L10669" s="202">
        <f t="shared" si="379"/>
        <v>1.8939E-4</v>
      </c>
      <c r="M10669" s="203">
        <f t="shared" si="380"/>
        <v>5.0610374299999998</v>
      </c>
    </row>
    <row r="10670" spans="1:13" s="204" customFormat="1" x14ac:dyDescent="0.2">
      <c r="A10670" s="84">
        <v>360</v>
      </c>
      <c r="B10670" s="198">
        <v>43993</v>
      </c>
      <c r="C10670" s="199">
        <v>12.57</v>
      </c>
      <c r="D10670" s="195">
        <f t="shared" si="381"/>
        <v>1</v>
      </c>
      <c r="E10670"/>
      <c r="F10670" s="200">
        <v>1.53</v>
      </c>
      <c r="G10670" s="201">
        <f t="shared" si="374"/>
        <v>7.05</v>
      </c>
      <c r="H10670" s="202">
        <f t="shared" si="375"/>
        <v>1.8925999999999999E-4</v>
      </c>
      <c r="I10670" s="203">
        <f t="shared" si="376"/>
        <v>157.44206417000001</v>
      </c>
      <c r="J10670" s="202">
        <f t="shared" si="377"/>
        <v>1.9583333333333334E-4</v>
      </c>
      <c r="K10670" s="203">
        <f t="shared" si="378"/>
        <v>5.3516697043160457</v>
      </c>
      <c r="L10670" s="202">
        <f t="shared" si="379"/>
        <v>1.8925999999999999E-4</v>
      </c>
      <c r="M10670" s="203">
        <f t="shared" si="380"/>
        <v>5.0612266899999998</v>
      </c>
    </row>
    <row r="10671" spans="1:13" s="204" customFormat="1" x14ac:dyDescent="0.2">
      <c r="A10671" s="84">
        <v>360</v>
      </c>
      <c r="B10671" s="198">
        <v>43994</v>
      </c>
      <c r="C10671" s="199">
        <v>12.53</v>
      </c>
      <c r="D10671" s="195">
        <f t="shared" si="381"/>
        <v>1</v>
      </c>
      <c r="E10671"/>
      <c r="F10671" s="200">
        <v>1.52</v>
      </c>
      <c r="G10671" s="201">
        <f t="shared" si="374"/>
        <v>7.0249999999999995</v>
      </c>
      <c r="H10671" s="202">
        <f t="shared" si="375"/>
        <v>1.8861E-4</v>
      </c>
      <c r="I10671" s="203">
        <f t="shared" si="376"/>
        <v>157.47175931999999</v>
      </c>
      <c r="J10671" s="202">
        <f t="shared" si="377"/>
        <v>1.9513888888888887E-4</v>
      </c>
      <c r="K10671" s="203">
        <f t="shared" si="378"/>
        <v>5.3518648432049343</v>
      </c>
      <c r="L10671" s="202">
        <f t="shared" si="379"/>
        <v>1.8861E-4</v>
      </c>
      <c r="M10671" s="203">
        <f t="shared" si="380"/>
        <v>5.0614153000000002</v>
      </c>
    </row>
    <row r="10672" spans="1:13" s="204" customFormat="1" x14ac:dyDescent="0.2">
      <c r="A10672" s="84">
        <v>360</v>
      </c>
      <c r="B10672" s="198">
        <v>43995</v>
      </c>
      <c r="C10672" s="199">
        <v>12.53</v>
      </c>
      <c r="D10672" s="195">
        <f t="shared" si="381"/>
        <v>1</v>
      </c>
      <c r="E10672"/>
      <c r="F10672" s="200">
        <v>1.52</v>
      </c>
      <c r="G10672" s="201">
        <f t="shared" si="374"/>
        <v>7.0249999999999995</v>
      </c>
      <c r="H10672" s="202">
        <f t="shared" si="375"/>
        <v>1.8861E-4</v>
      </c>
      <c r="I10672" s="203">
        <f t="shared" si="376"/>
        <v>157.50146007000001</v>
      </c>
      <c r="J10672" s="202">
        <f t="shared" si="377"/>
        <v>1.9513888888888887E-4</v>
      </c>
      <c r="K10672" s="203">
        <f t="shared" si="378"/>
        <v>5.3520599820938228</v>
      </c>
      <c r="L10672" s="202">
        <f t="shared" si="379"/>
        <v>1.8861E-4</v>
      </c>
      <c r="M10672" s="203">
        <f t="shared" si="380"/>
        <v>5.0616039099999997</v>
      </c>
    </row>
    <row r="10673" spans="1:13" s="204" customFormat="1" x14ac:dyDescent="0.2">
      <c r="A10673" s="84">
        <v>360</v>
      </c>
      <c r="B10673" s="198">
        <v>43996</v>
      </c>
      <c r="C10673" s="199">
        <v>12.53</v>
      </c>
      <c r="D10673" s="195">
        <f t="shared" si="381"/>
        <v>1</v>
      </c>
      <c r="E10673"/>
      <c r="F10673" s="200">
        <v>1.52</v>
      </c>
      <c r="G10673" s="201">
        <f t="shared" si="374"/>
        <v>7.0249999999999995</v>
      </c>
      <c r="H10673" s="202">
        <f t="shared" si="375"/>
        <v>1.8861E-4</v>
      </c>
      <c r="I10673" s="203">
        <f t="shared" si="376"/>
        <v>157.53116642000001</v>
      </c>
      <c r="J10673" s="202">
        <f t="shared" si="377"/>
        <v>1.9513888888888887E-4</v>
      </c>
      <c r="K10673" s="203">
        <f t="shared" si="378"/>
        <v>5.3522551209827114</v>
      </c>
      <c r="L10673" s="202">
        <f t="shared" si="379"/>
        <v>1.8861E-4</v>
      </c>
      <c r="M10673" s="203">
        <f t="shared" si="380"/>
        <v>5.06179252</v>
      </c>
    </row>
    <row r="10674" spans="1:13" s="204" customFormat="1" x14ac:dyDescent="0.2">
      <c r="A10674" s="84">
        <v>360</v>
      </c>
      <c r="B10674" s="198">
        <v>43997</v>
      </c>
      <c r="C10674" s="199">
        <v>12.5</v>
      </c>
      <c r="D10674" s="195">
        <f t="shared" si="381"/>
        <v>1</v>
      </c>
      <c r="E10674"/>
      <c r="F10674" s="200">
        <v>1.49</v>
      </c>
      <c r="G10674" s="201">
        <f t="shared" si="374"/>
        <v>6.9950000000000001</v>
      </c>
      <c r="H10674" s="202">
        <f t="shared" si="375"/>
        <v>1.8783E-4</v>
      </c>
      <c r="I10674" s="203">
        <f t="shared" si="376"/>
        <v>157.5607555</v>
      </c>
      <c r="J10674" s="202">
        <f t="shared" si="377"/>
        <v>1.9430555555555556E-4</v>
      </c>
      <c r="K10674" s="203">
        <f t="shared" si="378"/>
        <v>5.3524494265382669</v>
      </c>
      <c r="L10674" s="202">
        <f t="shared" si="379"/>
        <v>1.8783E-4</v>
      </c>
      <c r="M10674" s="203">
        <f t="shared" si="380"/>
        <v>5.0619803499999998</v>
      </c>
    </row>
    <row r="10675" spans="1:13" s="204" customFormat="1" x14ac:dyDescent="0.2">
      <c r="A10675" s="84">
        <v>360</v>
      </c>
      <c r="B10675" s="198">
        <v>43998</v>
      </c>
      <c r="C10675" s="199">
        <v>12.49</v>
      </c>
      <c r="D10675" s="195">
        <f t="shared" si="381"/>
        <v>1</v>
      </c>
      <c r="E10675"/>
      <c r="F10675" s="200">
        <v>1.49</v>
      </c>
      <c r="G10675" s="201">
        <f t="shared" si="374"/>
        <v>6.99</v>
      </c>
      <c r="H10675" s="202">
        <f t="shared" si="375"/>
        <v>1.8770000000000001E-4</v>
      </c>
      <c r="I10675" s="203">
        <f t="shared" si="376"/>
        <v>157.59032965</v>
      </c>
      <c r="J10675" s="202">
        <f t="shared" si="377"/>
        <v>1.9416666666666668E-4</v>
      </c>
      <c r="K10675" s="203">
        <f t="shared" si="378"/>
        <v>5.3526435932049337</v>
      </c>
      <c r="L10675" s="202">
        <f t="shared" si="379"/>
        <v>1.8770000000000001E-4</v>
      </c>
      <c r="M10675" s="203">
        <f t="shared" si="380"/>
        <v>5.0621680500000004</v>
      </c>
    </row>
    <row r="10676" spans="1:13" s="204" customFormat="1" x14ac:dyDescent="0.2">
      <c r="A10676" s="84">
        <v>360</v>
      </c>
      <c r="B10676" s="198">
        <v>43999</v>
      </c>
      <c r="C10676" s="199">
        <v>12.45</v>
      </c>
      <c r="D10676" s="195">
        <f t="shared" si="381"/>
        <v>1</v>
      </c>
      <c r="E10676"/>
      <c r="F10676" s="200">
        <v>1.47</v>
      </c>
      <c r="G10676" s="201">
        <f t="shared" si="374"/>
        <v>6.96</v>
      </c>
      <c r="H10676" s="202">
        <f t="shared" si="375"/>
        <v>1.8692000000000001E-4</v>
      </c>
      <c r="I10676" s="203">
        <f t="shared" si="376"/>
        <v>157.61978643</v>
      </c>
      <c r="J10676" s="202">
        <f t="shared" si="377"/>
        <v>1.9333333333333333E-4</v>
      </c>
      <c r="K10676" s="203">
        <f t="shared" si="378"/>
        <v>5.3528369265382674</v>
      </c>
      <c r="L10676" s="202">
        <f t="shared" si="379"/>
        <v>1.8692000000000001E-4</v>
      </c>
      <c r="M10676" s="203">
        <f t="shared" si="380"/>
        <v>5.0623549700000003</v>
      </c>
    </row>
    <row r="10677" spans="1:13" s="204" customFormat="1" x14ac:dyDescent="0.2">
      <c r="A10677" s="84">
        <v>360</v>
      </c>
      <c r="B10677" s="198">
        <v>44000</v>
      </c>
      <c r="C10677" s="199">
        <v>12.35</v>
      </c>
      <c r="D10677" s="195">
        <f t="shared" si="381"/>
        <v>1</v>
      </c>
      <c r="E10677"/>
      <c r="F10677" s="200">
        <v>1.46</v>
      </c>
      <c r="G10677" s="201">
        <f t="shared" si="374"/>
        <v>6.9049999999999994</v>
      </c>
      <c r="H10677" s="202">
        <f t="shared" si="375"/>
        <v>1.8548999999999999E-4</v>
      </c>
      <c r="I10677" s="203">
        <f t="shared" si="376"/>
        <v>157.64902332</v>
      </c>
      <c r="J10677" s="202">
        <f t="shared" si="377"/>
        <v>1.9180555555555555E-4</v>
      </c>
      <c r="K10677" s="203">
        <f t="shared" si="378"/>
        <v>5.353028732093823</v>
      </c>
      <c r="L10677" s="202">
        <f t="shared" si="379"/>
        <v>1.8548999999999999E-4</v>
      </c>
      <c r="M10677" s="203">
        <f t="shared" si="380"/>
        <v>5.0625404600000001</v>
      </c>
    </row>
    <row r="10678" spans="1:13" s="204" customFormat="1" x14ac:dyDescent="0.2">
      <c r="A10678" s="84">
        <v>360</v>
      </c>
      <c r="B10678" s="198">
        <v>44001</v>
      </c>
      <c r="C10678" s="199">
        <v>12.32</v>
      </c>
      <c r="D10678" s="195">
        <f t="shared" si="381"/>
        <v>1</v>
      </c>
      <c r="E10678"/>
      <c r="F10678" s="200">
        <v>1.45</v>
      </c>
      <c r="G10678" s="201">
        <f t="shared" si="374"/>
        <v>6.8849999999999998</v>
      </c>
      <c r="H10678" s="202">
        <f t="shared" si="375"/>
        <v>1.8497000000000001E-4</v>
      </c>
      <c r="I10678" s="203">
        <f t="shared" si="376"/>
        <v>157.67818366</v>
      </c>
      <c r="J10678" s="202">
        <f t="shared" si="377"/>
        <v>1.9124999999999999E-4</v>
      </c>
      <c r="K10678" s="203">
        <f t="shared" si="378"/>
        <v>5.3532199820938233</v>
      </c>
      <c r="L10678" s="202">
        <f t="shared" si="379"/>
        <v>1.8497000000000001E-4</v>
      </c>
      <c r="M10678" s="203">
        <f t="shared" si="380"/>
        <v>5.0627254300000004</v>
      </c>
    </row>
    <row r="10679" spans="1:13" s="204" customFormat="1" x14ac:dyDescent="0.2">
      <c r="A10679" s="84">
        <v>360</v>
      </c>
      <c r="B10679" s="198">
        <v>44002</v>
      </c>
      <c r="C10679" s="199">
        <v>12.32</v>
      </c>
      <c r="D10679" s="195">
        <f t="shared" si="381"/>
        <v>1</v>
      </c>
      <c r="E10679"/>
      <c r="F10679" s="200">
        <v>1.45</v>
      </c>
      <c r="G10679" s="201">
        <f t="shared" ref="G10679:G10757" si="382">(C10679+F10679)/2</f>
        <v>6.8849999999999998</v>
      </c>
      <c r="H10679" s="202">
        <f t="shared" ref="H10679:H10742" si="383">ROUND(((1+G10679/100)^(1/360))-1,8)</f>
        <v>1.8497000000000001E-4</v>
      </c>
      <c r="I10679" s="203">
        <f t="shared" ref="I10679:I10742" si="384">ROUND(I10678*(1+H10679),8)</f>
        <v>157.70734938999999</v>
      </c>
      <c r="J10679" s="202">
        <f t="shared" ref="J10679:J10742" si="385">((C10679+F10679)/2)/36000</f>
        <v>1.9124999999999999E-4</v>
      </c>
      <c r="K10679" s="203">
        <f t="shared" ref="K10679:K10742" si="386">K10678+J10679</f>
        <v>5.3534112320938236</v>
      </c>
      <c r="L10679" s="202">
        <f t="shared" ref="L10679:L10742" si="387">ROUND(((1+G10679/100)^(1/360))-1,8)</f>
        <v>1.8497000000000001E-4</v>
      </c>
      <c r="M10679" s="203">
        <f t="shared" ref="M10679:M10742" si="388">ROUND(M10678+L10679,8)</f>
        <v>5.0629103999999998</v>
      </c>
    </row>
    <row r="10680" spans="1:13" s="204" customFormat="1" x14ac:dyDescent="0.2">
      <c r="A10680" s="84">
        <v>360</v>
      </c>
      <c r="B10680" s="198">
        <v>44003</v>
      </c>
      <c r="C10680" s="199">
        <v>12.32</v>
      </c>
      <c r="D10680" s="195">
        <f t="shared" si="381"/>
        <v>1</v>
      </c>
      <c r="E10680"/>
      <c r="F10680" s="200">
        <v>1.45</v>
      </c>
      <c r="G10680" s="201">
        <f t="shared" si="382"/>
        <v>6.8849999999999998</v>
      </c>
      <c r="H10680" s="202">
        <f t="shared" si="383"/>
        <v>1.8497000000000001E-4</v>
      </c>
      <c r="I10680" s="203">
        <f t="shared" si="384"/>
        <v>157.73652052</v>
      </c>
      <c r="J10680" s="202">
        <f t="shared" si="385"/>
        <v>1.9124999999999999E-4</v>
      </c>
      <c r="K10680" s="203">
        <f t="shared" si="386"/>
        <v>5.3536024820938239</v>
      </c>
      <c r="L10680" s="202">
        <f t="shared" si="387"/>
        <v>1.8497000000000001E-4</v>
      </c>
      <c r="M10680" s="203">
        <f t="shared" si="388"/>
        <v>5.0630953700000001</v>
      </c>
    </row>
    <row r="10681" spans="1:13" s="204" customFormat="1" x14ac:dyDescent="0.2">
      <c r="A10681" s="84">
        <v>360</v>
      </c>
      <c r="B10681" s="198">
        <v>44004</v>
      </c>
      <c r="C10681" s="199">
        <v>12.31</v>
      </c>
      <c r="D10681" s="195">
        <f t="shared" si="381"/>
        <v>1</v>
      </c>
      <c r="E10681"/>
      <c r="F10681" s="200">
        <v>1.45</v>
      </c>
      <c r="G10681" s="201">
        <f t="shared" si="382"/>
        <v>6.88</v>
      </c>
      <c r="H10681" s="202">
        <f t="shared" si="383"/>
        <v>1.8484E-4</v>
      </c>
      <c r="I10681" s="203">
        <f t="shared" si="384"/>
        <v>157.76567653999999</v>
      </c>
      <c r="J10681" s="202">
        <f t="shared" si="385"/>
        <v>1.9111111111111111E-4</v>
      </c>
      <c r="K10681" s="203">
        <f t="shared" si="386"/>
        <v>5.3537935932049354</v>
      </c>
      <c r="L10681" s="202">
        <f t="shared" si="387"/>
        <v>1.8484E-4</v>
      </c>
      <c r="M10681" s="203">
        <f t="shared" si="388"/>
        <v>5.0632802100000003</v>
      </c>
    </row>
    <row r="10682" spans="1:13" s="204" customFormat="1" x14ac:dyDescent="0.2">
      <c r="A10682" s="84">
        <v>360</v>
      </c>
      <c r="B10682" s="198">
        <v>44005</v>
      </c>
      <c r="C10682" s="199">
        <v>12.31</v>
      </c>
      <c r="D10682" s="195">
        <f t="shared" si="381"/>
        <v>1</v>
      </c>
      <c r="E10682"/>
      <c r="F10682" s="200">
        <v>1.45</v>
      </c>
      <c r="G10682" s="201">
        <f t="shared" si="382"/>
        <v>6.88</v>
      </c>
      <c r="H10682" s="202">
        <f t="shared" si="383"/>
        <v>1.8484E-4</v>
      </c>
      <c r="I10682" s="203">
        <f t="shared" si="384"/>
        <v>157.79483794999999</v>
      </c>
      <c r="J10682" s="202">
        <f t="shared" si="385"/>
        <v>1.9111111111111111E-4</v>
      </c>
      <c r="K10682" s="203">
        <f t="shared" si="386"/>
        <v>5.3539847043160469</v>
      </c>
      <c r="L10682" s="202">
        <f t="shared" si="387"/>
        <v>1.8484E-4</v>
      </c>
      <c r="M10682" s="203">
        <f t="shared" si="388"/>
        <v>5.0634650499999996</v>
      </c>
    </row>
    <row r="10683" spans="1:13" s="204" customFormat="1" x14ac:dyDescent="0.2">
      <c r="A10683" s="84">
        <v>360</v>
      </c>
      <c r="B10683" s="198">
        <v>44006</v>
      </c>
      <c r="C10683" s="199">
        <v>12.27</v>
      </c>
      <c r="D10683" s="195">
        <f t="shared" si="381"/>
        <v>1</v>
      </c>
      <c r="E10683"/>
      <c r="F10683" s="200">
        <v>1.45</v>
      </c>
      <c r="G10683" s="201">
        <f t="shared" si="382"/>
        <v>6.8599999999999994</v>
      </c>
      <c r="H10683" s="202">
        <f t="shared" si="383"/>
        <v>1.8432E-4</v>
      </c>
      <c r="I10683" s="203">
        <f t="shared" si="384"/>
        <v>157.82392268999999</v>
      </c>
      <c r="J10683" s="202">
        <f t="shared" si="385"/>
        <v>1.9055555555555555E-4</v>
      </c>
      <c r="K10683" s="203">
        <f t="shared" si="386"/>
        <v>5.3541752598716021</v>
      </c>
      <c r="L10683" s="202">
        <f t="shared" si="387"/>
        <v>1.8432E-4</v>
      </c>
      <c r="M10683" s="203">
        <f t="shared" si="388"/>
        <v>5.0636493700000003</v>
      </c>
    </row>
    <row r="10684" spans="1:13" s="204" customFormat="1" x14ac:dyDescent="0.2">
      <c r="A10684" s="84">
        <v>360</v>
      </c>
      <c r="B10684" s="198">
        <v>44007</v>
      </c>
      <c r="C10684" s="199">
        <v>12.22</v>
      </c>
      <c r="D10684" s="195">
        <f t="shared" si="381"/>
        <v>1</v>
      </c>
      <c r="E10684"/>
      <c r="F10684" s="200">
        <v>1.44</v>
      </c>
      <c r="G10684" s="201">
        <f t="shared" si="382"/>
        <v>6.83</v>
      </c>
      <c r="H10684" s="202">
        <f t="shared" si="383"/>
        <v>1.8353999999999999E-4</v>
      </c>
      <c r="I10684" s="203">
        <f t="shared" si="384"/>
        <v>157.85288969000001</v>
      </c>
      <c r="J10684" s="202">
        <f t="shared" si="385"/>
        <v>1.8972222222222223E-4</v>
      </c>
      <c r="K10684" s="203">
        <f t="shared" si="386"/>
        <v>5.3543649820938244</v>
      </c>
      <c r="L10684" s="202">
        <f t="shared" si="387"/>
        <v>1.8353999999999999E-4</v>
      </c>
      <c r="M10684" s="203">
        <f t="shared" si="388"/>
        <v>5.0638329100000004</v>
      </c>
    </row>
    <row r="10685" spans="1:13" s="204" customFormat="1" x14ac:dyDescent="0.2">
      <c r="A10685" s="84">
        <v>360</v>
      </c>
      <c r="B10685" s="198">
        <v>44008</v>
      </c>
      <c r="C10685" s="199">
        <v>12.18</v>
      </c>
      <c r="D10685" s="195">
        <f t="shared" ref="D10685:D10748" si="389">B10685-B10684</f>
        <v>1</v>
      </c>
      <c r="E10685"/>
      <c r="F10685" s="200">
        <v>1.44</v>
      </c>
      <c r="G10685" s="201">
        <f t="shared" si="382"/>
        <v>6.81</v>
      </c>
      <c r="H10685" s="202">
        <f t="shared" si="383"/>
        <v>1.8301999999999999E-4</v>
      </c>
      <c r="I10685" s="203">
        <f t="shared" si="384"/>
        <v>157.88177992999999</v>
      </c>
      <c r="J10685" s="202">
        <f t="shared" si="385"/>
        <v>1.8916666666666667E-4</v>
      </c>
      <c r="K10685" s="203">
        <f t="shared" si="386"/>
        <v>5.3545541487604913</v>
      </c>
      <c r="L10685" s="202">
        <f t="shared" si="387"/>
        <v>1.8301999999999999E-4</v>
      </c>
      <c r="M10685" s="203">
        <f t="shared" si="388"/>
        <v>5.0640159300000001</v>
      </c>
    </row>
    <row r="10686" spans="1:13" s="204" customFormat="1" x14ac:dyDescent="0.2">
      <c r="A10686" s="84">
        <v>360</v>
      </c>
      <c r="B10686" s="198">
        <v>44009</v>
      </c>
      <c r="C10686" s="199">
        <v>12.18</v>
      </c>
      <c r="D10686" s="195">
        <f t="shared" si="389"/>
        <v>1</v>
      </c>
      <c r="E10686"/>
      <c r="F10686" s="200">
        <v>1.44</v>
      </c>
      <c r="G10686" s="201">
        <f t="shared" si="382"/>
        <v>6.81</v>
      </c>
      <c r="H10686" s="202">
        <f t="shared" si="383"/>
        <v>1.8301999999999999E-4</v>
      </c>
      <c r="I10686" s="203">
        <f t="shared" si="384"/>
        <v>157.91067545000001</v>
      </c>
      <c r="J10686" s="202">
        <f t="shared" si="385"/>
        <v>1.8916666666666667E-4</v>
      </c>
      <c r="K10686" s="203">
        <f t="shared" si="386"/>
        <v>5.3547433154271582</v>
      </c>
      <c r="L10686" s="202">
        <f t="shared" si="387"/>
        <v>1.8301999999999999E-4</v>
      </c>
      <c r="M10686" s="203">
        <f t="shared" si="388"/>
        <v>5.0641989499999998</v>
      </c>
    </row>
    <row r="10687" spans="1:13" s="204" customFormat="1" x14ac:dyDescent="0.2">
      <c r="A10687" s="84">
        <v>360</v>
      </c>
      <c r="B10687" s="198">
        <v>44010</v>
      </c>
      <c r="C10687" s="199">
        <v>12.18</v>
      </c>
      <c r="D10687" s="195">
        <f t="shared" si="389"/>
        <v>1</v>
      </c>
      <c r="E10687"/>
      <c r="F10687" s="200">
        <v>1.44</v>
      </c>
      <c r="G10687" s="201">
        <f t="shared" si="382"/>
        <v>6.81</v>
      </c>
      <c r="H10687" s="202">
        <f t="shared" si="383"/>
        <v>1.8301999999999999E-4</v>
      </c>
      <c r="I10687" s="203">
        <f t="shared" si="384"/>
        <v>157.93957626</v>
      </c>
      <c r="J10687" s="202">
        <f t="shared" si="385"/>
        <v>1.8916666666666667E-4</v>
      </c>
      <c r="K10687" s="203">
        <f t="shared" si="386"/>
        <v>5.3549324820938251</v>
      </c>
      <c r="L10687" s="202">
        <f t="shared" si="387"/>
        <v>1.8301999999999999E-4</v>
      </c>
      <c r="M10687" s="203">
        <f t="shared" si="388"/>
        <v>5.0643819700000003</v>
      </c>
    </row>
    <row r="10688" spans="1:13" s="204" customFormat="1" x14ac:dyDescent="0.2">
      <c r="A10688" s="84">
        <v>360</v>
      </c>
      <c r="B10688" s="198">
        <v>44011</v>
      </c>
      <c r="C10688" s="199">
        <v>12.18</v>
      </c>
      <c r="D10688" s="195">
        <f t="shared" si="389"/>
        <v>1</v>
      </c>
      <c r="E10688"/>
      <c r="F10688" s="200">
        <v>1.44</v>
      </c>
      <c r="G10688" s="201">
        <f t="shared" si="382"/>
        <v>6.81</v>
      </c>
      <c r="H10688" s="202">
        <f t="shared" si="383"/>
        <v>1.8301999999999999E-4</v>
      </c>
      <c r="I10688" s="203">
        <f t="shared" si="384"/>
        <v>157.96848236</v>
      </c>
      <c r="J10688" s="202">
        <f t="shared" si="385"/>
        <v>1.8916666666666667E-4</v>
      </c>
      <c r="K10688" s="203">
        <f t="shared" si="386"/>
        <v>5.355121648760492</v>
      </c>
      <c r="L10688" s="202">
        <f t="shared" si="387"/>
        <v>1.8301999999999999E-4</v>
      </c>
      <c r="M10688" s="203">
        <f t="shared" si="388"/>
        <v>5.06456499</v>
      </c>
    </row>
    <row r="10689" spans="1:13" s="204" customFormat="1" x14ac:dyDescent="0.2">
      <c r="A10689" s="84">
        <v>360</v>
      </c>
      <c r="B10689" s="198">
        <v>44012</v>
      </c>
      <c r="C10689" s="199">
        <v>12.2</v>
      </c>
      <c r="D10689" s="195">
        <f t="shared" si="389"/>
        <v>1</v>
      </c>
      <c r="E10689"/>
      <c r="F10689" s="200">
        <v>1.43</v>
      </c>
      <c r="G10689" s="201">
        <f t="shared" si="382"/>
        <v>6.8149999999999995</v>
      </c>
      <c r="H10689" s="202">
        <f t="shared" si="383"/>
        <v>1.8315000000000001E-4</v>
      </c>
      <c r="I10689" s="203">
        <f t="shared" si="384"/>
        <v>157.99741428999999</v>
      </c>
      <c r="J10689" s="202">
        <f t="shared" si="385"/>
        <v>1.8930555555555554E-4</v>
      </c>
      <c r="K10689" s="203">
        <f t="shared" si="386"/>
        <v>5.3553109543160478</v>
      </c>
      <c r="L10689" s="202">
        <f t="shared" si="387"/>
        <v>1.8315000000000001E-4</v>
      </c>
      <c r="M10689" s="203">
        <f t="shared" si="388"/>
        <v>5.0647481399999998</v>
      </c>
    </row>
    <row r="10690" spans="1:13" s="204" customFormat="1" x14ac:dyDescent="0.2">
      <c r="A10690" s="84">
        <v>360</v>
      </c>
      <c r="B10690" s="198">
        <v>44013</v>
      </c>
      <c r="C10690" s="199">
        <v>12.4</v>
      </c>
      <c r="D10690" s="195">
        <f t="shared" si="389"/>
        <v>1</v>
      </c>
      <c r="E10690"/>
      <c r="F10690" s="200">
        <v>1.41</v>
      </c>
      <c r="G10690" s="201">
        <f t="shared" si="382"/>
        <v>6.9050000000000002</v>
      </c>
      <c r="H10690" s="202">
        <f t="shared" si="383"/>
        <v>1.8548999999999999E-4</v>
      </c>
      <c r="I10690" s="203">
        <f t="shared" si="384"/>
        <v>158.02672122999999</v>
      </c>
      <c r="J10690" s="202">
        <f t="shared" si="385"/>
        <v>1.9180555555555555E-4</v>
      </c>
      <c r="K10690" s="203">
        <f t="shared" si="386"/>
        <v>5.3555027598716034</v>
      </c>
      <c r="L10690" s="202">
        <f t="shared" si="387"/>
        <v>1.8548999999999999E-4</v>
      </c>
      <c r="M10690" s="203">
        <f t="shared" si="388"/>
        <v>5.0649336299999996</v>
      </c>
    </row>
    <row r="10691" spans="1:13" s="204" customFormat="1" x14ac:dyDescent="0.2">
      <c r="A10691" s="84">
        <v>360</v>
      </c>
      <c r="B10691" s="198">
        <v>44014</v>
      </c>
      <c r="C10691" s="199">
        <v>12.38</v>
      </c>
      <c r="D10691" s="195">
        <f t="shared" si="389"/>
        <v>1</v>
      </c>
      <c r="E10691"/>
      <c r="F10691" s="200">
        <v>1.34</v>
      </c>
      <c r="G10691" s="201">
        <f t="shared" si="382"/>
        <v>6.86</v>
      </c>
      <c r="H10691" s="202">
        <f t="shared" si="383"/>
        <v>1.8432E-4</v>
      </c>
      <c r="I10691" s="203">
        <f t="shared" si="384"/>
        <v>158.05584872</v>
      </c>
      <c r="J10691" s="202">
        <f t="shared" si="385"/>
        <v>1.9055555555555557E-4</v>
      </c>
      <c r="K10691" s="203">
        <f t="shared" si="386"/>
        <v>5.3556933154271587</v>
      </c>
      <c r="L10691" s="202">
        <f t="shared" si="387"/>
        <v>1.8432E-4</v>
      </c>
      <c r="M10691" s="203">
        <f t="shared" si="388"/>
        <v>5.0651179500000003</v>
      </c>
    </row>
    <row r="10692" spans="1:13" s="204" customFormat="1" x14ac:dyDescent="0.2">
      <c r="A10692" s="84">
        <v>360</v>
      </c>
      <c r="B10692" s="198">
        <v>44015</v>
      </c>
      <c r="C10692" s="199">
        <v>12.35</v>
      </c>
      <c r="D10692" s="195">
        <f t="shared" si="389"/>
        <v>1</v>
      </c>
      <c r="E10692"/>
      <c r="F10692" s="200">
        <v>1.33</v>
      </c>
      <c r="G10692" s="201">
        <f t="shared" si="382"/>
        <v>6.84</v>
      </c>
      <c r="H10692" s="202">
        <f t="shared" si="383"/>
        <v>1.838E-4</v>
      </c>
      <c r="I10692" s="203">
        <f t="shared" si="384"/>
        <v>158.08489938</v>
      </c>
      <c r="J10692" s="202">
        <f t="shared" si="385"/>
        <v>1.8999999999999998E-4</v>
      </c>
      <c r="K10692" s="203">
        <f t="shared" si="386"/>
        <v>5.3558833154271586</v>
      </c>
      <c r="L10692" s="202">
        <f t="shared" si="387"/>
        <v>1.838E-4</v>
      </c>
      <c r="M10692" s="203">
        <f t="shared" si="388"/>
        <v>5.0653017499999997</v>
      </c>
    </row>
    <row r="10693" spans="1:13" s="204" customFormat="1" x14ac:dyDescent="0.2">
      <c r="A10693" s="84">
        <v>360</v>
      </c>
      <c r="B10693" s="198">
        <v>44016</v>
      </c>
      <c r="C10693" s="199">
        <v>12.35</v>
      </c>
      <c r="D10693" s="195">
        <f t="shared" si="389"/>
        <v>1</v>
      </c>
      <c r="E10693"/>
      <c r="F10693" s="200">
        <v>1.33</v>
      </c>
      <c r="G10693" s="201">
        <f t="shared" si="382"/>
        <v>6.84</v>
      </c>
      <c r="H10693" s="202">
        <f t="shared" si="383"/>
        <v>1.838E-4</v>
      </c>
      <c r="I10693" s="203">
        <f t="shared" si="384"/>
        <v>158.11395537999999</v>
      </c>
      <c r="J10693" s="202">
        <f t="shared" si="385"/>
        <v>1.8999999999999998E-4</v>
      </c>
      <c r="K10693" s="203">
        <f t="shared" si="386"/>
        <v>5.3560733154271585</v>
      </c>
      <c r="L10693" s="202">
        <f t="shared" si="387"/>
        <v>1.838E-4</v>
      </c>
      <c r="M10693" s="203">
        <f t="shared" si="388"/>
        <v>5.06548555</v>
      </c>
    </row>
    <row r="10694" spans="1:13" s="204" customFormat="1" x14ac:dyDescent="0.2">
      <c r="A10694" s="84">
        <v>360</v>
      </c>
      <c r="B10694" s="198">
        <v>44017</v>
      </c>
      <c r="C10694" s="199">
        <v>12.35</v>
      </c>
      <c r="D10694" s="195">
        <f t="shared" si="389"/>
        <v>1</v>
      </c>
      <c r="E10694"/>
      <c r="F10694" s="200">
        <v>1.33</v>
      </c>
      <c r="G10694" s="201">
        <f t="shared" si="382"/>
        <v>6.84</v>
      </c>
      <c r="H10694" s="202">
        <f t="shared" si="383"/>
        <v>1.838E-4</v>
      </c>
      <c r="I10694" s="203">
        <f t="shared" si="384"/>
        <v>158.14301671999999</v>
      </c>
      <c r="J10694" s="202">
        <f t="shared" si="385"/>
        <v>1.8999999999999998E-4</v>
      </c>
      <c r="K10694" s="203">
        <f t="shared" si="386"/>
        <v>5.3562633154271584</v>
      </c>
      <c r="L10694" s="202">
        <f t="shared" si="387"/>
        <v>1.838E-4</v>
      </c>
      <c r="M10694" s="203">
        <f t="shared" si="388"/>
        <v>5.0656693500000003</v>
      </c>
    </row>
    <row r="10695" spans="1:13" s="204" customFormat="1" x14ac:dyDescent="0.2">
      <c r="A10695" s="84">
        <v>360</v>
      </c>
      <c r="B10695" s="198">
        <v>44018</v>
      </c>
      <c r="C10695" s="199">
        <v>12.31</v>
      </c>
      <c r="D10695" s="195">
        <f t="shared" si="389"/>
        <v>1</v>
      </c>
      <c r="E10695"/>
      <c r="F10695" s="200">
        <v>1.32</v>
      </c>
      <c r="G10695" s="201">
        <f t="shared" si="382"/>
        <v>6.8150000000000004</v>
      </c>
      <c r="H10695" s="202">
        <f t="shared" si="383"/>
        <v>1.8315000000000001E-4</v>
      </c>
      <c r="I10695" s="203">
        <f t="shared" si="384"/>
        <v>158.17198060999999</v>
      </c>
      <c r="J10695" s="202">
        <f t="shared" si="385"/>
        <v>1.8930555555555557E-4</v>
      </c>
      <c r="K10695" s="203">
        <f t="shared" si="386"/>
        <v>5.3564526209827141</v>
      </c>
      <c r="L10695" s="202">
        <f t="shared" si="387"/>
        <v>1.8315000000000001E-4</v>
      </c>
      <c r="M10695" s="203">
        <f t="shared" si="388"/>
        <v>5.0658525000000001</v>
      </c>
    </row>
    <row r="10696" spans="1:13" s="204" customFormat="1" x14ac:dyDescent="0.2">
      <c r="A10696" s="84">
        <v>360</v>
      </c>
      <c r="B10696" s="198">
        <v>44019</v>
      </c>
      <c r="C10696" s="199">
        <v>12.28</v>
      </c>
      <c r="D10696" s="195">
        <f t="shared" si="389"/>
        <v>1</v>
      </c>
      <c r="E10696"/>
      <c r="F10696" s="200">
        <v>1.32</v>
      </c>
      <c r="G10696" s="201">
        <f t="shared" si="382"/>
        <v>6.8</v>
      </c>
      <c r="H10696" s="202">
        <f t="shared" si="383"/>
        <v>1.8275999999999999E-4</v>
      </c>
      <c r="I10696" s="203">
        <f t="shared" si="384"/>
        <v>158.20088812</v>
      </c>
      <c r="J10696" s="202">
        <f t="shared" si="385"/>
        <v>1.8888888888888888E-4</v>
      </c>
      <c r="K10696" s="203">
        <f t="shared" si="386"/>
        <v>5.3566415098716034</v>
      </c>
      <c r="L10696" s="202">
        <f t="shared" si="387"/>
        <v>1.8275999999999999E-4</v>
      </c>
      <c r="M10696" s="203">
        <f t="shared" si="388"/>
        <v>5.0660352599999996</v>
      </c>
    </row>
    <row r="10697" spans="1:13" s="204" customFormat="1" x14ac:dyDescent="0.2">
      <c r="A10697" s="84">
        <v>360</v>
      </c>
      <c r="B10697" s="198">
        <v>44020</v>
      </c>
      <c r="C10697" s="199">
        <v>12.24</v>
      </c>
      <c r="D10697" s="195">
        <f t="shared" si="389"/>
        <v>1</v>
      </c>
      <c r="E10697"/>
      <c r="F10697" s="200">
        <v>1.32</v>
      </c>
      <c r="G10697" s="201">
        <f t="shared" si="382"/>
        <v>6.78</v>
      </c>
      <c r="H10697" s="202">
        <f t="shared" si="383"/>
        <v>1.8223999999999999E-4</v>
      </c>
      <c r="I10697" s="203">
        <f t="shared" si="384"/>
        <v>158.22971865</v>
      </c>
      <c r="J10697" s="202">
        <f t="shared" si="385"/>
        <v>1.8833333333333335E-4</v>
      </c>
      <c r="K10697" s="203">
        <f t="shared" si="386"/>
        <v>5.3568298432049364</v>
      </c>
      <c r="L10697" s="202">
        <f t="shared" si="387"/>
        <v>1.8223999999999999E-4</v>
      </c>
      <c r="M10697" s="203">
        <f t="shared" si="388"/>
        <v>5.0662174999999996</v>
      </c>
    </row>
    <row r="10698" spans="1:13" s="204" customFormat="1" x14ac:dyDescent="0.2">
      <c r="A10698" s="84">
        <v>360</v>
      </c>
      <c r="B10698" s="198">
        <v>44021</v>
      </c>
      <c r="C10698" s="199">
        <v>12.23</v>
      </c>
      <c r="D10698" s="195">
        <f t="shared" si="389"/>
        <v>1</v>
      </c>
      <c r="E10698"/>
      <c r="F10698" s="200">
        <v>1.32</v>
      </c>
      <c r="G10698" s="201">
        <f t="shared" si="382"/>
        <v>6.7750000000000004</v>
      </c>
      <c r="H10698" s="202">
        <f t="shared" si="383"/>
        <v>1.8211E-4</v>
      </c>
      <c r="I10698" s="203">
        <f t="shared" si="384"/>
        <v>158.25853386</v>
      </c>
      <c r="J10698" s="202">
        <f t="shared" si="385"/>
        <v>1.8819444444444444E-4</v>
      </c>
      <c r="K10698" s="203">
        <f t="shared" si="386"/>
        <v>5.3570180376493806</v>
      </c>
      <c r="L10698" s="202">
        <f t="shared" si="387"/>
        <v>1.8211E-4</v>
      </c>
      <c r="M10698" s="203">
        <f t="shared" si="388"/>
        <v>5.0663996100000004</v>
      </c>
    </row>
    <row r="10699" spans="1:13" s="204" customFormat="1" x14ac:dyDescent="0.2">
      <c r="A10699" s="84">
        <v>360</v>
      </c>
      <c r="B10699" s="198">
        <v>44022</v>
      </c>
      <c r="C10699" s="199">
        <v>12.28</v>
      </c>
      <c r="D10699" s="195">
        <f t="shared" si="389"/>
        <v>1</v>
      </c>
      <c r="E10699"/>
      <c r="F10699" s="200">
        <v>1.31</v>
      </c>
      <c r="G10699" s="201">
        <f t="shared" si="382"/>
        <v>6.7949999999999999</v>
      </c>
      <c r="H10699" s="202">
        <f t="shared" si="383"/>
        <v>1.8263E-4</v>
      </c>
      <c r="I10699" s="203">
        <f t="shared" si="384"/>
        <v>158.28743661999999</v>
      </c>
      <c r="J10699" s="202">
        <f t="shared" si="385"/>
        <v>1.8875000000000001E-4</v>
      </c>
      <c r="K10699" s="203">
        <f t="shared" si="386"/>
        <v>5.357206787649381</v>
      </c>
      <c r="L10699" s="202">
        <f t="shared" si="387"/>
        <v>1.8263E-4</v>
      </c>
      <c r="M10699" s="203">
        <f t="shared" si="388"/>
        <v>5.0665822399999998</v>
      </c>
    </row>
    <row r="10700" spans="1:13" s="204" customFormat="1" x14ac:dyDescent="0.2">
      <c r="A10700" s="84">
        <v>360</v>
      </c>
      <c r="B10700" s="198">
        <v>44023</v>
      </c>
      <c r="C10700" s="199">
        <v>12.28</v>
      </c>
      <c r="D10700" s="195">
        <f t="shared" si="389"/>
        <v>1</v>
      </c>
      <c r="E10700"/>
      <c r="F10700" s="200">
        <v>1.31</v>
      </c>
      <c r="G10700" s="201">
        <f t="shared" si="382"/>
        <v>6.7949999999999999</v>
      </c>
      <c r="H10700" s="202">
        <f t="shared" si="383"/>
        <v>1.8263E-4</v>
      </c>
      <c r="I10700" s="203">
        <f t="shared" si="384"/>
        <v>158.31634464999999</v>
      </c>
      <c r="J10700" s="202">
        <f t="shared" si="385"/>
        <v>1.8875000000000001E-4</v>
      </c>
      <c r="K10700" s="203">
        <f t="shared" si="386"/>
        <v>5.3573955376493814</v>
      </c>
      <c r="L10700" s="202">
        <f t="shared" si="387"/>
        <v>1.8263E-4</v>
      </c>
      <c r="M10700" s="203">
        <f t="shared" si="388"/>
        <v>5.0667648700000001</v>
      </c>
    </row>
    <row r="10701" spans="1:13" s="204" customFormat="1" x14ac:dyDescent="0.2">
      <c r="A10701" s="84">
        <v>360</v>
      </c>
      <c r="B10701" s="198">
        <v>44024</v>
      </c>
      <c r="C10701" s="199">
        <v>12.28</v>
      </c>
      <c r="D10701" s="195">
        <f t="shared" si="389"/>
        <v>1</v>
      </c>
      <c r="E10701"/>
      <c r="F10701" s="200">
        <v>1.31</v>
      </c>
      <c r="G10701" s="201">
        <f t="shared" si="382"/>
        <v>6.7949999999999999</v>
      </c>
      <c r="H10701" s="202">
        <f t="shared" si="383"/>
        <v>1.8263E-4</v>
      </c>
      <c r="I10701" s="203">
        <f t="shared" si="384"/>
        <v>158.34525796</v>
      </c>
      <c r="J10701" s="202">
        <f t="shared" si="385"/>
        <v>1.8875000000000001E-4</v>
      </c>
      <c r="K10701" s="203">
        <f t="shared" si="386"/>
        <v>5.3575842876493818</v>
      </c>
      <c r="L10701" s="202">
        <f t="shared" si="387"/>
        <v>1.8263E-4</v>
      </c>
      <c r="M10701" s="203">
        <f t="shared" si="388"/>
        <v>5.0669475000000004</v>
      </c>
    </row>
    <row r="10702" spans="1:13" s="204" customFormat="1" x14ac:dyDescent="0.2">
      <c r="A10702" s="84">
        <v>360</v>
      </c>
      <c r="B10702" s="198">
        <v>44025</v>
      </c>
      <c r="C10702" s="199">
        <v>12.29</v>
      </c>
      <c r="D10702" s="195">
        <f t="shared" si="389"/>
        <v>1</v>
      </c>
      <c r="E10702"/>
      <c r="F10702" s="200">
        <v>1.31</v>
      </c>
      <c r="G10702" s="201">
        <f t="shared" si="382"/>
        <v>6.8</v>
      </c>
      <c r="H10702" s="202">
        <f t="shared" si="383"/>
        <v>1.8275999999999999E-4</v>
      </c>
      <c r="I10702" s="203">
        <f t="shared" si="384"/>
        <v>158.37419714000001</v>
      </c>
      <c r="J10702" s="202">
        <f t="shared" si="385"/>
        <v>1.8888888888888888E-4</v>
      </c>
      <c r="K10702" s="203">
        <f t="shared" si="386"/>
        <v>5.357773176538271</v>
      </c>
      <c r="L10702" s="202">
        <f t="shared" si="387"/>
        <v>1.8275999999999999E-4</v>
      </c>
      <c r="M10702" s="203">
        <f t="shared" si="388"/>
        <v>5.0671302599999999</v>
      </c>
    </row>
    <row r="10703" spans="1:13" s="204" customFormat="1" x14ac:dyDescent="0.2">
      <c r="A10703" s="84">
        <v>360</v>
      </c>
      <c r="B10703" s="198">
        <v>44026</v>
      </c>
      <c r="C10703" s="199">
        <v>12.32</v>
      </c>
      <c r="D10703" s="195">
        <f t="shared" si="389"/>
        <v>1</v>
      </c>
      <c r="E10703"/>
      <c r="F10703" s="200">
        <v>1.3</v>
      </c>
      <c r="G10703" s="201">
        <f t="shared" si="382"/>
        <v>6.8100000000000005</v>
      </c>
      <c r="H10703" s="202">
        <f t="shared" si="383"/>
        <v>1.8301999999999999E-4</v>
      </c>
      <c r="I10703" s="203">
        <f t="shared" si="384"/>
        <v>158.40318278999999</v>
      </c>
      <c r="J10703" s="202">
        <f t="shared" si="385"/>
        <v>1.8916666666666669E-4</v>
      </c>
      <c r="K10703" s="203">
        <f t="shared" si="386"/>
        <v>5.3579623432049379</v>
      </c>
      <c r="L10703" s="202">
        <f t="shared" si="387"/>
        <v>1.8301999999999999E-4</v>
      </c>
      <c r="M10703" s="203">
        <f t="shared" si="388"/>
        <v>5.0673132799999996</v>
      </c>
    </row>
    <row r="10704" spans="1:13" s="204" customFormat="1" x14ac:dyDescent="0.2">
      <c r="A10704" s="84">
        <v>360</v>
      </c>
      <c r="B10704" s="198">
        <v>44027</v>
      </c>
      <c r="C10704" s="199">
        <v>12.3</v>
      </c>
      <c r="D10704" s="195">
        <f t="shared" si="389"/>
        <v>1</v>
      </c>
      <c r="E10704"/>
      <c r="F10704" s="200">
        <v>1.3</v>
      </c>
      <c r="G10704" s="201">
        <f t="shared" si="382"/>
        <v>6.8000000000000007</v>
      </c>
      <c r="H10704" s="202">
        <f t="shared" si="383"/>
        <v>1.8275999999999999E-4</v>
      </c>
      <c r="I10704" s="203">
        <f t="shared" si="384"/>
        <v>158.43213256000001</v>
      </c>
      <c r="J10704" s="202">
        <f t="shared" si="385"/>
        <v>1.8888888888888891E-4</v>
      </c>
      <c r="K10704" s="203">
        <f t="shared" si="386"/>
        <v>5.3581512320938272</v>
      </c>
      <c r="L10704" s="202">
        <f t="shared" si="387"/>
        <v>1.8275999999999999E-4</v>
      </c>
      <c r="M10704" s="203">
        <f t="shared" si="388"/>
        <v>5.06749604</v>
      </c>
    </row>
    <row r="10705" spans="1:13" s="204" customFormat="1" x14ac:dyDescent="0.2">
      <c r="A10705" s="84">
        <v>360</v>
      </c>
      <c r="B10705" s="198">
        <v>44028</v>
      </c>
      <c r="C10705" s="199">
        <v>12.25</v>
      </c>
      <c r="D10705" s="195">
        <f t="shared" si="389"/>
        <v>1</v>
      </c>
      <c r="E10705"/>
      <c r="F10705" s="200">
        <v>1.3</v>
      </c>
      <c r="G10705" s="201">
        <f t="shared" si="382"/>
        <v>6.7750000000000004</v>
      </c>
      <c r="H10705" s="202">
        <f t="shared" si="383"/>
        <v>1.8211E-4</v>
      </c>
      <c r="I10705" s="203">
        <f t="shared" si="384"/>
        <v>158.46098463999999</v>
      </c>
      <c r="J10705" s="202">
        <f t="shared" si="385"/>
        <v>1.8819444444444444E-4</v>
      </c>
      <c r="K10705" s="203">
        <f t="shared" si="386"/>
        <v>5.3583394265382713</v>
      </c>
      <c r="L10705" s="202">
        <f t="shared" si="387"/>
        <v>1.8211E-4</v>
      </c>
      <c r="M10705" s="203">
        <f t="shared" si="388"/>
        <v>5.0676781499999999</v>
      </c>
    </row>
    <row r="10706" spans="1:13" s="204" customFormat="1" x14ac:dyDescent="0.2">
      <c r="A10706" s="84">
        <v>360</v>
      </c>
      <c r="B10706" s="198">
        <v>44029</v>
      </c>
      <c r="C10706" s="199">
        <v>12.24</v>
      </c>
      <c r="D10706" s="195">
        <f t="shared" si="389"/>
        <v>1</v>
      </c>
      <c r="E10706"/>
      <c r="F10706" s="200">
        <v>1.3</v>
      </c>
      <c r="G10706" s="201">
        <f t="shared" si="382"/>
        <v>6.7700000000000005</v>
      </c>
      <c r="H10706" s="202">
        <f t="shared" si="383"/>
        <v>1.8197999999999999E-4</v>
      </c>
      <c r="I10706" s="203">
        <f t="shared" si="384"/>
        <v>158.48982136999999</v>
      </c>
      <c r="J10706" s="202">
        <f t="shared" si="385"/>
        <v>1.8805555555555557E-4</v>
      </c>
      <c r="K10706" s="203">
        <f t="shared" si="386"/>
        <v>5.3585274820938267</v>
      </c>
      <c r="L10706" s="202">
        <f t="shared" si="387"/>
        <v>1.8197999999999999E-4</v>
      </c>
      <c r="M10706" s="203">
        <f t="shared" si="388"/>
        <v>5.0678601299999997</v>
      </c>
    </row>
    <row r="10707" spans="1:13" s="204" customFormat="1" x14ac:dyDescent="0.2">
      <c r="A10707" s="84">
        <v>360</v>
      </c>
      <c r="B10707" s="198">
        <v>44030</v>
      </c>
      <c r="C10707" s="199">
        <v>12.24</v>
      </c>
      <c r="D10707" s="195">
        <f t="shared" si="389"/>
        <v>1</v>
      </c>
      <c r="E10707"/>
      <c r="F10707" s="200">
        <v>1.3</v>
      </c>
      <c r="G10707" s="201">
        <f t="shared" si="382"/>
        <v>6.7700000000000005</v>
      </c>
      <c r="H10707" s="202">
        <f t="shared" si="383"/>
        <v>1.8197999999999999E-4</v>
      </c>
      <c r="I10707" s="203">
        <f t="shared" si="384"/>
        <v>158.51866335</v>
      </c>
      <c r="J10707" s="202">
        <f t="shared" si="385"/>
        <v>1.8805555555555557E-4</v>
      </c>
      <c r="K10707" s="203">
        <f t="shared" si="386"/>
        <v>5.358715537649382</v>
      </c>
      <c r="L10707" s="202">
        <f t="shared" si="387"/>
        <v>1.8197999999999999E-4</v>
      </c>
      <c r="M10707" s="203">
        <f t="shared" si="388"/>
        <v>5.0680421100000004</v>
      </c>
    </row>
    <row r="10708" spans="1:13" s="204" customFormat="1" x14ac:dyDescent="0.2">
      <c r="A10708" s="84">
        <v>360</v>
      </c>
      <c r="B10708" s="198">
        <v>44031</v>
      </c>
      <c r="C10708" s="199">
        <v>12.24</v>
      </c>
      <c r="D10708" s="195">
        <f t="shared" si="389"/>
        <v>1</v>
      </c>
      <c r="E10708"/>
      <c r="F10708" s="200">
        <v>1.3</v>
      </c>
      <c r="G10708" s="201">
        <f t="shared" si="382"/>
        <v>6.7700000000000005</v>
      </c>
      <c r="H10708" s="202">
        <f t="shared" si="383"/>
        <v>1.8197999999999999E-4</v>
      </c>
      <c r="I10708" s="203">
        <f t="shared" si="384"/>
        <v>158.54751057999999</v>
      </c>
      <c r="J10708" s="202">
        <f t="shared" si="385"/>
        <v>1.8805555555555557E-4</v>
      </c>
      <c r="K10708" s="203">
        <f t="shared" si="386"/>
        <v>5.3589035932049374</v>
      </c>
      <c r="L10708" s="202">
        <f t="shared" si="387"/>
        <v>1.8197999999999999E-4</v>
      </c>
      <c r="M10708" s="203">
        <f t="shared" si="388"/>
        <v>5.0682240900000002</v>
      </c>
    </row>
    <row r="10709" spans="1:13" s="204" customFormat="1" x14ac:dyDescent="0.2">
      <c r="A10709" s="84">
        <v>360</v>
      </c>
      <c r="B10709" s="198">
        <v>44032</v>
      </c>
      <c r="C10709" s="199">
        <v>12.22</v>
      </c>
      <c r="D10709" s="195">
        <f t="shared" si="389"/>
        <v>1</v>
      </c>
      <c r="E10709"/>
      <c r="F10709" s="200">
        <v>1.3</v>
      </c>
      <c r="G10709" s="201">
        <f t="shared" si="382"/>
        <v>6.7600000000000007</v>
      </c>
      <c r="H10709" s="202">
        <f t="shared" si="383"/>
        <v>1.8171999999999999E-4</v>
      </c>
      <c r="I10709" s="203">
        <f t="shared" si="384"/>
        <v>158.57632183000001</v>
      </c>
      <c r="J10709" s="202">
        <f t="shared" si="385"/>
        <v>1.8777777777777779E-4</v>
      </c>
      <c r="K10709" s="203">
        <f t="shared" si="386"/>
        <v>5.359091370982715</v>
      </c>
      <c r="L10709" s="202">
        <f t="shared" si="387"/>
        <v>1.8171999999999999E-4</v>
      </c>
      <c r="M10709" s="203">
        <f t="shared" si="388"/>
        <v>5.0684058099999998</v>
      </c>
    </row>
    <row r="10710" spans="1:13" s="204" customFormat="1" x14ac:dyDescent="0.2">
      <c r="A10710" s="84">
        <v>360</v>
      </c>
      <c r="B10710" s="198">
        <v>44033</v>
      </c>
      <c r="C10710" s="199">
        <v>12.24</v>
      </c>
      <c r="D10710" s="195">
        <f t="shared" si="389"/>
        <v>1</v>
      </c>
      <c r="E10710"/>
      <c r="F10710" s="200">
        <v>1.29</v>
      </c>
      <c r="G10710" s="201">
        <f t="shared" si="382"/>
        <v>6.7650000000000006</v>
      </c>
      <c r="H10710" s="202">
        <f t="shared" si="383"/>
        <v>1.8185E-4</v>
      </c>
      <c r="I10710" s="203">
        <f t="shared" si="384"/>
        <v>158.60515892999999</v>
      </c>
      <c r="J10710" s="202">
        <f t="shared" si="385"/>
        <v>1.8791666666666669E-4</v>
      </c>
      <c r="K10710" s="203">
        <f t="shared" si="386"/>
        <v>5.3592792876493816</v>
      </c>
      <c r="L10710" s="202">
        <f t="shared" si="387"/>
        <v>1.8185E-4</v>
      </c>
      <c r="M10710" s="203">
        <f t="shared" si="388"/>
        <v>5.0685876600000004</v>
      </c>
    </row>
    <row r="10711" spans="1:13" s="204" customFormat="1" x14ac:dyDescent="0.2">
      <c r="A10711" s="84">
        <v>360</v>
      </c>
      <c r="B10711" s="198">
        <v>44034</v>
      </c>
      <c r="C10711" s="199">
        <v>12.22</v>
      </c>
      <c r="D10711" s="195">
        <f t="shared" si="389"/>
        <v>1</v>
      </c>
      <c r="E10711"/>
      <c r="F10711" s="200">
        <v>1.3</v>
      </c>
      <c r="G10711" s="201">
        <f t="shared" si="382"/>
        <v>6.7600000000000007</v>
      </c>
      <c r="H10711" s="202">
        <f t="shared" si="383"/>
        <v>1.8171999999999999E-4</v>
      </c>
      <c r="I10711" s="203">
        <f t="shared" si="384"/>
        <v>158.63398065999999</v>
      </c>
      <c r="J10711" s="202">
        <f t="shared" si="385"/>
        <v>1.8777777777777779E-4</v>
      </c>
      <c r="K10711" s="203">
        <f t="shared" si="386"/>
        <v>5.3594670654271592</v>
      </c>
      <c r="L10711" s="202">
        <f t="shared" si="387"/>
        <v>1.8171999999999999E-4</v>
      </c>
      <c r="M10711" s="203">
        <f t="shared" si="388"/>
        <v>5.06876938</v>
      </c>
    </row>
    <row r="10712" spans="1:13" s="204" customFormat="1" x14ac:dyDescent="0.2">
      <c r="A10712" s="84">
        <v>360</v>
      </c>
      <c r="B10712" s="198">
        <v>44035</v>
      </c>
      <c r="C10712" s="199">
        <v>12.26</v>
      </c>
      <c r="D10712" s="195">
        <f t="shared" si="389"/>
        <v>1</v>
      </c>
      <c r="E10712"/>
      <c r="F10712" s="200">
        <v>1.29</v>
      </c>
      <c r="G10712" s="201">
        <f t="shared" si="382"/>
        <v>6.7750000000000004</v>
      </c>
      <c r="H10712" s="202">
        <f t="shared" si="383"/>
        <v>1.8211E-4</v>
      </c>
      <c r="I10712" s="203">
        <f t="shared" si="384"/>
        <v>158.66286948999999</v>
      </c>
      <c r="J10712" s="202">
        <f t="shared" si="385"/>
        <v>1.8819444444444444E-4</v>
      </c>
      <c r="K10712" s="203">
        <f t="shared" si="386"/>
        <v>5.3596552598716034</v>
      </c>
      <c r="L10712" s="202">
        <f t="shared" si="387"/>
        <v>1.8211E-4</v>
      </c>
      <c r="M10712" s="203">
        <f t="shared" si="388"/>
        <v>5.0689514899999999</v>
      </c>
    </row>
    <row r="10713" spans="1:13" s="204" customFormat="1" x14ac:dyDescent="0.2">
      <c r="A10713" s="84">
        <v>360</v>
      </c>
      <c r="B10713" s="198">
        <v>44036</v>
      </c>
      <c r="C10713" s="199">
        <v>12.26</v>
      </c>
      <c r="D10713" s="195">
        <f t="shared" si="389"/>
        <v>1</v>
      </c>
      <c r="E10713"/>
      <c r="F10713" s="200">
        <v>1.28</v>
      </c>
      <c r="G10713" s="201">
        <f t="shared" si="382"/>
        <v>6.77</v>
      </c>
      <c r="H10713" s="202">
        <f t="shared" si="383"/>
        <v>1.8197999999999999E-4</v>
      </c>
      <c r="I10713" s="203">
        <f t="shared" si="384"/>
        <v>158.69174296</v>
      </c>
      <c r="J10713" s="202">
        <f t="shared" si="385"/>
        <v>1.8805555555555554E-4</v>
      </c>
      <c r="K10713" s="203">
        <f t="shared" si="386"/>
        <v>5.3598433154271587</v>
      </c>
      <c r="L10713" s="202">
        <f t="shared" si="387"/>
        <v>1.8197999999999999E-4</v>
      </c>
      <c r="M10713" s="203">
        <f t="shared" si="388"/>
        <v>5.0691334699999997</v>
      </c>
    </row>
    <row r="10714" spans="1:13" s="204" customFormat="1" x14ac:dyDescent="0.2">
      <c r="A10714" s="84">
        <v>360</v>
      </c>
      <c r="B10714" s="198">
        <v>44037</v>
      </c>
      <c r="C10714" s="199">
        <v>12.26</v>
      </c>
      <c r="D10714" s="195">
        <f t="shared" si="389"/>
        <v>1</v>
      </c>
      <c r="E10714"/>
      <c r="F10714" s="200">
        <v>1.28</v>
      </c>
      <c r="G10714" s="201">
        <f t="shared" si="382"/>
        <v>6.77</v>
      </c>
      <c r="H10714" s="202">
        <f t="shared" si="383"/>
        <v>1.8197999999999999E-4</v>
      </c>
      <c r="I10714" s="203">
        <f t="shared" si="384"/>
        <v>158.72062167999999</v>
      </c>
      <c r="J10714" s="202">
        <f t="shared" si="385"/>
        <v>1.8805555555555554E-4</v>
      </c>
      <c r="K10714" s="203">
        <f t="shared" si="386"/>
        <v>5.3600313709827141</v>
      </c>
      <c r="L10714" s="202">
        <f t="shared" si="387"/>
        <v>1.8197999999999999E-4</v>
      </c>
      <c r="M10714" s="203">
        <f t="shared" si="388"/>
        <v>5.0693154500000004</v>
      </c>
    </row>
    <row r="10715" spans="1:13" s="204" customFormat="1" x14ac:dyDescent="0.2">
      <c r="A10715" s="84">
        <v>360</v>
      </c>
      <c r="B10715" s="198">
        <v>44038</v>
      </c>
      <c r="C10715" s="199">
        <v>12.26</v>
      </c>
      <c r="D10715" s="195">
        <f t="shared" si="389"/>
        <v>1</v>
      </c>
      <c r="E10715"/>
      <c r="F10715" s="200">
        <v>1.28</v>
      </c>
      <c r="G10715" s="201">
        <f t="shared" si="382"/>
        <v>6.77</v>
      </c>
      <c r="H10715" s="202">
        <f t="shared" si="383"/>
        <v>1.8197999999999999E-4</v>
      </c>
      <c r="I10715" s="203">
        <f t="shared" si="384"/>
        <v>158.74950566000001</v>
      </c>
      <c r="J10715" s="202">
        <f t="shared" si="385"/>
        <v>1.8805555555555554E-4</v>
      </c>
      <c r="K10715" s="203">
        <f t="shared" si="386"/>
        <v>5.3602194265382694</v>
      </c>
      <c r="L10715" s="202">
        <f t="shared" si="387"/>
        <v>1.8197999999999999E-4</v>
      </c>
      <c r="M10715" s="203">
        <f t="shared" si="388"/>
        <v>5.0694974300000002</v>
      </c>
    </row>
    <row r="10716" spans="1:13" s="204" customFormat="1" x14ac:dyDescent="0.2">
      <c r="A10716" s="84">
        <v>360</v>
      </c>
      <c r="B10716" s="198">
        <v>44039</v>
      </c>
      <c r="C10716" s="199">
        <v>12.3</v>
      </c>
      <c r="D10716" s="195">
        <f t="shared" si="389"/>
        <v>1</v>
      </c>
      <c r="E10716"/>
      <c r="F10716" s="200">
        <v>1.28</v>
      </c>
      <c r="G10716" s="201">
        <f t="shared" si="382"/>
        <v>6.79</v>
      </c>
      <c r="H10716" s="202">
        <f t="shared" si="383"/>
        <v>1.8249999999999999E-4</v>
      </c>
      <c r="I10716" s="203">
        <f t="shared" si="384"/>
        <v>158.77847743999999</v>
      </c>
      <c r="J10716" s="202">
        <f t="shared" si="385"/>
        <v>1.886111111111111E-4</v>
      </c>
      <c r="K10716" s="203">
        <f t="shared" si="386"/>
        <v>5.3604080376493801</v>
      </c>
      <c r="L10716" s="202">
        <f t="shared" si="387"/>
        <v>1.8249999999999999E-4</v>
      </c>
      <c r="M10716" s="203">
        <f t="shared" si="388"/>
        <v>5.0696799300000004</v>
      </c>
    </row>
    <row r="10717" spans="1:13" s="204" customFormat="1" x14ac:dyDescent="0.2">
      <c r="A10717" s="84">
        <v>360</v>
      </c>
      <c r="B10717" s="198">
        <v>44040</v>
      </c>
      <c r="C10717" s="199">
        <v>12.3</v>
      </c>
      <c r="D10717" s="195">
        <f t="shared" si="389"/>
        <v>1</v>
      </c>
      <c r="E10717"/>
      <c r="F10717" s="200">
        <v>1.28</v>
      </c>
      <c r="G10717" s="201">
        <f t="shared" si="382"/>
        <v>6.79</v>
      </c>
      <c r="H10717" s="202">
        <f t="shared" si="383"/>
        <v>1.8249999999999999E-4</v>
      </c>
      <c r="I10717" s="203">
        <f t="shared" si="384"/>
        <v>158.80745451000001</v>
      </c>
      <c r="J10717" s="202">
        <f t="shared" si="385"/>
        <v>1.886111111111111E-4</v>
      </c>
      <c r="K10717" s="203">
        <f t="shared" si="386"/>
        <v>5.3605966487604908</v>
      </c>
      <c r="L10717" s="202">
        <f t="shared" si="387"/>
        <v>1.8249999999999999E-4</v>
      </c>
      <c r="M10717" s="203">
        <f t="shared" si="388"/>
        <v>5.0698624299999997</v>
      </c>
    </row>
    <row r="10718" spans="1:13" s="204" customFormat="1" x14ac:dyDescent="0.2">
      <c r="A10718" s="84">
        <v>360</v>
      </c>
      <c r="B10718" s="198">
        <v>44041</v>
      </c>
      <c r="C10718" s="199">
        <v>12.33</v>
      </c>
      <c r="D10718" s="195">
        <f t="shared" si="389"/>
        <v>1</v>
      </c>
      <c r="E10718"/>
      <c r="F10718" s="200">
        <v>1.28</v>
      </c>
      <c r="G10718" s="201">
        <f t="shared" si="382"/>
        <v>6.8049999999999997</v>
      </c>
      <c r="H10718" s="202">
        <f t="shared" si="383"/>
        <v>1.8289000000000001E-4</v>
      </c>
      <c r="I10718" s="203">
        <f t="shared" si="384"/>
        <v>158.83649880999999</v>
      </c>
      <c r="J10718" s="202">
        <f t="shared" si="385"/>
        <v>1.8902777777777776E-4</v>
      </c>
      <c r="K10718" s="203">
        <f t="shared" si="386"/>
        <v>5.3607856765382689</v>
      </c>
      <c r="L10718" s="202">
        <f t="shared" si="387"/>
        <v>1.8289000000000001E-4</v>
      </c>
      <c r="M10718" s="203">
        <f t="shared" si="388"/>
        <v>5.0700453200000002</v>
      </c>
    </row>
    <row r="10719" spans="1:13" s="204" customFormat="1" x14ac:dyDescent="0.2">
      <c r="A10719" s="84">
        <v>360</v>
      </c>
      <c r="B10719" s="198">
        <v>44042</v>
      </c>
      <c r="C10719" s="199">
        <v>12.36</v>
      </c>
      <c r="D10719" s="195">
        <f t="shared" si="389"/>
        <v>1</v>
      </c>
      <c r="E10719"/>
      <c r="F10719" s="200">
        <v>1.27</v>
      </c>
      <c r="G10719" s="201">
        <f t="shared" si="382"/>
        <v>6.8149999999999995</v>
      </c>
      <c r="H10719" s="202">
        <f t="shared" si="383"/>
        <v>1.8315000000000001E-4</v>
      </c>
      <c r="I10719" s="203">
        <f t="shared" si="384"/>
        <v>158.86558970999999</v>
      </c>
      <c r="J10719" s="202">
        <f t="shared" si="385"/>
        <v>1.8930555555555554E-4</v>
      </c>
      <c r="K10719" s="203">
        <f t="shared" si="386"/>
        <v>5.3609749820938246</v>
      </c>
      <c r="L10719" s="202">
        <f t="shared" si="387"/>
        <v>1.8315000000000001E-4</v>
      </c>
      <c r="M10719" s="203">
        <f t="shared" si="388"/>
        <v>5.07022847</v>
      </c>
    </row>
    <row r="10720" spans="1:13" s="204" customFormat="1" x14ac:dyDescent="0.2">
      <c r="A10720" s="84">
        <v>360</v>
      </c>
      <c r="B10720" s="198">
        <v>44043</v>
      </c>
      <c r="C10720" s="199">
        <v>12.33</v>
      </c>
      <c r="D10720" s="195">
        <f t="shared" si="389"/>
        <v>1</v>
      </c>
      <c r="E10720"/>
      <c r="F10720" s="200">
        <v>1.26</v>
      </c>
      <c r="G10720" s="201">
        <f t="shared" si="382"/>
        <v>6.7949999999999999</v>
      </c>
      <c r="H10720" s="202">
        <f t="shared" si="383"/>
        <v>1.8263E-4</v>
      </c>
      <c r="I10720" s="203">
        <f t="shared" si="384"/>
        <v>158.89460333</v>
      </c>
      <c r="J10720" s="202">
        <f t="shared" si="385"/>
        <v>1.8875000000000001E-4</v>
      </c>
      <c r="K10720" s="203">
        <f t="shared" si="386"/>
        <v>5.361163732093825</v>
      </c>
      <c r="L10720" s="202">
        <f t="shared" si="387"/>
        <v>1.8263E-4</v>
      </c>
      <c r="M10720" s="203">
        <f t="shared" si="388"/>
        <v>5.0704111000000003</v>
      </c>
    </row>
    <row r="10721" spans="1:13" s="204" customFormat="1" x14ac:dyDescent="0.2">
      <c r="A10721" s="84">
        <v>360</v>
      </c>
      <c r="B10721" s="198">
        <v>44044</v>
      </c>
      <c r="C10721" s="199">
        <v>12.33</v>
      </c>
      <c r="D10721" s="195">
        <f t="shared" si="389"/>
        <v>1</v>
      </c>
      <c r="E10721"/>
      <c r="F10721" s="200">
        <v>1.26</v>
      </c>
      <c r="G10721" s="201">
        <f t="shared" si="382"/>
        <v>6.7949999999999999</v>
      </c>
      <c r="H10721" s="202">
        <f t="shared" si="383"/>
        <v>1.8263E-4</v>
      </c>
      <c r="I10721" s="203">
        <f t="shared" si="384"/>
        <v>158.92362224999999</v>
      </c>
      <c r="J10721" s="202">
        <f t="shared" si="385"/>
        <v>1.8875000000000001E-4</v>
      </c>
      <c r="K10721" s="203">
        <f t="shared" si="386"/>
        <v>5.3613524820938254</v>
      </c>
      <c r="L10721" s="202">
        <f t="shared" si="387"/>
        <v>1.8263E-4</v>
      </c>
      <c r="M10721" s="203">
        <f t="shared" si="388"/>
        <v>5.0705937299999997</v>
      </c>
    </row>
    <row r="10722" spans="1:13" s="204" customFormat="1" x14ac:dyDescent="0.2">
      <c r="A10722" s="84">
        <v>360</v>
      </c>
      <c r="B10722" s="198">
        <v>44045</v>
      </c>
      <c r="C10722" s="199">
        <v>12.33</v>
      </c>
      <c r="D10722" s="195">
        <f t="shared" si="389"/>
        <v>1</v>
      </c>
      <c r="E10722"/>
      <c r="F10722" s="200">
        <v>1.26</v>
      </c>
      <c r="G10722" s="201">
        <f t="shared" si="382"/>
        <v>6.7949999999999999</v>
      </c>
      <c r="H10722" s="202">
        <f t="shared" si="383"/>
        <v>1.8263E-4</v>
      </c>
      <c r="I10722" s="203">
        <f t="shared" si="384"/>
        <v>158.95264646999999</v>
      </c>
      <c r="J10722" s="202">
        <f t="shared" si="385"/>
        <v>1.8875000000000001E-4</v>
      </c>
      <c r="K10722" s="203">
        <f t="shared" si="386"/>
        <v>5.3615412320938258</v>
      </c>
      <c r="L10722" s="202">
        <f t="shared" si="387"/>
        <v>1.8263E-4</v>
      </c>
      <c r="M10722" s="203">
        <f t="shared" si="388"/>
        <v>5.07077636</v>
      </c>
    </row>
    <row r="10723" spans="1:13" s="204" customFormat="1" x14ac:dyDescent="0.2">
      <c r="A10723" s="84">
        <v>360</v>
      </c>
      <c r="B10723" s="198">
        <v>44046</v>
      </c>
      <c r="C10723" s="199">
        <v>12.44</v>
      </c>
      <c r="D10723" s="195">
        <f t="shared" si="389"/>
        <v>1</v>
      </c>
      <c r="E10723"/>
      <c r="F10723" s="200">
        <v>1.26</v>
      </c>
      <c r="G10723" s="201">
        <f t="shared" si="382"/>
        <v>6.85</v>
      </c>
      <c r="H10723" s="202">
        <f t="shared" si="383"/>
        <v>1.8406E-4</v>
      </c>
      <c r="I10723" s="203">
        <f t="shared" si="384"/>
        <v>158.98190328999999</v>
      </c>
      <c r="J10723" s="202">
        <f t="shared" si="385"/>
        <v>1.9027777777777776E-4</v>
      </c>
      <c r="K10723" s="203">
        <f t="shared" si="386"/>
        <v>5.3617315098716034</v>
      </c>
      <c r="L10723" s="202">
        <f t="shared" si="387"/>
        <v>1.8406E-4</v>
      </c>
      <c r="M10723" s="203">
        <f t="shared" si="388"/>
        <v>5.0709604199999996</v>
      </c>
    </row>
    <row r="10724" spans="1:13" s="204" customFormat="1" x14ac:dyDescent="0.2">
      <c r="A10724" s="84">
        <v>360</v>
      </c>
      <c r="B10724" s="198">
        <v>44047</v>
      </c>
      <c r="C10724" s="199">
        <v>12.4</v>
      </c>
      <c r="D10724" s="195">
        <f t="shared" si="389"/>
        <v>1</v>
      </c>
      <c r="E10724"/>
      <c r="F10724" s="200">
        <v>1.24</v>
      </c>
      <c r="G10724" s="201">
        <f t="shared" si="382"/>
        <v>6.82</v>
      </c>
      <c r="H10724" s="202">
        <f t="shared" si="383"/>
        <v>1.8327999999999999E-4</v>
      </c>
      <c r="I10724" s="203">
        <f t="shared" si="384"/>
        <v>159.01104149</v>
      </c>
      <c r="J10724" s="202">
        <f t="shared" si="385"/>
        <v>1.8944444444444445E-4</v>
      </c>
      <c r="K10724" s="203">
        <f t="shared" si="386"/>
        <v>5.361920954316048</v>
      </c>
      <c r="L10724" s="202">
        <f t="shared" si="387"/>
        <v>1.8327999999999999E-4</v>
      </c>
      <c r="M10724" s="203">
        <f t="shared" si="388"/>
        <v>5.0711437000000004</v>
      </c>
    </row>
    <row r="10725" spans="1:13" s="204" customFormat="1" x14ac:dyDescent="0.2">
      <c r="A10725" s="84">
        <v>360</v>
      </c>
      <c r="B10725" s="198">
        <v>44048</v>
      </c>
      <c r="C10725" s="199">
        <v>12.37</v>
      </c>
      <c r="D10725" s="195">
        <f t="shared" si="389"/>
        <v>1</v>
      </c>
      <c r="E10725"/>
      <c r="F10725" s="200">
        <v>1.23</v>
      </c>
      <c r="G10725" s="201">
        <f t="shared" si="382"/>
        <v>6.8</v>
      </c>
      <c r="H10725" s="202">
        <f t="shared" si="383"/>
        <v>1.8275999999999999E-4</v>
      </c>
      <c r="I10725" s="203">
        <f t="shared" si="384"/>
        <v>159.04010235000001</v>
      </c>
      <c r="J10725" s="202">
        <f t="shared" si="385"/>
        <v>1.8888888888888888E-4</v>
      </c>
      <c r="K10725" s="203">
        <f t="shared" si="386"/>
        <v>5.3621098432049372</v>
      </c>
      <c r="L10725" s="202">
        <f t="shared" si="387"/>
        <v>1.8275999999999999E-4</v>
      </c>
      <c r="M10725" s="203">
        <f t="shared" si="388"/>
        <v>5.0713264599999999</v>
      </c>
    </row>
    <row r="10726" spans="1:13" s="204" customFormat="1" x14ac:dyDescent="0.2">
      <c r="A10726" s="84">
        <v>360</v>
      </c>
      <c r="B10726" s="198">
        <v>44049</v>
      </c>
      <c r="C10726" s="199">
        <v>12.34</v>
      </c>
      <c r="D10726" s="195">
        <f t="shared" si="389"/>
        <v>1</v>
      </c>
      <c r="E10726"/>
      <c r="F10726" s="200">
        <v>1.23</v>
      </c>
      <c r="G10726" s="201">
        <f t="shared" si="382"/>
        <v>6.7850000000000001</v>
      </c>
      <c r="H10726" s="202">
        <f t="shared" si="383"/>
        <v>1.8237E-4</v>
      </c>
      <c r="I10726" s="203">
        <f t="shared" si="384"/>
        <v>159.06910649</v>
      </c>
      <c r="J10726" s="202">
        <f t="shared" si="385"/>
        <v>1.8847222222222223E-4</v>
      </c>
      <c r="K10726" s="203">
        <f t="shared" si="386"/>
        <v>5.3622983154271591</v>
      </c>
      <c r="L10726" s="202">
        <f t="shared" si="387"/>
        <v>1.8237E-4</v>
      </c>
      <c r="M10726" s="203">
        <f t="shared" si="388"/>
        <v>5.07150883</v>
      </c>
    </row>
    <row r="10727" spans="1:13" s="204" customFormat="1" x14ac:dyDescent="0.2">
      <c r="A10727" s="84">
        <v>360</v>
      </c>
      <c r="B10727" s="198">
        <v>44050</v>
      </c>
      <c r="C10727" s="199">
        <v>12.32</v>
      </c>
      <c r="D10727" s="195">
        <f t="shared" si="389"/>
        <v>1</v>
      </c>
      <c r="E10727"/>
      <c r="F10727" s="200">
        <v>1.23</v>
      </c>
      <c r="G10727" s="201">
        <f t="shared" si="382"/>
        <v>6.7750000000000004</v>
      </c>
      <c r="H10727" s="202">
        <f t="shared" si="383"/>
        <v>1.8211E-4</v>
      </c>
      <c r="I10727" s="203">
        <f t="shared" si="384"/>
        <v>159.09807455999999</v>
      </c>
      <c r="J10727" s="202">
        <f t="shared" si="385"/>
        <v>1.8819444444444444E-4</v>
      </c>
      <c r="K10727" s="203">
        <f t="shared" si="386"/>
        <v>5.3624865098716032</v>
      </c>
      <c r="L10727" s="202">
        <f t="shared" si="387"/>
        <v>1.8211E-4</v>
      </c>
      <c r="M10727" s="203">
        <f t="shared" si="388"/>
        <v>5.0716909399999999</v>
      </c>
    </row>
    <row r="10728" spans="1:13" s="204" customFormat="1" x14ac:dyDescent="0.2">
      <c r="A10728" s="84">
        <v>360</v>
      </c>
      <c r="B10728" s="198">
        <v>44051</v>
      </c>
      <c r="C10728" s="199">
        <v>12.32</v>
      </c>
      <c r="D10728" s="195">
        <f t="shared" si="389"/>
        <v>1</v>
      </c>
      <c r="E10728"/>
      <c r="F10728" s="200">
        <v>1.23</v>
      </c>
      <c r="G10728" s="201">
        <f t="shared" si="382"/>
        <v>6.7750000000000004</v>
      </c>
      <c r="H10728" s="202">
        <f t="shared" si="383"/>
        <v>1.8211E-4</v>
      </c>
      <c r="I10728" s="203">
        <f t="shared" si="384"/>
        <v>159.12704790999999</v>
      </c>
      <c r="J10728" s="202">
        <f t="shared" si="385"/>
        <v>1.8819444444444444E-4</v>
      </c>
      <c r="K10728" s="203">
        <f t="shared" si="386"/>
        <v>5.3626747043160474</v>
      </c>
      <c r="L10728" s="202">
        <f t="shared" si="387"/>
        <v>1.8211E-4</v>
      </c>
      <c r="M10728" s="203">
        <f t="shared" si="388"/>
        <v>5.0718730499999998</v>
      </c>
    </row>
    <row r="10729" spans="1:13" s="204" customFormat="1" x14ac:dyDescent="0.2">
      <c r="A10729" s="84">
        <v>360</v>
      </c>
      <c r="B10729" s="198">
        <v>44052</v>
      </c>
      <c r="C10729" s="199">
        <v>12.32</v>
      </c>
      <c r="D10729" s="195">
        <f t="shared" si="389"/>
        <v>1</v>
      </c>
      <c r="E10729"/>
      <c r="F10729" s="200">
        <v>1.23</v>
      </c>
      <c r="G10729" s="201">
        <f t="shared" si="382"/>
        <v>6.7750000000000004</v>
      </c>
      <c r="H10729" s="202">
        <f t="shared" si="383"/>
        <v>1.8211E-4</v>
      </c>
      <c r="I10729" s="203">
        <f t="shared" si="384"/>
        <v>159.15602654</v>
      </c>
      <c r="J10729" s="202">
        <f t="shared" si="385"/>
        <v>1.8819444444444444E-4</v>
      </c>
      <c r="K10729" s="203">
        <f t="shared" si="386"/>
        <v>5.3628628987604916</v>
      </c>
      <c r="L10729" s="202">
        <f t="shared" si="387"/>
        <v>1.8211E-4</v>
      </c>
      <c r="M10729" s="203">
        <f t="shared" si="388"/>
        <v>5.0720551599999997</v>
      </c>
    </row>
    <row r="10730" spans="1:13" s="204" customFormat="1" x14ac:dyDescent="0.2">
      <c r="A10730" s="84">
        <v>360</v>
      </c>
      <c r="B10730" s="198">
        <v>44053</v>
      </c>
      <c r="C10730" s="199">
        <v>12.3</v>
      </c>
      <c r="D10730" s="195">
        <f t="shared" si="389"/>
        <v>1</v>
      </c>
      <c r="E10730"/>
      <c r="F10730" s="200">
        <v>1.22</v>
      </c>
      <c r="G10730" s="201">
        <f t="shared" si="382"/>
        <v>6.7600000000000007</v>
      </c>
      <c r="H10730" s="202">
        <f t="shared" si="383"/>
        <v>1.8171999999999999E-4</v>
      </c>
      <c r="I10730" s="203">
        <f t="shared" si="384"/>
        <v>159.18494837</v>
      </c>
      <c r="J10730" s="202">
        <f t="shared" si="385"/>
        <v>1.8777777777777779E-4</v>
      </c>
      <c r="K10730" s="203">
        <f t="shared" si="386"/>
        <v>5.3630506765382693</v>
      </c>
      <c r="L10730" s="202">
        <f t="shared" si="387"/>
        <v>1.8171999999999999E-4</v>
      </c>
      <c r="M10730" s="203">
        <f t="shared" si="388"/>
        <v>5.0722368800000002</v>
      </c>
    </row>
    <row r="10731" spans="1:13" s="204" customFormat="1" x14ac:dyDescent="0.2">
      <c r="A10731" s="84">
        <v>360</v>
      </c>
      <c r="B10731" s="198">
        <v>44054</v>
      </c>
      <c r="C10731" s="199">
        <v>12.33</v>
      </c>
      <c r="D10731" s="195">
        <f t="shared" si="389"/>
        <v>1</v>
      </c>
      <c r="E10731"/>
      <c r="F10731" s="200">
        <v>1.2</v>
      </c>
      <c r="G10731" s="201">
        <f t="shared" si="382"/>
        <v>6.7649999999999997</v>
      </c>
      <c r="H10731" s="202">
        <f t="shared" si="383"/>
        <v>1.8185E-4</v>
      </c>
      <c r="I10731" s="203">
        <f t="shared" si="384"/>
        <v>159.21389615000001</v>
      </c>
      <c r="J10731" s="202">
        <f t="shared" si="385"/>
        <v>1.8791666666666666E-4</v>
      </c>
      <c r="K10731" s="203">
        <f t="shared" si="386"/>
        <v>5.3632385932049358</v>
      </c>
      <c r="L10731" s="202">
        <f t="shared" si="387"/>
        <v>1.8185E-4</v>
      </c>
      <c r="M10731" s="203">
        <f t="shared" si="388"/>
        <v>5.0724187299999999</v>
      </c>
    </row>
    <row r="10732" spans="1:13" s="204" customFormat="1" x14ac:dyDescent="0.2">
      <c r="A10732" s="84">
        <v>360</v>
      </c>
      <c r="B10732" s="198">
        <v>44055</v>
      </c>
      <c r="C10732" s="199">
        <v>12.33</v>
      </c>
      <c r="D10732" s="195">
        <f t="shared" si="389"/>
        <v>1</v>
      </c>
      <c r="E10732"/>
      <c r="F10732" s="200">
        <v>1.18</v>
      </c>
      <c r="G10732" s="201">
        <f t="shared" si="382"/>
        <v>6.7549999999999999</v>
      </c>
      <c r="H10732" s="202">
        <f t="shared" si="383"/>
        <v>1.8159E-4</v>
      </c>
      <c r="I10732" s="203">
        <f t="shared" si="384"/>
        <v>159.24280780000001</v>
      </c>
      <c r="J10732" s="202">
        <f t="shared" si="385"/>
        <v>1.8763888888888888E-4</v>
      </c>
      <c r="K10732" s="203">
        <f t="shared" si="386"/>
        <v>5.3634262320938246</v>
      </c>
      <c r="L10732" s="202">
        <f t="shared" si="387"/>
        <v>1.8159E-4</v>
      </c>
      <c r="M10732" s="203">
        <f t="shared" si="388"/>
        <v>5.0726003200000003</v>
      </c>
    </row>
    <row r="10733" spans="1:13" s="204" customFormat="1" x14ac:dyDescent="0.2">
      <c r="A10733" s="84">
        <v>360</v>
      </c>
      <c r="B10733" s="198">
        <v>44056</v>
      </c>
      <c r="C10733" s="199">
        <v>12.34</v>
      </c>
      <c r="D10733" s="195">
        <f t="shared" si="389"/>
        <v>1</v>
      </c>
      <c r="E10733"/>
      <c r="F10733" s="200">
        <v>1.19</v>
      </c>
      <c r="G10733" s="201">
        <f t="shared" si="382"/>
        <v>6.7649999999999997</v>
      </c>
      <c r="H10733" s="202">
        <f t="shared" si="383"/>
        <v>1.8185E-4</v>
      </c>
      <c r="I10733" s="203">
        <f t="shared" si="384"/>
        <v>159.27176610000001</v>
      </c>
      <c r="J10733" s="202">
        <f t="shared" si="385"/>
        <v>1.8791666666666666E-4</v>
      </c>
      <c r="K10733" s="203">
        <f t="shared" si="386"/>
        <v>5.3636141487604911</v>
      </c>
      <c r="L10733" s="202">
        <f t="shared" si="387"/>
        <v>1.8185E-4</v>
      </c>
      <c r="M10733" s="203">
        <f t="shared" si="388"/>
        <v>5.07278217</v>
      </c>
    </row>
    <row r="10734" spans="1:13" s="204" customFormat="1" x14ac:dyDescent="0.2">
      <c r="A10734" s="84">
        <v>360</v>
      </c>
      <c r="B10734" s="198">
        <v>44057</v>
      </c>
      <c r="C10734" s="199">
        <v>12.34</v>
      </c>
      <c r="D10734" s="195">
        <f t="shared" si="389"/>
        <v>1</v>
      </c>
      <c r="E10734"/>
      <c r="F10734" s="200">
        <v>1.19</v>
      </c>
      <c r="G10734" s="201">
        <f t="shared" si="382"/>
        <v>6.7649999999999997</v>
      </c>
      <c r="H10734" s="202">
        <f t="shared" si="383"/>
        <v>1.8185E-4</v>
      </c>
      <c r="I10734" s="203">
        <f t="shared" si="384"/>
        <v>159.30072967000001</v>
      </c>
      <c r="J10734" s="202">
        <f t="shared" si="385"/>
        <v>1.8791666666666666E-4</v>
      </c>
      <c r="K10734" s="203">
        <f t="shared" si="386"/>
        <v>5.3638020654271577</v>
      </c>
      <c r="L10734" s="202">
        <f t="shared" si="387"/>
        <v>1.8185E-4</v>
      </c>
      <c r="M10734" s="203">
        <f t="shared" si="388"/>
        <v>5.0729640199999997</v>
      </c>
    </row>
    <row r="10735" spans="1:13" s="204" customFormat="1" x14ac:dyDescent="0.2">
      <c r="A10735" s="84">
        <v>360</v>
      </c>
      <c r="B10735" s="198">
        <v>44058</v>
      </c>
      <c r="C10735" s="199">
        <v>12.34</v>
      </c>
      <c r="D10735" s="195">
        <f t="shared" si="389"/>
        <v>1</v>
      </c>
      <c r="E10735"/>
      <c r="F10735" s="200">
        <v>1.19</v>
      </c>
      <c r="G10735" s="201">
        <f t="shared" si="382"/>
        <v>6.7649999999999997</v>
      </c>
      <c r="H10735" s="202">
        <f t="shared" si="383"/>
        <v>1.8185E-4</v>
      </c>
      <c r="I10735" s="203">
        <f t="shared" si="384"/>
        <v>159.32969850999999</v>
      </c>
      <c r="J10735" s="202">
        <f t="shared" si="385"/>
        <v>1.8791666666666666E-4</v>
      </c>
      <c r="K10735" s="203">
        <f t="shared" si="386"/>
        <v>5.3639899820938242</v>
      </c>
      <c r="L10735" s="202">
        <f t="shared" si="387"/>
        <v>1.8185E-4</v>
      </c>
      <c r="M10735" s="203">
        <f t="shared" si="388"/>
        <v>5.0731458700000003</v>
      </c>
    </row>
    <row r="10736" spans="1:13" s="204" customFormat="1" x14ac:dyDescent="0.2">
      <c r="A10736" s="84">
        <v>360</v>
      </c>
      <c r="B10736" s="198">
        <v>44059</v>
      </c>
      <c r="C10736" s="199">
        <v>12.34</v>
      </c>
      <c r="D10736" s="195">
        <f t="shared" si="389"/>
        <v>1</v>
      </c>
      <c r="E10736"/>
      <c r="F10736" s="200">
        <v>1.19</v>
      </c>
      <c r="G10736" s="201">
        <f t="shared" si="382"/>
        <v>6.7649999999999997</v>
      </c>
      <c r="H10736" s="202">
        <f t="shared" si="383"/>
        <v>1.8185E-4</v>
      </c>
      <c r="I10736" s="203">
        <f t="shared" si="384"/>
        <v>159.35867261999999</v>
      </c>
      <c r="J10736" s="202">
        <f t="shared" si="385"/>
        <v>1.8791666666666666E-4</v>
      </c>
      <c r="K10736" s="203">
        <f t="shared" si="386"/>
        <v>5.3641778987604907</v>
      </c>
      <c r="L10736" s="202">
        <f t="shared" si="387"/>
        <v>1.8185E-4</v>
      </c>
      <c r="M10736" s="203">
        <f t="shared" si="388"/>
        <v>5.07332772</v>
      </c>
    </row>
    <row r="10737" spans="1:13" s="204" customFormat="1" x14ac:dyDescent="0.2">
      <c r="A10737" s="84">
        <v>360</v>
      </c>
      <c r="B10737" s="198">
        <v>44060</v>
      </c>
      <c r="C10737" s="199">
        <v>12.3</v>
      </c>
      <c r="D10737" s="195">
        <f t="shared" si="389"/>
        <v>1</v>
      </c>
      <c r="E10737"/>
      <c r="F10737" s="200">
        <v>1.18</v>
      </c>
      <c r="G10737" s="201">
        <f t="shared" si="382"/>
        <v>6.74</v>
      </c>
      <c r="H10737" s="202">
        <f t="shared" si="383"/>
        <v>1.8120000000000001E-4</v>
      </c>
      <c r="I10737" s="203">
        <f t="shared" si="384"/>
        <v>159.38754840999999</v>
      </c>
      <c r="J10737" s="202">
        <f t="shared" si="385"/>
        <v>1.8722222222222222E-4</v>
      </c>
      <c r="K10737" s="203">
        <f t="shared" si="386"/>
        <v>5.364365120982713</v>
      </c>
      <c r="L10737" s="202">
        <f t="shared" si="387"/>
        <v>1.8120000000000001E-4</v>
      </c>
      <c r="M10737" s="203">
        <f t="shared" si="388"/>
        <v>5.0735089200000001</v>
      </c>
    </row>
    <row r="10738" spans="1:13" s="204" customFormat="1" x14ac:dyDescent="0.2">
      <c r="A10738" s="84">
        <v>360</v>
      </c>
      <c r="B10738" s="198">
        <v>44061</v>
      </c>
      <c r="C10738" s="199">
        <v>12.25</v>
      </c>
      <c r="D10738" s="195">
        <f t="shared" si="389"/>
        <v>1</v>
      </c>
      <c r="E10738"/>
      <c r="F10738" s="200">
        <v>1.18</v>
      </c>
      <c r="G10738" s="201">
        <f t="shared" si="382"/>
        <v>6.7149999999999999</v>
      </c>
      <c r="H10738" s="202">
        <f t="shared" si="383"/>
        <v>1.8055E-4</v>
      </c>
      <c r="I10738" s="203">
        <f t="shared" si="384"/>
        <v>159.41632583000001</v>
      </c>
      <c r="J10738" s="202">
        <f t="shared" si="385"/>
        <v>1.8652777777777778E-4</v>
      </c>
      <c r="K10738" s="203">
        <f t="shared" si="386"/>
        <v>5.3645516487604912</v>
      </c>
      <c r="L10738" s="202">
        <f t="shared" si="387"/>
        <v>1.8055E-4</v>
      </c>
      <c r="M10738" s="203">
        <f t="shared" si="388"/>
        <v>5.0736894699999997</v>
      </c>
    </row>
    <row r="10739" spans="1:13" s="204" customFormat="1" x14ac:dyDescent="0.2">
      <c r="A10739" s="84">
        <v>360</v>
      </c>
      <c r="B10739" s="198">
        <v>44062</v>
      </c>
      <c r="C10739" s="199">
        <v>12.23</v>
      </c>
      <c r="D10739" s="195">
        <f t="shared" si="389"/>
        <v>1</v>
      </c>
      <c r="E10739"/>
      <c r="F10739" s="200">
        <v>1.18</v>
      </c>
      <c r="G10739" s="201">
        <f t="shared" si="382"/>
        <v>6.7050000000000001</v>
      </c>
      <c r="H10739" s="202">
        <f t="shared" si="383"/>
        <v>1.8029E-4</v>
      </c>
      <c r="I10739" s="203">
        <f t="shared" si="384"/>
        <v>159.44506699999999</v>
      </c>
      <c r="J10739" s="202">
        <f t="shared" si="385"/>
        <v>1.8625E-4</v>
      </c>
      <c r="K10739" s="203">
        <f t="shared" si="386"/>
        <v>5.3647378987604908</v>
      </c>
      <c r="L10739" s="202">
        <f t="shared" si="387"/>
        <v>1.8029E-4</v>
      </c>
      <c r="M10739" s="203">
        <f t="shared" si="388"/>
        <v>5.07386976</v>
      </c>
    </row>
    <row r="10740" spans="1:13" s="204" customFormat="1" x14ac:dyDescent="0.2">
      <c r="A10740" s="84">
        <v>360</v>
      </c>
      <c r="B10740" s="198">
        <v>44063</v>
      </c>
      <c r="C10740" s="199">
        <v>12.27</v>
      </c>
      <c r="D10740" s="195">
        <f t="shared" si="389"/>
        <v>1</v>
      </c>
      <c r="E10740"/>
      <c r="F10740" s="200">
        <v>1.17</v>
      </c>
      <c r="G10740" s="201">
        <f t="shared" si="382"/>
        <v>6.72</v>
      </c>
      <c r="H10740" s="202">
        <f t="shared" si="383"/>
        <v>1.8068000000000001E-4</v>
      </c>
      <c r="I10740" s="203">
        <f t="shared" si="384"/>
        <v>159.47387552999999</v>
      </c>
      <c r="J10740" s="202">
        <f t="shared" si="385"/>
        <v>1.8666666666666666E-4</v>
      </c>
      <c r="K10740" s="203">
        <f t="shared" si="386"/>
        <v>5.3649245654271578</v>
      </c>
      <c r="L10740" s="202">
        <f t="shared" si="387"/>
        <v>1.8068000000000001E-4</v>
      </c>
      <c r="M10740" s="203">
        <f t="shared" si="388"/>
        <v>5.0740504399999997</v>
      </c>
    </row>
    <row r="10741" spans="1:13" s="204" customFormat="1" x14ac:dyDescent="0.2">
      <c r="A10741" s="84">
        <v>360</v>
      </c>
      <c r="B10741" s="198">
        <v>44064</v>
      </c>
      <c r="C10741" s="199">
        <v>12.26</v>
      </c>
      <c r="D10741" s="195">
        <f t="shared" si="389"/>
        <v>1</v>
      </c>
      <c r="E10741"/>
      <c r="F10741" s="200">
        <v>1.17</v>
      </c>
      <c r="G10741" s="201">
        <f t="shared" si="382"/>
        <v>6.7149999999999999</v>
      </c>
      <c r="H10741" s="202">
        <f t="shared" si="383"/>
        <v>1.8055E-4</v>
      </c>
      <c r="I10741" s="203">
        <f t="shared" si="384"/>
        <v>159.50266854</v>
      </c>
      <c r="J10741" s="202">
        <f t="shared" si="385"/>
        <v>1.8652777777777778E-4</v>
      </c>
      <c r="K10741" s="203">
        <f t="shared" si="386"/>
        <v>5.365111093204936</v>
      </c>
      <c r="L10741" s="202">
        <f t="shared" si="387"/>
        <v>1.8055E-4</v>
      </c>
      <c r="M10741" s="203">
        <f t="shared" si="388"/>
        <v>5.0742309900000002</v>
      </c>
    </row>
    <row r="10742" spans="1:13" s="204" customFormat="1" x14ac:dyDescent="0.2">
      <c r="A10742" s="84">
        <v>360</v>
      </c>
      <c r="B10742" s="198">
        <v>44065</v>
      </c>
      <c r="C10742" s="199">
        <v>12.26</v>
      </c>
      <c r="D10742" s="195">
        <f t="shared" si="389"/>
        <v>1</v>
      </c>
      <c r="E10742"/>
      <c r="F10742" s="200">
        <v>1.17</v>
      </c>
      <c r="G10742" s="201">
        <f t="shared" si="382"/>
        <v>6.7149999999999999</v>
      </c>
      <c r="H10742" s="202">
        <f t="shared" si="383"/>
        <v>1.8055E-4</v>
      </c>
      <c r="I10742" s="203">
        <f t="shared" si="384"/>
        <v>159.53146674999999</v>
      </c>
      <c r="J10742" s="202">
        <f t="shared" si="385"/>
        <v>1.8652777777777778E-4</v>
      </c>
      <c r="K10742" s="203">
        <f t="shared" si="386"/>
        <v>5.3652976209827141</v>
      </c>
      <c r="L10742" s="202">
        <f t="shared" si="387"/>
        <v>1.8055E-4</v>
      </c>
      <c r="M10742" s="203">
        <f t="shared" si="388"/>
        <v>5.0744115399999998</v>
      </c>
    </row>
    <row r="10743" spans="1:13" s="204" customFormat="1" x14ac:dyDescent="0.2">
      <c r="A10743" s="84">
        <v>360</v>
      </c>
      <c r="B10743" s="198">
        <v>44066</v>
      </c>
      <c r="C10743" s="199">
        <v>12.26</v>
      </c>
      <c r="D10743" s="195">
        <f t="shared" si="389"/>
        <v>1</v>
      </c>
      <c r="E10743"/>
      <c r="F10743" s="200">
        <v>1.17</v>
      </c>
      <c r="G10743" s="201">
        <f t="shared" si="382"/>
        <v>6.7149999999999999</v>
      </c>
      <c r="H10743" s="202">
        <f t="shared" ref="H10743:H10806" si="390">ROUND(((1+G10743/100)^(1/360))-1,8)</f>
        <v>1.8055E-4</v>
      </c>
      <c r="I10743" s="203">
        <f t="shared" ref="I10743:I10806" si="391">ROUND(I10742*(1+H10743),8)</f>
        <v>159.56027015999999</v>
      </c>
      <c r="J10743" s="202">
        <f t="shared" ref="J10743:J10806" si="392">((C10743+F10743)/2)/36000</f>
        <v>1.8652777777777778E-4</v>
      </c>
      <c r="K10743" s="203">
        <f t="shared" ref="K10743:K10806" si="393">K10742+J10743</f>
        <v>5.3654841487604923</v>
      </c>
      <c r="L10743" s="202">
        <f t="shared" ref="L10743:L10806" si="394">ROUND(((1+G10743/100)^(1/360))-1,8)</f>
        <v>1.8055E-4</v>
      </c>
      <c r="M10743" s="203">
        <f t="shared" ref="M10743:M10806" si="395">ROUND(M10742+L10743,8)</f>
        <v>5.0745920900000003</v>
      </c>
    </row>
    <row r="10744" spans="1:13" s="204" customFormat="1" x14ac:dyDescent="0.2">
      <c r="A10744" s="84">
        <v>360</v>
      </c>
      <c r="B10744" s="198">
        <v>44067</v>
      </c>
      <c r="C10744" s="199">
        <v>12.35</v>
      </c>
      <c r="D10744" s="195">
        <f t="shared" si="389"/>
        <v>1</v>
      </c>
      <c r="E10744"/>
      <c r="F10744" s="200">
        <v>1.18</v>
      </c>
      <c r="G10744" s="201">
        <f t="shared" si="382"/>
        <v>6.7649999999999997</v>
      </c>
      <c r="H10744" s="202">
        <f t="shared" si="390"/>
        <v>1.8185E-4</v>
      </c>
      <c r="I10744" s="203">
        <f t="shared" si="391"/>
        <v>159.5892862</v>
      </c>
      <c r="J10744" s="202">
        <f t="shared" si="392"/>
        <v>1.8791666666666666E-4</v>
      </c>
      <c r="K10744" s="203">
        <f t="shared" si="393"/>
        <v>5.3656720654271588</v>
      </c>
      <c r="L10744" s="202">
        <f t="shared" si="394"/>
        <v>1.8185E-4</v>
      </c>
      <c r="M10744" s="203">
        <f t="shared" si="395"/>
        <v>5.07477394</v>
      </c>
    </row>
    <row r="10745" spans="1:13" s="204" customFormat="1" x14ac:dyDescent="0.2">
      <c r="A10745" s="84">
        <v>360</v>
      </c>
      <c r="B10745" s="198">
        <v>44068</v>
      </c>
      <c r="C10745" s="199">
        <v>12.39</v>
      </c>
      <c r="D10745" s="195">
        <f t="shared" si="389"/>
        <v>1</v>
      </c>
      <c r="E10745"/>
      <c r="F10745" s="200">
        <v>1.18</v>
      </c>
      <c r="G10745" s="201">
        <f t="shared" si="382"/>
        <v>6.7850000000000001</v>
      </c>
      <c r="H10745" s="202">
        <f t="shared" si="390"/>
        <v>1.8237E-4</v>
      </c>
      <c r="I10745" s="203">
        <f t="shared" si="391"/>
        <v>159.6183905</v>
      </c>
      <c r="J10745" s="202">
        <f t="shared" si="392"/>
        <v>1.8847222222222223E-4</v>
      </c>
      <c r="K10745" s="203">
        <f t="shared" si="393"/>
        <v>5.3658605376493806</v>
      </c>
      <c r="L10745" s="202">
        <f t="shared" si="394"/>
        <v>1.8237E-4</v>
      </c>
      <c r="M10745" s="203">
        <f t="shared" si="395"/>
        <v>5.0749563100000001</v>
      </c>
    </row>
    <row r="10746" spans="1:13" s="204" customFormat="1" x14ac:dyDescent="0.2">
      <c r="A10746" s="84">
        <v>360</v>
      </c>
      <c r="B10746" s="198">
        <v>44069</v>
      </c>
      <c r="C10746" s="199">
        <v>12.42</v>
      </c>
      <c r="D10746" s="195">
        <f t="shared" si="389"/>
        <v>1</v>
      </c>
      <c r="E10746"/>
      <c r="F10746" s="200">
        <v>1.18</v>
      </c>
      <c r="G10746" s="201">
        <f t="shared" si="382"/>
        <v>6.8</v>
      </c>
      <c r="H10746" s="202">
        <f t="shared" si="390"/>
        <v>1.8275999999999999E-4</v>
      </c>
      <c r="I10746" s="203">
        <f t="shared" si="391"/>
        <v>159.64756235999999</v>
      </c>
      <c r="J10746" s="202">
        <f t="shared" si="392"/>
        <v>1.8888888888888888E-4</v>
      </c>
      <c r="K10746" s="203">
        <f t="shared" si="393"/>
        <v>5.3660494265382699</v>
      </c>
      <c r="L10746" s="202">
        <f t="shared" si="394"/>
        <v>1.8275999999999999E-4</v>
      </c>
      <c r="M10746" s="203">
        <f t="shared" si="395"/>
        <v>5.0751390699999996</v>
      </c>
    </row>
    <row r="10747" spans="1:13" s="204" customFormat="1" x14ac:dyDescent="0.2">
      <c r="A10747" s="84">
        <v>360</v>
      </c>
      <c r="B10747" s="198">
        <v>44070</v>
      </c>
      <c r="C10747" s="199">
        <v>12.43</v>
      </c>
      <c r="D10747" s="195">
        <f t="shared" si="389"/>
        <v>1</v>
      </c>
      <c r="E10747"/>
      <c r="F10747" s="200">
        <v>1.17</v>
      </c>
      <c r="G10747" s="201">
        <f t="shared" si="382"/>
        <v>6.8</v>
      </c>
      <c r="H10747" s="202">
        <f t="shared" si="390"/>
        <v>1.8275999999999999E-4</v>
      </c>
      <c r="I10747" s="203">
        <f t="shared" si="391"/>
        <v>159.67673955000001</v>
      </c>
      <c r="J10747" s="202">
        <f t="shared" si="392"/>
        <v>1.8888888888888888E-4</v>
      </c>
      <c r="K10747" s="203">
        <f t="shared" si="393"/>
        <v>5.3662383154271591</v>
      </c>
      <c r="L10747" s="202">
        <f t="shared" si="394"/>
        <v>1.8275999999999999E-4</v>
      </c>
      <c r="M10747" s="203">
        <f t="shared" si="395"/>
        <v>5.07532183</v>
      </c>
    </row>
    <row r="10748" spans="1:13" s="204" customFormat="1" x14ac:dyDescent="0.2">
      <c r="A10748" s="84">
        <v>360</v>
      </c>
      <c r="B10748" s="198">
        <v>44071</v>
      </c>
      <c r="C10748" s="199">
        <v>12.43</v>
      </c>
      <c r="D10748" s="195">
        <f t="shared" si="389"/>
        <v>1</v>
      </c>
      <c r="E10748"/>
      <c r="F10748" s="200">
        <v>1.18</v>
      </c>
      <c r="G10748" s="201">
        <f t="shared" si="382"/>
        <v>6.8049999999999997</v>
      </c>
      <c r="H10748" s="202">
        <f t="shared" si="390"/>
        <v>1.8289000000000001E-4</v>
      </c>
      <c r="I10748" s="203">
        <f t="shared" si="391"/>
        <v>159.70594283</v>
      </c>
      <c r="J10748" s="202">
        <f t="shared" si="392"/>
        <v>1.8902777777777776E-4</v>
      </c>
      <c r="K10748" s="203">
        <f t="shared" si="393"/>
        <v>5.3664273432049372</v>
      </c>
      <c r="L10748" s="202">
        <f t="shared" si="394"/>
        <v>1.8289000000000001E-4</v>
      </c>
      <c r="M10748" s="203">
        <f t="shared" si="395"/>
        <v>5.0755047199999996</v>
      </c>
    </row>
    <row r="10749" spans="1:13" s="204" customFormat="1" x14ac:dyDescent="0.2">
      <c r="A10749" s="84">
        <v>360</v>
      </c>
      <c r="B10749" s="198">
        <v>44072</v>
      </c>
      <c r="C10749" s="199">
        <v>12.43</v>
      </c>
      <c r="D10749" s="195">
        <f t="shared" ref="D10749:D10812" si="396">B10749-B10748</f>
        <v>1</v>
      </c>
      <c r="E10749"/>
      <c r="F10749" s="200">
        <v>1.18</v>
      </c>
      <c r="G10749" s="201">
        <f t="shared" si="382"/>
        <v>6.8049999999999997</v>
      </c>
      <c r="H10749" s="202">
        <f t="shared" si="390"/>
        <v>1.8289000000000001E-4</v>
      </c>
      <c r="I10749" s="203">
        <f t="shared" si="391"/>
        <v>159.73515144999999</v>
      </c>
      <c r="J10749" s="202">
        <f t="shared" si="392"/>
        <v>1.8902777777777776E-4</v>
      </c>
      <c r="K10749" s="203">
        <f t="shared" si="393"/>
        <v>5.3666163709827153</v>
      </c>
      <c r="L10749" s="202">
        <f t="shared" si="394"/>
        <v>1.8289000000000001E-4</v>
      </c>
      <c r="M10749" s="203">
        <f t="shared" si="395"/>
        <v>5.0756876100000001</v>
      </c>
    </row>
    <row r="10750" spans="1:13" s="204" customFormat="1" x14ac:dyDescent="0.2">
      <c r="A10750" s="84">
        <v>360</v>
      </c>
      <c r="B10750" s="198">
        <v>44073</v>
      </c>
      <c r="C10750" s="199">
        <v>12.43</v>
      </c>
      <c r="D10750" s="195">
        <f t="shared" si="396"/>
        <v>1</v>
      </c>
      <c r="E10750"/>
      <c r="F10750" s="200">
        <v>1.18</v>
      </c>
      <c r="G10750" s="201">
        <f t="shared" si="382"/>
        <v>6.8049999999999997</v>
      </c>
      <c r="H10750" s="202">
        <f t="shared" si="390"/>
        <v>1.8289000000000001E-4</v>
      </c>
      <c r="I10750" s="203">
        <f t="shared" si="391"/>
        <v>159.76436541000001</v>
      </c>
      <c r="J10750" s="202">
        <f t="shared" si="392"/>
        <v>1.8902777777777776E-4</v>
      </c>
      <c r="K10750" s="203">
        <f t="shared" si="393"/>
        <v>5.3668053987604933</v>
      </c>
      <c r="L10750" s="202">
        <f t="shared" si="394"/>
        <v>1.8289000000000001E-4</v>
      </c>
      <c r="M10750" s="203">
        <f t="shared" si="395"/>
        <v>5.0758704999999997</v>
      </c>
    </row>
    <row r="10751" spans="1:13" s="204" customFormat="1" x14ac:dyDescent="0.2">
      <c r="A10751" s="84">
        <v>360</v>
      </c>
      <c r="B10751" s="198">
        <v>44074</v>
      </c>
      <c r="C10751" s="199">
        <v>12.45</v>
      </c>
      <c r="D10751" s="195">
        <f t="shared" si="396"/>
        <v>1</v>
      </c>
      <c r="E10751"/>
      <c r="F10751" s="200">
        <v>1.18</v>
      </c>
      <c r="G10751" s="201">
        <f t="shared" si="382"/>
        <v>6.8149999999999995</v>
      </c>
      <c r="H10751" s="202">
        <f t="shared" si="390"/>
        <v>1.8315000000000001E-4</v>
      </c>
      <c r="I10751" s="203">
        <f t="shared" si="391"/>
        <v>159.79362624999999</v>
      </c>
      <c r="J10751" s="202">
        <f t="shared" si="392"/>
        <v>1.8930555555555554E-4</v>
      </c>
      <c r="K10751" s="203">
        <f t="shared" si="393"/>
        <v>5.3669947043160491</v>
      </c>
      <c r="L10751" s="202">
        <f t="shared" si="394"/>
        <v>1.8315000000000001E-4</v>
      </c>
      <c r="M10751" s="203">
        <f t="shared" si="395"/>
        <v>5.0760536500000004</v>
      </c>
    </row>
    <row r="10752" spans="1:13" s="204" customFormat="1" x14ac:dyDescent="0.2">
      <c r="A10752" s="84">
        <v>360</v>
      </c>
      <c r="B10752" s="198">
        <v>44075</v>
      </c>
      <c r="C10752" s="199">
        <v>12.55</v>
      </c>
      <c r="D10752" s="195">
        <f t="shared" si="396"/>
        <v>1</v>
      </c>
      <c r="E10752"/>
      <c r="F10752" s="200">
        <v>1.18</v>
      </c>
      <c r="G10752" s="201">
        <f t="shared" si="382"/>
        <v>6.8650000000000002</v>
      </c>
      <c r="H10752" s="202">
        <f t="shared" si="390"/>
        <v>1.8445000000000001E-4</v>
      </c>
      <c r="I10752" s="203">
        <f t="shared" si="391"/>
        <v>159.82310018000001</v>
      </c>
      <c r="J10752" s="202">
        <f t="shared" si="392"/>
        <v>1.9069444444444445E-4</v>
      </c>
      <c r="K10752" s="203">
        <f t="shared" si="393"/>
        <v>5.3671853987604932</v>
      </c>
      <c r="L10752" s="202">
        <f t="shared" si="394"/>
        <v>1.8445000000000001E-4</v>
      </c>
      <c r="M10752" s="203">
        <f t="shared" si="395"/>
        <v>5.0762381000000003</v>
      </c>
    </row>
    <row r="10753" spans="1:13" s="204" customFormat="1" x14ac:dyDescent="0.2">
      <c r="A10753" s="84">
        <v>360</v>
      </c>
      <c r="B10753" s="198">
        <v>44076</v>
      </c>
      <c r="C10753" s="199">
        <v>12.47</v>
      </c>
      <c r="D10753" s="195">
        <f t="shared" si="396"/>
        <v>1</v>
      </c>
      <c r="E10753"/>
      <c r="F10753" s="200">
        <v>1.17</v>
      </c>
      <c r="G10753" s="201">
        <f t="shared" si="382"/>
        <v>6.82</v>
      </c>
      <c r="H10753" s="202">
        <f t="shared" si="390"/>
        <v>1.8327999999999999E-4</v>
      </c>
      <c r="I10753" s="203">
        <f t="shared" si="391"/>
        <v>159.85239256</v>
      </c>
      <c r="J10753" s="202">
        <f t="shared" si="392"/>
        <v>1.8944444444444445E-4</v>
      </c>
      <c r="K10753" s="203">
        <f t="shared" si="393"/>
        <v>5.3673748432049377</v>
      </c>
      <c r="L10753" s="202">
        <f t="shared" si="394"/>
        <v>1.8327999999999999E-4</v>
      </c>
      <c r="M10753" s="203">
        <f t="shared" si="395"/>
        <v>5.0764213800000002</v>
      </c>
    </row>
    <row r="10754" spans="1:13" s="204" customFormat="1" x14ac:dyDescent="0.2">
      <c r="A10754" s="84">
        <v>360</v>
      </c>
      <c r="B10754" s="198">
        <v>44077</v>
      </c>
      <c r="C10754" s="199">
        <v>12.47</v>
      </c>
      <c r="D10754" s="195">
        <f t="shared" si="396"/>
        <v>1</v>
      </c>
      <c r="E10754"/>
      <c r="F10754" s="200">
        <v>1.17</v>
      </c>
      <c r="G10754" s="201">
        <f t="shared" si="382"/>
        <v>6.82</v>
      </c>
      <c r="H10754" s="202">
        <f t="shared" si="390"/>
        <v>1.8327999999999999E-4</v>
      </c>
      <c r="I10754" s="203">
        <f t="shared" si="391"/>
        <v>159.88169031000001</v>
      </c>
      <c r="J10754" s="202">
        <f t="shared" si="392"/>
        <v>1.8944444444444445E-4</v>
      </c>
      <c r="K10754" s="203">
        <f t="shared" si="393"/>
        <v>5.3675642876493823</v>
      </c>
      <c r="L10754" s="202">
        <f t="shared" si="394"/>
        <v>1.8327999999999999E-4</v>
      </c>
      <c r="M10754" s="203">
        <f t="shared" si="395"/>
        <v>5.0766046600000001</v>
      </c>
    </row>
    <row r="10755" spans="1:13" s="204" customFormat="1" x14ac:dyDescent="0.2">
      <c r="A10755" s="84">
        <v>360</v>
      </c>
      <c r="B10755" s="198">
        <v>44078</v>
      </c>
      <c r="C10755" s="199">
        <v>12.51</v>
      </c>
      <c r="D10755" s="195">
        <f t="shared" si="396"/>
        <v>1</v>
      </c>
      <c r="E10755"/>
      <c r="F10755" s="200">
        <v>1.1599999999999999</v>
      </c>
      <c r="G10755" s="201">
        <f t="shared" si="382"/>
        <v>6.835</v>
      </c>
      <c r="H10755" s="202">
        <f t="shared" si="390"/>
        <v>1.8367000000000001E-4</v>
      </c>
      <c r="I10755" s="203">
        <f t="shared" si="391"/>
        <v>159.91105578</v>
      </c>
      <c r="J10755" s="202">
        <f t="shared" si="392"/>
        <v>1.8986111111111111E-4</v>
      </c>
      <c r="K10755" s="203">
        <f t="shared" si="393"/>
        <v>5.3677541487604934</v>
      </c>
      <c r="L10755" s="202">
        <f t="shared" si="394"/>
        <v>1.8367000000000001E-4</v>
      </c>
      <c r="M10755" s="203">
        <f t="shared" si="395"/>
        <v>5.0767883300000003</v>
      </c>
    </row>
    <row r="10756" spans="1:13" s="204" customFormat="1" x14ac:dyDescent="0.2">
      <c r="A10756" s="84">
        <v>360</v>
      </c>
      <c r="B10756" s="198">
        <v>44079</v>
      </c>
      <c r="C10756" s="199">
        <v>12.51</v>
      </c>
      <c r="D10756" s="195">
        <f t="shared" si="396"/>
        <v>1</v>
      </c>
      <c r="E10756"/>
      <c r="F10756" s="200">
        <v>1.1599999999999999</v>
      </c>
      <c r="G10756" s="201">
        <f t="shared" si="382"/>
        <v>6.835</v>
      </c>
      <c r="H10756" s="202">
        <f t="shared" si="390"/>
        <v>1.8367000000000001E-4</v>
      </c>
      <c r="I10756" s="203">
        <f t="shared" si="391"/>
        <v>159.94042664</v>
      </c>
      <c r="J10756" s="202">
        <f t="shared" si="392"/>
        <v>1.8986111111111111E-4</v>
      </c>
      <c r="K10756" s="203">
        <f t="shared" si="393"/>
        <v>5.3679440098716045</v>
      </c>
      <c r="L10756" s="202">
        <f t="shared" si="394"/>
        <v>1.8367000000000001E-4</v>
      </c>
      <c r="M10756" s="203">
        <f t="shared" si="395"/>
        <v>5.0769719999999996</v>
      </c>
    </row>
    <row r="10757" spans="1:13" s="204" customFormat="1" x14ac:dyDescent="0.2">
      <c r="A10757" s="84">
        <v>360</v>
      </c>
      <c r="B10757" s="198">
        <v>44080</v>
      </c>
      <c r="C10757" s="199">
        <v>12.51</v>
      </c>
      <c r="D10757" s="195">
        <f t="shared" si="396"/>
        <v>1</v>
      </c>
      <c r="E10757"/>
      <c r="F10757" s="200">
        <v>1.1599999999999999</v>
      </c>
      <c r="G10757" s="201">
        <f t="shared" si="382"/>
        <v>6.835</v>
      </c>
      <c r="H10757" s="202">
        <f t="shared" si="390"/>
        <v>1.8367000000000001E-4</v>
      </c>
      <c r="I10757" s="203">
        <f t="shared" si="391"/>
        <v>159.96980289999999</v>
      </c>
      <c r="J10757" s="202">
        <f t="shared" si="392"/>
        <v>1.8986111111111111E-4</v>
      </c>
      <c r="K10757" s="203">
        <f t="shared" si="393"/>
        <v>5.3681338709827155</v>
      </c>
      <c r="L10757" s="202">
        <f t="shared" si="394"/>
        <v>1.8367000000000001E-4</v>
      </c>
      <c r="M10757" s="203">
        <f t="shared" si="395"/>
        <v>5.0771556699999998</v>
      </c>
    </row>
    <row r="10758" spans="1:13" s="204" customFormat="1" x14ac:dyDescent="0.2">
      <c r="A10758" s="84">
        <v>360</v>
      </c>
      <c r="B10758" s="198">
        <v>44081</v>
      </c>
      <c r="C10758" s="199">
        <v>12.46</v>
      </c>
      <c r="D10758" s="195">
        <f t="shared" si="396"/>
        <v>1</v>
      </c>
      <c r="E10758"/>
      <c r="F10758" s="200">
        <v>1.1499999999999999</v>
      </c>
      <c r="G10758" s="201">
        <f t="shared" ref="G10758:G10821" si="397">(C10758+F10758)/2</f>
        <v>6.8050000000000006</v>
      </c>
      <c r="H10758" s="202">
        <f t="shared" si="390"/>
        <v>1.8289000000000001E-4</v>
      </c>
      <c r="I10758" s="203">
        <f t="shared" si="391"/>
        <v>159.99905978000001</v>
      </c>
      <c r="J10758" s="202">
        <f t="shared" si="392"/>
        <v>1.8902777777777779E-4</v>
      </c>
      <c r="K10758" s="203">
        <f t="shared" si="393"/>
        <v>5.3683228987604936</v>
      </c>
      <c r="L10758" s="202">
        <f t="shared" si="394"/>
        <v>1.8289000000000001E-4</v>
      </c>
      <c r="M10758" s="203">
        <f t="shared" si="395"/>
        <v>5.0773385600000003</v>
      </c>
    </row>
    <row r="10759" spans="1:13" s="204" customFormat="1" x14ac:dyDescent="0.2">
      <c r="A10759" s="84">
        <v>360</v>
      </c>
      <c r="B10759" s="198">
        <v>44082</v>
      </c>
      <c r="C10759" s="199">
        <v>12.42</v>
      </c>
      <c r="D10759" s="195">
        <f t="shared" si="396"/>
        <v>1</v>
      </c>
      <c r="E10759"/>
      <c r="F10759" s="200">
        <v>1.1499999999999999</v>
      </c>
      <c r="G10759" s="201">
        <f t="shared" si="397"/>
        <v>6.7850000000000001</v>
      </c>
      <c r="H10759" s="202">
        <f t="shared" si="390"/>
        <v>1.8237E-4</v>
      </c>
      <c r="I10759" s="203">
        <f t="shared" si="391"/>
        <v>160.02823881</v>
      </c>
      <c r="J10759" s="202">
        <f t="shared" si="392"/>
        <v>1.8847222222222223E-4</v>
      </c>
      <c r="K10759" s="203">
        <f t="shared" si="393"/>
        <v>5.3685113709827155</v>
      </c>
      <c r="L10759" s="202">
        <f t="shared" si="394"/>
        <v>1.8237E-4</v>
      </c>
      <c r="M10759" s="203">
        <f t="shared" si="395"/>
        <v>5.0775209300000004</v>
      </c>
    </row>
    <row r="10760" spans="1:13" s="204" customFormat="1" x14ac:dyDescent="0.2">
      <c r="A10760" s="84">
        <v>360</v>
      </c>
      <c r="B10760" s="198">
        <v>44083</v>
      </c>
      <c r="C10760" s="199">
        <v>12.44</v>
      </c>
      <c r="D10760" s="195">
        <f t="shared" si="396"/>
        <v>1</v>
      </c>
      <c r="E10760"/>
      <c r="F10760" s="200">
        <v>1.1499999999999999</v>
      </c>
      <c r="G10760" s="201">
        <f t="shared" si="397"/>
        <v>6.7949999999999999</v>
      </c>
      <c r="H10760" s="202">
        <f t="shared" si="390"/>
        <v>1.8263E-4</v>
      </c>
      <c r="I10760" s="203">
        <f t="shared" si="391"/>
        <v>160.05746477</v>
      </c>
      <c r="J10760" s="202">
        <f t="shared" si="392"/>
        <v>1.8875000000000001E-4</v>
      </c>
      <c r="K10760" s="203">
        <f t="shared" si="393"/>
        <v>5.3687001209827159</v>
      </c>
      <c r="L10760" s="202">
        <f t="shared" si="394"/>
        <v>1.8263E-4</v>
      </c>
      <c r="M10760" s="203">
        <f t="shared" si="395"/>
        <v>5.0777035599999998</v>
      </c>
    </row>
    <row r="10761" spans="1:13" s="204" customFormat="1" x14ac:dyDescent="0.2">
      <c r="A10761" s="84">
        <v>360</v>
      </c>
      <c r="B10761" s="198">
        <v>44084</v>
      </c>
      <c r="C10761" s="199">
        <v>12.44</v>
      </c>
      <c r="D10761" s="195">
        <f t="shared" si="396"/>
        <v>1</v>
      </c>
      <c r="E10761"/>
      <c r="F10761" s="200">
        <v>1.1599999999999999</v>
      </c>
      <c r="G10761" s="201">
        <f t="shared" si="397"/>
        <v>6.8</v>
      </c>
      <c r="H10761" s="202">
        <f t="shared" si="390"/>
        <v>1.8275999999999999E-4</v>
      </c>
      <c r="I10761" s="203">
        <f t="shared" si="391"/>
        <v>160.08671687</v>
      </c>
      <c r="J10761" s="202">
        <f t="shared" si="392"/>
        <v>1.8888888888888888E-4</v>
      </c>
      <c r="K10761" s="203">
        <f t="shared" si="393"/>
        <v>5.3688890098716051</v>
      </c>
      <c r="L10761" s="202">
        <f t="shared" si="394"/>
        <v>1.8275999999999999E-4</v>
      </c>
      <c r="M10761" s="203">
        <f t="shared" si="395"/>
        <v>5.0778863200000002</v>
      </c>
    </row>
    <row r="10762" spans="1:13" s="204" customFormat="1" x14ac:dyDescent="0.2">
      <c r="A10762" s="84">
        <v>360</v>
      </c>
      <c r="B10762" s="198">
        <v>44085</v>
      </c>
      <c r="C10762" s="199">
        <v>12.44</v>
      </c>
      <c r="D10762" s="195">
        <f t="shared" si="396"/>
        <v>1</v>
      </c>
      <c r="E10762"/>
      <c r="F10762" s="200">
        <v>1.1499999999999999</v>
      </c>
      <c r="G10762" s="201">
        <f t="shared" si="397"/>
        <v>6.7949999999999999</v>
      </c>
      <c r="H10762" s="202">
        <f t="shared" si="390"/>
        <v>1.8263E-4</v>
      </c>
      <c r="I10762" s="203">
        <f t="shared" si="391"/>
        <v>160.11595351</v>
      </c>
      <c r="J10762" s="202">
        <f t="shared" si="392"/>
        <v>1.8875000000000001E-4</v>
      </c>
      <c r="K10762" s="203">
        <f t="shared" si="393"/>
        <v>5.3690777598716055</v>
      </c>
      <c r="L10762" s="202">
        <f t="shared" si="394"/>
        <v>1.8263E-4</v>
      </c>
      <c r="M10762" s="203">
        <f t="shared" si="395"/>
        <v>5.0780689499999996</v>
      </c>
    </row>
    <row r="10763" spans="1:13" s="204" customFormat="1" x14ac:dyDescent="0.2">
      <c r="A10763" s="84">
        <v>360</v>
      </c>
      <c r="B10763" s="198">
        <v>44086</v>
      </c>
      <c r="C10763" s="199">
        <v>12.44</v>
      </c>
      <c r="D10763" s="195">
        <f t="shared" si="396"/>
        <v>1</v>
      </c>
      <c r="E10763"/>
      <c r="F10763" s="200">
        <v>1.1499999999999999</v>
      </c>
      <c r="G10763" s="201">
        <f t="shared" si="397"/>
        <v>6.7949999999999999</v>
      </c>
      <c r="H10763" s="202">
        <f t="shared" si="390"/>
        <v>1.8263E-4</v>
      </c>
      <c r="I10763" s="203">
        <f t="shared" si="391"/>
        <v>160.14519548999999</v>
      </c>
      <c r="J10763" s="202">
        <f t="shared" si="392"/>
        <v>1.8875000000000001E-4</v>
      </c>
      <c r="K10763" s="203">
        <f t="shared" si="393"/>
        <v>5.3692665098716059</v>
      </c>
      <c r="L10763" s="202">
        <f t="shared" si="394"/>
        <v>1.8263E-4</v>
      </c>
      <c r="M10763" s="203">
        <f t="shared" si="395"/>
        <v>5.0782515799999999</v>
      </c>
    </row>
    <row r="10764" spans="1:13" s="204" customFormat="1" x14ac:dyDescent="0.2">
      <c r="A10764" s="84">
        <v>360</v>
      </c>
      <c r="B10764" s="198">
        <v>44087</v>
      </c>
      <c r="C10764" s="199">
        <v>12.44</v>
      </c>
      <c r="D10764" s="195">
        <f t="shared" si="396"/>
        <v>1</v>
      </c>
      <c r="E10764"/>
      <c r="F10764" s="200">
        <v>1.1499999999999999</v>
      </c>
      <c r="G10764" s="201">
        <f t="shared" si="397"/>
        <v>6.7949999999999999</v>
      </c>
      <c r="H10764" s="202">
        <f t="shared" si="390"/>
        <v>1.8263E-4</v>
      </c>
      <c r="I10764" s="203">
        <f t="shared" si="391"/>
        <v>160.17444280999999</v>
      </c>
      <c r="J10764" s="202">
        <f t="shared" si="392"/>
        <v>1.8875000000000001E-4</v>
      </c>
      <c r="K10764" s="203">
        <f t="shared" si="393"/>
        <v>5.3694552598716063</v>
      </c>
      <c r="L10764" s="202">
        <f t="shared" si="394"/>
        <v>1.8263E-4</v>
      </c>
      <c r="M10764" s="203">
        <f t="shared" si="395"/>
        <v>5.0784342100000002</v>
      </c>
    </row>
    <row r="10765" spans="1:13" s="204" customFormat="1" x14ac:dyDescent="0.2">
      <c r="A10765" s="84">
        <v>360</v>
      </c>
      <c r="B10765" s="198">
        <v>44088</v>
      </c>
      <c r="C10765" s="199">
        <v>12.46</v>
      </c>
      <c r="D10765" s="195">
        <f t="shared" si="396"/>
        <v>1</v>
      </c>
      <c r="E10765"/>
      <c r="F10765" s="200">
        <v>1.1499999999999999</v>
      </c>
      <c r="G10765" s="201">
        <f t="shared" si="397"/>
        <v>6.8050000000000006</v>
      </c>
      <c r="H10765" s="202">
        <f t="shared" si="390"/>
        <v>1.8289000000000001E-4</v>
      </c>
      <c r="I10765" s="203">
        <f t="shared" si="391"/>
        <v>160.20373710999999</v>
      </c>
      <c r="J10765" s="202">
        <f t="shared" si="392"/>
        <v>1.8902777777777779E-4</v>
      </c>
      <c r="K10765" s="203">
        <f t="shared" si="393"/>
        <v>5.3696442876493844</v>
      </c>
      <c r="L10765" s="202">
        <f t="shared" si="394"/>
        <v>1.8289000000000001E-4</v>
      </c>
      <c r="M10765" s="203">
        <f t="shared" si="395"/>
        <v>5.0786170999999998</v>
      </c>
    </row>
    <row r="10766" spans="1:13" s="204" customFormat="1" x14ac:dyDescent="0.2">
      <c r="A10766" s="84">
        <v>360</v>
      </c>
      <c r="B10766" s="198">
        <v>44089</v>
      </c>
      <c r="C10766" s="199">
        <v>12.45</v>
      </c>
      <c r="D10766" s="195">
        <f t="shared" si="396"/>
        <v>1</v>
      </c>
      <c r="E10766"/>
      <c r="F10766" s="200">
        <v>1.1499999999999999</v>
      </c>
      <c r="G10766" s="201">
        <f t="shared" si="397"/>
        <v>6.8</v>
      </c>
      <c r="H10766" s="202">
        <f t="shared" si="390"/>
        <v>1.8275999999999999E-4</v>
      </c>
      <c r="I10766" s="203">
        <f t="shared" si="391"/>
        <v>160.23301594</v>
      </c>
      <c r="J10766" s="202">
        <f t="shared" si="392"/>
        <v>1.8888888888888888E-4</v>
      </c>
      <c r="K10766" s="203">
        <f t="shared" si="393"/>
        <v>5.3698331765382736</v>
      </c>
      <c r="L10766" s="202">
        <f t="shared" si="394"/>
        <v>1.8275999999999999E-4</v>
      </c>
      <c r="M10766" s="203">
        <f t="shared" si="395"/>
        <v>5.0787998600000002</v>
      </c>
    </row>
    <row r="10767" spans="1:13" s="204" customFormat="1" x14ac:dyDescent="0.2">
      <c r="A10767" s="84">
        <v>360</v>
      </c>
      <c r="B10767" s="198">
        <v>44090</v>
      </c>
      <c r="C10767" s="199">
        <v>12.42</v>
      </c>
      <c r="D10767" s="195">
        <f t="shared" si="396"/>
        <v>1</v>
      </c>
      <c r="E10767"/>
      <c r="F10767" s="200">
        <v>1.1499999999999999</v>
      </c>
      <c r="G10767" s="201">
        <f t="shared" si="397"/>
        <v>6.7850000000000001</v>
      </c>
      <c r="H10767" s="202">
        <f t="shared" si="390"/>
        <v>1.8237E-4</v>
      </c>
      <c r="I10767" s="203">
        <f t="shared" si="391"/>
        <v>160.26223764</v>
      </c>
      <c r="J10767" s="202">
        <f t="shared" si="392"/>
        <v>1.8847222222222223E-4</v>
      </c>
      <c r="K10767" s="203">
        <f t="shared" si="393"/>
        <v>5.3700216487604955</v>
      </c>
      <c r="L10767" s="202">
        <f t="shared" si="394"/>
        <v>1.8237E-4</v>
      </c>
      <c r="M10767" s="203">
        <f t="shared" si="395"/>
        <v>5.0789822300000003</v>
      </c>
    </row>
    <row r="10768" spans="1:13" s="204" customFormat="1" x14ac:dyDescent="0.2">
      <c r="A10768" s="84">
        <v>360</v>
      </c>
      <c r="B10768" s="198">
        <v>44091</v>
      </c>
      <c r="C10768" s="199">
        <v>12.38</v>
      </c>
      <c r="D10768" s="195">
        <f t="shared" si="396"/>
        <v>1</v>
      </c>
      <c r="E10768"/>
      <c r="F10768" s="200">
        <v>1.1499999999999999</v>
      </c>
      <c r="G10768" s="201">
        <f t="shared" si="397"/>
        <v>6.7650000000000006</v>
      </c>
      <c r="H10768" s="202">
        <f t="shared" si="390"/>
        <v>1.8185E-4</v>
      </c>
      <c r="I10768" s="203">
        <f t="shared" si="391"/>
        <v>160.29138133000001</v>
      </c>
      <c r="J10768" s="202">
        <f t="shared" si="392"/>
        <v>1.8791666666666669E-4</v>
      </c>
      <c r="K10768" s="203">
        <f t="shared" si="393"/>
        <v>5.370209565427162</v>
      </c>
      <c r="L10768" s="202">
        <f t="shared" si="394"/>
        <v>1.8185E-4</v>
      </c>
      <c r="M10768" s="203">
        <f t="shared" si="395"/>
        <v>5.07916408</v>
      </c>
    </row>
    <row r="10769" spans="1:13" s="204" customFormat="1" x14ac:dyDescent="0.2">
      <c r="A10769" s="84">
        <v>360</v>
      </c>
      <c r="B10769" s="198">
        <v>44092</v>
      </c>
      <c r="C10769" s="199">
        <v>12.34</v>
      </c>
      <c r="D10769" s="195">
        <f t="shared" si="396"/>
        <v>1</v>
      </c>
      <c r="E10769"/>
      <c r="F10769" s="200">
        <v>1.1399999999999999</v>
      </c>
      <c r="G10769" s="201">
        <f t="shared" si="397"/>
        <v>6.74</v>
      </c>
      <c r="H10769" s="202">
        <f t="shared" si="390"/>
        <v>1.8120000000000001E-4</v>
      </c>
      <c r="I10769" s="203">
        <f t="shared" si="391"/>
        <v>160.32042612999999</v>
      </c>
      <c r="J10769" s="202">
        <f t="shared" si="392"/>
        <v>1.8722222222222222E-4</v>
      </c>
      <c r="K10769" s="203">
        <f t="shared" si="393"/>
        <v>5.3703967876493843</v>
      </c>
      <c r="L10769" s="202">
        <f t="shared" si="394"/>
        <v>1.8120000000000001E-4</v>
      </c>
      <c r="M10769" s="203">
        <f t="shared" si="395"/>
        <v>5.0793452800000001</v>
      </c>
    </row>
    <row r="10770" spans="1:13" s="204" customFormat="1" x14ac:dyDescent="0.2">
      <c r="A10770" s="84">
        <v>360</v>
      </c>
      <c r="B10770" s="198">
        <v>44093</v>
      </c>
      <c r="C10770" s="199">
        <v>12.34</v>
      </c>
      <c r="D10770" s="195">
        <f t="shared" si="396"/>
        <v>1</v>
      </c>
      <c r="E10770"/>
      <c r="F10770" s="200">
        <v>1.1399999999999999</v>
      </c>
      <c r="G10770" s="201">
        <f t="shared" si="397"/>
        <v>6.74</v>
      </c>
      <c r="H10770" s="202">
        <f t="shared" si="390"/>
        <v>1.8120000000000001E-4</v>
      </c>
      <c r="I10770" s="203">
        <f t="shared" si="391"/>
        <v>160.34947618999999</v>
      </c>
      <c r="J10770" s="202">
        <f t="shared" si="392"/>
        <v>1.8722222222222222E-4</v>
      </c>
      <c r="K10770" s="203">
        <f t="shared" si="393"/>
        <v>5.3705840098716067</v>
      </c>
      <c r="L10770" s="202">
        <f t="shared" si="394"/>
        <v>1.8120000000000001E-4</v>
      </c>
      <c r="M10770" s="203">
        <f t="shared" si="395"/>
        <v>5.0795264800000002</v>
      </c>
    </row>
    <row r="10771" spans="1:13" s="204" customFormat="1" x14ac:dyDescent="0.2">
      <c r="A10771" s="84">
        <v>360</v>
      </c>
      <c r="B10771" s="198">
        <v>44094</v>
      </c>
      <c r="C10771" s="199">
        <v>12.34</v>
      </c>
      <c r="D10771" s="195">
        <f t="shared" si="396"/>
        <v>1</v>
      </c>
      <c r="E10771"/>
      <c r="F10771" s="200">
        <v>1.1399999999999999</v>
      </c>
      <c r="G10771" s="201">
        <f t="shared" si="397"/>
        <v>6.74</v>
      </c>
      <c r="H10771" s="202">
        <f t="shared" si="390"/>
        <v>1.8120000000000001E-4</v>
      </c>
      <c r="I10771" s="203">
        <f t="shared" si="391"/>
        <v>160.37853152</v>
      </c>
      <c r="J10771" s="202">
        <f t="shared" si="392"/>
        <v>1.8722222222222222E-4</v>
      </c>
      <c r="K10771" s="203">
        <f t="shared" si="393"/>
        <v>5.370771232093829</v>
      </c>
      <c r="L10771" s="202">
        <f t="shared" si="394"/>
        <v>1.8120000000000001E-4</v>
      </c>
      <c r="M10771" s="203">
        <f t="shared" si="395"/>
        <v>5.0797076800000003</v>
      </c>
    </row>
    <row r="10772" spans="1:13" s="204" customFormat="1" x14ac:dyDescent="0.2">
      <c r="A10772" s="84">
        <v>360</v>
      </c>
      <c r="B10772" s="198">
        <v>44095</v>
      </c>
      <c r="C10772" s="199">
        <v>12.36</v>
      </c>
      <c r="D10772" s="195">
        <f t="shared" si="396"/>
        <v>1</v>
      </c>
      <c r="E10772"/>
      <c r="F10772" s="200">
        <v>1.1499999999999999</v>
      </c>
      <c r="G10772" s="201">
        <f t="shared" si="397"/>
        <v>6.7549999999999999</v>
      </c>
      <c r="H10772" s="202">
        <f t="shared" si="390"/>
        <v>1.8159E-4</v>
      </c>
      <c r="I10772" s="203">
        <f t="shared" si="391"/>
        <v>160.40765465999999</v>
      </c>
      <c r="J10772" s="202">
        <f t="shared" si="392"/>
        <v>1.8763888888888888E-4</v>
      </c>
      <c r="K10772" s="203">
        <f t="shared" si="393"/>
        <v>5.3709588709827178</v>
      </c>
      <c r="L10772" s="202">
        <f t="shared" si="394"/>
        <v>1.8159E-4</v>
      </c>
      <c r="M10772" s="203">
        <f t="shared" si="395"/>
        <v>5.0798892699999998</v>
      </c>
    </row>
    <row r="10773" spans="1:13" s="204" customFormat="1" x14ac:dyDescent="0.2">
      <c r="A10773" s="84">
        <v>360</v>
      </c>
      <c r="B10773" s="198">
        <v>44096</v>
      </c>
      <c r="C10773" s="199">
        <v>12.38</v>
      </c>
      <c r="D10773" s="195">
        <f t="shared" si="396"/>
        <v>1</v>
      </c>
      <c r="E10773"/>
      <c r="F10773" s="200">
        <v>1.1499999999999999</v>
      </c>
      <c r="G10773" s="201">
        <f t="shared" si="397"/>
        <v>6.7650000000000006</v>
      </c>
      <c r="H10773" s="202">
        <f t="shared" si="390"/>
        <v>1.8185E-4</v>
      </c>
      <c r="I10773" s="203">
        <f t="shared" si="391"/>
        <v>160.43682479</v>
      </c>
      <c r="J10773" s="202">
        <f t="shared" si="392"/>
        <v>1.8791666666666669E-4</v>
      </c>
      <c r="K10773" s="203">
        <f t="shared" si="393"/>
        <v>5.3711467876493844</v>
      </c>
      <c r="L10773" s="202">
        <f t="shared" si="394"/>
        <v>1.8185E-4</v>
      </c>
      <c r="M10773" s="203">
        <f t="shared" si="395"/>
        <v>5.0800711200000004</v>
      </c>
    </row>
    <row r="10774" spans="1:13" s="204" customFormat="1" x14ac:dyDescent="0.2">
      <c r="A10774" s="84">
        <v>360</v>
      </c>
      <c r="B10774" s="198">
        <v>44097</v>
      </c>
      <c r="C10774" s="199">
        <v>12.41</v>
      </c>
      <c r="D10774" s="195">
        <f t="shared" si="396"/>
        <v>1</v>
      </c>
      <c r="E10774"/>
      <c r="F10774" s="200">
        <v>1.1499999999999999</v>
      </c>
      <c r="G10774" s="201">
        <f t="shared" si="397"/>
        <v>6.78</v>
      </c>
      <c r="H10774" s="202">
        <f t="shared" si="390"/>
        <v>1.8223999999999999E-4</v>
      </c>
      <c r="I10774" s="203">
        <f t="shared" si="391"/>
        <v>160.4660628</v>
      </c>
      <c r="J10774" s="202">
        <f t="shared" si="392"/>
        <v>1.8833333333333335E-4</v>
      </c>
      <c r="K10774" s="203">
        <f t="shared" si="393"/>
        <v>5.3713351209827174</v>
      </c>
      <c r="L10774" s="202">
        <f t="shared" si="394"/>
        <v>1.8223999999999999E-4</v>
      </c>
      <c r="M10774" s="203">
        <f t="shared" si="395"/>
        <v>5.0802533600000004</v>
      </c>
    </row>
    <row r="10775" spans="1:13" s="204" customFormat="1" x14ac:dyDescent="0.2">
      <c r="A10775" s="84">
        <v>360</v>
      </c>
      <c r="B10775" s="198">
        <v>44098</v>
      </c>
      <c r="C10775" s="199">
        <v>12.45</v>
      </c>
      <c r="D10775" s="195">
        <f t="shared" si="396"/>
        <v>1</v>
      </c>
      <c r="E10775"/>
      <c r="F10775" s="200">
        <v>1.1499999999999999</v>
      </c>
      <c r="G10775" s="201">
        <f t="shared" si="397"/>
        <v>6.8</v>
      </c>
      <c r="H10775" s="202">
        <f t="shared" si="390"/>
        <v>1.8275999999999999E-4</v>
      </c>
      <c r="I10775" s="203">
        <f t="shared" si="391"/>
        <v>160.49538957999999</v>
      </c>
      <c r="J10775" s="202">
        <f t="shared" si="392"/>
        <v>1.8888888888888888E-4</v>
      </c>
      <c r="K10775" s="203">
        <f t="shared" si="393"/>
        <v>5.3715240098716066</v>
      </c>
      <c r="L10775" s="202">
        <f t="shared" si="394"/>
        <v>1.8275999999999999E-4</v>
      </c>
      <c r="M10775" s="203">
        <f t="shared" si="395"/>
        <v>5.0804361199999999</v>
      </c>
    </row>
    <row r="10776" spans="1:13" s="204" customFormat="1" x14ac:dyDescent="0.2">
      <c r="A10776" s="84">
        <v>360</v>
      </c>
      <c r="B10776" s="198">
        <v>44099</v>
      </c>
      <c r="C10776" s="199">
        <v>12.44</v>
      </c>
      <c r="D10776" s="195">
        <f t="shared" si="396"/>
        <v>1</v>
      </c>
      <c r="E10776"/>
      <c r="F10776" s="200">
        <v>1.1399999999999999</v>
      </c>
      <c r="G10776" s="201">
        <f t="shared" si="397"/>
        <v>6.79</v>
      </c>
      <c r="H10776" s="202">
        <f t="shared" si="390"/>
        <v>1.8249999999999999E-4</v>
      </c>
      <c r="I10776" s="203">
        <f t="shared" si="391"/>
        <v>160.52467999000001</v>
      </c>
      <c r="J10776" s="202">
        <f t="shared" si="392"/>
        <v>1.886111111111111E-4</v>
      </c>
      <c r="K10776" s="203">
        <f t="shared" si="393"/>
        <v>5.3717126209827173</v>
      </c>
      <c r="L10776" s="202">
        <f t="shared" si="394"/>
        <v>1.8249999999999999E-4</v>
      </c>
      <c r="M10776" s="203">
        <f t="shared" si="395"/>
        <v>5.0806186200000001</v>
      </c>
    </row>
    <row r="10777" spans="1:13" s="204" customFormat="1" x14ac:dyDescent="0.2">
      <c r="A10777" s="84">
        <v>360</v>
      </c>
      <c r="B10777" s="198">
        <v>44100</v>
      </c>
      <c r="C10777" s="199">
        <v>12.44</v>
      </c>
      <c r="D10777" s="195">
        <f t="shared" si="396"/>
        <v>1</v>
      </c>
      <c r="E10777"/>
      <c r="F10777" s="200">
        <v>1.1399999999999999</v>
      </c>
      <c r="G10777" s="201">
        <f t="shared" si="397"/>
        <v>6.79</v>
      </c>
      <c r="H10777" s="202">
        <f t="shared" si="390"/>
        <v>1.8249999999999999E-4</v>
      </c>
      <c r="I10777" s="203">
        <f t="shared" si="391"/>
        <v>160.55397574</v>
      </c>
      <c r="J10777" s="202">
        <f t="shared" si="392"/>
        <v>1.886111111111111E-4</v>
      </c>
      <c r="K10777" s="203">
        <f t="shared" si="393"/>
        <v>5.371901232093828</v>
      </c>
      <c r="L10777" s="202">
        <f t="shared" si="394"/>
        <v>1.8249999999999999E-4</v>
      </c>
      <c r="M10777" s="203">
        <f t="shared" si="395"/>
        <v>5.0808011200000003</v>
      </c>
    </row>
    <row r="10778" spans="1:13" s="204" customFormat="1" x14ac:dyDescent="0.2">
      <c r="A10778" s="84">
        <v>360</v>
      </c>
      <c r="B10778" s="198">
        <v>44101</v>
      </c>
      <c r="C10778" s="199">
        <v>12.44</v>
      </c>
      <c r="D10778" s="195">
        <f t="shared" si="396"/>
        <v>1</v>
      </c>
      <c r="E10778"/>
      <c r="F10778" s="200">
        <v>1.1399999999999999</v>
      </c>
      <c r="G10778" s="201">
        <f t="shared" si="397"/>
        <v>6.79</v>
      </c>
      <c r="H10778" s="202">
        <f t="shared" si="390"/>
        <v>1.8249999999999999E-4</v>
      </c>
      <c r="I10778" s="203">
        <f t="shared" si="391"/>
        <v>160.58327684</v>
      </c>
      <c r="J10778" s="202">
        <f t="shared" si="392"/>
        <v>1.886111111111111E-4</v>
      </c>
      <c r="K10778" s="203">
        <f t="shared" si="393"/>
        <v>5.3720898432049387</v>
      </c>
      <c r="L10778" s="202">
        <f t="shared" si="394"/>
        <v>1.8249999999999999E-4</v>
      </c>
      <c r="M10778" s="203">
        <f t="shared" si="395"/>
        <v>5.0809836199999996</v>
      </c>
    </row>
    <row r="10779" spans="1:13" s="204" customFormat="1" x14ac:dyDescent="0.2">
      <c r="A10779" s="84">
        <v>360</v>
      </c>
      <c r="B10779" s="198">
        <v>44102</v>
      </c>
      <c r="C10779" s="199">
        <v>12.45</v>
      </c>
      <c r="D10779" s="195">
        <f t="shared" si="396"/>
        <v>1</v>
      </c>
      <c r="E10779"/>
      <c r="F10779" s="200">
        <v>1.1399999999999999</v>
      </c>
      <c r="G10779" s="201">
        <f t="shared" si="397"/>
        <v>6.7949999999999999</v>
      </c>
      <c r="H10779" s="202">
        <f t="shared" si="390"/>
        <v>1.8263E-4</v>
      </c>
      <c r="I10779" s="203">
        <f t="shared" si="391"/>
        <v>160.61260415999999</v>
      </c>
      <c r="J10779" s="202">
        <f t="shared" si="392"/>
        <v>1.8875000000000001E-4</v>
      </c>
      <c r="K10779" s="203">
        <f t="shared" si="393"/>
        <v>5.3722785932049391</v>
      </c>
      <c r="L10779" s="202">
        <f t="shared" si="394"/>
        <v>1.8263E-4</v>
      </c>
      <c r="M10779" s="203">
        <f t="shared" si="395"/>
        <v>5.0811662499999999</v>
      </c>
    </row>
    <row r="10780" spans="1:13" s="204" customFormat="1" x14ac:dyDescent="0.2">
      <c r="A10780" s="84">
        <v>360</v>
      </c>
      <c r="B10780" s="198">
        <v>44103</v>
      </c>
      <c r="C10780" s="199">
        <v>12.51</v>
      </c>
      <c r="D10780" s="195">
        <f t="shared" si="396"/>
        <v>1</v>
      </c>
      <c r="E10780"/>
      <c r="F10780" s="200">
        <v>1.1499999999999999</v>
      </c>
      <c r="G10780" s="201">
        <f t="shared" si="397"/>
        <v>6.83</v>
      </c>
      <c r="H10780" s="202">
        <f t="shared" si="390"/>
        <v>1.8353999999999999E-4</v>
      </c>
      <c r="I10780" s="203">
        <f t="shared" si="391"/>
        <v>160.64208300000001</v>
      </c>
      <c r="J10780" s="202">
        <f t="shared" si="392"/>
        <v>1.8972222222222223E-4</v>
      </c>
      <c r="K10780" s="203">
        <f t="shared" si="393"/>
        <v>5.3724683154271613</v>
      </c>
      <c r="L10780" s="202">
        <f t="shared" si="394"/>
        <v>1.8353999999999999E-4</v>
      </c>
      <c r="M10780" s="203">
        <f t="shared" si="395"/>
        <v>5.08134979</v>
      </c>
    </row>
    <row r="10781" spans="1:13" s="204" customFormat="1" x14ac:dyDescent="0.2">
      <c r="A10781" s="84">
        <v>360</v>
      </c>
      <c r="B10781" s="198">
        <v>44104</v>
      </c>
      <c r="C10781" s="199">
        <v>12.56</v>
      </c>
      <c r="D10781" s="195">
        <f t="shared" si="396"/>
        <v>1</v>
      </c>
      <c r="E10781"/>
      <c r="F10781" s="200">
        <v>1.1499999999999999</v>
      </c>
      <c r="G10781" s="201">
        <f t="shared" si="397"/>
        <v>6.8550000000000004</v>
      </c>
      <c r="H10781" s="202">
        <f t="shared" si="390"/>
        <v>1.8419000000000001E-4</v>
      </c>
      <c r="I10781" s="203">
        <f t="shared" si="391"/>
        <v>160.67167166999999</v>
      </c>
      <c r="J10781" s="202">
        <f t="shared" si="392"/>
        <v>1.9041666666666667E-4</v>
      </c>
      <c r="K10781" s="203">
        <f t="shared" si="393"/>
        <v>5.3726587320938277</v>
      </c>
      <c r="L10781" s="202">
        <f t="shared" si="394"/>
        <v>1.8419000000000001E-4</v>
      </c>
      <c r="M10781" s="203">
        <f t="shared" si="395"/>
        <v>5.0815339799999997</v>
      </c>
    </row>
    <row r="10782" spans="1:13" s="204" customFormat="1" x14ac:dyDescent="0.2">
      <c r="A10782" s="84">
        <v>360</v>
      </c>
      <c r="B10782" s="198">
        <v>44105</v>
      </c>
      <c r="C10782" s="199">
        <v>12.56</v>
      </c>
      <c r="D10782" s="195">
        <f t="shared" si="396"/>
        <v>1</v>
      </c>
      <c r="E10782"/>
      <c r="F10782" s="200">
        <v>1.1499999999999999</v>
      </c>
      <c r="G10782" s="201">
        <f t="shared" si="397"/>
        <v>6.8550000000000004</v>
      </c>
      <c r="H10782" s="202">
        <f t="shared" si="390"/>
        <v>1.8419000000000001E-4</v>
      </c>
      <c r="I10782" s="203">
        <f t="shared" si="391"/>
        <v>160.70126579000001</v>
      </c>
      <c r="J10782" s="202">
        <f t="shared" si="392"/>
        <v>1.9041666666666667E-4</v>
      </c>
      <c r="K10782" s="203">
        <f t="shared" si="393"/>
        <v>5.3728491487604941</v>
      </c>
      <c r="L10782" s="202">
        <f t="shared" si="394"/>
        <v>1.8419000000000001E-4</v>
      </c>
      <c r="M10782" s="203">
        <f t="shared" si="395"/>
        <v>5.0817181700000003</v>
      </c>
    </row>
    <row r="10783" spans="1:13" s="204" customFormat="1" x14ac:dyDescent="0.2">
      <c r="A10783" s="84">
        <v>360</v>
      </c>
      <c r="B10783" s="198">
        <v>44106</v>
      </c>
      <c r="C10783" s="199">
        <v>12.55</v>
      </c>
      <c r="D10783" s="195">
        <f t="shared" si="396"/>
        <v>1</v>
      </c>
      <c r="E10783"/>
      <c r="F10783" s="200">
        <v>1.1399999999999999</v>
      </c>
      <c r="G10783" s="201">
        <f t="shared" si="397"/>
        <v>6.8450000000000006</v>
      </c>
      <c r="H10783" s="202">
        <f t="shared" si="390"/>
        <v>1.8393000000000001E-4</v>
      </c>
      <c r="I10783" s="203">
        <f t="shared" si="391"/>
        <v>160.73082357000001</v>
      </c>
      <c r="J10783" s="202">
        <f t="shared" si="392"/>
        <v>1.9013888888888891E-4</v>
      </c>
      <c r="K10783" s="203">
        <f t="shared" si="393"/>
        <v>5.3730392876493829</v>
      </c>
      <c r="L10783" s="202">
        <f t="shared" si="394"/>
        <v>1.8393000000000001E-4</v>
      </c>
      <c r="M10783" s="203">
        <f t="shared" si="395"/>
        <v>5.0819020999999998</v>
      </c>
    </row>
    <row r="10784" spans="1:13" s="204" customFormat="1" x14ac:dyDescent="0.2">
      <c r="A10784" s="84">
        <v>360</v>
      </c>
      <c r="B10784" s="198">
        <v>44107</v>
      </c>
      <c r="C10784" s="199">
        <v>12.55</v>
      </c>
      <c r="D10784" s="195">
        <f t="shared" si="396"/>
        <v>1</v>
      </c>
      <c r="E10784"/>
      <c r="F10784" s="200">
        <v>1.1399999999999999</v>
      </c>
      <c r="G10784" s="201">
        <f t="shared" si="397"/>
        <v>6.8450000000000006</v>
      </c>
      <c r="H10784" s="202">
        <f t="shared" si="390"/>
        <v>1.8393000000000001E-4</v>
      </c>
      <c r="I10784" s="203">
        <f t="shared" si="391"/>
        <v>160.76038679000001</v>
      </c>
      <c r="J10784" s="202">
        <f t="shared" si="392"/>
        <v>1.9013888888888891E-4</v>
      </c>
      <c r="K10784" s="203">
        <f t="shared" si="393"/>
        <v>5.3732294265382716</v>
      </c>
      <c r="L10784" s="202">
        <f t="shared" si="394"/>
        <v>1.8393000000000001E-4</v>
      </c>
      <c r="M10784" s="203">
        <f t="shared" si="395"/>
        <v>5.0820860300000001</v>
      </c>
    </row>
    <row r="10785" spans="1:13" s="204" customFormat="1" x14ac:dyDescent="0.2">
      <c r="A10785" s="84">
        <v>360</v>
      </c>
      <c r="B10785" s="198">
        <v>44108</v>
      </c>
      <c r="C10785" s="199">
        <v>12.55</v>
      </c>
      <c r="D10785" s="195">
        <f t="shared" si="396"/>
        <v>1</v>
      </c>
      <c r="E10785"/>
      <c r="F10785" s="200">
        <v>1.1399999999999999</v>
      </c>
      <c r="G10785" s="201">
        <f t="shared" si="397"/>
        <v>6.8450000000000006</v>
      </c>
      <c r="H10785" s="202">
        <f t="shared" si="390"/>
        <v>1.8393000000000001E-4</v>
      </c>
      <c r="I10785" s="203">
        <f t="shared" si="391"/>
        <v>160.78995545000001</v>
      </c>
      <c r="J10785" s="202">
        <f t="shared" si="392"/>
        <v>1.9013888888888891E-4</v>
      </c>
      <c r="K10785" s="203">
        <f t="shared" si="393"/>
        <v>5.3734195654271604</v>
      </c>
      <c r="L10785" s="202">
        <f t="shared" si="394"/>
        <v>1.8393000000000001E-4</v>
      </c>
      <c r="M10785" s="203">
        <f t="shared" si="395"/>
        <v>5.0822699599999996</v>
      </c>
    </row>
    <row r="10786" spans="1:13" s="204" customFormat="1" x14ac:dyDescent="0.2">
      <c r="A10786" s="84">
        <v>360</v>
      </c>
      <c r="B10786" s="198">
        <v>44109</v>
      </c>
      <c r="C10786" s="199">
        <v>12.48</v>
      </c>
      <c r="D10786" s="195">
        <f t="shared" si="396"/>
        <v>1</v>
      </c>
      <c r="E10786"/>
      <c r="F10786" s="200">
        <v>1.1299999999999999</v>
      </c>
      <c r="G10786" s="201">
        <f t="shared" si="397"/>
        <v>6.8049999999999997</v>
      </c>
      <c r="H10786" s="202">
        <f t="shared" si="390"/>
        <v>1.8289000000000001E-4</v>
      </c>
      <c r="I10786" s="203">
        <f t="shared" si="391"/>
        <v>160.81936232000001</v>
      </c>
      <c r="J10786" s="202">
        <f t="shared" si="392"/>
        <v>1.8902777777777776E-4</v>
      </c>
      <c r="K10786" s="203">
        <f t="shared" si="393"/>
        <v>5.3736085932049384</v>
      </c>
      <c r="L10786" s="202">
        <f t="shared" si="394"/>
        <v>1.8289000000000001E-4</v>
      </c>
      <c r="M10786" s="203">
        <f t="shared" si="395"/>
        <v>5.0824528500000001</v>
      </c>
    </row>
    <row r="10787" spans="1:13" s="204" customFormat="1" x14ac:dyDescent="0.2">
      <c r="A10787" s="84">
        <v>360</v>
      </c>
      <c r="B10787" s="198">
        <v>44110</v>
      </c>
      <c r="C10787" s="199">
        <v>12.47</v>
      </c>
      <c r="D10787" s="195">
        <f t="shared" si="396"/>
        <v>1</v>
      </c>
      <c r="E10787"/>
      <c r="F10787" s="200">
        <v>1.1299999999999999</v>
      </c>
      <c r="G10787" s="201">
        <f t="shared" si="397"/>
        <v>6.8000000000000007</v>
      </c>
      <c r="H10787" s="202">
        <f t="shared" si="390"/>
        <v>1.8275999999999999E-4</v>
      </c>
      <c r="I10787" s="203">
        <f t="shared" si="391"/>
        <v>160.84875367000001</v>
      </c>
      <c r="J10787" s="202">
        <f t="shared" si="392"/>
        <v>1.8888888888888891E-4</v>
      </c>
      <c r="K10787" s="203">
        <f t="shared" si="393"/>
        <v>5.3737974820938277</v>
      </c>
      <c r="L10787" s="202">
        <f t="shared" si="394"/>
        <v>1.8275999999999999E-4</v>
      </c>
      <c r="M10787" s="203">
        <f t="shared" si="395"/>
        <v>5.0826356099999996</v>
      </c>
    </row>
    <row r="10788" spans="1:13" s="204" customFormat="1" x14ac:dyDescent="0.2">
      <c r="A10788" s="84">
        <v>360</v>
      </c>
      <c r="B10788" s="198">
        <v>44111</v>
      </c>
      <c r="C10788" s="199">
        <v>12.45</v>
      </c>
      <c r="D10788" s="195">
        <f t="shared" si="396"/>
        <v>1</v>
      </c>
      <c r="E10788"/>
      <c r="F10788" s="200">
        <v>1.1200000000000001</v>
      </c>
      <c r="G10788" s="201">
        <f t="shared" si="397"/>
        <v>6.7850000000000001</v>
      </c>
      <c r="H10788" s="202">
        <f t="shared" si="390"/>
        <v>1.8237E-4</v>
      </c>
      <c r="I10788" s="203">
        <f t="shared" si="391"/>
        <v>160.87808766000001</v>
      </c>
      <c r="J10788" s="202">
        <f t="shared" si="392"/>
        <v>1.8847222222222223E-4</v>
      </c>
      <c r="K10788" s="203">
        <f t="shared" si="393"/>
        <v>5.3739859543160495</v>
      </c>
      <c r="L10788" s="202">
        <f t="shared" si="394"/>
        <v>1.8237E-4</v>
      </c>
      <c r="M10788" s="203">
        <f t="shared" si="395"/>
        <v>5.0828179799999997</v>
      </c>
    </row>
    <row r="10789" spans="1:13" s="204" customFormat="1" x14ac:dyDescent="0.2">
      <c r="A10789" s="84">
        <v>360</v>
      </c>
      <c r="B10789" s="198">
        <v>44112</v>
      </c>
      <c r="C10789" s="199">
        <v>12.46</v>
      </c>
      <c r="D10789" s="195">
        <f t="shared" si="396"/>
        <v>1</v>
      </c>
      <c r="E10789"/>
      <c r="F10789" s="200">
        <v>1.1200000000000001</v>
      </c>
      <c r="G10789" s="201">
        <f t="shared" si="397"/>
        <v>6.7900000000000009</v>
      </c>
      <c r="H10789" s="202">
        <f t="shared" si="390"/>
        <v>1.8249999999999999E-4</v>
      </c>
      <c r="I10789" s="203">
        <f t="shared" si="391"/>
        <v>160.90744791</v>
      </c>
      <c r="J10789" s="202">
        <f t="shared" si="392"/>
        <v>1.8861111111111113E-4</v>
      </c>
      <c r="K10789" s="203">
        <f t="shared" si="393"/>
        <v>5.3741745654271602</v>
      </c>
      <c r="L10789" s="202">
        <f t="shared" si="394"/>
        <v>1.8249999999999999E-4</v>
      </c>
      <c r="M10789" s="203">
        <f t="shared" si="395"/>
        <v>5.0830004799999999</v>
      </c>
    </row>
    <row r="10790" spans="1:13" s="204" customFormat="1" x14ac:dyDescent="0.2">
      <c r="A10790" s="84">
        <v>360</v>
      </c>
      <c r="B10790" s="198">
        <v>44113</v>
      </c>
      <c r="C10790" s="199">
        <v>12.45</v>
      </c>
      <c r="D10790" s="195">
        <f t="shared" si="396"/>
        <v>1</v>
      </c>
      <c r="E10790"/>
      <c r="F10790" s="200">
        <v>1.1200000000000001</v>
      </c>
      <c r="G10790" s="201">
        <f t="shared" si="397"/>
        <v>6.7850000000000001</v>
      </c>
      <c r="H10790" s="202">
        <f t="shared" si="390"/>
        <v>1.8237E-4</v>
      </c>
      <c r="I10790" s="203">
        <f t="shared" si="391"/>
        <v>160.93679259999999</v>
      </c>
      <c r="J10790" s="202">
        <f t="shared" si="392"/>
        <v>1.8847222222222223E-4</v>
      </c>
      <c r="K10790" s="203">
        <f t="shared" si="393"/>
        <v>5.3743630376493821</v>
      </c>
      <c r="L10790" s="202">
        <f t="shared" si="394"/>
        <v>1.8237E-4</v>
      </c>
      <c r="M10790" s="203">
        <f t="shared" si="395"/>
        <v>5.08318285</v>
      </c>
    </row>
    <row r="10791" spans="1:13" s="204" customFormat="1" x14ac:dyDescent="0.2">
      <c r="A10791" s="84">
        <v>360</v>
      </c>
      <c r="B10791" s="198">
        <v>44114</v>
      </c>
      <c r="C10791" s="199">
        <v>12.45</v>
      </c>
      <c r="D10791" s="195">
        <f t="shared" si="396"/>
        <v>1</v>
      </c>
      <c r="E10791"/>
      <c r="F10791" s="200">
        <v>1.1200000000000001</v>
      </c>
      <c r="G10791" s="201">
        <f t="shared" si="397"/>
        <v>6.7850000000000001</v>
      </c>
      <c r="H10791" s="202">
        <f t="shared" si="390"/>
        <v>1.8237E-4</v>
      </c>
      <c r="I10791" s="203">
        <f t="shared" si="391"/>
        <v>160.96614263999999</v>
      </c>
      <c r="J10791" s="202">
        <f t="shared" si="392"/>
        <v>1.8847222222222223E-4</v>
      </c>
      <c r="K10791" s="203">
        <f t="shared" si="393"/>
        <v>5.3745515098716039</v>
      </c>
      <c r="L10791" s="202">
        <f t="shared" si="394"/>
        <v>1.8237E-4</v>
      </c>
      <c r="M10791" s="203">
        <f t="shared" si="395"/>
        <v>5.0833652200000001</v>
      </c>
    </row>
    <row r="10792" spans="1:13" s="204" customFormat="1" x14ac:dyDescent="0.2">
      <c r="A10792" s="84">
        <v>360</v>
      </c>
      <c r="B10792" s="198">
        <v>44115</v>
      </c>
      <c r="C10792" s="199">
        <v>12.45</v>
      </c>
      <c r="D10792" s="195">
        <f t="shared" si="396"/>
        <v>1</v>
      </c>
      <c r="E10792"/>
      <c r="F10792" s="200">
        <v>1.1200000000000001</v>
      </c>
      <c r="G10792" s="201">
        <f t="shared" si="397"/>
        <v>6.7850000000000001</v>
      </c>
      <c r="H10792" s="202">
        <f t="shared" si="390"/>
        <v>1.8237E-4</v>
      </c>
      <c r="I10792" s="203">
        <f t="shared" si="391"/>
        <v>160.99549804</v>
      </c>
      <c r="J10792" s="202">
        <f t="shared" si="392"/>
        <v>1.8847222222222223E-4</v>
      </c>
      <c r="K10792" s="203">
        <f t="shared" si="393"/>
        <v>5.3747399820938258</v>
      </c>
      <c r="L10792" s="202">
        <f t="shared" si="394"/>
        <v>1.8237E-4</v>
      </c>
      <c r="M10792" s="203">
        <f t="shared" si="395"/>
        <v>5.0835475900000002</v>
      </c>
    </row>
    <row r="10793" spans="1:13" s="204" customFormat="1" x14ac:dyDescent="0.2">
      <c r="A10793" s="84">
        <v>360</v>
      </c>
      <c r="B10793" s="198">
        <v>44116</v>
      </c>
      <c r="C10793" s="199">
        <v>12.47</v>
      </c>
      <c r="D10793" s="195">
        <f t="shared" si="396"/>
        <v>1</v>
      </c>
      <c r="E10793"/>
      <c r="F10793" s="200">
        <v>1.1100000000000001</v>
      </c>
      <c r="G10793" s="201">
        <f t="shared" si="397"/>
        <v>6.79</v>
      </c>
      <c r="H10793" s="202">
        <f t="shared" si="390"/>
        <v>1.8249999999999999E-4</v>
      </c>
      <c r="I10793" s="203">
        <f t="shared" si="391"/>
        <v>161.02487972</v>
      </c>
      <c r="J10793" s="202">
        <f t="shared" si="392"/>
        <v>1.886111111111111E-4</v>
      </c>
      <c r="K10793" s="203">
        <f t="shared" si="393"/>
        <v>5.3749285932049364</v>
      </c>
      <c r="L10793" s="202">
        <f t="shared" si="394"/>
        <v>1.8249999999999999E-4</v>
      </c>
      <c r="M10793" s="203">
        <f t="shared" si="395"/>
        <v>5.0837300900000004</v>
      </c>
    </row>
    <row r="10794" spans="1:13" s="204" customFormat="1" x14ac:dyDescent="0.2">
      <c r="A10794" s="84">
        <v>360</v>
      </c>
      <c r="B10794" s="198">
        <v>44117</v>
      </c>
      <c r="C10794" s="199">
        <v>12.48</v>
      </c>
      <c r="D10794" s="195">
        <f t="shared" si="396"/>
        <v>1</v>
      </c>
      <c r="E10794"/>
      <c r="F10794" s="200">
        <v>1.1100000000000001</v>
      </c>
      <c r="G10794" s="201">
        <f t="shared" si="397"/>
        <v>6.7949999999999999</v>
      </c>
      <c r="H10794" s="202">
        <f t="shared" si="390"/>
        <v>1.8263E-4</v>
      </c>
      <c r="I10794" s="203">
        <f t="shared" si="391"/>
        <v>161.05428769</v>
      </c>
      <c r="J10794" s="202">
        <f t="shared" si="392"/>
        <v>1.8875000000000001E-4</v>
      </c>
      <c r="K10794" s="203">
        <f t="shared" si="393"/>
        <v>5.3751173432049368</v>
      </c>
      <c r="L10794" s="202">
        <f t="shared" si="394"/>
        <v>1.8263E-4</v>
      </c>
      <c r="M10794" s="203">
        <f t="shared" si="395"/>
        <v>5.0839127199999998</v>
      </c>
    </row>
    <row r="10795" spans="1:13" s="204" customFormat="1" x14ac:dyDescent="0.2">
      <c r="A10795" s="84">
        <v>360</v>
      </c>
      <c r="B10795" s="198">
        <v>44118</v>
      </c>
      <c r="C10795" s="199">
        <v>12.49</v>
      </c>
      <c r="D10795" s="195">
        <f t="shared" si="396"/>
        <v>1</v>
      </c>
      <c r="E10795"/>
      <c r="F10795" s="200">
        <v>1.1100000000000001</v>
      </c>
      <c r="G10795" s="201">
        <f t="shared" si="397"/>
        <v>6.8</v>
      </c>
      <c r="H10795" s="202">
        <f t="shared" si="390"/>
        <v>1.8275999999999999E-4</v>
      </c>
      <c r="I10795" s="203">
        <f t="shared" si="391"/>
        <v>161.08372197</v>
      </c>
      <c r="J10795" s="202">
        <f t="shared" si="392"/>
        <v>1.8888888888888888E-4</v>
      </c>
      <c r="K10795" s="203">
        <f t="shared" si="393"/>
        <v>5.3753062320938261</v>
      </c>
      <c r="L10795" s="202">
        <f t="shared" si="394"/>
        <v>1.8275999999999999E-4</v>
      </c>
      <c r="M10795" s="203">
        <f t="shared" si="395"/>
        <v>5.0840954800000002</v>
      </c>
    </row>
    <row r="10796" spans="1:13" s="204" customFormat="1" x14ac:dyDescent="0.2">
      <c r="A10796" s="84">
        <v>360</v>
      </c>
      <c r="B10796" s="198">
        <v>44119</v>
      </c>
      <c r="C10796" s="199">
        <v>12.51</v>
      </c>
      <c r="D10796" s="195">
        <f t="shared" si="396"/>
        <v>1</v>
      </c>
      <c r="E10796"/>
      <c r="F10796" s="200">
        <v>1.1100000000000001</v>
      </c>
      <c r="G10796" s="201">
        <f t="shared" si="397"/>
        <v>6.81</v>
      </c>
      <c r="H10796" s="202">
        <f t="shared" si="390"/>
        <v>1.8301999999999999E-4</v>
      </c>
      <c r="I10796" s="203">
        <f t="shared" si="391"/>
        <v>161.11320351000001</v>
      </c>
      <c r="J10796" s="202">
        <f t="shared" si="392"/>
        <v>1.8916666666666667E-4</v>
      </c>
      <c r="K10796" s="203">
        <f t="shared" si="393"/>
        <v>5.375495398760493</v>
      </c>
      <c r="L10796" s="202">
        <f t="shared" si="394"/>
        <v>1.8301999999999999E-4</v>
      </c>
      <c r="M10796" s="203">
        <f t="shared" si="395"/>
        <v>5.0842784999999999</v>
      </c>
    </row>
    <row r="10797" spans="1:13" s="204" customFormat="1" x14ac:dyDescent="0.2">
      <c r="A10797" s="84">
        <v>360</v>
      </c>
      <c r="B10797" s="198">
        <v>44120</v>
      </c>
      <c r="C10797" s="199">
        <v>12.5</v>
      </c>
      <c r="D10797" s="195">
        <f t="shared" si="396"/>
        <v>1</v>
      </c>
      <c r="E10797"/>
      <c r="F10797" s="200">
        <v>1.1000000000000001</v>
      </c>
      <c r="G10797" s="201">
        <f t="shared" si="397"/>
        <v>6.8</v>
      </c>
      <c r="H10797" s="202">
        <f t="shared" si="390"/>
        <v>1.8275999999999999E-4</v>
      </c>
      <c r="I10797" s="203">
        <f t="shared" si="391"/>
        <v>161.14264856</v>
      </c>
      <c r="J10797" s="202">
        <f t="shared" si="392"/>
        <v>1.8888888888888888E-4</v>
      </c>
      <c r="K10797" s="203">
        <f t="shared" si="393"/>
        <v>5.3756842876493822</v>
      </c>
      <c r="L10797" s="202">
        <f t="shared" si="394"/>
        <v>1.8275999999999999E-4</v>
      </c>
      <c r="M10797" s="203">
        <f t="shared" si="395"/>
        <v>5.0844612600000003</v>
      </c>
    </row>
    <row r="10798" spans="1:13" s="204" customFormat="1" x14ac:dyDescent="0.2">
      <c r="A10798" s="84">
        <v>360</v>
      </c>
      <c r="B10798" s="198">
        <v>44121</v>
      </c>
      <c r="C10798" s="199">
        <v>12.5</v>
      </c>
      <c r="D10798" s="195">
        <f t="shared" si="396"/>
        <v>1</v>
      </c>
      <c r="E10798"/>
      <c r="F10798" s="200">
        <v>1.1000000000000001</v>
      </c>
      <c r="G10798" s="201">
        <f t="shared" si="397"/>
        <v>6.8</v>
      </c>
      <c r="H10798" s="202">
        <f t="shared" si="390"/>
        <v>1.8275999999999999E-4</v>
      </c>
      <c r="I10798" s="203">
        <f t="shared" si="391"/>
        <v>161.17209898999999</v>
      </c>
      <c r="J10798" s="202">
        <f t="shared" si="392"/>
        <v>1.8888888888888888E-4</v>
      </c>
      <c r="K10798" s="203">
        <f t="shared" si="393"/>
        <v>5.3758731765382715</v>
      </c>
      <c r="L10798" s="202">
        <f t="shared" si="394"/>
        <v>1.8275999999999999E-4</v>
      </c>
      <c r="M10798" s="203">
        <f t="shared" si="395"/>
        <v>5.0846440199999998</v>
      </c>
    </row>
    <row r="10799" spans="1:13" s="204" customFormat="1" x14ac:dyDescent="0.2">
      <c r="A10799" s="84">
        <v>360</v>
      </c>
      <c r="B10799" s="198">
        <v>44122</v>
      </c>
      <c r="C10799" s="199">
        <v>12.5</v>
      </c>
      <c r="D10799" s="195">
        <f t="shared" si="396"/>
        <v>1</v>
      </c>
      <c r="E10799"/>
      <c r="F10799" s="200">
        <v>1.1000000000000001</v>
      </c>
      <c r="G10799" s="201">
        <f t="shared" si="397"/>
        <v>6.8</v>
      </c>
      <c r="H10799" s="202">
        <f t="shared" si="390"/>
        <v>1.8275999999999999E-4</v>
      </c>
      <c r="I10799" s="203">
        <f t="shared" si="391"/>
        <v>161.2015548</v>
      </c>
      <c r="J10799" s="202">
        <f t="shared" si="392"/>
        <v>1.8888888888888888E-4</v>
      </c>
      <c r="K10799" s="203">
        <f t="shared" si="393"/>
        <v>5.3760620654271607</v>
      </c>
      <c r="L10799" s="202">
        <f t="shared" si="394"/>
        <v>1.8275999999999999E-4</v>
      </c>
      <c r="M10799" s="203">
        <f t="shared" si="395"/>
        <v>5.0848267800000002</v>
      </c>
    </row>
    <row r="10800" spans="1:13" s="204" customFormat="1" x14ac:dyDescent="0.2">
      <c r="A10800" s="84">
        <v>360</v>
      </c>
      <c r="B10800" s="198">
        <v>44123</v>
      </c>
      <c r="C10800" s="199">
        <v>12.5</v>
      </c>
      <c r="D10800" s="195">
        <f t="shared" si="396"/>
        <v>1</v>
      </c>
      <c r="E10800"/>
      <c r="F10800" s="200">
        <v>1.1000000000000001</v>
      </c>
      <c r="G10800" s="201">
        <f t="shared" si="397"/>
        <v>6.8</v>
      </c>
      <c r="H10800" s="202">
        <f t="shared" si="390"/>
        <v>1.8275999999999999E-4</v>
      </c>
      <c r="I10800" s="203">
        <f t="shared" si="391"/>
        <v>161.23101600000001</v>
      </c>
      <c r="J10800" s="202">
        <f t="shared" si="392"/>
        <v>1.8888888888888888E-4</v>
      </c>
      <c r="K10800" s="203">
        <f t="shared" si="393"/>
        <v>5.3762509543160499</v>
      </c>
      <c r="L10800" s="202">
        <f t="shared" si="394"/>
        <v>1.8275999999999999E-4</v>
      </c>
      <c r="M10800" s="203">
        <f t="shared" si="395"/>
        <v>5.0850095399999997</v>
      </c>
    </row>
    <row r="10801" spans="1:13" s="204" customFormat="1" x14ac:dyDescent="0.2">
      <c r="A10801" s="84">
        <v>360</v>
      </c>
      <c r="B10801" s="198">
        <v>44124</v>
      </c>
      <c r="C10801" s="199">
        <v>12.51</v>
      </c>
      <c r="D10801" s="195">
        <f t="shared" si="396"/>
        <v>1</v>
      </c>
      <c r="E10801"/>
      <c r="F10801" s="200">
        <v>1.0900000000000001</v>
      </c>
      <c r="G10801" s="201">
        <f t="shared" si="397"/>
        <v>6.8</v>
      </c>
      <c r="H10801" s="202">
        <f t="shared" si="390"/>
        <v>1.8275999999999999E-4</v>
      </c>
      <c r="I10801" s="203">
        <f t="shared" si="391"/>
        <v>161.26048258</v>
      </c>
      <c r="J10801" s="202">
        <f t="shared" si="392"/>
        <v>1.8888888888888888E-4</v>
      </c>
      <c r="K10801" s="203">
        <f t="shared" si="393"/>
        <v>5.3764398432049392</v>
      </c>
      <c r="L10801" s="202">
        <f t="shared" si="394"/>
        <v>1.8275999999999999E-4</v>
      </c>
      <c r="M10801" s="203">
        <f t="shared" si="395"/>
        <v>5.0851923000000001</v>
      </c>
    </row>
    <row r="10802" spans="1:13" s="204" customFormat="1" x14ac:dyDescent="0.2">
      <c r="A10802" s="84">
        <v>360</v>
      </c>
      <c r="B10802" s="198">
        <v>44125</v>
      </c>
      <c r="C10802" s="199">
        <v>12.51</v>
      </c>
      <c r="D10802" s="195">
        <f t="shared" si="396"/>
        <v>1</v>
      </c>
      <c r="E10802"/>
      <c r="F10802" s="200">
        <v>1.0900000000000001</v>
      </c>
      <c r="G10802" s="201">
        <f t="shared" si="397"/>
        <v>6.8</v>
      </c>
      <c r="H10802" s="202">
        <f t="shared" si="390"/>
        <v>1.8275999999999999E-4</v>
      </c>
      <c r="I10802" s="203">
        <f t="shared" si="391"/>
        <v>161.28995455</v>
      </c>
      <c r="J10802" s="202">
        <f t="shared" si="392"/>
        <v>1.8888888888888888E-4</v>
      </c>
      <c r="K10802" s="203">
        <f t="shared" si="393"/>
        <v>5.3766287320938284</v>
      </c>
      <c r="L10802" s="202">
        <f t="shared" si="394"/>
        <v>1.8275999999999999E-4</v>
      </c>
      <c r="M10802" s="203">
        <f t="shared" si="395"/>
        <v>5.0853750599999996</v>
      </c>
    </row>
    <row r="10803" spans="1:13" s="204" customFormat="1" x14ac:dyDescent="0.2">
      <c r="A10803" s="84">
        <v>360</v>
      </c>
      <c r="B10803" s="198">
        <v>44126</v>
      </c>
      <c r="C10803" s="199">
        <v>12.49</v>
      </c>
      <c r="D10803" s="195">
        <f t="shared" si="396"/>
        <v>1</v>
      </c>
      <c r="E10803"/>
      <c r="F10803" s="200">
        <v>1.0900000000000001</v>
      </c>
      <c r="G10803" s="201">
        <f t="shared" si="397"/>
        <v>6.79</v>
      </c>
      <c r="H10803" s="202">
        <f t="shared" si="390"/>
        <v>1.8249999999999999E-4</v>
      </c>
      <c r="I10803" s="203">
        <f t="shared" si="391"/>
        <v>161.31938997</v>
      </c>
      <c r="J10803" s="202">
        <f t="shared" si="392"/>
        <v>1.886111111111111E-4</v>
      </c>
      <c r="K10803" s="203">
        <f t="shared" si="393"/>
        <v>5.3768173432049391</v>
      </c>
      <c r="L10803" s="202">
        <f t="shared" si="394"/>
        <v>1.8249999999999999E-4</v>
      </c>
      <c r="M10803" s="203">
        <f t="shared" si="395"/>
        <v>5.0855575599999998</v>
      </c>
    </row>
    <row r="10804" spans="1:13" s="204" customFormat="1" x14ac:dyDescent="0.2">
      <c r="A10804" s="84">
        <v>360</v>
      </c>
      <c r="B10804" s="198">
        <v>44127</v>
      </c>
      <c r="C10804" s="199">
        <v>12.49</v>
      </c>
      <c r="D10804" s="195">
        <f t="shared" si="396"/>
        <v>1</v>
      </c>
      <c r="E10804"/>
      <c r="F10804" s="200">
        <v>1.0900000000000001</v>
      </c>
      <c r="G10804" s="201">
        <f t="shared" si="397"/>
        <v>6.79</v>
      </c>
      <c r="H10804" s="202">
        <f t="shared" si="390"/>
        <v>1.8249999999999999E-4</v>
      </c>
      <c r="I10804" s="203">
        <f t="shared" si="391"/>
        <v>161.34883076</v>
      </c>
      <c r="J10804" s="202">
        <f t="shared" si="392"/>
        <v>1.886111111111111E-4</v>
      </c>
      <c r="K10804" s="203">
        <f t="shared" si="393"/>
        <v>5.3770059543160498</v>
      </c>
      <c r="L10804" s="202">
        <f t="shared" si="394"/>
        <v>1.8249999999999999E-4</v>
      </c>
      <c r="M10804" s="203">
        <f t="shared" si="395"/>
        <v>5.08574006</v>
      </c>
    </row>
    <row r="10805" spans="1:13" s="204" customFormat="1" x14ac:dyDescent="0.2">
      <c r="A10805" s="84">
        <v>360</v>
      </c>
      <c r="B10805" s="198">
        <v>44128</v>
      </c>
      <c r="C10805" s="199">
        <v>12.49</v>
      </c>
      <c r="D10805" s="195">
        <f t="shared" si="396"/>
        <v>1</v>
      </c>
      <c r="E10805"/>
      <c r="F10805" s="200">
        <v>1.0900000000000001</v>
      </c>
      <c r="G10805" s="201">
        <f t="shared" si="397"/>
        <v>6.79</v>
      </c>
      <c r="H10805" s="202">
        <f t="shared" si="390"/>
        <v>1.8249999999999999E-4</v>
      </c>
      <c r="I10805" s="203">
        <f t="shared" si="391"/>
        <v>161.37827691999999</v>
      </c>
      <c r="J10805" s="202">
        <f t="shared" si="392"/>
        <v>1.886111111111111E-4</v>
      </c>
      <c r="K10805" s="203">
        <f t="shared" si="393"/>
        <v>5.3771945654271605</v>
      </c>
      <c r="L10805" s="202">
        <f t="shared" si="394"/>
        <v>1.8249999999999999E-4</v>
      </c>
      <c r="M10805" s="203">
        <f t="shared" si="395"/>
        <v>5.0859225600000002</v>
      </c>
    </row>
    <row r="10806" spans="1:13" s="204" customFormat="1" x14ac:dyDescent="0.2">
      <c r="A10806" s="84">
        <v>360</v>
      </c>
      <c r="B10806" s="198">
        <v>44129</v>
      </c>
      <c r="C10806" s="199">
        <v>12.49</v>
      </c>
      <c r="D10806" s="195">
        <f t="shared" si="396"/>
        <v>1</v>
      </c>
      <c r="E10806"/>
      <c r="F10806" s="200">
        <v>1.0900000000000001</v>
      </c>
      <c r="G10806" s="201">
        <f t="shared" si="397"/>
        <v>6.79</v>
      </c>
      <c r="H10806" s="202">
        <f t="shared" si="390"/>
        <v>1.8249999999999999E-4</v>
      </c>
      <c r="I10806" s="203">
        <f t="shared" si="391"/>
        <v>161.40772845999999</v>
      </c>
      <c r="J10806" s="202">
        <f t="shared" si="392"/>
        <v>1.886111111111111E-4</v>
      </c>
      <c r="K10806" s="203">
        <f t="shared" si="393"/>
        <v>5.3773831765382711</v>
      </c>
      <c r="L10806" s="202">
        <f t="shared" si="394"/>
        <v>1.8249999999999999E-4</v>
      </c>
      <c r="M10806" s="203">
        <f t="shared" si="395"/>
        <v>5.0861050600000004</v>
      </c>
    </row>
    <row r="10807" spans="1:13" s="204" customFormat="1" x14ac:dyDescent="0.2">
      <c r="A10807" s="84">
        <v>360</v>
      </c>
      <c r="B10807" s="198">
        <v>44130</v>
      </c>
      <c r="C10807" s="199">
        <v>12.5</v>
      </c>
      <c r="D10807" s="195">
        <f t="shared" si="396"/>
        <v>1</v>
      </c>
      <c r="E10807"/>
      <c r="F10807" s="200">
        <v>1.0900000000000001</v>
      </c>
      <c r="G10807" s="201">
        <f t="shared" si="397"/>
        <v>6.7949999999999999</v>
      </c>
      <c r="H10807" s="202">
        <f t="shared" ref="H10807:H10870" si="398">ROUND(((1+G10807/100)^(1/360))-1,8)</f>
        <v>1.8263E-4</v>
      </c>
      <c r="I10807" s="203">
        <f t="shared" ref="I10807:I10870" si="399">ROUND(I10806*(1+H10807),8)</f>
        <v>161.43720635</v>
      </c>
      <c r="J10807" s="202">
        <f t="shared" ref="J10807:J10870" si="400">((C10807+F10807)/2)/36000</f>
        <v>1.8875000000000001E-4</v>
      </c>
      <c r="K10807" s="203">
        <f t="shared" ref="K10807:K10870" si="401">K10806+J10807</f>
        <v>5.3775719265382715</v>
      </c>
      <c r="L10807" s="202">
        <f t="shared" ref="L10807:L10870" si="402">ROUND(((1+G10807/100)^(1/360))-1,8)</f>
        <v>1.8263E-4</v>
      </c>
      <c r="M10807" s="203">
        <f t="shared" ref="M10807:M10870" si="403">ROUND(M10806+L10807,8)</f>
        <v>5.0862876899999998</v>
      </c>
    </row>
    <row r="10808" spans="1:13" s="204" customFormat="1" x14ac:dyDescent="0.2">
      <c r="A10808" s="84">
        <v>360</v>
      </c>
      <c r="B10808" s="198">
        <v>44131</v>
      </c>
      <c r="C10808" s="199">
        <v>12.54</v>
      </c>
      <c r="D10808" s="195">
        <f t="shared" si="396"/>
        <v>1</v>
      </c>
      <c r="E10808"/>
      <c r="F10808" s="200">
        <v>1.08</v>
      </c>
      <c r="G10808" s="201">
        <f t="shared" si="397"/>
        <v>6.81</v>
      </c>
      <c r="H10808" s="202">
        <f t="shared" si="398"/>
        <v>1.8301999999999999E-4</v>
      </c>
      <c r="I10808" s="203">
        <f t="shared" si="399"/>
        <v>161.46675259</v>
      </c>
      <c r="J10808" s="202">
        <f t="shared" si="400"/>
        <v>1.8916666666666667E-4</v>
      </c>
      <c r="K10808" s="203">
        <f t="shared" si="401"/>
        <v>5.3777610932049384</v>
      </c>
      <c r="L10808" s="202">
        <f t="shared" si="402"/>
        <v>1.8301999999999999E-4</v>
      </c>
      <c r="M10808" s="203">
        <f t="shared" si="403"/>
        <v>5.0864707100000004</v>
      </c>
    </row>
    <row r="10809" spans="1:13" s="204" customFormat="1" x14ac:dyDescent="0.2">
      <c r="A10809" s="84">
        <v>360</v>
      </c>
      <c r="B10809" s="198">
        <v>44132</v>
      </c>
      <c r="C10809" s="199">
        <v>12.51</v>
      </c>
      <c r="D10809" s="195">
        <f t="shared" si="396"/>
        <v>1</v>
      </c>
      <c r="E10809"/>
      <c r="F10809" s="200">
        <v>1.08</v>
      </c>
      <c r="G10809" s="201">
        <f t="shared" si="397"/>
        <v>6.7949999999999999</v>
      </c>
      <c r="H10809" s="202">
        <f t="shared" si="398"/>
        <v>1.8263E-4</v>
      </c>
      <c r="I10809" s="203">
        <f t="shared" si="399"/>
        <v>161.49624126000001</v>
      </c>
      <c r="J10809" s="202">
        <f t="shared" si="400"/>
        <v>1.8875000000000001E-4</v>
      </c>
      <c r="K10809" s="203">
        <f t="shared" si="401"/>
        <v>5.3779498432049389</v>
      </c>
      <c r="L10809" s="202">
        <f t="shared" si="402"/>
        <v>1.8263E-4</v>
      </c>
      <c r="M10809" s="203">
        <f t="shared" si="403"/>
        <v>5.0866533399999998</v>
      </c>
    </row>
    <row r="10810" spans="1:13" s="204" customFormat="1" x14ac:dyDescent="0.2">
      <c r="A10810" s="84">
        <v>360</v>
      </c>
      <c r="B10810" s="198">
        <v>44133</v>
      </c>
      <c r="C10810" s="199">
        <v>12.51</v>
      </c>
      <c r="D10810" s="195">
        <f t="shared" si="396"/>
        <v>1</v>
      </c>
      <c r="E10810"/>
      <c r="F10810" s="200">
        <v>1.08</v>
      </c>
      <c r="G10810" s="201">
        <f t="shared" si="397"/>
        <v>6.7949999999999999</v>
      </c>
      <c r="H10810" s="202">
        <f t="shared" si="398"/>
        <v>1.8263E-4</v>
      </c>
      <c r="I10810" s="203">
        <f t="shared" si="399"/>
        <v>161.52573532</v>
      </c>
      <c r="J10810" s="202">
        <f t="shared" si="400"/>
        <v>1.8875000000000001E-4</v>
      </c>
      <c r="K10810" s="203">
        <f t="shared" si="401"/>
        <v>5.3781385932049393</v>
      </c>
      <c r="L10810" s="202">
        <f t="shared" si="402"/>
        <v>1.8263E-4</v>
      </c>
      <c r="M10810" s="203">
        <f t="shared" si="403"/>
        <v>5.0868359700000001</v>
      </c>
    </row>
    <row r="10811" spans="1:13" s="204" customFormat="1" x14ac:dyDescent="0.2">
      <c r="A10811" s="84">
        <v>360</v>
      </c>
      <c r="B10811" s="198">
        <v>44134</v>
      </c>
      <c r="C10811" s="199">
        <v>12.52</v>
      </c>
      <c r="D10811" s="195">
        <f t="shared" si="396"/>
        <v>1</v>
      </c>
      <c r="E10811"/>
      <c r="F10811" s="200">
        <v>1.08</v>
      </c>
      <c r="G10811" s="201">
        <f t="shared" si="397"/>
        <v>6.8</v>
      </c>
      <c r="H10811" s="202">
        <f t="shared" si="398"/>
        <v>1.8275999999999999E-4</v>
      </c>
      <c r="I10811" s="203">
        <f t="shared" si="399"/>
        <v>161.55525575999999</v>
      </c>
      <c r="J10811" s="202">
        <f t="shared" si="400"/>
        <v>1.8888888888888888E-4</v>
      </c>
      <c r="K10811" s="203">
        <f t="shared" si="401"/>
        <v>5.3783274820938285</v>
      </c>
      <c r="L10811" s="202">
        <f t="shared" si="402"/>
        <v>1.8275999999999999E-4</v>
      </c>
      <c r="M10811" s="203">
        <f t="shared" si="403"/>
        <v>5.0870187299999996</v>
      </c>
    </row>
    <row r="10812" spans="1:13" s="204" customFormat="1" x14ac:dyDescent="0.2">
      <c r="A10812" s="84">
        <v>360</v>
      </c>
      <c r="B10812" s="198">
        <v>44135</v>
      </c>
      <c r="C10812" s="199">
        <v>12.52</v>
      </c>
      <c r="D10812" s="195">
        <f t="shared" si="396"/>
        <v>1</v>
      </c>
      <c r="E10812"/>
      <c r="F10812" s="200">
        <v>1.08</v>
      </c>
      <c r="G10812" s="201">
        <f t="shared" si="397"/>
        <v>6.8</v>
      </c>
      <c r="H10812" s="202">
        <f t="shared" si="398"/>
        <v>1.8275999999999999E-4</v>
      </c>
      <c r="I10812" s="203">
        <f t="shared" si="399"/>
        <v>161.58478160000001</v>
      </c>
      <c r="J10812" s="202">
        <f t="shared" si="400"/>
        <v>1.8888888888888888E-4</v>
      </c>
      <c r="K10812" s="203">
        <f t="shared" si="401"/>
        <v>5.3785163709827177</v>
      </c>
      <c r="L10812" s="202">
        <f t="shared" si="402"/>
        <v>1.8275999999999999E-4</v>
      </c>
      <c r="M10812" s="203">
        <f t="shared" si="403"/>
        <v>5.08720149</v>
      </c>
    </row>
    <row r="10813" spans="1:13" s="204" customFormat="1" x14ac:dyDescent="0.2">
      <c r="A10813" s="84">
        <v>360</v>
      </c>
      <c r="B10813" s="198">
        <v>44136</v>
      </c>
      <c r="C10813" s="199">
        <v>12.52</v>
      </c>
      <c r="D10813" s="195">
        <f t="shared" ref="D10813:D10876" si="404">B10813-B10812</f>
        <v>1</v>
      </c>
      <c r="E10813"/>
      <c r="F10813" s="200">
        <v>1.08</v>
      </c>
      <c r="G10813" s="201">
        <f t="shared" si="397"/>
        <v>6.8</v>
      </c>
      <c r="H10813" s="202">
        <f t="shared" si="398"/>
        <v>1.8275999999999999E-4</v>
      </c>
      <c r="I10813" s="203">
        <f t="shared" si="399"/>
        <v>161.61431282999999</v>
      </c>
      <c r="J10813" s="202">
        <f t="shared" si="400"/>
        <v>1.8888888888888888E-4</v>
      </c>
      <c r="K10813" s="203">
        <f t="shared" si="401"/>
        <v>5.378705259871607</v>
      </c>
      <c r="L10813" s="202">
        <f t="shared" si="402"/>
        <v>1.8275999999999999E-4</v>
      </c>
      <c r="M10813" s="203">
        <f t="shared" si="403"/>
        <v>5.0873842500000004</v>
      </c>
    </row>
    <row r="10814" spans="1:13" s="204" customFormat="1" x14ac:dyDescent="0.2">
      <c r="A10814" s="84">
        <v>360</v>
      </c>
      <c r="B10814" s="198">
        <v>44137</v>
      </c>
      <c r="C10814" s="199">
        <v>12.5</v>
      </c>
      <c r="D10814" s="195">
        <f t="shared" si="404"/>
        <v>1</v>
      </c>
      <c r="E10814"/>
      <c r="F10814" s="200">
        <v>1.08</v>
      </c>
      <c r="G10814" s="201">
        <f t="shared" si="397"/>
        <v>6.79</v>
      </c>
      <c r="H10814" s="202">
        <f t="shared" si="398"/>
        <v>1.8249999999999999E-4</v>
      </c>
      <c r="I10814" s="203">
        <f t="shared" si="399"/>
        <v>161.64380743999999</v>
      </c>
      <c r="J10814" s="202">
        <f t="shared" si="400"/>
        <v>1.886111111111111E-4</v>
      </c>
      <c r="K10814" s="203">
        <f t="shared" si="401"/>
        <v>5.3788938709827177</v>
      </c>
      <c r="L10814" s="202">
        <f t="shared" si="402"/>
        <v>1.8249999999999999E-4</v>
      </c>
      <c r="M10814" s="203">
        <f t="shared" si="403"/>
        <v>5.0875667499999997</v>
      </c>
    </row>
    <row r="10815" spans="1:13" s="204" customFormat="1" x14ac:dyDescent="0.2">
      <c r="A10815" s="84">
        <v>360</v>
      </c>
      <c r="B10815" s="198">
        <v>44138</v>
      </c>
      <c r="C10815" s="199">
        <v>12.48</v>
      </c>
      <c r="D10815" s="195">
        <f t="shared" si="404"/>
        <v>1</v>
      </c>
      <c r="E10815"/>
      <c r="F10815" s="200">
        <v>1.07</v>
      </c>
      <c r="G10815" s="201">
        <f t="shared" si="397"/>
        <v>6.7750000000000004</v>
      </c>
      <c r="H10815" s="202">
        <f t="shared" si="398"/>
        <v>1.8211E-4</v>
      </c>
      <c r="I10815" s="203">
        <f t="shared" si="399"/>
        <v>161.67324439000001</v>
      </c>
      <c r="J10815" s="202">
        <f t="shared" si="400"/>
        <v>1.8819444444444444E-4</v>
      </c>
      <c r="K10815" s="203">
        <f t="shared" si="401"/>
        <v>5.3790820654271618</v>
      </c>
      <c r="L10815" s="202">
        <f t="shared" si="402"/>
        <v>1.8211E-4</v>
      </c>
      <c r="M10815" s="203">
        <f t="shared" si="403"/>
        <v>5.0877488599999996</v>
      </c>
    </row>
    <row r="10816" spans="1:13" s="204" customFormat="1" x14ac:dyDescent="0.2">
      <c r="A10816" s="84">
        <v>360</v>
      </c>
      <c r="B10816" s="198">
        <v>44139</v>
      </c>
      <c r="C10816" s="199">
        <v>12.45</v>
      </c>
      <c r="D10816" s="195">
        <f t="shared" si="404"/>
        <v>1</v>
      </c>
      <c r="E10816"/>
      <c r="F10816" s="200">
        <v>1.06</v>
      </c>
      <c r="G10816" s="201">
        <f t="shared" si="397"/>
        <v>6.7549999999999999</v>
      </c>
      <c r="H10816" s="202">
        <f t="shared" si="398"/>
        <v>1.8159E-4</v>
      </c>
      <c r="I10816" s="203">
        <f t="shared" si="399"/>
        <v>161.70260263</v>
      </c>
      <c r="J10816" s="202">
        <f t="shared" si="400"/>
        <v>1.8763888888888888E-4</v>
      </c>
      <c r="K10816" s="203">
        <f t="shared" si="401"/>
        <v>5.3792697043160507</v>
      </c>
      <c r="L10816" s="202">
        <f t="shared" si="402"/>
        <v>1.8159E-4</v>
      </c>
      <c r="M10816" s="203">
        <f t="shared" si="403"/>
        <v>5.08793045</v>
      </c>
    </row>
    <row r="10817" spans="1:13" s="204" customFormat="1" x14ac:dyDescent="0.2">
      <c r="A10817" s="84">
        <v>360</v>
      </c>
      <c r="B10817" s="198">
        <v>44140</v>
      </c>
      <c r="C10817" s="199">
        <v>12.42</v>
      </c>
      <c r="D10817" s="195">
        <f t="shared" si="404"/>
        <v>1</v>
      </c>
      <c r="E10817"/>
      <c r="F10817" s="200">
        <v>1.06</v>
      </c>
      <c r="G10817" s="201">
        <f t="shared" si="397"/>
        <v>6.74</v>
      </c>
      <c r="H10817" s="202">
        <f t="shared" si="398"/>
        <v>1.8120000000000001E-4</v>
      </c>
      <c r="I10817" s="203">
        <f t="shared" si="399"/>
        <v>161.73190313999999</v>
      </c>
      <c r="J10817" s="202">
        <f t="shared" si="400"/>
        <v>1.8722222222222222E-4</v>
      </c>
      <c r="K10817" s="203">
        <f t="shared" si="401"/>
        <v>5.379456926538273</v>
      </c>
      <c r="L10817" s="202">
        <f t="shared" si="402"/>
        <v>1.8120000000000001E-4</v>
      </c>
      <c r="M10817" s="203">
        <f t="shared" si="403"/>
        <v>5.0881116500000001</v>
      </c>
    </row>
    <row r="10818" spans="1:13" s="204" customFormat="1" x14ac:dyDescent="0.2">
      <c r="A10818" s="84">
        <v>360</v>
      </c>
      <c r="B10818" s="198">
        <v>44141</v>
      </c>
      <c r="C10818" s="199">
        <v>12.37</v>
      </c>
      <c r="D10818" s="195">
        <f t="shared" si="404"/>
        <v>1</v>
      </c>
      <c r="E10818"/>
      <c r="F10818" s="200">
        <v>1.06</v>
      </c>
      <c r="G10818" s="201">
        <f t="shared" si="397"/>
        <v>6.7149999999999999</v>
      </c>
      <c r="H10818" s="202">
        <f t="shared" si="398"/>
        <v>1.8055E-4</v>
      </c>
      <c r="I10818" s="203">
        <f t="shared" si="399"/>
        <v>161.76110384</v>
      </c>
      <c r="J10818" s="202">
        <f t="shared" si="400"/>
        <v>1.8652777777777778E-4</v>
      </c>
      <c r="K10818" s="203">
        <f t="shared" si="401"/>
        <v>5.3796434543160512</v>
      </c>
      <c r="L10818" s="202">
        <f t="shared" si="402"/>
        <v>1.8055E-4</v>
      </c>
      <c r="M10818" s="203">
        <f t="shared" si="403"/>
        <v>5.0882921999999997</v>
      </c>
    </row>
    <row r="10819" spans="1:13" s="204" customFormat="1" x14ac:dyDescent="0.2">
      <c r="A10819" s="84">
        <v>360</v>
      </c>
      <c r="B10819" s="198">
        <v>44142</v>
      </c>
      <c r="C10819" s="199">
        <v>12.37</v>
      </c>
      <c r="D10819" s="195">
        <f t="shared" si="404"/>
        <v>1</v>
      </c>
      <c r="E10819"/>
      <c r="F10819" s="200">
        <v>1.06</v>
      </c>
      <c r="G10819" s="201">
        <f t="shared" si="397"/>
        <v>6.7149999999999999</v>
      </c>
      <c r="H10819" s="202">
        <f t="shared" si="398"/>
        <v>1.8055E-4</v>
      </c>
      <c r="I10819" s="203">
        <f t="shared" si="399"/>
        <v>161.79030981</v>
      </c>
      <c r="J10819" s="202">
        <f t="shared" si="400"/>
        <v>1.8652777777777778E-4</v>
      </c>
      <c r="K10819" s="203">
        <f t="shared" si="401"/>
        <v>5.3798299820938293</v>
      </c>
      <c r="L10819" s="202">
        <f t="shared" si="402"/>
        <v>1.8055E-4</v>
      </c>
      <c r="M10819" s="203">
        <f t="shared" si="403"/>
        <v>5.0884727500000002</v>
      </c>
    </row>
    <row r="10820" spans="1:13" s="204" customFormat="1" x14ac:dyDescent="0.2">
      <c r="A10820" s="84">
        <v>360</v>
      </c>
      <c r="B10820" s="198">
        <v>44143</v>
      </c>
      <c r="C10820" s="199">
        <v>12.37</v>
      </c>
      <c r="D10820" s="195">
        <f t="shared" si="404"/>
        <v>1</v>
      </c>
      <c r="E10820"/>
      <c r="F10820" s="200">
        <v>1.06</v>
      </c>
      <c r="G10820" s="201">
        <f t="shared" si="397"/>
        <v>6.7149999999999999</v>
      </c>
      <c r="H10820" s="202">
        <f t="shared" si="398"/>
        <v>1.8055E-4</v>
      </c>
      <c r="I10820" s="203">
        <f t="shared" si="399"/>
        <v>161.81952104999999</v>
      </c>
      <c r="J10820" s="202">
        <f t="shared" si="400"/>
        <v>1.8652777777777778E-4</v>
      </c>
      <c r="K10820" s="203">
        <f t="shared" si="401"/>
        <v>5.3800165098716075</v>
      </c>
      <c r="L10820" s="202">
        <f t="shared" si="402"/>
        <v>1.8055E-4</v>
      </c>
      <c r="M10820" s="203">
        <f t="shared" si="403"/>
        <v>5.0886532999999998</v>
      </c>
    </row>
    <row r="10821" spans="1:13" s="204" customFormat="1" x14ac:dyDescent="0.2">
      <c r="A10821" s="84">
        <v>360</v>
      </c>
      <c r="B10821" s="198">
        <v>44144</v>
      </c>
      <c r="C10821" s="199">
        <v>12.39</v>
      </c>
      <c r="D10821" s="195">
        <f t="shared" si="404"/>
        <v>1</v>
      </c>
      <c r="E10821"/>
      <c r="F10821" s="200">
        <v>1.06</v>
      </c>
      <c r="G10821" s="201">
        <f t="shared" si="397"/>
        <v>6.7250000000000005</v>
      </c>
      <c r="H10821" s="202">
        <f t="shared" si="398"/>
        <v>1.8081E-4</v>
      </c>
      <c r="I10821" s="203">
        <f t="shared" si="399"/>
        <v>161.84877964</v>
      </c>
      <c r="J10821" s="202">
        <f t="shared" si="400"/>
        <v>1.8680555555555556E-4</v>
      </c>
      <c r="K10821" s="203">
        <f t="shared" si="401"/>
        <v>5.3802033154271633</v>
      </c>
      <c r="L10821" s="202">
        <f t="shared" si="402"/>
        <v>1.8081E-4</v>
      </c>
      <c r="M10821" s="203">
        <f t="shared" si="403"/>
        <v>5.0888341099999996</v>
      </c>
    </row>
    <row r="10822" spans="1:13" s="204" customFormat="1" x14ac:dyDescent="0.2">
      <c r="A10822" s="84">
        <v>360</v>
      </c>
      <c r="B10822" s="198">
        <v>44145</v>
      </c>
      <c r="C10822" s="199">
        <v>12.44</v>
      </c>
      <c r="D10822" s="195">
        <f t="shared" si="404"/>
        <v>1</v>
      </c>
      <c r="E10822"/>
      <c r="F10822" s="200">
        <v>1.06</v>
      </c>
      <c r="G10822" s="201">
        <f t="shared" ref="G10822:G10885" si="405">(C10822+F10822)/2</f>
        <v>6.75</v>
      </c>
      <c r="H10822" s="202">
        <f t="shared" si="398"/>
        <v>1.8145999999999999E-4</v>
      </c>
      <c r="I10822" s="203">
        <f t="shared" si="399"/>
        <v>161.87814872000001</v>
      </c>
      <c r="J10822" s="202">
        <f t="shared" si="400"/>
        <v>1.875E-4</v>
      </c>
      <c r="K10822" s="203">
        <f t="shared" si="401"/>
        <v>5.3803908154271634</v>
      </c>
      <c r="L10822" s="202">
        <f t="shared" si="402"/>
        <v>1.8145999999999999E-4</v>
      </c>
      <c r="M10822" s="203">
        <f t="shared" si="403"/>
        <v>5.0890155699999999</v>
      </c>
    </row>
    <row r="10823" spans="1:13" s="204" customFormat="1" x14ac:dyDescent="0.2">
      <c r="A10823" s="84">
        <v>360</v>
      </c>
      <c r="B10823" s="198">
        <v>44146</v>
      </c>
      <c r="C10823" s="199">
        <v>12.44</v>
      </c>
      <c r="D10823" s="195">
        <f t="shared" si="404"/>
        <v>1</v>
      </c>
      <c r="E10823"/>
      <c r="F10823" s="200">
        <v>1.06</v>
      </c>
      <c r="G10823" s="201">
        <f t="shared" si="405"/>
        <v>6.75</v>
      </c>
      <c r="H10823" s="202">
        <f t="shared" si="398"/>
        <v>1.8145999999999999E-4</v>
      </c>
      <c r="I10823" s="203">
        <f t="shared" si="399"/>
        <v>161.90752312999999</v>
      </c>
      <c r="J10823" s="202">
        <f t="shared" si="400"/>
        <v>1.875E-4</v>
      </c>
      <c r="K10823" s="203">
        <f t="shared" si="401"/>
        <v>5.3805783154271634</v>
      </c>
      <c r="L10823" s="202">
        <f t="shared" si="402"/>
        <v>1.8145999999999999E-4</v>
      </c>
      <c r="M10823" s="203">
        <f t="shared" si="403"/>
        <v>5.0891970300000002</v>
      </c>
    </row>
    <row r="10824" spans="1:13" s="204" customFormat="1" x14ac:dyDescent="0.2">
      <c r="A10824" s="84">
        <v>360</v>
      </c>
      <c r="B10824" s="198">
        <v>44147</v>
      </c>
      <c r="C10824" s="199">
        <v>12.44</v>
      </c>
      <c r="D10824" s="195">
        <f t="shared" si="404"/>
        <v>1</v>
      </c>
      <c r="E10824"/>
      <c r="F10824" s="200">
        <v>1.06</v>
      </c>
      <c r="G10824" s="201">
        <f t="shared" si="405"/>
        <v>6.75</v>
      </c>
      <c r="H10824" s="202">
        <f t="shared" si="398"/>
        <v>1.8145999999999999E-4</v>
      </c>
      <c r="I10824" s="203">
        <f t="shared" si="399"/>
        <v>161.93690287000001</v>
      </c>
      <c r="J10824" s="202">
        <f t="shared" si="400"/>
        <v>1.875E-4</v>
      </c>
      <c r="K10824" s="203">
        <f t="shared" si="401"/>
        <v>5.3807658154271634</v>
      </c>
      <c r="L10824" s="202">
        <f t="shared" si="402"/>
        <v>1.8145999999999999E-4</v>
      </c>
      <c r="M10824" s="203">
        <f t="shared" si="403"/>
        <v>5.0893784899999996</v>
      </c>
    </row>
    <row r="10825" spans="1:13" s="204" customFormat="1" x14ac:dyDescent="0.2">
      <c r="A10825" s="84">
        <v>360</v>
      </c>
      <c r="B10825" s="198">
        <v>44148</v>
      </c>
      <c r="C10825" s="199">
        <v>12.4</v>
      </c>
      <c r="D10825" s="195">
        <f t="shared" si="404"/>
        <v>1</v>
      </c>
      <c r="E10825"/>
      <c r="F10825" s="200">
        <v>1.06</v>
      </c>
      <c r="G10825" s="201">
        <f t="shared" si="405"/>
        <v>6.73</v>
      </c>
      <c r="H10825" s="202">
        <f t="shared" si="398"/>
        <v>1.8094000000000001E-4</v>
      </c>
      <c r="I10825" s="203">
        <f t="shared" si="399"/>
        <v>161.96620372999999</v>
      </c>
      <c r="J10825" s="202">
        <f t="shared" si="400"/>
        <v>1.8694444444444447E-4</v>
      </c>
      <c r="K10825" s="203">
        <f t="shared" si="401"/>
        <v>5.380952759871608</v>
      </c>
      <c r="L10825" s="202">
        <f t="shared" si="402"/>
        <v>1.8094000000000001E-4</v>
      </c>
      <c r="M10825" s="203">
        <f t="shared" si="403"/>
        <v>5.0895594300000004</v>
      </c>
    </row>
    <row r="10826" spans="1:13" s="204" customFormat="1" x14ac:dyDescent="0.2">
      <c r="A10826" s="84">
        <v>360</v>
      </c>
      <c r="B10826" s="198">
        <v>44149</v>
      </c>
      <c r="C10826" s="199">
        <v>12.4</v>
      </c>
      <c r="D10826" s="195">
        <f t="shared" si="404"/>
        <v>1</v>
      </c>
      <c r="E10826"/>
      <c r="F10826" s="200">
        <v>1.06</v>
      </c>
      <c r="G10826" s="201">
        <f t="shared" si="405"/>
        <v>6.73</v>
      </c>
      <c r="H10826" s="202">
        <f t="shared" si="398"/>
        <v>1.8094000000000001E-4</v>
      </c>
      <c r="I10826" s="203">
        <f t="shared" si="399"/>
        <v>161.99550988999999</v>
      </c>
      <c r="J10826" s="202">
        <f t="shared" si="400"/>
        <v>1.8694444444444447E-4</v>
      </c>
      <c r="K10826" s="203">
        <f t="shared" si="401"/>
        <v>5.3811397043160527</v>
      </c>
      <c r="L10826" s="202">
        <f t="shared" si="402"/>
        <v>1.8094000000000001E-4</v>
      </c>
      <c r="M10826" s="203">
        <f t="shared" si="403"/>
        <v>5.0897403700000003</v>
      </c>
    </row>
    <row r="10827" spans="1:13" s="204" customFormat="1" x14ac:dyDescent="0.2">
      <c r="A10827" s="84">
        <v>360</v>
      </c>
      <c r="B10827" s="198">
        <v>44150</v>
      </c>
      <c r="C10827" s="199">
        <v>12.4</v>
      </c>
      <c r="D10827" s="195">
        <f t="shared" si="404"/>
        <v>1</v>
      </c>
      <c r="E10827"/>
      <c r="F10827" s="200">
        <v>1.06</v>
      </c>
      <c r="G10827" s="201">
        <f t="shared" si="405"/>
        <v>6.73</v>
      </c>
      <c r="H10827" s="202">
        <f t="shared" si="398"/>
        <v>1.8094000000000001E-4</v>
      </c>
      <c r="I10827" s="203">
        <f t="shared" si="399"/>
        <v>162.02482136</v>
      </c>
      <c r="J10827" s="202">
        <f t="shared" si="400"/>
        <v>1.8694444444444447E-4</v>
      </c>
      <c r="K10827" s="203">
        <f t="shared" si="401"/>
        <v>5.3813266487604974</v>
      </c>
      <c r="L10827" s="202">
        <f t="shared" si="402"/>
        <v>1.8094000000000001E-4</v>
      </c>
      <c r="M10827" s="203">
        <f t="shared" si="403"/>
        <v>5.0899213100000003</v>
      </c>
    </row>
    <row r="10828" spans="1:13" s="204" customFormat="1" x14ac:dyDescent="0.2">
      <c r="A10828" s="84">
        <v>360</v>
      </c>
      <c r="B10828" s="198">
        <v>44151</v>
      </c>
      <c r="C10828" s="199">
        <v>12.42</v>
      </c>
      <c r="D10828" s="195">
        <f t="shared" si="404"/>
        <v>1</v>
      </c>
      <c r="E10828"/>
      <c r="F10828" s="200">
        <v>1.06</v>
      </c>
      <c r="G10828" s="201">
        <f t="shared" si="405"/>
        <v>6.74</v>
      </c>
      <c r="H10828" s="202">
        <f t="shared" si="398"/>
        <v>1.8120000000000001E-4</v>
      </c>
      <c r="I10828" s="203">
        <f t="shared" si="399"/>
        <v>162.05418026000001</v>
      </c>
      <c r="J10828" s="202">
        <f t="shared" si="400"/>
        <v>1.8722222222222222E-4</v>
      </c>
      <c r="K10828" s="203">
        <f t="shared" si="401"/>
        <v>5.3815138709827197</v>
      </c>
      <c r="L10828" s="202">
        <f t="shared" si="402"/>
        <v>1.8120000000000001E-4</v>
      </c>
      <c r="M10828" s="203">
        <f t="shared" si="403"/>
        <v>5.0901025100000004</v>
      </c>
    </row>
    <row r="10829" spans="1:13" s="204" customFormat="1" x14ac:dyDescent="0.2">
      <c r="A10829" s="84">
        <v>360</v>
      </c>
      <c r="B10829" s="198">
        <v>44152</v>
      </c>
      <c r="C10829" s="199">
        <v>12.39</v>
      </c>
      <c r="D10829" s="195">
        <f t="shared" si="404"/>
        <v>1</v>
      </c>
      <c r="E10829"/>
      <c r="F10829" s="200">
        <v>1.06</v>
      </c>
      <c r="G10829" s="201">
        <f t="shared" si="405"/>
        <v>6.7250000000000005</v>
      </c>
      <c r="H10829" s="202">
        <f t="shared" si="398"/>
        <v>1.8081E-4</v>
      </c>
      <c r="I10829" s="203">
        <f t="shared" si="399"/>
        <v>162.08348128</v>
      </c>
      <c r="J10829" s="202">
        <f t="shared" si="400"/>
        <v>1.8680555555555556E-4</v>
      </c>
      <c r="K10829" s="203">
        <f t="shared" si="401"/>
        <v>5.3817006765382756</v>
      </c>
      <c r="L10829" s="202">
        <f t="shared" si="402"/>
        <v>1.8081E-4</v>
      </c>
      <c r="M10829" s="203">
        <f t="shared" si="403"/>
        <v>5.0902833200000002</v>
      </c>
    </row>
    <row r="10830" spans="1:13" s="204" customFormat="1" x14ac:dyDescent="0.2">
      <c r="A10830" s="84">
        <v>360</v>
      </c>
      <c r="B10830" s="198">
        <v>44153</v>
      </c>
      <c r="C10830" s="199">
        <v>12.34</v>
      </c>
      <c r="D10830" s="195">
        <f t="shared" si="404"/>
        <v>1</v>
      </c>
      <c r="E10830"/>
      <c r="F10830" s="200">
        <v>1.06</v>
      </c>
      <c r="G10830" s="201">
        <f t="shared" si="405"/>
        <v>6.7</v>
      </c>
      <c r="H10830" s="202">
        <f t="shared" si="398"/>
        <v>1.8016000000000001E-4</v>
      </c>
      <c r="I10830" s="203">
        <f t="shared" si="399"/>
        <v>162.11268224</v>
      </c>
      <c r="J10830" s="202">
        <f t="shared" si="400"/>
        <v>1.8611111111111112E-4</v>
      </c>
      <c r="K10830" s="203">
        <f t="shared" si="401"/>
        <v>5.3818867876493863</v>
      </c>
      <c r="L10830" s="202">
        <f t="shared" si="402"/>
        <v>1.8016000000000001E-4</v>
      </c>
      <c r="M10830" s="203">
        <f t="shared" si="403"/>
        <v>5.0904634800000004</v>
      </c>
    </row>
    <row r="10831" spans="1:13" s="204" customFormat="1" x14ac:dyDescent="0.2">
      <c r="A10831" s="84">
        <v>360</v>
      </c>
      <c r="B10831" s="198">
        <v>44154</v>
      </c>
      <c r="C10831" s="199">
        <v>12.34</v>
      </c>
      <c r="D10831" s="195">
        <f t="shared" si="404"/>
        <v>1</v>
      </c>
      <c r="E10831"/>
      <c r="F10831" s="200">
        <v>1.07</v>
      </c>
      <c r="G10831" s="201">
        <f t="shared" si="405"/>
        <v>6.7050000000000001</v>
      </c>
      <c r="H10831" s="202">
        <f t="shared" si="398"/>
        <v>1.8029E-4</v>
      </c>
      <c r="I10831" s="203">
        <f t="shared" si="399"/>
        <v>162.14190954</v>
      </c>
      <c r="J10831" s="202">
        <f t="shared" si="400"/>
        <v>1.8625E-4</v>
      </c>
      <c r="K10831" s="203">
        <f t="shared" si="401"/>
        <v>5.3820730376493859</v>
      </c>
      <c r="L10831" s="202">
        <f t="shared" si="402"/>
        <v>1.8029E-4</v>
      </c>
      <c r="M10831" s="203">
        <f t="shared" si="403"/>
        <v>5.0906437699999998</v>
      </c>
    </row>
    <row r="10832" spans="1:13" s="204" customFormat="1" x14ac:dyDescent="0.2">
      <c r="A10832" s="84">
        <v>360</v>
      </c>
      <c r="B10832" s="198">
        <v>44155</v>
      </c>
      <c r="C10832" s="199">
        <v>12.32</v>
      </c>
      <c r="D10832" s="195">
        <f t="shared" si="404"/>
        <v>1</v>
      </c>
      <c r="E10832"/>
      <c r="F10832" s="200">
        <v>1.06</v>
      </c>
      <c r="G10832" s="201">
        <f t="shared" si="405"/>
        <v>6.69</v>
      </c>
      <c r="H10832" s="202">
        <f t="shared" si="398"/>
        <v>1.7990000000000001E-4</v>
      </c>
      <c r="I10832" s="203">
        <f t="shared" si="399"/>
        <v>162.17107887</v>
      </c>
      <c r="J10832" s="202">
        <f t="shared" si="400"/>
        <v>1.8583333333333334E-4</v>
      </c>
      <c r="K10832" s="203">
        <f t="shared" si="401"/>
        <v>5.382258870982719</v>
      </c>
      <c r="L10832" s="202">
        <f t="shared" si="402"/>
        <v>1.7990000000000001E-4</v>
      </c>
      <c r="M10832" s="203">
        <f t="shared" si="403"/>
        <v>5.0908236699999998</v>
      </c>
    </row>
    <row r="10833" spans="1:13" s="204" customFormat="1" x14ac:dyDescent="0.2">
      <c r="A10833" s="84">
        <v>360</v>
      </c>
      <c r="B10833" s="198">
        <v>44156</v>
      </c>
      <c r="C10833" s="199">
        <v>12.32</v>
      </c>
      <c r="D10833" s="195">
        <f t="shared" si="404"/>
        <v>1</v>
      </c>
      <c r="E10833"/>
      <c r="F10833" s="200">
        <v>1.06</v>
      </c>
      <c r="G10833" s="201">
        <f t="shared" si="405"/>
        <v>6.69</v>
      </c>
      <c r="H10833" s="202">
        <f t="shared" si="398"/>
        <v>1.7990000000000001E-4</v>
      </c>
      <c r="I10833" s="203">
        <f t="shared" si="399"/>
        <v>162.20025344999999</v>
      </c>
      <c r="J10833" s="202">
        <f t="shared" si="400"/>
        <v>1.8583333333333334E-4</v>
      </c>
      <c r="K10833" s="203">
        <f t="shared" si="401"/>
        <v>5.3824447043160522</v>
      </c>
      <c r="L10833" s="202">
        <f t="shared" si="402"/>
        <v>1.7990000000000001E-4</v>
      </c>
      <c r="M10833" s="203">
        <f t="shared" si="403"/>
        <v>5.0910035699999998</v>
      </c>
    </row>
    <row r="10834" spans="1:13" s="204" customFormat="1" x14ac:dyDescent="0.2">
      <c r="A10834" s="84">
        <v>360</v>
      </c>
      <c r="B10834" s="198">
        <v>44157</v>
      </c>
      <c r="C10834" s="199">
        <v>12.32</v>
      </c>
      <c r="D10834" s="195">
        <f t="shared" si="404"/>
        <v>1</v>
      </c>
      <c r="E10834"/>
      <c r="F10834" s="200">
        <v>1.06</v>
      </c>
      <c r="G10834" s="201">
        <f t="shared" si="405"/>
        <v>6.69</v>
      </c>
      <c r="H10834" s="202">
        <f t="shared" si="398"/>
        <v>1.7990000000000001E-4</v>
      </c>
      <c r="I10834" s="203">
        <f t="shared" si="399"/>
        <v>162.22943327999999</v>
      </c>
      <c r="J10834" s="202">
        <f t="shared" si="400"/>
        <v>1.8583333333333334E-4</v>
      </c>
      <c r="K10834" s="203">
        <f t="shared" si="401"/>
        <v>5.3826305376493853</v>
      </c>
      <c r="L10834" s="202">
        <f t="shared" si="402"/>
        <v>1.7990000000000001E-4</v>
      </c>
      <c r="M10834" s="203">
        <f t="shared" si="403"/>
        <v>5.0911834699999998</v>
      </c>
    </row>
    <row r="10835" spans="1:13" s="204" customFormat="1" x14ac:dyDescent="0.2">
      <c r="A10835" s="84">
        <v>360</v>
      </c>
      <c r="B10835" s="198">
        <v>44158</v>
      </c>
      <c r="C10835" s="199">
        <v>12.31</v>
      </c>
      <c r="D10835" s="195">
        <f t="shared" si="404"/>
        <v>1</v>
      </c>
      <c r="E10835"/>
      <c r="F10835" s="200">
        <v>1.06</v>
      </c>
      <c r="G10835" s="201">
        <f t="shared" si="405"/>
        <v>6.6850000000000005</v>
      </c>
      <c r="H10835" s="202">
        <f t="shared" si="398"/>
        <v>1.7976999999999999E-4</v>
      </c>
      <c r="I10835" s="203">
        <f t="shared" si="399"/>
        <v>162.25859727</v>
      </c>
      <c r="J10835" s="202">
        <f t="shared" si="400"/>
        <v>1.8569444444444446E-4</v>
      </c>
      <c r="K10835" s="203">
        <f t="shared" si="401"/>
        <v>5.3828162320938295</v>
      </c>
      <c r="L10835" s="202">
        <f t="shared" si="402"/>
        <v>1.7976999999999999E-4</v>
      </c>
      <c r="M10835" s="203">
        <f t="shared" si="403"/>
        <v>5.0913632399999997</v>
      </c>
    </row>
    <row r="10836" spans="1:13" s="204" customFormat="1" x14ac:dyDescent="0.2">
      <c r="A10836" s="84">
        <v>360</v>
      </c>
      <c r="B10836" s="198">
        <v>44159</v>
      </c>
      <c r="C10836" s="199">
        <v>12.35</v>
      </c>
      <c r="D10836" s="195">
        <f t="shared" si="404"/>
        <v>1</v>
      </c>
      <c r="E10836"/>
      <c r="F10836" s="200">
        <v>1.05</v>
      </c>
      <c r="G10836" s="201">
        <f t="shared" si="405"/>
        <v>6.7</v>
      </c>
      <c r="H10836" s="202">
        <f t="shared" si="398"/>
        <v>1.8016000000000001E-4</v>
      </c>
      <c r="I10836" s="203">
        <f t="shared" si="399"/>
        <v>162.28782978000001</v>
      </c>
      <c r="J10836" s="202">
        <f t="shared" si="400"/>
        <v>1.8611111111111112E-4</v>
      </c>
      <c r="K10836" s="203">
        <f t="shared" si="401"/>
        <v>5.3830023432049403</v>
      </c>
      <c r="L10836" s="202">
        <f t="shared" si="402"/>
        <v>1.8016000000000001E-4</v>
      </c>
      <c r="M10836" s="203">
        <f t="shared" si="403"/>
        <v>5.0915433999999999</v>
      </c>
    </row>
    <row r="10837" spans="1:13" s="204" customFormat="1" x14ac:dyDescent="0.2">
      <c r="A10837" s="84">
        <v>360</v>
      </c>
      <c r="B10837" s="198">
        <v>44160</v>
      </c>
      <c r="C10837" s="199">
        <v>12.37</v>
      </c>
      <c r="D10837" s="195">
        <f t="shared" si="404"/>
        <v>1</v>
      </c>
      <c r="E10837"/>
      <c r="F10837" s="200">
        <v>1.06</v>
      </c>
      <c r="G10837" s="201">
        <f t="shared" si="405"/>
        <v>6.7149999999999999</v>
      </c>
      <c r="H10837" s="202">
        <f t="shared" si="398"/>
        <v>1.8055E-4</v>
      </c>
      <c r="I10837" s="203">
        <f t="shared" si="399"/>
        <v>162.31713085000001</v>
      </c>
      <c r="J10837" s="202">
        <f t="shared" si="400"/>
        <v>1.8652777777777778E-4</v>
      </c>
      <c r="K10837" s="203">
        <f t="shared" si="401"/>
        <v>5.3831888709827185</v>
      </c>
      <c r="L10837" s="202">
        <f t="shared" si="402"/>
        <v>1.8055E-4</v>
      </c>
      <c r="M10837" s="203">
        <f t="shared" si="403"/>
        <v>5.0917239500000004</v>
      </c>
    </row>
    <row r="10838" spans="1:13" s="204" customFormat="1" x14ac:dyDescent="0.2">
      <c r="A10838" s="84">
        <v>360</v>
      </c>
      <c r="B10838" s="198">
        <v>44161</v>
      </c>
      <c r="C10838" s="199">
        <v>12.27</v>
      </c>
      <c r="D10838" s="195">
        <f t="shared" si="404"/>
        <v>1</v>
      </c>
      <c r="E10838"/>
      <c r="F10838" s="200">
        <v>1.05</v>
      </c>
      <c r="G10838" s="201">
        <f t="shared" si="405"/>
        <v>6.66</v>
      </c>
      <c r="H10838" s="202">
        <f t="shared" si="398"/>
        <v>1.7912000000000001E-4</v>
      </c>
      <c r="I10838" s="203">
        <f t="shared" si="399"/>
        <v>162.34620509000001</v>
      </c>
      <c r="J10838" s="202">
        <f t="shared" si="400"/>
        <v>1.85E-4</v>
      </c>
      <c r="K10838" s="203">
        <f t="shared" si="401"/>
        <v>5.3833738709827186</v>
      </c>
      <c r="L10838" s="202">
        <f t="shared" si="402"/>
        <v>1.7912000000000001E-4</v>
      </c>
      <c r="M10838" s="203">
        <f t="shared" si="403"/>
        <v>5.0919030699999999</v>
      </c>
    </row>
    <row r="10839" spans="1:13" s="204" customFormat="1" x14ac:dyDescent="0.2">
      <c r="A10839" s="84">
        <v>360</v>
      </c>
      <c r="B10839" s="198">
        <v>44162</v>
      </c>
      <c r="C10839" s="199">
        <v>12.27</v>
      </c>
      <c r="D10839" s="195">
        <f t="shared" si="404"/>
        <v>1</v>
      </c>
      <c r="E10839"/>
      <c r="F10839" s="200">
        <v>1.05</v>
      </c>
      <c r="G10839" s="201">
        <f t="shared" si="405"/>
        <v>6.66</v>
      </c>
      <c r="H10839" s="202">
        <f t="shared" si="398"/>
        <v>1.7912000000000001E-4</v>
      </c>
      <c r="I10839" s="203">
        <f t="shared" si="399"/>
        <v>162.37528454</v>
      </c>
      <c r="J10839" s="202">
        <f t="shared" si="400"/>
        <v>1.85E-4</v>
      </c>
      <c r="K10839" s="203">
        <f t="shared" si="401"/>
        <v>5.3835588709827187</v>
      </c>
      <c r="L10839" s="202">
        <f t="shared" si="402"/>
        <v>1.7912000000000001E-4</v>
      </c>
      <c r="M10839" s="203">
        <f t="shared" si="403"/>
        <v>5.0920821900000002</v>
      </c>
    </row>
    <row r="10840" spans="1:13" s="204" customFormat="1" x14ac:dyDescent="0.2">
      <c r="A10840" s="84">
        <v>360</v>
      </c>
      <c r="B10840" s="198">
        <v>44163</v>
      </c>
      <c r="C10840" s="199">
        <v>12.27</v>
      </c>
      <c r="D10840" s="195">
        <f t="shared" si="404"/>
        <v>1</v>
      </c>
      <c r="E10840"/>
      <c r="F10840" s="200">
        <v>1.05</v>
      </c>
      <c r="G10840" s="201">
        <f t="shared" si="405"/>
        <v>6.66</v>
      </c>
      <c r="H10840" s="202">
        <f t="shared" si="398"/>
        <v>1.7912000000000001E-4</v>
      </c>
      <c r="I10840" s="203">
        <f t="shared" si="399"/>
        <v>162.40436919999999</v>
      </c>
      <c r="J10840" s="202">
        <f t="shared" si="400"/>
        <v>1.85E-4</v>
      </c>
      <c r="K10840" s="203">
        <f t="shared" si="401"/>
        <v>5.3837438709827188</v>
      </c>
      <c r="L10840" s="202">
        <f t="shared" si="402"/>
        <v>1.7912000000000001E-4</v>
      </c>
      <c r="M10840" s="203">
        <f t="shared" si="403"/>
        <v>5.0922613099999996</v>
      </c>
    </row>
    <row r="10841" spans="1:13" s="204" customFormat="1" x14ac:dyDescent="0.2">
      <c r="A10841" s="84">
        <v>360</v>
      </c>
      <c r="B10841" s="198">
        <v>44164</v>
      </c>
      <c r="C10841" s="199">
        <v>12.27</v>
      </c>
      <c r="D10841" s="195">
        <f t="shared" si="404"/>
        <v>1</v>
      </c>
      <c r="E10841"/>
      <c r="F10841" s="200">
        <v>1.05</v>
      </c>
      <c r="G10841" s="201">
        <f t="shared" si="405"/>
        <v>6.66</v>
      </c>
      <c r="H10841" s="202">
        <f t="shared" si="398"/>
        <v>1.7912000000000001E-4</v>
      </c>
      <c r="I10841" s="203">
        <f t="shared" si="399"/>
        <v>162.43345907</v>
      </c>
      <c r="J10841" s="202">
        <f t="shared" si="400"/>
        <v>1.85E-4</v>
      </c>
      <c r="K10841" s="203">
        <f t="shared" si="401"/>
        <v>5.3839288709827189</v>
      </c>
      <c r="L10841" s="202">
        <f t="shared" si="402"/>
        <v>1.7912000000000001E-4</v>
      </c>
      <c r="M10841" s="203">
        <f t="shared" si="403"/>
        <v>5.0924404299999999</v>
      </c>
    </row>
    <row r="10842" spans="1:13" s="204" customFormat="1" x14ac:dyDescent="0.2">
      <c r="A10842" s="84">
        <v>360</v>
      </c>
      <c r="B10842" s="198">
        <v>44165</v>
      </c>
      <c r="C10842" s="199">
        <v>12.26</v>
      </c>
      <c r="D10842" s="195">
        <f t="shared" si="404"/>
        <v>1</v>
      </c>
      <c r="E10842"/>
      <c r="F10842" s="200">
        <v>1.06</v>
      </c>
      <c r="G10842" s="201">
        <f t="shared" si="405"/>
        <v>6.66</v>
      </c>
      <c r="H10842" s="202">
        <f t="shared" si="398"/>
        <v>1.7912000000000001E-4</v>
      </c>
      <c r="I10842" s="203">
        <f t="shared" si="399"/>
        <v>162.46255414999999</v>
      </c>
      <c r="J10842" s="202">
        <f t="shared" si="400"/>
        <v>1.85E-4</v>
      </c>
      <c r="K10842" s="203">
        <f t="shared" si="401"/>
        <v>5.384113870982719</v>
      </c>
      <c r="L10842" s="202">
        <f t="shared" si="402"/>
        <v>1.7912000000000001E-4</v>
      </c>
      <c r="M10842" s="203">
        <f t="shared" si="403"/>
        <v>5.0926195500000002</v>
      </c>
    </row>
    <row r="10843" spans="1:13" s="204" customFormat="1" x14ac:dyDescent="0.2">
      <c r="A10843" s="84">
        <v>360</v>
      </c>
      <c r="B10843" s="198">
        <v>44166</v>
      </c>
      <c r="C10843" s="199">
        <v>12.28</v>
      </c>
      <c r="D10843" s="195">
        <f t="shared" si="404"/>
        <v>1</v>
      </c>
      <c r="E10843"/>
      <c r="F10843" s="200">
        <v>1.05</v>
      </c>
      <c r="G10843" s="201">
        <f t="shared" si="405"/>
        <v>6.665</v>
      </c>
      <c r="H10843" s="202">
        <f t="shared" si="398"/>
        <v>1.7924999999999999E-4</v>
      </c>
      <c r="I10843" s="203">
        <f t="shared" si="399"/>
        <v>162.49167556</v>
      </c>
      <c r="J10843" s="202">
        <f t="shared" si="400"/>
        <v>1.851388888888889E-4</v>
      </c>
      <c r="K10843" s="203">
        <f t="shared" si="401"/>
        <v>5.3842990098716079</v>
      </c>
      <c r="L10843" s="202">
        <f t="shared" si="402"/>
        <v>1.7924999999999999E-4</v>
      </c>
      <c r="M10843" s="203">
        <f t="shared" si="403"/>
        <v>5.0927987999999997</v>
      </c>
    </row>
    <row r="10844" spans="1:13" s="204" customFormat="1" x14ac:dyDescent="0.2">
      <c r="A10844" s="84">
        <v>360</v>
      </c>
      <c r="B10844" s="198">
        <v>44167</v>
      </c>
      <c r="C10844" s="199">
        <v>12.25</v>
      </c>
      <c r="D10844" s="195">
        <f t="shared" si="404"/>
        <v>1</v>
      </c>
      <c r="E10844"/>
      <c r="F10844" s="200">
        <v>1.04</v>
      </c>
      <c r="G10844" s="201">
        <f t="shared" si="405"/>
        <v>6.6449999999999996</v>
      </c>
      <c r="H10844" s="202">
        <f t="shared" si="398"/>
        <v>1.7872999999999999E-4</v>
      </c>
      <c r="I10844" s="203">
        <f t="shared" si="399"/>
        <v>162.52071770000001</v>
      </c>
      <c r="J10844" s="202">
        <f t="shared" si="400"/>
        <v>1.8458333333333331E-4</v>
      </c>
      <c r="K10844" s="203">
        <f t="shared" si="401"/>
        <v>5.3844835932049415</v>
      </c>
      <c r="L10844" s="202">
        <f t="shared" si="402"/>
        <v>1.7872999999999999E-4</v>
      </c>
      <c r="M10844" s="203">
        <f t="shared" si="403"/>
        <v>5.0929775299999998</v>
      </c>
    </row>
    <row r="10845" spans="1:13" s="204" customFormat="1" x14ac:dyDescent="0.2">
      <c r="A10845" s="84">
        <v>360</v>
      </c>
      <c r="B10845" s="198">
        <v>44168</v>
      </c>
      <c r="C10845" s="199">
        <v>12.26</v>
      </c>
      <c r="D10845" s="195">
        <f t="shared" si="404"/>
        <v>1</v>
      </c>
      <c r="E10845"/>
      <c r="F10845" s="200">
        <v>1.04</v>
      </c>
      <c r="G10845" s="201">
        <f t="shared" si="405"/>
        <v>6.65</v>
      </c>
      <c r="H10845" s="202">
        <f t="shared" si="398"/>
        <v>1.7886000000000001E-4</v>
      </c>
      <c r="I10845" s="203">
        <f t="shared" si="399"/>
        <v>162.54978616</v>
      </c>
      <c r="J10845" s="202">
        <f t="shared" si="400"/>
        <v>1.8472222222222224E-4</v>
      </c>
      <c r="K10845" s="203">
        <f t="shared" si="401"/>
        <v>5.384668315427164</v>
      </c>
      <c r="L10845" s="202">
        <f t="shared" si="402"/>
        <v>1.7886000000000001E-4</v>
      </c>
      <c r="M10845" s="203">
        <f t="shared" si="403"/>
        <v>5.0931563899999999</v>
      </c>
    </row>
    <row r="10846" spans="1:13" s="204" customFormat="1" x14ac:dyDescent="0.2">
      <c r="A10846" s="84">
        <v>360</v>
      </c>
      <c r="B10846" s="198">
        <v>44169</v>
      </c>
      <c r="C10846" s="199">
        <v>12.25</v>
      </c>
      <c r="D10846" s="195">
        <f t="shared" si="404"/>
        <v>1</v>
      </c>
      <c r="E10846"/>
      <c r="F10846" s="200">
        <v>1.04</v>
      </c>
      <c r="G10846" s="201">
        <f t="shared" si="405"/>
        <v>6.6449999999999996</v>
      </c>
      <c r="H10846" s="202">
        <f t="shared" si="398"/>
        <v>1.7872999999999999E-4</v>
      </c>
      <c r="I10846" s="203">
        <f t="shared" si="399"/>
        <v>162.57883867999999</v>
      </c>
      <c r="J10846" s="202">
        <f t="shared" si="400"/>
        <v>1.8458333333333331E-4</v>
      </c>
      <c r="K10846" s="203">
        <f t="shared" si="401"/>
        <v>5.3848528987604976</v>
      </c>
      <c r="L10846" s="202">
        <f t="shared" si="402"/>
        <v>1.7872999999999999E-4</v>
      </c>
      <c r="M10846" s="203">
        <f t="shared" si="403"/>
        <v>5.0933351199999999</v>
      </c>
    </row>
    <row r="10847" spans="1:13" s="204" customFormat="1" x14ac:dyDescent="0.2">
      <c r="A10847" s="84">
        <v>360</v>
      </c>
      <c r="B10847" s="198">
        <v>44170</v>
      </c>
      <c r="C10847" s="199">
        <v>12.25</v>
      </c>
      <c r="D10847" s="195">
        <f t="shared" si="404"/>
        <v>1</v>
      </c>
      <c r="E10847"/>
      <c r="F10847" s="200">
        <v>1.04</v>
      </c>
      <c r="G10847" s="201">
        <f t="shared" si="405"/>
        <v>6.6449999999999996</v>
      </c>
      <c r="H10847" s="202">
        <f t="shared" si="398"/>
        <v>1.7872999999999999E-4</v>
      </c>
      <c r="I10847" s="203">
        <f t="shared" si="399"/>
        <v>162.60789639999999</v>
      </c>
      <c r="J10847" s="202">
        <f t="shared" si="400"/>
        <v>1.8458333333333331E-4</v>
      </c>
      <c r="K10847" s="203">
        <f t="shared" si="401"/>
        <v>5.3850374820938312</v>
      </c>
      <c r="L10847" s="202">
        <f t="shared" si="402"/>
        <v>1.7872999999999999E-4</v>
      </c>
      <c r="M10847" s="203">
        <f t="shared" si="403"/>
        <v>5.0935138499999999</v>
      </c>
    </row>
    <row r="10848" spans="1:13" s="204" customFormat="1" x14ac:dyDescent="0.2">
      <c r="A10848" s="84">
        <v>360</v>
      </c>
      <c r="B10848" s="198">
        <v>44171</v>
      </c>
      <c r="C10848" s="199">
        <v>12.25</v>
      </c>
      <c r="D10848" s="195">
        <f t="shared" si="404"/>
        <v>1</v>
      </c>
      <c r="E10848"/>
      <c r="F10848" s="200">
        <v>1.04</v>
      </c>
      <c r="G10848" s="201">
        <f t="shared" si="405"/>
        <v>6.6449999999999996</v>
      </c>
      <c r="H10848" s="202">
        <f t="shared" si="398"/>
        <v>1.7872999999999999E-4</v>
      </c>
      <c r="I10848" s="203">
        <f t="shared" si="399"/>
        <v>162.63695931000001</v>
      </c>
      <c r="J10848" s="202">
        <f t="shared" si="400"/>
        <v>1.8458333333333331E-4</v>
      </c>
      <c r="K10848" s="203">
        <f t="shared" si="401"/>
        <v>5.3852220654271648</v>
      </c>
      <c r="L10848" s="202">
        <f t="shared" si="402"/>
        <v>1.7872999999999999E-4</v>
      </c>
      <c r="M10848" s="203">
        <f t="shared" si="403"/>
        <v>5.0936925799999999</v>
      </c>
    </row>
    <row r="10849" spans="1:13" s="204" customFormat="1" x14ac:dyDescent="0.2">
      <c r="A10849" s="84">
        <v>360</v>
      </c>
      <c r="B10849" s="198">
        <v>44172</v>
      </c>
      <c r="C10849" s="199">
        <v>12.23</v>
      </c>
      <c r="D10849" s="195">
        <f t="shared" si="404"/>
        <v>1</v>
      </c>
      <c r="E10849"/>
      <c r="F10849" s="200">
        <v>1.04</v>
      </c>
      <c r="G10849" s="201">
        <f t="shared" si="405"/>
        <v>6.6349999999999998</v>
      </c>
      <c r="H10849" s="202">
        <f t="shared" si="398"/>
        <v>1.7846E-4</v>
      </c>
      <c r="I10849" s="203">
        <f t="shared" si="399"/>
        <v>162.66598350000001</v>
      </c>
      <c r="J10849" s="202">
        <f t="shared" si="400"/>
        <v>1.8430555555555556E-4</v>
      </c>
      <c r="K10849" s="203">
        <f t="shared" si="401"/>
        <v>5.3854063709827207</v>
      </c>
      <c r="L10849" s="202">
        <f t="shared" si="402"/>
        <v>1.7846E-4</v>
      </c>
      <c r="M10849" s="203">
        <f t="shared" si="403"/>
        <v>5.0938710399999998</v>
      </c>
    </row>
    <row r="10850" spans="1:13" s="204" customFormat="1" x14ac:dyDescent="0.2">
      <c r="A10850" s="84">
        <v>360</v>
      </c>
      <c r="B10850" s="198">
        <v>44173</v>
      </c>
      <c r="C10850" s="199">
        <v>12.23</v>
      </c>
      <c r="D10850" s="195">
        <f t="shared" si="404"/>
        <v>1</v>
      </c>
      <c r="E10850"/>
      <c r="F10850" s="200">
        <v>1.04</v>
      </c>
      <c r="G10850" s="201">
        <f t="shared" si="405"/>
        <v>6.6349999999999998</v>
      </c>
      <c r="H10850" s="202">
        <f t="shared" si="398"/>
        <v>1.7846E-4</v>
      </c>
      <c r="I10850" s="203">
        <f t="shared" si="399"/>
        <v>162.69501287</v>
      </c>
      <c r="J10850" s="202">
        <f t="shared" si="400"/>
        <v>1.8430555555555556E-4</v>
      </c>
      <c r="K10850" s="203">
        <f t="shared" si="401"/>
        <v>5.3855906765382766</v>
      </c>
      <c r="L10850" s="202">
        <f t="shared" si="402"/>
        <v>1.7846E-4</v>
      </c>
      <c r="M10850" s="203">
        <f t="shared" si="403"/>
        <v>5.0940494999999997</v>
      </c>
    </row>
    <row r="10851" spans="1:13" s="204" customFormat="1" x14ac:dyDescent="0.2">
      <c r="A10851" s="84">
        <v>360</v>
      </c>
      <c r="B10851" s="198">
        <v>44174</v>
      </c>
      <c r="C10851" s="199">
        <v>12.19</v>
      </c>
      <c r="D10851" s="195">
        <f t="shared" si="404"/>
        <v>1</v>
      </c>
      <c r="E10851"/>
      <c r="F10851" s="200">
        <v>1.03</v>
      </c>
      <c r="G10851" s="201">
        <f t="shared" si="405"/>
        <v>6.6099999999999994</v>
      </c>
      <c r="H10851" s="202">
        <f t="shared" si="398"/>
        <v>1.7781000000000001E-4</v>
      </c>
      <c r="I10851" s="203">
        <f t="shared" si="399"/>
        <v>162.72394166999999</v>
      </c>
      <c r="J10851" s="202">
        <f t="shared" si="400"/>
        <v>1.8361111111111109E-4</v>
      </c>
      <c r="K10851" s="203">
        <f t="shared" si="401"/>
        <v>5.3857742876493875</v>
      </c>
      <c r="L10851" s="202">
        <f t="shared" si="402"/>
        <v>1.7781000000000001E-4</v>
      </c>
      <c r="M10851" s="203">
        <f t="shared" si="403"/>
        <v>5.09422731</v>
      </c>
    </row>
    <row r="10852" spans="1:13" s="204" customFormat="1" x14ac:dyDescent="0.2">
      <c r="A10852" s="84">
        <v>360</v>
      </c>
      <c r="B10852" s="198">
        <v>44175</v>
      </c>
      <c r="C10852" s="199">
        <v>12.21</v>
      </c>
      <c r="D10852" s="195">
        <f t="shared" si="404"/>
        <v>1</v>
      </c>
      <c r="E10852"/>
      <c r="F10852" s="200">
        <v>1.01</v>
      </c>
      <c r="G10852" s="201">
        <f t="shared" si="405"/>
        <v>6.61</v>
      </c>
      <c r="H10852" s="202">
        <f t="shared" si="398"/>
        <v>1.7781000000000001E-4</v>
      </c>
      <c r="I10852" s="203">
        <f t="shared" si="399"/>
        <v>162.75287560999999</v>
      </c>
      <c r="J10852" s="202">
        <f t="shared" si="400"/>
        <v>1.8361111111111112E-4</v>
      </c>
      <c r="K10852" s="203">
        <f t="shared" si="401"/>
        <v>5.3859578987604984</v>
      </c>
      <c r="L10852" s="202">
        <f t="shared" si="402"/>
        <v>1.7781000000000001E-4</v>
      </c>
      <c r="M10852" s="203">
        <f t="shared" si="403"/>
        <v>5.0944051200000002</v>
      </c>
    </row>
    <row r="10853" spans="1:13" s="204" customFormat="1" x14ac:dyDescent="0.2">
      <c r="A10853" s="84">
        <v>360</v>
      </c>
      <c r="B10853" s="198">
        <v>44176</v>
      </c>
      <c r="C10853" s="199">
        <v>12.12</v>
      </c>
      <c r="D10853" s="195">
        <f t="shared" si="404"/>
        <v>1</v>
      </c>
      <c r="E10853"/>
      <c r="F10853" s="200">
        <v>1.01</v>
      </c>
      <c r="G10853" s="201">
        <f t="shared" si="405"/>
        <v>6.5649999999999995</v>
      </c>
      <c r="H10853" s="202">
        <f t="shared" si="398"/>
        <v>1.7663999999999999E-4</v>
      </c>
      <c r="I10853" s="203">
        <f t="shared" si="399"/>
        <v>162.78162427999999</v>
      </c>
      <c r="J10853" s="202">
        <f t="shared" si="400"/>
        <v>1.8236111111111109E-4</v>
      </c>
      <c r="K10853" s="203">
        <f t="shared" si="401"/>
        <v>5.3861402598716097</v>
      </c>
      <c r="L10853" s="202">
        <f t="shared" si="402"/>
        <v>1.7663999999999999E-4</v>
      </c>
      <c r="M10853" s="203">
        <f t="shared" si="403"/>
        <v>5.0945817599999996</v>
      </c>
    </row>
    <row r="10854" spans="1:13" s="204" customFormat="1" x14ac:dyDescent="0.2">
      <c r="A10854" s="84">
        <v>360</v>
      </c>
      <c r="B10854" s="198">
        <v>44177</v>
      </c>
      <c r="C10854" s="199">
        <v>12.12</v>
      </c>
      <c r="D10854" s="195">
        <f t="shared" si="404"/>
        <v>1</v>
      </c>
      <c r="E10854"/>
      <c r="F10854" s="200">
        <v>1.01</v>
      </c>
      <c r="G10854" s="201">
        <f t="shared" si="405"/>
        <v>6.5649999999999995</v>
      </c>
      <c r="H10854" s="202">
        <f t="shared" si="398"/>
        <v>1.7663999999999999E-4</v>
      </c>
      <c r="I10854" s="203">
        <f t="shared" si="399"/>
        <v>162.81037803000001</v>
      </c>
      <c r="J10854" s="202">
        <f t="shared" si="400"/>
        <v>1.8236111111111109E-4</v>
      </c>
      <c r="K10854" s="203">
        <f t="shared" si="401"/>
        <v>5.3863226209827211</v>
      </c>
      <c r="L10854" s="202">
        <f t="shared" si="402"/>
        <v>1.7663999999999999E-4</v>
      </c>
      <c r="M10854" s="203">
        <f t="shared" si="403"/>
        <v>5.0947583999999999</v>
      </c>
    </row>
    <row r="10855" spans="1:13" s="204" customFormat="1" x14ac:dyDescent="0.2">
      <c r="A10855" s="84">
        <v>360</v>
      </c>
      <c r="B10855" s="198">
        <v>44178</v>
      </c>
      <c r="C10855" s="199">
        <v>12.12</v>
      </c>
      <c r="D10855" s="195">
        <f t="shared" si="404"/>
        <v>1</v>
      </c>
      <c r="E10855"/>
      <c r="F10855" s="200">
        <v>1.01</v>
      </c>
      <c r="G10855" s="201">
        <f t="shared" si="405"/>
        <v>6.5649999999999995</v>
      </c>
      <c r="H10855" s="202">
        <f t="shared" si="398"/>
        <v>1.7663999999999999E-4</v>
      </c>
      <c r="I10855" s="203">
        <f t="shared" si="399"/>
        <v>162.83913686</v>
      </c>
      <c r="J10855" s="202">
        <f t="shared" si="400"/>
        <v>1.8236111111111109E-4</v>
      </c>
      <c r="K10855" s="203">
        <f t="shared" si="401"/>
        <v>5.3865049820938324</v>
      </c>
      <c r="L10855" s="202">
        <f t="shared" si="402"/>
        <v>1.7663999999999999E-4</v>
      </c>
      <c r="M10855" s="203">
        <f t="shared" si="403"/>
        <v>5.0949350400000002</v>
      </c>
    </row>
    <row r="10856" spans="1:13" s="204" customFormat="1" x14ac:dyDescent="0.2">
      <c r="A10856" s="84">
        <v>360</v>
      </c>
      <c r="B10856" s="198">
        <v>44179</v>
      </c>
      <c r="C10856" s="199">
        <v>12.11</v>
      </c>
      <c r="D10856" s="195">
        <f t="shared" si="404"/>
        <v>1</v>
      </c>
      <c r="E10856"/>
      <c r="F10856" s="200">
        <v>1.01</v>
      </c>
      <c r="G10856" s="201">
        <f t="shared" si="405"/>
        <v>6.56</v>
      </c>
      <c r="H10856" s="202">
        <f t="shared" si="398"/>
        <v>1.7651E-4</v>
      </c>
      <c r="I10856" s="203">
        <f t="shared" si="399"/>
        <v>162.86787960000001</v>
      </c>
      <c r="J10856" s="202">
        <f t="shared" si="400"/>
        <v>1.8222222222222221E-4</v>
      </c>
      <c r="K10856" s="203">
        <f t="shared" si="401"/>
        <v>5.386687204316055</v>
      </c>
      <c r="L10856" s="202">
        <f t="shared" si="402"/>
        <v>1.7651E-4</v>
      </c>
      <c r="M10856" s="203">
        <f t="shared" si="403"/>
        <v>5.0951115500000004</v>
      </c>
    </row>
    <row r="10857" spans="1:13" s="204" customFormat="1" x14ac:dyDescent="0.2">
      <c r="A10857" s="84">
        <v>360</v>
      </c>
      <c r="B10857" s="198">
        <v>44180</v>
      </c>
      <c r="C10857" s="199">
        <v>12.1</v>
      </c>
      <c r="D10857" s="195">
        <f t="shared" si="404"/>
        <v>1</v>
      </c>
      <c r="E10857"/>
      <c r="F10857" s="200">
        <v>1</v>
      </c>
      <c r="G10857" s="201">
        <f t="shared" si="405"/>
        <v>6.55</v>
      </c>
      <c r="H10857" s="202">
        <f t="shared" si="398"/>
        <v>1.7625E-4</v>
      </c>
      <c r="I10857" s="203">
        <f t="shared" si="399"/>
        <v>162.89658506000001</v>
      </c>
      <c r="J10857" s="202">
        <f t="shared" si="400"/>
        <v>1.8194444444444443E-4</v>
      </c>
      <c r="K10857" s="203">
        <f t="shared" si="401"/>
        <v>5.3868691487604998</v>
      </c>
      <c r="L10857" s="202">
        <f t="shared" si="402"/>
        <v>1.7625E-4</v>
      </c>
      <c r="M10857" s="203">
        <f t="shared" si="403"/>
        <v>5.0952878000000004</v>
      </c>
    </row>
    <row r="10858" spans="1:13" s="204" customFormat="1" x14ac:dyDescent="0.2">
      <c r="A10858" s="84">
        <v>360</v>
      </c>
      <c r="B10858" s="198">
        <v>44181</v>
      </c>
      <c r="C10858" s="199">
        <v>12.1</v>
      </c>
      <c r="D10858" s="195">
        <f t="shared" si="404"/>
        <v>1</v>
      </c>
      <c r="E10858"/>
      <c r="F10858" s="200">
        <v>1</v>
      </c>
      <c r="G10858" s="201">
        <f t="shared" si="405"/>
        <v>6.55</v>
      </c>
      <c r="H10858" s="202">
        <f t="shared" si="398"/>
        <v>1.7625E-4</v>
      </c>
      <c r="I10858" s="203">
        <f t="shared" si="399"/>
        <v>162.92529558000001</v>
      </c>
      <c r="J10858" s="202">
        <f t="shared" si="400"/>
        <v>1.8194444444444443E-4</v>
      </c>
      <c r="K10858" s="203">
        <f t="shared" si="401"/>
        <v>5.3870510932049447</v>
      </c>
      <c r="L10858" s="202">
        <f t="shared" si="402"/>
        <v>1.7625E-4</v>
      </c>
      <c r="M10858" s="203">
        <f t="shared" si="403"/>
        <v>5.0954640500000004</v>
      </c>
    </row>
    <row r="10859" spans="1:13" s="204" customFormat="1" x14ac:dyDescent="0.2">
      <c r="A10859" s="84">
        <v>360</v>
      </c>
      <c r="B10859" s="198">
        <v>44182</v>
      </c>
      <c r="C10859" s="199">
        <v>12.02</v>
      </c>
      <c r="D10859" s="195">
        <f t="shared" si="404"/>
        <v>1</v>
      </c>
      <c r="E10859"/>
      <c r="F10859" s="200">
        <v>1</v>
      </c>
      <c r="G10859" s="201">
        <f t="shared" si="405"/>
        <v>6.51</v>
      </c>
      <c r="H10859" s="202">
        <f t="shared" si="398"/>
        <v>1.7521E-4</v>
      </c>
      <c r="I10859" s="203">
        <f t="shared" si="399"/>
        <v>162.95384172000001</v>
      </c>
      <c r="J10859" s="202">
        <f t="shared" si="400"/>
        <v>1.8083333333333333E-4</v>
      </c>
      <c r="K10859" s="203">
        <f t="shared" si="401"/>
        <v>5.387231926538278</v>
      </c>
      <c r="L10859" s="202">
        <f t="shared" si="402"/>
        <v>1.7521E-4</v>
      </c>
      <c r="M10859" s="203">
        <f t="shared" si="403"/>
        <v>5.0956392599999996</v>
      </c>
    </row>
    <row r="10860" spans="1:13" s="204" customFormat="1" x14ac:dyDescent="0.2">
      <c r="A10860" s="84">
        <v>360</v>
      </c>
      <c r="B10860" s="198">
        <v>44183</v>
      </c>
      <c r="C10860" s="199">
        <v>11.94</v>
      </c>
      <c r="D10860" s="195">
        <f t="shared" si="404"/>
        <v>1</v>
      </c>
      <c r="E10860"/>
      <c r="F10860" s="200">
        <v>1</v>
      </c>
      <c r="G10860" s="201">
        <f t="shared" si="405"/>
        <v>6.47</v>
      </c>
      <c r="H10860" s="202">
        <f t="shared" si="398"/>
        <v>1.7416E-4</v>
      </c>
      <c r="I10860" s="203">
        <f t="shared" si="399"/>
        <v>162.98222175999999</v>
      </c>
      <c r="J10860" s="202">
        <f t="shared" si="400"/>
        <v>1.797222222222222E-4</v>
      </c>
      <c r="K10860" s="203">
        <f t="shared" si="401"/>
        <v>5.3874116487605006</v>
      </c>
      <c r="L10860" s="202">
        <f t="shared" si="402"/>
        <v>1.7416E-4</v>
      </c>
      <c r="M10860" s="203">
        <f t="shared" si="403"/>
        <v>5.0958134199999998</v>
      </c>
    </row>
    <row r="10861" spans="1:13" s="204" customFormat="1" x14ac:dyDescent="0.2">
      <c r="A10861" s="84">
        <v>360</v>
      </c>
      <c r="B10861" s="198">
        <v>44184</v>
      </c>
      <c r="C10861" s="199">
        <v>11.94</v>
      </c>
      <c r="D10861" s="195">
        <f t="shared" si="404"/>
        <v>1</v>
      </c>
      <c r="E10861"/>
      <c r="F10861" s="200">
        <v>1</v>
      </c>
      <c r="G10861" s="201">
        <f t="shared" si="405"/>
        <v>6.47</v>
      </c>
      <c r="H10861" s="202">
        <f t="shared" si="398"/>
        <v>1.7416E-4</v>
      </c>
      <c r="I10861" s="203">
        <f t="shared" si="399"/>
        <v>163.01060673999999</v>
      </c>
      <c r="J10861" s="202">
        <f t="shared" si="400"/>
        <v>1.797222222222222E-4</v>
      </c>
      <c r="K10861" s="203">
        <f t="shared" si="401"/>
        <v>5.3875913709827232</v>
      </c>
      <c r="L10861" s="202">
        <f t="shared" si="402"/>
        <v>1.7416E-4</v>
      </c>
      <c r="M10861" s="203">
        <f t="shared" si="403"/>
        <v>5.0959875800000001</v>
      </c>
    </row>
    <row r="10862" spans="1:13" s="204" customFormat="1" x14ac:dyDescent="0.2">
      <c r="A10862" s="84">
        <v>360</v>
      </c>
      <c r="B10862" s="198">
        <v>44185</v>
      </c>
      <c r="C10862" s="199">
        <v>11.94</v>
      </c>
      <c r="D10862" s="195">
        <f t="shared" si="404"/>
        <v>1</v>
      </c>
      <c r="E10862"/>
      <c r="F10862" s="200">
        <v>1</v>
      </c>
      <c r="G10862" s="201">
        <f t="shared" si="405"/>
        <v>6.47</v>
      </c>
      <c r="H10862" s="202">
        <f t="shared" si="398"/>
        <v>1.7416E-4</v>
      </c>
      <c r="I10862" s="203">
        <f t="shared" si="399"/>
        <v>163.03899666999999</v>
      </c>
      <c r="J10862" s="202">
        <f t="shared" si="400"/>
        <v>1.797222222222222E-4</v>
      </c>
      <c r="K10862" s="203">
        <f t="shared" si="401"/>
        <v>5.3877710932049458</v>
      </c>
      <c r="L10862" s="202">
        <f t="shared" si="402"/>
        <v>1.7416E-4</v>
      </c>
      <c r="M10862" s="203">
        <f t="shared" si="403"/>
        <v>5.0961617400000003</v>
      </c>
    </row>
    <row r="10863" spans="1:13" s="204" customFormat="1" x14ac:dyDescent="0.2">
      <c r="A10863" s="84">
        <v>360</v>
      </c>
      <c r="B10863" s="198">
        <v>44186</v>
      </c>
      <c r="C10863" s="199">
        <v>11.96</v>
      </c>
      <c r="D10863" s="195">
        <f t="shared" si="404"/>
        <v>1</v>
      </c>
      <c r="E10863"/>
      <c r="F10863" s="200">
        <v>1</v>
      </c>
      <c r="G10863" s="201">
        <f t="shared" si="405"/>
        <v>6.48</v>
      </c>
      <c r="H10863" s="202">
        <f t="shared" si="398"/>
        <v>1.7442E-4</v>
      </c>
      <c r="I10863" s="203">
        <f t="shared" si="399"/>
        <v>163.06743392999999</v>
      </c>
      <c r="J10863" s="202">
        <f t="shared" si="400"/>
        <v>1.8000000000000001E-4</v>
      </c>
      <c r="K10863" s="203">
        <f t="shared" si="401"/>
        <v>5.3879510932049461</v>
      </c>
      <c r="L10863" s="202">
        <f t="shared" si="402"/>
        <v>1.7442E-4</v>
      </c>
      <c r="M10863" s="203">
        <f t="shared" si="403"/>
        <v>5.0963361599999999</v>
      </c>
    </row>
    <row r="10864" spans="1:13" s="204" customFormat="1" x14ac:dyDescent="0.2">
      <c r="A10864" s="84">
        <v>360</v>
      </c>
      <c r="B10864" s="198">
        <v>44187</v>
      </c>
      <c r="C10864" s="199">
        <v>11.97</v>
      </c>
      <c r="D10864" s="195">
        <f t="shared" si="404"/>
        <v>1</v>
      </c>
      <c r="E10864"/>
      <c r="F10864" s="200">
        <v>1</v>
      </c>
      <c r="G10864" s="201">
        <f t="shared" si="405"/>
        <v>6.4850000000000003</v>
      </c>
      <c r="H10864" s="202">
        <f t="shared" si="398"/>
        <v>1.7454999999999999E-4</v>
      </c>
      <c r="I10864" s="203">
        <f t="shared" si="399"/>
        <v>163.09589735</v>
      </c>
      <c r="J10864" s="202">
        <f t="shared" si="400"/>
        <v>1.8013888888888889E-4</v>
      </c>
      <c r="K10864" s="203">
        <f t="shared" si="401"/>
        <v>5.3881312320938353</v>
      </c>
      <c r="L10864" s="202">
        <f t="shared" si="402"/>
        <v>1.7454999999999999E-4</v>
      </c>
      <c r="M10864" s="203">
        <f t="shared" si="403"/>
        <v>5.0965107100000004</v>
      </c>
    </row>
    <row r="10865" spans="1:13" s="204" customFormat="1" x14ac:dyDescent="0.2">
      <c r="A10865" s="84">
        <v>360</v>
      </c>
      <c r="B10865" s="198">
        <v>44188</v>
      </c>
      <c r="C10865" s="199">
        <v>12</v>
      </c>
      <c r="D10865" s="195">
        <f t="shared" si="404"/>
        <v>1</v>
      </c>
      <c r="E10865"/>
      <c r="F10865" s="200">
        <v>0.99</v>
      </c>
      <c r="G10865" s="201">
        <f t="shared" si="405"/>
        <v>6.4950000000000001</v>
      </c>
      <c r="H10865" s="202">
        <f t="shared" si="398"/>
        <v>1.7480999999999999E-4</v>
      </c>
      <c r="I10865" s="203">
        <f t="shared" si="399"/>
        <v>163.12440814000001</v>
      </c>
      <c r="J10865" s="202">
        <f t="shared" si="400"/>
        <v>1.8041666666666667E-4</v>
      </c>
      <c r="K10865" s="203">
        <f t="shared" si="401"/>
        <v>5.3883116487605021</v>
      </c>
      <c r="L10865" s="202">
        <f t="shared" si="402"/>
        <v>1.7480999999999999E-4</v>
      </c>
      <c r="M10865" s="203">
        <f t="shared" si="403"/>
        <v>5.0966855200000003</v>
      </c>
    </row>
    <row r="10866" spans="1:13" s="204" customFormat="1" x14ac:dyDescent="0.2">
      <c r="A10866" s="84">
        <v>360</v>
      </c>
      <c r="B10866" s="198">
        <v>44189</v>
      </c>
      <c r="C10866" s="199">
        <v>11.98</v>
      </c>
      <c r="D10866" s="195">
        <f t="shared" si="404"/>
        <v>1</v>
      </c>
      <c r="E10866"/>
      <c r="F10866" s="200">
        <v>0.99</v>
      </c>
      <c r="G10866" s="201">
        <f t="shared" si="405"/>
        <v>6.4850000000000003</v>
      </c>
      <c r="H10866" s="202">
        <f t="shared" si="398"/>
        <v>1.7454999999999999E-4</v>
      </c>
      <c r="I10866" s="203">
        <f t="shared" si="399"/>
        <v>163.15288150999999</v>
      </c>
      <c r="J10866" s="202">
        <f t="shared" si="400"/>
        <v>1.8013888888888889E-4</v>
      </c>
      <c r="K10866" s="203">
        <f t="shared" si="401"/>
        <v>5.3884917876493912</v>
      </c>
      <c r="L10866" s="202">
        <f t="shared" si="402"/>
        <v>1.7454999999999999E-4</v>
      </c>
      <c r="M10866" s="203">
        <f t="shared" si="403"/>
        <v>5.09686007</v>
      </c>
    </row>
    <row r="10867" spans="1:13" s="204" customFormat="1" x14ac:dyDescent="0.2">
      <c r="A10867" s="84">
        <v>360</v>
      </c>
      <c r="B10867" s="198">
        <v>44190</v>
      </c>
      <c r="C10867" s="199">
        <v>11.98</v>
      </c>
      <c r="D10867" s="195">
        <f t="shared" si="404"/>
        <v>1</v>
      </c>
      <c r="E10867"/>
      <c r="F10867" s="200">
        <v>0.99</v>
      </c>
      <c r="G10867" s="201">
        <f t="shared" si="405"/>
        <v>6.4850000000000003</v>
      </c>
      <c r="H10867" s="202">
        <f t="shared" si="398"/>
        <v>1.7454999999999999E-4</v>
      </c>
      <c r="I10867" s="203">
        <f t="shared" si="399"/>
        <v>163.18135985000001</v>
      </c>
      <c r="J10867" s="202">
        <f t="shared" si="400"/>
        <v>1.8013888888888889E-4</v>
      </c>
      <c r="K10867" s="203">
        <f t="shared" si="401"/>
        <v>5.3886719265382803</v>
      </c>
      <c r="L10867" s="202">
        <f t="shared" si="402"/>
        <v>1.7454999999999999E-4</v>
      </c>
      <c r="M10867" s="203">
        <f t="shared" si="403"/>
        <v>5.0970346199999996</v>
      </c>
    </row>
    <row r="10868" spans="1:13" s="204" customFormat="1" x14ac:dyDescent="0.2">
      <c r="A10868" s="84">
        <v>360</v>
      </c>
      <c r="B10868" s="198">
        <v>44191</v>
      </c>
      <c r="C10868" s="199">
        <v>11.98</v>
      </c>
      <c r="D10868" s="195">
        <f t="shared" si="404"/>
        <v>1</v>
      </c>
      <c r="E10868"/>
      <c r="F10868" s="200">
        <v>0.99</v>
      </c>
      <c r="G10868" s="201">
        <f t="shared" si="405"/>
        <v>6.4850000000000003</v>
      </c>
      <c r="H10868" s="202">
        <f t="shared" si="398"/>
        <v>1.7454999999999999E-4</v>
      </c>
      <c r="I10868" s="203">
        <f t="shared" si="399"/>
        <v>163.20984315999999</v>
      </c>
      <c r="J10868" s="202">
        <f t="shared" si="400"/>
        <v>1.8013888888888889E-4</v>
      </c>
      <c r="K10868" s="203">
        <f t="shared" si="401"/>
        <v>5.3888520654271694</v>
      </c>
      <c r="L10868" s="202">
        <f t="shared" si="402"/>
        <v>1.7454999999999999E-4</v>
      </c>
      <c r="M10868" s="203">
        <f t="shared" si="403"/>
        <v>5.0972091700000002</v>
      </c>
    </row>
    <row r="10869" spans="1:13" s="204" customFormat="1" x14ac:dyDescent="0.2">
      <c r="A10869" s="84">
        <v>360</v>
      </c>
      <c r="B10869" s="198">
        <v>44192</v>
      </c>
      <c r="C10869" s="199">
        <v>11.98</v>
      </c>
      <c r="D10869" s="195">
        <f t="shared" si="404"/>
        <v>1</v>
      </c>
      <c r="E10869"/>
      <c r="F10869" s="200">
        <v>0.99</v>
      </c>
      <c r="G10869" s="201">
        <f t="shared" si="405"/>
        <v>6.4850000000000003</v>
      </c>
      <c r="H10869" s="202">
        <f t="shared" si="398"/>
        <v>1.7454999999999999E-4</v>
      </c>
      <c r="I10869" s="203">
        <f t="shared" si="399"/>
        <v>163.23833144</v>
      </c>
      <c r="J10869" s="202">
        <f t="shared" si="400"/>
        <v>1.8013888888888889E-4</v>
      </c>
      <c r="K10869" s="203">
        <f t="shared" si="401"/>
        <v>5.3890322043160586</v>
      </c>
      <c r="L10869" s="202">
        <f t="shared" si="402"/>
        <v>1.7454999999999999E-4</v>
      </c>
      <c r="M10869" s="203">
        <f t="shared" si="403"/>
        <v>5.0973837199999998</v>
      </c>
    </row>
    <row r="10870" spans="1:13" s="204" customFormat="1" x14ac:dyDescent="0.2">
      <c r="A10870" s="84">
        <v>360</v>
      </c>
      <c r="B10870" s="198">
        <v>44193</v>
      </c>
      <c r="C10870" s="199">
        <v>12.07</v>
      </c>
      <c r="D10870" s="195">
        <f t="shared" si="404"/>
        <v>1</v>
      </c>
      <c r="E10870"/>
      <c r="F10870" s="200">
        <v>0.99</v>
      </c>
      <c r="G10870" s="201">
        <f t="shared" si="405"/>
        <v>6.53</v>
      </c>
      <c r="H10870" s="202">
        <f t="shared" si="398"/>
        <v>1.7573E-4</v>
      </c>
      <c r="I10870" s="203">
        <f t="shared" si="399"/>
        <v>163.26701731</v>
      </c>
      <c r="J10870" s="202">
        <f t="shared" si="400"/>
        <v>1.8138888888888889E-4</v>
      </c>
      <c r="K10870" s="203">
        <f t="shared" si="401"/>
        <v>5.3892135932049472</v>
      </c>
      <c r="L10870" s="202">
        <f t="shared" si="402"/>
        <v>1.7573E-4</v>
      </c>
      <c r="M10870" s="203">
        <f t="shared" si="403"/>
        <v>5.0975594500000003</v>
      </c>
    </row>
    <row r="10871" spans="1:13" s="204" customFormat="1" x14ac:dyDescent="0.2">
      <c r="A10871" s="84">
        <v>360</v>
      </c>
      <c r="B10871" s="198">
        <v>44194</v>
      </c>
      <c r="C10871" s="199">
        <v>12.1</v>
      </c>
      <c r="D10871" s="195">
        <f t="shared" si="404"/>
        <v>1</v>
      </c>
      <c r="E10871"/>
      <c r="F10871" s="200">
        <v>0.99</v>
      </c>
      <c r="G10871" s="201">
        <f t="shared" si="405"/>
        <v>6.5449999999999999</v>
      </c>
      <c r="H10871" s="202">
        <f t="shared" ref="H10871:H10934" si="406">ROUND(((1+G10871/100)^(1/360))-1,8)</f>
        <v>1.7611999999999999E-4</v>
      </c>
      <c r="I10871" s="203">
        <f t="shared" ref="I10871:I10934" si="407">ROUND(I10870*(1+H10871),8)</f>
        <v>163.29577190000001</v>
      </c>
      <c r="J10871" s="202">
        <f t="shared" ref="J10871:J10934" si="408">((C10871+F10871)/2)/36000</f>
        <v>1.8180555555555555E-4</v>
      </c>
      <c r="K10871" s="203">
        <f t="shared" ref="K10871:K10934" si="409">K10870+J10871</f>
        <v>5.3893953987605023</v>
      </c>
      <c r="L10871" s="202">
        <f t="shared" ref="L10871:L10934" si="410">ROUND(((1+G10871/100)^(1/360))-1,8)</f>
        <v>1.7611999999999999E-4</v>
      </c>
      <c r="M10871" s="203">
        <f t="shared" ref="M10871:M10934" si="411">ROUND(M10870+L10871,8)</f>
        <v>5.0977355700000002</v>
      </c>
    </row>
    <row r="10872" spans="1:13" s="204" customFormat="1" x14ac:dyDescent="0.2">
      <c r="A10872" s="84">
        <v>360</v>
      </c>
      <c r="B10872" s="198">
        <v>44195</v>
      </c>
      <c r="C10872" s="199">
        <v>12.1</v>
      </c>
      <c r="D10872" s="195">
        <f t="shared" si="404"/>
        <v>1</v>
      </c>
      <c r="E10872"/>
      <c r="F10872" s="200">
        <v>0.99</v>
      </c>
      <c r="G10872" s="201">
        <f t="shared" si="405"/>
        <v>6.5449999999999999</v>
      </c>
      <c r="H10872" s="202">
        <f t="shared" si="406"/>
        <v>1.7611999999999999E-4</v>
      </c>
      <c r="I10872" s="203">
        <f t="shared" si="407"/>
        <v>163.32453154999999</v>
      </c>
      <c r="J10872" s="202">
        <f t="shared" si="408"/>
        <v>1.8180555555555555E-4</v>
      </c>
      <c r="K10872" s="203">
        <f t="shared" si="409"/>
        <v>5.3895772043160575</v>
      </c>
      <c r="L10872" s="202">
        <f t="shared" si="410"/>
        <v>1.7611999999999999E-4</v>
      </c>
      <c r="M10872" s="203">
        <f t="shared" si="411"/>
        <v>5.0979116900000001</v>
      </c>
    </row>
    <row r="10873" spans="1:13" s="204" customFormat="1" x14ac:dyDescent="0.2">
      <c r="A10873" s="84">
        <v>360</v>
      </c>
      <c r="B10873" s="198">
        <v>44196</v>
      </c>
      <c r="C10873" s="199">
        <v>12.1</v>
      </c>
      <c r="D10873" s="195">
        <f t="shared" si="404"/>
        <v>1</v>
      </c>
      <c r="E10873"/>
      <c r="F10873" s="200">
        <v>0.98</v>
      </c>
      <c r="G10873" s="201">
        <f t="shared" si="405"/>
        <v>6.54</v>
      </c>
      <c r="H10873" s="202">
        <f t="shared" si="406"/>
        <v>1.7599E-4</v>
      </c>
      <c r="I10873" s="203">
        <f t="shared" si="407"/>
        <v>163.35327502999999</v>
      </c>
      <c r="J10873" s="202">
        <f t="shared" si="408"/>
        <v>1.8166666666666667E-4</v>
      </c>
      <c r="K10873" s="203">
        <f t="shared" si="409"/>
        <v>5.3897588709827238</v>
      </c>
      <c r="L10873" s="202">
        <f t="shared" si="410"/>
        <v>1.7599E-4</v>
      </c>
      <c r="M10873" s="203">
        <f t="shared" si="411"/>
        <v>5.0980876799999999</v>
      </c>
    </row>
    <row r="10874" spans="1:13" s="204" customFormat="1" x14ac:dyDescent="0.2">
      <c r="A10874" s="84">
        <v>360</v>
      </c>
      <c r="B10874" s="198">
        <v>44197</v>
      </c>
      <c r="C10874" s="199">
        <v>12.1</v>
      </c>
      <c r="D10874" s="195">
        <f t="shared" si="404"/>
        <v>1</v>
      </c>
      <c r="E10874"/>
      <c r="F10874" s="200">
        <v>0.98</v>
      </c>
      <c r="G10874" s="201">
        <f t="shared" si="405"/>
        <v>6.54</v>
      </c>
      <c r="H10874" s="202">
        <f t="shared" si="406"/>
        <v>1.7599E-4</v>
      </c>
      <c r="I10874" s="203">
        <f t="shared" si="407"/>
        <v>163.38202357</v>
      </c>
      <c r="J10874" s="202">
        <f t="shared" si="408"/>
        <v>1.8166666666666667E-4</v>
      </c>
      <c r="K10874" s="203">
        <f t="shared" si="409"/>
        <v>5.3899405376493901</v>
      </c>
      <c r="L10874" s="202">
        <f t="shared" si="410"/>
        <v>1.7599E-4</v>
      </c>
      <c r="M10874" s="203">
        <f t="shared" si="411"/>
        <v>5.0982636699999997</v>
      </c>
    </row>
    <row r="10875" spans="1:13" s="204" customFormat="1" x14ac:dyDescent="0.2">
      <c r="A10875" s="84">
        <v>360</v>
      </c>
      <c r="B10875" s="198">
        <v>44198</v>
      </c>
      <c r="C10875" s="199">
        <v>12.1</v>
      </c>
      <c r="D10875" s="195">
        <f t="shared" si="404"/>
        <v>1</v>
      </c>
      <c r="E10875"/>
      <c r="F10875" s="200">
        <v>0.98</v>
      </c>
      <c r="G10875" s="201">
        <f t="shared" si="405"/>
        <v>6.54</v>
      </c>
      <c r="H10875" s="202">
        <f t="shared" si="406"/>
        <v>1.7599E-4</v>
      </c>
      <c r="I10875" s="203">
        <f t="shared" si="407"/>
        <v>163.41077716999999</v>
      </c>
      <c r="J10875" s="202">
        <f t="shared" si="408"/>
        <v>1.8166666666666667E-4</v>
      </c>
      <c r="K10875" s="203">
        <f t="shared" si="409"/>
        <v>5.3901222043160564</v>
      </c>
      <c r="L10875" s="202">
        <f t="shared" si="410"/>
        <v>1.7599E-4</v>
      </c>
      <c r="M10875" s="203">
        <f t="shared" si="411"/>
        <v>5.0984396600000004</v>
      </c>
    </row>
    <row r="10876" spans="1:13" s="204" customFormat="1" x14ac:dyDescent="0.2">
      <c r="A10876" s="84">
        <v>360</v>
      </c>
      <c r="B10876" s="198">
        <v>44199</v>
      </c>
      <c r="C10876" s="199">
        <v>12.1</v>
      </c>
      <c r="D10876" s="195">
        <f t="shared" si="404"/>
        <v>1</v>
      </c>
      <c r="E10876"/>
      <c r="F10876" s="200">
        <v>0.98</v>
      </c>
      <c r="G10876" s="201">
        <f t="shared" si="405"/>
        <v>6.54</v>
      </c>
      <c r="H10876" s="202">
        <f t="shared" si="406"/>
        <v>1.7599E-4</v>
      </c>
      <c r="I10876" s="203">
        <f t="shared" si="407"/>
        <v>163.43953583000001</v>
      </c>
      <c r="J10876" s="202">
        <f t="shared" si="408"/>
        <v>1.8166666666666667E-4</v>
      </c>
      <c r="K10876" s="203">
        <f t="shared" si="409"/>
        <v>5.3903038709827227</v>
      </c>
      <c r="L10876" s="202">
        <f t="shared" si="410"/>
        <v>1.7599E-4</v>
      </c>
      <c r="M10876" s="203">
        <f t="shared" si="411"/>
        <v>5.0986156500000002</v>
      </c>
    </row>
    <row r="10877" spans="1:13" s="204" customFormat="1" x14ac:dyDescent="0.2">
      <c r="A10877" s="84">
        <v>360</v>
      </c>
      <c r="B10877" s="198">
        <v>44200</v>
      </c>
      <c r="C10877" s="199">
        <v>12.23</v>
      </c>
      <c r="D10877" s="195">
        <f t="shared" ref="D10877:D10940" si="412">B10877-B10876</f>
        <v>1</v>
      </c>
      <c r="E10877"/>
      <c r="F10877" s="200">
        <v>0.98</v>
      </c>
      <c r="G10877" s="201">
        <f t="shared" si="405"/>
        <v>6.6050000000000004</v>
      </c>
      <c r="H10877" s="202">
        <f t="shared" si="406"/>
        <v>1.7767999999999999E-4</v>
      </c>
      <c r="I10877" s="203">
        <f t="shared" si="407"/>
        <v>163.46857577</v>
      </c>
      <c r="J10877" s="202">
        <f t="shared" si="408"/>
        <v>1.8347222222222224E-4</v>
      </c>
      <c r="K10877" s="203">
        <f t="shared" si="409"/>
        <v>5.3904873432049447</v>
      </c>
      <c r="L10877" s="202">
        <f t="shared" si="410"/>
        <v>1.7767999999999999E-4</v>
      </c>
      <c r="M10877" s="203">
        <f t="shared" si="411"/>
        <v>5.0987933300000003</v>
      </c>
    </row>
    <row r="10878" spans="1:13" s="204" customFormat="1" x14ac:dyDescent="0.2">
      <c r="A10878" s="84">
        <v>360</v>
      </c>
      <c r="B10878" s="198">
        <v>44201</v>
      </c>
      <c r="C10878" s="199">
        <v>12.15</v>
      </c>
      <c r="D10878" s="195">
        <f t="shared" si="412"/>
        <v>1</v>
      </c>
      <c r="E10878"/>
      <c r="F10878" s="200">
        <v>0.97</v>
      </c>
      <c r="G10878" s="201">
        <f t="shared" si="405"/>
        <v>6.5600000000000005</v>
      </c>
      <c r="H10878" s="202">
        <f t="shared" si="406"/>
        <v>1.7651E-4</v>
      </c>
      <c r="I10878" s="203">
        <f t="shared" si="407"/>
        <v>163.49742961000001</v>
      </c>
      <c r="J10878" s="202">
        <f t="shared" si="408"/>
        <v>1.8222222222222224E-4</v>
      </c>
      <c r="K10878" s="203">
        <f t="shared" si="409"/>
        <v>5.3906695654271672</v>
      </c>
      <c r="L10878" s="202">
        <f t="shared" si="410"/>
        <v>1.7651E-4</v>
      </c>
      <c r="M10878" s="203">
        <f t="shared" si="411"/>
        <v>5.0989698399999996</v>
      </c>
    </row>
    <row r="10879" spans="1:13" s="204" customFormat="1" x14ac:dyDescent="0.2">
      <c r="A10879" s="84">
        <v>360</v>
      </c>
      <c r="B10879" s="198">
        <v>44202</v>
      </c>
      <c r="C10879" s="199">
        <v>12.1</v>
      </c>
      <c r="D10879" s="195">
        <f t="shared" si="412"/>
        <v>1</v>
      </c>
      <c r="E10879"/>
      <c r="F10879" s="200">
        <v>0.96</v>
      </c>
      <c r="G10879" s="201">
        <f t="shared" si="405"/>
        <v>6.5299999999999994</v>
      </c>
      <c r="H10879" s="202">
        <f t="shared" si="406"/>
        <v>1.7573E-4</v>
      </c>
      <c r="I10879" s="203">
        <f t="shared" si="407"/>
        <v>163.52616101000001</v>
      </c>
      <c r="J10879" s="202">
        <f t="shared" si="408"/>
        <v>1.8138888888888886E-4</v>
      </c>
      <c r="K10879" s="203">
        <f t="shared" si="409"/>
        <v>5.3908509543160559</v>
      </c>
      <c r="L10879" s="202">
        <f t="shared" si="410"/>
        <v>1.7573E-4</v>
      </c>
      <c r="M10879" s="203">
        <f t="shared" si="411"/>
        <v>5.0991455700000001</v>
      </c>
    </row>
    <row r="10880" spans="1:13" s="204" customFormat="1" x14ac:dyDescent="0.2">
      <c r="A10880" s="84">
        <v>360</v>
      </c>
      <c r="B10880" s="198">
        <v>44203</v>
      </c>
      <c r="C10880" s="199">
        <v>12.08</v>
      </c>
      <c r="D10880" s="195">
        <f t="shared" si="412"/>
        <v>1</v>
      </c>
      <c r="E10880"/>
      <c r="F10880" s="200">
        <v>0.96</v>
      </c>
      <c r="G10880" s="201">
        <f t="shared" si="405"/>
        <v>6.52</v>
      </c>
      <c r="H10880" s="202">
        <f t="shared" si="406"/>
        <v>1.7547E-4</v>
      </c>
      <c r="I10880" s="203">
        <f t="shared" si="407"/>
        <v>163.55485494999999</v>
      </c>
      <c r="J10880" s="202">
        <f t="shared" si="408"/>
        <v>1.8111111111111111E-4</v>
      </c>
      <c r="K10880" s="203">
        <f t="shared" si="409"/>
        <v>5.3910320654271668</v>
      </c>
      <c r="L10880" s="202">
        <f t="shared" si="410"/>
        <v>1.7547E-4</v>
      </c>
      <c r="M10880" s="203">
        <f t="shared" si="411"/>
        <v>5.0993210400000004</v>
      </c>
    </row>
    <row r="10881" spans="1:13" s="204" customFormat="1" x14ac:dyDescent="0.2">
      <c r="A10881" s="84">
        <v>360</v>
      </c>
      <c r="B10881" s="198">
        <v>44204</v>
      </c>
      <c r="C10881" s="199">
        <v>12.05</v>
      </c>
      <c r="D10881" s="195">
        <f t="shared" si="412"/>
        <v>1</v>
      </c>
      <c r="E10881"/>
      <c r="F10881" s="200">
        <v>0.96</v>
      </c>
      <c r="G10881" s="201">
        <f t="shared" si="405"/>
        <v>6.5050000000000008</v>
      </c>
      <c r="H10881" s="202">
        <f t="shared" si="406"/>
        <v>1.7508000000000001E-4</v>
      </c>
      <c r="I10881" s="203">
        <f t="shared" si="407"/>
        <v>163.58349013</v>
      </c>
      <c r="J10881" s="202">
        <f t="shared" si="408"/>
        <v>1.8069444444444448E-4</v>
      </c>
      <c r="K10881" s="203">
        <f t="shared" si="409"/>
        <v>5.3912127598716113</v>
      </c>
      <c r="L10881" s="202">
        <f t="shared" si="410"/>
        <v>1.7508000000000001E-4</v>
      </c>
      <c r="M10881" s="203">
        <f t="shared" si="411"/>
        <v>5.0994961200000004</v>
      </c>
    </row>
    <row r="10882" spans="1:13" s="204" customFormat="1" x14ac:dyDescent="0.2">
      <c r="A10882" s="84">
        <v>360</v>
      </c>
      <c r="B10882" s="198">
        <v>44205</v>
      </c>
      <c r="C10882" s="199">
        <v>12.05</v>
      </c>
      <c r="D10882" s="195">
        <f t="shared" si="412"/>
        <v>1</v>
      </c>
      <c r="E10882"/>
      <c r="F10882" s="200">
        <v>0.96</v>
      </c>
      <c r="G10882" s="201">
        <f t="shared" si="405"/>
        <v>6.5050000000000008</v>
      </c>
      <c r="H10882" s="202">
        <f t="shared" si="406"/>
        <v>1.7508000000000001E-4</v>
      </c>
      <c r="I10882" s="203">
        <f t="shared" si="407"/>
        <v>163.61213033000001</v>
      </c>
      <c r="J10882" s="202">
        <f t="shared" si="408"/>
        <v>1.8069444444444448E-4</v>
      </c>
      <c r="K10882" s="203">
        <f t="shared" si="409"/>
        <v>5.3913934543160558</v>
      </c>
      <c r="L10882" s="202">
        <f t="shared" si="410"/>
        <v>1.7508000000000001E-4</v>
      </c>
      <c r="M10882" s="203">
        <f t="shared" si="411"/>
        <v>5.0996712000000004</v>
      </c>
    </row>
    <row r="10883" spans="1:13" s="204" customFormat="1" x14ac:dyDescent="0.2">
      <c r="A10883" s="84">
        <v>360</v>
      </c>
      <c r="B10883" s="198">
        <v>44206</v>
      </c>
      <c r="C10883" s="199">
        <v>12.05</v>
      </c>
      <c r="D10883" s="195">
        <f t="shared" si="412"/>
        <v>1</v>
      </c>
      <c r="E10883"/>
      <c r="F10883" s="200">
        <v>0.96</v>
      </c>
      <c r="G10883" s="201">
        <f t="shared" si="405"/>
        <v>6.5050000000000008</v>
      </c>
      <c r="H10883" s="202">
        <f t="shared" si="406"/>
        <v>1.7508000000000001E-4</v>
      </c>
      <c r="I10883" s="203">
        <f t="shared" si="407"/>
        <v>163.64077553999999</v>
      </c>
      <c r="J10883" s="202">
        <f t="shared" si="408"/>
        <v>1.8069444444444448E-4</v>
      </c>
      <c r="K10883" s="203">
        <f t="shared" si="409"/>
        <v>5.3915741487605002</v>
      </c>
      <c r="L10883" s="202">
        <f t="shared" si="410"/>
        <v>1.7508000000000001E-4</v>
      </c>
      <c r="M10883" s="203">
        <f t="shared" si="411"/>
        <v>5.0998462800000004</v>
      </c>
    </row>
    <row r="10884" spans="1:13" s="204" customFormat="1" x14ac:dyDescent="0.2">
      <c r="A10884" s="84">
        <v>360</v>
      </c>
      <c r="B10884" s="198">
        <v>44207</v>
      </c>
      <c r="C10884" s="199">
        <v>12.06</v>
      </c>
      <c r="D10884" s="195">
        <f t="shared" si="412"/>
        <v>1</v>
      </c>
      <c r="E10884"/>
      <c r="F10884" s="200">
        <v>0.96</v>
      </c>
      <c r="G10884" s="201">
        <f t="shared" si="405"/>
        <v>6.51</v>
      </c>
      <c r="H10884" s="202">
        <f t="shared" si="406"/>
        <v>1.7521E-4</v>
      </c>
      <c r="I10884" s="203">
        <f t="shared" si="407"/>
        <v>163.66944703999999</v>
      </c>
      <c r="J10884" s="202">
        <f t="shared" si="408"/>
        <v>1.8083333333333333E-4</v>
      </c>
      <c r="K10884" s="203">
        <f t="shared" si="409"/>
        <v>5.3917549820938335</v>
      </c>
      <c r="L10884" s="202">
        <f t="shared" si="410"/>
        <v>1.7521E-4</v>
      </c>
      <c r="M10884" s="203">
        <f t="shared" si="411"/>
        <v>5.1000214899999996</v>
      </c>
    </row>
    <row r="10885" spans="1:13" s="204" customFormat="1" x14ac:dyDescent="0.2">
      <c r="A10885" s="84">
        <v>360</v>
      </c>
      <c r="B10885" s="198">
        <v>44208</v>
      </c>
      <c r="C10885" s="199">
        <v>12.11</v>
      </c>
      <c r="D10885" s="195">
        <f t="shared" si="412"/>
        <v>1</v>
      </c>
      <c r="E10885"/>
      <c r="F10885" s="200">
        <v>0.95</v>
      </c>
      <c r="G10885" s="201">
        <f t="shared" si="405"/>
        <v>6.5299999999999994</v>
      </c>
      <c r="H10885" s="202">
        <f t="shared" si="406"/>
        <v>1.7573E-4</v>
      </c>
      <c r="I10885" s="203">
        <f t="shared" si="407"/>
        <v>163.69820867000001</v>
      </c>
      <c r="J10885" s="202">
        <f t="shared" si="408"/>
        <v>1.8138888888888886E-4</v>
      </c>
      <c r="K10885" s="203">
        <f t="shared" si="409"/>
        <v>5.3919363709827222</v>
      </c>
      <c r="L10885" s="202">
        <f t="shared" si="410"/>
        <v>1.7573E-4</v>
      </c>
      <c r="M10885" s="203">
        <f t="shared" si="411"/>
        <v>5.1001972200000001</v>
      </c>
    </row>
    <row r="10886" spans="1:13" s="204" customFormat="1" x14ac:dyDescent="0.2">
      <c r="A10886" s="84">
        <v>360</v>
      </c>
      <c r="B10886" s="198">
        <v>44209</v>
      </c>
      <c r="C10886" s="199">
        <v>12.1</v>
      </c>
      <c r="D10886" s="195">
        <f t="shared" si="412"/>
        <v>1</v>
      </c>
      <c r="E10886"/>
      <c r="F10886" s="200">
        <v>0.95</v>
      </c>
      <c r="G10886" s="201">
        <f t="shared" ref="G10886:G10949" si="413">(C10886+F10886)/2</f>
        <v>6.5249999999999995</v>
      </c>
      <c r="H10886" s="202">
        <f t="shared" si="406"/>
        <v>1.7560000000000001E-4</v>
      </c>
      <c r="I10886" s="203">
        <f t="shared" si="407"/>
        <v>163.72695408000001</v>
      </c>
      <c r="J10886" s="202">
        <f t="shared" si="408"/>
        <v>1.8124999999999999E-4</v>
      </c>
      <c r="K10886" s="203">
        <f t="shared" si="409"/>
        <v>5.392117620982722</v>
      </c>
      <c r="L10886" s="202">
        <f t="shared" si="410"/>
        <v>1.7560000000000001E-4</v>
      </c>
      <c r="M10886" s="203">
        <f t="shared" si="411"/>
        <v>5.1003728199999996</v>
      </c>
    </row>
    <row r="10887" spans="1:13" s="204" customFormat="1" x14ac:dyDescent="0.2">
      <c r="A10887" s="84">
        <v>360</v>
      </c>
      <c r="B10887" s="198">
        <v>44210</v>
      </c>
      <c r="C10887" s="199">
        <v>12.1</v>
      </c>
      <c r="D10887" s="195">
        <f t="shared" si="412"/>
        <v>1</v>
      </c>
      <c r="E10887"/>
      <c r="F10887" s="200">
        <v>0.95</v>
      </c>
      <c r="G10887" s="201">
        <f t="shared" si="413"/>
        <v>6.5249999999999995</v>
      </c>
      <c r="H10887" s="202">
        <f t="shared" si="406"/>
        <v>1.7560000000000001E-4</v>
      </c>
      <c r="I10887" s="203">
        <f t="shared" si="407"/>
        <v>163.75570453</v>
      </c>
      <c r="J10887" s="202">
        <f t="shared" si="408"/>
        <v>1.8124999999999999E-4</v>
      </c>
      <c r="K10887" s="203">
        <f t="shared" si="409"/>
        <v>5.3922988709827218</v>
      </c>
      <c r="L10887" s="202">
        <f t="shared" si="410"/>
        <v>1.7560000000000001E-4</v>
      </c>
      <c r="M10887" s="203">
        <f t="shared" si="411"/>
        <v>5.10054842</v>
      </c>
    </row>
    <row r="10888" spans="1:13" s="204" customFormat="1" x14ac:dyDescent="0.2">
      <c r="A10888" s="84">
        <v>360</v>
      </c>
      <c r="B10888" s="198">
        <v>44211</v>
      </c>
      <c r="C10888" s="199">
        <v>12.09</v>
      </c>
      <c r="D10888" s="195">
        <f t="shared" si="412"/>
        <v>1</v>
      </c>
      <c r="E10888"/>
      <c r="F10888" s="200">
        <v>0.95</v>
      </c>
      <c r="G10888" s="201">
        <f t="shared" si="413"/>
        <v>6.52</v>
      </c>
      <c r="H10888" s="202">
        <f t="shared" si="406"/>
        <v>1.7547E-4</v>
      </c>
      <c r="I10888" s="203">
        <f t="shared" si="407"/>
        <v>163.78443874000001</v>
      </c>
      <c r="J10888" s="202">
        <f t="shared" si="408"/>
        <v>1.8111111111111111E-4</v>
      </c>
      <c r="K10888" s="203">
        <f t="shared" si="409"/>
        <v>5.3924799820938327</v>
      </c>
      <c r="L10888" s="202">
        <f t="shared" si="410"/>
        <v>1.7547E-4</v>
      </c>
      <c r="M10888" s="203">
        <f t="shared" si="411"/>
        <v>5.1007238900000003</v>
      </c>
    </row>
    <row r="10889" spans="1:13" s="204" customFormat="1" x14ac:dyDescent="0.2">
      <c r="A10889" s="84">
        <v>360</v>
      </c>
      <c r="B10889" s="198">
        <v>44212</v>
      </c>
      <c r="C10889" s="199">
        <v>12.09</v>
      </c>
      <c r="D10889" s="195">
        <f t="shared" si="412"/>
        <v>1</v>
      </c>
      <c r="E10889"/>
      <c r="F10889" s="200">
        <v>0.95</v>
      </c>
      <c r="G10889" s="201">
        <f t="shared" si="413"/>
        <v>6.52</v>
      </c>
      <c r="H10889" s="202">
        <f t="shared" si="406"/>
        <v>1.7547E-4</v>
      </c>
      <c r="I10889" s="203">
        <f t="shared" si="407"/>
        <v>163.81317799999999</v>
      </c>
      <c r="J10889" s="202">
        <f t="shared" si="408"/>
        <v>1.8111111111111111E-4</v>
      </c>
      <c r="K10889" s="203">
        <f t="shared" si="409"/>
        <v>5.3926610932049437</v>
      </c>
      <c r="L10889" s="202">
        <f t="shared" si="410"/>
        <v>1.7547E-4</v>
      </c>
      <c r="M10889" s="203">
        <f t="shared" si="411"/>
        <v>5.1008993599999997</v>
      </c>
    </row>
    <row r="10890" spans="1:13" s="204" customFormat="1" x14ac:dyDescent="0.2">
      <c r="A10890" s="84">
        <v>360</v>
      </c>
      <c r="B10890" s="198">
        <v>44213</v>
      </c>
      <c r="C10890" s="199">
        <v>12.09</v>
      </c>
      <c r="D10890" s="195">
        <f t="shared" si="412"/>
        <v>1</v>
      </c>
      <c r="E10890"/>
      <c r="F10890" s="200">
        <v>0.95</v>
      </c>
      <c r="G10890" s="201">
        <f t="shared" si="413"/>
        <v>6.52</v>
      </c>
      <c r="H10890" s="202">
        <f t="shared" si="406"/>
        <v>1.7547E-4</v>
      </c>
      <c r="I10890" s="203">
        <f t="shared" si="407"/>
        <v>163.84192229999999</v>
      </c>
      <c r="J10890" s="202">
        <f t="shared" si="408"/>
        <v>1.8111111111111111E-4</v>
      </c>
      <c r="K10890" s="203">
        <f t="shared" si="409"/>
        <v>5.3928422043160547</v>
      </c>
      <c r="L10890" s="202">
        <f t="shared" si="410"/>
        <v>1.7547E-4</v>
      </c>
      <c r="M10890" s="203">
        <f t="shared" si="411"/>
        <v>5.1010748299999999</v>
      </c>
    </row>
    <row r="10891" spans="1:13" s="204" customFormat="1" x14ac:dyDescent="0.2">
      <c r="A10891" s="84">
        <v>360</v>
      </c>
      <c r="B10891" s="198">
        <v>44214</v>
      </c>
      <c r="C10891" s="199">
        <v>12.05</v>
      </c>
      <c r="D10891" s="195">
        <f t="shared" si="412"/>
        <v>1</v>
      </c>
      <c r="E10891"/>
      <c r="F10891" s="200">
        <v>0.94</v>
      </c>
      <c r="G10891" s="201">
        <f t="shared" si="413"/>
        <v>6.4950000000000001</v>
      </c>
      <c r="H10891" s="202">
        <f t="shared" si="406"/>
        <v>1.7480999999999999E-4</v>
      </c>
      <c r="I10891" s="203">
        <f t="shared" si="407"/>
        <v>163.87056351000001</v>
      </c>
      <c r="J10891" s="202">
        <f t="shared" si="408"/>
        <v>1.8041666666666667E-4</v>
      </c>
      <c r="K10891" s="203">
        <f t="shared" si="409"/>
        <v>5.3930226209827214</v>
      </c>
      <c r="L10891" s="202">
        <f t="shared" si="410"/>
        <v>1.7480999999999999E-4</v>
      </c>
      <c r="M10891" s="203">
        <f t="shared" si="411"/>
        <v>5.1012496399999998</v>
      </c>
    </row>
    <row r="10892" spans="1:13" s="204" customFormat="1" x14ac:dyDescent="0.2">
      <c r="A10892" s="84">
        <v>360</v>
      </c>
      <c r="B10892" s="198">
        <v>44215</v>
      </c>
      <c r="C10892" s="199">
        <v>12.02</v>
      </c>
      <c r="D10892" s="195">
        <f t="shared" si="412"/>
        <v>1</v>
      </c>
      <c r="E10892"/>
      <c r="F10892" s="200">
        <v>0.94</v>
      </c>
      <c r="G10892" s="201">
        <f t="shared" si="413"/>
        <v>6.4799999999999995</v>
      </c>
      <c r="H10892" s="202">
        <f t="shared" si="406"/>
        <v>1.7442E-4</v>
      </c>
      <c r="I10892" s="203">
        <f t="shared" si="407"/>
        <v>163.89914580999999</v>
      </c>
      <c r="J10892" s="202">
        <f t="shared" si="408"/>
        <v>1.7999999999999998E-4</v>
      </c>
      <c r="K10892" s="203">
        <f t="shared" si="409"/>
        <v>5.3932026209827217</v>
      </c>
      <c r="L10892" s="202">
        <f t="shared" si="410"/>
        <v>1.7442E-4</v>
      </c>
      <c r="M10892" s="203">
        <f t="shared" si="411"/>
        <v>5.1014240600000003</v>
      </c>
    </row>
    <row r="10893" spans="1:13" s="204" customFormat="1" x14ac:dyDescent="0.2">
      <c r="A10893" s="84">
        <v>360</v>
      </c>
      <c r="B10893" s="198">
        <v>44216</v>
      </c>
      <c r="C10893" s="199">
        <v>11.92</v>
      </c>
      <c r="D10893" s="195">
        <f t="shared" si="412"/>
        <v>1</v>
      </c>
      <c r="E10893"/>
      <c r="F10893" s="200">
        <v>0.94</v>
      </c>
      <c r="G10893" s="201">
        <f t="shared" si="413"/>
        <v>6.43</v>
      </c>
      <c r="H10893" s="202">
        <f t="shared" si="406"/>
        <v>1.7312E-4</v>
      </c>
      <c r="I10893" s="203">
        <f t="shared" si="407"/>
        <v>163.92752003000001</v>
      </c>
      <c r="J10893" s="202">
        <f t="shared" si="408"/>
        <v>1.786111111111111E-4</v>
      </c>
      <c r="K10893" s="203">
        <f t="shared" si="409"/>
        <v>5.3933812320938328</v>
      </c>
      <c r="L10893" s="202">
        <f t="shared" si="410"/>
        <v>1.7312E-4</v>
      </c>
      <c r="M10893" s="203">
        <f t="shared" si="411"/>
        <v>5.1015971799999997</v>
      </c>
    </row>
    <row r="10894" spans="1:13" s="204" customFormat="1" x14ac:dyDescent="0.2">
      <c r="A10894" s="84">
        <v>360</v>
      </c>
      <c r="B10894" s="198">
        <v>44217</v>
      </c>
      <c r="C10894" s="199">
        <v>11.88</v>
      </c>
      <c r="D10894" s="195">
        <f t="shared" si="412"/>
        <v>1</v>
      </c>
      <c r="E10894"/>
      <c r="F10894" s="200">
        <v>0.94</v>
      </c>
      <c r="G10894" s="201">
        <f t="shared" si="413"/>
        <v>6.41</v>
      </c>
      <c r="H10894" s="202">
        <f t="shared" si="406"/>
        <v>1.7259999999999999E-4</v>
      </c>
      <c r="I10894" s="203">
        <f t="shared" si="407"/>
        <v>163.95581392</v>
      </c>
      <c r="J10894" s="202">
        <f t="shared" si="408"/>
        <v>1.7805555555555557E-4</v>
      </c>
      <c r="K10894" s="203">
        <f t="shared" si="409"/>
        <v>5.3935592876493885</v>
      </c>
      <c r="L10894" s="202">
        <f t="shared" si="410"/>
        <v>1.7259999999999999E-4</v>
      </c>
      <c r="M10894" s="203">
        <f t="shared" si="411"/>
        <v>5.1017697799999997</v>
      </c>
    </row>
    <row r="10895" spans="1:13" s="204" customFormat="1" x14ac:dyDescent="0.2">
      <c r="A10895" s="84">
        <v>360</v>
      </c>
      <c r="B10895" s="198">
        <v>44218</v>
      </c>
      <c r="C10895" s="199">
        <v>11.95</v>
      </c>
      <c r="D10895" s="195">
        <f t="shared" si="412"/>
        <v>1</v>
      </c>
      <c r="E10895"/>
      <c r="F10895" s="200">
        <v>0.95</v>
      </c>
      <c r="G10895" s="201">
        <f t="shared" si="413"/>
        <v>6.4499999999999993</v>
      </c>
      <c r="H10895" s="202">
        <f t="shared" si="406"/>
        <v>1.7364E-4</v>
      </c>
      <c r="I10895" s="203">
        <f t="shared" si="407"/>
        <v>163.98428321</v>
      </c>
      <c r="J10895" s="202">
        <f t="shared" si="408"/>
        <v>1.7916666666666664E-4</v>
      </c>
      <c r="K10895" s="203">
        <f t="shared" si="409"/>
        <v>5.3937384543160549</v>
      </c>
      <c r="L10895" s="202">
        <f t="shared" si="410"/>
        <v>1.7364E-4</v>
      </c>
      <c r="M10895" s="203">
        <f t="shared" si="411"/>
        <v>5.1019434199999996</v>
      </c>
    </row>
    <row r="10896" spans="1:13" s="204" customFormat="1" x14ac:dyDescent="0.2">
      <c r="A10896" s="84">
        <v>360</v>
      </c>
      <c r="B10896" s="198">
        <v>44219</v>
      </c>
      <c r="C10896" s="199">
        <v>11.95</v>
      </c>
      <c r="D10896" s="195">
        <f t="shared" si="412"/>
        <v>1</v>
      </c>
      <c r="E10896"/>
      <c r="F10896" s="200">
        <v>0.95</v>
      </c>
      <c r="G10896" s="201">
        <f t="shared" si="413"/>
        <v>6.4499999999999993</v>
      </c>
      <c r="H10896" s="202">
        <f t="shared" si="406"/>
        <v>1.7364E-4</v>
      </c>
      <c r="I10896" s="203">
        <f t="shared" si="407"/>
        <v>164.01275744</v>
      </c>
      <c r="J10896" s="202">
        <f t="shared" si="408"/>
        <v>1.7916666666666664E-4</v>
      </c>
      <c r="K10896" s="203">
        <f t="shared" si="409"/>
        <v>5.3939176209827213</v>
      </c>
      <c r="L10896" s="202">
        <f t="shared" si="410"/>
        <v>1.7364E-4</v>
      </c>
      <c r="M10896" s="203">
        <f t="shared" si="411"/>
        <v>5.1021170600000003</v>
      </c>
    </row>
    <row r="10897" spans="1:13" s="204" customFormat="1" x14ac:dyDescent="0.2">
      <c r="A10897" s="84">
        <v>360</v>
      </c>
      <c r="B10897" s="198">
        <v>44220</v>
      </c>
      <c r="C10897" s="199">
        <v>11.95</v>
      </c>
      <c r="D10897" s="195">
        <f t="shared" si="412"/>
        <v>1</v>
      </c>
      <c r="E10897"/>
      <c r="F10897" s="200">
        <v>0.95</v>
      </c>
      <c r="G10897" s="201">
        <f t="shared" si="413"/>
        <v>6.4499999999999993</v>
      </c>
      <c r="H10897" s="202">
        <f t="shared" si="406"/>
        <v>1.7364E-4</v>
      </c>
      <c r="I10897" s="203">
        <f t="shared" si="407"/>
        <v>164.04123662000001</v>
      </c>
      <c r="J10897" s="202">
        <f t="shared" si="408"/>
        <v>1.7916666666666664E-4</v>
      </c>
      <c r="K10897" s="203">
        <f t="shared" si="409"/>
        <v>5.3940967876493877</v>
      </c>
      <c r="L10897" s="202">
        <f t="shared" si="410"/>
        <v>1.7364E-4</v>
      </c>
      <c r="M10897" s="203">
        <f t="shared" si="411"/>
        <v>5.1022907000000002</v>
      </c>
    </row>
    <row r="10898" spans="1:13" s="204" customFormat="1" x14ac:dyDescent="0.2">
      <c r="A10898" s="84">
        <v>360</v>
      </c>
      <c r="B10898" s="198">
        <v>44221</v>
      </c>
      <c r="C10898" s="199">
        <v>11.95</v>
      </c>
      <c r="D10898" s="195">
        <f t="shared" si="412"/>
        <v>1</v>
      </c>
      <c r="E10898"/>
      <c r="F10898" s="200">
        <v>0.94</v>
      </c>
      <c r="G10898" s="201">
        <f t="shared" si="413"/>
        <v>6.4449999999999994</v>
      </c>
      <c r="H10898" s="202">
        <f t="shared" si="406"/>
        <v>1.7351000000000001E-4</v>
      </c>
      <c r="I10898" s="203">
        <f t="shared" si="407"/>
        <v>164.06969941</v>
      </c>
      <c r="J10898" s="202">
        <f t="shared" si="408"/>
        <v>1.7902777777777776E-4</v>
      </c>
      <c r="K10898" s="203">
        <f t="shared" si="409"/>
        <v>5.3942758154271653</v>
      </c>
      <c r="L10898" s="202">
        <f t="shared" si="410"/>
        <v>1.7351000000000001E-4</v>
      </c>
      <c r="M10898" s="203">
        <f t="shared" si="411"/>
        <v>5.1024642099999999</v>
      </c>
    </row>
    <row r="10899" spans="1:13" s="204" customFormat="1" x14ac:dyDescent="0.2">
      <c r="A10899" s="84">
        <v>360</v>
      </c>
      <c r="B10899" s="198">
        <v>44222</v>
      </c>
      <c r="C10899" s="199">
        <v>11.98</v>
      </c>
      <c r="D10899" s="195">
        <f t="shared" si="412"/>
        <v>1</v>
      </c>
      <c r="E10899"/>
      <c r="F10899" s="200">
        <v>0.93</v>
      </c>
      <c r="G10899" s="201">
        <f t="shared" si="413"/>
        <v>6.4550000000000001</v>
      </c>
      <c r="H10899" s="202">
        <f t="shared" si="406"/>
        <v>1.7377000000000001E-4</v>
      </c>
      <c r="I10899" s="203">
        <f t="shared" si="407"/>
        <v>164.09820980000001</v>
      </c>
      <c r="J10899" s="202">
        <f t="shared" si="408"/>
        <v>1.7930555555555554E-4</v>
      </c>
      <c r="K10899" s="203">
        <f t="shared" si="409"/>
        <v>5.3944551209827205</v>
      </c>
      <c r="L10899" s="202">
        <f t="shared" si="410"/>
        <v>1.7377000000000001E-4</v>
      </c>
      <c r="M10899" s="203">
        <f t="shared" si="411"/>
        <v>5.1026379799999999</v>
      </c>
    </row>
    <row r="10900" spans="1:13" s="204" customFormat="1" x14ac:dyDescent="0.2">
      <c r="A10900" s="84">
        <v>360</v>
      </c>
      <c r="B10900" s="198">
        <v>44223</v>
      </c>
      <c r="C10900" s="199">
        <v>11.95</v>
      </c>
      <c r="D10900" s="195">
        <f t="shared" si="412"/>
        <v>1</v>
      </c>
      <c r="E10900"/>
      <c r="F10900" s="200">
        <v>0.94</v>
      </c>
      <c r="G10900" s="201">
        <f t="shared" si="413"/>
        <v>6.4449999999999994</v>
      </c>
      <c r="H10900" s="202">
        <f t="shared" si="406"/>
        <v>1.7351000000000001E-4</v>
      </c>
      <c r="I10900" s="203">
        <f t="shared" si="407"/>
        <v>164.12668248</v>
      </c>
      <c r="J10900" s="202">
        <f t="shared" si="408"/>
        <v>1.7902777777777776E-4</v>
      </c>
      <c r="K10900" s="203">
        <f t="shared" si="409"/>
        <v>5.3946341487604981</v>
      </c>
      <c r="L10900" s="202">
        <f t="shared" si="410"/>
        <v>1.7351000000000001E-4</v>
      </c>
      <c r="M10900" s="203">
        <f t="shared" si="411"/>
        <v>5.1028114899999997</v>
      </c>
    </row>
    <row r="10901" spans="1:13" s="204" customFormat="1" x14ac:dyDescent="0.2">
      <c r="A10901" s="84">
        <v>360</v>
      </c>
      <c r="B10901" s="198">
        <v>44224</v>
      </c>
      <c r="C10901" s="199">
        <v>11.96</v>
      </c>
      <c r="D10901" s="195">
        <f t="shared" si="412"/>
        <v>1</v>
      </c>
      <c r="E10901"/>
      <c r="F10901" s="200">
        <v>0.94</v>
      </c>
      <c r="G10901" s="201">
        <f t="shared" si="413"/>
        <v>6.45</v>
      </c>
      <c r="H10901" s="202">
        <f t="shared" si="406"/>
        <v>1.7364E-4</v>
      </c>
      <c r="I10901" s="203">
        <f t="shared" si="407"/>
        <v>164.15518144000001</v>
      </c>
      <c r="J10901" s="202">
        <f t="shared" si="408"/>
        <v>1.7916666666666667E-4</v>
      </c>
      <c r="K10901" s="203">
        <f t="shared" si="409"/>
        <v>5.3948133154271645</v>
      </c>
      <c r="L10901" s="202">
        <f t="shared" si="410"/>
        <v>1.7364E-4</v>
      </c>
      <c r="M10901" s="203">
        <f t="shared" si="411"/>
        <v>5.1029851300000004</v>
      </c>
    </row>
    <row r="10902" spans="1:13" s="204" customFormat="1" x14ac:dyDescent="0.2">
      <c r="A10902" s="84">
        <v>360</v>
      </c>
      <c r="B10902" s="198">
        <v>44225</v>
      </c>
      <c r="C10902" s="199">
        <v>11.93</v>
      </c>
      <c r="D10902" s="195">
        <f t="shared" si="412"/>
        <v>1</v>
      </c>
      <c r="E10902"/>
      <c r="F10902" s="200">
        <v>0.94</v>
      </c>
      <c r="G10902" s="201">
        <f t="shared" si="413"/>
        <v>6.4349999999999996</v>
      </c>
      <c r="H10902" s="202">
        <f t="shared" si="406"/>
        <v>1.7325000000000001E-4</v>
      </c>
      <c r="I10902" s="203">
        <f t="shared" si="407"/>
        <v>164.18362132999999</v>
      </c>
      <c r="J10902" s="202">
        <f t="shared" si="408"/>
        <v>1.7874999999999998E-4</v>
      </c>
      <c r="K10902" s="203">
        <f t="shared" si="409"/>
        <v>5.3949920654271644</v>
      </c>
      <c r="L10902" s="202">
        <f t="shared" si="410"/>
        <v>1.7325000000000001E-4</v>
      </c>
      <c r="M10902" s="203">
        <f t="shared" si="411"/>
        <v>5.10315838</v>
      </c>
    </row>
    <row r="10903" spans="1:13" s="204" customFormat="1" x14ac:dyDescent="0.2">
      <c r="A10903" s="84">
        <v>360</v>
      </c>
      <c r="B10903" s="198">
        <v>44226</v>
      </c>
      <c r="C10903" s="199">
        <v>11.93</v>
      </c>
      <c r="D10903" s="195">
        <f t="shared" si="412"/>
        <v>1</v>
      </c>
      <c r="E10903"/>
      <c r="F10903" s="200">
        <v>0.94</v>
      </c>
      <c r="G10903" s="201">
        <f t="shared" si="413"/>
        <v>6.4349999999999996</v>
      </c>
      <c r="H10903" s="202">
        <f t="shared" si="406"/>
        <v>1.7325000000000001E-4</v>
      </c>
      <c r="I10903" s="203">
        <f t="shared" si="407"/>
        <v>164.21206613999999</v>
      </c>
      <c r="J10903" s="202">
        <f t="shared" si="408"/>
        <v>1.7874999999999998E-4</v>
      </c>
      <c r="K10903" s="203">
        <f t="shared" si="409"/>
        <v>5.3951708154271643</v>
      </c>
      <c r="L10903" s="202">
        <f t="shared" si="410"/>
        <v>1.7325000000000001E-4</v>
      </c>
      <c r="M10903" s="203">
        <f t="shared" si="411"/>
        <v>5.1033316299999996</v>
      </c>
    </row>
    <row r="10904" spans="1:13" s="204" customFormat="1" x14ac:dyDescent="0.2">
      <c r="A10904" s="84">
        <v>360</v>
      </c>
      <c r="B10904" s="198">
        <v>44227</v>
      </c>
      <c r="C10904" s="199">
        <v>11.93</v>
      </c>
      <c r="D10904" s="195">
        <f t="shared" si="412"/>
        <v>1</v>
      </c>
      <c r="E10904"/>
      <c r="F10904" s="200">
        <v>0.94</v>
      </c>
      <c r="G10904" s="201">
        <f t="shared" si="413"/>
        <v>6.4349999999999996</v>
      </c>
      <c r="H10904" s="202">
        <f t="shared" si="406"/>
        <v>1.7325000000000001E-4</v>
      </c>
      <c r="I10904" s="203">
        <f t="shared" si="407"/>
        <v>164.24051588</v>
      </c>
      <c r="J10904" s="202">
        <f t="shared" si="408"/>
        <v>1.7874999999999998E-4</v>
      </c>
      <c r="K10904" s="203">
        <f t="shared" si="409"/>
        <v>5.3953495654271642</v>
      </c>
      <c r="L10904" s="202">
        <f t="shared" si="410"/>
        <v>1.7325000000000001E-4</v>
      </c>
      <c r="M10904" s="203">
        <f t="shared" si="411"/>
        <v>5.10350488</v>
      </c>
    </row>
    <row r="10905" spans="1:13" s="204" customFormat="1" x14ac:dyDescent="0.2">
      <c r="A10905" s="84">
        <v>360</v>
      </c>
      <c r="B10905" s="198">
        <v>44228</v>
      </c>
      <c r="C10905" s="199">
        <v>11.95</v>
      </c>
      <c r="D10905" s="195">
        <f t="shared" si="412"/>
        <v>1</v>
      </c>
      <c r="E10905"/>
      <c r="F10905" s="200">
        <v>0.94</v>
      </c>
      <c r="G10905" s="201">
        <f t="shared" si="413"/>
        <v>6.4449999999999994</v>
      </c>
      <c r="H10905" s="202">
        <f t="shared" si="406"/>
        <v>1.7351000000000001E-4</v>
      </c>
      <c r="I10905" s="203">
        <f t="shared" si="407"/>
        <v>164.26901325</v>
      </c>
      <c r="J10905" s="202">
        <f t="shared" si="408"/>
        <v>1.7902777777777776E-4</v>
      </c>
      <c r="K10905" s="203">
        <f t="shared" si="409"/>
        <v>5.3955285932049417</v>
      </c>
      <c r="L10905" s="202">
        <f t="shared" si="410"/>
        <v>1.7351000000000001E-4</v>
      </c>
      <c r="M10905" s="203">
        <f t="shared" si="411"/>
        <v>5.1036783899999998</v>
      </c>
    </row>
    <row r="10906" spans="1:13" s="204" customFormat="1" x14ac:dyDescent="0.2">
      <c r="A10906" s="84">
        <v>360</v>
      </c>
      <c r="B10906" s="198">
        <v>44229</v>
      </c>
      <c r="C10906" s="199">
        <v>11.96</v>
      </c>
      <c r="D10906" s="195">
        <f t="shared" si="412"/>
        <v>1</v>
      </c>
      <c r="E10906"/>
      <c r="F10906" s="200">
        <v>0.93</v>
      </c>
      <c r="G10906" s="201">
        <f t="shared" si="413"/>
        <v>6.4450000000000003</v>
      </c>
      <c r="H10906" s="202">
        <f t="shared" si="406"/>
        <v>1.7351000000000001E-4</v>
      </c>
      <c r="I10906" s="203">
        <f t="shared" si="407"/>
        <v>164.29751557</v>
      </c>
      <c r="J10906" s="202">
        <f t="shared" si="408"/>
        <v>1.7902777777777779E-4</v>
      </c>
      <c r="K10906" s="203">
        <f t="shared" si="409"/>
        <v>5.3957076209827193</v>
      </c>
      <c r="L10906" s="202">
        <f t="shared" si="410"/>
        <v>1.7351000000000001E-4</v>
      </c>
      <c r="M10906" s="203">
        <f t="shared" si="411"/>
        <v>5.1038519000000004</v>
      </c>
    </row>
    <row r="10907" spans="1:13" s="204" customFormat="1" x14ac:dyDescent="0.2">
      <c r="A10907" s="84">
        <v>360</v>
      </c>
      <c r="B10907" s="198">
        <v>44230</v>
      </c>
      <c r="C10907" s="199">
        <v>11.89</v>
      </c>
      <c r="D10907" s="195">
        <f t="shared" si="412"/>
        <v>1</v>
      </c>
      <c r="E10907"/>
      <c r="F10907" s="200">
        <v>0.93</v>
      </c>
      <c r="G10907" s="201">
        <f t="shared" si="413"/>
        <v>6.41</v>
      </c>
      <c r="H10907" s="202">
        <f t="shared" si="406"/>
        <v>1.7259999999999999E-4</v>
      </c>
      <c r="I10907" s="203">
        <f t="shared" si="407"/>
        <v>164.32587332</v>
      </c>
      <c r="J10907" s="202">
        <f t="shared" si="408"/>
        <v>1.7805555555555557E-4</v>
      </c>
      <c r="K10907" s="203">
        <f t="shared" si="409"/>
        <v>5.395885676538275</v>
      </c>
      <c r="L10907" s="202">
        <f t="shared" si="410"/>
        <v>1.7259999999999999E-4</v>
      </c>
      <c r="M10907" s="203">
        <f t="shared" si="411"/>
        <v>5.1040245000000004</v>
      </c>
    </row>
    <row r="10908" spans="1:13" s="204" customFormat="1" x14ac:dyDescent="0.2">
      <c r="A10908" s="84">
        <v>360</v>
      </c>
      <c r="B10908" s="198">
        <v>44231</v>
      </c>
      <c r="C10908" s="199">
        <v>11.88</v>
      </c>
      <c r="D10908" s="195">
        <f t="shared" si="412"/>
        <v>1</v>
      </c>
      <c r="E10908"/>
      <c r="F10908" s="200">
        <v>0.93</v>
      </c>
      <c r="G10908" s="201">
        <f t="shared" si="413"/>
        <v>6.4050000000000002</v>
      </c>
      <c r="H10908" s="202">
        <f t="shared" si="406"/>
        <v>1.7247000000000001E-4</v>
      </c>
      <c r="I10908" s="203">
        <f t="shared" si="407"/>
        <v>164.35421460000001</v>
      </c>
      <c r="J10908" s="202">
        <f t="shared" si="408"/>
        <v>1.7791666666666666E-4</v>
      </c>
      <c r="K10908" s="203">
        <f t="shared" si="409"/>
        <v>5.3960635932049419</v>
      </c>
      <c r="L10908" s="202">
        <f t="shared" si="410"/>
        <v>1.7247000000000001E-4</v>
      </c>
      <c r="M10908" s="203">
        <f t="shared" si="411"/>
        <v>5.1041969700000003</v>
      </c>
    </row>
    <row r="10909" spans="1:13" s="204" customFormat="1" x14ac:dyDescent="0.2">
      <c r="A10909" s="84">
        <v>360</v>
      </c>
      <c r="B10909" s="198">
        <v>44232</v>
      </c>
      <c r="C10909" s="199">
        <v>11.83</v>
      </c>
      <c r="D10909" s="195">
        <f t="shared" si="412"/>
        <v>1</v>
      </c>
      <c r="E10909"/>
      <c r="F10909" s="200">
        <v>0.94</v>
      </c>
      <c r="G10909" s="201">
        <f t="shared" si="413"/>
        <v>6.3849999999999998</v>
      </c>
      <c r="H10909" s="202">
        <f t="shared" si="406"/>
        <v>1.7194000000000001E-4</v>
      </c>
      <c r="I10909" s="203">
        <f t="shared" si="407"/>
        <v>164.38247365999999</v>
      </c>
      <c r="J10909" s="202">
        <f t="shared" si="408"/>
        <v>1.773611111111111E-4</v>
      </c>
      <c r="K10909" s="203">
        <f t="shared" si="409"/>
        <v>5.3962409543160534</v>
      </c>
      <c r="L10909" s="202">
        <f t="shared" si="410"/>
        <v>1.7194000000000001E-4</v>
      </c>
      <c r="M10909" s="203">
        <f t="shared" si="411"/>
        <v>5.1043689099999998</v>
      </c>
    </row>
    <row r="10910" spans="1:13" s="204" customFormat="1" x14ac:dyDescent="0.2">
      <c r="A10910" s="84">
        <v>360</v>
      </c>
      <c r="B10910" s="198">
        <v>44233</v>
      </c>
      <c r="C10910" s="199">
        <v>11.83</v>
      </c>
      <c r="D10910" s="195">
        <f t="shared" si="412"/>
        <v>1</v>
      </c>
      <c r="E10910"/>
      <c r="F10910" s="200">
        <v>0.94</v>
      </c>
      <c r="G10910" s="201">
        <f t="shared" si="413"/>
        <v>6.3849999999999998</v>
      </c>
      <c r="H10910" s="202">
        <f t="shared" si="406"/>
        <v>1.7194000000000001E-4</v>
      </c>
      <c r="I10910" s="203">
        <f t="shared" si="407"/>
        <v>164.41073757999999</v>
      </c>
      <c r="J10910" s="202">
        <f t="shared" si="408"/>
        <v>1.773611111111111E-4</v>
      </c>
      <c r="K10910" s="203">
        <f t="shared" si="409"/>
        <v>5.396418315427165</v>
      </c>
      <c r="L10910" s="202">
        <f t="shared" si="410"/>
        <v>1.7194000000000001E-4</v>
      </c>
      <c r="M10910" s="203">
        <f t="shared" si="411"/>
        <v>5.1045408500000002</v>
      </c>
    </row>
    <row r="10911" spans="1:13" s="204" customFormat="1" x14ac:dyDescent="0.2">
      <c r="A10911" s="84">
        <v>360</v>
      </c>
      <c r="B10911" s="198">
        <v>44234</v>
      </c>
      <c r="C10911" s="199">
        <v>11.83</v>
      </c>
      <c r="D10911" s="195">
        <f t="shared" si="412"/>
        <v>1</v>
      </c>
      <c r="E10911"/>
      <c r="F10911" s="200">
        <v>0.94</v>
      </c>
      <c r="G10911" s="201">
        <f t="shared" si="413"/>
        <v>6.3849999999999998</v>
      </c>
      <c r="H10911" s="202">
        <f t="shared" si="406"/>
        <v>1.7194000000000001E-4</v>
      </c>
      <c r="I10911" s="203">
        <f t="shared" si="407"/>
        <v>164.43900636000001</v>
      </c>
      <c r="J10911" s="202">
        <f t="shared" si="408"/>
        <v>1.773611111111111E-4</v>
      </c>
      <c r="K10911" s="203">
        <f t="shared" si="409"/>
        <v>5.3965956765382765</v>
      </c>
      <c r="L10911" s="202">
        <f t="shared" si="410"/>
        <v>1.7194000000000001E-4</v>
      </c>
      <c r="M10911" s="203">
        <f t="shared" si="411"/>
        <v>5.1047127899999998</v>
      </c>
    </row>
    <row r="10912" spans="1:13" s="204" customFormat="1" x14ac:dyDescent="0.2">
      <c r="A10912" s="84">
        <v>360</v>
      </c>
      <c r="B10912" s="198">
        <v>44235</v>
      </c>
      <c r="C10912" s="199">
        <v>11.78</v>
      </c>
      <c r="D10912" s="195">
        <f t="shared" si="412"/>
        <v>1</v>
      </c>
      <c r="E10912"/>
      <c r="F10912" s="200">
        <v>0.93</v>
      </c>
      <c r="G10912" s="201">
        <f t="shared" si="413"/>
        <v>6.3549999999999995</v>
      </c>
      <c r="H10912" s="202">
        <f t="shared" si="406"/>
        <v>1.7116000000000001E-4</v>
      </c>
      <c r="I10912" s="203">
        <f t="shared" si="407"/>
        <v>164.46715173999999</v>
      </c>
      <c r="J10912" s="202">
        <f t="shared" si="408"/>
        <v>1.7652777777777776E-4</v>
      </c>
      <c r="K10912" s="203">
        <f t="shared" si="409"/>
        <v>5.3967722043160542</v>
      </c>
      <c r="L10912" s="202">
        <f t="shared" si="410"/>
        <v>1.7116000000000001E-4</v>
      </c>
      <c r="M10912" s="203">
        <f t="shared" si="411"/>
        <v>5.1048839499999996</v>
      </c>
    </row>
    <row r="10913" spans="1:13" s="204" customFormat="1" x14ac:dyDescent="0.2">
      <c r="A10913" s="84">
        <v>360</v>
      </c>
      <c r="B10913" s="198">
        <v>44236</v>
      </c>
      <c r="C10913" s="199">
        <v>11.78</v>
      </c>
      <c r="D10913" s="195">
        <f t="shared" si="412"/>
        <v>1</v>
      </c>
      <c r="E10913"/>
      <c r="F10913" s="200">
        <v>0.92</v>
      </c>
      <c r="G10913" s="201">
        <f t="shared" si="413"/>
        <v>6.35</v>
      </c>
      <c r="H10913" s="202">
        <f t="shared" si="406"/>
        <v>1.7102999999999999E-4</v>
      </c>
      <c r="I10913" s="203">
        <f t="shared" si="407"/>
        <v>164.49528056</v>
      </c>
      <c r="J10913" s="202">
        <f t="shared" si="408"/>
        <v>1.7638888888888888E-4</v>
      </c>
      <c r="K10913" s="203">
        <f t="shared" si="409"/>
        <v>5.396948593204943</v>
      </c>
      <c r="L10913" s="202">
        <f t="shared" si="410"/>
        <v>1.7102999999999999E-4</v>
      </c>
      <c r="M10913" s="203">
        <f t="shared" si="411"/>
        <v>5.1050549800000002</v>
      </c>
    </row>
    <row r="10914" spans="1:13" s="204" customFormat="1" x14ac:dyDescent="0.2">
      <c r="A10914" s="84">
        <v>360</v>
      </c>
      <c r="B10914" s="198">
        <v>44237</v>
      </c>
      <c r="C10914" s="199">
        <v>11.78</v>
      </c>
      <c r="D10914" s="195">
        <f t="shared" si="412"/>
        <v>1</v>
      </c>
      <c r="E10914"/>
      <c r="F10914" s="200">
        <v>0.93</v>
      </c>
      <c r="G10914" s="201">
        <f t="shared" si="413"/>
        <v>6.3549999999999995</v>
      </c>
      <c r="H10914" s="202">
        <f t="shared" si="406"/>
        <v>1.7116000000000001E-4</v>
      </c>
      <c r="I10914" s="203">
        <f t="shared" si="407"/>
        <v>164.52343557</v>
      </c>
      <c r="J10914" s="202">
        <f t="shared" si="408"/>
        <v>1.7652777777777776E-4</v>
      </c>
      <c r="K10914" s="203">
        <f t="shared" si="409"/>
        <v>5.3971251209827207</v>
      </c>
      <c r="L10914" s="202">
        <f t="shared" si="410"/>
        <v>1.7116000000000001E-4</v>
      </c>
      <c r="M10914" s="203">
        <f t="shared" si="411"/>
        <v>5.1052261400000001</v>
      </c>
    </row>
    <row r="10915" spans="1:13" s="204" customFormat="1" x14ac:dyDescent="0.2">
      <c r="A10915" s="84">
        <v>360</v>
      </c>
      <c r="B10915" s="198">
        <v>44238</v>
      </c>
      <c r="C10915" s="199">
        <v>11.76</v>
      </c>
      <c r="D10915" s="195">
        <f t="shared" si="412"/>
        <v>1</v>
      </c>
      <c r="E10915"/>
      <c r="F10915" s="200">
        <v>0.92</v>
      </c>
      <c r="G10915" s="201">
        <f t="shared" si="413"/>
        <v>6.34</v>
      </c>
      <c r="H10915" s="202">
        <f t="shared" si="406"/>
        <v>1.7076999999999999E-4</v>
      </c>
      <c r="I10915" s="203">
        <f t="shared" si="407"/>
        <v>164.55153124</v>
      </c>
      <c r="J10915" s="202">
        <f t="shared" si="408"/>
        <v>1.761111111111111E-4</v>
      </c>
      <c r="K10915" s="203">
        <f t="shared" si="409"/>
        <v>5.3973012320938318</v>
      </c>
      <c r="L10915" s="202">
        <f t="shared" si="410"/>
        <v>1.7076999999999999E-4</v>
      </c>
      <c r="M10915" s="203">
        <f t="shared" si="411"/>
        <v>5.1053969099999996</v>
      </c>
    </row>
    <row r="10916" spans="1:13" s="204" customFormat="1" x14ac:dyDescent="0.2">
      <c r="A10916" s="84">
        <v>360</v>
      </c>
      <c r="B10916" s="198">
        <v>44239</v>
      </c>
      <c r="C10916" s="199">
        <v>11.75</v>
      </c>
      <c r="D10916" s="195">
        <f t="shared" si="412"/>
        <v>1</v>
      </c>
      <c r="E10916"/>
      <c r="F10916" s="200">
        <v>0.91</v>
      </c>
      <c r="G10916" s="201">
        <f t="shared" si="413"/>
        <v>6.33</v>
      </c>
      <c r="H10916" s="202">
        <f t="shared" si="406"/>
        <v>1.7050999999999999E-4</v>
      </c>
      <c r="I10916" s="203">
        <f t="shared" si="407"/>
        <v>164.57958891999999</v>
      </c>
      <c r="J10916" s="202">
        <f t="shared" si="408"/>
        <v>1.7583333333333334E-4</v>
      </c>
      <c r="K10916" s="203">
        <f t="shared" si="409"/>
        <v>5.3974770654271653</v>
      </c>
      <c r="L10916" s="202">
        <f t="shared" si="410"/>
        <v>1.7050999999999999E-4</v>
      </c>
      <c r="M10916" s="203">
        <f t="shared" si="411"/>
        <v>5.1055674199999999</v>
      </c>
    </row>
    <row r="10917" spans="1:13" s="204" customFormat="1" x14ac:dyDescent="0.2">
      <c r="A10917" s="84">
        <v>360</v>
      </c>
      <c r="B10917" s="198">
        <v>44240</v>
      </c>
      <c r="C10917" s="199">
        <v>11.75</v>
      </c>
      <c r="D10917" s="195">
        <f t="shared" si="412"/>
        <v>1</v>
      </c>
      <c r="E10917"/>
      <c r="F10917" s="200">
        <v>0.91</v>
      </c>
      <c r="G10917" s="201">
        <f t="shared" si="413"/>
        <v>6.33</v>
      </c>
      <c r="H10917" s="202">
        <f t="shared" si="406"/>
        <v>1.7050999999999999E-4</v>
      </c>
      <c r="I10917" s="203">
        <f t="shared" si="407"/>
        <v>164.60765139</v>
      </c>
      <c r="J10917" s="202">
        <f t="shared" si="408"/>
        <v>1.7583333333333334E-4</v>
      </c>
      <c r="K10917" s="203">
        <f t="shared" si="409"/>
        <v>5.3976528987604988</v>
      </c>
      <c r="L10917" s="202">
        <f t="shared" si="410"/>
        <v>1.7050999999999999E-4</v>
      </c>
      <c r="M10917" s="203">
        <f t="shared" si="411"/>
        <v>5.1057379300000001</v>
      </c>
    </row>
    <row r="10918" spans="1:13" s="204" customFormat="1" x14ac:dyDescent="0.2">
      <c r="A10918" s="84">
        <v>360</v>
      </c>
      <c r="B10918" s="198">
        <v>44241</v>
      </c>
      <c r="C10918" s="199">
        <v>11.75</v>
      </c>
      <c r="D10918" s="195">
        <f t="shared" si="412"/>
        <v>1</v>
      </c>
      <c r="E10918"/>
      <c r="F10918" s="200">
        <v>0.91</v>
      </c>
      <c r="G10918" s="201">
        <f t="shared" si="413"/>
        <v>6.33</v>
      </c>
      <c r="H10918" s="202">
        <f t="shared" si="406"/>
        <v>1.7050999999999999E-4</v>
      </c>
      <c r="I10918" s="203">
        <f t="shared" si="407"/>
        <v>164.63571863999999</v>
      </c>
      <c r="J10918" s="202">
        <f t="shared" si="408"/>
        <v>1.7583333333333334E-4</v>
      </c>
      <c r="K10918" s="203">
        <f t="shared" si="409"/>
        <v>5.3978287320938323</v>
      </c>
      <c r="L10918" s="202">
        <f t="shared" si="410"/>
        <v>1.7050999999999999E-4</v>
      </c>
      <c r="M10918" s="203">
        <f t="shared" si="411"/>
        <v>5.1059084400000003</v>
      </c>
    </row>
    <row r="10919" spans="1:13" s="204" customFormat="1" x14ac:dyDescent="0.2">
      <c r="A10919" s="84">
        <v>360</v>
      </c>
      <c r="B10919" s="198">
        <v>44242</v>
      </c>
      <c r="C10919" s="199">
        <v>11.75</v>
      </c>
      <c r="D10919" s="195">
        <f t="shared" si="412"/>
        <v>1</v>
      </c>
      <c r="E10919"/>
      <c r="F10919" s="200">
        <v>0.92</v>
      </c>
      <c r="G10919" s="201">
        <f t="shared" si="413"/>
        <v>6.335</v>
      </c>
      <c r="H10919" s="202">
        <f t="shared" si="406"/>
        <v>1.7064000000000001E-4</v>
      </c>
      <c r="I10919" s="203">
        <f t="shared" si="407"/>
        <v>164.66381208000001</v>
      </c>
      <c r="J10919" s="202">
        <f t="shared" si="408"/>
        <v>1.7597222222222222E-4</v>
      </c>
      <c r="K10919" s="203">
        <f t="shared" si="409"/>
        <v>5.3980047043160546</v>
      </c>
      <c r="L10919" s="202">
        <f t="shared" si="410"/>
        <v>1.7064000000000001E-4</v>
      </c>
      <c r="M10919" s="203">
        <f t="shared" si="411"/>
        <v>5.1060790799999998</v>
      </c>
    </row>
    <row r="10920" spans="1:13" s="204" customFormat="1" x14ac:dyDescent="0.2">
      <c r="A10920" s="84">
        <v>360</v>
      </c>
      <c r="B10920" s="198">
        <v>44243</v>
      </c>
      <c r="C10920" s="199">
        <v>11.39</v>
      </c>
      <c r="D10920" s="195">
        <f t="shared" si="412"/>
        <v>1</v>
      </c>
      <c r="E10920"/>
      <c r="F10920" s="200">
        <v>0.91</v>
      </c>
      <c r="G10920" s="201">
        <f t="shared" si="413"/>
        <v>6.15</v>
      </c>
      <c r="H10920" s="202">
        <f t="shared" si="406"/>
        <v>1.6579999999999999E-4</v>
      </c>
      <c r="I10920" s="203">
        <f t="shared" si="407"/>
        <v>164.69111333999999</v>
      </c>
      <c r="J10920" s="202">
        <f t="shared" si="408"/>
        <v>1.7083333333333333E-4</v>
      </c>
      <c r="K10920" s="203">
        <f t="shared" si="409"/>
        <v>5.3981755376493883</v>
      </c>
      <c r="L10920" s="202">
        <f t="shared" si="410"/>
        <v>1.6579999999999999E-4</v>
      </c>
      <c r="M10920" s="203">
        <f t="shared" si="411"/>
        <v>5.1062448800000002</v>
      </c>
    </row>
    <row r="10921" spans="1:13" s="204" customFormat="1" x14ac:dyDescent="0.2">
      <c r="A10921" s="84">
        <v>360</v>
      </c>
      <c r="B10921" s="198">
        <v>44244</v>
      </c>
      <c r="C10921" s="199">
        <v>11.37</v>
      </c>
      <c r="D10921" s="195">
        <f t="shared" si="412"/>
        <v>1</v>
      </c>
      <c r="E10921"/>
      <c r="F10921" s="200">
        <v>0.92</v>
      </c>
      <c r="G10921" s="201">
        <f t="shared" si="413"/>
        <v>6.1449999999999996</v>
      </c>
      <c r="H10921" s="202">
        <f t="shared" si="406"/>
        <v>1.6567E-4</v>
      </c>
      <c r="I10921" s="203">
        <f t="shared" si="407"/>
        <v>164.71839772000001</v>
      </c>
      <c r="J10921" s="202">
        <f t="shared" si="408"/>
        <v>1.7069444444444443E-4</v>
      </c>
      <c r="K10921" s="203">
        <f t="shared" si="409"/>
        <v>5.3983462320938331</v>
      </c>
      <c r="L10921" s="202">
        <f t="shared" si="410"/>
        <v>1.6567E-4</v>
      </c>
      <c r="M10921" s="203">
        <f t="shared" si="411"/>
        <v>5.1064105499999997</v>
      </c>
    </row>
    <row r="10922" spans="1:13" s="204" customFormat="1" x14ac:dyDescent="0.2">
      <c r="A10922" s="84">
        <v>360</v>
      </c>
      <c r="B10922" s="198">
        <v>44245</v>
      </c>
      <c r="C10922" s="199">
        <v>11.31</v>
      </c>
      <c r="D10922" s="195">
        <f t="shared" si="412"/>
        <v>1</v>
      </c>
      <c r="E10922"/>
      <c r="F10922" s="200">
        <v>0.91</v>
      </c>
      <c r="G10922" s="201">
        <f t="shared" si="413"/>
        <v>6.11</v>
      </c>
      <c r="H10922" s="202">
        <f t="shared" si="406"/>
        <v>1.6474999999999999E-4</v>
      </c>
      <c r="I10922" s="203">
        <f t="shared" si="407"/>
        <v>164.74553508</v>
      </c>
      <c r="J10922" s="202">
        <f t="shared" si="408"/>
        <v>1.6972222222222223E-4</v>
      </c>
      <c r="K10922" s="203">
        <f t="shared" si="409"/>
        <v>5.3985159543160552</v>
      </c>
      <c r="L10922" s="202">
        <f t="shared" si="410"/>
        <v>1.6474999999999999E-4</v>
      </c>
      <c r="M10922" s="203">
        <f t="shared" si="411"/>
        <v>5.1065753000000003</v>
      </c>
    </row>
    <row r="10923" spans="1:13" s="204" customFormat="1" x14ac:dyDescent="0.2">
      <c r="A10923" s="84">
        <v>360</v>
      </c>
      <c r="B10923" s="198">
        <v>44246</v>
      </c>
      <c r="C10923" s="199">
        <v>11.26</v>
      </c>
      <c r="D10923" s="195">
        <f t="shared" si="412"/>
        <v>1</v>
      </c>
      <c r="E10923"/>
      <c r="F10923" s="200">
        <v>0.91</v>
      </c>
      <c r="G10923" s="201">
        <f t="shared" si="413"/>
        <v>6.085</v>
      </c>
      <c r="H10923" s="202">
        <f t="shared" si="406"/>
        <v>1.641E-4</v>
      </c>
      <c r="I10923" s="203">
        <f t="shared" si="407"/>
        <v>164.77256982</v>
      </c>
      <c r="J10923" s="202">
        <f t="shared" si="408"/>
        <v>1.6902777777777776E-4</v>
      </c>
      <c r="K10923" s="203">
        <f t="shared" si="409"/>
        <v>5.3986849820938332</v>
      </c>
      <c r="L10923" s="202">
        <f t="shared" si="410"/>
        <v>1.641E-4</v>
      </c>
      <c r="M10923" s="203">
        <f t="shared" si="411"/>
        <v>5.1067394000000004</v>
      </c>
    </row>
    <row r="10924" spans="1:13" s="204" customFormat="1" x14ac:dyDescent="0.2">
      <c r="A10924" s="84">
        <v>360</v>
      </c>
      <c r="B10924" s="198">
        <v>44247</v>
      </c>
      <c r="C10924" s="199">
        <v>11.26</v>
      </c>
      <c r="D10924" s="195">
        <f t="shared" si="412"/>
        <v>1</v>
      </c>
      <c r="E10924"/>
      <c r="F10924" s="200">
        <v>0.91</v>
      </c>
      <c r="G10924" s="201">
        <f t="shared" si="413"/>
        <v>6.085</v>
      </c>
      <c r="H10924" s="202">
        <f t="shared" si="406"/>
        <v>1.641E-4</v>
      </c>
      <c r="I10924" s="203">
        <f t="shared" si="407"/>
        <v>164.799609</v>
      </c>
      <c r="J10924" s="202">
        <f t="shared" si="408"/>
        <v>1.6902777777777776E-4</v>
      </c>
      <c r="K10924" s="203">
        <f t="shared" si="409"/>
        <v>5.3988540098716111</v>
      </c>
      <c r="L10924" s="202">
        <f t="shared" si="410"/>
        <v>1.641E-4</v>
      </c>
      <c r="M10924" s="203">
        <f t="shared" si="411"/>
        <v>5.1069034999999996</v>
      </c>
    </row>
    <row r="10925" spans="1:13" s="204" customFormat="1" x14ac:dyDescent="0.2">
      <c r="A10925" s="84">
        <v>360</v>
      </c>
      <c r="B10925" s="198">
        <v>44248</v>
      </c>
      <c r="C10925" s="199">
        <v>11.26</v>
      </c>
      <c r="D10925" s="195">
        <f t="shared" si="412"/>
        <v>1</v>
      </c>
      <c r="E10925"/>
      <c r="F10925" s="200">
        <v>0.91</v>
      </c>
      <c r="G10925" s="201">
        <f t="shared" si="413"/>
        <v>6.085</v>
      </c>
      <c r="H10925" s="202">
        <f t="shared" si="406"/>
        <v>1.641E-4</v>
      </c>
      <c r="I10925" s="203">
        <f t="shared" si="407"/>
        <v>164.82665262</v>
      </c>
      <c r="J10925" s="202">
        <f t="shared" si="408"/>
        <v>1.6902777777777776E-4</v>
      </c>
      <c r="K10925" s="203">
        <f t="shared" si="409"/>
        <v>5.3990230376493891</v>
      </c>
      <c r="L10925" s="202">
        <f t="shared" si="410"/>
        <v>1.641E-4</v>
      </c>
      <c r="M10925" s="203">
        <f t="shared" si="411"/>
        <v>5.1070675999999997</v>
      </c>
    </row>
    <row r="10926" spans="1:13" s="204" customFormat="1" x14ac:dyDescent="0.2">
      <c r="A10926" s="84">
        <v>360</v>
      </c>
      <c r="B10926" s="198">
        <v>44249</v>
      </c>
      <c r="C10926" s="199">
        <v>11.28</v>
      </c>
      <c r="D10926" s="195">
        <f t="shared" si="412"/>
        <v>1</v>
      </c>
      <c r="E10926"/>
      <c r="F10926" s="200">
        <v>0.91</v>
      </c>
      <c r="G10926" s="201">
        <f t="shared" si="413"/>
        <v>6.0949999999999998</v>
      </c>
      <c r="H10926" s="202">
        <f t="shared" si="406"/>
        <v>1.6436000000000001E-4</v>
      </c>
      <c r="I10926" s="203">
        <f t="shared" si="407"/>
        <v>164.85374353</v>
      </c>
      <c r="J10926" s="202">
        <f t="shared" si="408"/>
        <v>1.6930555555555554E-4</v>
      </c>
      <c r="K10926" s="203">
        <f t="shared" si="409"/>
        <v>5.3991923432049447</v>
      </c>
      <c r="L10926" s="202">
        <f t="shared" si="410"/>
        <v>1.6436000000000001E-4</v>
      </c>
      <c r="M10926" s="203">
        <f t="shared" si="411"/>
        <v>5.10723196</v>
      </c>
    </row>
    <row r="10927" spans="1:13" s="204" customFormat="1" x14ac:dyDescent="0.2">
      <c r="A10927" s="84">
        <v>360</v>
      </c>
      <c r="B10927" s="198">
        <v>44250</v>
      </c>
      <c r="C10927" s="199">
        <v>11.29</v>
      </c>
      <c r="D10927" s="195">
        <f t="shared" si="412"/>
        <v>1</v>
      </c>
      <c r="E10927"/>
      <c r="F10927" s="200">
        <v>0.91</v>
      </c>
      <c r="G10927" s="201">
        <f t="shared" si="413"/>
        <v>6.1</v>
      </c>
      <c r="H10927" s="202">
        <f t="shared" si="406"/>
        <v>1.6448999999999999E-4</v>
      </c>
      <c r="I10927" s="203">
        <f t="shared" si="407"/>
        <v>164.88086032000001</v>
      </c>
      <c r="J10927" s="202">
        <f t="shared" si="408"/>
        <v>1.6944444444444442E-4</v>
      </c>
      <c r="K10927" s="203">
        <f t="shared" si="409"/>
        <v>5.3993617876493891</v>
      </c>
      <c r="L10927" s="202">
        <f t="shared" si="410"/>
        <v>1.6448999999999999E-4</v>
      </c>
      <c r="M10927" s="203">
        <f t="shared" si="411"/>
        <v>5.1073964500000004</v>
      </c>
    </row>
    <row r="10928" spans="1:13" s="204" customFormat="1" x14ac:dyDescent="0.2">
      <c r="A10928" s="84">
        <v>360</v>
      </c>
      <c r="B10928" s="198">
        <v>44251</v>
      </c>
      <c r="C10928" s="199">
        <v>11.28</v>
      </c>
      <c r="D10928" s="195">
        <f t="shared" si="412"/>
        <v>1</v>
      </c>
      <c r="E10928"/>
      <c r="F10928" s="200">
        <v>0.91</v>
      </c>
      <c r="G10928" s="201">
        <f t="shared" si="413"/>
        <v>6.0949999999999998</v>
      </c>
      <c r="H10928" s="202">
        <f t="shared" si="406"/>
        <v>1.6436000000000001E-4</v>
      </c>
      <c r="I10928" s="203">
        <f t="shared" si="407"/>
        <v>164.90796014</v>
      </c>
      <c r="J10928" s="202">
        <f t="shared" si="408"/>
        <v>1.6930555555555554E-4</v>
      </c>
      <c r="K10928" s="203">
        <f t="shared" si="409"/>
        <v>5.3995310932049447</v>
      </c>
      <c r="L10928" s="202">
        <f t="shared" si="410"/>
        <v>1.6436000000000001E-4</v>
      </c>
      <c r="M10928" s="203">
        <f t="shared" si="411"/>
        <v>5.1075608099999998</v>
      </c>
    </row>
    <row r="10929" spans="1:13" s="204" customFormat="1" x14ac:dyDescent="0.2">
      <c r="A10929" s="84">
        <v>360</v>
      </c>
      <c r="B10929" s="198">
        <v>44252</v>
      </c>
      <c r="C10929" s="199">
        <v>11.28</v>
      </c>
      <c r="D10929" s="195">
        <f t="shared" si="412"/>
        <v>1</v>
      </c>
      <c r="E10929"/>
      <c r="F10929" s="200">
        <v>0.91</v>
      </c>
      <c r="G10929" s="201">
        <f t="shared" si="413"/>
        <v>6.0949999999999998</v>
      </c>
      <c r="H10929" s="202">
        <f t="shared" si="406"/>
        <v>1.6436000000000001E-4</v>
      </c>
      <c r="I10929" s="203">
        <f t="shared" si="407"/>
        <v>164.93506441</v>
      </c>
      <c r="J10929" s="202">
        <f t="shared" si="408"/>
        <v>1.6930555555555554E-4</v>
      </c>
      <c r="K10929" s="203">
        <f t="shared" si="409"/>
        <v>5.3997003987605003</v>
      </c>
      <c r="L10929" s="202">
        <f t="shared" si="410"/>
        <v>1.6436000000000001E-4</v>
      </c>
      <c r="M10929" s="203">
        <f t="shared" si="411"/>
        <v>5.1077251700000001</v>
      </c>
    </row>
    <row r="10930" spans="1:13" s="204" customFormat="1" x14ac:dyDescent="0.2">
      <c r="A10930" s="84">
        <v>360</v>
      </c>
      <c r="B10930" s="198">
        <v>44253</v>
      </c>
      <c r="C10930" s="199">
        <v>11.27</v>
      </c>
      <c r="D10930" s="195">
        <f t="shared" si="412"/>
        <v>1</v>
      </c>
      <c r="E10930"/>
      <c r="F10930" s="200">
        <v>0.91</v>
      </c>
      <c r="G10930" s="201">
        <f t="shared" si="413"/>
        <v>6.09</v>
      </c>
      <c r="H10930" s="202">
        <f t="shared" si="406"/>
        <v>1.6422999999999999E-4</v>
      </c>
      <c r="I10930" s="203">
        <f t="shared" si="407"/>
        <v>164.96215169999999</v>
      </c>
      <c r="J10930" s="202">
        <f t="shared" si="408"/>
        <v>1.6916666666666667E-4</v>
      </c>
      <c r="K10930" s="203">
        <f t="shared" si="409"/>
        <v>5.3998695654271671</v>
      </c>
      <c r="L10930" s="202">
        <f t="shared" si="410"/>
        <v>1.6422999999999999E-4</v>
      </c>
      <c r="M10930" s="203">
        <f t="shared" si="411"/>
        <v>5.1078894000000004</v>
      </c>
    </row>
    <row r="10931" spans="1:13" s="204" customFormat="1" x14ac:dyDescent="0.2">
      <c r="A10931" s="84">
        <v>360</v>
      </c>
      <c r="B10931" s="198">
        <v>44254</v>
      </c>
      <c r="C10931" s="199">
        <v>11.27</v>
      </c>
      <c r="D10931" s="195">
        <f t="shared" si="412"/>
        <v>1</v>
      </c>
      <c r="E10931"/>
      <c r="F10931" s="200">
        <v>0.91</v>
      </c>
      <c r="G10931" s="201">
        <f t="shared" si="413"/>
        <v>6.09</v>
      </c>
      <c r="H10931" s="202">
        <f t="shared" si="406"/>
        <v>1.6422999999999999E-4</v>
      </c>
      <c r="I10931" s="203">
        <f t="shared" si="407"/>
        <v>164.98924342999999</v>
      </c>
      <c r="J10931" s="202">
        <f t="shared" si="408"/>
        <v>1.6916666666666667E-4</v>
      </c>
      <c r="K10931" s="203">
        <f t="shared" si="409"/>
        <v>5.4000387320938339</v>
      </c>
      <c r="L10931" s="202">
        <f t="shared" si="410"/>
        <v>1.6422999999999999E-4</v>
      </c>
      <c r="M10931" s="203">
        <f t="shared" si="411"/>
        <v>5.1080536299999997</v>
      </c>
    </row>
    <row r="10932" spans="1:13" s="204" customFormat="1" x14ac:dyDescent="0.2">
      <c r="A10932" s="84">
        <v>360</v>
      </c>
      <c r="B10932" s="198">
        <v>44255</v>
      </c>
      <c r="C10932" s="199">
        <v>11.27</v>
      </c>
      <c r="D10932" s="195">
        <f t="shared" si="412"/>
        <v>1</v>
      </c>
      <c r="E10932"/>
      <c r="F10932" s="200">
        <v>0.91</v>
      </c>
      <c r="G10932" s="201">
        <f t="shared" si="413"/>
        <v>6.09</v>
      </c>
      <c r="H10932" s="202">
        <f t="shared" si="406"/>
        <v>1.6422999999999999E-4</v>
      </c>
      <c r="I10932" s="203">
        <f t="shared" si="407"/>
        <v>165.01633960999999</v>
      </c>
      <c r="J10932" s="202">
        <f t="shared" si="408"/>
        <v>1.6916666666666667E-4</v>
      </c>
      <c r="K10932" s="203">
        <f t="shared" si="409"/>
        <v>5.4002078987605007</v>
      </c>
      <c r="L10932" s="202">
        <f t="shared" si="410"/>
        <v>1.6422999999999999E-4</v>
      </c>
      <c r="M10932" s="203">
        <f t="shared" si="411"/>
        <v>5.1082178599999999</v>
      </c>
    </row>
    <row r="10933" spans="1:13" s="204" customFormat="1" x14ac:dyDescent="0.2">
      <c r="A10933" s="84">
        <v>360</v>
      </c>
      <c r="B10933" s="198">
        <v>44256</v>
      </c>
      <c r="C10933" s="199">
        <v>11.27</v>
      </c>
      <c r="D10933" s="195">
        <f t="shared" si="412"/>
        <v>1</v>
      </c>
      <c r="E10933"/>
      <c r="F10933" s="200">
        <v>0.91</v>
      </c>
      <c r="G10933" s="201">
        <f t="shared" si="413"/>
        <v>6.09</v>
      </c>
      <c r="H10933" s="202">
        <f t="shared" si="406"/>
        <v>1.6422999999999999E-4</v>
      </c>
      <c r="I10933" s="203">
        <f t="shared" si="407"/>
        <v>165.04344024</v>
      </c>
      <c r="J10933" s="202">
        <f t="shared" si="408"/>
        <v>1.6916666666666667E-4</v>
      </c>
      <c r="K10933" s="203">
        <f t="shared" si="409"/>
        <v>5.4003770654271674</v>
      </c>
      <c r="L10933" s="202">
        <f t="shared" si="410"/>
        <v>1.6422999999999999E-4</v>
      </c>
      <c r="M10933" s="203">
        <f t="shared" si="411"/>
        <v>5.1083820900000001</v>
      </c>
    </row>
    <row r="10934" spans="1:13" s="204" customFormat="1" x14ac:dyDescent="0.2">
      <c r="A10934" s="84">
        <v>360</v>
      </c>
      <c r="B10934" s="198">
        <v>44257</v>
      </c>
      <c r="C10934" s="199">
        <v>11.27</v>
      </c>
      <c r="D10934" s="195">
        <f t="shared" si="412"/>
        <v>1</v>
      </c>
      <c r="E10934"/>
      <c r="F10934" s="200">
        <v>0.91</v>
      </c>
      <c r="G10934" s="201">
        <f t="shared" si="413"/>
        <v>6.09</v>
      </c>
      <c r="H10934" s="202">
        <f t="shared" si="406"/>
        <v>1.6422999999999999E-4</v>
      </c>
      <c r="I10934" s="203">
        <f t="shared" si="407"/>
        <v>165.07054532000001</v>
      </c>
      <c r="J10934" s="202">
        <f t="shared" si="408"/>
        <v>1.6916666666666667E-4</v>
      </c>
      <c r="K10934" s="203">
        <f t="shared" si="409"/>
        <v>5.4005462320938342</v>
      </c>
      <c r="L10934" s="202">
        <f t="shared" si="410"/>
        <v>1.6422999999999999E-4</v>
      </c>
      <c r="M10934" s="203">
        <f t="shared" si="411"/>
        <v>5.1085463200000003</v>
      </c>
    </row>
    <row r="10935" spans="1:13" s="204" customFormat="1" x14ac:dyDescent="0.2">
      <c r="A10935" s="84">
        <v>360</v>
      </c>
      <c r="B10935" s="198">
        <v>44258</v>
      </c>
      <c r="C10935" s="199">
        <v>11.25</v>
      </c>
      <c r="D10935" s="195">
        <f t="shared" si="412"/>
        <v>1</v>
      </c>
      <c r="E10935"/>
      <c r="F10935" s="200">
        <v>0.91</v>
      </c>
      <c r="G10935" s="201">
        <f t="shared" si="413"/>
        <v>6.08</v>
      </c>
      <c r="H10935" s="202">
        <f t="shared" ref="H10935:H10959" si="414">ROUND(((1+G10935/100)^(1/360))-1,8)</f>
        <v>1.6396999999999999E-4</v>
      </c>
      <c r="I10935" s="203">
        <f t="shared" ref="I10935:I10959" si="415">ROUND(I10934*(1+H10935),8)</f>
        <v>165.09761194000001</v>
      </c>
      <c r="J10935" s="202">
        <f t="shared" ref="J10935:J10959" si="416">((C10935+F10935)/2)/36000</f>
        <v>1.6888888888888889E-4</v>
      </c>
      <c r="K10935" s="203">
        <f t="shared" ref="K10935:K10959" si="417">K10934+J10935</f>
        <v>5.4007151209827233</v>
      </c>
      <c r="L10935" s="202">
        <f t="shared" ref="L10935:L10959" si="418">ROUND(((1+G10935/100)^(1/360))-1,8)</f>
        <v>1.6396999999999999E-4</v>
      </c>
      <c r="M10935" s="203">
        <f t="shared" ref="M10935:M10959" si="419">ROUND(M10934+L10935,8)</f>
        <v>5.1087102900000003</v>
      </c>
    </row>
    <row r="10936" spans="1:13" s="204" customFormat="1" x14ac:dyDescent="0.2">
      <c r="A10936" s="84">
        <v>360</v>
      </c>
      <c r="B10936" s="198">
        <v>44259</v>
      </c>
      <c r="C10936" s="199">
        <v>11.24</v>
      </c>
      <c r="D10936" s="195">
        <f t="shared" si="412"/>
        <v>1</v>
      </c>
      <c r="E10936"/>
      <c r="F10936" s="200">
        <v>0.9</v>
      </c>
      <c r="G10936" s="201">
        <f t="shared" si="413"/>
        <v>6.07</v>
      </c>
      <c r="H10936" s="202">
        <f t="shared" si="414"/>
        <v>1.6370999999999999E-4</v>
      </c>
      <c r="I10936" s="203">
        <f t="shared" si="415"/>
        <v>165.12464007</v>
      </c>
      <c r="J10936" s="202">
        <f t="shared" si="416"/>
        <v>1.6861111111111113E-4</v>
      </c>
      <c r="K10936" s="203">
        <f t="shared" si="417"/>
        <v>5.4008837320938348</v>
      </c>
      <c r="L10936" s="202">
        <f t="shared" si="418"/>
        <v>1.6370999999999999E-4</v>
      </c>
      <c r="M10936" s="203">
        <f t="shared" si="419"/>
        <v>5.1088740000000001</v>
      </c>
    </row>
    <row r="10937" spans="1:13" s="204" customFormat="1" x14ac:dyDescent="0.2">
      <c r="A10937" s="84">
        <v>360</v>
      </c>
      <c r="B10937" s="198">
        <v>44260</v>
      </c>
      <c r="C10937" s="199">
        <v>11.23</v>
      </c>
      <c r="D10937" s="195">
        <f t="shared" si="412"/>
        <v>1</v>
      </c>
      <c r="E10937"/>
      <c r="F10937" s="200">
        <v>0.9</v>
      </c>
      <c r="G10937" s="201">
        <f t="shared" si="413"/>
        <v>6.0650000000000004</v>
      </c>
      <c r="H10937" s="202">
        <f t="shared" si="414"/>
        <v>1.6357000000000001E-4</v>
      </c>
      <c r="I10937" s="203">
        <f t="shared" si="415"/>
        <v>165.15164951</v>
      </c>
      <c r="J10937" s="202">
        <f t="shared" si="416"/>
        <v>1.6847222222222223E-4</v>
      </c>
      <c r="K10937" s="203">
        <f t="shared" si="417"/>
        <v>5.4010522043160574</v>
      </c>
      <c r="L10937" s="202">
        <f t="shared" si="418"/>
        <v>1.6357000000000001E-4</v>
      </c>
      <c r="M10937" s="203">
        <f t="shared" si="419"/>
        <v>5.1090375699999999</v>
      </c>
    </row>
    <row r="10938" spans="1:13" s="204" customFormat="1" x14ac:dyDescent="0.2">
      <c r="A10938" s="84">
        <v>360</v>
      </c>
      <c r="B10938" s="198">
        <v>44261</v>
      </c>
      <c r="C10938" s="199">
        <v>11.23</v>
      </c>
      <c r="D10938" s="195">
        <f t="shared" si="412"/>
        <v>1</v>
      </c>
      <c r="E10938"/>
      <c r="F10938" s="200">
        <v>0.9</v>
      </c>
      <c r="G10938" s="201">
        <f t="shared" si="413"/>
        <v>6.0650000000000004</v>
      </c>
      <c r="H10938" s="202">
        <f t="shared" si="414"/>
        <v>1.6357000000000001E-4</v>
      </c>
      <c r="I10938" s="203">
        <f t="shared" si="415"/>
        <v>165.17866337000001</v>
      </c>
      <c r="J10938" s="202">
        <f t="shared" si="416"/>
        <v>1.6847222222222223E-4</v>
      </c>
      <c r="K10938" s="203">
        <f t="shared" si="417"/>
        <v>5.40122067653828</v>
      </c>
      <c r="L10938" s="202">
        <f t="shared" si="418"/>
        <v>1.6357000000000001E-4</v>
      </c>
      <c r="M10938" s="203">
        <f t="shared" si="419"/>
        <v>5.1092011399999997</v>
      </c>
    </row>
    <row r="10939" spans="1:13" s="204" customFormat="1" x14ac:dyDescent="0.2">
      <c r="A10939" s="84">
        <v>360</v>
      </c>
      <c r="B10939" s="198">
        <v>44262</v>
      </c>
      <c r="C10939" s="199">
        <v>11.23</v>
      </c>
      <c r="D10939" s="195">
        <f t="shared" si="412"/>
        <v>1</v>
      </c>
      <c r="E10939"/>
      <c r="F10939" s="200">
        <v>0.9</v>
      </c>
      <c r="G10939" s="201">
        <f t="shared" si="413"/>
        <v>6.0650000000000004</v>
      </c>
      <c r="H10939" s="202">
        <f t="shared" si="414"/>
        <v>1.6357000000000001E-4</v>
      </c>
      <c r="I10939" s="203">
        <f t="shared" si="415"/>
        <v>165.20568163999999</v>
      </c>
      <c r="J10939" s="202">
        <f t="shared" si="416"/>
        <v>1.6847222222222223E-4</v>
      </c>
      <c r="K10939" s="203">
        <f t="shared" si="417"/>
        <v>5.4013891487605026</v>
      </c>
      <c r="L10939" s="202">
        <f t="shared" si="418"/>
        <v>1.6357000000000001E-4</v>
      </c>
      <c r="M10939" s="203">
        <f t="shared" si="419"/>
        <v>5.1093647100000004</v>
      </c>
    </row>
    <row r="10940" spans="1:13" s="204" customFormat="1" x14ac:dyDescent="0.2">
      <c r="A10940" s="84">
        <v>360</v>
      </c>
      <c r="B10940" s="198">
        <v>44263</v>
      </c>
      <c r="C10940" s="199">
        <v>11.13</v>
      </c>
      <c r="D10940" s="195">
        <f t="shared" si="412"/>
        <v>1</v>
      </c>
      <c r="E10940"/>
      <c r="F10940" s="200">
        <v>0.9</v>
      </c>
      <c r="G10940" s="201">
        <f t="shared" si="413"/>
        <v>6.0150000000000006</v>
      </c>
      <c r="H10940" s="202">
        <f t="shared" si="414"/>
        <v>1.6226000000000001E-4</v>
      </c>
      <c r="I10940" s="203">
        <f t="shared" si="415"/>
        <v>165.23248791</v>
      </c>
      <c r="J10940" s="202">
        <f t="shared" si="416"/>
        <v>1.6708333333333335E-4</v>
      </c>
      <c r="K10940" s="203">
        <f t="shared" si="417"/>
        <v>5.401556232093836</v>
      </c>
      <c r="L10940" s="202">
        <f t="shared" si="418"/>
        <v>1.6226000000000001E-4</v>
      </c>
      <c r="M10940" s="203">
        <f t="shared" si="419"/>
        <v>5.1095269700000001</v>
      </c>
    </row>
    <row r="10941" spans="1:13" s="204" customFormat="1" x14ac:dyDescent="0.2">
      <c r="A10941" s="84">
        <v>360</v>
      </c>
      <c r="B10941" s="198">
        <v>44264</v>
      </c>
      <c r="C10941" s="199">
        <v>11.12</v>
      </c>
      <c r="D10941" s="195">
        <f t="shared" ref="D10941:D11004" si="420">B10941-B10940</f>
        <v>1</v>
      </c>
      <c r="E10941"/>
      <c r="F10941" s="200">
        <v>0.89</v>
      </c>
      <c r="G10941" s="201">
        <f t="shared" si="413"/>
        <v>6.0049999999999999</v>
      </c>
      <c r="H10941" s="202">
        <f t="shared" si="414"/>
        <v>1.6200000000000001E-4</v>
      </c>
      <c r="I10941" s="203">
        <f t="shared" si="415"/>
        <v>165.25925556999999</v>
      </c>
      <c r="J10941" s="202">
        <f t="shared" si="416"/>
        <v>1.6680555555555557E-4</v>
      </c>
      <c r="K10941" s="203">
        <f t="shared" si="417"/>
        <v>5.4017230376493917</v>
      </c>
      <c r="L10941" s="202">
        <f t="shared" si="418"/>
        <v>1.6200000000000001E-4</v>
      </c>
      <c r="M10941" s="203">
        <f t="shared" si="419"/>
        <v>5.1096889699999997</v>
      </c>
    </row>
    <row r="10942" spans="1:13" s="204" customFormat="1" x14ac:dyDescent="0.2">
      <c r="A10942" s="84">
        <v>360</v>
      </c>
      <c r="B10942" s="198">
        <v>44265</v>
      </c>
      <c r="C10942" s="199">
        <v>11.08</v>
      </c>
      <c r="D10942" s="195">
        <f t="shared" si="420"/>
        <v>1</v>
      </c>
      <c r="E10942"/>
      <c r="F10942" s="200">
        <v>0.89</v>
      </c>
      <c r="G10942" s="201">
        <f t="shared" si="413"/>
        <v>5.9850000000000003</v>
      </c>
      <c r="H10942" s="202">
        <f t="shared" si="414"/>
        <v>1.6148000000000001E-4</v>
      </c>
      <c r="I10942" s="203">
        <f t="shared" si="415"/>
        <v>165.28594163</v>
      </c>
      <c r="J10942" s="202">
        <f t="shared" si="416"/>
        <v>1.6625E-4</v>
      </c>
      <c r="K10942" s="203">
        <f t="shared" si="417"/>
        <v>5.401889287649392</v>
      </c>
      <c r="L10942" s="202">
        <f t="shared" si="418"/>
        <v>1.6148000000000001E-4</v>
      </c>
      <c r="M10942" s="203">
        <f t="shared" si="419"/>
        <v>5.1098504499999997</v>
      </c>
    </row>
    <row r="10943" spans="1:13" s="204" customFormat="1" x14ac:dyDescent="0.2">
      <c r="A10943" s="84">
        <v>360</v>
      </c>
      <c r="B10943" s="198">
        <v>44266</v>
      </c>
      <c r="C10943" s="199">
        <v>11.08</v>
      </c>
      <c r="D10943" s="195">
        <f t="shared" si="420"/>
        <v>1</v>
      </c>
      <c r="E10943"/>
      <c r="F10943" s="200">
        <v>0.89</v>
      </c>
      <c r="G10943" s="201">
        <f t="shared" si="413"/>
        <v>5.9850000000000003</v>
      </c>
      <c r="H10943" s="202">
        <f t="shared" si="414"/>
        <v>1.6148000000000001E-4</v>
      </c>
      <c r="I10943" s="203">
        <f t="shared" si="415"/>
        <v>165.31263200000001</v>
      </c>
      <c r="J10943" s="202">
        <f t="shared" si="416"/>
        <v>1.6625E-4</v>
      </c>
      <c r="K10943" s="203">
        <f t="shared" si="417"/>
        <v>5.4020555376493924</v>
      </c>
      <c r="L10943" s="202">
        <f t="shared" si="418"/>
        <v>1.6148000000000001E-4</v>
      </c>
      <c r="M10943" s="203">
        <f t="shared" si="419"/>
        <v>5.1100119299999998</v>
      </c>
    </row>
    <row r="10944" spans="1:13" s="204" customFormat="1" x14ac:dyDescent="0.2">
      <c r="A10944" s="84">
        <v>360</v>
      </c>
      <c r="B10944" s="198">
        <v>44267</v>
      </c>
      <c r="C10944" s="199">
        <v>11.09</v>
      </c>
      <c r="D10944" s="195">
        <f t="shared" si="420"/>
        <v>1</v>
      </c>
      <c r="E10944"/>
      <c r="F10944" s="200">
        <v>0.89</v>
      </c>
      <c r="G10944" s="201">
        <f t="shared" si="413"/>
        <v>5.99</v>
      </c>
      <c r="H10944" s="202">
        <f t="shared" si="414"/>
        <v>1.6160999999999999E-4</v>
      </c>
      <c r="I10944" s="203">
        <f t="shared" si="415"/>
        <v>165.33934816999999</v>
      </c>
      <c r="J10944" s="202">
        <f t="shared" si="416"/>
        <v>1.6638888888888891E-4</v>
      </c>
      <c r="K10944" s="203">
        <f t="shared" si="417"/>
        <v>5.4022219265382816</v>
      </c>
      <c r="L10944" s="202">
        <f t="shared" si="418"/>
        <v>1.6160999999999999E-4</v>
      </c>
      <c r="M10944" s="203">
        <f t="shared" si="419"/>
        <v>5.1101735399999999</v>
      </c>
    </row>
    <row r="10945" spans="1:13" s="204" customFormat="1" x14ac:dyDescent="0.2">
      <c r="A10945" s="84">
        <v>360</v>
      </c>
      <c r="B10945" s="198">
        <v>44268</v>
      </c>
      <c r="C10945" s="199">
        <v>11.09</v>
      </c>
      <c r="D10945" s="195">
        <f t="shared" si="420"/>
        <v>1</v>
      </c>
      <c r="E10945"/>
      <c r="F10945" s="200">
        <v>0.89</v>
      </c>
      <c r="G10945" s="201">
        <f t="shared" si="413"/>
        <v>5.99</v>
      </c>
      <c r="H10945" s="202">
        <f t="shared" si="414"/>
        <v>1.6160999999999999E-4</v>
      </c>
      <c r="I10945" s="203">
        <f t="shared" si="415"/>
        <v>165.36606866</v>
      </c>
      <c r="J10945" s="202">
        <f t="shared" si="416"/>
        <v>1.6638888888888891E-4</v>
      </c>
      <c r="K10945" s="203">
        <f t="shared" si="417"/>
        <v>5.4023883154271708</v>
      </c>
      <c r="L10945" s="202">
        <f t="shared" si="418"/>
        <v>1.6160999999999999E-4</v>
      </c>
      <c r="M10945" s="203">
        <f t="shared" si="419"/>
        <v>5.11033515</v>
      </c>
    </row>
    <row r="10946" spans="1:13" s="204" customFormat="1" x14ac:dyDescent="0.2">
      <c r="A10946" s="84">
        <v>360</v>
      </c>
      <c r="B10946" s="198">
        <v>44269</v>
      </c>
      <c r="C10946" s="199">
        <v>11.09</v>
      </c>
      <c r="D10946" s="195">
        <f t="shared" si="420"/>
        <v>1</v>
      </c>
      <c r="E10946"/>
      <c r="F10946" s="200">
        <v>0.89</v>
      </c>
      <c r="G10946" s="201">
        <f t="shared" si="413"/>
        <v>5.99</v>
      </c>
      <c r="H10946" s="202">
        <f t="shared" si="414"/>
        <v>1.6160999999999999E-4</v>
      </c>
      <c r="I10946" s="203">
        <f t="shared" si="415"/>
        <v>165.39279346999999</v>
      </c>
      <c r="J10946" s="202">
        <f t="shared" si="416"/>
        <v>1.6638888888888891E-4</v>
      </c>
      <c r="K10946" s="203">
        <f t="shared" si="417"/>
        <v>5.40255470431606</v>
      </c>
      <c r="L10946" s="202">
        <f t="shared" si="418"/>
        <v>1.6160999999999999E-4</v>
      </c>
      <c r="M10946" s="203">
        <f t="shared" si="419"/>
        <v>5.1104967600000002</v>
      </c>
    </row>
    <row r="10947" spans="1:13" s="204" customFormat="1" x14ac:dyDescent="0.2">
      <c r="A10947" s="84">
        <v>360</v>
      </c>
      <c r="B10947" s="198">
        <v>44270</v>
      </c>
      <c r="C10947" s="199">
        <v>11.07</v>
      </c>
      <c r="D10947" s="195">
        <f t="shared" si="420"/>
        <v>1</v>
      </c>
      <c r="E10947"/>
      <c r="F10947" s="200">
        <v>0.89</v>
      </c>
      <c r="G10947" s="201">
        <f t="shared" si="413"/>
        <v>5.98</v>
      </c>
      <c r="H10947" s="202">
        <f t="shared" si="414"/>
        <v>1.6134999999999999E-4</v>
      </c>
      <c r="I10947" s="203">
        <f t="shared" si="415"/>
        <v>165.41947959999999</v>
      </c>
      <c r="J10947" s="202">
        <f t="shared" si="416"/>
        <v>1.6611111111111113E-4</v>
      </c>
      <c r="K10947" s="203">
        <f t="shared" si="417"/>
        <v>5.4027208154271715</v>
      </c>
      <c r="L10947" s="202">
        <f t="shared" si="418"/>
        <v>1.6134999999999999E-4</v>
      </c>
      <c r="M10947" s="203">
        <f t="shared" si="419"/>
        <v>5.1106581100000001</v>
      </c>
    </row>
    <row r="10948" spans="1:13" s="204" customFormat="1" x14ac:dyDescent="0.2">
      <c r="A10948" s="84">
        <v>360</v>
      </c>
      <c r="B10948" s="198">
        <v>44271</v>
      </c>
      <c r="C10948" s="199">
        <v>11.09</v>
      </c>
      <c r="D10948" s="195">
        <f t="shared" si="420"/>
        <v>1</v>
      </c>
      <c r="E10948"/>
      <c r="F10948" s="200">
        <v>0.89</v>
      </c>
      <c r="G10948" s="201">
        <f t="shared" si="413"/>
        <v>5.99</v>
      </c>
      <c r="H10948" s="202">
        <f t="shared" si="414"/>
        <v>1.6160999999999999E-4</v>
      </c>
      <c r="I10948" s="203">
        <f t="shared" si="415"/>
        <v>165.44621304</v>
      </c>
      <c r="J10948" s="202">
        <f t="shared" si="416"/>
        <v>1.6638888888888891E-4</v>
      </c>
      <c r="K10948" s="203">
        <f t="shared" si="417"/>
        <v>5.4028872043160607</v>
      </c>
      <c r="L10948" s="202">
        <f t="shared" si="418"/>
        <v>1.6160999999999999E-4</v>
      </c>
      <c r="M10948" s="203">
        <f t="shared" si="419"/>
        <v>5.1108197200000003</v>
      </c>
    </row>
    <row r="10949" spans="1:13" s="204" customFormat="1" x14ac:dyDescent="0.2">
      <c r="A10949" s="84">
        <v>360</v>
      </c>
      <c r="B10949" s="198">
        <v>44272</v>
      </c>
      <c r="C10949" s="199">
        <v>11.04</v>
      </c>
      <c r="D10949" s="195">
        <f t="shared" si="420"/>
        <v>1</v>
      </c>
      <c r="E10949"/>
      <c r="F10949" s="200">
        <v>0.89</v>
      </c>
      <c r="G10949" s="201">
        <f t="shared" si="413"/>
        <v>5.9649999999999999</v>
      </c>
      <c r="H10949" s="202">
        <f t="shared" si="414"/>
        <v>1.6095000000000001E-4</v>
      </c>
      <c r="I10949" s="203">
        <f t="shared" si="415"/>
        <v>165.47284160999999</v>
      </c>
      <c r="J10949" s="202">
        <f t="shared" si="416"/>
        <v>1.6569444444444444E-4</v>
      </c>
      <c r="K10949" s="203">
        <f t="shared" si="417"/>
        <v>5.4030528987605049</v>
      </c>
      <c r="L10949" s="202">
        <f t="shared" si="418"/>
        <v>1.6095000000000001E-4</v>
      </c>
      <c r="M10949" s="203">
        <f t="shared" si="419"/>
        <v>5.11098067</v>
      </c>
    </row>
    <row r="10950" spans="1:13" s="204" customFormat="1" x14ac:dyDescent="0.2">
      <c r="A10950" s="84">
        <v>360</v>
      </c>
      <c r="B10950" s="198">
        <v>44273</v>
      </c>
      <c r="C10950" s="199">
        <v>11.01</v>
      </c>
      <c r="D10950" s="195">
        <f t="shared" si="420"/>
        <v>1</v>
      </c>
      <c r="E10950"/>
      <c r="F10950" s="200">
        <v>0.89</v>
      </c>
      <c r="G10950" s="201">
        <f t="shared" ref="G10950:G10959" si="421">(C10950+F10950)/2</f>
        <v>5.95</v>
      </c>
      <c r="H10950" s="202">
        <f t="shared" si="414"/>
        <v>1.6055999999999999E-4</v>
      </c>
      <c r="I10950" s="203">
        <f t="shared" si="415"/>
        <v>165.49940993000001</v>
      </c>
      <c r="J10950" s="202">
        <f t="shared" si="416"/>
        <v>1.6527777777777778E-4</v>
      </c>
      <c r="K10950" s="203">
        <f t="shared" si="417"/>
        <v>5.4032181765382825</v>
      </c>
      <c r="L10950" s="202">
        <f t="shared" si="418"/>
        <v>1.6055999999999999E-4</v>
      </c>
      <c r="M10950" s="203">
        <f t="shared" si="419"/>
        <v>5.1111412300000003</v>
      </c>
    </row>
    <row r="10951" spans="1:13" s="204" customFormat="1" x14ac:dyDescent="0.2">
      <c r="A10951" s="84">
        <v>360</v>
      </c>
      <c r="B10951" s="198">
        <v>44274</v>
      </c>
      <c r="C10951" s="199">
        <v>11.06</v>
      </c>
      <c r="D10951" s="195">
        <f t="shared" si="420"/>
        <v>1</v>
      </c>
      <c r="E10951"/>
      <c r="F10951" s="200">
        <v>0.89</v>
      </c>
      <c r="G10951" s="201">
        <f t="shared" si="421"/>
        <v>5.9750000000000005</v>
      </c>
      <c r="H10951" s="202">
        <f t="shared" si="414"/>
        <v>1.6122E-4</v>
      </c>
      <c r="I10951" s="203">
        <f t="shared" si="415"/>
        <v>165.52609174</v>
      </c>
      <c r="J10951" s="202">
        <f t="shared" si="416"/>
        <v>1.6597222222222225E-4</v>
      </c>
      <c r="K10951" s="203">
        <f t="shared" si="417"/>
        <v>5.4033841487605043</v>
      </c>
      <c r="L10951" s="202">
        <f t="shared" si="418"/>
        <v>1.6122E-4</v>
      </c>
      <c r="M10951" s="203">
        <f t="shared" si="419"/>
        <v>5.1113024500000002</v>
      </c>
    </row>
    <row r="10952" spans="1:13" s="204" customFormat="1" x14ac:dyDescent="0.2">
      <c r="A10952" s="84">
        <v>360</v>
      </c>
      <c r="B10952" s="198">
        <v>44275</v>
      </c>
      <c r="C10952" s="199">
        <v>11.06</v>
      </c>
      <c r="D10952" s="195">
        <f t="shared" si="420"/>
        <v>1</v>
      </c>
      <c r="E10952"/>
      <c r="F10952" s="200">
        <v>0.89</v>
      </c>
      <c r="G10952" s="201">
        <f t="shared" si="421"/>
        <v>5.9750000000000005</v>
      </c>
      <c r="H10952" s="202">
        <f t="shared" si="414"/>
        <v>1.6122E-4</v>
      </c>
      <c r="I10952" s="203">
        <f t="shared" si="415"/>
        <v>165.55277785999999</v>
      </c>
      <c r="J10952" s="202">
        <f t="shared" si="416"/>
        <v>1.6597222222222225E-4</v>
      </c>
      <c r="K10952" s="203">
        <f t="shared" si="417"/>
        <v>5.4035501209827261</v>
      </c>
      <c r="L10952" s="202">
        <f t="shared" si="418"/>
        <v>1.6122E-4</v>
      </c>
      <c r="M10952" s="203">
        <f t="shared" si="419"/>
        <v>5.11146367</v>
      </c>
    </row>
    <row r="10953" spans="1:13" s="204" customFormat="1" x14ac:dyDescent="0.2">
      <c r="A10953" s="84">
        <v>360</v>
      </c>
      <c r="B10953" s="198">
        <v>44276</v>
      </c>
      <c r="C10953" s="199">
        <v>11.06</v>
      </c>
      <c r="D10953" s="195">
        <f t="shared" si="420"/>
        <v>1</v>
      </c>
      <c r="E10953"/>
      <c r="F10953" s="200">
        <v>0.89</v>
      </c>
      <c r="G10953" s="201">
        <f t="shared" si="421"/>
        <v>5.9750000000000005</v>
      </c>
      <c r="H10953" s="202">
        <f t="shared" si="414"/>
        <v>1.6122E-4</v>
      </c>
      <c r="I10953" s="203">
        <f t="shared" si="415"/>
        <v>165.57946827999999</v>
      </c>
      <c r="J10953" s="202">
        <f t="shared" si="416"/>
        <v>1.6597222222222225E-4</v>
      </c>
      <c r="K10953" s="203">
        <f t="shared" si="417"/>
        <v>5.4037160932049479</v>
      </c>
      <c r="L10953" s="202">
        <f t="shared" si="418"/>
        <v>1.6122E-4</v>
      </c>
      <c r="M10953" s="203">
        <f t="shared" si="419"/>
        <v>5.1116248899999999</v>
      </c>
    </row>
    <row r="10954" spans="1:13" s="204" customFormat="1" x14ac:dyDescent="0.2">
      <c r="A10954" s="84">
        <v>360</v>
      </c>
      <c r="B10954" s="198">
        <v>44277</v>
      </c>
      <c r="C10954" s="199">
        <v>11.06</v>
      </c>
      <c r="D10954" s="195">
        <f t="shared" si="420"/>
        <v>1</v>
      </c>
      <c r="E10954"/>
      <c r="F10954" s="200">
        <v>0.89</v>
      </c>
      <c r="G10954" s="201">
        <f t="shared" si="421"/>
        <v>5.9750000000000005</v>
      </c>
      <c r="H10954" s="202">
        <f t="shared" si="414"/>
        <v>1.6122E-4</v>
      </c>
      <c r="I10954" s="203">
        <f t="shared" si="415"/>
        <v>165.60616300000001</v>
      </c>
      <c r="J10954" s="202">
        <f t="shared" si="416"/>
        <v>1.6597222222222225E-4</v>
      </c>
      <c r="K10954" s="203">
        <f t="shared" si="417"/>
        <v>5.4038820654271698</v>
      </c>
      <c r="L10954" s="202">
        <f t="shared" si="418"/>
        <v>1.6122E-4</v>
      </c>
      <c r="M10954" s="203">
        <f t="shared" si="419"/>
        <v>5.1117861099999997</v>
      </c>
    </row>
    <row r="10955" spans="1:13" s="204" customFormat="1" x14ac:dyDescent="0.2">
      <c r="A10955" s="84">
        <v>360</v>
      </c>
      <c r="B10955" s="198">
        <v>44278</v>
      </c>
      <c r="C10955" s="199">
        <v>11.11</v>
      </c>
      <c r="D10955" s="195">
        <f t="shared" si="420"/>
        <v>1</v>
      </c>
      <c r="E10955"/>
      <c r="F10955" s="200">
        <v>0.89</v>
      </c>
      <c r="G10955" s="201">
        <f t="shared" si="421"/>
        <v>6</v>
      </c>
      <c r="H10955" s="202">
        <f t="shared" si="414"/>
        <v>1.6186999999999999E-4</v>
      </c>
      <c r="I10955" s="203">
        <f t="shared" si="415"/>
        <v>165.63296966999999</v>
      </c>
      <c r="J10955" s="202">
        <f t="shared" si="416"/>
        <v>1.6666666666666666E-4</v>
      </c>
      <c r="K10955" s="203">
        <f t="shared" si="417"/>
        <v>5.4040487320938366</v>
      </c>
      <c r="L10955" s="202">
        <f t="shared" si="418"/>
        <v>1.6186999999999999E-4</v>
      </c>
      <c r="M10955" s="203">
        <f t="shared" si="419"/>
        <v>5.1119479800000001</v>
      </c>
    </row>
    <row r="10956" spans="1:13" s="204" customFormat="1" x14ac:dyDescent="0.2">
      <c r="A10956" s="84">
        <v>360</v>
      </c>
      <c r="B10956" s="198">
        <v>44279</v>
      </c>
      <c r="C10956" s="199">
        <v>11.12</v>
      </c>
      <c r="D10956" s="195">
        <f t="shared" si="420"/>
        <v>1</v>
      </c>
      <c r="E10956"/>
      <c r="F10956" s="200">
        <v>0.89</v>
      </c>
      <c r="G10956" s="201">
        <f t="shared" si="421"/>
        <v>6.0049999999999999</v>
      </c>
      <c r="H10956" s="202">
        <f t="shared" si="414"/>
        <v>1.6200000000000001E-4</v>
      </c>
      <c r="I10956" s="203">
        <f t="shared" si="415"/>
        <v>165.65980221000001</v>
      </c>
      <c r="J10956" s="202">
        <f t="shared" si="416"/>
        <v>1.6680555555555557E-4</v>
      </c>
      <c r="K10956" s="203">
        <f t="shared" si="417"/>
        <v>5.4042155376493923</v>
      </c>
      <c r="L10956" s="202">
        <f t="shared" si="418"/>
        <v>1.6200000000000001E-4</v>
      </c>
      <c r="M10956" s="203">
        <f t="shared" si="419"/>
        <v>5.1121099799999996</v>
      </c>
    </row>
    <row r="10957" spans="1:13" s="204" customFormat="1" x14ac:dyDescent="0.2">
      <c r="A10957" s="84">
        <v>360</v>
      </c>
      <c r="B10957" s="198">
        <v>44280</v>
      </c>
      <c r="C10957" s="199">
        <v>11.11</v>
      </c>
      <c r="D10957" s="195">
        <f t="shared" si="420"/>
        <v>1</v>
      </c>
      <c r="E10957"/>
      <c r="F10957" s="200">
        <v>0.88</v>
      </c>
      <c r="G10957" s="201">
        <f t="shared" si="421"/>
        <v>5.9950000000000001</v>
      </c>
      <c r="H10957" s="202">
        <f t="shared" si="414"/>
        <v>1.6174000000000001E-4</v>
      </c>
      <c r="I10957" s="203">
        <f t="shared" si="415"/>
        <v>165.68659603</v>
      </c>
      <c r="J10957" s="202">
        <f t="shared" si="416"/>
        <v>1.6652777777777778E-4</v>
      </c>
      <c r="K10957" s="203">
        <f t="shared" si="417"/>
        <v>5.4043820654271704</v>
      </c>
      <c r="L10957" s="202">
        <f t="shared" si="418"/>
        <v>1.6174000000000001E-4</v>
      </c>
      <c r="M10957" s="203">
        <f t="shared" si="419"/>
        <v>5.1122717199999999</v>
      </c>
    </row>
    <row r="10958" spans="1:13" s="204" customFormat="1" x14ac:dyDescent="0.2">
      <c r="A10958" s="84">
        <v>360</v>
      </c>
      <c r="B10958" s="198">
        <v>44281</v>
      </c>
      <c r="C10958" s="199">
        <v>11.12</v>
      </c>
      <c r="D10958" s="195">
        <f t="shared" si="420"/>
        <v>1</v>
      </c>
      <c r="E10958"/>
      <c r="F10958" s="200">
        <v>0.88</v>
      </c>
      <c r="G10958" s="201">
        <f t="shared" si="421"/>
        <v>6</v>
      </c>
      <c r="H10958" s="202">
        <f t="shared" si="414"/>
        <v>1.6186999999999999E-4</v>
      </c>
      <c r="I10958" s="203">
        <f t="shared" si="415"/>
        <v>165.71341572</v>
      </c>
      <c r="J10958" s="202">
        <f t="shared" si="416"/>
        <v>1.6666666666666666E-4</v>
      </c>
      <c r="K10958" s="203">
        <f t="shared" si="417"/>
        <v>5.4045487320938372</v>
      </c>
      <c r="L10958" s="202">
        <f t="shared" si="418"/>
        <v>1.6186999999999999E-4</v>
      </c>
      <c r="M10958" s="203">
        <f t="shared" si="419"/>
        <v>5.1124335900000002</v>
      </c>
    </row>
    <row r="10959" spans="1:13" s="204" customFormat="1" x14ac:dyDescent="0.2">
      <c r="A10959" s="84">
        <v>360</v>
      </c>
      <c r="B10959" s="198">
        <v>44282</v>
      </c>
      <c r="C10959" s="199">
        <v>11.12</v>
      </c>
      <c r="D10959" s="195">
        <f t="shared" si="420"/>
        <v>1</v>
      </c>
      <c r="E10959"/>
      <c r="F10959" s="200">
        <v>0.88</v>
      </c>
      <c r="G10959" s="201">
        <f t="shared" si="421"/>
        <v>6</v>
      </c>
      <c r="H10959" s="202">
        <f t="shared" si="414"/>
        <v>1.6186999999999999E-4</v>
      </c>
      <c r="I10959" s="203">
        <f t="shared" si="415"/>
        <v>165.74023975</v>
      </c>
      <c r="J10959" s="202">
        <f t="shared" si="416"/>
        <v>1.6666666666666666E-4</v>
      </c>
      <c r="K10959" s="203">
        <f t="shared" si="417"/>
        <v>5.4047153987605041</v>
      </c>
      <c r="L10959" s="202">
        <f t="shared" si="418"/>
        <v>1.6186999999999999E-4</v>
      </c>
      <c r="M10959" s="203">
        <f t="shared" si="419"/>
        <v>5.1125954599999996</v>
      </c>
    </row>
    <row r="10960" spans="1:13" x14ac:dyDescent="0.2">
      <c r="A10960" s="84">
        <v>360</v>
      </c>
      <c r="B10960" s="198">
        <v>44283</v>
      </c>
      <c r="C10960" s="199">
        <v>11.12</v>
      </c>
      <c r="D10960" s="195">
        <f t="shared" si="420"/>
        <v>1</v>
      </c>
      <c r="E10960"/>
      <c r="F10960" s="200">
        <v>0.88</v>
      </c>
      <c r="G10960" s="201">
        <v>6</v>
      </c>
      <c r="H10960" s="202">
        <v>1.6187117784771665E-4</v>
      </c>
      <c r="I10960" s="203">
        <v>165.76480502457261</v>
      </c>
      <c r="J10960" s="202">
        <v>1.6666666666666666E-4</v>
      </c>
      <c r="K10960" s="203">
        <v>5.4048755599593328</v>
      </c>
      <c r="L10960" s="202">
        <v>1.6187117784771665E-4</v>
      </c>
      <c r="M10960" s="203">
        <v>5.1127436776977744</v>
      </c>
    </row>
    <row r="10961" spans="1:13" x14ac:dyDescent="0.2">
      <c r="A10961" s="84">
        <v>360</v>
      </c>
      <c r="B10961" s="198">
        <v>44284</v>
      </c>
      <c r="C10961" s="199">
        <v>11.12</v>
      </c>
      <c r="D10961" s="195">
        <f t="shared" si="420"/>
        <v>1</v>
      </c>
      <c r="E10961"/>
      <c r="F10961" s="200">
        <v>0.88</v>
      </c>
      <c r="G10961" s="201">
        <v>6</v>
      </c>
      <c r="H10961" s="202">
        <v>1.6187117784771665E-4</v>
      </c>
      <c r="I10961" s="203">
        <v>165.79163756880763</v>
      </c>
      <c r="J10961" s="202">
        <v>1.6666666666666666E-4</v>
      </c>
      <c r="K10961" s="203">
        <v>5.4050422266259996</v>
      </c>
      <c r="L10961" s="202">
        <v>1.6187117784771665E-4</v>
      </c>
      <c r="M10961" s="203">
        <v>5.1129055488756219</v>
      </c>
    </row>
    <row r="10962" spans="1:13" x14ac:dyDescent="0.2">
      <c r="A10962" s="84">
        <v>360</v>
      </c>
      <c r="B10962" s="198">
        <v>44285</v>
      </c>
      <c r="C10962" s="199">
        <v>11.18</v>
      </c>
      <c r="D10962" s="195">
        <f t="shared" si="420"/>
        <v>1</v>
      </c>
      <c r="E10962"/>
      <c r="F10962" s="200">
        <v>0.89</v>
      </c>
      <c r="G10962" s="201">
        <v>6.0350000000000001</v>
      </c>
      <c r="H10962" s="202">
        <v>1.6278836609640024E-4</v>
      </c>
      <c r="I10962" s="203">
        <v>165.8186265185999</v>
      </c>
      <c r="J10962" s="202">
        <v>1.6763888888888888E-4</v>
      </c>
      <c r="K10962" s="203">
        <v>5.4052098655148884</v>
      </c>
      <c r="L10962" s="202">
        <v>1.6278836609640024E-4</v>
      </c>
      <c r="M10962" s="203">
        <v>5.1130683372417183</v>
      </c>
    </row>
    <row r="10963" spans="1:13" x14ac:dyDescent="0.2">
      <c r="A10963" s="84">
        <v>360</v>
      </c>
      <c r="B10963" s="198">
        <v>44286</v>
      </c>
      <c r="C10963" s="199">
        <v>11.2</v>
      </c>
      <c r="D10963" s="195">
        <f t="shared" si="420"/>
        <v>1</v>
      </c>
      <c r="E10963"/>
      <c r="F10963" s="200">
        <v>0.89</v>
      </c>
      <c r="G10963" s="201">
        <v>6.0449999999999999</v>
      </c>
      <c r="H10963" s="202">
        <v>1.6305036443031717E-4</v>
      </c>
      <c r="I10963" s="203">
        <v>165.84566330608308</v>
      </c>
      <c r="J10963" s="202">
        <v>1.6791666666666666E-4</v>
      </c>
      <c r="K10963" s="203">
        <v>5.4053777821815547</v>
      </c>
      <c r="L10963" s="202">
        <v>1.6305036443031717E-4</v>
      </c>
      <c r="M10963" s="203">
        <v>5.1132313876061488</v>
      </c>
    </row>
    <row r="10964" spans="1:13" x14ac:dyDescent="0.2">
      <c r="A10964" s="84">
        <v>360</v>
      </c>
      <c r="B10964" s="198">
        <v>44287</v>
      </c>
      <c r="C10964" s="199">
        <v>11.2</v>
      </c>
      <c r="D10964" s="195">
        <f t="shared" si="420"/>
        <v>1</v>
      </c>
      <c r="E10964"/>
      <c r="F10964" s="200">
        <v>0.89</v>
      </c>
      <c r="G10964" s="201">
        <v>6.0449999999999999</v>
      </c>
      <c r="H10964" s="202">
        <v>1.6305036443031717E-4</v>
      </c>
      <c r="I10964" s="203">
        <v>165.87270450192432</v>
      </c>
      <c r="J10964" s="202">
        <v>1.6791666666666666E-4</v>
      </c>
      <c r="K10964" s="203">
        <v>5.4055456988482211</v>
      </c>
      <c r="L10964" s="202">
        <v>1.6305036443031717E-4</v>
      </c>
      <c r="M10964" s="203">
        <v>5.1133944379705794</v>
      </c>
    </row>
    <row r="10965" spans="1:13" x14ac:dyDescent="0.2">
      <c r="A10965" s="84">
        <v>360</v>
      </c>
      <c r="B10965" s="198">
        <v>44288</v>
      </c>
      <c r="C10965" s="199">
        <v>11.2</v>
      </c>
      <c r="D10965" s="195">
        <f t="shared" si="420"/>
        <v>1</v>
      </c>
      <c r="E10965"/>
      <c r="F10965" s="200">
        <v>0.89</v>
      </c>
      <c r="G10965" s="201">
        <v>6.0449999999999999</v>
      </c>
      <c r="H10965" s="202">
        <v>1.6305036443031717E-4</v>
      </c>
      <c r="I10965" s="203">
        <v>165.89975010684239</v>
      </c>
      <c r="J10965" s="202">
        <v>1.6791666666666666E-4</v>
      </c>
      <c r="K10965" s="203">
        <v>5.4057136155148875</v>
      </c>
      <c r="L10965" s="202">
        <v>1.6305036443031717E-4</v>
      </c>
      <c r="M10965" s="203">
        <v>5.1135574883350099</v>
      </c>
    </row>
    <row r="10966" spans="1:13" x14ac:dyDescent="0.2">
      <c r="A10966" s="84">
        <v>360</v>
      </c>
      <c r="B10966" s="198">
        <v>44289</v>
      </c>
      <c r="C10966" s="199">
        <v>11.2</v>
      </c>
      <c r="D10966" s="195">
        <f t="shared" si="420"/>
        <v>1</v>
      </c>
      <c r="E10966"/>
      <c r="F10966" s="200">
        <v>0.89</v>
      </c>
      <c r="G10966" s="201">
        <v>6.0449999999999999</v>
      </c>
      <c r="H10966" s="202">
        <v>1.6305036443031717E-4</v>
      </c>
      <c r="I10966" s="203">
        <v>165.9268001215562</v>
      </c>
      <c r="J10966" s="202">
        <v>1.6791666666666666E-4</v>
      </c>
      <c r="K10966" s="203">
        <v>5.4058815321815539</v>
      </c>
      <c r="L10966" s="202">
        <v>1.6305036443031717E-4</v>
      </c>
      <c r="M10966" s="203">
        <v>5.1137205386994404</v>
      </c>
    </row>
    <row r="10967" spans="1:13" x14ac:dyDescent="0.2">
      <c r="A10967" s="84">
        <v>360</v>
      </c>
      <c r="B10967" s="198">
        <v>44290</v>
      </c>
      <c r="C10967" s="199">
        <v>11.2</v>
      </c>
      <c r="D10967" s="195">
        <f t="shared" si="420"/>
        <v>1</v>
      </c>
      <c r="E10967"/>
      <c r="F10967" s="200">
        <v>0.89</v>
      </c>
      <c r="G10967" s="201">
        <v>6.0449999999999999</v>
      </c>
      <c r="H10967" s="202">
        <v>1.6305036443031717E-4</v>
      </c>
      <c r="I10967" s="203">
        <v>165.95385454678478</v>
      </c>
      <c r="J10967" s="202">
        <v>1.6791666666666666E-4</v>
      </c>
      <c r="K10967" s="203">
        <v>5.4060494488482203</v>
      </c>
      <c r="L10967" s="202">
        <v>1.6305036443031717E-4</v>
      </c>
      <c r="M10967" s="203">
        <v>5.113883589063871</v>
      </c>
    </row>
    <row r="10968" spans="1:13" x14ac:dyDescent="0.2">
      <c r="A10968" s="84">
        <v>360</v>
      </c>
      <c r="B10968" s="198">
        <v>44291</v>
      </c>
      <c r="C10968" s="199">
        <v>11.21</v>
      </c>
      <c r="D10968" s="195">
        <f t="shared" si="420"/>
        <v>1</v>
      </c>
      <c r="E10968"/>
      <c r="F10968" s="200">
        <v>0.89</v>
      </c>
      <c r="G10968" s="201">
        <v>6.0500000000000007</v>
      </c>
      <c r="H10968" s="202">
        <v>1.631813543583327E-4</v>
      </c>
      <c r="I10968" s="203">
        <v>165.98093512153071</v>
      </c>
      <c r="J10968" s="202">
        <v>1.6805555555555557E-4</v>
      </c>
      <c r="K10968" s="203">
        <v>5.4062175044037755</v>
      </c>
      <c r="L10968" s="202">
        <v>1.631813543583327E-4</v>
      </c>
      <c r="M10968" s="203">
        <v>5.1140467704182289</v>
      </c>
    </row>
    <row r="10969" spans="1:13" x14ac:dyDescent="0.2">
      <c r="A10969" s="84">
        <v>360</v>
      </c>
      <c r="B10969" s="198">
        <v>44292</v>
      </c>
      <c r="C10969" s="199">
        <v>11.17</v>
      </c>
      <c r="D10969" s="195">
        <f t="shared" si="420"/>
        <v>1</v>
      </c>
      <c r="E10969"/>
      <c r="F10969" s="200">
        <v>0.89</v>
      </c>
      <c r="G10969" s="201">
        <v>6.03</v>
      </c>
      <c r="H10969" s="202">
        <v>1.626573576893886E-4</v>
      </c>
      <c r="I10969" s="203">
        <v>166.00793314186438</v>
      </c>
      <c r="J10969" s="202">
        <v>1.6750000000000001E-4</v>
      </c>
      <c r="K10969" s="203">
        <v>5.4063850044037753</v>
      </c>
      <c r="L10969" s="202">
        <v>1.626573576893886E-4</v>
      </c>
      <c r="M10969" s="203">
        <v>5.1142094277759185</v>
      </c>
    </row>
    <row r="10970" spans="1:13" x14ac:dyDescent="0.2">
      <c r="A10970" s="84">
        <v>360</v>
      </c>
      <c r="B10970" s="198">
        <v>44293</v>
      </c>
      <c r="C10970" s="199">
        <v>11.15</v>
      </c>
      <c r="D10970" s="195">
        <f t="shared" si="420"/>
        <v>1</v>
      </c>
      <c r="E10970"/>
      <c r="F10970" s="200">
        <v>0.89</v>
      </c>
      <c r="G10970" s="201">
        <v>6.0200000000000005</v>
      </c>
      <c r="H10970" s="202">
        <v>1.6239532239170629E-4</v>
      </c>
      <c r="I10970" s="203">
        <v>166.03489205368655</v>
      </c>
      <c r="J10970" s="202">
        <v>1.6722222222222222E-4</v>
      </c>
      <c r="K10970" s="203">
        <v>5.4065522266259975</v>
      </c>
      <c r="L10970" s="202">
        <v>1.6239532239170629E-4</v>
      </c>
      <c r="M10970" s="203">
        <v>5.1143718230983097</v>
      </c>
    </row>
    <row r="10971" spans="1:13" x14ac:dyDescent="0.2">
      <c r="A10971" s="84">
        <v>360</v>
      </c>
      <c r="B10971" s="198">
        <v>44294</v>
      </c>
      <c r="C10971" s="199">
        <v>11.12</v>
      </c>
      <c r="D10971" s="195">
        <f t="shared" si="420"/>
        <v>1</v>
      </c>
      <c r="E10971"/>
      <c r="F10971" s="200">
        <v>0.89</v>
      </c>
      <c r="G10971" s="201">
        <v>6.0049999999999999</v>
      </c>
      <c r="H10971" s="202">
        <v>1.6200222322870772E-4</v>
      </c>
      <c r="I10971" s="203">
        <v>166.06179007533279</v>
      </c>
      <c r="J10971" s="202">
        <v>1.6680555555555557E-4</v>
      </c>
      <c r="K10971" s="203">
        <v>5.4067190321815533</v>
      </c>
      <c r="L10971" s="202">
        <v>1.6200222322870772E-4</v>
      </c>
      <c r="M10971" s="203">
        <v>5.1145338253215389</v>
      </c>
    </row>
    <row r="10972" spans="1:13" x14ac:dyDescent="0.2">
      <c r="A10972" s="84">
        <v>360</v>
      </c>
      <c r="B10972" s="198">
        <v>44295</v>
      </c>
      <c r="C10972" s="199">
        <v>11.11</v>
      </c>
      <c r="D10972" s="195">
        <f t="shared" si="420"/>
        <v>1</v>
      </c>
      <c r="E10972"/>
      <c r="F10972" s="200">
        <v>0.89</v>
      </c>
      <c r="G10972" s="201">
        <v>6</v>
      </c>
      <c r="H10972" s="202">
        <v>1.6187117784771665E-4</v>
      </c>
      <c r="I10972" s="203">
        <v>166.0886706928878</v>
      </c>
      <c r="J10972" s="202">
        <v>1.6666666666666666E-4</v>
      </c>
      <c r="K10972" s="203">
        <v>5.4068856988482201</v>
      </c>
      <c r="L10972" s="202">
        <v>1.6187117784771665E-4</v>
      </c>
      <c r="M10972" s="203">
        <v>5.1146956964993864</v>
      </c>
    </row>
    <row r="10973" spans="1:13" x14ac:dyDescent="0.2">
      <c r="A10973" s="84">
        <v>360</v>
      </c>
      <c r="B10973" s="198">
        <v>44296</v>
      </c>
      <c r="C10973" s="199">
        <v>11.11</v>
      </c>
      <c r="D10973" s="195">
        <f t="shared" si="420"/>
        <v>1</v>
      </c>
      <c r="E10973"/>
      <c r="F10973" s="200">
        <v>0.89</v>
      </c>
      <c r="G10973" s="201">
        <v>6</v>
      </c>
      <c r="H10973" s="202">
        <v>1.6187117784771665E-4</v>
      </c>
      <c r="I10973" s="203">
        <v>166.11555566164003</v>
      </c>
      <c r="J10973" s="202">
        <v>1.6666666666666666E-4</v>
      </c>
      <c r="K10973" s="203">
        <v>5.407052365514887</v>
      </c>
      <c r="L10973" s="202">
        <v>1.6187117784771665E-4</v>
      </c>
      <c r="M10973" s="203">
        <v>5.1148575676772339</v>
      </c>
    </row>
    <row r="10974" spans="1:13" x14ac:dyDescent="0.2">
      <c r="A10974" s="84">
        <v>360</v>
      </c>
      <c r="B10974" s="198">
        <v>44297</v>
      </c>
      <c r="C10974" s="199">
        <v>11.11</v>
      </c>
      <c r="D10974" s="195">
        <f t="shared" si="420"/>
        <v>1</v>
      </c>
      <c r="E10974"/>
      <c r="F10974" s="200">
        <v>0.89</v>
      </c>
      <c r="G10974" s="201">
        <v>6</v>
      </c>
      <c r="H10974" s="202">
        <v>1.6187117784771665E-4</v>
      </c>
      <c r="I10974" s="203">
        <v>166.1424449822938</v>
      </c>
      <c r="J10974" s="202">
        <v>1.6666666666666666E-4</v>
      </c>
      <c r="K10974" s="203">
        <v>5.4072190321815539</v>
      </c>
      <c r="L10974" s="202">
        <v>1.6187117784771665E-4</v>
      </c>
      <c r="M10974" s="203">
        <v>5.1150194388550814</v>
      </c>
    </row>
    <row r="10975" spans="1:13" x14ac:dyDescent="0.2">
      <c r="A10975" s="84">
        <v>360</v>
      </c>
      <c r="B10975" s="198">
        <v>44298</v>
      </c>
      <c r="C10975" s="199">
        <v>11.09</v>
      </c>
      <c r="D10975" s="195">
        <f t="shared" si="420"/>
        <v>1</v>
      </c>
      <c r="E10975"/>
      <c r="F10975" s="200">
        <v>0.9</v>
      </c>
      <c r="G10975" s="201">
        <v>5.9950000000000001</v>
      </c>
      <c r="H10975" s="202">
        <v>1.6174012630210122E-4</v>
      </c>
      <c r="I10975" s="203">
        <v>166.16931688232938</v>
      </c>
      <c r="J10975" s="202">
        <v>1.6652777777777778E-4</v>
      </c>
      <c r="K10975" s="203">
        <v>5.4073855599593319</v>
      </c>
      <c r="L10975" s="202">
        <v>1.6174012630210122E-4</v>
      </c>
      <c r="M10975" s="203">
        <v>5.1151811789813832</v>
      </c>
    </row>
    <row r="10976" spans="1:13" x14ac:dyDescent="0.2">
      <c r="A10976" s="84">
        <v>360</v>
      </c>
      <c r="B10976" s="198">
        <v>44299</v>
      </c>
      <c r="C10976" s="199">
        <v>11.12</v>
      </c>
      <c r="D10976" s="195">
        <f t="shared" si="420"/>
        <v>1</v>
      </c>
      <c r="E10976"/>
      <c r="F10976" s="200">
        <v>0.89</v>
      </c>
      <c r="G10976" s="201">
        <v>6.0049999999999999</v>
      </c>
      <c r="H10976" s="202">
        <v>1.6200222322870772E-4</v>
      </c>
      <c r="I10976" s="203">
        <v>166.19623668109671</v>
      </c>
      <c r="J10976" s="202">
        <v>1.6680555555555557E-4</v>
      </c>
      <c r="K10976" s="203">
        <v>5.4075523655148876</v>
      </c>
      <c r="L10976" s="202">
        <v>1.6200222322870772E-4</v>
      </c>
      <c r="M10976" s="203">
        <v>5.1153431812046115</v>
      </c>
    </row>
    <row r="10977" spans="1:13" x14ac:dyDescent="0.2">
      <c r="A10977" s="84">
        <v>360</v>
      </c>
      <c r="B10977" s="198">
        <v>44300</v>
      </c>
      <c r="C10977" s="199">
        <v>11.11</v>
      </c>
      <c r="D10977" s="195">
        <f t="shared" si="420"/>
        <v>1</v>
      </c>
      <c r="E10977"/>
      <c r="F10977" s="200">
        <v>0.9</v>
      </c>
      <c r="G10977" s="201">
        <v>6.0049999999999999</v>
      </c>
      <c r="H10977" s="202">
        <v>1.6200222322870772E-4</v>
      </c>
      <c r="I10977" s="203">
        <v>166.22316084093129</v>
      </c>
      <c r="J10977" s="202">
        <v>1.6680555555555557E-4</v>
      </c>
      <c r="K10977" s="203">
        <v>5.4077191710704433</v>
      </c>
      <c r="L10977" s="202">
        <v>1.6200222322870772E-4</v>
      </c>
      <c r="M10977" s="203">
        <v>5.1155051834278407</v>
      </c>
    </row>
    <row r="10978" spans="1:13" x14ac:dyDescent="0.2">
      <c r="A10978" s="84">
        <v>360</v>
      </c>
      <c r="B10978" s="198">
        <v>44301</v>
      </c>
      <c r="C10978" s="199">
        <v>11.1</v>
      </c>
      <c r="D10978" s="195">
        <f t="shared" si="420"/>
        <v>1</v>
      </c>
      <c r="E10978"/>
      <c r="F10978" s="200">
        <v>0.88</v>
      </c>
      <c r="G10978" s="201">
        <v>5.99</v>
      </c>
      <c r="H10978" s="202">
        <v>1.6160906859163937E-4</v>
      </c>
      <c r="I10978" s="203">
        <v>166.25002401113315</v>
      </c>
      <c r="J10978" s="202">
        <v>1.6638888888888891E-4</v>
      </c>
      <c r="K10978" s="203">
        <v>5.4078855599593325</v>
      </c>
      <c r="L10978" s="202">
        <v>1.6160906859163937E-4</v>
      </c>
      <c r="M10978" s="203">
        <v>5.1156667924964321</v>
      </c>
    </row>
    <row r="10979" spans="1:13" x14ac:dyDescent="0.2">
      <c r="A10979" s="84">
        <v>360</v>
      </c>
      <c r="B10979" s="198">
        <v>44302</v>
      </c>
      <c r="C10979" s="199">
        <v>11.11</v>
      </c>
      <c r="D10979" s="195">
        <f t="shared" si="420"/>
        <v>1</v>
      </c>
      <c r="E10979"/>
      <c r="F10979" s="200">
        <v>0.9</v>
      </c>
      <c r="G10979" s="201">
        <v>6.0049999999999999</v>
      </c>
      <c r="H10979" s="202">
        <v>1.6200222322870772E-4</v>
      </c>
      <c r="I10979" s="203">
        <v>166.27695688463479</v>
      </c>
      <c r="J10979" s="202">
        <v>1.6680555555555557E-4</v>
      </c>
      <c r="K10979" s="203">
        <v>5.4080523655148882</v>
      </c>
      <c r="L10979" s="202">
        <v>1.6200222322870772E-4</v>
      </c>
      <c r="M10979" s="203">
        <v>5.1158287947196612</v>
      </c>
    </row>
    <row r="10980" spans="1:13" x14ac:dyDescent="0.2">
      <c r="A10980" s="84">
        <v>360</v>
      </c>
      <c r="B10980" s="198">
        <v>44303</v>
      </c>
      <c r="C10980" s="199">
        <v>11.11</v>
      </c>
      <c r="D10980" s="195">
        <f t="shared" si="420"/>
        <v>1</v>
      </c>
      <c r="E10980"/>
      <c r="F10980" s="200">
        <v>0.9</v>
      </c>
      <c r="G10980" s="201">
        <v>6.0049999999999999</v>
      </c>
      <c r="H10980" s="202">
        <v>1.6200222322870772E-4</v>
      </c>
      <c r="I10980" s="203">
        <v>166.3038941213218</v>
      </c>
      <c r="J10980" s="202">
        <v>1.6680555555555557E-4</v>
      </c>
      <c r="K10980" s="203">
        <v>5.4082191710704439</v>
      </c>
      <c r="L10980" s="202">
        <v>1.6200222322870772E-4</v>
      </c>
      <c r="M10980" s="203">
        <v>5.1159907969428904</v>
      </c>
    </row>
    <row r="10981" spans="1:13" x14ac:dyDescent="0.2">
      <c r="A10981" s="84">
        <v>360</v>
      </c>
      <c r="B10981" s="198">
        <v>44304</v>
      </c>
      <c r="C10981" s="199">
        <v>11.11</v>
      </c>
      <c r="D10981" s="195">
        <f t="shared" si="420"/>
        <v>1</v>
      </c>
      <c r="E10981"/>
      <c r="F10981" s="200">
        <v>0.9</v>
      </c>
      <c r="G10981" s="201">
        <v>6.0049999999999999</v>
      </c>
      <c r="H10981" s="202">
        <v>1.6200222322870772E-4</v>
      </c>
      <c r="I10981" s="203">
        <v>166.33083572190105</v>
      </c>
      <c r="J10981" s="202">
        <v>1.6680555555555557E-4</v>
      </c>
      <c r="K10981" s="203">
        <v>5.4083859766259996</v>
      </c>
      <c r="L10981" s="202">
        <v>1.6200222322870772E-4</v>
      </c>
      <c r="M10981" s="203">
        <v>5.1161527991661195</v>
      </c>
    </row>
    <row r="10982" spans="1:13" x14ac:dyDescent="0.2">
      <c r="A10982" s="84">
        <v>360</v>
      </c>
      <c r="B10982" s="198">
        <v>44305</v>
      </c>
      <c r="C10982" s="199">
        <v>11</v>
      </c>
      <c r="D10982" s="195">
        <f t="shared" si="420"/>
        <v>1</v>
      </c>
      <c r="E10982"/>
      <c r="F10982" s="200">
        <v>0.89</v>
      </c>
      <c r="G10982" s="201">
        <v>5.9450000000000003</v>
      </c>
      <c r="H10982" s="202">
        <v>1.6042927167969623E-4</v>
      </c>
      <c r="I10982" s="203">
        <v>166.35752005673379</v>
      </c>
      <c r="J10982" s="202">
        <v>1.651388888888889E-4</v>
      </c>
      <c r="K10982" s="203">
        <v>5.4085511155148884</v>
      </c>
      <c r="L10982" s="202">
        <v>1.6042927167969623E-4</v>
      </c>
      <c r="M10982" s="203">
        <v>5.1163132284377992</v>
      </c>
    </row>
    <row r="10983" spans="1:13" x14ac:dyDescent="0.2">
      <c r="A10983" s="84">
        <v>360</v>
      </c>
      <c r="B10983" s="198">
        <v>44306</v>
      </c>
      <c r="C10983" s="199">
        <v>10.98</v>
      </c>
      <c r="D10983" s="195">
        <f t="shared" si="420"/>
        <v>1</v>
      </c>
      <c r="E10983"/>
      <c r="F10983" s="200">
        <v>0.89</v>
      </c>
      <c r="G10983" s="201">
        <v>5.9350000000000005</v>
      </c>
      <c r="H10983" s="202">
        <v>1.6016702672483341E-4</v>
      </c>
      <c r="I10983" s="203">
        <v>166.38416504609458</v>
      </c>
      <c r="J10983" s="202">
        <v>1.6486111111111112E-4</v>
      </c>
      <c r="K10983" s="203">
        <v>5.4087159766259996</v>
      </c>
      <c r="L10983" s="202">
        <v>1.6016702672483341E-4</v>
      </c>
      <c r="M10983" s="203">
        <v>5.1164733954645243</v>
      </c>
    </row>
    <row r="10984" spans="1:13" x14ac:dyDescent="0.2">
      <c r="A10984" s="84">
        <v>360</v>
      </c>
      <c r="B10984" s="198">
        <v>44307</v>
      </c>
      <c r="C10984" s="199">
        <v>10.95</v>
      </c>
      <c r="D10984" s="195">
        <f t="shared" si="420"/>
        <v>1</v>
      </c>
      <c r="E10984"/>
      <c r="F10984" s="200">
        <v>0.89</v>
      </c>
      <c r="G10984" s="201">
        <v>5.92</v>
      </c>
      <c r="H10984" s="202">
        <v>1.5977361300145709E-4</v>
      </c>
      <c r="I10984" s="203">
        <v>166.41074884529021</v>
      </c>
      <c r="J10984" s="202">
        <v>1.6444444444444444E-4</v>
      </c>
      <c r="K10984" s="203">
        <v>5.4088804210704442</v>
      </c>
      <c r="L10984" s="202">
        <v>1.5977361300145709E-4</v>
      </c>
      <c r="M10984" s="203">
        <v>5.1166331690775255</v>
      </c>
    </row>
    <row r="10985" spans="1:13" x14ac:dyDescent="0.2">
      <c r="A10985" s="84">
        <v>360</v>
      </c>
      <c r="B10985" s="198">
        <v>44308</v>
      </c>
      <c r="C10985" s="199">
        <v>10.92</v>
      </c>
      <c r="D10985" s="195">
        <f t="shared" si="420"/>
        <v>1</v>
      </c>
      <c r="E10985"/>
      <c r="F10985" s="200">
        <v>0.89</v>
      </c>
      <c r="G10985" s="201">
        <v>5.9050000000000002</v>
      </c>
      <c r="H10985" s="202">
        <v>1.593801437154152E-4</v>
      </c>
      <c r="I10985" s="203">
        <v>166.43727141435696</v>
      </c>
      <c r="J10985" s="202">
        <v>1.6402777777777778E-4</v>
      </c>
      <c r="K10985" s="203">
        <v>5.4090444488482223</v>
      </c>
      <c r="L10985" s="202">
        <v>1.593801437154152E-4</v>
      </c>
      <c r="M10985" s="203">
        <v>5.1167925492212412</v>
      </c>
    </row>
    <row r="10986" spans="1:13" x14ac:dyDescent="0.2">
      <c r="A10986" s="84">
        <v>360</v>
      </c>
      <c r="B10986" s="198">
        <v>44309</v>
      </c>
      <c r="C10986" s="199">
        <v>10.89</v>
      </c>
      <c r="D10986" s="195">
        <f t="shared" si="420"/>
        <v>1</v>
      </c>
      <c r="E10986"/>
      <c r="F10986" s="200">
        <v>0.89</v>
      </c>
      <c r="G10986" s="201">
        <v>5.8900000000000006</v>
      </c>
      <c r="H10986" s="202">
        <v>1.5898661885049847E-4</v>
      </c>
      <c r="I10986" s="203">
        <v>166.46373271338982</v>
      </c>
      <c r="J10986" s="202">
        <v>1.6361111111111112E-4</v>
      </c>
      <c r="K10986" s="203">
        <v>5.4092080599593331</v>
      </c>
      <c r="L10986" s="202">
        <v>1.5898661885049847E-4</v>
      </c>
      <c r="M10986" s="203">
        <v>5.1169515358400917</v>
      </c>
    </row>
    <row r="10987" spans="1:13" x14ac:dyDescent="0.2">
      <c r="A10987" s="84">
        <v>360</v>
      </c>
      <c r="B10987" s="198">
        <v>44310</v>
      </c>
      <c r="C10987" s="199">
        <v>10.89</v>
      </c>
      <c r="D10987" s="195">
        <f t="shared" si="420"/>
        <v>1</v>
      </c>
      <c r="E10987"/>
      <c r="F10987" s="200">
        <v>0.89</v>
      </c>
      <c r="G10987" s="201">
        <v>5.8900000000000006</v>
      </c>
      <c r="H10987" s="202">
        <v>1.5898661885049847E-4</v>
      </c>
      <c r="I10987" s="203">
        <v>166.49019821941516</v>
      </c>
      <c r="J10987" s="202">
        <v>1.6361111111111112E-4</v>
      </c>
      <c r="K10987" s="203">
        <v>5.4093716710704438</v>
      </c>
      <c r="L10987" s="202">
        <v>1.5898661885049847E-4</v>
      </c>
      <c r="M10987" s="203">
        <v>5.1171105224589422</v>
      </c>
    </row>
    <row r="10988" spans="1:13" x14ac:dyDescent="0.2">
      <c r="A10988" s="84">
        <v>360</v>
      </c>
      <c r="B10988" s="198">
        <v>44311</v>
      </c>
      <c r="C10988" s="199">
        <v>10.89</v>
      </c>
      <c r="D10988" s="195">
        <f t="shared" si="420"/>
        <v>1</v>
      </c>
      <c r="E10988"/>
      <c r="F10988" s="200">
        <v>0.89</v>
      </c>
      <c r="G10988" s="201">
        <v>5.8900000000000006</v>
      </c>
      <c r="H10988" s="202">
        <v>1.5898661885049847E-4</v>
      </c>
      <c r="I10988" s="203">
        <v>166.51666793310181</v>
      </c>
      <c r="J10988" s="202">
        <v>1.6361111111111112E-4</v>
      </c>
      <c r="K10988" s="203">
        <v>5.4095352821815545</v>
      </c>
      <c r="L10988" s="202">
        <v>1.5898661885049847E-4</v>
      </c>
      <c r="M10988" s="203">
        <v>5.1172695090777927</v>
      </c>
    </row>
    <row r="10989" spans="1:13" x14ac:dyDescent="0.2">
      <c r="A10989" s="84">
        <v>360</v>
      </c>
      <c r="B10989" s="198">
        <v>44312</v>
      </c>
      <c r="C10989" s="199">
        <v>10.96</v>
      </c>
      <c r="D10989" s="195">
        <f t="shared" si="420"/>
        <v>1</v>
      </c>
      <c r="E10989"/>
      <c r="F10989" s="200">
        <v>0.89</v>
      </c>
      <c r="G10989" s="201">
        <v>5.9250000000000007</v>
      </c>
      <c r="H10989" s="202">
        <v>1.5990475708216323E-4</v>
      </c>
      <c r="I10989" s="203">
        <v>166.5432947404378</v>
      </c>
      <c r="J10989" s="202">
        <v>1.6458333333333334E-4</v>
      </c>
      <c r="K10989" s="203">
        <v>5.409699865514888</v>
      </c>
      <c r="L10989" s="202">
        <v>1.5990475708216323E-4</v>
      </c>
      <c r="M10989" s="203">
        <v>5.1174294138348753</v>
      </c>
    </row>
    <row r="10990" spans="1:13" x14ac:dyDescent="0.2">
      <c r="A10990" s="84">
        <v>360</v>
      </c>
      <c r="B10990" s="198">
        <v>44313</v>
      </c>
      <c r="C10990" s="199">
        <v>10.96</v>
      </c>
      <c r="D10990" s="195">
        <f t="shared" si="420"/>
        <v>1</v>
      </c>
      <c r="E10990"/>
      <c r="F10990" s="200">
        <v>0.89</v>
      </c>
      <c r="G10990" s="201">
        <v>5.9250000000000007</v>
      </c>
      <c r="H10990" s="202">
        <v>1.5990475708216323E-4</v>
      </c>
      <c r="I10990" s="203">
        <v>166.56992580552694</v>
      </c>
      <c r="J10990" s="202">
        <v>1.6458333333333334E-4</v>
      </c>
      <c r="K10990" s="203">
        <v>5.4098644488482215</v>
      </c>
      <c r="L10990" s="202">
        <v>1.5990475708216323E-4</v>
      </c>
      <c r="M10990" s="203">
        <v>5.117589318591957</v>
      </c>
    </row>
    <row r="10991" spans="1:13" x14ac:dyDescent="0.2">
      <c r="A10991" s="84">
        <v>360</v>
      </c>
      <c r="B10991" s="198">
        <v>44314</v>
      </c>
      <c r="C10991" s="199">
        <v>10.95</v>
      </c>
      <c r="D10991" s="195">
        <f t="shared" si="420"/>
        <v>1</v>
      </c>
      <c r="E10991"/>
      <c r="F10991" s="200">
        <v>0.89</v>
      </c>
      <c r="G10991" s="201">
        <v>5.92</v>
      </c>
      <c r="H10991" s="202">
        <v>1.5977361300145709E-4</v>
      </c>
      <c r="I10991" s="203">
        <v>166.59653928439027</v>
      </c>
      <c r="J10991" s="202">
        <v>1.6444444444444444E-4</v>
      </c>
      <c r="K10991" s="203">
        <v>5.4100288932926661</v>
      </c>
      <c r="L10991" s="202">
        <v>1.5977361300145709E-4</v>
      </c>
      <c r="M10991" s="203">
        <v>5.1177490922049582</v>
      </c>
    </row>
    <row r="10992" spans="1:13" x14ac:dyDescent="0.2">
      <c r="A10992" s="84">
        <v>360</v>
      </c>
      <c r="B10992" s="198">
        <v>44315</v>
      </c>
      <c r="C10992" s="199">
        <v>10.95</v>
      </c>
      <c r="D10992" s="195">
        <f t="shared" si="420"/>
        <v>1</v>
      </c>
      <c r="E10992"/>
      <c r="F10992" s="200">
        <v>0.89</v>
      </c>
      <c r="G10992" s="201">
        <v>5.92</v>
      </c>
      <c r="H10992" s="202">
        <v>1.5977361300145709E-4</v>
      </c>
      <c r="I10992" s="203">
        <v>166.62315701538529</v>
      </c>
      <c r="J10992" s="202">
        <v>1.6444444444444444E-4</v>
      </c>
      <c r="K10992" s="203">
        <v>5.4101933377371108</v>
      </c>
      <c r="L10992" s="202">
        <v>1.5977361300145709E-4</v>
      </c>
      <c r="M10992" s="203">
        <v>5.1179088658179595</v>
      </c>
    </row>
    <row r="10993" spans="1:13" x14ac:dyDescent="0.2">
      <c r="A10993" s="84">
        <v>360</v>
      </c>
      <c r="B10993" s="198">
        <v>44316</v>
      </c>
      <c r="C10993" s="199">
        <v>10.91</v>
      </c>
      <c r="D10993" s="195">
        <f t="shared" si="420"/>
        <v>1</v>
      </c>
      <c r="E10993"/>
      <c r="F10993" s="200">
        <v>0.89</v>
      </c>
      <c r="G10993" s="201">
        <v>5.9</v>
      </c>
      <c r="H10993" s="202">
        <v>1.5924897493668766E-4</v>
      </c>
      <c r="I10993" s="203">
        <v>166.64969158234069</v>
      </c>
      <c r="J10993" s="202">
        <v>1.638888888888889E-4</v>
      </c>
      <c r="K10993" s="203">
        <v>5.410357226626</v>
      </c>
      <c r="L10993" s="202">
        <v>1.5924897493668766E-4</v>
      </c>
      <c r="M10993" s="203">
        <v>5.1180681147928961</v>
      </c>
    </row>
    <row r="10994" spans="1:13" x14ac:dyDescent="0.2">
      <c r="A10994" s="84">
        <v>360</v>
      </c>
      <c r="B10994" s="198">
        <v>44317</v>
      </c>
      <c r="C10994" s="199">
        <v>10.91</v>
      </c>
      <c r="D10994" s="195">
        <f t="shared" si="420"/>
        <v>1</v>
      </c>
      <c r="E10994"/>
      <c r="F10994" s="200">
        <v>0.89</v>
      </c>
      <c r="G10994" s="201">
        <v>5.9</v>
      </c>
      <c r="H10994" s="202">
        <v>1.5924897493668766E-4</v>
      </c>
      <c r="I10994" s="203">
        <v>166.67623037489869</v>
      </c>
      <c r="J10994" s="202">
        <v>1.638888888888889E-4</v>
      </c>
      <c r="K10994" s="203">
        <v>5.4105211155148893</v>
      </c>
      <c r="L10994" s="202">
        <v>1.5924897493668766E-4</v>
      </c>
      <c r="M10994" s="203">
        <v>5.1182273637678328</v>
      </c>
    </row>
    <row r="10995" spans="1:13" x14ac:dyDescent="0.2">
      <c r="A10995" s="84">
        <v>360</v>
      </c>
      <c r="B10995" s="198">
        <v>44318</v>
      </c>
      <c r="C10995" s="199">
        <v>10.91</v>
      </c>
      <c r="D10995" s="195">
        <f t="shared" si="420"/>
        <v>1</v>
      </c>
      <c r="E10995"/>
      <c r="F10995" s="200">
        <v>0.89</v>
      </c>
      <c r="G10995" s="201">
        <v>5.9</v>
      </c>
      <c r="H10995" s="202">
        <v>1.5924897493668766E-4</v>
      </c>
      <c r="I10995" s="203">
        <v>166.7027733937322</v>
      </c>
      <c r="J10995" s="202">
        <v>1.638888888888889E-4</v>
      </c>
      <c r="K10995" s="203">
        <v>5.4106850044037786</v>
      </c>
      <c r="L10995" s="202">
        <v>1.5924897493668766E-4</v>
      </c>
      <c r="M10995" s="203">
        <v>5.1183866127427695</v>
      </c>
    </row>
    <row r="10996" spans="1:13" x14ac:dyDescent="0.2">
      <c r="A10996" s="84">
        <v>360</v>
      </c>
      <c r="B10996" s="198">
        <v>44319</v>
      </c>
      <c r="C10996" s="199">
        <v>10.95</v>
      </c>
      <c r="D10996" s="195">
        <f t="shared" si="420"/>
        <v>1</v>
      </c>
      <c r="E10996"/>
      <c r="F10996" s="200">
        <v>0.89</v>
      </c>
      <c r="G10996" s="201">
        <v>5.92</v>
      </c>
      <c r="H10996" s="202">
        <v>1.5977361300145709E-4</v>
      </c>
      <c r="I10996" s="203">
        <v>166.72940809813468</v>
      </c>
      <c r="J10996" s="202">
        <v>1.6444444444444444E-4</v>
      </c>
      <c r="K10996" s="203">
        <v>5.4108494488482233</v>
      </c>
      <c r="L10996" s="202">
        <v>1.5977361300145709E-4</v>
      </c>
      <c r="M10996" s="203">
        <v>5.1185463863557707</v>
      </c>
    </row>
    <row r="10997" spans="1:13" x14ac:dyDescent="0.2">
      <c r="A10997" s="84">
        <v>360</v>
      </c>
      <c r="B10997" s="198">
        <v>44320</v>
      </c>
      <c r="C10997" s="199">
        <v>10.95</v>
      </c>
      <c r="D10997" s="195">
        <f t="shared" si="420"/>
        <v>1</v>
      </c>
      <c r="E10997"/>
      <c r="F10997" s="200">
        <v>0.89</v>
      </c>
      <c r="G10997" s="201">
        <v>5.92</v>
      </c>
      <c r="H10997" s="202">
        <v>1.5977361300145709E-4</v>
      </c>
      <c r="I10997" s="203">
        <v>166.75604705806012</v>
      </c>
      <c r="J10997" s="202">
        <v>1.6444444444444444E-4</v>
      </c>
      <c r="K10997" s="203">
        <v>5.4110138932926679</v>
      </c>
      <c r="L10997" s="202">
        <v>1.5977361300145709E-4</v>
      </c>
      <c r="M10997" s="203">
        <v>5.118706159968772</v>
      </c>
    </row>
    <row r="10998" spans="1:13" x14ac:dyDescent="0.2">
      <c r="A10998" s="84">
        <v>360</v>
      </c>
      <c r="B10998" s="198">
        <v>44321</v>
      </c>
      <c r="C10998" s="199">
        <v>10.91</v>
      </c>
      <c r="D10998" s="195">
        <f t="shared" si="420"/>
        <v>1</v>
      </c>
      <c r="E10998"/>
      <c r="F10998" s="200">
        <v>0.89</v>
      </c>
      <c r="G10998" s="201">
        <v>5.9</v>
      </c>
      <c r="H10998" s="202">
        <v>1.5924897493668766E-4</v>
      </c>
      <c r="I10998" s="203">
        <v>166.7826027876186</v>
      </c>
      <c r="J10998" s="202">
        <v>1.638888888888889E-4</v>
      </c>
      <c r="K10998" s="203">
        <v>5.4111777821815572</v>
      </c>
      <c r="L10998" s="202">
        <v>1.5924897493668766E-4</v>
      </c>
      <c r="M10998" s="203">
        <v>5.1188654089437087</v>
      </c>
    </row>
    <row r="10999" spans="1:13" x14ac:dyDescent="0.2">
      <c r="A10999" s="84">
        <v>360</v>
      </c>
      <c r="B10999" s="198">
        <v>44322</v>
      </c>
      <c r="C10999" s="199">
        <v>10.88</v>
      </c>
      <c r="D10999" s="195">
        <f t="shared" si="420"/>
        <v>1</v>
      </c>
      <c r="E10999"/>
      <c r="F10999" s="200">
        <v>0.87</v>
      </c>
      <c r="G10999" s="201">
        <v>5.875</v>
      </c>
      <c r="H10999" s="202">
        <v>1.5859303839116379E-4</v>
      </c>
      <c r="I10999" s="203">
        <v>166.80905334734547</v>
      </c>
      <c r="J10999" s="202">
        <v>1.6319444444444443E-4</v>
      </c>
      <c r="K10999" s="203">
        <v>5.4113409766260014</v>
      </c>
      <c r="L10999" s="202">
        <v>1.5859303839116379E-4</v>
      </c>
      <c r="M10999" s="203">
        <v>5.1190240019820994</v>
      </c>
    </row>
    <row r="11000" spans="1:13" x14ac:dyDescent="0.2">
      <c r="A11000" s="84">
        <v>360</v>
      </c>
      <c r="B11000" s="198">
        <v>44323</v>
      </c>
      <c r="C11000" s="199">
        <v>10.85</v>
      </c>
      <c r="D11000" s="195">
        <f t="shared" si="420"/>
        <v>1</v>
      </c>
      <c r="E11000"/>
      <c r="F11000" s="200">
        <v>0.87</v>
      </c>
      <c r="G11000" s="201">
        <v>5.8599999999999994</v>
      </c>
      <c r="H11000" s="202">
        <v>1.5819940232186802E-4</v>
      </c>
      <c r="I11000" s="203">
        <v>166.83544243988689</v>
      </c>
      <c r="J11000" s="202">
        <v>1.6277777777777777E-4</v>
      </c>
      <c r="K11000" s="203">
        <v>5.4115037544037792</v>
      </c>
      <c r="L11000" s="202">
        <v>1.5819940232186802E-4</v>
      </c>
      <c r="M11000" s="203">
        <v>5.1191822013844215</v>
      </c>
    </row>
    <row r="11001" spans="1:13" x14ac:dyDescent="0.2">
      <c r="A11001" s="84">
        <v>360</v>
      </c>
      <c r="B11001" s="198">
        <v>44324</v>
      </c>
      <c r="C11001" s="199">
        <v>10.85</v>
      </c>
      <c r="D11001" s="195">
        <f t="shared" si="420"/>
        <v>1</v>
      </c>
      <c r="E11001"/>
      <c r="F11001" s="200">
        <v>0.87</v>
      </c>
      <c r="G11001" s="201">
        <v>5.8599999999999994</v>
      </c>
      <c r="H11001" s="202">
        <v>1.5819940232186802E-4</v>
      </c>
      <c r="I11001" s="203">
        <v>166.86183570716699</v>
      </c>
      <c r="J11001" s="202">
        <v>1.6277777777777777E-4</v>
      </c>
      <c r="K11001" s="203">
        <v>5.4116665321815569</v>
      </c>
      <c r="L11001" s="202">
        <v>1.5819940232186802E-4</v>
      </c>
      <c r="M11001" s="203">
        <v>5.1193404007867436</v>
      </c>
    </row>
    <row r="11002" spans="1:13" x14ac:dyDescent="0.2">
      <c r="A11002" s="84">
        <v>360</v>
      </c>
      <c r="B11002" s="198">
        <v>44325</v>
      </c>
      <c r="C11002" s="199">
        <v>10.85</v>
      </c>
      <c r="D11002" s="195">
        <f t="shared" si="420"/>
        <v>1</v>
      </c>
      <c r="E11002"/>
      <c r="F11002" s="200">
        <v>0.87</v>
      </c>
      <c r="G11002" s="201">
        <v>5.8599999999999994</v>
      </c>
      <c r="H11002" s="202">
        <v>1.5819940232186802E-4</v>
      </c>
      <c r="I11002" s="203">
        <v>166.8882331498462</v>
      </c>
      <c r="J11002" s="202">
        <v>1.6277777777777777E-4</v>
      </c>
      <c r="K11002" s="203">
        <v>5.4118293099593346</v>
      </c>
      <c r="L11002" s="202">
        <v>1.5819940232186802E-4</v>
      </c>
      <c r="M11002" s="203">
        <v>5.1194986001890657</v>
      </c>
    </row>
    <row r="11003" spans="1:13" x14ac:dyDescent="0.2">
      <c r="A11003" s="84">
        <v>360</v>
      </c>
      <c r="B11003" s="198">
        <v>44326</v>
      </c>
      <c r="C11003" s="199">
        <v>10.86</v>
      </c>
      <c r="D11003" s="195">
        <f t="shared" si="420"/>
        <v>1</v>
      </c>
      <c r="E11003"/>
      <c r="F11003" s="200">
        <v>0.87</v>
      </c>
      <c r="G11003" s="201">
        <v>5.8649999999999993</v>
      </c>
      <c r="H11003" s="202">
        <v>1.5833062052483804E-4</v>
      </c>
      <c r="I11003" s="203">
        <v>166.91465666735911</v>
      </c>
      <c r="J11003" s="202">
        <v>1.6291666666666665E-4</v>
      </c>
      <c r="K11003" s="203">
        <v>5.4119922266260012</v>
      </c>
      <c r="L11003" s="202">
        <v>1.5833062052483804E-4</v>
      </c>
      <c r="M11003" s="203">
        <v>5.1196569308095903</v>
      </c>
    </row>
    <row r="11004" spans="1:13" x14ac:dyDescent="0.2">
      <c r="A11004" s="84">
        <v>360</v>
      </c>
      <c r="B11004" s="198">
        <v>44327</v>
      </c>
      <c r="C11004" s="199">
        <v>10.88</v>
      </c>
      <c r="D11004" s="195">
        <f t="shared" si="420"/>
        <v>1</v>
      </c>
      <c r="E11004"/>
      <c r="F11004" s="200">
        <v>0.86</v>
      </c>
      <c r="G11004" s="201">
        <v>5.87</v>
      </c>
      <c r="H11004" s="202">
        <v>1.5846183254786261E-4</v>
      </c>
      <c r="I11004" s="203">
        <v>166.94110626973372</v>
      </c>
      <c r="J11004" s="202">
        <v>1.6305555555555556E-4</v>
      </c>
      <c r="K11004" s="203">
        <v>5.4121552821815566</v>
      </c>
      <c r="L11004" s="202">
        <v>1.5846183254786261E-4</v>
      </c>
      <c r="M11004" s="203">
        <v>5.1198153926421384</v>
      </c>
    </row>
    <row r="11005" spans="1:13" x14ac:dyDescent="0.2">
      <c r="A11005" s="84">
        <v>360</v>
      </c>
      <c r="B11005" s="198">
        <v>44328</v>
      </c>
      <c r="C11005" s="199">
        <v>10.87</v>
      </c>
      <c r="D11005" s="195">
        <f t="shared" ref="D11005:D11018" si="422">B11005-B11004</f>
        <v>1</v>
      </c>
      <c r="E11005"/>
      <c r="F11005" s="200">
        <v>0.86</v>
      </c>
      <c r="G11005" s="201">
        <v>5.8649999999999993</v>
      </c>
      <c r="H11005" s="202">
        <v>1.5833062052483804E-4</v>
      </c>
      <c r="I11005" s="203">
        <v>166.96753815868053</v>
      </c>
      <c r="J11005" s="202">
        <v>1.6291666666666665E-4</v>
      </c>
      <c r="K11005" s="203">
        <v>5.4123181988482232</v>
      </c>
      <c r="L11005" s="202">
        <v>1.5833062052483804E-4</v>
      </c>
      <c r="M11005" s="203">
        <v>5.119973723262663</v>
      </c>
    </row>
    <row r="11006" spans="1:13" x14ac:dyDescent="0.2">
      <c r="A11006" s="84">
        <v>360</v>
      </c>
      <c r="B11006" s="198">
        <v>44329</v>
      </c>
      <c r="C11006" s="199">
        <v>10.83</v>
      </c>
      <c r="D11006" s="195">
        <f t="shared" si="422"/>
        <v>1</v>
      </c>
      <c r="E11006"/>
      <c r="F11006" s="200">
        <v>0.86</v>
      </c>
      <c r="G11006" s="201">
        <v>5.8449999999999998</v>
      </c>
      <c r="H11006" s="202">
        <v>1.5780571062662396E-4</v>
      </c>
      <c r="I11006" s="203">
        <v>166.99388658969124</v>
      </c>
      <c r="J11006" s="202">
        <v>1.6236111111111112E-4</v>
      </c>
      <c r="K11006" s="203">
        <v>5.4124805599593344</v>
      </c>
      <c r="L11006" s="202">
        <v>1.5780571062662396E-4</v>
      </c>
      <c r="M11006" s="203">
        <v>5.1201315289732898</v>
      </c>
    </row>
    <row r="11007" spans="1:13" x14ac:dyDescent="0.2">
      <c r="A11007" s="84">
        <v>360</v>
      </c>
      <c r="B11007" s="198">
        <v>44330</v>
      </c>
      <c r="C11007" s="199">
        <v>10.8</v>
      </c>
      <c r="D11007" s="195">
        <f t="shared" si="422"/>
        <v>1</v>
      </c>
      <c r="E11007"/>
      <c r="F11007" s="200">
        <v>0.86</v>
      </c>
      <c r="G11007" s="201">
        <v>5.83</v>
      </c>
      <c r="H11007" s="202">
        <v>1.5741196328966645E-4</v>
      </c>
      <c r="I11007" s="203">
        <v>167.02017342523669</v>
      </c>
      <c r="J11007" s="202">
        <v>1.6194444444444446E-4</v>
      </c>
      <c r="K11007" s="203">
        <v>5.4126425044037791</v>
      </c>
      <c r="L11007" s="202">
        <v>1.5741196328966645E-4</v>
      </c>
      <c r="M11007" s="203">
        <v>5.1202889409365797</v>
      </c>
    </row>
    <row r="11008" spans="1:13" x14ac:dyDescent="0.2">
      <c r="A11008" s="84">
        <v>360</v>
      </c>
      <c r="B11008" s="198">
        <v>44331</v>
      </c>
      <c r="C11008" s="199">
        <v>10.8</v>
      </c>
      <c r="D11008" s="195">
        <f t="shared" si="422"/>
        <v>1</v>
      </c>
      <c r="E11008"/>
      <c r="F11008" s="200">
        <v>0.86</v>
      </c>
      <c r="G11008" s="201">
        <v>5.83</v>
      </c>
      <c r="H11008" s="202">
        <v>1.5741196328966645E-4</v>
      </c>
      <c r="I11008" s="203">
        <v>167.04646439864453</v>
      </c>
      <c r="J11008" s="202">
        <v>1.6194444444444446E-4</v>
      </c>
      <c r="K11008" s="203">
        <v>5.4128044488482239</v>
      </c>
      <c r="L11008" s="202">
        <v>1.5741196328966645E-4</v>
      </c>
      <c r="M11008" s="203">
        <v>5.1204463528998696</v>
      </c>
    </row>
    <row r="11009" spans="1:13" x14ac:dyDescent="0.2">
      <c r="A11009" s="84">
        <v>360</v>
      </c>
      <c r="B11009" s="198">
        <v>44332</v>
      </c>
      <c r="C11009" s="199">
        <v>10.8</v>
      </c>
      <c r="D11009" s="195">
        <f t="shared" si="422"/>
        <v>1</v>
      </c>
      <c r="E11009"/>
      <c r="F11009" s="200">
        <v>0.86</v>
      </c>
      <c r="G11009" s="201">
        <v>5.83</v>
      </c>
      <c r="H11009" s="202">
        <v>1.5741196328966645E-4</v>
      </c>
      <c r="I11009" s="203">
        <v>167.07275951056613</v>
      </c>
      <c r="J11009" s="202">
        <v>1.6194444444444446E-4</v>
      </c>
      <c r="K11009" s="203">
        <v>5.4129663932926686</v>
      </c>
      <c r="L11009" s="202">
        <v>1.5741196328966645E-4</v>
      </c>
      <c r="M11009" s="203">
        <v>5.1206037648631595</v>
      </c>
    </row>
    <row r="11010" spans="1:13" x14ac:dyDescent="0.2">
      <c r="A11010" s="84">
        <v>360</v>
      </c>
      <c r="B11010" s="198">
        <v>44333</v>
      </c>
      <c r="C11010" s="199">
        <v>10.76</v>
      </c>
      <c r="D11010" s="195">
        <f t="shared" si="422"/>
        <v>1</v>
      </c>
      <c r="E11010"/>
      <c r="F11010" s="200">
        <v>0.86</v>
      </c>
      <c r="G11010" s="201">
        <v>5.81</v>
      </c>
      <c r="H11010" s="202">
        <v>1.5688688025949915E-4</v>
      </c>
      <c r="I11010" s="203">
        <v>167.09897103458209</v>
      </c>
      <c r="J11010" s="202">
        <v>1.6138888888888887E-4</v>
      </c>
      <c r="K11010" s="203">
        <v>5.4131277821815571</v>
      </c>
      <c r="L11010" s="202">
        <v>1.5688688025949915E-4</v>
      </c>
      <c r="M11010" s="203">
        <v>5.120760651743419</v>
      </c>
    </row>
    <row r="11011" spans="1:13" x14ac:dyDescent="0.2">
      <c r="A11011" s="84">
        <v>360</v>
      </c>
      <c r="B11011" s="198">
        <v>44334</v>
      </c>
      <c r="C11011" s="199">
        <v>10.77</v>
      </c>
      <c r="D11011" s="195">
        <f t="shared" si="422"/>
        <v>1</v>
      </c>
      <c r="E11011"/>
      <c r="F11011" s="200">
        <v>0.85</v>
      </c>
      <c r="G11011" s="201">
        <v>5.81</v>
      </c>
      <c r="H11011" s="202">
        <v>1.5688688025949915E-4</v>
      </c>
      <c r="I11011" s="203">
        <v>167.12518667084228</v>
      </c>
      <c r="J11011" s="202">
        <v>1.6138888888888887E-4</v>
      </c>
      <c r="K11011" s="203">
        <v>5.4132891710704456</v>
      </c>
      <c r="L11011" s="202">
        <v>1.5688688025949915E-4</v>
      </c>
      <c r="M11011" s="203">
        <v>5.1209175386236785</v>
      </c>
    </row>
    <row r="11012" spans="1:13" x14ac:dyDescent="0.2">
      <c r="A11012" s="84">
        <v>360</v>
      </c>
      <c r="B11012" s="198">
        <v>44335</v>
      </c>
      <c r="C11012" s="199">
        <v>10.73</v>
      </c>
      <c r="D11012" s="195">
        <f t="shared" si="422"/>
        <v>1</v>
      </c>
      <c r="E11012"/>
      <c r="F11012" s="200">
        <v>0.85</v>
      </c>
      <c r="G11012" s="201">
        <v>5.79</v>
      </c>
      <c r="H11012" s="202">
        <v>1.5636169824562174E-4</v>
      </c>
      <c r="I11012" s="203">
        <v>167.15131864884975</v>
      </c>
      <c r="J11012" s="202">
        <v>1.6083333333333333E-4</v>
      </c>
      <c r="K11012" s="203">
        <v>5.4134500044037788</v>
      </c>
      <c r="L11012" s="202">
        <v>1.5636169824562174E-4</v>
      </c>
      <c r="M11012" s="203">
        <v>5.1210739003219246</v>
      </c>
    </row>
    <row r="11013" spans="1:13" x14ac:dyDescent="0.2">
      <c r="A11013" s="84">
        <v>360</v>
      </c>
      <c r="B11013" s="198">
        <v>44336</v>
      </c>
      <c r="C11013" s="199">
        <v>10.73</v>
      </c>
      <c r="D11013" s="195">
        <f t="shared" si="422"/>
        <v>1</v>
      </c>
      <c r="E11013"/>
      <c r="F11013" s="200">
        <v>0.86</v>
      </c>
      <c r="G11013" s="201">
        <v>5.7949999999999999</v>
      </c>
      <c r="H11013" s="202">
        <v>1.5649300303088864E-4</v>
      </c>
      <c r="I11013" s="203">
        <v>167.17747666066569</v>
      </c>
      <c r="J11013" s="202">
        <v>1.6097222222222221E-4</v>
      </c>
      <c r="K11013" s="203">
        <v>5.4136109766260008</v>
      </c>
      <c r="L11013" s="202">
        <v>1.5649300303088864E-4</v>
      </c>
      <c r="M11013" s="203">
        <v>5.1212303933249554</v>
      </c>
    </row>
    <row r="11014" spans="1:13" x14ac:dyDescent="0.2">
      <c r="A11014" s="84">
        <v>360</v>
      </c>
      <c r="B11014" s="198">
        <v>44337</v>
      </c>
      <c r="C11014" s="199">
        <v>10.7</v>
      </c>
      <c r="D11014" s="195">
        <f t="shared" si="422"/>
        <v>1</v>
      </c>
      <c r="E11014"/>
      <c r="F11014" s="200">
        <v>0.85</v>
      </c>
      <c r="G11014" s="201">
        <v>5.7749999999999995</v>
      </c>
      <c r="H11014" s="202">
        <v>1.559677467546372E-4</v>
      </c>
      <c r="I11014" s="203">
        <v>167.20355095500858</v>
      </c>
      <c r="J11014" s="202">
        <v>1.6041666666666664E-4</v>
      </c>
      <c r="K11014" s="203">
        <v>5.4137713932926674</v>
      </c>
      <c r="L11014" s="202">
        <v>1.559677467546372E-4</v>
      </c>
      <c r="M11014" s="203">
        <v>5.1213863610717105</v>
      </c>
    </row>
    <row r="11015" spans="1:13" x14ac:dyDescent="0.2">
      <c r="A11015" s="84">
        <v>360</v>
      </c>
      <c r="B11015" s="198">
        <v>44338</v>
      </c>
      <c r="C11015" s="199">
        <v>10.7</v>
      </c>
      <c r="D11015" s="195">
        <f t="shared" si="422"/>
        <v>1</v>
      </c>
      <c r="E11015"/>
      <c r="F11015" s="200">
        <v>0.85</v>
      </c>
      <c r="G11015" s="201">
        <v>5.7749999999999995</v>
      </c>
      <c r="H11015" s="202">
        <v>1.559677467546372E-4</v>
      </c>
      <c r="I11015" s="203">
        <v>167.22962931610041</v>
      </c>
      <c r="J11015" s="202">
        <v>1.6041666666666664E-4</v>
      </c>
      <c r="K11015" s="203">
        <v>5.4139318099593341</v>
      </c>
      <c r="L11015" s="202">
        <v>1.559677467546372E-4</v>
      </c>
      <c r="M11015" s="203">
        <v>5.1215423288184656</v>
      </c>
    </row>
    <row r="11016" spans="1:13" x14ac:dyDescent="0.2">
      <c r="A11016" s="84">
        <v>360</v>
      </c>
      <c r="B11016" s="198">
        <v>44339</v>
      </c>
      <c r="C11016" s="199">
        <v>10.7</v>
      </c>
      <c r="D11016" s="195">
        <f t="shared" si="422"/>
        <v>1</v>
      </c>
      <c r="E11016"/>
      <c r="F11016" s="200">
        <v>0.85</v>
      </c>
      <c r="G11016" s="201">
        <v>5.7749999999999995</v>
      </c>
      <c r="H11016" s="202">
        <v>1.559677467546372E-4</v>
      </c>
      <c r="I11016" s="203">
        <v>167.25571174457545</v>
      </c>
      <c r="J11016" s="202">
        <v>1.6041666666666664E-4</v>
      </c>
      <c r="K11016" s="203">
        <v>5.4140922266260008</v>
      </c>
      <c r="L11016" s="202">
        <v>1.559677467546372E-4</v>
      </c>
      <c r="M11016" s="203">
        <v>5.1216982965652207</v>
      </c>
    </row>
    <row r="11017" spans="1:13" x14ac:dyDescent="0.2">
      <c r="A11017" s="84">
        <v>360</v>
      </c>
      <c r="B11017" s="198">
        <v>44340</v>
      </c>
      <c r="C11017" s="199">
        <v>10.7</v>
      </c>
      <c r="D11017" s="195">
        <f t="shared" si="422"/>
        <v>1</v>
      </c>
      <c r="E11017"/>
      <c r="F11017" s="200">
        <v>0.86</v>
      </c>
      <c r="G11017" s="201">
        <v>5.7799999999999994</v>
      </c>
      <c r="H11017" s="202">
        <v>1.5609907010816215E-4</v>
      </c>
      <c r="I11017" s="203">
        <v>167.28182020564907</v>
      </c>
      <c r="J11017" s="202">
        <v>1.6055555555555555E-4</v>
      </c>
      <c r="K11017" s="203">
        <v>5.4142527821815563</v>
      </c>
      <c r="L11017" s="202">
        <v>1.5609907010816215E-4</v>
      </c>
      <c r="M11017" s="203">
        <v>5.1218543956353288</v>
      </c>
    </row>
    <row r="11018" spans="1:13" x14ac:dyDescent="0.2">
      <c r="A11018" s="84">
        <v>360</v>
      </c>
      <c r="B11018" s="198">
        <v>44341</v>
      </c>
      <c r="C11018" s="199">
        <v>10.73</v>
      </c>
      <c r="D11018" s="195">
        <f t="shared" si="422"/>
        <v>1</v>
      </c>
      <c r="E11018"/>
      <c r="F11018" s="200">
        <v>0.85</v>
      </c>
      <c r="G11018" s="201">
        <v>5.79</v>
      </c>
      <c r="H11018" s="202">
        <v>1.5636169824562174E-4</v>
      </c>
      <c r="I11018" s="203">
        <v>167.30797667514204</v>
      </c>
      <c r="J11018" s="202">
        <v>1.6083333333333333E-4</v>
      </c>
      <c r="K11018" s="203">
        <v>5.4144136155148894</v>
      </c>
      <c r="L11018" s="202">
        <v>1.5636169824562174E-4</v>
      </c>
      <c r="M11018" s="203">
        <v>5.1220107573335749</v>
      </c>
    </row>
    <row r="11019" spans="1:13" x14ac:dyDescent="0.2">
      <c r="A11019" s="84">
        <v>360</v>
      </c>
      <c r="B11019" s="85">
        <v>44342</v>
      </c>
      <c r="C11019" s="105">
        <v>10.74</v>
      </c>
      <c r="F11019" s="96">
        <v>0.85</v>
      </c>
      <c r="G11019" s="91">
        <v>5.7949999999999999</v>
      </c>
      <c r="H11019" s="41">
        <v>1.5649300303088864E-4</v>
      </c>
      <c r="I11019" s="42">
        <v>167.33415920284295</v>
      </c>
      <c r="J11019" s="41">
        <v>1.6097222222222221E-4</v>
      </c>
      <c r="K11019" s="42">
        <v>5.4145745877371114</v>
      </c>
      <c r="L11019" s="41">
        <v>1.5649300303088864E-4</v>
      </c>
      <c r="M11019" s="42">
        <v>5.1221672503366058</v>
      </c>
    </row>
    <row r="11020" spans="1:13" x14ac:dyDescent="0.2">
      <c r="A11020" s="84">
        <v>360</v>
      </c>
      <c r="B11020" s="85">
        <v>44343</v>
      </c>
      <c r="C11020" s="105">
        <v>10.72</v>
      </c>
      <c r="F11020" s="96">
        <v>0.84</v>
      </c>
      <c r="G11020" s="91">
        <v>5.78</v>
      </c>
      <c r="H11020" s="41">
        <v>1.5609907010816215E-4</v>
      </c>
      <c r="I11020" s="42">
        <v>167.36027990949185</v>
      </c>
      <c r="J11020" s="41">
        <v>1.6055555555555555E-4</v>
      </c>
      <c r="K11020" s="42">
        <v>5.4147351432926669</v>
      </c>
      <c r="L11020" s="41">
        <v>1.5609907010816215E-4</v>
      </c>
      <c r="M11020" s="42">
        <v>5.122323349406714</v>
      </c>
    </row>
    <row r="11021" spans="1:13" x14ac:dyDescent="0.2">
      <c r="A11021" s="84">
        <v>360</v>
      </c>
      <c r="B11021" s="85">
        <v>44344</v>
      </c>
      <c r="C11021" s="105">
        <v>10.77</v>
      </c>
      <c r="F11021" s="96">
        <v>0.85</v>
      </c>
      <c r="G11021" s="91">
        <v>5.81</v>
      </c>
      <c r="H11021" s="41">
        <v>1.5688688025949915E-4</v>
      </c>
      <c r="I11021" s="42">
        <v>167.38653654168621</v>
      </c>
      <c r="J11021" s="41">
        <v>1.6138888888888887E-4</v>
      </c>
      <c r="K11021" s="42">
        <v>5.4148965321815554</v>
      </c>
      <c r="L11021" s="41">
        <v>1.5688688025949915E-4</v>
      </c>
      <c r="M11021" s="42">
        <v>5.1224802362869735</v>
      </c>
    </row>
    <row r="11022" spans="1:13" x14ac:dyDescent="0.2">
      <c r="A11022" s="84">
        <v>360</v>
      </c>
      <c r="B11022" s="85">
        <v>44345</v>
      </c>
      <c r="C11022" s="105">
        <v>10.77</v>
      </c>
      <c r="F11022" s="96">
        <v>0.85</v>
      </c>
      <c r="G11022" s="91">
        <v>5.81</v>
      </c>
      <c r="H11022" s="41">
        <v>1.5688688025949915E-4</v>
      </c>
      <c r="I11022" s="42">
        <v>167.41279729320169</v>
      </c>
      <c r="J11022" s="41">
        <v>1.6138888888888887E-4</v>
      </c>
      <c r="K11022" s="42">
        <v>5.4150579210704439</v>
      </c>
      <c r="L11022" s="41">
        <v>1.5688688025949915E-4</v>
      </c>
      <c r="M11022" s="42">
        <v>5.122637123167233</v>
      </c>
    </row>
    <row r="11023" spans="1:13" x14ac:dyDescent="0.2">
      <c r="A11023" s="84">
        <v>360</v>
      </c>
      <c r="B11023" s="85">
        <v>44346</v>
      </c>
      <c r="C11023" s="105">
        <v>10.77</v>
      </c>
      <c r="F11023" s="96">
        <v>0.85</v>
      </c>
      <c r="G11023" s="91">
        <v>5.81</v>
      </c>
      <c r="H11023" s="41">
        <v>1.5688688025949915E-4</v>
      </c>
      <c r="I11023" s="42">
        <v>167.43906216468454</v>
      </c>
      <c r="J11023" s="41">
        <v>1.6138888888888887E-4</v>
      </c>
      <c r="K11023" s="42">
        <v>5.4152193099593324</v>
      </c>
      <c r="L11023" s="41">
        <v>1.5688688025949915E-4</v>
      </c>
      <c r="M11023" s="42">
        <v>5.1227940100474925</v>
      </c>
    </row>
    <row r="11024" spans="1:13" x14ac:dyDescent="0.2">
      <c r="A11024" s="84">
        <v>360</v>
      </c>
      <c r="B11024" s="85">
        <v>44347</v>
      </c>
      <c r="C11024" s="105">
        <v>10.74</v>
      </c>
      <c r="F11024" s="96">
        <v>0.85</v>
      </c>
      <c r="G11024" s="91">
        <v>5.7949999999999999</v>
      </c>
      <c r="H11024" s="41">
        <v>1.5649300303088864E-4</v>
      </c>
      <c r="I11024" s="42">
        <v>167.46526520634737</v>
      </c>
      <c r="J11024" s="41">
        <v>1.6097222222222221E-4</v>
      </c>
      <c r="K11024" s="42">
        <v>5.4153802821815544</v>
      </c>
      <c r="L11024" s="41">
        <v>1.5649300303088864E-4</v>
      </c>
      <c r="M11024" s="42">
        <v>5.1229505030505234</v>
      </c>
    </row>
    <row r="11025" spans="1:13" x14ac:dyDescent="0.2">
      <c r="A11025" s="84">
        <v>360</v>
      </c>
      <c r="B11025" s="85">
        <v>44348</v>
      </c>
      <c r="C11025" s="105">
        <v>10.78</v>
      </c>
      <c r="F11025" s="96">
        <v>0.85</v>
      </c>
      <c r="G11025" s="91">
        <v>5.8149999999999995</v>
      </c>
      <c r="H11025" s="41">
        <v>1.570181602952303E-4</v>
      </c>
      <c r="I11025" s="42">
        <v>167.49156029420342</v>
      </c>
      <c r="J11025" s="41">
        <v>1.6152777777777777E-4</v>
      </c>
      <c r="K11025" s="42">
        <v>5.4155418099593318</v>
      </c>
      <c r="L11025" s="41">
        <v>1.570181602952303E-4</v>
      </c>
      <c r="M11025" s="42">
        <v>5.1231075212108186</v>
      </c>
    </row>
    <row r="11026" spans="1:13" x14ac:dyDescent="0.2">
      <c r="A11026" s="84">
        <v>360</v>
      </c>
      <c r="B11026" s="85">
        <v>44349</v>
      </c>
      <c r="C11026" s="105">
        <v>10.74</v>
      </c>
      <c r="F11026" s="96">
        <v>0.84</v>
      </c>
      <c r="G11026" s="91">
        <v>5.79</v>
      </c>
      <c r="H11026" s="41">
        <v>1.5636169824562174E-4</v>
      </c>
      <c r="I11026" s="42">
        <v>167.51774955901283</v>
      </c>
      <c r="J11026" s="41">
        <v>1.6083333333333333E-4</v>
      </c>
      <c r="K11026" s="42">
        <v>5.4157026432926649</v>
      </c>
      <c r="L11026" s="41">
        <v>1.5636169824562174E-4</v>
      </c>
      <c r="M11026" s="42">
        <v>5.1232638829090646</v>
      </c>
    </row>
    <row r="11027" spans="1:13" x14ac:dyDescent="0.2">
      <c r="A11027" s="84">
        <v>360</v>
      </c>
      <c r="B11027" s="85">
        <v>44350</v>
      </c>
      <c r="C11027" s="105">
        <v>10.72</v>
      </c>
      <c r="F11027" s="96">
        <v>0.84</v>
      </c>
      <c r="G11027" s="91">
        <v>5.78</v>
      </c>
      <c r="H11027" s="41">
        <v>1.5609907010816215E-4</v>
      </c>
      <c r="I11027" s="42">
        <v>167.54389892394559</v>
      </c>
      <c r="J11027" s="41">
        <v>1.6055555555555555E-4</v>
      </c>
      <c r="K11027" s="42">
        <v>5.4158631988482204</v>
      </c>
      <c r="L11027" s="41">
        <v>1.5609907010816215E-4</v>
      </c>
      <c r="M11027" s="42">
        <v>5.1234199819791728</v>
      </c>
    </row>
    <row r="11028" spans="1:13" x14ac:dyDescent="0.2">
      <c r="A11028" s="84">
        <v>360</v>
      </c>
      <c r="B11028" s="85">
        <v>44351</v>
      </c>
      <c r="C11028" s="105">
        <v>10.67</v>
      </c>
      <c r="F11028" s="96">
        <v>0.83</v>
      </c>
      <c r="G11028" s="91">
        <v>5.75</v>
      </c>
      <c r="H11028" s="41">
        <v>1.5531103711685645E-4</v>
      </c>
      <c r="I11028" s="42">
        <v>167.56992034065007</v>
      </c>
      <c r="J11028" s="41">
        <v>1.5972222222222223E-4</v>
      </c>
      <c r="K11028" s="42">
        <v>5.4160229210704429</v>
      </c>
      <c r="L11028" s="41">
        <v>1.5531103711685645E-4</v>
      </c>
      <c r="M11028" s="42">
        <v>5.1235752930162892</v>
      </c>
    </row>
    <row r="11029" spans="1:13" x14ac:dyDescent="0.2">
      <c r="A11029" s="84">
        <v>360</v>
      </c>
      <c r="B11029" s="85">
        <v>44352</v>
      </c>
      <c r="C11029" s="105">
        <v>10.67</v>
      </c>
      <c r="F11029" s="96">
        <v>0.83</v>
      </c>
      <c r="G11029" s="91">
        <v>5.75</v>
      </c>
      <c r="H11029" s="41">
        <v>1.5531103711685645E-4</v>
      </c>
      <c r="I11029" s="42">
        <v>167.59594579876776</v>
      </c>
      <c r="J11029" s="41">
        <v>1.5972222222222223E-4</v>
      </c>
      <c r="K11029" s="42">
        <v>5.4161826432926654</v>
      </c>
      <c r="L11029" s="41">
        <v>1.5531103711685645E-4</v>
      </c>
      <c r="M11029" s="42">
        <v>5.1237306040534065</v>
      </c>
    </row>
    <row r="11030" spans="1:13" x14ac:dyDescent="0.2">
      <c r="A11030" s="84">
        <v>360</v>
      </c>
      <c r="B11030" s="85">
        <v>44353</v>
      </c>
      <c r="C11030" s="105">
        <v>10.67</v>
      </c>
      <c r="F11030" s="96">
        <v>0.83</v>
      </c>
      <c r="G11030" s="91">
        <v>5.75</v>
      </c>
      <c r="H11030" s="41">
        <v>1.5531103711685645E-4</v>
      </c>
      <c r="I11030" s="42">
        <v>167.62197529892634</v>
      </c>
      <c r="J11030" s="41">
        <v>1.5972222222222223E-4</v>
      </c>
      <c r="K11030" s="42">
        <v>5.4163423655148879</v>
      </c>
      <c r="L11030" s="41">
        <v>1.5531103711685645E-4</v>
      </c>
      <c r="M11030" s="42">
        <v>5.1238859150905238</v>
      </c>
    </row>
    <row r="11031" spans="1:13" x14ac:dyDescent="0.2">
      <c r="A11031" s="84">
        <v>360</v>
      </c>
      <c r="B11031" s="85">
        <v>44354</v>
      </c>
      <c r="C11031" s="105">
        <v>10.68</v>
      </c>
      <c r="F11031" s="96">
        <v>0.83</v>
      </c>
      <c r="G11031" s="91">
        <v>5.7549999999999999</v>
      </c>
      <c r="H11031" s="41">
        <v>1.5544239142917249E-4</v>
      </c>
      <c r="I11031" s="42">
        <v>167.64803085962288</v>
      </c>
      <c r="J11031" s="41">
        <v>1.5986111111111111E-4</v>
      </c>
      <c r="K11031" s="42">
        <v>5.4165022266259992</v>
      </c>
      <c r="L11031" s="41">
        <v>1.5544239142917249E-4</v>
      </c>
      <c r="M11031" s="42">
        <v>5.1240413574819534</v>
      </c>
    </row>
    <row r="11032" spans="1:13" x14ac:dyDescent="0.2">
      <c r="A11032" s="84">
        <v>360</v>
      </c>
      <c r="B11032" s="85">
        <v>44355</v>
      </c>
      <c r="C11032" s="105">
        <v>10.67</v>
      </c>
      <c r="F11032" s="96">
        <v>0.83</v>
      </c>
      <c r="G11032" s="91">
        <v>5.75</v>
      </c>
      <c r="H11032" s="41">
        <v>1.5531103711685645E-4</v>
      </c>
      <c r="I11032" s="42">
        <v>167.6740684491663</v>
      </c>
      <c r="J11032" s="41">
        <v>1.5972222222222223E-4</v>
      </c>
      <c r="K11032" s="42">
        <v>5.4166619488482217</v>
      </c>
      <c r="L11032" s="41">
        <v>1.5531103711685645E-4</v>
      </c>
      <c r="M11032" s="42">
        <v>5.1241966685190707</v>
      </c>
    </row>
    <row r="11033" spans="1:13" x14ac:dyDescent="0.2">
      <c r="A11033" s="84">
        <v>360</v>
      </c>
      <c r="B11033" s="85">
        <v>44356</v>
      </c>
      <c r="C11033" s="105">
        <v>10.67</v>
      </c>
      <c r="F11033" s="96">
        <v>0.83</v>
      </c>
      <c r="G11033" s="91">
        <v>5.75</v>
      </c>
      <c r="H11033" s="41">
        <v>1.5531103711685645E-4</v>
      </c>
      <c r="I11033" s="42">
        <v>167.70011008263475</v>
      </c>
      <c r="J11033" s="41">
        <v>1.5972222222222223E-4</v>
      </c>
      <c r="K11033" s="42">
        <v>5.4168216710704442</v>
      </c>
      <c r="L11033" s="41">
        <v>1.5531103711685645E-4</v>
      </c>
      <c r="M11033" s="42">
        <v>5.124351979556188</v>
      </c>
    </row>
    <row r="11034" spans="1:13" x14ac:dyDescent="0.2">
      <c r="A11034" s="84">
        <v>360</v>
      </c>
      <c r="B11034" s="85">
        <v>44357</v>
      </c>
      <c r="C11034" s="105">
        <v>10.66</v>
      </c>
      <c r="F11034" s="96">
        <v>0.83</v>
      </c>
      <c r="G11034" s="91">
        <v>5.7450000000000001</v>
      </c>
      <c r="H11034" s="41">
        <v>1.551796766112723E-4</v>
      </c>
      <c r="I11034" s="42">
        <v>167.72613373148505</v>
      </c>
      <c r="J11034" s="41">
        <v>1.5958333333333333E-4</v>
      </c>
      <c r="K11034" s="42">
        <v>5.4169812544037779</v>
      </c>
      <c r="L11034" s="41">
        <v>1.551796766112723E-4</v>
      </c>
      <c r="M11034" s="42">
        <v>5.1245071592327989</v>
      </c>
    </row>
    <row r="11035" spans="1:13" x14ac:dyDescent="0.2">
      <c r="A11035" s="84">
        <v>360</v>
      </c>
      <c r="B11035" s="85">
        <v>44358</v>
      </c>
      <c r="C11035" s="105">
        <v>10.67</v>
      </c>
      <c r="F11035" s="96">
        <v>0.83</v>
      </c>
      <c r="G11035" s="91">
        <v>5.75</v>
      </c>
      <c r="H11035" s="41">
        <v>1.5531103711685645E-4</v>
      </c>
      <c r="I11035" s="42">
        <v>167.75218345126649</v>
      </c>
      <c r="J11035" s="41">
        <v>1.5972222222222223E-4</v>
      </c>
      <c r="K11035" s="42">
        <v>5.4171409766260004</v>
      </c>
      <c r="L11035" s="41">
        <v>1.5531103711685645E-4</v>
      </c>
      <c r="M11035" s="42">
        <v>5.1246624702699162</v>
      </c>
    </row>
    <row r="11036" spans="1:13" x14ac:dyDescent="0.2">
      <c r="A11036" s="84">
        <v>360</v>
      </c>
      <c r="B11036" s="85">
        <v>44359</v>
      </c>
      <c r="C11036" s="105">
        <v>10.67</v>
      </c>
      <c r="F11036" s="96">
        <v>0.83</v>
      </c>
      <c r="G11036" s="91">
        <v>5.75</v>
      </c>
      <c r="H11036" s="41">
        <v>1.5531103711685645E-4</v>
      </c>
      <c r="I11036" s="42">
        <v>167.77823721685692</v>
      </c>
      <c r="J11036" s="41">
        <v>1.5972222222222223E-4</v>
      </c>
      <c r="K11036" s="42">
        <v>5.4173006988482229</v>
      </c>
      <c r="L11036" s="41">
        <v>1.5531103711685645E-4</v>
      </c>
      <c r="M11036" s="42">
        <v>5.1248177813070335</v>
      </c>
    </row>
    <row r="11037" spans="1:13" x14ac:dyDescent="0.2">
      <c r="A11037" s="84">
        <v>360</v>
      </c>
      <c r="B11037" s="85">
        <v>44360</v>
      </c>
      <c r="C11037" s="105">
        <v>10.67</v>
      </c>
      <c r="F11037" s="96">
        <v>0.83</v>
      </c>
      <c r="G11037" s="91">
        <v>5.75</v>
      </c>
      <c r="H11037" s="41">
        <v>1.5531103711685645E-4</v>
      </c>
      <c r="I11037" s="42">
        <v>167.80429502888472</v>
      </c>
      <c r="J11037" s="41">
        <v>1.5972222222222223E-4</v>
      </c>
      <c r="K11037" s="42">
        <v>5.4174604210704453</v>
      </c>
      <c r="L11037" s="41">
        <v>1.5531103711685645E-4</v>
      </c>
      <c r="M11037" s="42">
        <v>5.1249730923441508</v>
      </c>
    </row>
    <row r="11038" spans="1:13" x14ac:dyDescent="0.2">
      <c r="A11038" s="84">
        <v>360</v>
      </c>
      <c r="B11038" s="85">
        <v>44361</v>
      </c>
      <c r="C11038" s="105">
        <v>10.7</v>
      </c>
      <c r="F11038" s="96">
        <v>0.83</v>
      </c>
      <c r="G11038" s="91">
        <v>5.7649999999999997</v>
      </c>
      <c r="H11038" s="41">
        <v>1.5570508147533246E-4</v>
      </c>
      <c r="I11038" s="42">
        <v>167.83042301031412</v>
      </c>
      <c r="J11038" s="41">
        <v>1.6013888888888889E-4</v>
      </c>
      <c r="K11038" s="42">
        <v>5.4176205599593343</v>
      </c>
      <c r="L11038" s="41">
        <v>1.5570508147533246E-4</v>
      </c>
      <c r="M11038" s="42">
        <v>5.1251287974256261</v>
      </c>
    </row>
    <row r="11039" spans="1:13" x14ac:dyDescent="0.2">
      <c r="A11039" s="84">
        <v>360</v>
      </c>
      <c r="B11039" s="85">
        <v>44362</v>
      </c>
      <c r="C11039" s="105">
        <v>10.71</v>
      </c>
      <c r="F11039" s="96">
        <v>0.82</v>
      </c>
      <c r="G11039" s="91">
        <v>5.7650000000000006</v>
      </c>
      <c r="H11039" s="41">
        <v>1.5570508147533246E-4</v>
      </c>
      <c r="I11039" s="42">
        <v>167.85655506000299</v>
      </c>
      <c r="J11039" s="41">
        <v>1.6013888888888892E-4</v>
      </c>
      <c r="K11039" s="42">
        <v>5.4177806988482233</v>
      </c>
      <c r="L11039" s="41">
        <v>1.5570508147533246E-4</v>
      </c>
      <c r="M11039" s="42">
        <v>5.1252845025071014</v>
      </c>
    </row>
    <row r="11040" spans="1:13" x14ac:dyDescent="0.2">
      <c r="A11040" s="84">
        <v>360</v>
      </c>
      <c r="B11040" s="85">
        <v>44363</v>
      </c>
      <c r="C11040" s="105">
        <v>10.71</v>
      </c>
      <c r="F11040" s="96">
        <v>0.81</v>
      </c>
      <c r="G11040" s="91">
        <v>5.7600000000000007</v>
      </c>
      <c r="H11040" s="41">
        <v>1.5557373954844245E-4</v>
      </c>
      <c r="I11040" s="42">
        <v>167.8826691319814</v>
      </c>
      <c r="J11040" s="41">
        <v>1.6000000000000001E-4</v>
      </c>
      <c r="K11040" s="42">
        <v>5.4179406988482235</v>
      </c>
      <c r="L11040" s="41">
        <v>1.5557373954844245E-4</v>
      </c>
      <c r="M11040" s="42">
        <v>5.1254400762466501</v>
      </c>
    </row>
    <row r="11041" spans="1:13" x14ac:dyDescent="0.2">
      <c r="A11041" s="84">
        <v>360</v>
      </c>
      <c r="B11041" s="85">
        <v>44364</v>
      </c>
      <c r="C11041" s="105">
        <v>10.67</v>
      </c>
      <c r="F11041" s="96">
        <v>0.81</v>
      </c>
      <c r="G11041" s="91">
        <v>5.74</v>
      </c>
      <c r="H11041" s="41">
        <v>1.550483099113098E-4</v>
      </c>
      <c r="I11041" s="42">
        <v>167.90869905609372</v>
      </c>
      <c r="J11041" s="41">
        <v>1.5944444444444445E-4</v>
      </c>
      <c r="K11041" s="42">
        <v>5.4181001432926683</v>
      </c>
      <c r="L11041" s="41">
        <v>1.550483099113098E-4</v>
      </c>
      <c r="M11041" s="42">
        <v>5.1255951245565612</v>
      </c>
    </row>
    <row r="11042" spans="1:13" x14ac:dyDescent="0.2">
      <c r="A11042" s="84">
        <v>360</v>
      </c>
      <c r="B11042" s="85">
        <v>44365</v>
      </c>
      <c r="C11042" s="105">
        <v>10.64</v>
      </c>
      <c r="F11042" s="96">
        <v>0.81</v>
      </c>
      <c r="G11042" s="91">
        <v>5.7250000000000005</v>
      </c>
      <c r="H11042" s="41">
        <v>1.5465417264159953E-4</v>
      </c>
      <c r="I11042" s="42">
        <v>167.93466683702556</v>
      </c>
      <c r="J11042" s="41">
        <v>1.5902777777777779E-4</v>
      </c>
      <c r="K11042" s="42">
        <v>5.4182591710704457</v>
      </c>
      <c r="L11042" s="41">
        <v>1.5465417264159953E-4</v>
      </c>
      <c r="M11042" s="42">
        <v>5.1257497787292028</v>
      </c>
    </row>
    <row r="11043" spans="1:13" x14ac:dyDescent="0.2">
      <c r="A11043" s="84">
        <v>360</v>
      </c>
      <c r="B11043" s="85">
        <v>44366</v>
      </c>
      <c r="C11043" s="105">
        <v>10.64</v>
      </c>
      <c r="F11043" s="96">
        <v>0.81</v>
      </c>
      <c r="G11043" s="91">
        <v>5.7250000000000005</v>
      </c>
      <c r="H11043" s="41">
        <v>1.5465417264159953E-4</v>
      </c>
      <c r="I11043" s="42">
        <v>167.96063863398308</v>
      </c>
      <c r="J11043" s="41">
        <v>1.5902777777777779E-4</v>
      </c>
      <c r="K11043" s="42">
        <v>5.4184181988482232</v>
      </c>
      <c r="L11043" s="41">
        <v>1.5465417264159953E-4</v>
      </c>
      <c r="M11043" s="42">
        <v>5.1259044329018444</v>
      </c>
    </row>
    <row r="11044" spans="1:13" x14ac:dyDescent="0.2">
      <c r="A11044" s="84">
        <v>360</v>
      </c>
      <c r="B11044" s="85">
        <v>44367</v>
      </c>
      <c r="C11044" s="105">
        <v>10.64</v>
      </c>
      <c r="F11044" s="96">
        <v>0.81</v>
      </c>
      <c r="G11044" s="91">
        <v>5.7250000000000005</v>
      </c>
      <c r="H11044" s="41">
        <v>1.5465417264159953E-4</v>
      </c>
      <c r="I11044" s="42">
        <v>167.98661444758739</v>
      </c>
      <c r="J11044" s="41">
        <v>1.5902777777777779E-4</v>
      </c>
      <c r="K11044" s="42">
        <v>5.4185772266260006</v>
      </c>
      <c r="L11044" s="41">
        <v>1.5465417264159953E-4</v>
      </c>
      <c r="M11044" s="42">
        <v>5.126059087074486</v>
      </c>
    </row>
    <row r="11045" spans="1:13" x14ac:dyDescent="0.2">
      <c r="A11045" s="84">
        <v>360</v>
      </c>
      <c r="B11045" s="85">
        <v>44368</v>
      </c>
      <c r="C11045" s="105">
        <v>10.63</v>
      </c>
      <c r="F11045" s="96">
        <v>0.81</v>
      </c>
      <c r="G11045" s="91">
        <v>5.7200000000000006</v>
      </c>
      <c r="H11045" s="41">
        <v>1.5452278115968276E-4</v>
      </c>
      <c r="I11045" s="42">
        <v>168.01257220644942</v>
      </c>
      <c r="J11045" s="41">
        <v>1.5888888888888891E-4</v>
      </c>
      <c r="K11045" s="42">
        <v>5.4187361155148892</v>
      </c>
      <c r="L11045" s="41">
        <v>1.5452278115968276E-4</v>
      </c>
      <c r="M11045" s="42">
        <v>5.1262136098556459</v>
      </c>
    </row>
    <row r="11046" spans="1:13" x14ac:dyDescent="0.2">
      <c r="A11046" s="84">
        <v>360</v>
      </c>
      <c r="B11046" s="85">
        <v>44369</v>
      </c>
      <c r="C11046" s="105">
        <v>10.68</v>
      </c>
      <c r="F11046" s="96">
        <v>0.8</v>
      </c>
      <c r="G11046" s="91">
        <v>5.74</v>
      </c>
      <c r="H11046" s="41">
        <v>1.550483099113098E-4</v>
      </c>
      <c r="I11046" s="42">
        <v>168.03862227181389</v>
      </c>
      <c r="J11046" s="41">
        <v>1.5944444444444445E-4</v>
      </c>
      <c r="K11046" s="42">
        <v>5.418895559959334</v>
      </c>
      <c r="L11046" s="41">
        <v>1.550483099113098E-4</v>
      </c>
      <c r="M11046" s="42">
        <v>5.126368658165557</v>
      </c>
    </row>
    <row r="11047" spans="1:13" x14ac:dyDescent="0.2">
      <c r="A11047" s="84">
        <v>360</v>
      </c>
      <c r="B11047" s="85">
        <v>44370</v>
      </c>
      <c r="C11047" s="105">
        <v>10.67</v>
      </c>
      <c r="F11047" s="96">
        <v>0.8</v>
      </c>
      <c r="G11047" s="91">
        <v>5.7350000000000003</v>
      </c>
      <c r="H11047" s="41">
        <v>1.5491693701696896E-4</v>
      </c>
      <c r="I11047" s="42">
        <v>168.0646543004768</v>
      </c>
      <c r="J11047" s="41">
        <v>1.5930555555555557E-4</v>
      </c>
      <c r="K11047" s="42">
        <v>5.41905486551489</v>
      </c>
      <c r="L11047" s="41">
        <v>1.5491693701696896E-4</v>
      </c>
      <c r="M11047" s="42">
        <v>5.1265235751025742</v>
      </c>
    </row>
    <row r="11048" spans="1:13" x14ac:dyDescent="0.2">
      <c r="A11048" s="84">
        <v>360</v>
      </c>
      <c r="B11048" s="85">
        <v>44371</v>
      </c>
      <c r="C11048" s="105">
        <v>10.68</v>
      </c>
      <c r="F11048" s="96">
        <v>0.8</v>
      </c>
      <c r="G11048" s="91">
        <v>5.74</v>
      </c>
      <c r="H11048" s="41">
        <v>1.550483099113098E-4</v>
      </c>
      <c r="I11048" s="42">
        <v>168.09071244108193</v>
      </c>
      <c r="J11048" s="41">
        <v>1.5944444444444445E-4</v>
      </c>
      <c r="K11048" s="42">
        <v>5.4192143099593348</v>
      </c>
      <c r="L11048" s="41">
        <v>1.550483099113098E-4</v>
      </c>
      <c r="M11048" s="42">
        <v>5.1266786234124853</v>
      </c>
    </row>
    <row r="11049" spans="1:13" x14ac:dyDescent="0.2">
      <c r="A11049" s="84">
        <v>360</v>
      </c>
      <c r="B11049" s="85">
        <v>44372</v>
      </c>
      <c r="C11049" s="105">
        <v>10.69</v>
      </c>
      <c r="F11049" s="96">
        <v>0.8</v>
      </c>
      <c r="G11049" s="91">
        <v>5.7450000000000001</v>
      </c>
      <c r="H11049" s="41">
        <v>1.551796766112723E-4</v>
      </c>
      <c r="I11049" s="42">
        <v>168.11679670347991</v>
      </c>
      <c r="J11049" s="41">
        <v>1.5958333333333333E-4</v>
      </c>
      <c r="K11049" s="42">
        <v>5.4193738932926685</v>
      </c>
      <c r="L11049" s="41">
        <v>1.551796766112723E-4</v>
      </c>
      <c r="M11049" s="42">
        <v>5.126833803089097</v>
      </c>
    </row>
    <row r="11050" spans="1:13" x14ac:dyDescent="0.2">
      <c r="A11050" s="84">
        <v>360</v>
      </c>
      <c r="B11050" s="85">
        <v>44373</v>
      </c>
      <c r="C11050" s="105">
        <v>10.69</v>
      </c>
      <c r="F11050" s="96">
        <v>0.8</v>
      </c>
      <c r="G11050" s="91">
        <v>5.7450000000000001</v>
      </c>
      <c r="H11050" s="41">
        <v>1.551796766112723E-4</v>
      </c>
      <c r="I11050" s="42">
        <v>168.14288501362529</v>
      </c>
      <c r="J11050" s="41">
        <v>1.5958333333333333E-4</v>
      </c>
      <c r="K11050" s="42">
        <v>5.4195334766260022</v>
      </c>
      <c r="L11050" s="41">
        <v>1.551796766112723E-4</v>
      </c>
      <c r="M11050" s="42">
        <v>5.1269889827657078</v>
      </c>
    </row>
    <row r="11051" spans="1:13" x14ac:dyDescent="0.2">
      <c r="A11051" s="84">
        <v>360</v>
      </c>
      <c r="B11051" s="85">
        <v>44374</v>
      </c>
      <c r="C11051" s="105">
        <v>10.69</v>
      </c>
      <c r="F11051" s="96">
        <v>0.8</v>
      </c>
      <c r="G11051" s="91">
        <v>5.7450000000000001</v>
      </c>
      <c r="H11051" s="41">
        <v>1.551796766112723E-4</v>
      </c>
      <c r="I11051" s="42">
        <v>168.1689773721462</v>
      </c>
      <c r="J11051" s="41">
        <v>1.5958333333333333E-4</v>
      </c>
      <c r="K11051" s="42">
        <v>5.4196930599593358</v>
      </c>
      <c r="L11051" s="41">
        <v>1.551796766112723E-4</v>
      </c>
      <c r="M11051" s="42">
        <v>5.1271441624423186</v>
      </c>
    </row>
    <row r="11052" spans="1:13" x14ac:dyDescent="0.2">
      <c r="A11052" s="84">
        <v>360</v>
      </c>
      <c r="B11052" s="85">
        <v>44375</v>
      </c>
      <c r="C11052" s="105">
        <v>10.69</v>
      </c>
      <c r="F11052" s="96">
        <v>0.81</v>
      </c>
      <c r="G11052" s="91">
        <v>5.75</v>
      </c>
      <c r="H11052" s="41">
        <v>1.5531103711685645E-4</v>
      </c>
      <c r="I11052" s="42">
        <v>168.19509587043274</v>
      </c>
      <c r="J11052" s="41">
        <v>1.5972222222222223E-4</v>
      </c>
      <c r="K11052" s="42">
        <v>5.4198527821815583</v>
      </c>
      <c r="L11052" s="41">
        <v>1.5531103711685645E-4</v>
      </c>
      <c r="M11052" s="42">
        <v>5.1272994734794359</v>
      </c>
    </row>
    <row r="11053" spans="1:13" x14ac:dyDescent="0.2">
      <c r="A11053" s="84">
        <v>360</v>
      </c>
      <c r="B11053" s="85">
        <v>44376</v>
      </c>
      <c r="C11053" s="105">
        <v>10.69</v>
      </c>
      <c r="F11053" s="96">
        <v>0.81</v>
      </c>
      <c r="G11053" s="91">
        <v>5.75</v>
      </c>
      <c r="H11053" s="41">
        <v>1.5531103711685645E-4</v>
      </c>
      <c r="I11053" s="42">
        <v>168.22121842521034</v>
      </c>
      <c r="J11053" s="41">
        <v>1.5972222222222223E-4</v>
      </c>
      <c r="K11053" s="42">
        <v>5.4200125044037808</v>
      </c>
      <c r="L11053" s="41">
        <v>1.5531103711685645E-4</v>
      </c>
      <c r="M11053" s="42">
        <v>5.1274547845165532</v>
      </c>
    </row>
    <row r="11054" spans="1:13" x14ac:dyDescent="0.2">
      <c r="A11054" s="84">
        <v>360</v>
      </c>
      <c r="B11054" s="85">
        <v>44377</v>
      </c>
      <c r="C11054" s="105">
        <v>10.73</v>
      </c>
      <c r="F11054" s="96">
        <v>0.81</v>
      </c>
      <c r="G11054" s="91">
        <v>5.7700000000000005</v>
      </c>
      <c r="H11054" s="41">
        <v>1.5583641721050867E-4</v>
      </c>
      <c r="I11054" s="42">
        <v>168.24743341718852</v>
      </c>
      <c r="J11054" s="41">
        <v>1.6027777777777779E-4</v>
      </c>
      <c r="K11054" s="42">
        <v>5.4201727821815586</v>
      </c>
      <c r="L11054" s="41">
        <v>1.5583641721050867E-4</v>
      </c>
      <c r="M11054" s="42">
        <v>5.1276106209337637</v>
      </c>
    </row>
    <row r="11055" spans="1:13" x14ac:dyDescent="0.2">
      <c r="A11055" s="84">
        <v>360</v>
      </c>
      <c r="B11055" s="85">
        <v>44378</v>
      </c>
      <c r="C11055" s="105">
        <v>10.76</v>
      </c>
      <c r="F11055" s="96">
        <v>0.81</v>
      </c>
      <c r="G11055" s="91">
        <v>5.7850000000000001</v>
      </c>
      <c r="H11055" s="41">
        <v>1.562303872715276E-4</v>
      </c>
      <c r="I11055" s="42">
        <v>168.27371877886873</v>
      </c>
      <c r="J11055" s="41">
        <v>1.6069444444444445E-4</v>
      </c>
      <c r="K11055" s="42">
        <v>5.420333476626003</v>
      </c>
      <c r="L11055" s="41">
        <v>1.562303872715276E-4</v>
      </c>
      <c r="M11055" s="42">
        <v>5.1277668513210353</v>
      </c>
    </row>
    <row r="11056" spans="1:13" x14ac:dyDescent="0.2">
      <c r="A11056" s="84">
        <v>360</v>
      </c>
      <c r="B11056" s="85">
        <v>44379</v>
      </c>
      <c r="C11056" s="105">
        <v>10.73</v>
      </c>
      <c r="F11056" s="96">
        <v>0.8</v>
      </c>
      <c r="G11056" s="91">
        <v>5.7650000000000006</v>
      </c>
      <c r="H11056" s="41">
        <v>1.5570508147533246E-4</v>
      </c>
      <c r="I11056" s="42">
        <v>168.29991985196133</v>
      </c>
      <c r="J11056" s="41">
        <v>1.6013888888888892E-4</v>
      </c>
      <c r="K11056" s="42">
        <v>5.4204936155148919</v>
      </c>
      <c r="L11056" s="41">
        <v>1.5570508147533246E-4</v>
      </c>
      <c r="M11056" s="42">
        <v>5.1279225564025106</v>
      </c>
    </row>
    <row r="11057" spans="1:13" x14ac:dyDescent="0.2">
      <c r="A11057" s="84">
        <v>360</v>
      </c>
      <c r="B11057" s="85">
        <v>44380</v>
      </c>
      <c r="C11057" s="105">
        <v>10.73</v>
      </c>
      <c r="F11057" s="96">
        <v>0.8</v>
      </c>
      <c r="G11057" s="91">
        <v>5.7650000000000006</v>
      </c>
      <c r="H11057" s="41">
        <v>1.5570508147533246E-4</v>
      </c>
      <c r="I11057" s="42">
        <v>168.32612500469418</v>
      </c>
      <c r="J11057" s="41">
        <v>1.6013888888888892E-4</v>
      </c>
      <c r="K11057" s="42">
        <v>5.4206537544037809</v>
      </c>
      <c r="L11057" s="41">
        <v>1.5570508147533246E-4</v>
      </c>
      <c r="M11057" s="42">
        <v>5.1280782614839859</v>
      </c>
    </row>
    <row r="11058" spans="1:13" x14ac:dyDescent="0.2">
      <c r="A11058" s="84">
        <v>360</v>
      </c>
      <c r="B11058" s="85">
        <v>44381</v>
      </c>
      <c r="C11058" s="105">
        <v>10.73</v>
      </c>
      <c r="F11058" s="96">
        <v>0.8</v>
      </c>
      <c r="G11058" s="91">
        <v>5.7650000000000006</v>
      </c>
      <c r="H11058" s="41">
        <v>1.5570508147533246E-4</v>
      </c>
      <c r="I11058" s="42">
        <v>168.35233423770245</v>
      </c>
      <c r="J11058" s="41">
        <v>1.6013888888888892E-4</v>
      </c>
      <c r="K11058" s="42">
        <v>5.4208138932926699</v>
      </c>
      <c r="L11058" s="41">
        <v>1.5570508147533246E-4</v>
      </c>
      <c r="M11058" s="42">
        <v>5.1282339665654613</v>
      </c>
    </row>
    <row r="11059" spans="1:13" x14ac:dyDescent="0.2">
      <c r="A11059" s="84">
        <v>360</v>
      </c>
      <c r="B11059" s="85">
        <v>44382</v>
      </c>
      <c r="C11059" s="105">
        <v>10.77</v>
      </c>
      <c r="F11059" s="96">
        <v>0.8</v>
      </c>
      <c r="G11059" s="91">
        <v>5.7850000000000001</v>
      </c>
      <c r="H11059" s="41">
        <v>1.562303872715276E-4</v>
      </c>
      <c r="I11059" s="42">
        <v>168.37863598807849</v>
      </c>
      <c r="J11059" s="41">
        <v>1.6069444444444445E-4</v>
      </c>
      <c r="K11059" s="42">
        <v>5.4209745877371143</v>
      </c>
      <c r="L11059" s="41">
        <v>1.562303872715276E-4</v>
      </c>
      <c r="M11059" s="42">
        <v>5.1283901969527328</v>
      </c>
    </row>
    <row r="11060" spans="1:13" x14ac:dyDescent="0.2">
      <c r="A11060" s="84">
        <v>360</v>
      </c>
      <c r="B11060" s="85">
        <v>44383</v>
      </c>
      <c r="C11060" s="105">
        <v>10.73</v>
      </c>
      <c r="F11060" s="96">
        <v>0.8</v>
      </c>
      <c r="G11060" s="91">
        <v>5.7650000000000006</v>
      </c>
      <c r="H11060" s="41">
        <v>1.5570508147533246E-4</v>
      </c>
      <c r="I11060" s="42">
        <v>168.4048533973137</v>
      </c>
      <c r="J11060" s="41">
        <v>1.6013888888888892E-4</v>
      </c>
      <c r="K11060" s="42">
        <v>5.4211347266260033</v>
      </c>
      <c r="L11060" s="41">
        <v>1.5570508147533246E-4</v>
      </c>
      <c r="M11060" s="42">
        <v>5.1285459020342081</v>
      </c>
    </row>
    <row r="11061" spans="1:13" x14ac:dyDescent="0.2">
      <c r="A11061" s="84">
        <v>360</v>
      </c>
      <c r="B11061" s="85">
        <v>44384</v>
      </c>
      <c r="C11061" s="105">
        <v>10.7</v>
      </c>
      <c r="F11061" s="96">
        <v>0.79</v>
      </c>
      <c r="G11061" s="91">
        <v>5.7449999999999992</v>
      </c>
      <c r="H11061" s="41">
        <v>1.551796766112723E-4</v>
      </c>
      <c r="I11061" s="42">
        <v>168.43098640800366</v>
      </c>
      <c r="J11061" s="41">
        <v>1.595833333333333E-4</v>
      </c>
      <c r="K11061" s="42">
        <v>5.4212943099593369</v>
      </c>
      <c r="L11061" s="41">
        <v>1.551796766112723E-4</v>
      </c>
      <c r="M11061" s="42">
        <v>5.128701081710819</v>
      </c>
    </row>
    <row r="11062" spans="1:13" x14ac:dyDescent="0.2">
      <c r="A11062" s="84">
        <v>360</v>
      </c>
      <c r="B11062" s="85">
        <v>44385</v>
      </c>
      <c r="C11062" s="105">
        <v>10.71</v>
      </c>
      <c r="F11062" s="96">
        <v>0.79</v>
      </c>
      <c r="G11062" s="91">
        <v>5.75</v>
      </c>
      <c r="H11062" s="41">
        <v>1.5531103711685645E-4</v>
      </c>
      <c r="I11062" s="42">
        <v>168.45714559918531</v>
      </c>
      <c r="J11062" s="41">
        <v>1.5972222222222223E-4</v>
      </c>
      <c r="K11062" s="42">
        <v>5.4214540321815594</v>
      </c>
      <c r="L11062" s="41">
        <v>1.5531103711685645E-4</v>
      </c>
      <c r="M11062" s="42">
        <v>5.1288563927479363</v>
      </c>
    </row>
    <row r="11063" spans="1:13" x14ac:dyDescent="0.2">
      <c r="A11063" s="84">
        <v>360</v>
      </c>
      <c r="B11063" s="85">
        <v>44386</v>
      </c>
      <c r="C11063" s="105">
        <v>10.71</v>
      </c>
      <c r="F11063" s="96">
        <v>0.79</v>
      </c>
      <c r="G11063" s="91">
        <v>5.75</v>
      </c>
      <c r="H11063" s="41">
        <v>1.5531103711685645E-4</v>
      </c>
      <c r="I11063" s="42">
        <v>168.48330885317807</v>
      </c>
      <c r="J11063" s="41">
        <v>1.5972222222222223E-4</v>
      </c>
      <c r="K11063" s="42">
        <v>5.4216137544037819</v>
      </c>
      <c r="L11063" s="41">
        <v>1.5531103711685645E-4</v>
      </c>
      <c r="M11063" s="42">
        <v>5.1290117037850536</v>
      </c>
    </row>
    <row r="11064" spans="1:13" x14ac:dyDescent="0.2">
      <c r="A11064" s="84">
        <v>360</v>
      </c>
      <c r="B11064" s="85">
        <v>44387</v>
      </c>
      <c r="C11064" s="105">
        <v>10.71</v>
      </c>
      <c r="F11064" s="96">
        <v>0.79</v>
      </c>
      <c r="G11064" s="91">
        <v>5.75</v>
      </c>
      <c r="H11064" s="41">
        <v>1.5531103711685645E-4</v>
      </c>
      <c r="I11064" s="42">
        <v>168.50947617061294</v>
      </c>
      <c r="J11064" s="41">
        <v>1.5972222222222223E-4</v>
      </c>
      <c r="K11064" s="42">
        <v>5.4217734766260044</v>
      </c>
      <c r="L11064" s="41">
        <v>1.5531103711685645E-4</v>
      </c>
      <c r="M11064" s="42">
        <v>5.1291670148221709</v>
      </c>
    </row>
    <row r="11065" spans="1:13" x14ac:dyDescent="0.2">
      <c r="A11065" s="84">
        <v>360</v>
      </c>
      <c r="B11065" s="85">
        <v>44388</v>
      </c>
      <c r="C11065" s="105">
        <v>10.71</v>
      </c>
      <c r="F11065" s="96">
        <v>0.79</v>
      </c>
      <c r="G11065" s="91">
        <v>5.75</v>
      </c>
      <c r="H11065" s="41">
        <v>1.5531103711685645E-4</v>
      </c>
      <c r="I11065" s="42">
        <v>168.53564755212102</v>
      </c>
      <c r="J11065" s="41">
        <v>1.5972222222222223E-4</v>
      </c>
      <c r="K11065" s="42">
        <v>5.4219331988482269</v>
      </c>
      <c r="L11065" s="41">
        <v>1.5531103711685645E-4</v>
      </c>
      <c r="M11065" s="42">
        <v>5.1293223258592882</v>
      </c>
    </row>
    <row r="11066" spans="1:13" x14ac:dyDescent="0.2">
      <c r="A11066" s="84">
        <v>360</v>
      </c>
      <c r="B11066" s="85">
        <v>44389</v>
      </c>
      <c r="C11066" s="105">
        <v>10.75</v>
      </c>
      <c r="F11066" s="96">
        <v>0.79</v>
      </c>
      <c r="G11066" s="91">
        <v>5.77</v>
      </c>
      <c r="H11066" s="41">
        <v>1.5583641721050867E-4</v>
      </c>
      <c r="I11066" s="42">
        <v>168.56191154360781</v>
      </c>
      <c r="J11066" s="41">
        <v>1.6027777777777777E-4</v>
      </c>
      <c r="K11066" s="42">
        <v>5.4220934766260047</v>
      </c>
      <c r="L11066" s="41">
        <v>1.5583641721050867E-4</v>
      </c>
      <c r="M11066" s="42">
        <v>5.1294781622764987</v>
      </c>
    </row>
    <row r="11067" spans="1:13" x14ac:dyDescent="0.2">
      <c r="A11067" s="84">
        <v>360</v>
      </c>
      <c r="B11067" s="85">
        <v>44390</v>
      </c>
      <c r="C11067" s="105">
        <v>10.76</v>
      </c>
      <c r="F11067" s="96">
        <v>0.78</v>
      </c>
      <c r="G11067" s="91">
        <v>5.77</v>
      </c>
      <c r="H11067" s="41">
        <v>1.5583641721050867E-4</v>
      </c>
      <c r="I11067" s="42">
        <v>168.58817962798091</v>
      </c>
      <c r="J11067" s="41">
        <v>1.6027777777777777E-4</v>
      </c>
      <c r="K11067" s="42">
        <v>5.4222537544037825</v>
      </c>
      <c r="L11067" s="41">
        <v>1.5583641721050867E-4</v>
      </c>
      <c r="M11067" s="42">
        <v>5.1296339986937092</v>
      </c>
    </row>
    <row r="11068" spans="1:13" x14ac:dyDescent="0.2">
      <c r="A11068" s="84">
        <v>360</v>
      </c>
      <c r="B11068" s="85">
        <v>44391</v>
      </c>
      <c r="C11068" s="105">
        <v>10.76</v>
      </c>
      <c r="F11068" s="96">
        <v>0.78</v>
      </c>
      <c r="G11068" s="91">
        <v>5.77</v>
      </c>
      <c r="H11068" s="41">
        <v>1.5583641721050867E-4</v>
      </c>
      <c r="I11068" s="42">
        <v>168.61445180587816</v>
      </c>
      <c r="J11068" s="41">
        <v>1.6027777777777777E-4</v>
      </c>
      <c r="K11068" s="42">
        <v>5.4224140321815604</v>
      </c>
      <c r="L11068" s="41">
        <v>1.5583641721050867E-4</v>
      </c>
      <c r="M11068" s="42">
        <v>5.1297898351109197</v>
      </c>
    </row>
    <row r="11069" spans="1:13" x14ac:dyDescent="0.2">
      <c r="A11069" s="84">
        <v>360</v>
      </c>
      <c r="B11069" s="85">
        <v>44392</v>
      </c>
      <c r="C11069" s="105">
        <v>10.71</v>
      </c>
      <c r="F11069" s="96">
        <v>0.78</v>
      </c>
      <c r="G11069" s="91">
        <v>5.7450000000000001</v>
      </c>
      <c r="H11069" s="41">
        <v>1.551796766112723E-4</v>
      </c>
      <c r="I11069" s="42">
        <v>168.6406173419814</v>
      </c>
      <c r="J11069" s="41">
        <v>1.5958333333333333E-4</v>
      </c>
      <c r="K11069" s="42">
        <v>5.422573615514894</v>
      </c>
      <c r="L11069" s="41">
        <v>1.551796766112723E-4</v>
      </c>
      <c r="M11069" s="42">
        <v>5.1299450147875305</v>
      </c>
    </row>
    <row r="11070" spans="1:13" x14ac:dyDescent="0.2">
      <c r="A11070" s="84">
        <v>360</v>
      </c>
      <c r="B11070" s="85">
        <v>44393</v>
      </c>
      <c r="C11070" s="105">
        <v>10.67</v>
      </c>
      <c r="F11070" s="96">
        <v>0.78</v>
      </c>
      <c r="G11070" s="91">
        <v>5.7249999999999996</v>
      </c>
      <c r="H11070" s="41">
        <v>1.5465417264159953E-4</v>
      </c>
      <c r="I11070" s="42">
        <v>168.6666983171302</v>
      </c>
      <c r="J11070" s="41">
        <v>1.5902777777777776E-4</v>
      </c>
      <c r="K11070" s="42">
        <v>5.4227326432926715</v>
      </c>
      <c r="L11070" s="41">
        <v>1.5465417264159953E-4</v>
      </c>
      <c r="M11070" s="42">
        <v>5.1300996689601721</v>
      </c>
    </row>
    <row r="11071" spans="1:13" x14ac:dyDescent="0.2">
      <c r="A11071" s="84">
        <v>360</v>
      </c>
      <c r="B11071" s="85">
        <v>44394</v>
      </c>
      <c r="C11071" s="105">
        <v>10.67</v>
      </c>
      <c r="F11071" s="96">
        <v>0.78</v>
      </c>
      <c r="G11071" s="91">
        <v>5.7249999999999996</v>
      </c>
      <c r="H11071" s="41">
        <v>1.5465417264159953E-4</v>
      </c>
      <c r="I11071" s="42">
        <v>168.69278332581064</v>
      </c>
      <c r="J11071" s="41">
        <v>1.5902777777777776E-4</v>
      </c>
      <c r="K11071" s="42">
        <v>5.4228916710704489</v>
      </c>
      <c r="L11071" s="41">
        <v>1.5465417264159953E-4</v>
      </c>
      <c r="M11071" s="42">
        <v>5.1302543231328137</v>
      </c>
    </row>
    <row r="11072" spans="1:13" x14ac:dyDescent="0.2">
      <c r="A11072" s="84">
        <v>360</v>
      </c>
      <c r="B11072" s="85">
        <v>44395</v>
      </c>
      <c r="C11072" s="105">
        <v>10.67</v>
      </c>
      <c r="F11072" s="96">
        <v>0.78</v>
      </c>
      <c r="G11072" s="91">
        <v>5.7249999999999996</v>
      </c>
      <c r="H11072" s="41">
        <v>1.5465417264159953E-4</v>
      </c>
      <c r="I11072" s="42">
        <v>168.71887236864649</v>
      </c>
      <c r="J11072" s="41">
        <v>1.5902777777777776E-4</v>
      </c>
      <c r="K11072" s="42">
        <v>5.4230506988482263</v>
      </c>
      <c r="L11072" s="41">
        <v>1.5465417264159953E-4</v>
      </c>
      <c r="M11072" s="42">
        <v>5.1304089773054553</v>
      </c>
    </row>
    <row r="11073" spans="1:13" x14ac:dyDescent="0.2">
      <c r="A11073" s="84">
        <v>360</v>
      </c>
      <c r="B11073" s="85">
        <v>44396</v>
      </c>
      <c r="C11073" s="105">
        <v>10.64</v>
      </c>
      <c r="F11073" s="96">
        <v>0.78</v>
      </c>
      <c r="G11073" s="91">
        <v>5.71</v>
      </c>
      <c r="H11073" s="41">
        <v>1.5425997960405446E-4</v>
      </c>
      <c r="I11073" s="42">
        <v>168.74489893845688</v>
      </c>
      <c r="J11073" s="41">
        <v>1.5861111111111111E-4</v>
      </c>
      <c r="K11073" s="42">
        <v>5.4232093099593373</v>
      </c>
      <c r="L11073" s="41">
        <v>1.5425997960405446E-4</v>
      </c>
      <c r="M11073" s="42">
        <v>5.1305632372850596</v>
      </c>
    </row>
    <row r="11074" spans="1:13" x14ac:dyDescent="0.2">
      <c r="A11074" s="84">
        <v>360</v>
      </c>
      <c r="B11074" s="85">
        <v>44397</v>
      </c>
      <c r="C11074" s="105">
        <v>10.63</v>
      </c>
      <c r="F11074" s="96">
        <v>0.78</v>
      </c>
      <c r="G11074" s="91">
        <v>5.7050000000000001</v>
      </c>
      <c r="H11074" s="41">
        <v>1.5412856952923271E-4</v>
      </c>
      <c r="I11074" s="42">
        <v>168.77090734834562</v>
      </c>
      <c r="J11074" s="41">
        <v>1.5847222222222223E-4</v>
      </c>
      <c r="K11074" s="42">
        <v>5.4233677821815593</v>
      </c>
      <c r="L11074" s="41">
        <v>1.5412856952923271E-4</v>
      </c>
      <c r="M11074" s="42">
        <v>5.130717365854589</v>
      </c>
    </row>
    <row r="11075" spans="1:13" x14ac:dyDescent="0.2">
      <c r="A11075" s="84">
        <v>360</v>
      </c>
      <c r="B11075" s="85">
        <v>44398</v>
      </c>
      <c r="C11075" s="105">
        <v>10.61</v>
      </c>
      <c r="F11075" s="96">
        <v>0.78</v>
      </c>
      <c r="G11075" s="91">
        <v>5.6949999999999994</v>
      </c>
      <c r="H11075" s="41">
        <v>1.5386573078290944E-4</v>
      </c>
      <c r="I11075" s="42">
        <v>168.79687540733966</v>
      </c>
      <c r="J11075" s="41">
        <v>1.5819444444444442E-4</v>
      </c>
      <c r="K11075" s="42">
        <v>5.4235259766260038</v>
      </c>
      <c r="L11075" s="41">
        <v>1.5386573078290944E-4</v>
      </c>
      <c r="M11075" s="42">
        <v>5.1308712315853722</v>
      </c>
    </row>
    <row r="11076" spans="1:13" x14ac:dyDescent="0.2">
      <c r="A11076" s="84">
        <v>360</v>
      </c>
      <c r="B11076" s="85">
        <v>44399</v>
      </c>
      <c r="C11076" s="105">
        <v>10.61</v>
      </c>
      <c r="F11076" s="96">
        <v>0.78</v>
      </c>
      <c r="G11076" s="91">
        <v>5.6949999999999994</v>
      </c>
      <c r="H11076" s="41">
        <v>1.5386573078290944E-4</v>
      </c>
      <c r="I11076" s="42">
        <v>168.82284746192806</v>
      </c>
      <c r="J11076" s="41">
        <v>1.5819444444444442E-4</v>
      </c>
      <c r="K11076" s="42">
        <v>5.4236841710704482</v>
      </c>
      <c r="L11076" s="41">
        <v>1.5386573078290944E-4</v>
      </c>
      <c r="M11076" s="42">
        <v>5.1310250973161553</v>
      </c>
    </row>
    <row r="11077" spans="1:13" x14ac:dyDescent="0.2">
      <c r="A11077" s="84">
        <v>360</v>
      </c>
      <c r="B11077" s="85">
        <v>44400</v>
      </c>
      <c r="C11077" s="105">
        <v>10.58</v>
      </c>
      <c r="F11077" s="96">
        <v>0.78</v>
      </c>
      <c r="G11077" s="91">
        <v>5.68</v>
      </c>
      <c r="H11077" s="41">
        <v>1.5347142616217724E-4</v>
      </c>
      <c r="I11077" s="42">
        <v>168.8487569450968</v>
      </c>
      <c r="J11077" s="41">
        <v>1.5777777777777776E-4</v>
      </c>
      <c r="K11077" s="42">
        <v>5.4238419488482261</v>
      </c>
      <c r="L11077" s="41">
        <v>1.5347142616217724E-4</v>
      </c>
      <c r="M11077" s="42">
        <v>5.1311785687423175</v>
      </c>
    </row>
    <row r="11078" spans="1:13" x14ac:dyDescent="0.2">
      <c r="A11078" s="84">
        <v>360</v>
      </c>
      <c r="B11078" s="85">
        <v>44401</v>
      </c>
      <c r="C11078" s="105">
        <v>10.58</v>
      </c>
      <c r="F11078" s="96">
        <v>0.78</v>
      </c>
      <c r="G11078" s="91">
        <v>5.68</v>
      </c>
      <c r="H11078" s="41">
        <v>1.5347142616217724E-4</v>
      </c>
      <c r="I11078" s="42">
        <v>168.87467040463088</v>
      </c>
      <c r="J11078" s="41">
        <v>1.5777777777777776E-4</v>
      </c>
      <c r="K11078" s="42">
        <v>5.423999726626004</v>
      </c>
      <c r="L11078" s="41">
        <v>1.5347142616217724E-4</v>
      </c>
      <c r="M11078" s="42">
        <v>5.1313320401684797</v>
      </c>
    </row>
    <row r="11079" spans="1:13" x14ac:dyDescent="0.2">
      <c r="A11079" s="84">
        <v>360</v>
      </c>
      <c r="B11079" s="85">
        <v>44402</v>
      </c>
      <c r="C11079" s="105">
        <v>10.58</v>
      </c>
      <c r="F11079" s="96">
        <v>0.78</v>
      </c>
      <c r="G11079" s="91">
        <v>5.68</v>
      </c>
      <c r="H11079" s="41">
        <v>1.5347142616217724E-4</v>
      </c>
      <c r="I11079" s="42">
        <v>168.90058784114055</v>
      </c>
      <c r="J11079" s="41">
        <v>1.5777777777777776E-4</v>
      </c>
      <c r="K11079" s="42">
        <v>5.424157504403782</v>
      </c>
      <c r="L11079" s="41">
        <v>1.5347142616217724E-4</v>
      </c>
      <c r="M11079" s="42">
        <v>5.1314855115946418</v>
      </c>
    </row>
    <row r="11080" spans="1:13" x14ac:dyDescent="0.2">
      <c r="A11080" s="84">
        <v>360</v>
      </c>
      <c r="B11080" s="85">
        <v>44403</v>
      </c>
      <c r="C11080" s="105">
        <v>10.62</v>
      </c>
      <c r="F11080" s="96">
        <v>0.79</v>
      </c>
      <c r="G11080" s="91">
        <v>5.7050000000000001</v>
      </c>
      <c r="H11080" s="41">
        <v>1.5412856952923271E-4</v>
      </c>
      <c r="I11080" s="42">
        <v>168.92662024713715</v>
      </c>
      <c r="J11080" s="41">
        <v>1.5847222222222223E-4</v>
      </c>
      <c r="K11080" s="42">
        <v>5.4243159766260041</v>
      </c>
      <c r="L11080" s="41">
        <v>1.5412856952923271E-4</v>
      </c>
      <c r="M11080" s="42">
        <v>5.1316396401641713</v>
      </c>
    </row>
    <row r="11081" spans="1:13" x14ac:dyDescent="0.2">
      <c r="A11081" s="84">
        <v>360</v>
      </c>
      <c r="B11081" s="85">
        <v>44404</v>
      </c>
      <c r="C11081" s="105">
        <v>10.66</v>
      </c>
      <c r="F11081" s="96">
        <v>0.78</v>
      </c>
      <c r="G11081" s="91">
        <v>5.72</v>
      </c>
      <c r="H11081" s="41">
        <v>1.5452278115968276E-4</v>
      </c>
      <c r="I11081" s="42">
        <v>168.95272325830965</v>
      </c>
      <c r="J11081" s="41">
        <v>1.5888888888888889E-4</v>
      </c>
      <c r="K11081" s="42">
        <v>5.4244748655148927</v>
      </c>
      <c r="L11081" s="41">
        <v>1.5452278115968276E-4</v>
      </c>
      <c r="M11081" s="42">
        <v>5.1317941629453312</v>
      </c>
    </row>
    <row r="11082" spans="1:13" x14ac:dyDescent="0.2">
      <c r="A11082" s="84">
        <v>360</v>
      </c>
      <c r="B11082" s="85">
        <v>44405</v>
      </c>
      <c r="C11082" s="105">
        <v>10.66</v>
      </c>
      <c r="F11082" s="96">
        <v>0.78</v>
      </c>
      <c r="G11082" s="91">
        <v>5.72</v>
      </c>
      <c r="H11082" s="41">
        <v>1.5452278115968276E-4</v>
      </c>
      <c r="I11082" s="42">
        <v>168.97883030299201</v>
      </c>
      <c r="J11082" s="41">
        <v>1.5888888888888889E-4</v>
      </c>
      <c r="K11082" s="42">
        <v>5.4246337544037813</v>
      </c>
      <c r="L11082" s="41">
        <v>1.5452278115968276E-4</v>
      </c>
      <c r="M11082" s="42">
        <v>5.1319486857264911</v>
      </c>
    </row>
    <row r="11083" spans="1:13" x14ac:dyDescent="0.2">
      <c r="A11083" s="84">
        <v>360</v>
      </c>
      <c r="B11083" s="85">
        <v>44406</v>
      </c>
      <c r="C11083" s="105">
        <v>10.66</v>
      </c>
      <c r="F11083" s="96">
        <v>0.78</v>
      </c>
      <c r="G11083" s="91">
        <v>5.72</v>
      </c>
      <c r="H11083" s="41">
        <v>1.5452278115968276E-4</v>
      </c>
      <c r="I11083" s="42">
        <v>169.00494138180753</v>
      </c>
      <c r="J11083" s="41">
        <v>1.5888888888888889E-4</v>
      </c>
      <c r="K11083" s="42">
        <v>5.4247926432926699</v>
      </c>
      <c r="L11083" s="41">
        <v>1.5452278115968276E-4</v>
      </c>
      <c r="M11083" s="42">
        <v>5.132103208507651</v>
      </c>
    </row>
    <row r="11084" spans="1:13" x14ac:dyDescent="0.2">
      <c r="A11084" s="84">
        <v>360</v>
      </c>
      <c r="B11084" s="85">
        <v>44407</v>
      </c>
      <c r="C11084" s="105">
        <v>10.66</v>
      </c>
      <c r="F11084" s="96">
        <v>0.78</v>
      </c>
      <c r="G11084" s="91">
        <v>5.72</v>
      </c>
      <c r="H11084" s="41">
        <v>1.5452278115968276E-4</v>
      </c>
      <c r="I11084" s="42">
        <v>169.03105649537957</v>
      </c>
      <c r="J11084" s="41">
        <v>1.5888888888888889E-4</v>
      </c>
      <c r="K11084" s="42">
        <v>5.4249515321815585</v>
      </c>
      <c r="L11084" s="41">
        <v>1.5452278115968276E-4</v>
      </c>
      <c r="M11084" s="42">
        <v>5.1322577312888109</v>
      </c>
    </row>
    <row r="11085" spans="1:13" x14ac:dyDescent="0.2">
      <c r="A11085" s="84">
        <v>360</v>
      </c>
      <c r="B11085" s="85">
        <v>44408</v>
      </c>
      <c r="C11085" s="105">
        <v>10.66</v>
      </c>
      <c r="F11085" s="96">
        <v>0.78</v>
      </c>
      <c r="G11085" s="91">
        <v>5.72</v>
      </c>
      <c r="H11085" s="41">
        <v>1.5452278115968276E-4</v>
      </c>
      <c r="I11085" s="42">
        <v>169.05717564433161</v>
      </c>
      <c r="J11085" s="41">
        <v>1.5888888888888889E-4</v>
      </c>
      <c r="K11085" s="42">
        <v>5.4251104210704471</v>
      </c>
      <c r="L11085" s="41">
        <v>1.5452278115968276E-4</v>
      </c>
      <c r="M11085" s="42">
        <v>5.1324122540699708</v>
      </c>
    </row>
    <row r="11086" spans="1:13" x14ac:dyDescent="0.2">
      <c r="A11086" s="84">
        <v>360</v>
      </c>
      <c r="B11086" s="85">
        <v>44409</v>
      </c>
      <c r="C11086" s="105">
        <v>10.66</v>
      </c>
      <c r="F11086" s="96">
        <v>0.78</v>
      </c>
      <c r="G11086" s="91">
        <v>5.72</v>
      </c>
      <c r="H11086" s="41">
        <v>1.5452278115968276E-4</v>
      </c>
      <c r="I11086" s="42">
        <v>169.08329882928717</v>
      </c>
      <c r="J11086" s="41">
        <v>1.5888888888888889E-4</v>
      </c>
      <c r="K11086" s="42">
        <v>5.4252693099593357</v>
      </c>
      <c r="L11086" s="41">
        <v>1.5452278115968276E-4</v>
      </c>
      <c r="M11086" s="42">
        <v>5.1325667768511307</v>
      </c>
    </row>
    <row r="11087" spans="1:13" x14ac:dyDescent="0.2">
      <c r="A11087" s="84">
        <v>360</v>
      </c>
      <c r="B11087" s="85">
        <v>44410</v>
      </c>
      <c r="C11087" s="105">
        <v>10.8</v>
      </c>
      <c r="F11087" s="96">
        <v>0.77</v>
      </c>
      <c r="G11087" s="91">
        <v>5.7850000000000001</v>
      </c>
      <c r="H11087" s="41">
        <v>1.562303872715276E-4</v>
      </c>
      <c r="I11087" s="42">
        <v>169.10971477854443</v>
      </c>
      <c r="J11087" s="41">
        <v>1.6069444444444445E-4</v>
      </c>
      <c r="K11087" s="42">
        <v>5.42543000440378</v>
      </c>
      <c r="L11087" s="41">
        <v>1.562303872715276E-4</v>
      </c>
      <c r="M11087" s="42">
        <v>5.1327230072384022</v>
      </c>
    </row>
    <row r="11088" spans="1:13" x14ac:dyDescent="0.2">
      <c r="A11088" s="84">
        <v>360</v>
      </c>
      <c r="B11088" s="85">
        <v>44411</v>
      </c>
      <c r="C11088" s="105">
        <v>10.78</v>
      </c>
      <c r="F11088" s="96">
        <v>0.77</v>
      </c>
      <c r="G11088" s="91">
        <v>5.7749999999999995</v>
      </c>
      <c r="H11088" s="41">
        <v>1.559677467546372E-4</v>
      </c>
      <c r="I11088" s="42">
        <v>169.13609043971275</v>
      </c>
      <c r="J11088" s="41">
        <v>1.6041666666666664E-4</v>
      </c>
      <c r="K11088" s="42">
        <v>5.4255904210704466</v>
      </c>
      <c r="L11088" s="41">
        <v>1.559677467546372E-4</v>
      </c>
      <c r="M11088" s="42">
        <v>5.1328789749851573</v>
      </c>
    </row>
    <row r="11089" spans="1:13" x14ac:dyDescent="0.2">
      <c r="A11089" s="84">
        <v>360</v>
      </c>
      <c r="B11089" s="85">
        <v>44412</v>
      </c>
      <c r="C11089" s="105">
        <v>10.75</v>
      </c>
      <c r="F11089" s="96">
        <v>0.77</v>
      </c>
      <c r="G11089" s="91">
        <v>5.76</v>
      </c>
      <c r="H11089" s="41">
        <v>1.5557373954844245E-4</v>
      </c>
      <c r="I11089" s="42">
        <v>169.16240357379505</v>
      </c>
      <c r="J11089" s="41">
        <v>1.5999999999999999E-4</v>
      </c>
      <c r="K11089" s="42">
        <v>5.4257504210704468</v>
      </c>
      <c r="L11089" s="41">
        <v>1.5557373954844245E-4</v>
      </c>
      <c r="M11089" s="42">
        <v>5.133034548724706</v>
      </c>
    </row>
    <row r="11090" spans="1:13" x14ac:dyDescent="0.2">
      <c r="A11090" s="84">
        <v>360</v>
      </c>
      <c r="B11090" s="85">
        <v>44413</v>
      </c>
      <c r="C11090" s="105">
        <v>10.77</v>
      </c>
      <c r="F11090" s="96">
        <v>0.77</v>
      </c>
      <c r="G11090" s="91">
        <v>5.77</v>
      </c>
      <c r="H11090" s="41">
        <v>1.5583641721050867E-4</v>
      </c>
      <c r="I11090" s="42">
        <v>169.18876523669471</v>
      </c>
      <c r="J11090" s="41">
        <v>1.6027777777777777E-4</v>
      </c>
      <c r="K11090" s="42">
        <v>5.4259106988482246</v>
      </c>
      <c r="L11090" s="41">
        <v>1.5583641721050867E-4</v>
      </c>
      <c r="M11090" s="42">
        <v>5.1331903851419165</v>
      </c>
    </row>
    <row r="11091" spans="1:13" x14ac:dyDescent="0.2">
      <c r="A11091" s="84">
        <v>360</v>
      </c>
      <c r="B11091" s="85">
        <v>44414</v>
      </c>
      <c r="C11091" s="105">
        <v>10.68</v>
      </c>
      <c r="F11091" s="96">
        <v>0.77</v>
      </c>
      <c r="G11091" s="91">
        <v>5.7249999999999996</v>
      </c>
      <c r="H11091" s="41">
        <v>1.5465417264159953E-4</v>
      </c>
      <c r="I11091" s="42">
        <v>169.21493098520264</v>
      </c>
      <c r="J11091" s="41">
        <v>1.5902777777777776E-4</v>
      </c>
      <c r="K11091" s="42">
        <v>5.4260697266260021</v>
      </c>
      <c r="L11091" s="41">
        <v>1.5465417264159953E-4</v>
      </c>
      <c r="M11091" s="42">
        <v>5.1333450393145581</v>
      </c>
    </row>
    <row r="11092" spans="1:13" x14ac:dyDescent="0.2">
      <c r="A11092" s="84">
        <v>360</v>
      </c>
      <c r="B11092" s="85">
        <v>44415</v>
      </c>
      <c r="C11092" s="105">
        <v>10.68</v>
      </c>
      <c r="F11092" s="96">
        <v>0.77</v>
      </c>
      <c r="G11092" s="91">
        <v>5.7249999999999996</v>
      </c>
      <c r="H11092" s="41">
        <v>1.5465417264159953E-4</v>
      </c>
      <c r="I11092" s="42">
        <v>169.24110078035275</v>
      </c>
      <c r="J11092" s="41">
        <v>1.5902777777777776E-4</v>
      </c>
      <c r="K11092" s="42">
        <v>5.4262287544037795</v>
      </c>
      <c r="L11092" s="41">
        <v>1.5465417264159953E-4</v>
      </c>
      <c r="M11092" s="42">
        <v>5.1334996934871997</v>
      </c>
    </row>
    <row r="11093" spans="1:13" x14ac:dyDescent="0.2">
      <c r="A11093" s="84">
        <v>360</v>
      </c>
      <c r="B11093" s="85">
        <v>44416</v>
      </c>
      <c r="C11093" s="105">
        <v>10.68</v>
      </c>
      <c r="F11093" s="96">
        <v>0.77</v>
      </c>
      <c r="G11093" s="91">
        <v>5.7249999999999996</v>
      </c>
      <c r="H11093" s="41">
        <v>1.5465417264159953E-4</v>
      </c>
      <c r="I11093" s="42">
        <v>169.26727462277088</v>
      </c>
      <c r="J11093" s="41">
        <v>1.5902777777777776E-4</v>
      </c>
      <c r="K11093" s="42">
        <v>5.4263877821815569</v>
      </c>
      <c r="L11093" s="41">
        <v>1.5465417264159953E-4</v>
      </c>
      <c r="M11093" s="42">
        <v>5.1336543476598413</v>
      </c>
    </row>
    <row r="11094" spans="1:13" x14ac:dyDescent="0.2">
      <c r="A11094" s="84">
        <v>360</v>
      </c>
      <c r="B11094" s="85">
        <v>44417</v>
      </c>
      <c r="C11094" s="105">
        <v>10.65</v>
      </c>
      <c r="F11094" s="96">
        <v>0.76</v>
      </c>
      <c r="G11094" s="91">
        <v>5.7050000000000001</v>
      </c>
      <c r="H11094" s="41">
        <v>1.5412856952923271E-4</v>
      </c>
      <c r="I11094" s="42">
        <v>169.29336354567661</v>
      </c>
      <c r="J11094" s="41">
        <v>1.5847222222222223E-4</v>
      </c>
      <c r="K11094" s="42">
        <v>5.426546254403779</v>
      </c>
      <c r="L11094" s="41">
        <v>1.5412856952923271E-4</v>
      </c>
      <c r="M11094" s="42">
        <v>5.1338084762293708</v>
      </c>
    </row>
    <row r="11095" spans="1:13" x14ac:dyDescent="0.2">
      <c r="A11095" s="84">
        <v>360</v>
      </c>
      <c r="B11095" s="85">
        <v>44418</v>
      </c>
      <c r="C11095" s="105">
        <v>10.69</v>
      </c>
      <c r="F11095" s="96">
        <v>0.76</v>
      </c>
      <c r="G11095" s="91">
        <v>5.7249999999999996</v>
      </c>
      <c r="H11095" s="41">
        <v>1.5465417264159953E-4</v>
      </c>
      <c r="I11095" s="42">
        <v>169.31954547074949</v>
      </c>
      <c r="J11095" s="41">
        <v>1.5902777777777776E-4</v>
      </c>
      <c r="K11095" s="42">
        <v>5.4267052821815565</v>
      </c>
      <c r="L11095" s="41">
        <v>1.5465417264159953E-4</v>
      </c>
      <c r="M11095" s="42">
        <v>5.1339631304020124</v>
      </c>
    </row>
    <row r="11096" spans="1:13" x14ac:dyDescent="0.2">
      <c r="A11096" s="84">
        <v>360</v>
      </c>
      <c r="B11096" s="85">
        <v>44419</v>
      </c>
      <c r="C11096" s="105">
        <v>10.66</v>
      </c>
      <c r="F11096" s="96">
        <v>0.76</v>
      </c>
      <c r="G11096" s="91">
        <v>5.71</v>
      </c>
      <c r="H11096" s="41">
        <v>1.5425997960405446E-4</v>
      </c>
      <c r="I11096" s="42">
        <v>169.34566470038038</v>
      </c>
      <c r="J11096" s="41">
        <v>1.5861111111111111E-4</v>
      </c>
      <c r="K11096" s="42">
        <v>5.4268638932926674</v>
      </c>
      <c r="L11096" s="41">
        <v>1.5425997960405446E-4</v>
      </c>
      <c r="M11096" s="42">
        <v>5.1341173903816166</v>
      </c>
    </row>
    <row r="11097" spans="1:13" x14ac:dyDescent="0.2">
      <c r="A11097" s="84">
        <v>360</v>
      </c>
      <c r="B11097" s="85">
        <v>44420</v>
      </c>
      <c r="C11097" s="105">
        <v>10.71</v>
      </c>
      <c r="F11097" s="96">
        <v>0.75</v>
      </c>
      <c r="G11097" s="91">
        <v>5.73</v>
      </c>
      <c r="H11097" s="41">
        <v>1.5478555792713955E-4</v>
      </c>
      <c r="I11097" s="42">
        <v>169.37187696357358</v>
      </c>
      <c r="J11097" s="41">
        <v>1.5916666666666667E-4</v>
      </c>
      <c r="K11097" s="42">
        <v>5.4270230599593337</v>
      </c>
      <c r="L11097" s="41">
        <v>1.5478555792713955E-4</v>
      </c>
      <c r="M11097" s="42">
        <v>5.134272175939544</v>
      </c>
    </row>
    <row r="11098" spans="1:13" x14ac:dyDescent="0.2">
      <c r="A11098" s="84">
        <v>360</v>
      </c>
      <c r="B11098" s="85">
        <v>44421</v>
      </c>
      <c r="C11098" s="105">
        <v>10.69</v>
      </c>
      <c r="F11098" s="96">
        <v>0.75</v>
      </c>
      <c r="G11098" s="91">
        <v>5.72</v>
      </c>
      <c r="H11098" s="41">
        <v>1.5452278115968276E-4</v>
      </c>
      <c r="I11098" s="42">
        <v>169.39804877705222</v>
      </c>
      <c r="J11098" s="41">
        <v>1.5888888888888889E-4</v>
      </c>
      <c r="K11098" s="42">
        <v>5.4271819488482222</v>
      </c>
      <c r="L11098" s="41">
        <v>1.5452278115968276E-4</v>
      </c>
      <c r="M11098" s="42">
        <v>5.1344266987207039</v>
      </c>
    </row>
    <row r="11099" spans="1:13" x14ac:dyDescent="0.2">
      <c r="A11099" s="84">
        <v>360</v>
      </c>
      <c r="B11099" s="85">
        <v>44422</v>
      </c>
      <c r="C11099" s="105">
        <v>10.69</v>
      </c>
      <c r="F11099" s="96">
        <v>0.75</v>
      </c>
      <c r="G11099" s="91">
        <v>5.72</v>
      </c>
      <c r="H11099" s="41">
        <v>1.5452278115968276E-4</v>
      </c>
      <c r="I11099" s="42">
        <v>169.42422463467227</v>
      </c>
      <c r="J11099" s="41">
        <v>1.5888888888888889E-4</v>
      </c>
      <c r="K11099" s="42">
        <v>5.4273408377371108</v>
      </c>
      <c r="L11099" s="41">
        <v>1.5452278115968276E-4</v>
      </c>
      <c r="M11099" s="42">
        <v>5.1345812215018638</v>
      </c>
    </row>
    <row r="11100" spans="1:13" x14ac:dyDescent="0.2">
      <c r="A11100" s="84">
        <v>360</v>
      </c>
      <c r="B11100" s="85">
        <v>44423</v>
      </c>
      <c r="C11100" s="105">
        <v>10.69</v>
      </c>
      <c r="F11100" s="96">
        <v>0.75</v>
      </c>
      <c r="G11100" s="91">
        <v>5.72</v>
      </c>
      <c r="H11100" s="41">
        <v>1.5452278115968276E-4</v>
      </c>
      <c r="I11100" s="42">
        <v>169.45040453705863</v>
      </c>
      <c r="J11100" s="41">
        <v>1.5888888888888889E-4</v>
      </c>
      <c r="K11100" s="42">
        <v>5.4274997266259994</v>
      </c>
      <c r="L11100" s="41">
        <v>1.5452278115968276E-4</v>
      </c>
      <c r="M11100" s="42">
        <v>5.1347357442830237</v>
      </c>
    </row>
    <row r="11101" spans="1:13" x14ac:dyDescent="0.2">
      <c r="A11101" s="84">
        <v>360</v>
      </c>
      <c r="B11101" s="85">
        <v>44424</v>
      </c>
      <c r="C11101" s="105">
        <v>10.65</v>
      </c>
      <c r="F11101" s="96">
        <v>0.75</v>
      </c>
      <c r="G11101" s="91">
        <v>5.7</v>
      </c>
      <c r="H11101" s="41">
        <v>1.5399715325581376E-4</v>
      </c>
      <c r="I11101" s="42">
        <v>169.47649941697537</v>
      </c>
      <c r="J11101" s="41">
        <v>1.5833333333333335E-4</v>
      </c>
      <c r="K11101" s="42">
        <v>5.4276580599593327</v>
      </c>
      <c r="L11101" s="41">
        <v>1.5399715325581376E-4</v>
      </c>
      <c r="M11101" s="42">
        <v>5.1348897414362797</v>
      </c>
    </row>
    <row r="11102" spans="1:13" x14ac:dyDescent="0.2">
      <c r="A11102" s="84">
        <v>360</v>
      </c>
      <c r="B11102" s="85">
        <v>44425</v>
      </c>
      <c r="C11102" s="105">
        <v>10.73</v>
      </c>
      <c r="F11102" s="96">
        <v>0.76</v>
      </c>
      <c r="G11102" s="91">
        <v>5.7450000000000001</v>
      </c>
      <c r="H11102" s="41">
        <v>1.551796766112723E-4</v>
      </c>
      <c r="I11102" s="42">
        <v>169.5027987253481</v>
      </c>
      <c r="J11102" s="41">
        <v>1.5958333333333333E-4</v>
      </c>
      <c r="K11102" s="42">
        <v>5.4278176432926664</v>
      </c>
      <c r="L11102" s="41">
        <v>1.551796766112723E-4</v>
      </c>
      <c r="M11102" s="42">
        <v>5.1350449211128915</v>
      </c>
    </row>
    <row r="11103" spans="1:13" x14ac:dyDescent="0.2">
      <c r="A11103" s="84">
        <v>360</v>
      </c>
      <c r="B11103" s="85">
        <v>44426</v>
      </c>
      <c r="C11103" s="105">
        <v>10.67</v>
      </c>
      <c r="F11103" s="96">
        <v>0.76</v>
      </c>
      <c r="G11103" s="91">
        <v>5.7149999999999999</v>
      </c>
      <c r="H11103" s="41">
        <v>1.5439138348072312E-4</v>
      </c>
      <c r="I11103" s="42">
        <v>169.52896849694716</v>
      </c>
      <c r="J11103" s="41">
        <v>1.5874999999999998E-4</v>
      </c>
      <c r="K11103" s="42">
        <v>5.4279763932926661</v>
      </c>
      <c r="L11103" s="41">
        <v>1.5439138348072312E-4</v>
      </c>
      <c r="M11103" s="42">
        <v>5.135199312496372</v>
      </c>
    </row>
    <row r="11104" spans="1:13" x14ac:dyDescent="0.2">
      <c r="A11104" s="84">
        <v>360</v>
      </c>
      <c r="B11104" s="85">
        <v>44427</v>
      </c>
      <c r="C11104" s="105">
        <v>10.65</v>
      </c>
      <c r="F11104" s="96">
        <v>0.76</v>
      </c>
      <c r="G11104" s="91">
        <v>5.7050000000000001</v>
      </c>
      <c r="H11104" s="41">
        <v>1.5412856952923271E-4</v>
      </c>
      <c r="I11104" s="42">
        <v>169.55509775435536</v>
      </c>
      <c r="J11104" s="41">
        <v>1.5847222222222223E-4</v>
      </c>
      <c r="K11104" s="42">
        <v>5.4281348655148882</v>
      </c>
      <c r="L11104" s="41">
        <v>1.5412856952923271E-4</v>
      </c>
      <c r="M11104" s="42">
        <v>5.1353534410659014</v>
      </c>
    </row>
    <row r="11105" spans="1:13" x14ac:dyDescent="0.2">
      <c r="A11105" s="84">
        <v>360</v>
      </c>
      <c r="B11105" s="85">
        <v>44428</v>
      </c>
      <c r="C11105" s="105">
        <v>10.66</v>
      </c>
      <c r="F11105" s="96">
        <v>0.76</v>
      </c>
      <c r="G11105" s="91">
        <v>5.71</v>
      </c>
      <c r="H11105" s="41">
        <v>1.5425997960405446E-4</v>
      </c>
      <c r="I11105" s="42">
        <v>169.58125332027672</v>
      </c>
      <c r="J11105" s="41">
        <v>1.5861111111111111E-4</v>
      </c>
      <c r="K11105" s="42">
        <v>5.4282934766259991</v>
      </c>
      <c r="L11105" s="41">
        <v>1.5425997960405446E-4</v>
      </c>
      <c r="M11105" s="42">
        <v>5.1355077010455057</v>
      </c>
    </row>
    <row r="11106" spans="1:13" x14ac:dyDescent="0.2">
      <c r="A11106" s="84">
        <v>360</v>
      </c>
      <c r="B11106" s="85">
        <v>44429</v>
      </c>
      <c r="C11106" s="105">
        <v>10.66</v>
      </c>
      <c r="F11106" s="96">
        <v>0.76</v>
      </c>
      <c r="G11106" s="91">
        <v>5.71</v>
      </c>
      <c r="H11106" s="41">
        <v>1.5425997960405446E-4</v>
      </c>
      <c r="I11106" s="42">
        <v>169.60741292095514</v>
      </c>
      <c r="J11106" s="41">
        <v>1.5861111111111111E-4</v>
      </c>
      <c r="K11106" s="42">
        <v>5.4284520877371101</v>
      </c>
      <c r="L11106" s="41">
        <v>1.5425997960405446E-4</v>
      </c>
      <c r="M11106" s="42">
        <v>5.13566196102511</v>
      </c>
    </row>
    <row r="11107" spans="1:13" x14ac:dyDescent="0.2">
      <c r="A11107" s="84">
        <v>360</v>
      </c>
      <c r="B11107" s="85">
        <v>44430</v>
      </c>
      <c r="C11107" s="105">
        <v>10.66</v>
      </c>
      <c r="F11107" s="96">
        <v>0.76</v>
      </c>
      <c r="G11107" s="91">
        <v>5.71</v>
      </c>
      <c r="H11107" s="41">
        <v>1.5425997960405446E-4</v>
      </c>
      <c r="I11107" s="42">
        <v>169.63357655701301</v>
      </c>
      <c r="J11107" s="41">
        <v>1.5861111111111111E-4</v>
      </c>
      <c r="K11107" s="42">
        <v>5.428610698848221</v>
      </c>
      <c r="L11107" s="41">
        <v>1.5425997960405446E-4</v>
      </c>
      <c r="M11107" s="42">
        <v>5.1358162210047142</v>
      </c>
    </row>
    <row r="11108" spans="1:13" x14ac:dyDescent="0.2">
      <c r="A11108" s="84">
        <v>360</v>
      </c>
      <c r="B11108" s="85">
        <v>44431</v>
      </c>
      <c r="C11108" s="105">
        <v>10.69</v>
      </c>
      <c r="F11108" s="96">
        <v>0.76</v>
      </c>
      <c r="G11108" s="91">
        <v>5.7249999999999996</v>
      </c>
      <c r="H11108" s="41">
        <v>1.5465417264159953E-4</v>
      </c>
      <c r="I11108" s="42">
        <v>169.65981109744769</v>
      </c>
      <c r="J11108" s="41">
        <v>1.5902777777777776E-4</v>
      </c>
      <c r="K11108" s="42">
        <v>5.4287697266259984</v>
      </c>
      <c r="L11108" s="41">
        <v>1.5465417264159953E-4</v>
      </c>
      <c r="M11108" s="42">
        <v>5.1359708751773558</v>
      </c>
    </row>
    <row r="11109" spans="1:13" x14ac:dyDescent="0.2">
      <c r="A11109" s="84">
        <v>360</v>
      </c>
      <c r="B11109" s="85">
        <v>44432</v>
      </c>
      <c r="C11109" s="105">
        <v>10.73</v>
      </c>
      <c r="F11109" s="96">
        <v>0.76</v>
      </c>
      <c r="G11109" s="91">
        <v>5.7450000000000001</v>
      </c>
      <c r="H11109" s="41">
        <v>1.551796766112723E-4</v>
      </c>
      <c r="I11109" s="42">
        <v>169.68613885206773</v>
      </c>
      <c r="J11109" s="41">
        <v>1.5958333333333333E-4</v>
      </c>
      <c r="K11109" s="42">
        <v>5.4289293099593321</v>
      </c>
      <c r="L11109" s="41">
        <v>1.551796766112723E-4</v>
      </c>
      <c r="M11109" s="42">
        <v>5.1361260548539676</v>
      </c>
    </row>
    <row r="11110" spans="1:13" x14ac:dyDescent="0.2">
      <c r="A11110" s="84">
        <v>360</v>
      </c>
      <c r="B11110" s="85">
        <v>44433</v>
      </c>
      <c r="C11110" s="105">
        <v>10.72</v>
      </c>
      <c r="F11110" s="96">
        <v>0.76</v>
      </c>
      <c r="G11110" s="91">
        <v>5.74</v>
      </c>
      <c r="H11110" s="41">
        <v>1.550483099113098E-4</v>
      </c>
      <c r="I11110" s="42">
        <v>169.71244840111211</v>
      </c>
      <c r="J11110" s="41">
        <v>1.5944444444444445E-4</v>
      </c>
      <c r="K11110" s="42">
        <v>5.4290887544037769</v>
      </c>
      <c r="L11110" s="41">
        <v>1.550483099113098E-4</v>
      </c>
      <c r="M11110" s="42">
        <v>5.1362811031638786</v>
      </c>
    </row>
    <row r="11111" spans="1:13" x14ac:dyDescent="0.2">
      <c r="A11111" s="84">
        <v>360</v>
      </c>
      <c r="B11111" s="85">
        <v>44434</v>
      </c>
      <c r="C11111" s="105">
        <v>10.73</v>
      </c>
      <c r="F11111" s="96">
        <v>0.77</v>
      </c>
      <c r="G11111" s="91">
        <v>5.75</v>
      </c>
      <c r="H11111" s="41">
        <v>1.5531103711685645E-4</v>
      </c>
      <c r="I11111" s="42">
        <v>169.73880661748493</v>
      </c>
      <c r="J11111" s="41">
        <v>1.5972222222222223E-4</v>
      </c>
      <c r="K11111" s="42">
        <v>5.4292484766259994</v>
      </c>
      <c r="L11111" s="41">
        <v>1.5531103711685645E-4</v>
      </c>
      <c r="M11111" s="42">
        <v>5.1364364142009951</v>
      </c>
    </row>
    <row r="11112" spans="1:13" x14ac:dyDescent="0.2">
      <c r="A11112" s="84">
        <v>360</v>
      </c>
      <c r="B11112" s="85">
        <v>44435</v>
      </c>
      <c r="C11112" s="105">
        <v>10.64</v>
      </c>
      <c r="F11112" s="96">
        <v>0.77</v>
      </c>
      <c r="G11112" s="91">
        <v>5.7050000000000001</v>
      </c>
      <c r="H11112" s="41">
        <v>1.5412856952923271E-4</v>
      </c>
      <c r="I11112" s="42">
        <v>169.76496821694246</v>
      </c>
      <c r="J11112" s="41">
        <v>1.5847222222222223E-4</v>
      </c>
      <c r="K11112" s="42">
        <v>5.4294069488482215</v>
      </c>
      <c r="L11112" s="41">
        <v>1.5412856952923271E-4</v>
      </c>
      <c r="M11112" s="42">
        <v>5.1365905427705245</v>
      </c>
    </row>
    <row r="11113" spans="1:13" x14ac:dyDescent="0.2">
      <c r="A11113" s="84">
        <v>360</v>
      </c>
      <c r="B11113" s="85">
        <v>44436</v>
      </c>
      <c r="C11113" s="105">
        <v>10.64</v>
      </c>
      <c r="F11113" s="96">
        <v>0.77</v>
      </c>
      <c r="G11113" s="91">
        <v>5.7050000000000001</v>
      </c>
      <c r="H11113" s="41">
        <v>1.5412856952923271E-4</v>
      </c>
      <c r="I11113" s="42">
        <v>169.79113384864991</v>
      </c>
      <c r="J11113" s="41">
        <v>1.5847222222222223E-4</v>
      </c>
      <c r="K11113" s="42">
        <v>5.4295654210704436</v>
      </c>
      <c r="L11113" s="41">
        <v>1.5412856952923271E-4</v>
      </c>
      <c r="M11113" s="42">
        <v>5.136744671340054</v>
      </c>
    </row>
    <row r="11114" spans="1:13" x14ac:dyDescent="0.2">
      <c r="A11114" s="84">
        <v>360</v>
      </c>
      <c r="B11114" s="85">
        <v>44437</v>
      </c>
      <c r="C11114" s="105">
        <v>10.64</v>
      </c>
      <c r="F11114" s="96">
        <v>0.77</v>
      </c>
      <c r="G11114" s="91">
        <v>5.7050000000000001</v>
      </c>
      <c r="H11114" s="41">
        <v>1.5412856952923271E-4</v>
      </c>
      <c r="I11114" s="42">
        <v>169.81730351322875</v>
      </c>
      <c r="J11114" s="41">
        <v>1.5847222222222223E-4</v>
      </c>
      <c r="K11114" s="42">
        <v>5.4297238932926657</v>
      </c>
      <c r="L11114" s="41">
        <v>1.5412856952923271E-4</v>
      </c>
      <c r="M11114" s="42">
        <v>5.1368987999095834</v>
      </c>
    </row>
    <row r="11115" spans="1:13" x14ac:dyDescent="0.2">
      <c r="A11115" s="84">
        <v>360</v>
      </c>
      <c r="B11115" s="85">
        <v>44438</v>
      </c>
      <c r="C11115" s="105">
        <v>10.64</v>
      </c>
      <c r="F11115" s="96">
        <v>0.77</v>
      </c>
      <c r="G11115" s="91">
        <v>5.7050000000000001</v>
      </c>
      <c r="H11115" s="41">
        <v>1.5412856952923271E-4</v>
      </c>
      <c r="I11115" s="42">
        <v>169.84347721130055</v>
      </c>
      <c r="J11115" s="41">
        <v>1.5847222222222223E-4</v>
      </c>
      <c r="K11115" s="42">
        <v>5.4298823655148878</v>
      </c>
      <c r="L11115" s="41">
        <v>1.5412856952923271E-4</v>
      </c>
      <c r="M11115" s="42">
        <v>5.1370529284791129</v>
      </c>
    </row>
    <row r="11116" spans="1:13" x14ac:dyDescent="0.2">
      <c r="A11116" s="84">
        <v>360</v>
      </c>
      <c r="B11116" s="85">
        <v>44439</v>
      </c>
      <c r="C11116" s="105">
        <v>10.58</v>
      </c>
      <c r="F11116" s="96">
        <v>0.77</v>
      </c>
      <c r="G11116" s="91">
        <v>5.6749999999999998</v>
      </c>
      <c r="H11116" s="41">
        <v>1.5333997888600237E-4</v>
      </c>
      <c r="I11116" s="42">
        <v>169.86952100651007</v>
      </c>
      <c r="J11116" s="41">
        <v>1.5763888888888888E-4</v>
      </c>
      <c r="K11116" s="42">
        <v>5.4300400044037769</v>
      </c>
      <c r="L11116" s="41">
        <v>1.5333997888600237E-4</v>
      </c>
      <c r="M11116" s="42">
        <v>5.1372062684579989</v>
      </c>
    </row>
    <row r="11117" spans="1:13" x14ac:dyDescent="0.2">
      <c r="A11117" s="84">
        <v>360</v>
      </c>
      <c r="B11117" s="85">
        <v>44440</v>
      </c>
      <c r="C11117" s="105">
        <v>10.65</v>
      </c>
      <c r="F11117" s="96">
        <v>0.77</v>
      </c>
      <c r="G11117" s="91">
        <v>5.71</v>
      </c>
      <c r="H11117" s="41">
        <v>1.5425997960405446E-4</v>
      </c>
      <c r="I11117" s="42">
        <v>169.8957250753559</v>
      </c>
      <c r="J11117" s="41">
        <v>1.5861111111111111E-4</v>
      </c>
      <c r="K11117" s="42">
        <v>5.4301986155148878</v>
      </c>
      <c r="L11117" s="41">
        <v>1.5425997960405446E-4</v>
      </c>
      <c r="M11117" s="42">
        <v>5.1373605284376032</v>
      </c>
    </row>
    <row r="11118" spans="1:13" x14ac:dyDescent="0.2">
      <c r="A11118" s="84">
        <v>360</v>
      </c>
      <c r="B11118" s="85">
        <v>44441</v>
      </c>
      <c r="C11118" s="105">
        <v>10.6</v>
      </c>
      <c r="F11118" s="96">
        <v>0.77</v>
      </c>
      <c r="G11118" s="91">
        <v>5.6849999999999996</v>
      </c>
      <c r="H11118" s="41">
        <v>1.5360286723664629E-4</v>
      </c>
      <c r="I11118" s="42">
        <v>169.92182154585873</v>
      </c>
      <c r="J11118" s="41">
        <v>1.5791666666666667E-4</v>
      </c>
      <c r="K11118" s="42">
        <v>5.4303565321815546</v>
      </c>
      <c r="L11118" s="41">
        <v>1.5360286723664629E-4</v>
      </c>
      <c r="M11118" s="42">
        <v>5.1375141313048402</v>
      </c>
    </row>
    <row r="11119" spans="1:13" x14ac:dyDescent="0.2">
      <c r="A11119" s="84">
        <v>360</v>
      </c>
      <c r="B11119" s="85">
        <v>44442</v>
      </c>
      <c r="C11119" s="105">
        <v>10.67</v>
      </c>
      <c r="F11119" s="96">
        <v>0.77</v>
      </c>
      <c r="G11119" s="91">
        <v>5.72</v>
      </c>
      <c r="H11119" s="41">
        <v>1.5452278115968276E-4</v>
      </c>
      <c r="I11119" s="42">
        <v>169.94807833830373</v>
      </c>
      <c r="J11119" s="41">
        <v>1.5888888888888889E-4</v>
      </c>
      <c r="K11119" s="42">
        <v>5.4305154210704432</v>
      </c>
      <c r="L11119" s="41">
        <v>1.5452278115968276E-4</v>
      </c>
      <c r="M11119" s="42">
        <v>5.1376686540860002</v>
      </c>
    </row>
    <row r="11120" spans="1:13" x14ac:dyDescent="0.2">
      <c r="A11120" s="84">
        <v>360</v>
      </c>
      <c r="B11120" s="85">
        <v>44443</v>
      </c>
      <c r="C11120" s="105">
        <v>10.67</v>
      </c>
      <c r="F11120" s="96">
        <v>0.77</v>
      </c>
      <c r="G11120" s="91">
        <v>5.72</v>
      </c>
      <c r="H11120" s="41">
        <v>1.5452278115968276E-4</v>
      </c>
      <c r="I11120" s="42">
        <v>169.9743391880213</v>
      </c>
      <c r="J11120" s="41">
        <v>1.5888888888888889E-4</v>
      </c>
      <c r="K11120" s="42">
        <v>5.4306743099593318</v>
      </c>
      <c r="L11120" s="41">
        <v>1.5452278115968276E-4</v>
      </c>
      <c r="M11120" s="42">
        <v>5.1378231768671601</v>
      </c>
    </row>
    <row r="11121" spans="1:13" x14ac:dyDescent="0.2">
      <c r="A11121" s="84">
        <v>360</v>
      </c>
      <c r="B11121" s="85">
        <v>44444</v>
      </c>
      <c r="C11121" s="105">
        <v>10.67</v>
      </c>
      <c r="F11121" s="96">
        <v>0.77</v>
      </c>
      <c r="G11121" s="91">
        <v>5.72</v>
      </c>
      <c r="H11121" s="41">
        <v>1.5452278115968276E-4</v>
      </c>
      <c r="I11121" s="42">
        <v>170.00060409563841</v>
      </c>
      <c r="J11121" s="41">
        <v>1.5888888888888889E-4</v>
      </c>
      <c r="K11121" s="42">
        <v>5.4308331988482204</v>
      </c>
      <c r="L11121" s="41">
        <v>1.5452278115968276E-4</v>
      </c>
      <c r="M11121" s="42">
        <v>5.13797769964832</v>
      </c>
    </row>
    <row r="11122" spans="1:13" x14ac:dyDescent="0.2">
      <c r="A11122" s="84">
        <v>360</v>
      </c>
      <c r="B11122" s="85">
        <v>44445</v>
      </c>
      <c r="C11122" s="105">
        <v>10.66</v>
      </c>
      <c r="F11122" s="96">
        <v>0.77</v>
      </c>
      <c r="G11122" s="91">
        <v>5.7149999999999999</v>
      </c>
      <c r="H11122" s="41">
        <v>1.5439138348072312E-4</v>
      </c>
      <c r="I11122" s="42">
        <v>170.0268507240973</v>
      </c>
      <c r="J11122" s="41">
        <v>1.5874999999999998E-4</v>
      </c>
      <c r="K11122" s="42">
        <v>5.4309919488482201</v>
      </c>
      <c r="L11122" s="41">
        <v>1.5439138348072312E-4</v>
      </c>
      <c r="M11122" s="42">
        <v>5.1381320910318005</v>
      </c>
    </row>
    <row r="11123" spans="1:13" x14ac:dyDescent="0.2">
      <c r="A11123" s="84">
        <v>360</v>
      </c>
      <c r="B11123" s="85">
        <v>44446</v>
      </c>
      <c r="C11123" s="105">
        <v>10.6</v>
      </c>
      <c r="F11123" s="96">
        <v>0.77</v>
      </c>
      <c r="G11123" s="91">
        <v>5.6849999999999996</v>
      </c>
      <c r="H11123" s="41">
        <v>1.5360286723664629E-4</v>
      </c>
      <c r="I11123" s="42">
        <v>170.05296733587573</v>
      </c>
      <c r="J11123" s="41">
        <v>1.5791666666666667E-4</v>
      </c>
      <c r="K11123" s="42">
        <v>5.4311498655148869</v>
      </c>
      <c r="L11123" s="41">
        <v>1.5360286723664629E-4</v>
      </c>
      <c r="M11123" s="42">
        <v>5.1382856938990376</v>
      </c>
    </row>
    <row r="11124" spans="1:13" x14ac:dyDescent="0.2">
      <c r="A11124" s="84">
        <v>360</v>
      </c>
      <c r="B11124" s="85">
        <v>44447</v>
      </c>
      <c r="C11124" s="105">
        <v>10.58</v>
      </c>
      <c r="F11124" s="96">
        <v>0.77</v>
      </c>
      <c r="G11124" s="91">
        <v>5.6749999999999998</v>
      </c>
      <c r="H11124" s="41">
        <v>1.5333997888600237E-4</v>
      </c>
      <c r="I11124" s="42">
        <v>170.07904325429652</v>
      </c>
      <c r="J11124" s="41">
        <v>1.5763888888888888E-4</v>
      </c>
      <c r="K11124" s="42">
        <v>5.431307504403776</v>
      </c>
      <c r="L11124" s="41">
        <v>1.5333997888600237E-4</v>
      </c>
      <c r="M11124" s="42">
        <v>5.1384390338779236</v>
      </c>
    </row>
    <row r="11125" spans="1:13" x14ac:dyDescent="0.2">
      <c r="A11125" s="84">
        <v>360</v>
      </c>
      <c r="B11125" s="85">
        <v>44448</v>
      </c>
      <c r="C11125" s="105">
        <v>10.58</v>
      </c>
      <c r="F11125" s="96">
        <v>0.77</v>
      </c>
      <c r="G11125" s="91">
        <v>5.6749999999999998</v>
      </c>
      <c r="H11125" s="41">
        <v>1.5333997888600237E-4</v>
      </c>
      <c r="I11125" s="42">
        <v>170.10512317119807</v>
      </c>
      <c r="J11125" s="41">
        <v>1.5763888888888888E-4</v>
      </c>
      <c r="K11125" s="42">
        <v>5.4314651432926651</v>
      </c>
      <c r="L11125" s="41">
        <v>1.5333997888600237E-4</v>
      </c>
      <c r="M11125" s="42">
        <v>5.1385923738568096</v>
      </c>
    </row>
    <row r="11126" spans="1:13" x14ac:dyDescent="0.2">
      <c r="A11126" s="84">
        <v>360</v>
      </c>
      <c r="B11126" s="85">
        <v>44449</v>
      </c>
      <c r="C11126" s="105">
        <v>10.47</v>
      </c>
      <c r="F11126" s="96">
        <v>0.76</v>
      </c>
      <c r="G11126" s="91">
        <v>5.6150000000000002</v>
      </c>
      <c r="H11126" s="41">
        <v>1.517621276265757E-4</v>
      </c>
      <c r="I11126" s="42">
        <v>170.1309386866107</v>
      </c>
      <c r="J11126" s="41">
        <v>1.5597222222222222E-4</v>
      </c>
      <c r="K11126" s="42">
        <v>5.4316211155148872</v>
      </c>
      <c r="L11126" s="41">
        <v>1.517621276265757E-4</v>
      </c>
      <c r="M11126" s="42">
        <v>5.1387441359844361</v>
      </c>
    </row>
    <row r="11127" spans="1:13" x14ac:dyDescent="0.2">
      <c r="A11127" s="84">
        <v>360</v>
      </c>
      <c r="B11127" s="85">
        <v>44450</v>
      </c>
      <c r="C11127" s="105">
        <v>10.47</v>
      </c>
      <c r="F11127" s="96">
        <v>0.76</v>
      </c>
      <c r="G11127" s="91">
        <v>5.6150000000000002</v>
      </c>
      <c r="H11127" s="41">
        <v>1.517621276265757E-4</v>
      </c>
      <c r="I11127" s="42">
        <v>170.1567581198409</v>
      </c>
      <c r="J11127" s="41">
        <v>1.5597222222222222E-4</v>
      </c>
      <c r="K11127" s="42">
        <v>5.4317770877371094</v>
      </c>
      <c r="L11127" s="41">
        <v>1.517621276265757E-4</v>
      </c>
      <c r="M11127" s="42">
        <v>5.1388958981120627</v>
      </c>
    </row>
    <row r="11128" spans="1:13" x14ac:dyDescent="0.2">
      <c r="A11128" s="84">
        <v>360</v>
      </c>
      <c r="B11128" s="85">
        <v>44451</v>
      </c>
      <c r="C11128" s="105">
        <v>10.47</v>
      </c>
      <c r="F11128" s="96">
        <v>0.76</v>
      </c>
      <c r="G11128" s="91">
        <v>5.6150000000000002</v>
      </c>
      <c r="H11128" s="41">
        <v>1.517621276265757E-4</v>
      </c>
      <c r="I11128" s="42">
        <v>170.18258147148322</v>
      </c>
      <c r="J11128" s="41">
        <v>1.5597222222222222E-4</v>
      </c>
      <c r="K11128" s="42">
        <v>5.4319330599593316</v>
      </c>
      <c r="L11128" s="41">
        <v>1.517621276265757E-4</v>
      </c>
      <c r="M11128" s="42">
        <v>5.1390476602396893</v>
      </c>
    </row>
    <row r="11129" spans="1:13" x14ac:dyDescent="0.2">
      <c r="A11129" s="84">
        <v>360</v>
      </c>
      <c r="B11129" s="85">
        <v>44452</v>
      </c>
      <c r="C11129" s="105">
        <v>10.45</v>
      </c>
      <c r="F11129" s="96">
        <v>0.78</v>
      </c>
      <c r="G11129" s="91">
        <v>5.6149999999999993</v>
      </c>
      <c r="H11129" s="41">
        <v>1.517621276265757E-4</v>
      </c>
      <c r="I11129" s="42">
        <v>170.20840874213232</v>
      </c>
      <c r="J11129" s="41">
        <v>1.5597222222222219E-4</v>
      </c>
      <c r="K11129" s="42">
        <v>5.4320890321815538</v>
      </c>
      <c r="L11129" s="41">
        <v>1.517621276265757E-4</v>
      </c>
      <c r="M11129" s="42">
        <v>5.1391994223673159</v>
      </c>
    </row>
    <row r="11130" spans="1:13" x14ac:dyDescent="0.2">
      <c r="A11130" s="84">
        <v>360</v>
      </c>
      <c r="B11130" s="85">
        <v>44453</v>
      </c>
      <c r="C11130" s="105">
        <v>10.47</v>
      </c>
      <c r="F11130" s="96">
        <v>0.77</v>
      </c>
      <c r="G11130" s="91">
        <v>5.62</v>
      </c>
      <c r="H11130" s="41">
        <v>1.518936493687395E-4</v>
      </c>
      <c r="I11130" s="42">
        <v>170.23426231848941</v>
      </c>
      <c r="J11130" s="41">
        <v>1.5611111111111113E-4</v>
      </c>
      <c r="K11130" s="42">
        <v>5.4322451432926648</v>
      </c>
      <c r="L11130" s="41">
        <v>1.518936493687395E-4</v>
      </c>
      <c r="M11130" s="42">
        <v>5.1393513160166844</v>
      </c>
    </row>
    <row r="11131" spans="1:13" x14ac:dyDescent="0.2">
      <c r="A11131" s="84">
        <v>360</v>
      </c>
      <c r="B11131" s="85">
        <v>44454</v>
      </c>
      <c r="C11131" s="105">
        <v>10.46</v>
      </c>
      <c r="F11131" s="96">
        <v>0.78</v>
      </c>
      <c r="G11131" s="91">
        <v>5.62</v>
      </c>
      <c r="H11131" s="41">
        <v>1.518936493687395E-4</v>
      </c>
      <c r="I11131" s="42">
        <v>170.26011982184056</v>
      </c>
      <c r="J11131" s="41">
        <v>1.5611111111111113E-4</v>
      </c>
      <c r="K11131" s="42">
        <v>5.4324012544037759</v>
      </c>
      <c r="L11131" s="41">
        <v>1.518936493687395E-4</v>
      </c>
      <c r="M11131" s="42">
        <v>5.1395032096660529</v>
      </c>
    </row>
    <row r="11132" spans="1:13" x14ac:dyDescent="0.2">
      <c r="A11132" s="84">
        <v>360</v>
      </c>
      <c r="B11132" s="85">
        <v>44455</v>
      </c>
      <c r="C11132" s="105">
        <v>10.42</v>
      </c>
      <c r="F11132" s="96">
        <v>0.78</v>
      </c>
      <c r="G11132" s="91">
        <v>5.6</v>
      </c>
      <c r="H11132" s="41">
        <v>1.5136752514144369E-4</v>
      </c>
      <c r="I11132" s="42">
        <v>170.28589167480828</v>
      </c>
      <c r="J11132" s="41">
        <v>1.5555555555555554E-4</v>
      </c>
      <c r="K11132" s="42">
        <v>5.4325568099593315</v>
      </c>
      <c r="L11132" s="41">
        <v>1.5136752514144369E-4</v>
      </c>
      <c r="M11132" s="42">
        <v>5.1396545771911946</v>
      </c>
    </row>
    <row r="11133" spans="1:13" x14ac:dyDescent="0.2">
      <c r="A11133" s="84">
        <v>360</v>
      </c>
      <c r="B11133" s="85">
        <v>44456</v>
      </c>
      <c r="C11133" s="105">
        <v>10.38</v>
      </c>
      <c r="F11133" s="96">
        <v>0.78</v>
      </c>
      <c r="G11133" s="91">
        <v>5.58</v>
      </c>
      <c r="H11133" s="41">
        <v>1.5084130153675268E-4</v>
      </c>
      <c r="I11133" s="42">
        <v>170.31157782034185</v>
      </c>
      <c r="J11133" s="41">
        <v>1.55E-4</v>
      </c>
      <c r="K11133" s="42">
        <v>5.4327118099593319</v>
      </c>
      <c r="L11133" s="41">
        <v>1.5084130153675268E-4</v>
      </c>
      <c r="M11133" s="42">
        <v>5.1398054184927311</v>
      </c>
    </row>
    <row r="11134" spans="1:13" x14ac:dyDescent="0.2">
      <c r="A11134" s="84">
        <v>360</v>
      </c>
      <c r="B11134" s="85">
        <v>44457</v>
      </c>
      <c r="C11134" s="105">
        <v>10.38</v>
      </c>
      <c r="F11134" s="96">
        <v>0.78</v>
      </c>
      <c r="G11134" s="91">
        <v>5.58</v>
      </c>
      <c r="H11134" s="41">
        <v>1.5084130153675268E-4</v>
      </c>
      <c r="I11134" s="42">
        <v>170.33726784040704</v>
      </c>
      <c r="J11134" s="41">
        <v>1.55E-4</v>
      </c>
      <c r="K11134" s="42">
        <v>5.4328668099593322</v>
      </c>
      <c r="L11134" s="41">
        <v>1.5084130153675268E-4</v>
      </c>
      <c r="M11134" s="42">
        <v>5.1399562597942676</v>
      </c>
    </row>
    <row r="11135" spans="1:13" x14ac:dyDescent="0.2">
      <c r="A11135" s="84">
        <v>360</v>
      </c>
      <c r="B11135" s="85">
        <v>44458</v>
      </c>
      <c r="C11135" s="105">
        <v>10.38</v>
      </c>
      <c r="F11135" s="96">
        <v>0.78</v>
      </c>
      <c r="G11135" s="91">
        <v>5.58</v>
      </c>
      <c r="H11135" s="41">
        <v>1.5084130153675268E-4</v>
      </c>
      <c r="I11135" s="42">
        <v>170.3629617355883</v>
      </c>
      <c r="J11135" s="41">
        <v>1.55E-4</v>
      </c>
      <c r="K11135" s="42">
        <v>5.4330218099593326</v>
      </c>
      <c r="L11135" s="41">
        <v>1.5084130153675268E-4</v>
      </c>
      <c r="M11135" s="42">
        <v>5.1401071010958042</v>
      </c>
    </row>
    <row r="11136" spans="1:13" x14ac:dyDescent="0.2">
      <c r="A11136" s="84">
        <v>360</v>
      </c>
      <c r="B11136" s="85">
        <v>44459</v>
      </c>
      <c r="C11136" s="105">
        <v>10.34</v>
      </c>
      <c r="F11136" s="96">
        <v>0.78</v>
      </c>
      <c r="G11136" s="91">
        <v>5.56</v>
      </c>
      <c r="H11136" s="41">
        <v>1.5031497851736297E-4</v>
      </c>
      <c r="I11136" s="42">
        <v>170.38856984052174</v>
      </c>
      <c r="J11136" s="41">
        <v>1.5444444444444444E-4</v>
      </c>
      <c r="K11136" s="42">
        <v>5.4331762544037767</v>
      </c>
      <c r="L11136" s="41">
        <v>1.5031497851736297E-4</v>
      </c>
      <c r="M11136" s="42">
        <v>5.1402574160743217</v>
      </c>
    </row>
    <row r="11137" spans="1:13" x14ac:dyDescent="0.2">
      <c r="A11137" s="84">
        <v>360</v>
      </c>
      <c r="B11137" s="85">
        <v>44460</v>
      </c>
      <c r="C11137" s="105">
        <v>10.39</v>
      </c>
      <c r="F11137" s="96">
        <v>0.78</v>
      </c>
      <c r="G11137" s="91">
        <v>5.585</v>
      </c>
      <c r="H11137" s="41">
        <v>1.5097286675658239E-4</v>
      </c>
      <c r="I11137" s="42">
        <v>170.41429389137312</v>
      </c>
      <c r="J11137" s="41">
        <v>1.5513888888888888E-4</v>
      </c>
      <c r="K11137" s="42">
        <v>5.4333313932926659</v>
      </c>
      <c r="L11137" s="41">
        <v>1.5097286675658239E-4</v>
      </c>
      <c r="M11137" s="42">
        <v>5.1404083889410783</v>
      </c>
    </row>
    <row r="11138" spans="1:13" x14ac:dyDescent="0.2">
      <c r="A11138" s="84">
        <v>360</v>
      </c>
      <c r="B11138" s="85">
        <v>44461</v>
      </c>
      <c r="C11138" s="105">
        <v>10.4</v>
      </c>
      <c r="F11138" s="96">
        <v>0.79</v>
      </c>
      <c r="G11138" s="91">
        <v>5.5950000000000006</v>
      </c>
      <c r="H11138" s="41">
        <v>1.5123597855848381E-4</v>
      </c>
      <c r="I11138" s="42">
        <v>170.44006666387014</v>
      </c>
      <c r="J11138" s="41">
        <v>1.5541666666666669E-4</v>
      </c>
      <c r="K11138" s="42">
        <v>5.4334868099593328</v>
      </c>
      <c r="L11138" s="41">
        <v>1.5123597855848381E-4</v>
      </c>
      <c r="M11138" s="42">
        <v>5.1405596249196366</v>
      </c>
    </row>
    <row r="11139" spans="1:13" x14ac:dyDescent="0.2">
      <c r="A11139" s="84">
        <v>360</v>
      </c>
      <c r="B11139" s="85">
        <v>44462</v>
      </c>
      <c r="C11139" s="105">
        <v>10.42</v>
      </c>
      <c r="F11139" s="96">
        <v>0.79</v>
      </c>
      <c r="G11139" s="91">
        <v>5.6050000000000004</v>
      </c>
      <c r="H11139" s="41">
        <v>1.5149906551337189E-4</v>
      </c>
      <c r="I11139" s="42">
        <v>170.46588817469575</v>
      </c>
      <c r="J11139" s="41">
        <v>1.5569444444444447E-4</v>
      </c>
      <c r="K11139" s="42">
        <v>5.4336425044037773</v>
      </c>
      <c r="L11139" s="41">
        <v>1.5149906551337189E-4</v>
      </c>
      <c r="M11139" s="42">
        <v>5.1407111239851497</v>
      </c>
    </row>
    <row r="11140" spans="1:13" x14ac:dyDescent="0.2">
      <c r="A11140" s="84">
        <v>360</v>
      </c>
      <c r="B11140" s="85">
        <v>44463</v>
      </c>
      <c r="C11140" s="105">
        <v>10.41</v>
      </c>
      <c r="F11140" s="96">
        <v>0.79</v>
      </c>
      <c r="G11140" s="91">
        <v>5.6</v>
      </c>
      <c r="H11140" s="41">
        <v>1.5136752514144369E-4</v>
      </c>
      <c r="I11140" s="42">
        <v>170.49169117430978</v>
      </c>
      <c r="J11140" s="41">
        <v>1.5555555555555554E-4</v>
      </c>
      <c r="K11140" s="42">
        <v>5.433798059959333</v>
      </c>
      <c r="L11140" s="41">
        <v>1.5136752514144369E-4</v>
      </c>
      <c r="M11140" s="42">
        <v>5.1408624915102914</v>
      </c>
    </row>
    <row r="11141" spans="1:13" x14ac:dyDescent="0.2">
      <c r="A11141" s="84">
        <v>360</v>
      </c>
      <c r="B11141" s="85">
        <v>44464</v>
      </c>
      <c r="C11141" s="105">
        <v>10.41</v>
      </c>
      <c r="F11141" s="96">
        <v>0.79</v>
      </c>
      <c r="G11141" s="91">
        <v>5.6</v>
      </c>
      <c r="H11141" s="41">
        <v>1.5136752514144369E-4</v>
      </c>
      <c r="I11141" s="42">
        <v>170.51749807966002</v>
      </c>
      <c r="J11141" s="41">
        <v>1.5555555555555554E-4</v>
      </c>
      <c r="K11141" s="42">
        <v>5.4339536155148886</v>
      </c>
      <c r="L11141" s="41">
        <v>1.5136752514144369E-4</v>
      </c>
      <c r="M11141" s="42">
        <v>5.1410138590354331</v>
      </c>
    </row>
    <row r="11142" spans="1:13" x14ac:dyDescent="0.2">
      <c r="A11142" s="84">
        <v>360</v>
      </c>
      <c r="B11142" s="85">
        <v>44465</v>
      </c>
      <c r="C11142" s="105">
        <v>10.41</v>
      </c>
      <c r="F11142" s="96">
        <v>0.79</v>
      </c>
      <c r="G11142" s="91">
        <v>5.6</v>
      </c>
      <c r="H11142" s="41">
        <v>1.5136752514144369E-4</v>
      </c>
      <c r="I11142" s="42">
        <v>170.54330889133763</v>
      </c>
      <c r="J11142" s="41">
        <v>1.5555555555555554E-4</v>
      </c>
      <c r="K11142" s="42">
        <v>5.4341091710704443</v>
      </c>
      <c r="L11142" s="41">
        <v>1.5136752514144369E-4</v>
      </c>
      <c r="M11142" s="42">
        <v>5.1411652265605747</v>
      </c>
    </row>
    <row r="11143" spans="1:13" x14ac:dyDescent="0.2">
      <c r="A11143" s="84">
        <v>360</v>
      </c>
      <c r="B11143" s="85">
        <v>44466</v>
      </c>
      <c r="C11143" s="105">
        <v>10.45</v>
      </c>
      <c r="F11143" s="96">
        <v>0.81</v>
      </c>
      <c r="G11143" s="91">
        <v>5.63</v>
      </c>
      <c r="H11143" s="41">
        <v>1.5215667422752155E-4</v>
      </c>
      <c r="I11143" s="42">
        <v>170.56925819403028</v>
      </c>
      <c r="J11143" s="41">
        <v>1.5638888888888888E-4</v>
      </c>
      <c r="K11143" s="42">
        <v>5.434265559959333</v>
      </c>
      <c r="L11143" s="41">
        <v>1.5215667422752155E-4</v>
      </c>
      <c r="M11143" s="42">
        <v>5.141317383234802</v>
      </c>
    </row>
    <row r="11144" spans="1:13" x14ac:dyDescent="0.2">
      <c r="A11144" s="84">
        <v>360</v>
      </c>
      <c r="B11144" s="85">
        <v>44467</v>
      </c>
      <c r="C11144" s="105">
        <v>10.5</v>
      </c>
      <c r="F11144" s="96">
        <v>0.81</v>
      </c>
      <c r="G11144" s="91">
        <v>5.6550000000000002</v>
      </c>
      <c r="H11144" s="41">
        <v>1.5281412775269843E-4</v>
      </c>
      <c r="I11144" s="42">
        <v>170.59532358644262</v>
      </c>
      <c r="J11144" s="41">
        <v>1.5708333333333335E-4</v>
      </c>
      <c r="K11144" s="42">
        <v>5.4344226432926668</v>
      </c>
      <c r="L11144" s="41">
        <v>1.5281412775269843E-4</v>
      </c>
      <c r="M11144" s="42">
        <v>5.1414701973625547</v>
      </c>
    </row>
    <row r="11145" spans="1:13" x14ac:dyDescent="0.2">
      <c r="A11145" s="84">
        <v>360</v>
      </c>
      <c r="B11145" s="85">
        <v>44468</v>
      </c>
      <c r="C11145" s="105">
        <v>10.49</v>
      </c>
      <c r="F11145" s="96">
        <v>0.81</v>
      </c>
      <c r="G11145" s="91">
        <v>5.65</v>
      </c>
      <c r="H11145" s="41">
        <v>1.5268264945933474E-4</v>
      </c>
      <c r="I11145" s="42">
        <v>170.62137053243316</v>
      </c>
      <c r="J11145" s="41">
        <v>1.5694444444444444E-4</v>
      </c>
      <c r="K11145" s="42">
        <v>5.4345795877371108</v>
      </c>
      <c r="L11145" s="41">
        <v>1.5268264945933474E-4</v>
      </c>
      <c r="M11145" s="42">
        <v>5.1416228800120143</v>
      </c>
    </row>
    <row r="11146" spans="1:13" x14ac:dyDescent="0.2">
      <c r="A11146" s="84">
        <v>360</v>
      </c>
      <c r="B11146" s="85">
        <v>44469</v>
      </c>
      <c r="C11146" s="105">
        <v>10.49</v>
      </c>
      <c r="F11146" s="96">
        <v>0.81</v>
      </c>
      <c r="G11146" s="91">
        <v>5.65</v>
      </c>
      <c r="H11146" s="41">
        <v>1.5268264945933474E-4</v>
      </c>
      <c r="I11146" s="42">
        <v>170.64742145534044</v>
      </c>
      <c r="J11146" s="41">
        <v>1.5694444444444444E-4</v>
      </c>
      <c r="K11146" s="42">
        <v>5.4347365321815548</v>
      </c>
      <c r="L11146" s="41">
        <v>1.5268264945933474E-4</v>
      </c>
      <c r="M11146" s="42">
        <v>5.1417755626614738</v>
      </c>
    </row>
    <row r="11147" spans="1:13" x14ac:dyDescent="0.2">
      <c r="A11147" s="84">
        <v>360</v>
      </c>
      <c r="B11147" s="85">
        <v>44470</v>
      </c>
      <c r="C11147" s="105">
        <v>10.53</v>
      </c>
      <c r="F11147" s="96">
        <v>0.81</v>
      </c>
      <c r="G11147" s="91">
        <v>5.67</v>
      </c>
      <c r="H11147" s="41">
        <v>1.532085254076776E-4</v>
      </c>
      <c r="I11147" s="42">
        <v>170.67356609514624</v>
      </c>
      <c r="J11147" s="41">
        <v>1.5750000000000001E-4</v>
      </c>
      <c r="K11147" s="42">
        <v>5.4348940321815551</v>
      </c>
      <c r="L11147" s="41">
        <v>1.532085254076776E-4</v>
      </c>
      <c r="M11147" s="42">
        <v>5.1419287711868815</v>
      </c>
    </row>
    <row r="11148" spans="1:13" x14ac:dyDescent="0.2">
      <c r="A11148" s="84">
        <v>360</v>
      </c>
      <c r="B11148" s="85">
        <v>44471</v>
      </c>
      <c r="C11148" s="105">
        <v>10.53</v>
      </c>
      <c r="F11148" s="96">
        <v>0.81</v>
      </c>
      <c r="G11148" s="91">
        <v>5.67</v>
      </c>
      <c r="H11148" s="41">
        <v>1.532085254076776E-4</v>
      </c>
      <c r="I11148" s="42">
        <v>170.69971474053375</v>
      </c>
      <c r="J11148" s="41">
        <v>1.5750000000000001E-4</v>
      </c>
      <c r="K11148" s="42">
        <v>5.4350515321815553</v>
      </c>
      <c r="L11148" s="41">
        <v>1.532085254076776E-4</v>
      </c>
      <c r="M11148" s="42">
        <v>5.1420819797122892</v>
      </c>
    </row>
    <row r="11149" spans="1:13" x14ac:dyDescent="0.2">
      <c r="A11149" s="84">
        <v>360</v>
      </c>
      <c r="B11149" s="85">
        <v>44472</v>
      </c>
      <c r="C11149" s="105">
        <v>10.53</v>
      </c>
      <c r="F11149" s="96">
        <v>0.81</v>
      </c>
      <c r="G11149" s="91">
        <v>5.67</v>
      </c>
      <c r="H11149" s="41">
        <v>1.532085254076776E-4</v>
      </c>
      <c r="I11149" s="42">
        <v>170.72586739211667</v>
      </c>
      <c r="J11149" s="41">
        <v>1.5750000000000001E-4</v>
      </c>
      <c r="K11149" s="42">
        <v>5.4352090321815556</v>
      </c>
      <c r="L11149" s="41">
        <v>1.532085254076776E-4</v>
      </c>
      <c r="M11149" s="42">
        <v>5.1422351882376969</v>
      </c>
    </row>
    <row r="11150" spans="1:13" x14ac:dyDescent="0.2">
      <c r="A11150" s="84">
        <v>360</v>
      </c>
      <c r="B11150" s="85">
        <v>44473</v>
      </c>
      <c r="C11150" s="105">
        <v>10.49</v>
      </c>
      <c r="F11150" s="96">
        <v>0.8</v>
      </c>
      <c r="G11150" s="91">
        <v>5.6450000000000005</v>
      </c>
      <c r="H11150" s="41">
        <v>1.5255116496071253E-4</v>
      </c>
      <c r="I11150" s="42">
        <v>170.75191182207627</v>
      </c>
      <c r="J11150" s="41">
        <v>1.5680555555555557E-4</v>
      </c>
      <c r="K11150" s="42">
        <v>5.4353658377371108</v>
      </c>
      <c r="L11150" s="41">
        <v>1.5255116496071253E-4</v>
      </c>
      <c r="M11150" s="42">
        <v>5.1423877394026576</v>
      </c>
    </row>
    <row r="11151" spans="1:13" x14ac:dyDescent="0.2">
      <c r="A11151" s="84">
        <v>360</v>
      </c>
      <c r="B11151" s="85">
        <v>44474</v>
      </c>
      <c r="C11151" s="105">
        <v>10.51</v>
      </c>
      <c r="F11151" s="96">
        <v>0.82</v>
      </c>
      <c r="G11151" s="91">
        <v>5.665</v>
      </c>
      <c r="H11151" s="41">
        <v>1.5307706572631474E-4</v>
      </c>
      <c r="I11151" s="42">
        <v>170.77805002370513</v>
      </c>
      <c r="J11151" s="41">
        <v>1.573611111111111E-4</v>
      </c>
      <c r="K11151" s="42">
        <v>5.4355231988482222</v>
      </c>
      <c r="L11151" s="41">
        <v>1.5307706572631474E-4</v>
      </c>
      <c r="M11151" s="42">
        <v>5.1425408164683839</v>
      </c>
    </row>
    <row r="11152" spans="1:13" x14ac:dyDescent="0.2">
      <c r="A11152" s="84">
        <v>360</v>
      </c>
      <c r="B11152" s="85">
        <v>44475</v>
      </c>
      <c r="C11152" s="105">
        <v>10.44</v>
      </c>
      <c r="F11152" s="96">
        <v>0.8</v>
      </c>
      <c r="G11152" s="91">
        <v>5.62</v>
      </c>
      <c r="H11152" s="41">
        <v>1.518936493687395E-4</v>
      </c>
      <c r="I11152" s="42">
        <v>170.80399012495531</v>
      </c>
      <c r="J11152" s="41">
        <v>1.5611111111111113E-4</v>
      </c>
      <c r="K11152" s="42">
        <v>5.4356793099593332</v>
      </c>
      <c r="L11152" s="41">
        <v>1.518936493687395E-4</v>
      </c>
      <c r="M11152" s="42">
        <v>5.1426927101177524</v>
      </c>
    </row>
    <row r="11153" spans="1:13" x14ac:dyDescent="0.2">
      <c r="A11153" s="84">
        <v>360</v>
      </c>
      <c r="B11153" s="85">
        <v>44476</v>
      </c>
      <c r="C11153" s="105">
        <v>10.42</v>
      </c>
      <c r="F11153" s="96">
        <v>0.8</v>
      </c>
      <c r="G11153" s="91">
        <v>5.61</v>
      </c>
      <c r="H11153" s="41">
        <v>1.5163059967493453E-4</v>
      </c>
      <c r="I11153" s="42">
        <v>170.82988923640482</v>
      </c>
      <c r="J11153" s="41">
        <v>1.5583333333333334E-4</v>
      </c>
      <c r="K11153" s="42">
        <v>5.4358351432926666</v>
      </c>
      <c r="L11153" s="41">
        <v>1.5163059967493453E-4</v>
      </c>
      <c r="M11153" s="42">
        <v>5.1428443407174278</v>
      </c>
    </row>
    <row r="11154" spans="1:13" x14ac:dyDescent="0.2">
      <c r="A11154" s="84">
        <v>360</v>
      </c>
      <c r="B11154" s="85">
        <v>44477</v>
      </c>
      <c r="C11154" s="105">
        <v>10.42</v>
      </c>
      <c r="F11154" s="96">
        <v>0.8</v>
      </c>
      <c r="G11154" s="91">
        <v>5.61</v>
      </c>
      <c r="H11154" s="41">
        <v>1.5163059967493453E-4</v>
      </c>
      <c r="I11154" s="42">
        <v>170.85579227495214</v>
      </c>
      <c r="J11154" s="41">
        <v>1.5583333333333334E-4</v>
      </c>
      <c r="K11154" s="42">
        <v>5.4359909766259999</v>
      </c>
      <c r="L11154" s="41">
        <v>1.5163059967493453E-4</v>
      </c>
      <c r="M11154" s="42">
        <v>5.1429959713171023</v>
      </c>
    </row>
    <row r="11155" spans="1:13" x14ac:dyDescent="0.2">
      <c r="A11155" s="84">
        <v>360</v>
      </c>
      <c r="B11155" s="85">
        <v>44478</v>
      </c>
      <c r="C11155" s="105">
        <v>10.42</v>
      </c>
      <c r="F11155" s="96">
        <v>0.8</v>
      </c>
      <c r="G11155" s="91">
        <v>5.61</v>
      </c>
      <c r="H11155" s="41">
        <v>1.5163059967493453E-4</v>
      </c>
      <c r="I11155" s="42">
        <v>170.88169924119273</v>
      </c>
      <c r="J11155" s="41">
        <v>1.5583333333333334E-4</v>
      </c>
      <c r="K11155" s="42">
        <v>5.4361468099593333</v>
      </c>
      <c r="L11155" s="41">
        <v>1.5163059967493453E-4</v>
      </c>
      <c r="M11155" s="42">
        <v>5.1431476019167768</v>
      </c>
    </row>
    <row r="11156" spans="1:13" x14ac:dyDescent="0.2">
      <c r="A11156" s="84">
        <v>360</v>
      </c>
      <c r="B11156" s="85">
        <v>44479</v>
      </c>
      <c r="C11156" s="105">
        <v>10.42</v>
      </c>
      <c r="F11156" s="96">
        <v>0.8</v>
      </c>
      <c r="G11156" s="91">
        <v>5.61</v>
      </c>
      <c r="H11156" s="41">
        <v>1.5163059967493453E-4</v>
      </c>
      <c r="I11156" s="42">
        <v>170.90761013572214</v>
      </c>
      <c r="J11156" s="41">
        <v>1.5583333333333334E-4</v>
      </c>
      <c r="K11156" s="42">
        <v>5.4363026432926667</v>
      </c>
      <c r="L11156" s="41">
        <v>1.5163059967493453E-4</v>
      </c>
      <c r="M11156" s="42">
        <v>5.1432992325164513</v>
      </c>
    </row>
    <row r="11157" spans="1:13" x14ac:dyDescent="0.2">
      <c r="A11157" s="84">
        <v>360</v>
      </c>
      <c r="B11157" s="85">
        <v>44480</v>
      </c>
      <c r="C11157" s="105">
        <v>10.44</v>
      </c>
      <c r="F11157" s="96">
        <v>0.8</v>
      </c>
      <c r="G11157" s="91">
        <v>5.62</v>
      </c>
      <c r="H11157" s="41">
        <v>1.518936493687395E-4</v>
      </c>
      <c r="I11157" s="42">
        <v>170.93356991633055</v>
      </c>
      <c r="J11157" s="41">
        <v>1.5611111111111113E-4</v>
      </c>
      <c r="K11157" s="42">
        <v>5.4364587544037777</v>
      </c>
      <c r="L11157" s="41">
        <v>1.518936493687395E-4</v>
      </c>
      <c r="M11157" s="42">
        <v>5.1434511261658198</v>
      </c>
    </row>
    <row r="11158" spans="1:13" x14ac:dyDescent="0.2">
      <c r="A11158" s="84">
        <v>360</v>
      </c>
      <c r="B11158" s="85">
        <v>44481</v>
      </c>
      <c r="C11158" s="105">
        <v>10.55</v>
      </c>
      <c r="F11158" s="96">
        <v>0.81</v>
      </c>
      <c r="G11158" s="91">
        <v>5.6800000000000006</v>
      </c>
      <c r="H11158" s="41">
        <v>1.5347142616217724E-4</v>
      </c>
      <c r="I11158" s="42">
        <v>170.95980333508462</v>
      </c>
      <c r="J11158" s="41">
        <v>1.5777777777777779E-4</v>
      </c>
      <c r="K11158" s="42">
        <v>5.4366165321815556</v>
      </c>
      <c r="L11158" s="41">
        <v>1.5347142616217724E-4</v>
      </c>
      <c r="M11158" s="42">
        <v>5.143604597591982</v>
      </c>
    </row>
    <row r="11159" spans="1:13" x14ac:dyDescent="0.2">
      <c r="A11159" s="84">
        <v>360</v>
      </c>
      <c r="B11159" s="85">
        <v>44482</v>
      </c>
      <c r="C11159" s="105">
        <v>10.54</v>
      </c>
      <c r="F11159" s="96">
        <v>0.81</v>
      </c>
      <c r="G11159" s="91">
        <v>5.6749999999999998</v>
      </c>
      <c r="H11159" s="41">
        <v>1.5333997888600237E-4</v>
      </c>
      <c r="I11159" s="42">
        <v>170.98601830771838</v>
      </c>
      <c r="J11159" s="41">
        <v>1.5763888888888888E-4</v>
      </c>
      <c r="K11159" s="42">
        <v>5.4367741710704447</v>
      </c>
      <c r="L11159" s="41">
        <v>1.5333997888600237E-4</v>
      </c>
      <c r="M11159" s="42">
        <v>5.143757937570868</v>
      </c>
    </row>
    <row r="11160" spans="1:13" x14ac:dyDescent="0.2">
      <c r="A11160" s="84">
        <v>360</v>
      </c>
      <c r="B11160" s="85">
        <v>44483</v>
      </c>
      <c r="C11160" s="105">
        <v>10.55</v>
      </c>
      <c r="F11160" s="96">
        <v>0.81</v>
      </c>
      <c r="G11160" s="91">
        <v>5.6800000000000006</v>
      </c>
      <c r="H11160" s="41">
        <v>1.5347142616217724E-4</v>
      </c>
      <c r="I11160" s="42">
        <v>171.01225977580185</v>
      </c>
      <c r="J11160" s="41">
        <v>1.5777777777777779E-4</v>
      </c>
      <c r="K11160" s="42">
        <v>5.4369319488482226</v>
      </c>
      <c r="L11160" s="41">
        <v>1.5347142616217724E-4</v>
      </c>
      <c r="M11160" s="42">
        <v>5.1439114089970301</v>
      </c>
    </row>
    <row r="11161" spans="1:13" x14ac:dyDescent="0.2">
      <c r="A11161" s="84">
        <v>360</v>
      </c>
      <c r="B11161" s="85">
        <v>44484</v>
      </c>
      <c r="C11161" s="105">
        <v>10.57</v>
      </c>
      <c r="F11161" s="96">
        <v>0.82</v>
      </c>
      <c r="G11161" s="91">
        <v>5.6950000000000003</v>
      </c>
      <c r="H11161" s="41">
        <v>1.5386573078290944E-4</v>
      </c>
      <c r="I11161" s="42">
        <v>171.03857270212509</v>
      </c>
      <c r="J11161" s="41">
        <v>1.5819444444444445E-4</v>
      </c>
      <c r="K11161" s="42">
        <v>5.437090143292667</v>
      </c>
      <c r="L11161" s="41">
        <v>1.5386573078290944E-4</v>
      </c>
      <c r="M11161" s="42">
        <v>5.1440652747278133</v>
      </c>
    </row>
    <row r="11162" spans="1:13" x14ac:dyDescent="0.2">
      <c r="A11162" s="84">
        <v>360</v>
      </c>
      <c r="B11162" s="85">
        <v>44485</v>
      </c>
      <c r="C11162" s="105">
        <v>10.57</v>
      </c>
      <c r="F11162" s="96">
        <v>0.82</v>
      </c>
      <c r="G11162" s="91">
        <v>5.6950000000000003</v>
      </c>
      <c r="H11162" s="41">
        <v>1.5386573078290944E-4</v>
      </c>
      <c r="I11162" s="42">
        <v>171.06488967710598</v>
      </c>
      <c r="J11162" s="41">
        <v>1.5819444444444445E-4</v>
      </c>
      <c r="K11162" s="42">
        <v>5.4372483377371115</v>
      </c>
      <c r="L11162" s="41">
        <v>1.5386573078290944E-4</v>
      </c>
      <c r="M11162" s="42">
        <v>5.1442191404585964</v>
      </c>
    </row>
    <row r="11163" spans="1:13" x14ac:dyDescent="0.2">
      <c r="A11163" s="84">
        <v>360</v>
      </c>
      <c r="B11163" s="85">
        <v>44486</v>
      </c>
      <c r="C11163" s="105">
        <v>10.57</v>
      </c>
      <c r="F11163" s="96">
        <v>0.82</v>
      </c>
      <c r="G11163" s="91">
        <v>5.6950000000000003</v>
      </c>
      <c r="H11163" s="41">
        <v>1.5386573078290944E-4</v>
      </c>
      <c r="I11163" s="42">
        <v>171.09121070136746</v>
      </c>
      <c r="J11163" s="41">
        <v>1.5819444444444445E-4</v>
      </c>
      <c r="K11163" s="42">
        <v>5.4374065321815559</v>
      </c>
      <c r="L11163" s="41">
        <v>1.5386573078290944E-4</v>
      </c>
      <c r="M11163" s="42">
        <v>5.1443730061893795</v>
      </c>
    </row>
    <row r="11164" spans="1:13" x14ac:dyDescent="0.2">
      <c r="A11164" s="84">
        <v>360</v>
      </c>
      <c r="B11164" s="85">
        <v>44487</v>
      </c>
      <c r="C11164" s="105">
        <v>10.58</v>
      </c>
      <c r="F11164" s="96">
        <v>0.82</v>
      </c>
      <c r="G11164" s="91">
        <v>5.7</v>
      </c>
      <c r="H11164" s="41">
        <v>1.5399715325581376E-4</v>
      </c>
      <c r="I11164" s="42">
        <v>171.11755826076256</v>
      </c>
      <c r="J11164" s="41">
        <v>1.5833333333333335E-4</v>
      </c>
      <c r="K11164" s="42">
        <v>5.4375648655148892</v>
      </c>
      <c r="L11164" s="41">
        <v>1.5399715325581376E-4</v>
      </c>
      <c r="M11164" s="42">
        <v>5.1445270033426356</v>
      </c>
    </row>
    <row r="11165" spans="1:13" x14ac:dyDescent="0.2">
      <c r="A11165" s="84">
        <v>360</v>
      </c>
      <c r="B11165" s="85">
        <v>44488</v>
      </c>
      <c r="C11165" s="105">
        <v>10.59</v>
      </c>
      <c r="F11165" s="96">
        <v>0.81</v>
      </c>
      <c r="G11165" s="91">
        <v>5.7</v>
      </c>
      <c r="H11165" s="41">
        <v>1.5399715325581376E-4</v>
      </c>
      <c r="I11165" s="42">
        <v>171.1439098776068</v>
      </c>
      <c r="J11165" s="41">
        <v>1.5833333333333335E-4</v>
      </c>
      <c r="K11165" s="42">
        <v>5.4377231988482224</v>
      </c>
      <c r="L11165" s="41">
        <v>1.5399715325581376E-4</v>
      </c>
      <c r="M11165" s="42">
        <v>5.1446810004958916</v>
      </c>
    </row>
    <row r="11166" spans="1:13" x14ac:dyDescent="0.2">
      <c r="A11166" s="84">
        <v>360</v>
      </c>
      <c r="B11166" s="85">
        <v>44489</v>
      </c>
      <c r="C11166" s="105">
        <v>10.59</v>
      </c>
      <c r="F11166" s="96">
        <v>0.82</v>
      </c>
      <c r="G11166" s="91">
        <v>5.7050000000000001</v>
      </c>
      <c r="H11166" s="41">
        <v>1.5412856952923271E-4</v>
      </c>
      <c r="I11166" s="42">
        <v>171.17028804361988</v>
      </c>
      <c r="J11166" s="41">
        <v>1.5847222222222223E-4</v>
      </c>
      <c r="K11166" s="42">
        <v>5.4378816710704445</v>
      </c>
      <c r="L11166" s="41">
        <v>1.5412856952923271E-4</v>
      </c>
      <c r="M11166" s="42">
        <v>5.1448351290654211</v>
      </c>
    </row>
    <row r="11167" spans="1:13" x14ac:dyDescent="0.2">
      <c r="A11167" s="84">
        <v>360</v>
      </c>
      <c r="B11167" s="85">
        <v>44490</v>
      </c>
      <c r="C11167" s="105">
        <v>10.6</v>
      </c>
      <c r="F11167" s="96">
        <v>0.82</v>
      </c>
      <c r="G11167" s="91">
        <v>5.71</v>
      </c>
      <c r="H11167" s="41">
        <v>1.5425997960405446E-4</v>
      </c>
      <c r="I11167" s="42">
        <v>171.19669276876232</v>
      </c>
      <c r="J11167" s="41">
        <v>1.5861111111111111E-4</v>
      </c>
      <c r="K11167" s="42">
        <v>5.4380402821815554</v>
      </c>
      <c r="L11167" s="41">
        <v>1.5425997960405446E-4</v>
      </c>
      <c r="M11167" s="42">
        <v>5.1449893890450253</v>
      </c>
    </row>
    <row r="11168" spans="1:13" x14ac:dyDescent="0.2">
      <c r="A11168" s="84">
        <v>360</v>
      </c>
      <c r="B11168" s="85">
        <v>44491</v>
      </c>
      <c r="C11168" s="105">
        <v>10.58</v>
      </c>
      <c r="F11168" s="96">
        <v>0.82</v>
      </c>
      <c r="G11168" s="91">
        <v>5.7</v>
      </c>
      <c r="H11168" s="41">
        <v>1.5399715325581376E-4</v>
      </c>
      <c r="I11168" s="42">
        <v>171.22305657209552</v>
      </c>
      <c r="J11168" s="41">
        <v>1.5833333333333335E-4</v>
      </c>
      <c r="K11168" s="42">
        <v>5.4381986155148887</v>
      </c>
      <c r="L11168" s="41">
        <v>1.5399715325581376E-4</v>
      </c>
      <c r="M11168" s="42">
        <v>5.1451433861982814</v>
      </c>
    </row>
    <row r="11169" spans="1:13" x14ac:dyDescent="0.2">
      <c r="A11169" s="84">
        <v>360</v>
      </c>
      <c r="B11169" s="85">
        <v>44492</v>
      </c>
      <c r="C11169" s="105">
        <v>10.58</v>
      </c>
      <c r="F11169" s="96">
        <v>0.82</v>
      </c>
      <c r="G11169" s="91">
        <v>5.7</v>
      </c>
      <c r="H11169" s="41">
        <v>1.5399715325581376E-4</v>
      </c>
      <c r="I11169" s="42">
        <v>171.24942443537938</v>
      </c>
      <c r="J11169" s="41">
        <v>1.5833333333333335E-4</v>
      </c>
      <c r="K11169" s="42">
        <v>5.438356948848222</v>
      </c>
      <c r="L11169" s="41">
        <v>1.5399715325581376E-4</v>
      </c>
      <c r="M11169" s="42">
        <v>5.1452973833515374</v>
      </c>
    </row>
    <row r="11170" spans="1:13" x14ac:dyDescent="0.2">
      <c r="A11170" s="84">
        <v>360</v>
      </c>
      <c r="B11170" s="85">
        <v>44493</v>
      </c>
      <c r="C11170" s="105">
        <v>10.58</v>
      </c>
      <c r="F11170" s="96">
        <v>0.82</v>
      </c>
      <c r="G11170" s="91">
        <v>5.7</v>
      </c>
      <c r="H11170" s="41">
        <v>1.5399715325581376E-4</v>
      </c>
      <c r="I11170" s="42">
        <v>171.27579635923914</v>
      </c>
      <c r="J11170" s="41">
        <v>1.5833333333333335E-4</v>
      </c>
      <c r="K11170" s="42">
        <v>5.4385152821815552</v>
      </c>
      <c r="L11170" s="41">
        <v>1.5399715325581376E-4</v>
      </c>
      <c r="M11170" s="42">
        <v>5.1454513805047934</v>
      </c>
    </row>
    <row r="11171" spans="1:13" x14ac:dyDescent="0.2">
      <c r="A11171" s="84">
        <v>360</v>
      </c>
      <c r="B11171" s="85">
        <v>44494</v>
      </c>
      <c r="C11171" s="105">
        <v>10.6</v>
      </c>
      <c r="F11171" s="96">
        <v>0.82</v>
      </c>
      <c r="G11171" s="91">
        <v>5.71</v>
      </c>
      <c r="H11171" s="41">
        <v>1.5425997960405446E-4</v>
      </c>
      <c r="I11171" s="42">
        <v>171.30221736009219</v>
      </c>
      <c r="J11171" s="41">
        <v>1.5861111111111111E-4</v>
      </c>
      <c r="K11171" s="42">
        <v>5.4386738932926662</v>
      </c>
      <c r="L11171" s="41">
        <v>1.5425997960405446E-4</v>
      </c>
      <c r="M11171" s="42">
        <v>5.1456056404843977</v>
      </c>
    </row>
    <row r="11172" spans="1:13" x14ac:dyDescent="0.2">
      <c r="A11172" s="84">
        <v>360</v>
      </c>
      <c r="B11172" s="85">
        <v>44495</v>
      </c>
      <c r="C11172" s="105">
        <v>10.68</v>
      </c>
      <c r="F11172" s="96">
        <v>0.82</v>
      </c>
      <c r="G11172" s="91">
        <v>5.75</v>
      </c>
      <c r="H11172" s="41">
        <v>1.5531103711685645E-4</v>
      </c>
      <c r="I11172" s="42">
        <v>171.32882248513079</v>
      </c>
      <c r="J11172" s="41">
        <v>1.5972222222222223E-4</v>
      </c>
      <c r="K11172" s="42">
        <v>5.4388336155148886</v>
      </c>
      <c r="L11172" s="41">
        <v>1.5531103711685645E-4</v>
      </c>
      <c r="M11172" s="42">
        <v>5.145760951521515</v>
      </c>
    </row>
    <row r="11173" spans="1:13" x14ac:dyDescent="0.2">
      <c r="A11173" s="84">
        <v>360</v>
      </c>
      <c r="B11173" s="85">
        <v>44496</v>
      </c>
      <c r="C11173" s="105">
        <v>10.69</v>
      </c>
      <c r="F11173" s="96">
        <v>0.86</v>
      </c>
      <c r="G11173" s="91">
        <v>5.7749999999999995</v>
      </c>
      <c r="H11173" s="41">
        <v>1.559677467546372E-4</v>
      </c>
      <c r="I11173" s="42">
        <v>171.35554425552792</v>
      </c>
      <c r="J11173" s="41">
        <v>1.6041666666666664E-4</v>
      </c>
      <c r="K11173" s="42">
        <v>5.4389940321815553</v>
      </c>
      <c r="L11173" s="41">
        <v>1.559677467546372E-4</v>
      </c>
      <c r="M11173" s="42">
        <v>5.1459169192682701</v>
      </c>
    </row>
    <row r="11174" spans="1:13" x14ac:dyDescent="0.2">
      <c r="A11174" s="84">
        <v>360</v>
      </c>
      <c r="B11174" s="85">
        <v>44497</v>
      </c>
      <c r="C11174" s="105">
        <v>10.68</v>
      </c>
      <c r="F11174" s="96">
        <v>0.86</v>
      </c>
      <c r="G11174" s="91">
        <v>5.77</v>
      </c>
      <c r="H11174" s="41">
        <v>1.5583641721050867E-4</v>
      </c>
      <c r="I11174" s="42">
        <v>171.38224768961385</v>
      </c>
      <c r="J11174" s="41">
        <v>1.6027777777777777E-4</v>
      </c>
      <c r="K11174" s="42">
        <v>5.4391543099593331</v>
      </c>
      <c r="L11174" s="41">
        <v>1.5583641721050867E-4</v>
      </c>
      <c r="M11174" s="42">
        <v>5.1460727556854806</v>
      </c>
    </row>
    <row r="11175" spans="1:13" x14ac:dyDescent="0.2">
      <c r="A11175" s="84">
        <v>360</v>
      </c>
      <c r="B11175" s="85">
        <v>44498</v>
      </c>
      <c r="C11175" s="105">
        <v>10.68</v>
      </c>
      <c r="F11175" s="96">
        <v>0.86</v>
      </c>
      <c r="G11175" s="91">
        <v>5.77</v>
      </c>
      <c r="H11175" s="41">
        <v>1.5583641721050867E-4</v>
      </c>
      <c r="I11175" s="42">
        <v>171.40895528506729</v>
      </c>
      <c r="J11175" s="41">
        <v>1.6027777777777777E-4</v>
      </c>
      <c r="K11175" s="42">
        <v>5.439314587737111</v>
      </c>
      <c r="L11175" s="41">
        <v>1.5583641721050867E-4</v>
      </c>
      <c r="M11175" s="42">
        <v>5.1462285921026911</v>
      </c>
    </row>
    <row r="11176" spans="1:13" x14ac:dyDescent="0.2">
      <c r="A11176" s="84">
        <v>360</v>
      </c>
      <c r="B11176" s="85">
        <v>44499</v>
      </c>
      <c r="C11176" s="105">
        <v>10.68</v>
      </c>
      <c r="F11176" s="96">
        <v>0.86</v>
      </c>
      <c r="G11176" s="91">
        <v>5.77</v>
      </c>
      <c r="H11176" s="41">
        <v>1.5583641721050867E-4</v>
      </c>
      <c r="I11176" s="42">
        <v>171.43566704253672</v>
      </c>
      <c r="J11176" s="41">
        <v>1.6027777777777777E-4</v>
      </c>
      <c r="K11176" s="42">
        <v>5.4394748655148888</v>
      </c>
      <c r="L11176" s="41">
        <v>1.5583641721050867E-4</v>
      </c>
      <c r="M11176" s="42">
        <v>5.1463844285199016</v>
      </c>
    </row>
    <row r="11177" spans="1:13" x14ac:dyDescent="0.2">
      <c r="A11177" s="84">
        <v>360</v>
      </c>
      <c r="B11177" s="85">
        <v>44500</v>
      </c>
      <c r="C11177" s="105">
        <v>10.68</v>
      </c>
      <c r="F11177" s="96">
        <v>0.86</v>
      </c>
      <c r="G11177" s="91">
        <v>5.77</v>
      </c>
      <c r="H11177" s="41">
        <v>1.5583641721050867E-4</v>
      </c>
      <c r="I11177" s="42">
        <v>171.46238296267072</v>
      </c>
      <c r="J11177" s="41">
        <v>1.6027777777777777E-4</v>
      </c>
      <c r="K11177" s="42">
        <v>5.4396351432926666</v>
      </c>
      <c r="L11177" s="41">
        <v>1.5583641721050867E-4</v>
      </c>
      <c r="M11177" s="42">
        <v>5.1465402649371121</v>
      </c>
    </row>
    <row r="11178" spans="1:13" x14ac:dyDescent="0.2">
      <c r="A11178" s="84">
        <v>360</v>
      </c>
      <c r="B11178" s="85">
        <v>44501</v>
      </c>
      <c r="C11178" s="105">
        <v>10.68</v>
      </c>
      <c r="F11178" s="96">
        <v>0.86</v>
      </c>
      <c r="G11178" s="91">
        <v>5.77</v>
      </c>
      <c r="H11178" s="41">
        <v>1.5583641721050867E-4</v>
      </c>
      <c r="I11178" s="42">
        <v>171.489103046118</v>
      </c>
      <c r="J11178" s="41">
        <v>1.6027777777777777E-4</v>
      </c>
      <c r="K11178" s="42">
        <v>5.4397954210704444</v>
      </c>
      <c r="L11178" s="41">
        <v>1.5583641721050867E-4</v>
      </c>
      <c r="M11178" s="42">
        <v>5.1466961013543226</v>
      </c>
    </row>
    <row r="11179" spans="1:13" x14ac:dyDescent="0.2">
      <c r="A11179" s="84">
        <v>360</v>
      </c>
      <c r="B11179" s="85">
        <v>44502</v>
      </c>
      <c r="C11179" s="105">
        <v>10.68</v>
      </c>
      <c r="F11179" s="96">
        <v>0.89</v>
      </c>
      <c r="G11179" s="91">
        <v>5.7850000000000001</v>
      </c>
      <c r="H11179" s="41">
        <v>1.562303872715276E-4</v>
      </c>
      <c r="I11179" s="42">
        <v>171.51589485509976</v>
      </c>
      <c r="J11179" s="41">
        <v>1.6069444444444445E-4</v>
      </c>
      <c r="K11179" s="42">
        <v>5.4399561155148888</v>
      </c>
      <c r="L11179" s="41">
        <v>1.562303872715276E-4</v>
      </c>
      <c r="M11179" s="42">
        <v>5.1468523317415942</v>
      </c>
    </row>
    <row r="11180" spans="1:13" x14ac:dyDescent="0.2">
      <c r="A11180" s="84">
        <v>360</v>
      </c>
      <c r="B11180" s="85">
        <v>44503</v>
      </c>
      <c r="C11180" s="105">
        <v>10.73</v>
      </c>
      <c r="F11180" s="96">
        <v>0.83</v>
      </c>
      <c r="G11180" s="91">
        <v>5.78</v>
      </c>
      <c r="H11180" s="41">
        <v>1.5609907010816215E-4</v>
      </c>
      <c r="I11180" s="42">
        <v>171.54266832679542</v>
      </c>
      <c r="J11180" s="41">
        <v>1.6055555555555555E-4</v>
      </c>
      <c r="K11180" s="42">
        <v>5.4401166710704443</v>
      </c>
      <c r="L11180" s="41">
        <v>1.5609907010816215E-4</v>
      </c>
      <c r="M11180" s="42">
        <v>5.1470084308117023</v>
      </c>
    </row>
    <row r="11181" spans="1:13" x14ac:dyDescent="0.2">
      <c r="A11181" s="84">
        <v>360</v>
      </c>
      <c r="B11181" s="85">
        <v>44504</v>
      </c>
      <c r="C11181" s="105">
        <v>10.72</v>
      </c>
      <c r="F11181" s="96">
        <v>0.86</v>
      </c>
      <c r="G11181" s="91">
        <v>5.79</v>
      </c>
      <c r="H11181" s="41">
        <v>1.5636169824562174E-4</v>
      </c>
      <c r="I11181" s="42">
        <v>171.56949102973658</v>
      </c>
      <c r="J11181" s="41">
        <v>1.6083333333333333E-4</v>
      </c>
      <c r="K11181" s="42">
        <v>5.4402775044037774</v>
      </c>
      <c r="L11181" s="41">
        <v>1.5636169824562174E-4</v>
      </c>
      <c r="M11181" s="42">
        <v>5.1471647925099475</v>
      </c>
    </row>
    <row r="11182" spans="1:13" x14ac:dyDescent="0.2">
      <c r="A11182" s="84">
        <v>360</v>
      </c>
      <c r="B11182" s="85">
        <v>44505</v>
      </c>
      <c r="C11182" s="105">
        <v>10.73</v>
      </c>
      <c r="F11182" s="96">
        <v>0.87</v>
      </c>
      <c r="G11182" s="91">
        <v>5.8</v>
      </c>
      <c r="H11182" s="41">
        <v>1.5662430162777241E-4</v>
      </c>
      <c r="I11182" s="42">
        <v>171.59636298144974</v>
      </c>
      <c r="J11182" s="41">
        <v>1.6111111111111111E-4</v>
      </c>
      <c r="K11182" s="42">
        <v>5.4404386155148883</v>
      </c>
      <c r="L11182" s="41">
        <v>1.5662430162777241E-4</v>
      </c>
      <c r="M11182" s="42">
        <v>5.1473214168115753</v>
      </c>
    </row>
    <row r="11183" spans="1:13" x14ac:dyDescent="0.2">
      <c r="A11183" s="84">
        <v>360</v>
      </c>
      <c r="B11183" s="85">
        <v>44506</v>
      </c>
      <c r="C11183" s="105">
        <v>10.73</v>
      </c>
      <c r="F11183" s="96">
        <v>0.87</v>
      </c>
      <c r="G11183" s="91">
        <v>5.8</v>
      </c>
      <c r="H11183" s="41">
        <v>1.5662430162777241E-4</v>
      </c>
      <c r="I11183" s="42">
        <v>171.62323914196358</v>
      </c>
      <c r="J11183" s="41">
        <v>1.6111111111111111E-4</v>
      </c>
      <c r="K11183" s="42">
        <v>5.4405997266259991</v>
      </c>
      <c r="L11183" s="41">
        <v>1.5662430162777241E-4</v>
      </c>
      <c r="M11183" s="42">
        <v>5.1474780411132031</v>
      </c>
    </row>
    <row r="11184" spans="1:13" x14ac:dyDescent="0.2">
      <c r="A11184" s="84">
        <v>360</v>
      </c>
      <c r="B11184" s="85">
        <v>44507</v>
      </c>
      <c r="C11184" s="105">
        <v>10.73</v>
      </c>
      <c r="F11184" s="96">
        <v>0.87</v>
      </c>
      <c r="G11184" s="91">
        <v>5.8</v>
      </c>
      <c r="H11184" s="41">
        <v>1.5662430162777241E-4</v>
      </c>
      <c r="I11184" s="42">
        <v>171.65011951193728</v>
      </c>
      <c r="J11184" s="41">
        <v>1.6111111111111111E-4</v>
      </c>
      <c r="K11184" s="42">
        <v>5.4407608377371099</v>
      </c>
      <c r="L11184" s="41">
        <v>1.5662430162777241E-4</v>
      </c>
      <c r="M11184" s="42">
        <v>5.1476346654148308</v>
      </c>
    </row>
    <row r="11185" spans="1:13" x14ac:dyDescent="0.2">
      <c r="A11185" s="84">
        <v>360</v>
      </c>
      <c r="B11185" s="85">
        <v>44508</v>
      </c>
      <c r="C11185" s="105">
        <v>10.67</v>
      </c>
      <c r="F11185" s="96">
        <v>0.87</v>
      </c>
      <c r="G11185" s="91">
        <v>5.77</v>
      </c>
      <c r="H11185" s="41">
        <v>1.5583641721050867E-4</v>
      </c>
      <c r="I11185" s="42">
        <v>171.67686885157576</v>
      </c>
      <c r="J11185" s="41">
        <v>1.6027777777777777E-4</v>
      </c>
      <c r="K11185" s="42">
        <v>5.4409211155148878</v>
      </c>
      <c r="L11185" s="41">
        <v>1.5583641721050867E-4</v>
      </c>
      <c r="M11185" s="42">
        <v>5.1477905018320413</v>
      </c>
    </row>
    <row r="11186" spans="1:13" x14ac:dyDescent="0.2">
      <c r="A11186" s="84">
        <v>360</v>
      </c>
      <c r="B11186" s="85">
        <v>44509</v>
      </c>
      <c r="C11186" s="105">
        <v>10.72</v>
      </c>
      <c r="F11186" s="96">
        <v>0.88</v>
      </c>
      <c r="G11186" s="91">
        <v>5.8000000000000007</v>
      </c>
      <c r="H11186" s="41">
        <v>1.5662430162777241E-4</v>
      </c>
      <c r="I11186" s="42">
        <v>171.70375762126528</v>
      </c>
      <c r="J11186" s="41">
        <v>1.6111111111111114E-4</v>
      </c>
      <c r="K11186" s="42">
        <v>5.4410822266259986</v>
      </c>
      <c r="L11186" s="41">
        <v>1.5662430162777241E-4</v>
      </c>
      <c r="M11186" s="42">
        <v>5.1479471261336691</v>
      </c>
    </row>
    <row r="11187" spans="1:13" x14ac:dyDescent="0.2">
      <c r="A11187" s="84">
        <v>360</v>
      </c>
      <c r="B11187" s="85">
        <v>44510</v>
      </c>
      <c r="C11187" s="105">
        <v>10.73</v>
      </c>
      <c r="F11187" s="96">
        <v>0.89</v>
      </c>
      <c r="G11187" s="91">
        <v>5.8100000000000005</v>
      </c>
      <c r="H11187" s="41">
        <v>1.5688688025949915E-4</v>
      </c>
      <c r="I11187" s="42">
        <v>171.73069568812733</v>
      </c>
      <c r="J11187" s="41">
        <v>1.6138888888888889E-4</v>
      </c>
      <c r="K11187" s="42">
        <v>5.4412436155148871</v>
      </c>
      <c r="L11187" s="41">
        <v>1.5688688025949915E-4</v>
      </c>
      <c r="M11187" s="42">
        <v>5.1481040130139286</v>
      </c>
    </row>
    <row r="11188" spans="1:13" x14ac:dyDescent="0.2">
      <c r="A11188" s="84">
        <v>360</v>
      </c>
      <c r="B11188" s="85">
        <v>44511</v>
      </c>
      <c r="C11188" s="105">
        <v>10.71</v>
      </c>
      <c r="F11188" s="96">
        <v>0.89</v>
      </c>
      <c r="G11188" s="91">
        <v>5.8000000000000007</v>
      </c>
      <c r="H11188" s="41">
        <v>1.5662430162777241E-4</v>
      </c>
      <c r="I11188" s="42">
        <v>171.75759288840754</v>
      </c>
      <c r="J11188" s="41">
        <v>1.6111111111111114E-4</v>
      </c>
      <c r="K11188" s="42">
        <v>5.4414047266259979</v>
      </c>
      <c r="L11188" s="41">
        <v>1.5662430162777241E-4</v>
      </c>
      <c r="M11188" s="42">
        <v>5.1482606373155564</v>
      </c>
    </row>
    <row r="11189" spans="1:13" x14ac:dyDescent="0.2">
      <c r="A11189" s="84">
        <v>360</v>
      </c>
      <c r="B11189" s="85">
        <v>44512</v>
      </c>
      <c r="C11189" s="105">
        <v>10.72</v>
      </c>
      <c r="F11189" s="96">
        <v>0.9</v>
      </c>
      <c r="G11189" s="91">
        <v>5.8100000000000005</v>
      </c>
      <c r="H11189" s="41">
        <v>1.5688688025949915E-4</v>
      </c>
      <c r="I11189" s="42">
        <v>171.78453940131669</v>
      </c>
      <c r="J11189" s="41">
        <v>1.6138888888888889E-4</v>
      </c>
      <c r="K11189" s="42">
        <v>5.4415661155148864</v>
      </c>
      <c r="L11189" s="41">
        <v>1.5688688025949915E-4</v>
      </c>
      <c r="M11189" s="42">
        <v>5.1484175241958159</v>
      </c>
    </row>
    <row r="11190" spans="1:13" x14ac:dyDescent="0.2">
      <c r="A11190" s="84">
        <v>360</v>
      </c>
      <c r="B11190" s="85">
        <v>44513</v>
      </c>
      <c r="C11190" s="105">
        <v>10.72</v>
      </c>
      <c r="F11190" s="96">
        <v>0.9</v>
      </c>
      <c r="G11190" s="91">
        <v>5.8100000000000005</v>
      </c>
      <c r="H11190" s="41">
        <v>1.5688688025949915E-4</v>
      </c>
      <c r="I11190" s="42">
        <v>171.81149014178018</v>
      </c>
      <c r="J11190" s="41">
        <v>1.6138888888888889E-4</v>
      </c>
      <c r="K11190" s="42">
        <v>5.441727504403775</v>
      </c>
      <c r="L11190" s="41">
        <v>1.5688688025949915E-4</v>
      </c>
      <c r="M11190" s="42">
        <v>5.1485744110760754</v>
      </c>
    </row>
    <row r="11191" spans="1:13" x14ac:dyDescent="0.2">
      <c r="A11191" s="84">
        <v>360</v>
      </c>
      <c r="B11191" s="85">
        <v>44514</v>
      </c>
      <c r="C11191" s="105">
        <v>10.72</v>
      </c>
      <c r="F11191" s="96">
        <v>0.9</v>
      </c>
      <c r="G11191" s="91">
        <v>5.8100000000000005</v>
      </c>
      <c r="H11191" s="41">
        <v>1.5688688025949915E-4</v>
      </c>
      <c r="I11191" s="42">
        <v>171.83844511046127</v>
      </c>
      <c r="J11191" s="41">
        <v>1.6138888888888889E-4</v>
      </c>
      <c r="K11191" s="42">
        <v>5.4418888932926635</v>
      </c>
      <c r="L11191" s="41">
        <v>1.5688688025949915E-4</v>
      </c>
      <c r="M11191" s="42">
        <v>5.1487312979563349</v>
      </c>
    </row>
    <row r="11192" spans="1:13" x14ac:dyDescent="0.2">
      <c r="A11192" s="84">
        <v>360</v>
      </c>
      <c r="B11192" s="85">
        <v>44515</v>
      </c>
      <c r="C11192" s="105">
        <v>10.72</v>
      </c>
      <c r="F11192" s="96">
        <v>0.91</v>
      </c>
      <c r="G11192" s="91">
        <v>5.8150000000000004</v>
      </c>
      <c r="H11192" s="41">
        <v>1.570181602952303E-4</v>
      </c>
      <c r="I11192" s="42">
        <v>171.8654268669805</v>
      </c>
      <c r="J11192" s="41">
        <v>1.615277777777778E-4</v>
      </c>
      <c r="K11192" s="42">
        <v>5.4420504210704408</v>
      </c>
      <c r="L11192" s="41">
        <v>1.570181602952303E-4</v>
      </c>
      <c r="M11192" s="42">
        <v>5.1488883161166301</v>
      </c>
    </row>
    <row r="11193" spans="1:13" x14ac:dyDescent="0.2">
      <c r="A11193" s="84">
        <v>360</v>
      </c>
      <c r="B11193" s="85">
        <v>44516</v>
      </c>
      <c r="C11193" s="105">
        <v>10.71</v>
      </c>
      <c r="F11193" s="96">
        <v>0.93</v>
      </c>
      <c r="G11193" s="91">
        <v>5.82</v>
      </c>
      <c r="H11193" s="41">
        <v>1.5714943414524285E-4</v>
      </c>
      <c r="I11193" s="42">
        <v>171.89243542156177</v>
      </c>
      <c r="J11193" s="41">
        <v>1.6166666666666668E-4</v>
      </c>
      <c r="K11193" s="42">
        <v>5.4422120877371079</v>
      </c>
      <c r="L11193" s="41">
        <v>1.5714943414524285E-4</v>
      </c>
      <c r="M11193" s="42">
        <v>5.1490454655507758</v>
      </c>
    </row>
    <row r="11194" spans="1:13" x14ac:dyDescent="0.2">
      <c r="A11194" s="84">
        <v>360</v>
      </c>
      <c r="B11194" s="85">
        <v>44517</v>
      </c>
      <c r="C11194" s="105">
        <v>10.69</v>
      </c>
      <c r="F11194" s="96">
        <v>0.93</v>
      </c>
      <c r="G11194" s="91">
        <v>5.81</v>
      </c>
      <c r="H11194" s="41">
        <v>1.5688688025949915E-4</v>
      </c>
      <c r="I11194" s="42">
        <v>171.91940308949526</v>
      </c>
      <c r="J11194" s="41">
        <v>1.6138888888888887E-4</v>
      </c>
      <c r="K11194" s="42">
        <v>5.4423734766259964</v>
      </c>
      <c r="L11194" s="41">
        <v>1.5688688025949915E-4</v>
      </c>
      <c r="M11194" s="42">
        <v>5.1492023524310353</v>
      </c>
    </row>
    <row r="11195" spans="1:13" x14ac:dyDescent="0.2">
      <c r="A11195" s="84">
        <v>360</v>
      </c>
      <c r="B11195" s="85">
        <v>44518</v>
      </c>
      <c r="C11195" s="105">
        <v>10.68</v>
      </c>
      <c r="F11195" s="96">
        <v>0.94</v>
      </c>
      <c r="G11195" s="91">
        <v>5.81</v>
      </c>
      <c r="H11195" s="41">
        <v>1.5688688025949915E-4</v>
      </c>
      <c r="I11195" s="42">
        <v>171.94637498830204</v>
      </c>
      <c r="J11195" s="41">
        <v>1.6138888888888887E-4</v>
      </c>
      <c r="K11195" s="42">
        <v>5.4425348655148849</v>
      </c>
      <c r="L11195" s="41">
        <v>1.5688688025949915E-4</v>
      </c>
      <c r="M11195" s="42">
        <v>5.1493592393112948</v>
      </c>
    </row>
    <row r="11196" spans="1:13" x14ac:dyDescent="0.2">
      <c r="A11196" s="84">
        <v>360</v>
      </c>
      <c r="B11196" s="85">
        <v>44519</v>
      </c>
      <c r="C11196" s="105">
        <v>10.69</v>
      </c>
      <c r="F11196" s="96">
        <v>0.93</v>
      </c>
      <c r="G11196" s="91">
        <v>5.81</v>
      </c>
      <c r="H11196" s="41">
        <v>1.5688688025949915E-4</v>
      </c>
      <c r="I11196" s="42">
        <v>171.97335111864589</v>
      </c>
      <c r="J11196" s="41">
        <v>1.6138888888888887E-4</v>
      </c>
      <c r="K11196" s="42">
        <v>5.4426962544037734</v>
      </c>
      <c r="L11196" s="41">
        <v>1.5688688025949915E-4</v>
      </c>
      <c r="M11196" s="42">
        <v>5.1495161261915543</v>
      </c>
    </row>
    <row r="11197" spans="1:13" x14ac:dyDescent="0.2">
      <c r="A11197" s="84">
        <v>360</v>
      </c>
      <c r="B11197" s="85">
        <v>44520</v>
      </c>
      <c r="C11197" s="105">
        <v>10.69</v>
      </c>
      <c r="F11197" s="96">
        <v>0.93</v>
      </c>
      <c r="G11197" s="91">
        <v>5.81</v>
      </c>
      <c r="H11197" s="41">
        <v>1.5688688025949915E-4</v>
      </c>
      <c r="I11197" s="42">
        <v>172.00033148119067</v>
      </c>
      <c r="J11197" s="41">
        <v>1.6138888888888887E-4</v>
      </c>
      <c r="K11197" s="42">
        <v>5.4428576432926619</v>
      </c>
      <c r="L11197" s="41">
        <v>1.5688688025949915E-4</v>
      </c>
      <c r="M11197" s="42">
        <v>5.1496730130718138</v>
      </c>
    </row>
    <row r="11198" spans="1:13" x14ac:dyDescent="0.2">
      <c r="A11198" s="84">
        <v>360</v>
      </c>
      <c r="B11198" s="85">
        <v>44521</v>
      </c>
      <c r="C11198" s="105">
        <v>10.69</v>
      </c>
      <c r="F11198" s="96">
        <v>0.93</v>
      </c>
      <c r="G11198" s="91">
        <v>5.81</v>
      </c>
      <c r="H11198" s="41">
        <v>1.5688688025949915E-4</v>
      </c>
      <c r="I11198" s="42">
        <v>172.02731607660036</v>
      </c>
      <c r="J11198" s="41">
        <v>1.6138888888888887E-4</v>
      </c>
      <c r="K11198" s="42">
        <v>5.4430190321815504</v>
      </c>
      <c r="L11198" s="41">
        <v>1.5688688025949915E-4</v>
      </c>
      <c r="M11198" s="42">
        <v>5.1498298999520733</v>
      </c>
    </row>
    <row r="11199" spans="1:13" x14ac:dyDescent="0.2">
      <c r="A11199" s="84">
        <v>360</v>
      </c>
      <c r="B11199" s="85">
        <v>44522</v>
      </c>
      <c r="C11199" s="105">
        <v>10.71</v>
      </c>
      <c r="F11199" s="96">
        <v>0.94</v>
      </c>
      <c r="G11199" s="91">
        <v>5.8250000000000002</v>
      </c>
      <c r="H11199" s="41">
        <v>1.5728070180975884E-4</v>
      </c>
      <c r="I11199" s="42">
        <v>172.05437265360334</v>
      </c>
      <c r="J11199" s="41">
        <v>1.6180555555555555E-4</v>
      </c>
      <c r="K11199" s="42">
        <v>5.4431808377371063</v>
      </c>
      <c r="L11199" s="41">
        <v>1.5728070180975884E-4</v>
      </c>
      <c r="M11199" s="42">
        <v>5.1499871806538833</v>
      </c>
    </row>
    <row r="11200" spans="1:13" x14ac:dyDescent="0.2">
      <c r="A11200" s="84">
        <v>360</v>
      </c>
      <c r="B11200" s="85">
        <v>44523</v>
      </c>
      <c r="C11200" s="105">
        <v>10.76</v>
      </c>
      <c r="F11200" s="96">
        <v>0.94</v>
      </c>
      <c r="G11200" s="91">
        <v>5.85</v>
      </c>
      <c r="H11200" s="41">
        <v>1.5793694737320507E-4</v>
      </c>
      <c r="I11200" s="42">
        <v>172.08154639600247</v>
      </c>
      <c r="J11200" s="41">
        <v>1.6249999999999999E-4</v>
      </c>
      <c r="K11200" s="42">
        <v>5.4433433377371063</v>
      </c>
      <c r="L11200" s="41">
        <v>1.5793694737320507E-4</v>
      </c>
      <c r="M11200" s="42">
        <v>5.1501451176012569</v>
      </c>
    </row>
    <row r="11201" spans="1:13" x14ac:dyDescent="0.2">
      <c r="A11201" s="84">
        <v>360</v>
      </c>
      <c r="B11201" s="85">
        <v>44524</v>
      </c>
      <c r="C11201" s="105">
        <v>10.78</v>
      </c>
      <c r="F11201" s="96">
        <v>0.95</v>
      </c>
      <c r="G11201" s="91">
        <v>5.8649999999999993</v>
      </c>
      <c r="H11201" s="41">
        <v>1.5833062052483804E-4</v>
      </c>
      <c r="I11201" s="42">
        <v>172.10879217402422</v>
      </c>
      <c r="J11201" s="41">
        <v>1.6291666666666665E-4</v>
      </c>
      <c r="K11201" s="42">
        <v>5.4435062544037729</v>
      </c>
      <c r="L11201" s="41">
        <v>1.5833062052483804E-4</v>
      </c>
      <c r="M11201" s="42">
        <v>5.1503034482217815</v>
      </c>
    </row>
    <row r="11202" spans="1:13" x14ac:dyDescent="0.2">
      <c r="A11202" s="84">
        <v>360</v>
      </c>
      <c r="B11202" s="85">
        <v>44525</v>
      </c>
      <c r="C11202" s="105">
        <v>10.78</v>
      </c>
      <c r="F11202" s="96">
        <v>0.96</v>
      </c>
      <c r="G11202" s="91">
        <v>5.8699999999999992</v>
      </c>
      <c r="H11202" s="41">
        <v>1.5846183254786261E-4</v>
      </c>
      <c r="I11202" s="42">
        <v>172.1360648486297</v>
      </c>
      <c r="J11202" s="41">
        <v>1.6305555555555553E-4</v>
      </c>
      <c r="K11202" s="42">
        <v>5.4436693099593283</v>
      </c>
      <c r="L11202" s="41">
        <v>1.5846183254786261E-4</v>
      </c>
      <c r="M11202" s="42">
        <v>5.1504619100543296</v>
      </c>
    </row>
    <row r="11203" spans="1:13" x14ac:dyDescent="0.2">
      <c r="A11203" s="84">
        <v>360</v>
      </c>
      <c r="B11203" s="85">
        <v>44526</v>
      </c>
      <c r="C11203" s="105">
        <v>10.8</v>
      </c>
      <c r="F11203" s="96">
        <v>0.99</v>
      </c>
      <c r="G11203" s="91">
        <v>5.8950000000000005</v>
      </c>
      <c r="H11203" s="41">
        <v>1.5911779998178943E-4</v>
      </c>
      <c r="I11203" s="42">
        <v>172.16345476056594</v>
      </c>
      <c r="J11203" s="41">
        <v>1.6375000000000002E-4</v>
      </c>
      <c r="K11203" s="42">
        <v>5.4438330599593279</v>
      </c>
      <c r="L11203" s="41">
        <v>1.5911779998178943E-4</v>
      </c>
      <c r="M11203" s="42">
        <v>5.1506210278543119</v>
      </c>
    </row>
    <row r="11204" spans="1:13" x14ac:dyDescent="0.2">
      <c r="A11204" s="84">
        <v>360</v>
      </c>
      <c r="B11204" s="85">
        <v>44527</v>
      </c>
      <c r="C11204" s="105">
        <v>10.8</v>
      </c>
      <c r="F11204" s="96">
        <v>0.99</v>
      </c>
      <c r="G11204" s="91">
        <v>5.8950000000000005</v>
      </c>
      <c r="H11204" s="41">
        <v>1.5911779998178943E-4</v>
      </c>
      <c r="I11204" s="42">
        <v>172.19084903072471</v>
      </c>
      <c r="J11204" s="41">
        <v>1.6375000000000002E-4</v>
      </c>
      <c r="K11204" s="42">
        <v>5.4439968099593274</v>
      </c>
      <c r="L11204" s="41">
        <v>1.5911779998178943E-4</v>
      </c>
      <c r="M11204" s="42">
        <v>5.1507801456542932</v>
      </c>
    </row>
    <row r="11205" spans="1:13" x14ac:dyDescent="0.2">
      <c r="A11205" s="84">
        <v>360</v>
      </c>
      <c r="B11205" s="85">
        <v>44528</v>
      </c>
      <c r="C11205" s="105">
        <v>10.8</v>
      </c>
      <c r="F11205" s="96">
        <v>0.99</v>
      </c>
      <c r="G11205" s="91">
        <v>5.8950000000000005</v>
      </c>
      <c r="H11205" s="41">
        <v>1.5911779998178943E-4</v>
      </c>
      <c r="I11205" s="42">
        <v>172.21824765979946</v>
      </c>
      <c r="J11205" s="41">
        <v>1.6375000000000002E-4</v>
      </c>
      <c r="K11205" s="42">
        <v>5.444160559959327</v>
      </c>
      <c r="L11205" s="41">
        <v>1.5911779998178943E-4</v>
      </c>
      <c r="M11205" s="42">
        <v>5.1509392634542746</v>
      </c>
    </row>
    <row r="11206" spans="1:13" x14ac:dyDescent="0.2">
      <c r="A11206" s="84">
        <v>360</v>
      </c>
      <c r="B11206" s="85">
        <v>44529</v>
      </c>
      <c r="C11206" s="105">
        <v>10.8</v>
      </c>
      <c r="F11206" s="96">
        <v>0.99</v>
      </c>
      <c r="G11206" s="91">
        <v>5.8950000000000005</v>
      </c>
      <c r="H11206" s="41">
        <v>1.5911779998178943E-4</v>
      </c>
      <c r="I11206" s="42">
        <v>172.2456506484838</v>
      </c>
      <c r="J11206" s="41">
        <v>1.6375000000000002E-4</v>
      </c>
      <c r="K11206" s="42">
        <v>5.4443243099593266</v>
      </c>
      <c r="L11206" s="41">
        <v>1.5911779998178943E-4</v>
      </c>
      <c r="M11206" s="42">
        <v>5.1510983812542559</v>
      </c>
    </row>
    <row r="11207" spans="1:13" x14ac:dyDescent="0.2">
      <c r="A11207" s="84">
        <v>360</v>
      </c>
      <c r="B11207" s="85">
        <v>44530</v>
      </c>
      <c r="C11207" s="105">
        <v>10.83</v>
      </c>
      <c r="F11207" s="96">
        <v>1</v>
      </c>
      <c r="G11207" s="91">
        <v>5.915</v>
      </c>
      <c r="H11207" s="41">
        <v>1.5964246274724481E-4</v>
      </c>
      <c r="I11207" s="42">
        <v>172.27314836835083</v>
      </c>
      <c r="J11207" s="41">
        <v>1.6430555555555556E-4</v>
      </c>
      <c r="K11207" s="42">
        <v>5.4444886155148824</v>
      </c>
      <c r="L11207" s="41">
        <v>1.5964246274724481E-4</v>
      </c>
      <c r="M11207" s="42">
        <v>5.1512580237170029</v>
      </c>
    </row>
    <row r="11208" spans="1:13" x14ac:dyDescent="0.2">
      <c r="A11208" s="84">
        <v>360</v>
      </c>
      <c r="B11208" s="85">
        <v>44531</v>
      </c>
      <c r="C11208" s="105">
        <v>10.83</v>
      </c>
      <c r="F11208" s="96">
        <v>0.99</v>
      </c>
      <c r="G11208" s="91">
        <v>5.91</v>
      </c>
      <c r="H11208" s="41">
        <v>1.5951130631863819E-4</v>
      </c>
      <c r="I11208" s="42">
        <v>172.3006278832907</v>
      </c>
      <c r="J11208" s="41">
        <v>1.6416666666666668E-4</v>
      </c>
      <c r="K11208" s="42">
        <v>5.4446527821815494</v>
      </c>
      <c r="L11208" s="41">
        <v>1.5951130631863819E-4</v>
      </c>
      <c r="M11208" s="42">
        <v>5.151417535023322</v>
      </c>
    </row>
    <row r="11209" spans="1:13" x14ac:dyDescent="0.2">
      <c r="A11209" s="84">
        <v>360</v>
      </c>
      <c r="B11209" s="85">
        <v>44532</v>
      </c>
      <c r="C11209" s="105">
        <v>10.83</v>
      </c>
      <c r="F11209" s="96">
        <v>0.98</v>
      </c>
      <c r="G11209" s="91">
        <v>5.9050000000000002</v>
      </c>
      <c r="H11209" s="41">
        <v>1.593801437154152E-4</v>
      </c>
      <c r="I11209" s="42">
        <v>172.32808918212498</v>
      </c>
      <c r="J11209" s="41">
        <v>1.6402777777777778E-4</v>
      </c>
      <c r="K11209" s="42">
        <v>5.4448168099593275</v>
      </c>
      <c r="L11209" s="41">
        <v>1.593801437154152E-4</v>
      </c>
      <c r="M11209" s="42">
        <v>5.1515769151670376</v>
      </c>
    </row>
    <row r="11210" spans="1:13" x14ac:dyDescent="0.2">
      <c r="A11210" s="84">
        <v>360</v>
      </c>
      <c r="B11210" s="85">
        <v>44533</v>
      </c>
      <c r="C11210" s="105">
        <v>10.91</v>
      </c>
      <c r="F11210" s="96">
        <v>0.99</v>
      </c>
      <c r="G11210" s="91">
        <v>5.95</v>
      </c>
      <c r="H11210" s="41">
        <v>1.6056038490064317E-4</v>
      </c>
      <c r="I11210" s="42">
        <v>172.35575824645326</v>
      </c>
      <c r="J11210" s="41">
        <v>1.6527777777777778E-4</v>
      </c>
      <c r="K11210" s="42">
        <v>5.4449820877371051</v>
      </c>
      <c r="L11210" s="41">
        <v>1.6056038490064317E-4</v>
      </c>
      <c r="M11210" s="42">
        <v>5.1517374755519381</v>
      </c>
    </row>
    <row r="11211" spans="1:13" x14ac:dyDescent="0.2">
      <c r="A11211" s="84">
        <v>360</v>
      </c>
      <c r="B11211" s="85">
        <v>44534</v>
      </c>
      <c r="C11211" s="105">
        <v>10.91</v>
      </c>
      <c r="F11211" s="96">
        <v>0.99</v>
      </c>
      <c r="G11211" s="91">
        <v>5.95</v>
      </c>
      <c r="H11211" s="41">
        <v>1.6056038490064317E-4</v>
      </c>
      <c r="I11211" s="42">
        <v>172.38343175333716</v>
      </c>
      <c r="J11211" s="41">
        <v>1.6527777777777778E-4</v>
      </c>
      <c r="K11211" s="42">
        <v>5.4451473655148828</v>
      </c>
      <c r="L11211" s="41">
        <v>1.6056038490064317E-4</v>
      </c>
      <c r="M11211" s="42">
        <v>5.1518980359368385</v>
      </c>
    </row>
    <row r="11212" spans="1:13" x14ac:dyDescent="0.2">
      <c r="A11212" s="84">
        <v>360</v>
      </c>
      <c r="B11212" s="85">
        <v>44535</v>
      </c>
      <c r="C11212" s="105">
        <v>10.91</v>
      </c>
      <c r="F11212" s="96">
        <v>0.99</v>
      </c>
      <c r="G11212" s="91">
        <v>5.95</v>
      </c>
      <c r="H11212" s="41">
        <v>1.6056038490064317E-4</v>
      </c>
      <c r="I11212" s="42">
        <v>172.41110970348998</v>
      </c>
      <c r="J11212" s="41">
        <v>1.6527777777777778E-4</v>
      </c>
      <c r="K11212" s="42">
        <v>5.4453126432926604</v>
      </c>
      <c r="L11212" s="41">
        <v>1.6056038490064317E-4</v>
      </c>
      <c r="M11212" s="42">
        <v>5.1520585963217389</v>
      </c>
    </row>
    <row r="11213" spans="1:13" x14ac:dyDescent="0.2">
      <c r="A11213" s="84">
        <v>360</v>
      </c>
      <c r="B11213" s="85">
        <v>44536</v>
      </c>
      <c r="C11213" s="105">
        <v>10.92</v>
      </c>
      <c r="F11213" s="96">
        <v>1</v>
      </c>
      <c r="G11213" s="91">
        <v>5.96</v>
      </c>
      <c r="H11213" s="41">
        <v>1.6082259283289879E-4</v>
      </c>
      <c r="I11213" s="42">
        <v>172.4388373051857</v>
      </c>
      <c r="J11213" s="41">
        <v>1.6555555555555556E-4</v>
      </c>
      <c r="K11213" s="42">
        <v>5.4454781988482157</v>
      </c>
      <c r="L11213" s="41">
        <v>1.6082259283289879E-4</v>
      </c>
      <c r="M11213" s="42">
        <v>5.152219418914572</v>
      </c>
    </row>
    <row r="11214" spans="1:13" x14ac:dyDescent="0.2">
      <c r="A11214" s="84">
        <v>360</v>
      </c>
      <c r="B11214" s="85">
        <v>44537</v>
      </c>
      <c r="C11214" s="105">
        <v>11</v>
      </c>
      <c r="F11214" s="96">
        <v>1.01</v>
      </c>
      <c r="G11214" s="91">
        <v>6.0049999999999999</v>
      </c>
      <c r="H11214" s="41">
        <v>1.6200222322870772E-4</v>
      </c>
      <c r="I11214" s="42">
        <v>172.4667727802001</v>
      </c>
      <c r="J11214" s="41">
        <v>1.6680555555555557E-4</v>
      </c>
      <c r="K11214" s="42">
        <v>5.4456450044037714</v>
      </c>
      <c r="L11214" s="41">
        <v>1.6200222322870772E-4</v>
      </c>
      <c r="M11214" s="42">
        <v>5.1523814211378003</v>
      </c>
    </row>
    <row r="11215" spans="1:13" x14ac:dyDescent="0.2">
      <c r="A11215" s="84">
        <v>360</v>
      </c>
      <c r="B11215" s="85">
        <v>44538</v>
      </c>
      <c r="C11215" s="105">
        <v>11</v>
      </c>
      <c r="F11215" s="96">
        <v>1.01</v>
      </c>
      <c r="G11215" s="91">
        <v>6.0049999999999999</v>
      </c>
      <c r="H11215" s="41">
        <v>1.6200222322870772E-4</v>
      </c>
      <c r="I11215" s="42">
        <v>172.49471278082356</v>
      </c>
      <c r="J11215" s="41">
        <v>1.6680555555555557E-4</v>
      </c>
      <c r="K11215" s="42">
        <v>5.4458118099593271</v>
      </c>
      <c r="L11215" s="41">
        <v>1.6200222322870772E-4</v>
      </c>
      <c r="M11215" s="42">
        <v>5.1525434233610294</v>
      </c>
    </row>
    <row r="11216" spans="1:13" x14ac:dyDescent="0.2">
      <c r="A11216" s="84">
        <v>360</v>
      </c>
      <c r="B11216" s="85">
        <v>44539</v>
      </c>
      <c r="C11216" s="105">
        <v>11</v>
      </c>
      <c r="F11216" s="96">
        <v>1.01</v>
      </c>
      <c r="G11216" s="91">
        <v>6.0049999999999999</v>
      </c>
      <c r="H11216" s="41">
        <v>1.6200222322870772E-4</v>
      </c>
      <c r="I11216" s="42">
        <v>172.52265730778925</v>
      </c>
      <c r="J11216" s="41">
        <v>1.6680555555555557E-4</v>
      </c>
      <c r="K11216" s="42">
        <v>5.4459786155148828</v>
      </c>
      <c r="L11216" s="41">
        <v>1.6200222322870772E-4</v>
      </c>
      <c r="M11216" s="42">
        <v>5.1527054255842586</v>
      </c>
    </row>
    <row r="11217" spans="1:13" x14ac:dyDescent="0.2">
      <c r="A11217" s="84">
        <v>360</v>
      </c>
      <c r="B11217" s="85">
        <v>44540</v>
      </c>
      <c r="C11217" s="105">
        <v>11.03</v>
      </c>
      <c r="F11217" s="96">
        <v>1</v>
      </c>
      <c r="G11217" s="91">
        <v>6.0149999999999997</v>
      </c>
      <c r="H11217" s="41">
        <v>1.6226429550014743E-4</v>
      </c>
      <c r="I11217" s="42">
        <v>172.55065157523509</v>
      </c>
      <c r="J11217" s="41">
        <v>1.6708333333333332E-4</v>
      </c>
      <c r="K11217" s="42">
        <v>5.4461456988482162</v>
      </c>
      <c r="L11217" s="41">
        <v>1.6226429550014743E-4</v>
      </c>
      <c r="M11217" s="42">
        <v>5.1528676898797592</v>
      </c>
    </row>
    <row r="11218" spans="1:13" x14ac:dyDescent="0.2">
      <c r="A11218" s="84">
        <v>360</v>
      </c>
      <c r="B11218" s="85">
        <v>44541</v>
      </c>
      <c r="C11218" s="105">
        <v>11.03</v>
      </c>
      <c r="F11218" s="96">
        <v>1</v>
      </c>
      <c r="G11218" s="91">
        <v>6.0149999999999997</v>
      </c>
      <c r="H11218" s="41">
        <v>1.6226429550014743E-4</v>
      </c>
      <c r="I11218" s="42">
        <v>172.57865038515104</v>
      </c>
      <c r="J11218" s="41">
        <v>1.6708333333333332E-4</v>
      </c>
      <c r="K11218" s="42">
        <v>5.4463127821815496</v>
      </c>
      <c r="L11218" s="41">
        <v>1.6226429550014743E-4</v>
      </c>
      <c r="M11218" s="42">
        <v>5.1530299541752598</v>
      </c>
    </row>
    <row r="11219" spans="1:13" x14ac:dyDescent="0.2">
      <c r="A11219" s="84">
        <v>360</v>
      </c>
      <c r="B11219" s="85">
        <v>44542</v>
      </c>
      <c r="C11219" s="105">
        <v>11.03</v>
      </c>
      <c r="F11219" s="96">
        <v>1</v>
      </c>
      <c r="G11219" s="91">
        <v>6.0149999999999997</v>
      </c>
      <c r="H11219" s="41">
        <v>1.6226429550014743E-4</v>
      </c>
      <c r="I11219" s="42">
        <v>172.60665373827416</v>
      </c>
      <c r="J11219" s="41">
        <v>1.6708333333333332E-4</v>
      </c>
      <c r="K11219" s="42">
        <v>5.4464798655148829</v>
      </c>
      <c r="L11219" s="41">
        <v>1.6226429550014743E-4</v>
      </c>
      <c r="M11219" s="42">
        <v>5.1531922184707604</v>
      </c>
    </row>
    <row r="11220" spans="1:13" x14ac:dyDescent="0.2">
      <c r="A11220" s="84">
        <v>360</v>
      </c>
      <c r="B11220" s="85">
        <v>44543</v>
      </c>
      <c r="C11220" s="105">
        <v>11.03</v>
      </c>
      <c r="F11220" s="96">
        <v>1.02</v>
      </c>
      <c r="G11220" s="91">
        <v>6.0249999999999995</v>
      </c>
      <c r="H11220" s="41">
        <v>1.6252634312130532E-4</v>
      </c>
      <c r="I11220" s="42">
        <v>172.63470686650464</v>
      </c>
      <c r="J11220" s="41">
        <v>1.673611111111111E-4</v>
      </c>
      <c r="K11220" s="42">
        <v>5.446647226625994</v>
      </c>
      <c r="L11220" s="41">
        <v>1.6252634312130532E-4</v>
      </c>
      <c r="M11220" s="42">
        <v>5.1533547448138819</v>
      </c>
    </row>
    <row r="11221" spans="1:13" x14ac:dyDescent="0.2">
      <c r="A11221" s="84">
        <v>360</v>
      </c>
      <c r="B11221" s="85">
        <v>44544</v>
      </c>
      <c r="C11221" s="105">
        <v>10.97</v>
      </c>
      <c r="F11221" s="96">
        <v>1.02</v>
      </c>
      <c r="G11221" s="91">
        <v>5.9950000000000001</v>
      </c>
      <c r="H11221" s="41">
        <v>1.6174012630210122E-4</v>
      </c>
      <c r="I11221" s="42">
        <v>172.66262882579736</v>
      </c>
      <c r="J11221" s="41">
        <v>1.6652777777777778E-4</v>
      </c>
      <c r="K11221" s="42">
        <v>5.446813754403772</v>
      </c>
      <c r="L11221" s="41">
        <v>1.6174012630210122E-4</v>
      </c>
      <c r="M11221" s="42">
        <v>5.1535164849401838</v>
      </c>
    </row>
    <row r="11222" spans="1:13" x14ac:dyDescent="0.2">
      <c r="A11222" s="84">
        <v>360</v>
      </c>
      <c r="B11222" s="85">
        <v>44545</v>
      </c>
      <c r="C11222" s="105">
        <v>10.96</v>
      </c>
      <c r="F11222" s="96">
        <v>1.02</v>
      </c>
      <c r="G11222" s="91">
        <v>5.99</v>
      </c>
      <c r="H11222" s="41">
        <v>1.6160906859163937E-4</v>
      </c>
      <c r="I11222" s="42">
        <v>172.69053267242248</v>
      </c>
      <c r="J11222" s="41">
        <v>1.6638888888888891E-4</v>
      </c>
      <c r="K11222" s="42">
        <v>5.4469801432926612</v>
      </c>
      <c r="L11222" s="41">
        <v>1.6160906859163937E-4</v>
      </c>
      <c r="M11222" s="42">
        <v>5.1536780940087752</v>
      </c>
    </row>
    <row r="11223" spans="1:13" x14ac:dyDescent="0.2">
      <c r="A11223" s="84">
        <v>360</v>
      </c>
      <c r="B11223" s="85">
        <v>44546</v>
      </c>
      <c r="C11223" s="105">
        <v>10.93</v>
      </c>
      <c r="F11223" s="96">
        <v>1.03</v>
      </c>
      <c r="G11223" s="91">
        <v>5.9799999999999995</v>
      </c>
      <c r="H11223" s="41">
        <v>1.6134693467373395E-4</v>
      </c>
      <c r="I11223" s="42">
        <v>172.71839576051636</v>
      </c>
      <c r="J11223" s="41">
        <v>1.661111111111111E-4</v>
      </c>
      <c r="K11223" s="42">
        <v>5.4471462544037728</v>
      </c>
      <c r="L11223" s="41">
        <v>1.6134693467373395E-4</v>
      </c>
      <c r="M11223" s="42">
        <v>5.1538394409434485</v>
      </c>
    </row>
    <row r="11224" spans="1:13" x14ac:dyDescent="0.2">
      <c r="A11224" s="84">
        <v>360</v>
      </c>
      <c r="B11224" s="85">
        <v>44547</v>
      </c>
      <c r="C11224" s="105">
        <v>10.88</v>
      </c>
      <c r="F11224" s="96">
        <v>1.03</v>
      </c>
      <c r="G11224" s="91">
        <v>5.9550000000000001</v>
      </c>
      <c r="H11224" s="41">
        <v>1.6069149195163668E-4</v>
      </c>
      <c r="I11224" s="42">
        <v>172.74615013721862</v>
      </c>
      <c r="J11224" s="41">
        <v>1.6541666666666666E-4</v>
      </c>
      <c r="K11224" s="42">
        <v>5.4473116710704392</v>
      </c>
      <c r="L11224" s="41">
        <v>1.6069149195163668E-4</v>
      </c>
      <c r="M11224" s="42">
        <v>5.1540001324354003</v>
      </c>
    </row>
    <row r="11225" spans="1:13" x14ac:dyDescent="0.2">
      <c r="A11225" s="84">
        <v>360</v>
      </c>
      <c r="B11225" s="85">
        <v>44548</v>
      </c>
      <c r="C11225" s="105">
        <v>10.88</v>
      </c>
      <c r="F11225" s="96">
        <v>1.03</v>
      </c>
      <c r="G11225" s="91">
        <v>5.9550000000000001</v>
      </c>
      <c r="H11225" s="41">
        <v>1.6069149195163668E-4</v>
      </c>
      <c r="I11225" s="42">
        <v>172.77390897381306</v>
      </c>
      <c r="J11225" s="41">
        <v>1.6541666666666666E-4</v>
      </c>
      <c r="K11225" s="42">
        <v>5.4474770877371057</v>
      </c>
      <c r="L11225" s="41">
        <v>1.6069149195163668E-4</v>
      </c>
      <c r="M11225" s="42">
        <v>5.1541608239273522</v>
      </c>
    </row>
    <row r="11226" spans="1:13" x14ac:dyDescent="0.2">
      <c r="A11226" s="84">
        <v>360</v>
      </c>
      <c r="B11226" s="85">
        <v>44549</v>
      </c>
      <c r="C11226" s="105">
        <v>10.88</v>
      </c>
      <c r="F11226" s="96">
        <v>1.03</v>
      </c>
      <c r="G11226" s="91">
        <v>5.9550000000000001</v>
      </c>
      <c r="H11226" s="41">
        <v>1.6069149195163668E-4</v>
      </c>
      <c r="I11226" s="42">
        <v>172.80167227101637</v>
      </c>
      <c r="J11226" s="41">
        <v>1.6541666666666666E-4</v>
      </c>
      <c r="K11226" s="42">
        <v>5.4476425044037722</v>
      </c>
      <c r="L11226" s="41">
        <v>1.6069149195163668E-4</v>
      </c>
      <c r="M11226" s="42">
        <v>5.1543215154193041</v>
      </c>
    </row>
    <row r="11227" spans="1:13" x14ac:dyDescent="0.2">
      <c r="A11227" s="84">
        <v>360</v>
      </c>
      <c r="B11227" s="85">
        <v>44550</v>
      </c>
      <c r="C11227" s="105">
        <v>10.92</v>
      </c>
      <c r="F11227" s="96">
        <v>1.05</v>
      </c>
      <c r="G11227" s="91">
        <v>5.9850000000000003</v>
      </c>
      <c r="H11227" s="41">
        <v>1.6147800471588702E-4</v>
      </c>
      <c r="I11227" s="42">
        <v>172.82957594026627</v>
      </c>
      <c r="J11227" s="41">
        <v>1.6625E-4</v>
      </c>
      <c r="K11227" s="42">
        <v>5.4478087544037725</v>
      </c>
      <c r="L11227" s="41">
        <v>1.6147800471588702E-4</v>
      </c>
      <c r="M11227" s="42">
        <v>5.1544829934240202</v>
      </c>
    </row>
    <row r="11228" spans="1:13" x14ac:dyDescent="0.2">
      <c r="A11228" s="84">
        <v>360</v>
      </c>
      <c r="B11228" s="85">
        <v>44551</v>
      </c>
      <c r="C11228" s="105">
        <v>10.99</v>
      </c>
      <c r="F11228" s="96">
        <v>1.04</v>
      </c>
      <c r="G11228" s="91">
        <v>6.0150000000000006</v>
      </c>
      <c r="H11228" s="41">
        <v>1.6226429550014743E-4</v>
      </c>
      <c r="I11228" s="42">
        <v>172.8576200096478</v>
      </c>
      <c r="J11228" s="41">
        <v>1.6708333333333335E-4</v>
      </c>
      <c r="K11228" s="42">
        <v>5.4479758377371059</v>
      </c>
      <c r="L11228" s="41">
        <v>1.6226429550014743E-4</v>
      </c>
      <c r="M11228" s="42">
        <v>5.1546452577195208</v>
      </c>
    </row>
    <row r="11229" spans="1:13" x14ac:dyDescent="0.2">
      <c r="A11229" s="84">
        <v>360</v>
      </c>
      <c r="B11229" s="85">
        <v>44552</v>
      </c>
      <c r="C11229" s="105">
        <v>10.96</v>
      </c>
      <c r="F11229" s="96">
        <v>1.04</v>
      </c>
      <c r="G11229" s="91">
        <v>6</v>
      </c>
      <c r="H11229" s="41">
        <v>1.6187117784771665E-4</v>
      </c>
      <c r="I11229" s="42">
        <v>172.88560067619872</v>
      </c>
      <c r="J11229" s="41">
        <v>1.6666666666666666E-4</v>
      </c>
      <c r="K11229" s="42">
        <v>5.4481425044037728</v>
      </c>
      <c r="L11229" s="41">
        <v>1.6187117784771665E-4</v>
      </c>
      <c r="M11229" s="42">
        <v>5.1548071288973683</v>
      </c>
    </row>
    <row r="11230" spans="1:13" x14ac:dyDescent="0.2">
      <c r="A11230" s="84">
        <v>360</v>
      </c>
      <c r="B11230" s="85">
        <v>44553</v>
      </c>
      <c r="C11230" s="105">
        <v>10.99</v>
      </c>
      <c r="F11230" s="96">
        <v>1.05</v>
      </c>
      <c r="G11230" s="91">
        <v>6.0200000000000005</v>
      </c>
      <c r="H11230" s="41">
        <v>1.6239532239170629E-4</v>
      </c>
      <c r="I11230" s="42">
        <v>172.91367648905742</v>
      </c>
      <c r="J11230" s="41">
        <v>1.6722222222222222E-4</v>
      </c>
      <c r="K11230" s="42">
        <v>5.448309726625995</v>
      </c>
      <c r="L11230" s="41">
        <v>1.6239532239170629E-4</v>
      </c>
      <c r="M11230" s="42">
        <v>5.1549695242197604</v>
      </c>
    </row>
    <row r="11231" spans="1:13" x14ac:dyDescent="0.2">
      <c r="A11231" s="84">
        <v>360</v>
      </c>
      <c r="B11231" s="85">
        <v>44554</v>
      </c>
      <c r="C11231" s="105">
        <v>11.02</v>
      </c>
      <c r="F11231" s="96">
        <v>1.0900000000000001</v>
      </c>
      <c r="G11231" s="91">
        <v>6.0549999999999997</v>
      </c>
      <c r="H11231" s="41">
        <v>1.633123381279411E-4</v>
      </c>
      <c r="I11231" s="42">
        <v>172.94191542585915</v>
      </c>
      <c r="J11231" s="41">
        <v>1.6819444444444445E-4</v>
      </c>
      <c r="K11231" s="42">
        <v>5.448477921070439</v>
      </c>
      <c r="L11231" s="41">
        <v>1.633123381279411E-4</v>
      </c>
      <c r="M11231" s="42">
        <v>5.1551328365578879</v>
      </c>
    </row>
    <row r="11232" spans="1:13" x14ac:dyDescent="0.2">
      <c r="A11232" s="84">
        <v>360</v>
      </c>
      <c r="B11232" s="85">
        <v>44555</v>
      </c>
      <c r="C11232" s="105">
        <v>11.02</v>
      </c>
      <c r="F11232" s="96">
        <v>1.0900000000000001</v>
      </c>
      <c r="G11232" s="91">
        <v>6.0549999999999997</v>
      </c>
      <c r="H11232" s="41">
        <v>1.633123381279411E-4</v>
      </c>
      <c r="I11232" s="42">
        <v>172.97015897442768</v>
      </c>
      <c r="J11232" s="41">
        <v>1.6819444444444445E-4</v>
      </c>
      <c r="K11232" s="42">
        <v>5.4486461155148831</v>
      </c>
      <c r="L11232" s="41">
        <v>1.633123381279411E-4</v>
      </c>
      <c r="M11232" s="42">
        <v>5.1552961488960154</v>
      </c>
    </row>
    <row r="11233" spans="1:13" x14ac:dyDescent="0.2">
      <c r="A11233" s="84">
        <v>360</v>
      </c>
      <c r="B11233" s="85">
        <v>44556</v>
      </c>
      <c r="C11233" s="105">
        <v>11.02</v>
      </c>
      <c r="F11233" s="96">
        <v>1.0900000000000001</v>
      </c>
      <c r="G11233" s="91">
        <v>6.0549999999999997</v>
      </c>
      <c r="H11233" s="41">
        <v>1.633123381279411E-4</v>
      </c>
      <c r="I11233" s="42">
        <v>172.99840713551615</v>
      </c>
      <c r="J11233" s="41">
        <v>1.6819444444444445E-4</v>
      </c>
      <c r="K11233" s="42">
        <v>5.4488143099593271</v>
      </c>
      <c r="L11233" s="41">
        <v>1.633123381279411E-4</v>
      </c>
      <c r="M11233" s="42">
        <v>5.1554594612341429</v>
      </c>
    </row>
    <row r="11234" spans="1:13" x14ac:dyDescent="0.2">
      <c r="A11234" s="84">
        <v>360</v>
      </c>
      <c r="B11234" s="85">
        <v>44557</v>
      </c>
      <c r="C11234" s="105">
        <v>11.08</v>
      </c>
      <c r="F11234" s="96">
        <v>1.0900000000000001</v>
      </c>
      <c r="G11234" s="91">
        <v>6.085</v>
      </c>
      <c r="H11234" s="41">
        <v>1.6409811144724173E-4</v>
      </c>
      <c r="I11234" s="42">
        <v>173.02679584741045</v>
      </c>
      <c r="J11234" s="41">
        <v>1.6902777777777776E-4</v>
      </c>
      <c r="K11234" s="42">
        <v>5.4489833377371051</v>
      </c>
      <c r="L11234" s="41">
        <v>1.6409811144724173E-4</v>
      </c>
      <c r="M11234" s="42">
        <v>5.1556235593455906</v>
      </c>
    </row>
    <row r="11235" spans="1:13" x14ac:dyDescent="0.2">
      <c r="A11235" s="84">
        <v>360</v>
      </c>
      <c r="B11235" s="85">
        <v>44558</v>
      </c>
      <c r="C11235" s="105">
        <v>11.13</v>
      </c>
      <c r="F11235" s="96">
        <v>1.08</v>
      </c>
      <c r="G11235" s="91">
        <v>6.1050000000000004</v>
      </c>
      <c r="H11235" s="41">
        <v>1.6462183722909529E-4</v>
      </c>
      <c r="I11235" s="42">
        <v>173.05527983643273</v>
      </c>
      <c r="J11235" s="41">
        <v>1.6958333333333335E-4</v>
      </c>
      <c r="K11235" s="42">
        <v>5.4491529210704384</v>
      </c>
      <c r="L11235" s="41">
        <v>1.6462183722909529E-4</v>
      </c>
      <c r="M11235" s="42">
        <v>5.1557881811828192</v>
      </c>
    </row>
    <row r="11236" spans="1:13" x14ac:dyDescent="0.2">
      <c r="A11236" s="84">
        <v>360</v>
      </c>
      <c r="B11236" s="85">
        <v>44559</v>
      </c>
      <c r="C11236" s="105">
        <v>11.14</v>
      </c>
      <c r="F11236" s="96">
        <v>1.1000000000000001</v>
      </c>
      <c r="G11236" s="91">
        <v>6.12</v>
      </c>
      <c r="H11236" s="41">
        <v>1.6501456696560446E-4</v>
      </c>
      <c r="I11236" s="42">
        <v>173.08383647849604</v>
      </c>
      <c r="J11236" s="41">
        <v>1.7000000000000001E-4</v>
      </c>
      <c r="K11236" s="42">
        <v>5.4493229210704381</v>
      </c>
      <c r="L11236" s="41">
        <v>1.6501456696560446E-4</v>
      </c>
      <c r="M11236" s="42">
        <v>5.1559531957497846</v>
      </c>
    </row>
    <row r="11237" spans="1:13" x14ac:dyDescent="0.2">
      <c r="A11237" s="84">
        <v>360</v>
      </c>
      <c r="B11237" s="85">
        <v>44560</v>
      </c>
      <c r="C11237" s="105">
        <v>11.18</v>
      </c>
      <c r="F11237" s="96">
        <v>1.0900000000000001</v>
      </c>
      <c r="G11237" s="91">
        <v>6.1349999999999998</v>
      </c>
      <c r="H11237" s="41">
        <v>1.6540724134816998E-4</v>
      </c>
      <c r="I11237" s="42">
        <v>173.11246579840991</v>
      </c>
      <c r="J11237" s="41">
        <v>1.7041666666666667E-4</v>
      </c>
      <c r="K11237" s="42">
        <v>5.4494933377371044</v>
      </c>
      <c r="L11237" s="41">
        <v>1.6540724134816998E-4</v>
      </c>
      <c r="M11237" s="42">
        <v>5.1561186029911328</v>
      </c>
    </row>
    <row r="11238" spans="1:13" x14ac:dyDescent="0.2">
      <c r="A11238" s="84">
        <v>360</v>
      </c>
      <c r="B11238" s="85">
        <v>44561</v>
      </c>
      <c r="C11238" s="105">
        <v>11.21</v>
      </c>
      <c r="F11238" s="96">
        <v>1.1000000000000001</v>
      </c>
      <c r="G11238" s="91">
        <v>6.1550000000000002</v>
      </c>
      <c r="H11238" s="41">
        <v>1.6593072111215079E-4</v>
      </c>
      <c r="I11238" s="42">
        <v>173.14119047469336</v>
      </c>
      <c r="J11238" s="41">
        <v>1.7097222222222223E-4</v>
      </c>
      <c r="K11238" s="42">
        <v>5.4496643099593269</v>
      </c>
      <c r="L11238" s="41">
        <v>1.6593072111215079E-4</v>
      </c>
      <c r="M11238" s="42">
        <v>5.1562845337122454</v>
      </c>
    </row>
    <row r="11239" spans="1:13" x14ac:dyDescent="0.2">
      <c r="A11239" s="84">
        <v>360</v>
      </c>
      <c r="B11239" s="85">
        <v>44562</v>
      </c>
      <c r="C11239" s="105">
        <v>11.21</v>
      </c>
      <c r="F11239" s="96">
        <v>1.1000000000000001</v>
      </c>
      <c r="G11239" s="91">
        <v>6.1550000000000002</v>
      </c>
      <c r="H11239" s="41">
        <v>1.6593072111215079E-4</v>
      </c>
      <c r="I11239" s="42">
        <v>173.16991991728304</v>
      </c>
      <c r="J11239" s="41">
        <v>1.7097222222222223E-4</v>
      </c>
      <c r="K11239" s="42">
        <v>5.4498352821815494</v>
      </c>
      <c r="L11239" s="41">
        <v>1.6593072111215079E-4</v>
      </c>
      <c r="M11239" s="42">
        <v>5.1564504644333571</v>
      </c>
    </row>
    <row r="11240" spans="1:13" x14ac:dyDescent="0.2">
      <c r="A11240" s="84">
        <v>360</v>
      </c>
      <c r="B11240" s="85">
        <v>44563</v>
      </c>
      <c r="C11240" s="105">
        <v>11.21</v>
      </c>
      <c r="F11240" s="96">
        <v>1.1000000000000001</v>
      </c>
      <c r="G11240" s="91">
        <v>6.1550000000000002</v>
      </c>
      <c r="H11240" s="41">
        <v>1.6593072111215079E-4</v>
      </c>
      <c r="I11240" s="42">
        <v>173.19865412696984</v>
      </c>
      <c r="J11240" s="41">
        <v>1.7097222222222223E-4</v>
      </c>
      <c r="K11240" s="42">
        <v>5.450006254403772</v>
      </c>
      <c r="L11240" s="41">
        <v>1.6593072111215079E-4</v>
      </c>
      <c r="M11240" s="42">
        <v>5.1566163951544688</v>
      </c>
    </row>
    <row r="11241" spans="1:13" x14ac:dyDescent="0.2">
      <c r="A11241" s="84">
        <v>360</v>
      </c>
      <c r="B11241" s="85">
        <v>44564</v>
      </c>
      <c r="C11241" s="105">
        <v>11.19</v>
      </c>
      <c r="F11241" s="96">
        <v>1.1000000000000001</v>
      </c>
      <c r="G11241" s="91">
        <v>6.1449999999999996</v>
      </c>
      <c r="H11241" s="41">
        <v>1.6566899352521425E-4</v>
      </c>
      <c r="I11241" s="42">
        <v>173.22734777367899</v>
      </c>
      <c r="J11241" s="41">
        <v>1.7069444444444443E-4</v>
      </c>
      <c r="K11241" s="42">
        <v>5.4501769488482168</v>
      </c>
      <c r="L11241" s="41">
        <v>1.6566899352521425E-4</v>
      </c>
      <c r="M11241" s="42">
        <v>5.1567820641479942</v>
      </c>
    </row>
    <row r="11242" spans="1:13" x14ac:dyDescent="0.2">
      <c r="A11242" s="84">
        <v>360</v>
      </c>
      <c r="B11242" s="85">
        <v>44565</v>
      </c>
      <c r="C11242" s="105">
        <v>11.18</v>
      </c>
      <c r="F11242" s="96">
        <v>1.07</v>
      </c>
      <c r="G11242" s="91">
        <v>6.125</v>
      </c>
      <c r="H11242" s="41">
        <v>1.6514546457613299E-4</v>
      </c>
      <c r="I11242" s="42">
        <v>173.25595548450437</v>
      </c>
      <c r="J11242" s="41">
        <v>1.7013888888888889E-4</v>
      </c>
      <c r="K11242" s="42">
        <v>5.4503470877371054</v>
      </c>
      <c r="L11242" s="41">
        <v>1.6514546457613299E-4</v>
      </c>
      <c r="M11242" s="42">
        <v>5.1569472096125706</v>
      </c>
    </row>
    <row r="11243" spans="1:13" x14ac:dyDescent="0.2">
      <c r="A11243" s="84">
        <v>360</v>
      </c>
      <c r="B11243" s="85">
        <v>44566</v>
      </c>
      <c r="C11243" s="105">
        <v>11.13</v>
      </c>
      <c r="F11243" s="96">
        <v>1.06</v>
      </c>
      <c r="G11243" s="91">
        <v>6.0950000000000006</v>
      </c>
      <c r="H11243" s="41">
        <v>1.6435998664499074E-4</v>
      </c>
      <c r="I11243" s="42">
        <v>173.28443183103397</v>
      </c>
      <c r="J11243" s="41">
        <v>1.6930555555555557E-4</v>
      </c>
      <c r="K11243" s="42">
        <v>5.450516393292661</v>
      </c>
      <c r="L11243" s="41">
        <v>1.6435998664499074E-4</v>
      </c>
      <c r="M11243" s="42">
        <v>5.1571115695992154</v>
      </c>
    </row>
    <row r="11244" spans="1:13" x14ac:dyDescent="0.2">
      <c r="A11244" s="84">
        <v>360</v>
      </c>
      <c r="B11244" s="85">
        <v>44567</v>
      </c>
      <c r="C11244" s="105">
        <v>11.1</v>
      </c>
      <c r="F11244" s="96">
        <v>1.06</v>
      </c>
      <c r="G11244" s="91">
        <v>6.08</v>
      </c>
      <c r="H11244" s="41">
        <v>1.639671646169738E-4</v>
      </c>
      <c r="I11244" s="42">
        <v>173.31284478799355</v>
      </c>
      <c r="J11244" s="41">
        <v>1.6888888888888889E-4</v>
      </c>
      <c r="K11244" s="42">
        <v>5.4506852821815501</v>
      </c>
      <c r="L11244" s="41">
        <v>1.639671646169738E-4</v>
      </c>
      <c r="M11244" s="42">
        <v>5.1572755367638319</v>
      </c>
    </row>
    <row r="11245" spans="1:13" x14ac:dyDescent="0.2">
      <c r="A11245" s="84">
        <v>360</v>
      </c>
      <c r="B11245" s="85">
        <v>44568</v>
      </c>
      <c r="C11245" s="105">
        <v>11.08</v>
      </c>
      <c r="F11245" s="96">
        <v>1.07</v>
      </c>
      <c r="G11245" s="91">
        <v>6.0750000000000002</v>
      </c>
      <c r="H11245" s="41">
        <v>1.6383621163162942E-4</v>
      </c>
      <c r="I11245" s="42">
        <v>173.34123970791072</v>
      </c>
      <c r="J11245" s="41">
        <v>1.6875000000000001E-4</v>
      </c>
      <c r="K11245" s="42">
        <v>5.4508540321815504</v>
      </c>
      <c r="L11245" s="41">
        <v>1.6383621163162942E-4</v>
      </c>
      <c r="M11245" s="42">
        <v>5.157439372975464</v>
      </c>
    </row>
    <row r="11246" spans="1:13" x14ac:dyDescent="0.2">
      <c r="A11246" s="84">
        <v>360</v>
      </c>
      <c r="B11246" s="85">
        <v>44569</v>
      </c>
      <c r="C11246" s="105">
        <v>11.08</v>
      </c>
      <c r="F11246" s="96">
        <v>1.07</v>
      </c>
      <c r="G11246" s="91">
        <v>6.0750000000000002</v>
      </c>
      <c r="H11246" s="41">
        <v>1.6383621163162942E-4</v>
      </c>
      <c r="I11246" s="42">
        <v>173.36963927994398</v>
      </c>
      <c r="J11246" s="41">
        <v>1.6875000000000001E-4</v>
      </c>
      <c r="K11246" s="42">
        <v>5.4510227821815507</v>
      </c>
      <c r="L11246" s="41">
        <v>1.6383621163162942E-4</v>
      </c>
      <c r="M11246" s="42">
        <v>5.157603209187096</v>
      </c>
    </row>
    <row r="11247" spans="1:13" x14ac:dyDescent="0.2">
      <c r="A11247" s="84">
        <v>360</v>
      </c>
      <c r="B11247" s="85">
        <v>44570</v>
      </c>
      <c r="C11247" s="105">
        <v>11.08</v>
      </c>
      <c r="F11247" s="96">
        <v>1.07</v>
      </c>
      <c r="G11247" s="91">
        <v>6.0750000000000002</v>
      </c>
      <c r="H11247" s="41">
        <v>1.6383621163162942E-4</v>
      </c>
      <c r="I11247" s="42">
        <v>173.39804350485554</v>
      </c>
      <c r="J11247" s="41">
        <v>1.6875000000000001E-4</v>
      </c>
      <c r="K11247" s="42">
        <v>5.4511915321815509</v>
      </c>
      <c r="L11247" s="41">
        <v>1.6383621163162942E-4</v>
      </c>
      <c r="M11247" s="42">
        <v>5.1577670453987281</v>
      </c>
    </row>
    <row r="11248" spans="1:13" x14ac:dyDescent="0.2">
      <c r="A11248" s="84">
        <v>360</v>
      </c>
      <c r="B11248" s="85">
        <v>44571</v>
      </c>
      <c r="C11248" s="105">
        <v>11.06</v>
      </c>
      <c r="F11248" s="96">
        <v>1.08</v>
      </c>
      <c r="G11248" s="91">
        <v>6.07</v>
      </c>
      <c r="H11248" s="41">
        <v>1.6370525249054246E-4</v>
      </c>
      <c r="I11248" s="42">
        <v>173.42642967534886</v>
      </c>
      <c r="J11248" s="41">
        <v>1.6861111111111113E-4</v>
      </c>
      <c r="K11248" s="42">
        <v>5.4513601432926624</v>
      </c>
      <c r="L11248" s="41">
        <v>1.6370525249054246E-4</v>
      </c>
      <c r="M11248" s="42">
        <v>5.1579307506512189</v>
      </c>
    </row>
    <row r="11249" spans="1:13" x14ac:dyDescent="0.2">
      <c r="A11249" s="84">
        <v>360</v>
      </c>
      <c r="B11249" s="85">
        <v>44572</v>
      </c>
      <c r="C11249" s="105">
        <v>11.11</v>
      </c>
      <c r="F11249" s="96">
        <v>1.08</v>
      </c>
      <c r="G11249" s="91">
        <v>6.0949999999999998</v>
      </c>
      <c r="H11249" s="41">
        <v>1.6435998664499074E-4</v>
      </c>
      <c r="I11249" s="42">
        <v>173.45493404101418</v>
      </c>
      <c r="J11249" s="41">
        <v>1.6930555555555554E-4</v>
      </c>
      <c r="K11249" s="42">
        <v>5.451529448848218</v>
      </c>
      <c r="L11249" s="41">
        <v>1.6435998664499074E-4</v>
      </c>
      <c r="M11249" s="42">
        <v>5.1580951106378636</v>
      </c>
    </row>
    <row r="11250" spans="1:13" x14ac:dyDescent="0.2">
      <c r="A11250" s="84">
        <v>360</v>
      </c>
      <c r="B11250" s="85">
        <v>44573</v>
      </c>
      <c r="C11250" s="105">
        <v>11.1</v>
      </c>
      <c r="F11250" s="96">
        <v>1.0900000000000001</v>
      </c>
      <c r="G11250" s="91">
        <v>6.0949999999999998</v>
      </c>
      <c r="H11250" s="41">
        <v>1.6435998664499074E-4</v>
      </c>
      <c r="I11250" s="42">
        <v>173.48344309165668</v>
      </c>
      <c r="J11250" s="41">
        <v>1.6930555555555554E-4</v>
      </c>
      <c r="K11250" s="42">
        <v>5.4516987544037736</v>
      </c>
      <c r="L11250" s="41">
        <v>1.6435998664499074E-4</v>
      </c>
      <c r="M11250" s="42">
        <v>5.1582594706245084</v>
      </c>
    </row>
    <row r="11251" spans="1:13" x14ac:dyDescent="0.2">
      <c r="A11251" s="84">
        <v>360</v>
      </c>
      <c r="B11251" s="85">
        <v>44574</v>
      </c>
      <c r="C11251" s="105">
        <v>11.1</v>
      </c>
      <c r="F11251" s="96">
        <v>1.1100000000000001</v>
      </c>
      <c r="G11251" s="91">
        <v>6.1049999999999995</v>
      </c>
      <c r="H11251" s="41">
        <v>1.6462183722909529E-4</v>
      </c>
      <c r="I11251" s="42">
        <v>173.51200225478726</v>
      </c>
      <c r="J11251" s="41">
        <v>1.6958333333333333E-4</v>
      </c>
      <c r="K11251" s="42">
        <v>5.4518683377371069</v>
      </c>
      <c r="L11251" s="41">
        <v>1.6462183722909529E-4</v>
      </c>
      <c r="M11251" s="42">
        <v>5.1584240924617379</v>
      </c>
    </row>
    <row r="11252" spans="1:13" x14ac:dyDescent="0.2">
      <c r="A11252" s="84">
        <v>360</v>
      </c>
      <c r="B11252" s="85">
        <v>44575</v>
      </c>
      <c r="C11252" s="105">
        <v>11.1</v>
      </c>
      <c r="F11252" s="96">
        <v>1.1100000000000001</v>
      </c>
      <c r="G11252" s="91">
        <v>6.1049999999999995</v>
      </c>
      <c r="H11252" s="41">
        <v>1.6462183722909529E-4</v>
      </c>
      <c r="I11252" s="42">
        <v>173.54056611937975</v>
      </c>
      <c r="J11252" s="41">
        <v>1.6958333333333333E-4</v>
      </c>
      <c r="K11252" s="42">
        <v>5.4520379210704402</v>
      </c>
      <c r="L11252" s="41">
        <v>1.6462183722909529E-4</v>
      </c>
      <c r="M11252" s="42">
        <v>5.1585887142989666</v>
      </c>
    </row>
    <row r="11253" spans="1:13" x14ac:dyDescent="0.2">
      <c r="A11253" s="84">
        <v>360</v>
      </c>
      <c r="B11253" s="85">
        <v>44576</v>
      </c>
      <c r="C11253" s="105">
        <v>11.1</v>
      </c>
      <c r="F11253" s="96">
        <v>1.1100000000000001</v>
      </c>
      <c r="G11253" s="91">
        <v>6.1049999999999995</v>
      </c>
      <c r="H11253" s="41">
        <v>1.6462183722909529E-4</v>
      </c>
      <c r="I11253" s="42">
        <v>173.56913468620809</v>
      </c>
      <c r="J11253" s="41">
        <v>1.6958333333333333E-4</v>
      </c>
      <c r="K11253" s="42">
        <v>5.4522075044037734</v>
      </c>
      <c r="L11253" s="41">
        <v>1.6462183722909529E-4</v>
      </c>
      <c r="M11253" s="42">
        <v>5.1587533361361952</v>
      </c>
    </row>
    <row r="11254" spans="1:13" x14ac:dyDescent="0.2">
      <c r="A11254" s="84">
        <v>360</v>
      </c>
      <c r="B11254" s="85">
        <v>44577</v>
      </c>
      <c r="C11254" s="105">
        <v>11.1</v>
      </c>
      <c r="F11254" s="96">
        <v>1.1100000000000001</v>
      </c>
      <c r="G11254" s="91">
        <v>6.1049999999999995</v>
      </c>
      <c r="H11254" s="41">
        <v>1.6462183722909529E-4</v>
      </c>
      <c r="I11254" s="42">
        <v>173.59770795604641</v>
      </c>
      <c r="J11254" s="41">
        <v>1.6958333333333333E-4</v>
      </c>
      <c r="K11254" s="42">
        <v>5.4523770877371067</v>
      </c>
      <c r="L11254" s="41">
        <v>1.6462183722909529E-4</v>
      </c>
      <c r="M11254" s="42">
        <v>5.1589179579734239</v>
      </c>
    </row>
    <row r="11255" spans="1:13" x14ac:dyDescent="0.2">
      <c r="A11255" s="84">
        <v>360</v>
      </c>
      <c r="B11255" s="85">
        <v>44578</v>
      </c>
      <c r="C11255" s="105">
        <v>11.11</v>
      </c>
      <c r="F11255" s="96">
        <v>1.1200000000000001</v>
      </c>
      <c r="G11255" s="91">
        <v>6.1150000000000002</v>
      </c>
      <c r="H11255" s="41">
        <v>1.6488366320466241E-4</v>
      </c>
      <c r="I11255" s="42">
        <v>173.62633138205814</v>
      </c>
      <c r="J11255" s="41">
        <v>1.6986111111111111E-4</v>
      </c>
      <c r="K11255" s="42">
        <v>5.4525469488482177</v>
      </c>
      <c r="L11255" s="41">
        <v>1.6488366320466241E-4</v>
      </c>
      <c r="M11255" s="42">
        <v>5.1590828416366286</v>
      </c>
    </row>
    <row r="11256" spans="1:13" x14ac:dyDescent="0.2">
      <c r="A11256" s="84">
        <v>360</v>
      </c>
      <c r="B11256" s="85">
        <v>44579</v>
      </c>
      <c r="C11256" s="105">
        <v>11.08</v>
      </c>
      <c r="F11256" s="96">
        <v>1.1299999999999999</v>
      </c>
      <c r="G11256" s="91">
        <v>6.1050000000000004</v>
      </c>
      <c r="H11256" s="41">
        <v>1.6462183722909529E-4</v>
      </c>
      <c r="I11256" s="42">
        <v>173.65491406772159</v>
      </c>
      <c r="J11256" s="41">
        <v>1.6958333333333335E-4</v>
      </c>
      <c r="K11256" s="42">
        <v>5.4527165321815509</v>
      </c>
      <c r="L11256" s="41">
        <v>1.6462183722909529E-4</v>
      </c>
      <c r="M11256" s="42">
        <v>5.1592474634738572</v>
      </c>
    </row>
    <row r="11257" spans="1:13" x14ac:dyDescent="0.2">
      <c r="A11257" s="84">
        <v>360</v>
      </c>
      <c r="B11257" s="85">
        <v>44580</v>
      </c>
      <c r="C11257" s="105">
        <v>11.08</v>
      </c>
      <c r="F11257" s="96">
        <v>1.1299999999999999</v>
      </c>
      <c r="G11257" s="91">
        <v>6.1050000000000004</v>
      </c>
      <c r="H11257" s="41">
        <v>1.6462183722909529E-4</v>
      </c>
      <c r="I11257" s="42">
        <v>173.68350145871929</v>
      </c>
      <c r="J11257" s="41">
        <v>1.6958333333333335E-4</v>
      </c>
      <c r="K11257" s="42">
        <v>5.4528861155148842</v>
      </c>
      <c r="L11257" s="41">
        <v>1.6462183722909529E-4</v>
      </c>
      <c r="M11257" s="42">
        <v>5.1594120853110859</v>
      </c>
    </row>
    <row r="11258" spans="1:13" x14ac:dyDescent="0.2">
      <c r="A11258" s="84">
        <v>360</v>
      </c>
      <c r="B11258" s="85">
        <v>44581</v>
      </c>
      <c r="C11258" s="105">
        <v>11.06</v>
      </c>
      <c r="F11258" s="96">
        <v>1.1299999999999999</v>
      </c>
      <c r="G11258" s="91">
        <v>6.0950000000000006</v>
      </c>
      <c r="H11258" s="41">
        <v>1.6435998664499074E-4</v>
      </c>
      <c r="I11258" s="42">
        <v>173.71204807669949</v>
      </c>
      <c r="J11258" s="41">
        <v>1.6930555555555557E-4</v>
      </c>
      <c r="K11258" s="42">
        <v>5.4530554210704398</v>
      </c>
      <c r="L11258" s="41">
        <v>1.6435998664499074E-4</v>
      </c>
      <c r="M11258" s="42">
        <v>5.1595764452977306</v>
      </c>
    </row>
    <row r="11259" spans="1:13" x14ac:dyDescent="0.2">
      <c r="A11259" s="84">
        <v>360</v>
      </c>
      <c r="B11259" s="85">
        <v>44582</v>
      </c>
      <c r="C11259" s="105">
        <v>11.09</v>
      </c>
      <c r="F11259" s="96">
        <v>1.1299999999999999</v>
      </c>
      <c r="G11259" s="91">
        <v>6.1099999999999994</v>
      </c>
      <c r="H11259" s="41">
        <v>1.6475275329264072E-4</v>
      </c>
      <c r="I11259" s="42">
        <v>173.74066761490022</v>
      </c>
      <c r="J11259" s="41">
        <v>1.697222222222222E-4</v>
      </c>
      <c r="K11259" s="42">
        <v>5.4532251432926619</v>
      </c>
      <c r="L11259" s="41">
        <v>1.6475275329264072E-4</v>
      </c>
      <c r="M11259" s="42">
        <v>5.159741198051023</v>
      </c>
    </row>
    <row r="11260" spans="1:13" x14ac:dyDescent="0.2">
      <c r="A11260" s="84">
        <v>360</v>
      </c>
      <c r="B11260" s="85">
        <v>44583</v>
      </c>
      <c r="C11260" s="105">
        <v>11.09</v>
      </c>
      <c r="F11260" s="96">
        <v>1.1299999999999999</v>
      </c>
      <c r="G11260" s="91">
        <v>6.1099999999999994</v>
      </c>
      <c r="H11260" s="41">
        <v>1.6475275329264072E-4</v>
      </c>
      <c r="I11260" s="42">
        <v>173.76929186824867</v>
      </c>
      <c r="J11260" s="41">
        <v>1.697222222222222E-4</v>
      </c>
      <c r="K11260" s="42">
        <v>5.4533948655148841</v>
      </c>
      <c r="L11260" s="41">
        <v>1.6475275329264072E-4</v>
      </c>
      <c r="M11260" s="42">
        <v>5.1599059508043155</v>
      </c>
    </row>
    <row r="11261" spans="1:13" x14ac:dyDescent="0.2">
      <c r="A11261" s="84">
        <v>360</v>
      </c>
      <c r="B11261" s="85">
        <v>44584</v>
      </c>
      <c r="C11261" s="105">
        <v>11.09</v>
      </c>
      <c r="F11261" s="96">
        <v>1.1299999999999999</v>
      </c>
      <c r="G11261" s="91">
        <v>6.1099999999999994</v>
      </c>
      <c r="H11261" s="41">
        <v>1.6475275329264072E-4</v>
      </c>
      <c r="I11261" s="42">
        <v>173.79792083752167</v>
      </c>
      <c r="J11261" s="41">
        <v>1.697222222222222E-4</v>
      </c>
      <c r="K11261" s="42">
        <v>5.4535645877371062</v>
      </c>
      <c r="L11261" s="41">
        <v>1.6475275329264072E-4</v>
      </c>
      <c r="M11261" s="42">
        <v>5.1600707035576079</v>
      </c>
    </row>
    <row r="11262" spans="1:13" x14ac:dyDescent="0.2">
      <c r="A11262" s="84">
        <v>360</v>
      </c>
      <c r="B11262" s="85">
        <v>44585</v>
      </c>
      <c r="C11262" s="105">
        <v>11.1</v>
      </c>
      <c r="F11262" s="96">
        <v>1.1399999999999999</v>
      </c>
      <c r="G11262" s="91">
        <v>6.12</v>
      </c>
      <c r="H11262" s="41">
        <v>1.6501456696560446E-4</v>
      </c>
      <c r="I11262" s="42">
        <v>173.82660002616819</v>
      </c>
      <c r="J11262" s="41">
        <v>1.7000000000000001E-4</v>
      </c>
      <c r="K11262" s="42">
        <v>5.453734587737106</v>
      </c>
      <c r="L11262" s="41">
        <v>1.6501456696560446E-4</v>
      </c>
      <c r="M11262" s="42">
        <v>5.1602357181245733</v>
      </c>
    </row>
    <row r="11263" spans="1:13" x14ac:dyDescent="0.2">
      <c r="A11263" s="84">
        <v>360</v>
      </c>
      <c r="B11263" s="85">
        <v>44586</v>
      </c>
      <c r="C11263" s="105">
        <v>11.16</v>
      </c>
      <c r="F11263" s="96">
        <v>1.1399999999999999</v>
      </c>
      <c r="G11263" s="91">
        <v>6.15</v>
      </c>
      <c r="H11263" s="41">
        <v>1.6579986039211292E-4</v>
      </c>
      <c r="I11263" s="42">
        <v>173.85542045218497</v>
      </c>
      <c r="J11263" s="41">
        <v>1.7083333333333333E-4</v>
      </c>
      <c r="K11263" s="42">
        <v>5.4539054210704396</v>
      </c>
      <c r="L11263" s="41">
        <v>1.6579986039211292E-4</v>
      </c>
      <c r="M11263" s="42">
        <v>5.1604015179849654</v>
      </c>
    </row>
    <row r="11264" spans="1:13" x14ac:dyDescent="0.2">
      <c r="A11264" s="84">
        <v>360</v>
      </c>
      <c r="B11264" s="85">
        <v>44587</v>
      </c>
      <c r="C11264" s="105">
        <v>11.18</v>
      </c>
      <c r="F11264" s="96">
        <v>1.1499999999999999</v>
      </c>
      <c r="G11264" s="91">
        <v>6.165</v>
      </c>
      <c r="H11264" s="41">
        <v>1.661924241134205E-4</v>
      </c>
      <c r="I11264" s="42">
        <v>173.88431390595517</v>
      </c>
      <c r="J11264" s="41">
        <v>1.7124999999999999E-4</v>
      </c>
      <c r="K11264" s="42">
        <v>5.4540766710704398</v>
      </c>
      <c r="L11264" s="41">
        <v>1.661924241134205E-4</v>
      </c>
      <c r="M11264" s="42">
        <v>5.1605677104090786</v>
      </c>
    </row>
    <row r="11265" spans="1:13" x14ac:dyDescent="0.2">
      <c r="A11265" s="84">
        <v>360</v>
      </c>
      <c r="B11265" s="85">
        <v>44588</v>
      </c>
      <c r="C11265" s="105">
        <v>11.19</v>
      </c>
      <c r="F11265" s="96">
        <v>1.21</v>
      </c>
      <c r="G11265" s="91">
        <v>6.1999999999999993</v>
      </c>
      <c r="H11265" s="41">
        <v>1.6710819107323971E-4</v>
      </c>
      <c r="I11265" s="42">
        <v>173.913371399108</v>
      </c>
      <c r="J11265" s="41">
        <v>1.7222222222222221E-4</v>
      </c>
      <c r="K11265" s="42">
        <v>5.4542488932926618</v>
      </c>
      <c r="L11265" s="41">
        <v>1.6710819107323971E-4</v>
      </c>
      <c r="M11265" s="42">
        <v>5.1607348186001518</v>
      </c>
    </row>
    <row r="11266" spans="1:13" x14ac:dyDescent="0.2">
      <c r="A11266" s="84">
        <v>360</v>
      </c>
      <c r="B11266" s="85">
        <v>44589</v>
      </c>
      <c r="C11266" s="105">
        <v>11.2</v>
      </c>
      <c r="F11266" s="96">
        <v>1.21</v>
      </c>
      <c r="G11266" s="91">
        <v>6.2050000000000001</v>
      </c>
      <c r="H11266" s="41">
        <v>1.6723899035531176E-4</v>
      </c>
      <c r="I11266" s="42">
        <v>173.94245649575006</v>
      </c>
      <c r="J11266" s="41">
        <v>1.7236111111111111E-4</v>
      </c>
      <c r="K11266" s="42">
        <v>5.4544212544037727</v>
      </c>
      <c r="L11266" s="41">
        <v>1.6723899035531176E-4</v>
      </c>
      <c r="M11266" s="42">
        <v>5.1609020575905067</v>
      </c>
    </row>
    <row r="11267" spans="1:13" x14ac:dyDescent="0.2">
      <c r="A11267" s="84">
        <v>360</v>
      </c>
      <c r="B11267" s="85">
        <v>44590</v>
      </c>
      <c r="C11267" s="105">
        <v>11.2</v>
      </c>
      <c r="F11267" s="96">
        <v>1.21</v>
      </c>
      <c r="G11267" s="91">
        <v>6.2050000000000001</v>
      </c>
      <c r="H11267" s="41">
        <v>1.6723899035531176E-4</v>
      </c>
      <c r="I11267" s="42">
        <v>173.97154645655434</v>
      </c>
      <c r="J11267" s="41">
        <v>1.7236111111111111E-4</v>
      </c>
      <c r="K11267" s="42">
        <v>5.4545936155148835</v>
      </c>
      <c r="L11267" s="41">
        <v>1.6723899035531176E-4</v>
      </c>
      <c r="M11267" s="42">
        <v>5.1610692965808624</v>
      </c>
    </row>
    <row r="11268" spans="1:13" x14ac:dyDescent="0.2">
      <c r="A11268" s="84">
        <v>360</v>
      </c>
      <c r="B11268" s="85">
        <v>44591</v>
      </c>
      <c r="C11268" s="105">
        <v>11.2</v>
      </c>
      <c r="F11268" s="96">
        <v>1.21</v>
      </c>
      <c r="G11268" s="91">
        <v>6.2050000000000001</v>
      </c>
      <c r="H11268" s="41">
        <v>1.6723899035531176E-4</v>
      </c>
      <c r="I11268" s="42">
        <v>174.00064128233427</v>
      </c>
      <c r="J11268" s="41">
        <v>1.7236111111111111E-4</v>
      </c>
      <c r="K11268" s="42">
        <v>5.4547659766259944</v>
      </c>
      <c r="L11268" s="41">
        <v>1.6723899035531176E-4</v>
      </c>
      <c r="M11268" s="42">
        <v>5.1612365355712182</v>
      </c>
    </row>
    <row r="11269" spans="1:13" x14ac:dyDescent="0.2">
      <c r="A11269" s="84">
        <v>360</v>
      </c>
      <c r="B11269" s="85">
        <v>44592</v>
      </c>
      <c r="C11269" s="105">
        <v>11.18</v>
      </c>
      <c r="F11269" s="96">
        <v>1.21</v>
      </c>
      <c r="G11269" s="91">
        <v>6.1950000000000003</v>
      </c>
      <c r="H11269" s="41">
        <v>1.6697738565008002E-4</v>
      </c>
      <c r="I11269" s="42">
        <v>174.02969545451703</v>
      </c>
      <c r="J11269" s="41">
        <v>1.7208333333333333E-4</v>
      </c>
      <c r="K11269" s="42">
        <v>5.4549380599593276</v>
      </c>
      <c r="L11269" s="41">
        <v>1.6697738565008002E-4</v>
      </c>
      <c r="M11269" s="42">
        <v>5.1614035129568681</v>
      </c>
    </row>
    <row r="11270" spans="1:13" x14ac:dyDescent="0.2">
      <c r="A11270" s="84">
        <v>360</v>
      </c>
      <c r="B11270" s="85">
        <v>44593</v>
      </c>
      <c r="C11270" s="105">
        <v>11.28</v>
      </c>
      <c r="F11270" s="96">
        <v>1.21</v>
      </c>
      <c r="G11270" s="91">
        <v>6.2449999999999992</v>
      </c>
      <c r="H11270" s="41">
        <v>1.6828516359757018E-4</v>
      </c>
      <c r="I11270" s="42">
        <v>174.05898207028741</v>
      </c>
      <c r="J11270" s="41">
        <v>1.7347222222222221E-4</v>
      </c>
      <c r="K11270" s="42">
        <v>5.45511153218155</v>
      </c>
      <c r="L11270" s="41">
        <v>1.6828516359757018E-4</v>
      </c>
      <c r="M11270" s="42">
        <v>5.1615717981204661</v>
      </c>
    </row>
    <row r="11271" spans="1:13" x14ac:dyDescent="0.2">
      <c r="A11271" s="84">
        <v>360</v>
      </c>
      <c r="B11271" s="85">
        <v>44594</v>
      </c>
      <c r="C11271" s="105">
        <v>11.27</v>
      </c>
      <c r="F11271" s="96">
        <v>1.17</v>
      </c>
      <c r="G11271" s="91">
        <v>6.22</v>
      </c>
      <c r="H11271" s="41">
        <v>1.6763135135988705E-4</v>
      </c>
      <c r="I11271" s="42">
        <v>174.08815981266818</v>
      </c>
      <c r="J11271" s="41">
        <v>1.7277777777777777E-4</v>
      </c>
      <c r="K11271" s="42">
        <v>5.4552843099593273</v>
      </c>
      <c r="L11271" s="41">
        <v>1.6763135135988705E-4</v>
      </c>
      <c r="M11271" s="42">
        <v>5.161739429471826</v>
      </c>
    </row>
    <row r="11272" spans="1:13" x14ac:dyDescent="0.2">
      <c r="A11272" s="84">
        <v>360</v>
      </c>
      <c r="B11272" s="85">
        <v>44595</v>
      </c>
      <c r="C11272" s="105">
        <v>11.26</v>
      </c>
      <c r="F11272" s="96">
        <v>1.21</v>
      </c>
      <c r="G11272" s="91">
        <v>6.2349999999999994</v>
      </c>
      <c r="H11272" s="41">
        <v>1.6802365711443557E-4</v>
      </c>
      <c r="I11272" s="42">
        <v>174.11741074194023</v>
      </c>
      <c r="J11272" s="41">
        <v>1.7319444444444443E-4</v>
      </c>
      <c r="K11272" s="42">
        <v>5.4554575044037721</v>
      </c>
      <c r="L11272" s="41">
        <v>1.6802365711443557E-4</v>
      </c>
      <c r="M11272" s="42">
        <v>5.1619074531289399</v>
      </c>
    </row>
    <row r="11273" spans="1:13" x14ac:dyDescent="0.2">
      <c r="A11273" s="84">
        <v>360</v>
      </c>
      <c r="B11273" s="85">
        <v>44596</v>
      </c>
      <c r="C11273" s="105">
        <v>11.26</v>
      </c>
      <c r="F11273" s="96">
        <v>1.23</v>
      </c>
      <c r="G11273" s="91">
        <v>6.2450000000000001</v>
      </c>
      <c r="H11273" s="41">
        <v>1.6828516359757018E-4</v>
      </c>
      <c r="I11273" s="42">
        <v>174.14671211889214</v>
      </c>
      <c r="J11273" s="41">
        <v>1.7347222222222221E-4</v>
      </c>
      <c r="K11273" s="42">
        <v>5.4556309766259945</v>
      </c>
      <c r="L11273" s="41">
        <v>1.6828516359757018E-4</v>
      </c>
      <c r="M11273" s="42">
        <v>5.162075738292538</v>
      </c>
    </row>
    <row r="11274" spans="1:13" x14ac:dyDescent="0.2">
      <c r="A11274" s="84">
        <v>360</v>
      </c>
      <c r="B11274" s="85">
        <v>44597</v>
      </c>
      <c r="C11274" s="105">
        <v>11.26</v>
      </c>
      <c r="F11274" s="96">
        <v>1.23</v>
      </c>
      <c r="G11274" s="91">
        <v>6.2450000000000001</v>
      </c>
      <c r="H11274" s="41">
        <v>1.6828516359757018E-4</v>
      </c>
      <c r="I11274" s="42">
        <v>174.17601842683104</v>
      </c>
      <c r="J11274" s="41">
        <v>1.7347222222222221E-4</v>
      </c>
      <c r="K11274" s="42">
        <v>5.4558044488482169</v>
      </c>
      <c r="L11274" s="41">
        <v>1.6828516359757018E-4</v>
      </c>
      <c r="M11274" s="42">
        <v>5.162244023456136</v>
      </c>
    </row>
    <row r="11275" spans="1:13" x14ac:dyDescent="0.2">
      <c r="A11275" s="84">
        <v>360</v>
      </c>
      <c r="B11275" s="85">
        <v>44598</v>
      </c>
      <c r="C11275" s="105">
        <v>11.26</v>
      </c>
      <c r="F11275" s="96">
        <v>1.23</v>
      </c>
      <c r="G11275" s="91">
        <v>6.2450000000000001</v>
      </c>
      <c r="H11275" s="41">
        <v>1.6828516359757018E-4</v>
      </c>
      <c r="I11275" s="42">
        <v>174.20532966658678</v>
      </c>
      <c r="J11275" s="41">
        <v>1.7347222222222221E-4</v>
      </c>
      <c r="K11275" s="42">
        <v>5.4559779210704393</v>
      </c>
      <c r="L11275" s="41">
        <v>1.6828516359757018E-4</v>
      </c>
      <c r="M11275" s="42">
        <v>5.162412308619734</v>
      </c>
    </row>
    <row r="11276" spans="1:13" x14ac:dyDescent="0.2">
      <c r="A11276" s="84">
        <v>360</v>
      </c>
      <c r="B11276" s="85">
        <v>44599</v>
      </c>
      <c r="C11276" s="105">
        <v>11.21</v>
      </c>
      <c r="F11276" s="96">
        <v>1.25</v>
      </c>
      <c r="G11276" s="91">
        <v>6.23</v>
      </c>
      <c r="H11276" s="41">
        <v>1.6789289466756507E-4</v>
      </c>
      <c r="I11276" s="42">
        <v>174.23457750365102</v>
      </c>
      <c r="J11276" s="41">
        <v>1.7305555555555555E-4</v>
      </c>
      <c r="K11276" s="42">
        <v>5.4561509766259952</v>
      </c>
      <c r="L11276" s="41">
        <v>1.6789289466756507E-4</v>
      </c>
      <c r="M11276" s="42">
        <v>5.1625802015144018</v>
      </c>
    </row>
    <row r="11277" spans="1:13" x14ac:dyDescent="0.2">
      <c r="A11277" s="84">
        <v>360</v>
      </c>
      <c r="B11277" s="85">
        <v>44600</v>
      </c>
      <c r="C11277" s="105">
        <v>11.22</v>
      </c>
      <c r="F11277" s="96">
        <v>1.26</v>
      </c>
      <c r="G11277" s="91">
        <v>6.24</v>
      </c>
      <c r="H11277" s="41">
        <v>1.6815441342421522E-4</v>
      </c>
      <c r="I11277" s="42">
        <v>174.26387581682937</v>
      </c>
      <c r="J11277" s="41">
        <v>1.7333333333333334E-4</v>
      </c>
      <c r="K11277" s="42">
        <v>5.4563243099593288</v>
      </c>
      <c r="L11277" s="41">
        <v>1.6815441342421522E-4</v>
      </c>
      <c r="M11277" s="42">
        <v>5.1627483559278264</v>
      </c>
    </row>
    <row r="11278" spans="1:13" x14ac:dyDescent="0.2">
      <c r="A11278" s="84">
        <v>360</v>
      </c>
      <c r="B11278" s="85">
        <v>44601</v>
      </c>
      <c r="C11278" s="105">
        <v>11.22</v>
      </c>
      <c r="F11278" s="96">
        <v>1.27</v>
      </c>
      <c r="G11278" s="91">
        <v>6.2450000000000001</v>
      </c>
      <c r="H11278" s="41">
        <v>1.6828516359757018E-4</v>
      </c>
      <c r="I11278" s="42">
        <v>174.29320184168034</v>
      </c>
      <c r="J11278" s="41">
        <v>1.7347222222222221E-4</v>
      </c>
      <c r="K11278" s="42">
        <v>5.4564977821815512</v>
      </c>
      <c r="L11278" s="41">
        <v>1.6828516359757018E-4</v>
      </c>
      <c r="M11278" s="42">
        <v>5.1629166410914245</v>
      </c>
    </row>
    <row r="11279" spans="1:13" x14ac:dyDescent="0.2">
      <c r="A11279" s="84">
        <v>360</v>
      </c>
      <c r="B11279" s="85">
        <v>44602</v>
      </c>
      <c r="C11279" s="105">
        <v>11.24</v>
      </c>
      <c r="F11279" s="96">
        <v>1.3</v>
      </c>
      <c r="G11279" s="91">
        <v>6.2700000000000005</v>
      </c>
      <c r="H11279" s="41">
        <v>1.6893882243507186E-4</v>
      </c>
      <c r="I11279" s="42">
        <v>174.32264672995791</v>
      </c>
      <c r="J11279" s="41">
        <v>1.7416666666666668E-4</v>
      </c>
      <c r="K11279" s="42">
        <v>5.4566719488482178</v>
      </c>
      <c r="L11279" s="41">
        <v>1.6893882243507186E-4</v>
      </c>
      <c r="M11279" s="42">
        <v>5.1630855799138597</v>
      </c>
    </row>
    <row r="11280" spans="1:13" x14ac:dyDescent="0.2">
      <c r="A11280" s="84">
        <v>360</v>
      </c>
      <c r="B11280" s="85">
        <v>44603</v>
      </c>
      <c r="C11280" s="105">
        <v>11.27</v>
      </c>
      <c r="F11280" s="96">
        <v>1.3</v>
      </c>
      <c r="G11280" s="91">
        <v>6.2850000000000001</v>
      </c>
      <c r="H11280" s="41">
        <v>1.6933094413551508E-4</v>
      </c>
      <c r="I11280" s="42">
        <v>174.35216494831289</v>
      </c>
      <c r="J11280" s="41">
        <v>1.7458333333333334E-4</v>
      </c>
      <c r="K11280" s="42">
        <v>5.4568465321815509</v>
      </c>
      <c r="L11280" s="41">
        <v>1.6933094413551508E-4</v>
      </c>
      <c r="M11280" s="42">
        <v>5.1632549108579955</v>
      </c>
    </row>
    <row r="11281" spans="1:13" x14ac:dyDescent="0.2">
      <c r="A11281" s="84">
        <v>360</v>
      </c>
      <c r="B11281" s="85">
        <v>44604</v>
      </c>
      <c r="C11281" s="105">
        <v>11.27</v>
      </c>
      <c r="F11281" s="96">
        <v>1.3</v>
      </c>
      <c r="G11281" s="91">
        <v>6.2850000000000001</v>
      </c>
      <c r="H11281" s="41">
        <v>1.6933094413551508E-4</v>
      </c>
      <c r="I11281" s="42">
        <v>174.38168816501565</v>
      </c>
      <c r="J11281" s="41">
        <v>1.7458333333333334E-4</v>
      </c>
      <c r="K11281" s="42">
        <v>5.457021115514884</v>
      </c>
      <c r="L11281" s="41">
        <v>1.6933094413551508E-4</v>
      </c>
      <c r="M11281" s="42">
        <v>5.1634242418021312</v>
      </c>
    </row>
    <row r="11282" spans="1:13" x14ac:dyDescent="0.2">
      <c r="A11282" s="84">
        <v>360</v>
      </c>
      <c r="B11282" s="85">
        <v>44605</v>
      </c>
      <c r="C11282" s="105">
        <v>11.27</v>
      </c>
      <c r="F11282" s="96">
        <v>1.3</v>
      </c>
      <c r="G11282" s="91">
        <v>6.2850000000000001</v>
      </c>
      <c r="H11282" s="41">
        <v>1.6933094413551508E-4</v>
      </c>
      <c r="I11282" s="42">
        <v>174.41121638091258</v>
      </c>
      <c r="J11282" s="41">
        <v>1.7458333333333334E-4</v>
      </c>
      <c r="K11282" s="42">
        <v>5.4571956988482171</v>
      </c>
      <c r="L11282" s="41">
        <v>1.6933094413551508E-4</v>
      </c>
      <c r="M11282" s="42">
        <v>5.163593572746267</v>
      </c>
    </row>
    <row r="11283" spans="1:13" x14ac:dyDescent="0.2">
      <c r="A11283" s="84">
        <v>360</v>
      </c>
      <c r="B11283" s="85">
        <v>44606</v>
      </c>
      <c r="C11283" s="105">
        <v>11.3</v>
      </c>
      <c r="F11283" s="96">
        <v>1.37</v>
      </c>
      <c r="G11283" s="91">
        <v>6.3350000000000009</v>
      </c>
      <c r="H11283" s="41">
        <v>1.706376180172775E-4</v>
      </c>
      <c r="I11283" s="42">
        <v>174.44097749543133</v>
      </c>
      <c r="J11283" s="41">
        <v>1.7597222222222225E-4</v>
      </c>
      <c r="K11283" s="42">
        <v>5.4573716710704394</v>
      </c>
      <c r="L11283" s="41">
        <v>1.706376180172775E-4</v>
      </c>
      <c r="M11283" s="42">
        <v>5.1637642103642847</v>
      </c>
    </row>
    <row r="11284" spans="1:13" x14ac:dyDescent="0.2">
      <c r="A11284" s="84">
        <v>360</v>
      </c>
      <c r="B11284" s="85">
        <v>44607</v>
      </c>
      <c r="C11284" s="105">
        <v>11.35</v>
      </c>
      <c r="F11284" s="96">
        <v>1.33</v>
      </c>
      <c r="G11284" s="91">
        <v>6.34</v>
      </c>
      <c r="H11284" s="41">
        <v>1.7076825170514454E-4</v>
      </c>
      <c r="I11284" s="42">
        <v>174.47076647618397</v>
      </c>
      <c r="J11284" s="41">
        <v>1.761111111111111E-4</v>
      </c>
      <c r="K11284" s="42">
        <v>5.4575477821815506</v>
      </c>
      <c r="L11284" s="41">
        <v>1.7076825170514454E-4</v>
      </c>
      <c r="M11284" s="42">
        <v>5.1639349786159894</v>
      </c>
    </row>
    <row r="11285" spans="1:13" x14ac:dyDescent="0.2">
      <c r="A11285" s="84">
        <v>360</v>
      </c>
      <c r="B11285" s="85">
        <v>44608</v>
      </c>
      <c r="C11285" s="105">
        <v>11.32</v>
      </c>
      <c r="F11285" s="96">
        <v>1.33</v>
      </c>
      <c r="G11285" s="91">
        <v>6.3250000000000002</v>
      </c>
      <c r="H11285" s="41">
        <v>1.703763322644658E-4</v>
      </c>
      <c r="I11285" s="42">
        <v>174.50049216546356</v>
      </c>
      <c r="J11285" s="41">
        <v>1.7569444444444444E-4</v>
      </c>
      <c r="K11285" s="42">
        <v>5.4577234766259952</v>
      </c>
      <c r="L11285" s="41">
        <v>1.703763322644658E-4</v>
      </c>
      <c r="M11285" s="42">
        <v>5.1641053549482541</v>
      </c>
    </row>
    <row r="11286" spans="1:13" x14ac:dyDescent="0.2">
      <c r="A11286" s="84">
        <v>360</v>
      </c>
      <c r="B11286" s="85">
        <v>44609</v>
      </c>
      <c r="C11286" s="105">
        <v>11.3</v>
      </c>
      <c r="F11286" s="96">
        <v>1.33</v>
      </c>
      <c r="G11286" s="91">
        <v>6.3150000000000004</v>
      </c>
      <c r="H11286" s="41">
        <v>1.7011502200459105E-4</v>
      </c>
      <c r="I11286" s="42">
        <v>174.53017732052808</v>
      </c>
      <c r="J11286" s="41">
        <v>1.7541666666666668E-4</v>
      </c>
      <c r="K11286" s="42">
        <v>5.4578988932926622</v>
      </c>
      <c r="L11286" s="41">
        <v>1.7011502200459105E-4</v>
      </c>
      <c r="M11286" s="42">
        <v>5.1642754699702582</v>
      </c>
    </row>
    <row r="11287" spans="1:13" x14ac:dyDescent="0.2">
      <c r="A11287" s="84">
        <v>360</v>
      </c>
      <c r="B11287" s="85">
        <v>44610</v>
      </c>
      <c r="C11287" s="105">
        <v>11.31</v>
      </c>
      <c r="F11287" s="96">
        <v>1.34</v>
      </c>
      <c r="G11287" s="91">
        <v>6.3250000000000002</v>
      </c>
      <c r="H11287" s="41">
        <v>1.703763322644658E-4</v>
      </c>
      <c r="I11287" s="42">
        <v>174.55991313200943</v>
      </c>
      <c r="J11287" s="41">
        <v>1.7569444444444444E-4</v>
      </c>
      <c r="K11287" s="42">
        <v>5.4580745877371069</v>
      </c>
      <c r="L11287" s="41">
        <v>1.703763322644658E-4</v>
      </c>
      <c r="M11287" s="42">
        <v>5.1644458463025229</v>
      </c>
    </row>
    <row r="11288" spans="1:13" x14ac:dyDescent="0.2">
      <c r="A11288" s="84">
        <v>360</v>
      </c>
      <c r="B11288" s="85">
        <v>44611</v>
      </c>
      <c r="C11288" s="105">
        <v>11.31</v>
      </c>
      <c r="F11288" s="96">
        <v>1.34</v>
      </c>
      <c r="G11288" s="91">
        <v>6.3250000000000002</v>
      </c>
      <c r="H11288" s="41">
        <v>1.703763322644658E-4</v>
      </c>
      <c r="I11288" s="42">
        <v>174.58965400976928</v>
      </c>
      <c r="J11288" s="41">
        <v>1.7569444444444444E-4</v>
      </c>
      <c r="K11288" s="42">
        <v>5.4582502821815515</v>
      </c>
      <c r="L11288" s="41">
        <v>1.703763322644658E-4</v>
      </c>
      <c r="M11288" s="42">
        <v>5.1646162226347876</v>
      </c>
    </row>
    <row r="11289" spans="1:13" x14ac:dyDescent="0.2">
      <c r="A11289" s="84">
        <v>360</v>
      </c>
      <c r="B11289" s="85">
        <v>44612</v>
      </c>
      <c r="C11289" s="105">
        <v>11.31</v>
      </c>
      <c r="F11289" s="96">
        <v>1.34</v>
      </c>
      <c r="G11289" s="91">
        <v>6.3250000000000002</v>
      </c>
      <c r="H11289" s="41">
        <v>1.703763322644658E-4</v>
      </c>
      <c r="I11289" s="42">
        <v>174.6193999546708</v>
      </c>
      <c r="J11289" s="41">
        <v>1.7569444444444444E-4</v>
      </c>
      <c r="K11289" s="42">
        <v>5.4584259766259962</v>
      </c>
      <c r="L11289" s="41">
        <v>1.703763322644658E-4</v>
      </c>
      <c r="M11289" s="42">
        <v>5.1647865989670523</v>
      </c>
    </row>
    <row r="11290" spans="1:13" x14ac:dyDescent="0.2">
      <c r="A11290" s="84">
        <v>360</v>
      </c>
      <c r="B11290" s="85">
        <v>44613</v>
      </c>
      <c r="C11290" s="105">
        <v>11.26</v>
      </c>
      <c r="F11290" s="96">
        <v>1.35</v>
      </c>
      <c r="G11290" s="91">
        <v>6.3049999999999997</v>
      </c>
      <c r="H11290" s="41">
        <v>1.6985368723276828E-4</v>
      </c>
      <c r="I11290" s="42">
        <v>174.64905970361548</v>
      </c>
      <c r="J11290" s="41">
        <v>1.7513888888888888E-4</v>
      </c>
      <c r="K11290" s="42">
        <v>5.4586011155148855</v>
      </c>
      <c r="L11290" s="41">
        <v>1.6985368723276828E-4</v>
      </c>
      <c r="M11290" s="42">
        <v>5.1649564526542848</v>
      </c>
    </row>
    <row r="11291" spans="1:13" x14ac:dyDescent="0.2">
      <c r="A11291" s="84">
        <v>360</v>
      </c>
      <c r="B11291" s="85">
        <v>44614</v>
      </c>
      <c r="C11291" s="105">
        <v>11.3</v>
      </c>
      <c r="F11291" s="96">
        <v>1.36</v>
      </c>
      <c r="G11291" s="91">
        <v>6.33</v>
      </c>
      <c r="H11291" s="41">
        <v>1.70506978204088E-4</v>
      </c>
      <c r="I11291" s="42">
        <v>174.67883858703172</v>
      </c>
      <c r="J11291" s="41">
        <v>1.7583333333333334E-4</v>
      </c>
      <c r="K11291" s="42">
        <v>5.458776948848219</v>
      </c>
      <c r="L11291" s="41">
        <v>1.70506978204088E-4</v>
      </c>
      <c r="M11291" s="42">
        <v>5.1651269596324889</v>
      </c>
    </row>
    <row r="11292" spans="1:13" x14ac:dyDescent="0.2">
      <c r="A11292" s="84">
        <v>360</v>
      </c>
      <c r="B11292" s="85">
        <v>44615</v>
      </c>
      <c r="C11292" s="105">
        <v>11.3</v>
      </c>
      <c r="F11292" s="96">
        <v>1.38</v>
      </c>
      <c r="G11292" s="91">
        <v>6.34</v>
      </c>
      <c r="H11292" s="41">
        <v>1.7076825170514454E-4</v>
      </c>
      <c r="I11292" s="42">
        <v>174.70866818690712</v>
      </c>
      <c r="J11292" s="41">
        <v>1.761111111111111E-4</v>
      </c>
      <c r="K11292" s="42">
        <v>5.4589530599593301</v>
      </c>
      <c r="L11292" s="41">
        <v>1.7076825170514454E-4</v>
      </c>
      <c r="M11292" s="42">
        <v>5.1652977278841945</v>
      </c>
    </row>
    <row r="11293" spans="1:13" x14ac:dyDescent="0.2">
      <c r="A11293" s="84">
        <v>360</v>
      </c>
      <c r="B11293" s="85">
        <v>44616</v>
      </c>
      <c r="C11293" s="105">
        <v>11.34</v>
      </c>
      <c r="F11293" s="96">
        <v>1.38</v>
      </c>
      <c r="G11293" s="91">
        <v>6.3599999999999994</v>
      </c>
      <c r="H11293" s="41">
        <v>1.7129072521093747E-4</v>
      </c>
      <c r="I11293" s="42">
        <v>174.73859416138149</v>
      </c>
      <c r="J11293" s="41">
        <v>1.7666666666666666E-4</v>
      </c>
      <c r="K11293" s="42">
        <v>5.4591297266259966</v>
      </c>
      <c r="L11293" s="41">
        <v>1.7129072521093747E-4</v>
      </c>
      <c r="M11293" s="42">
        <v>5.1654690186094054</v>
      </c>
    </row>
    <row r="11294" spans="1:13" x14ac:dyDescent="0.2">
      <c r="A11294" s="84">
        <v>360</v>
      </c>
      <c r="B11294" s="85">
        <v>44617</v>
      </c>
      <c r="C11294" s="105">
        <v>11.37</v>
      </c>
      <c r="F11294" s="96">
        <v>1.38</v>
      </c>
      <c r="G11294" s="91">
        <v>6.375</v>
      </c>
      <c r="H11294" s="41">
        <v>1.7168251604959828E-4</v>
      </c>
      <c r="I11294" s="42">
        <v>174.76859372287808</v>
      </c>
      <c r="J11294" s="41">
        <v>1.7708333333333335E-4</v>
      </c>
      <c r="K11294" s="42">
        <v>5.4593068099593296</v>
      </c>
      <c r="L11294" s="41">
        <v>1.7168251604959828E-4</v>
      </c>
      <c r="M11294" s="42">
        <v>5.1656407011254553</v>
      </c>
    </row>
    <row r="11295" spans="1:13" x14ac:dyDescent="0.2">
      <c r="A11295" s="84">
        <v>360</v>
      </c>
      <c r="B11295" s="85">
        <v>44618</v>
      </c>
      <c r="C11295" s="105">
        <v>11.37</v>
      </c>
      <c r="F11295" s="96">
        <v>1.38</v>
      </c>
      <c r="G11295" s="91">
        <v>6.375</v>
      </c>
      <c r="H11295" s="41">
        <v>1.7168251604959828E-4</v>
      </c>
      <c r="I11295" s="42">
        <v>174.79859843477487</v>
      </c>
      <c r="J11295" s="41">
        <v>1.7708333333333335E-4</v>
      </c>
      <c r="K11295" s="42">
        <v>5.4594838932926626</v>
      </c>
      <c r="L11295" s="41">
        <v>1.7168251604959828E-4</v>
      </c>
      <c r="M11295" s="42">
        <v>5.1658123836415051</v>
      </c>
    </row>
    <row r="11296" spans="1:13" x14ac:dyDescent="0.2">
      <c r="A11296" s="84">
        <v>360</v>
      </c>
      <c r="B11296" s="85">
        <v>44619</v>
      </c>
      <c r="C11296" s="105">
        <v>11.37</v>
      </c>
      <c r="F11296" s="96">
        <v>1.38</v>
      </c>
      <c r="G11296" s="91">
        <v>6.375</v>
      </c>
      <c r="H11296" s="41">
        <v>1.7168251604959828E-4</v>
      </c>
      <c r="I11296" s="42">
        <v>174.82860829795609</v>
      </c>
      <c r="J11296" s="41">
        <v>1.7708333333333335E-4</v>
      </c>
      <c r="K11296" s="42">
        <v>5.4596609766259956</v>
      </c>
      <c r="L11296" s="41">
        <v>1.7168251604959828E-4</v>
      </c>
      <c r="M11296" s="42">
        <v>5.1659840661575549</v>
      </c>
    </row>
    <row r="11297" spans="1:13" x14ac:dyDescent="0.2">
      <c r="A11297" s="84">
        <v>360</v>
      </c>
      <c r="B11297" s="85">
        <v>44620</v>
      </c>
      <c r="C11297" s="105">
        <v>11.39</v>
      </c>
      <c r="F11297" s="96">
        <v>1.38</v>
      </c>
      <c r="G11297" s="91">
        <v>6.3849999999999998</v>
      </c>
      <c r="H11297" s="41">
        <v>1.7194367933570653E-4</v>
      </c>
      <c r="I11297" s="42">
        <v>174.85866897212</v>
      </c>
      <c r="J11297" s="41">
        <v>1.773611111111111E-4</v>
      </c>
      <c r="K11297" s="42">
        <v>5.4598383377371071</v>
      </c>
      <c r="L11297" s="41">
        <v>1.7194367933570653E-4</v>
      </c>
      <c r="M11297" s="42">
        <v>5.1661560098368904</v>
      </c>
    </row>
    <row r="11298" spans="1:13" x14ac:dyDescent="0.2">
      <c r="A11298" s="84">
        <v>360</v>
      </c>
      <c r="B11298" s="85">
        <v>44621</v>
      </c>
      <c r="C11298" s="105">
        <v>11.43</v>
      </c>
      <c r="F11298" s="96">
        <v>1.38</v>
      </c>
      <c r="G11298" s="91">
        <v>6.4049999999999994</v>
      </c>
      <c r="H11298" s="41">
        <v>1.7246593247399744E-4</v>
      </c>
      <c r="I11298" s="42">
        <v>174.88882613551544</v>
      </c>
      <c r="J11298" s="41">
        <v>1.7791666666666664E-4</v>
      </c>
      <c r="K11298" s="42">
        <v>5.460016254403774</v>
      </c>
      <c r="L11298" s="41">
        <v>1.7246593247399744E-4</v>
      </c>
      <c r="M11298" s="42">
        <v>5.1663284757693644</v>
      </c>
    </row>
    <row r="11299" spans="1:13" x14ac:dyDescent="0.2">
      <c r="A11299" s="84">
        <v>360</v>
      </c>
      <c r="B11299" s="85">
        <v>44622</v>
      </c>
      <c r="C11299" s="105">
        <v>11.42</v>
      </c>
      <c r="F11299" s="96">
        <v>1.41</v>
      </c>
      <c r="G11299" s="91">
        <v>6.415</v>
      </c>
      <c r="H11299" s="41">
        <v>1.7272702233528392E-4</v>
      </c>
      <c r="I11299" s="42">
        <v>174.91903416169353</v>
      </c>
      <c r="J11299" s="41">
        <v>1.7819444444444445E-4</v>
      </c>
      <c r="K11299" s="42">
        <v>5.4601944488482186</v>
      </c>
      <c r="L11299" s="41">
        <v>1.7272702233528392E-4</v>
      </c>
      <c r="M11299" s="42">
        <v>5.1665012027917001</v>
      </c>
    </row>
    <row r="11300" spans="1:13" x14ac:dyDescent="0.2">
      <c r="A11300" s="84">
        <v>360</v>
      </c>
      <c r="B11300" s="85">
        <v>44623</v>
      </c>
      <c r="C11300" s="105">
        <v>11.4</v>
      </c>
      <c r="F11300" s="96">
        <v>1.41</v>
      </c>
      <c r="G11300" s="91">
        <v>6.4050000000000002</v>
      </c>
      <c r="H11300" s="41">
        <v>1.7246593247399744E-4</v>
      </c>
      <c r="I11300" s="42">
        <v>174.94920173602767</v>
      </c>
      <c r="J11300" s="41">
        <v>1.7791666666666666E-4</v>
      </c>
      <c r="K11300" s="42">
        <v>5.4603723655148855</v>
      </c>
      <c r="L11300" s="41">
        <v>1.7246593247399744E-4</v>
      </c>
      <c r="M11300" s="42">
        <v>5.1666736687241741</v>
      </c>
    </row>
    <row r="11301" spans="1:13" x14ac:dyDescent="0.2">
      <c r="A11301" s="84">
        <v>360</v>
      </c>
      <c r="B11301" s="85">
        <v>44624</v>
      </c>
      <c r="C11301" s="105">
        <v>11.41</v>
      </c>
      <c r="F11301" s="96">
        <v>1.41</v>
      </c>
      <c r="G11301" s="91">
        <v>6.41</v>
      </c>
      <c r="H11301" s="41">
        <v>1.7259648046330511E-4</v>
      </c>
      <c r="I11301" s="42">
        <v>174.97939735250719</v>
      </c>
      <c r="J11301" s="41">
        <v>1.7805555555555557E-4</v>
      </c>
      <c r="K11301" s="42">
        <v>5.4605504210704412</v>
      </c>
      <c r="L11301" s="41">
        <v>1.7259648046330511E-4</v>
      </c>
      <c r="M11301" s="42">
        <v>5.1668462652046374</v>
      </c>
    </row>
    <row r="11302" spans="1:13" x14ac:dyDescent="0.2">
      <c r="A11302" s="84">
        <v>360</v>
      </c>
      <c r="B11302" s="85">
        <v>44625</v>
      </c>
      <c r="C11302" s="105">
        <v>11.41</v>
      </c>
      <c r="F11302" s="96">
        <v>1.41</v>
      </c>
      <c r="G11302" s="91">
        <v>6.41</v>
      </c>
      <c r="H11302" s="41">
        <v>1.7259648046330511E-4</v>
      </c>
      <c r="I11302" s="42">
        <v>175.00959818064382</v>
      </c>
      <c r="J11302" s="41">
        <v>1.7805555555555557E-4</v>
      </c>
      <c r="K11302" s="42">
        <v>5.4607284766259969</v>
      </c>
      <c r="L11302" s="41">
        <v>1.7259648046330511E-4</v>
      </c>
      <c r="M11302" s="42">
        <v>5.1670188616851007</v>
      </c>
    </row>
    <row r="11303" spans="1:13" x14ac:dyDescent="0.2">
      <c r="A11303" s="84">
        <v>360</v>
      </c>
      <c r="B11303" s="85">
        <v>44626</v>
      </c>
      <c r="C11303" s="105">
        <v>11.41</v>
      </c>
      <c r="F11303" s="96">
        <v>1.41</v>
      </c>
      <c r="G11303" s="91">
        <v>6.41</v>
      </c>
      <c r="H11303" s="41">
        <v>1.7259648046330511E-4</v>
      </c>
      <c r="I11303" s="42">
        <v>175.03980422133711</v>
      </c>
      <c r="J11303" s="41">
        <v>1.7805555555555557E-4</v>
      </c>
      <c r="K11303" s="42">
        <v>5.4609065321815526</v>
      </c>
      <c r="L11303" s="41">
        <v>1.7259648046330511E-4</v>
      </c>
      <c r="M11303" s="42">
        <v>5.167191458165564</v>
      </c>
    </row>
    <row r="11304" spans="1:13" x14ac:dyDescent="0.2">
      <c r="A11304" s="84">
        <v>360</v>
      </c>
      <c r="B11304" s="85">
        <v>44627</v>
      </c>
      <c r="C11304" s="105">
        <v>11.43</v>
      </c>
      <c r="F11304" s="96">
        <v>1.42</v>
      </c>
      <c r="G11304" s="91">
        <v>6.4249999999999998</v>
      </c>
      <c r="H11304" s="41">
        <v>1.7298808773102969E-4</v>
      </c>
      <c r="I11304" s="42">
        <v>175.07008402234618</v>
      </c>
      <c r="J11304" s="41">
        <v>1.7847222222222223E-4</v>
      </c>
      <c r="K11304" s="42">
        <v>5.4610850044037749</v>
      </c>
      <c r="L11304" s="41">
        <v>1.7298808773102969E-4</v>
      </c>
      <c r="M11304" s="42">
        <v>5.1673644462532948</v>
      </c>
    </row>
    <row r="11305" spans="1:13" x14ac:dyDescent="0.2">
      <c r="A11305" s="84">
        <v>360</v>
      </c>
      <c r="B11305" s="85">
        <v>44628</v>
      </c>
      <c r="C11305" s="105">
        <v>11.41</v>
      </c>
      <c r="F11305" s="96">
        <v>1.43</v>
      </c>
      <c r="G11305" s="91">
        <v>6.42</v>
      </c>
      <c r="H11305" s="41">
        <v>1.7285755809104408E-4</v>
      </c>
      <c r="I11305" s="42">
        <v>175.10034620956509</v>
      </c>
      <c r="J11305" s="41">
        <v>1.7833333333333332E-4</v>
      </c>
      <c r="K11305" s="42">
        <v>5.4612633377371083</v>
      </c>
      <c r="L11305" s="41">
        <v>1.7285755809104408E-4</v>
      </c>
      <c r="M11305" s="42">
        <v>5.1675373038113861</v>
      </c>
    </row>
    <row r="11306" spans="1:13" x14ac:dyDescent="0.2">
      <c r="A11306" s="84">
        <v>360</v>
      </c>
      <c r="B11306" s="85">
        <v>44629</v>
      </c>
      <c r="C11306" s="105">
        <v>11.42</v>
      </c>
      <c r="F11306" s="96">
        <v>1.44</v>
      </c>
      <c r="G11306" s="91">
        <v>6.43</v>
      </c>
      <c r="H11306" s="41">
        <v>1.731186112554628E-4</v>
      </c>
      <c r="I11306" s="42">
        <v>175.13065933833124</v>
      </c>
      <c r="J11306" s="41">
        <v>1.786111111111111E-4</v>
      </c>
      <c r="K11306" s="42">
        <v>5.4614419488482193</v>
      </c>
      <c r="L11306" s="41">
        <v>1.731186112554628E-4</v>
      </c>
      <c r="M11306" s="42">
        <v>5.1677104224226413</v>
      </c>
    </row>
    <row r="11307" spans="1:13" x14ac:dyDescent="0.2">
      <c r="A11307" s="84">
        <v>360</v>
      </c>
      <c r="B11307" s="85">
        <v>44630</v>
      </c>
      <c r="C11307" s="105">
        <v>11.44</v>
      </c>
      <c r="F11307" s="96">
        <v>1.45</v>
      </c>
      <c r="G11307" s="91">
        <v>6.4449999999999994</v>
      </c>
      <c r="H11307" s="41">
        <v>1.7351014514321861E-4</v>
      </c>
      <c r="I11307" s="42">
        <v>175.16104628445206</v>
      </c>
      <c r="J11307" s="41">
        <v>1.7902777777777776E-4</v>
      </c>
      <c r="K11307" s="42">
        <v>5.4616209766259969</v>
      </c>
      <c r="L11307" s="41">
        <v>1.7351014514321861E-4</v>
      </c>
      <c r="M11307" s="42">
        <v>5.1678839325677846</v>
      </c>
    </row>
    <row r="11308" spans="1:13" x14ac:dyDescent="0.2">
      <c r="A11308" s="84">
        <v>360</v>
      </c>
      <c r="B11308" s="85">
        <v>44631</v>
      </c>
      <c r="C11308" s="105">
        <v>11.44</v>
      </c>
      <c r="F11308" s="96">
        <v>1.46</v>
      </c>
      <c r="G11308" s="91">
        <v>6.4499999999999993</v>
      </c>
      <c r="H11308" s="41">
        <v>1.7364064421232506E-4</v>
      </c>
      <c r="I11308" s="42">
        <v>175.19146136136979</v>
      </c>
      <c r="J11308" s="41">
        <v>1.7916666666666664E-4</v>
      </c>
      <c r="K11308" s="42">
        <v>5.4618001432926633</v>
      </c>
      <c r="L11308" s="41">
        <v>1.7364064421232506E-4</v>
      </c>
      <c r="M11308" s="42">
        <v>5.1680575732119971</v>
      </c>
    </row>
    <row r="11309" spans="1:13" x14ac:dyDescent="0.2">
      <c r="A11309" s="84">
        <v>360</v>
      </c>
      <c r="B11309" s="85">
        <v>44632</v>
      </c>
      <c r="C11309" s="105">
        <v>11.44</v>
      </c>
      <c r="F11309" s="96">
        <v>1.46</v>
      </c>
      <c r="G11309" s="91">
        <v>6.4499999999999993</v>
      </c>
      <c r="H11309" s="41">
        <v>1.7364064421232506E-4</v>
      </c>
      <c r="I11309" s="42">
        <v>175.22188171958106</v>
      </c>
      <c r="J11309" s="41">
        <v>1.7916666666666664E-4</v>
      </c>
      <c r="K11309" s="42">
        <v>5.4619793099593297</v>
      </c>
      <c r="L11309" s="41">
        <v>1.7364064421232506E-4</v>
      </c>
      <c r="M11309" s="42">
        <v>5.1682312138562096</v>
      </c>
    </row>
    <row r="11310" spans="1:13" x14ac:dyDescent="0.2">
      <c r="A11310" s="84">
        <v>360</v>
      </c>
      <c r="B11310" s="85">
        <v>44633</v>
      </c>
      <c r="C11310" s="105">
        <v>11.44</v>
      </c>
      <c r="F11310" s="96">
        <v>1.46</v>
      </c>
      <c r="G11310" s="91">
        <v>6.4499999999999993</v>
      </c>
      <c r="H11310" s="41">
        <v>1.7364064421232506E-4</v>
      </c>
      <c r="I11310" s="42">
        <v>175.25230736000296</v>
      </c>
      <c r="J11310" s="41">
        <v>1.7916666666666664E-4</v>
      </c>
      <c r="K11310" s="42">
        <v>5.4621584766259961</v>
      </c>
      <c r="L11310" s="41">
        <v>1.7364064421232506E-4</v>
      </c>
      <c r="M11310" s="42">
        <v>5.1684048545004222</v>
      </c>
    </row>
    <row r="11311" spans="1:13" x14ac:dyDescent="0.2">
      <c r="A11311" s="84">
        <v>360</v>
      </c>
      <c r="B11311" s="85">
        <v>44634</v>
      </c>
      <c r="C11311" s="105">
        <v>11.5</v>
      </c>
      <c r="F11311" s="96">
        <v>1.48</v>
      </c>
      <c r="G11311" s="91">
        <v>6.49</v>
      </c>
      <c r="H11311" s="41">
        <v>1.7468441676604662E-4</v>
      </c>
      <c r="I11311" s="42">
        <v>175.28292120710105</v>
      </c>
      <c r="J11311" s="41">
        <v>1.8027777777777779E-4</v>
      </c>
      <c r="K11311" s="42">
        <v>5.462338754403774</v>
      </c>
      <c r="L11311" s="41">
        <v>1.7468441676604662E-4</v>
      </c>
      <c r="M11311" s="42">
        <v>5.1685795389171885</v>
      </c>
    </row>
    <row r="11312" spans="1:13" x14ac:dyDescent="0.2">
      <c r="A11312" s="84">
        <v>360</v>
      </c>
      <c r="B11312" s="85">
        <v>44635</v>
      </c>
      <c r="C11312" s="105">
        <v>11.55</v>
      </c>
      <c r="F11312" s="96">
        <v>1.47</v>
      </c>
      <c r="G11312" s="91">
        <v>6.5100000000000007</v>
      </c>
      <c r="H11312" s="41">
        <v>1.7520615643662474E-4</v>
      </c>
      <c r="I11312" s="42">
        <v>175.31363185401474</v>
      </c>
      <c r="J11312" s="41">
        <v>1.8083333333333336E-4</v>
      </c>
      <c r="K11312" s="42">
        <v>5.4625195877371073</v>
      </c>
      <c r="L11312" s="41">
        <v>1.7520615643662474E-4</v>
      </c>
      <c r="M11312" s="42">
        <v>5.1687547450736249</v>
      </c>
    </row>
    <row r="11313" spans="1:13" x14ac:dyDescent="0.2">
      <c r="A11313" s="84">
        <v>360</v>
      </c>
      <c r="B11313" s="85">
        <v>44636</v>
      </c>
      <c r="C11313" s="105">
        <v>11.53</v>
      </c>
      <c r="F11313" s="96">
        <v>1.49</v>
      </c>
      <c r="G11313" s="91">
        <v>6.51</v>
      </c>
      <c r="H11313" s="41">
        <v>1.7520615643662474E-4</v>
      </c>
      <c r="I11313" s="42">
        <v>175.34434788162284</v>
      </c>
      <c r="J11313" s="41">
        <v>1.8083333333333333E-4</v>
      </c>
      <c r="K11313" s="42">
        <v>5.4627004210704406</v>
      </c>
      <c r="L11313" s="41">
        <v>1.7520615643662474E-4</v>
      </c>
      <c r="M11313" s="42">
        <v>5.1689299512300613</v>
      </c>
    </row>
    <row r="11314" spans="1:13" x14ac:dyDescent="0.2">
      <c r="A11314" s="84">
        <v>360</v>
      </c>
      <c r="B11314" s="85">
        <v>44637</v>
      </c>
      <c r="C11314" s="105">
        <v>11.53</v>
      </c>
      <c r="F11314" s="96">
        <v>1.5</v>
      </c>
      <c r="G11314" s="91">
        <v>6.5149999999999997</v>
      </c>
      <c r="H11314" s="41">
        <v>1.753365760888137E-4</v>
      </c>
      <c r="I11314" s="42">
        <v>175.37509215921693</v>
      </c>
      <c r="J11314" s="41">
        <v>1.8097222222222221E-4</v>
      </c>
      <c r="K11314" s="42">
        <v>5.4628813932926628</v>
      </c>
      <c r="L11314" s="41">
        <v>1.753365760888137E-4</v>
      </c>
      <c r="M11314" s="42">
        <v>5.1691052878061505</v>
      </c>
    </row>
    <row r="11315" spans="1:13" x14ac:dyDescent="0.2">
      <c r="A11315" s="84">
        <v>360</v>
      </c>
      <c r="B11315" s="85">
        <v>44638</v>
      </c>
      <c r="C11315" s="105">
        <v>11.53</v>
      </c>
      <c r="F11315" s="96">
        <v>1.49</v>
      </c>
      <c r="G11315" s="91">
        <v>6.51</v>
      </c>
      <c r="H11315" s="41">
        <v>1.7520615643662474E-4</v>
      </c>
      <c r="I11315" s="42">
        <v>175.40581895504886</v>
      </c>
      <c r="J11315" s="41">
        <v>1.8083333333333333E-4</v>
      </c>
      <c r="K11315" s="42">
        <v>5.4630622266259961</v>
      </c>
      <c r="L11315" s="41">
        <v>1.7520615643662474E-4</v>
      </c>
      <c r="M11315" s="42">
        <v>5.1692804939625869</v>
      </c>
    </row>
    <row r="11316" spans="1:13" x14ac:dyDescent="0.2">
      <c r="A11316" s="84">
        <v>360</v>
      </c>
      <c r="B11316" s="85">
        <v>44639</v>
      </c>
      <c r="C11316" s="105">
        <v>11.53</v>
      </c>
      <c r="F11316" s="96">
        <v>1.49</v>
      </c>
      <c r="G11316" s="91">
        <v>6.51</v>
      </c>
      <c r="H11316" s="41">
        <v>1.7520615643662474E-4</v>
      </c>
      <c r="I11316" s="42">
        <v>175.4365511344046</v>
      </c>
      <c r="J11316" s="41">
        <v>1.8083333333333333E-4</v>
      </c>
      <c r="K11316" s="42">
        <v>5.4632430599593294</v>
      </c>
      <c r="L11316" s="41">
        <v>1.7520615643662474E-4</v>
      </c>
      <c r="M11316" s="42">
        <v>5.1694557001190233</v>
      </c>
    </row>
    <row r="11317" spans="1:13" x14ac:dyDescent="0.2">
      <c r="A11317" s="84">
        <v>360</v>
      </c>
      <c r="B11317" s="85">
        <v>44640</v>
      </c>
      <c r="C11317" s="105">
        <v>11.53</v>
      </c>
      <c r="F11317" s="96">
        <v>1.49</v>
      </c>
      <c r="G11317" s="91">
        <v>6.51</v>
      </c>
      <c r="H11317" s="41">
        <v>1.7520615643662474E-4</v>
      </c>
      <c r="I11317" s="42">
        <v>175.46728869822735</v>
      </c>
      <c r="J11317" s="41">
        <v>1.8083333333333333E-4</v>
      </c>
      <c r="K11317" s="42">
        <v>5.4634238932926626</v>
      </c>
      <c r="L11317" s="41">
        <v>1.7520615643662474E-4</v>
      </c>
      <c r="M11317" s="42">
        <v>5.1696309062754597</v>
      </c>
    </row>
    <row r="11318" spans="1:13" x14ac:dyDescent="0.2">
      <c r="A11318" s="84">
        <v>360</v>
      </c>
      <c r="B11318" s="85">
        <v>44641</v>
      </c>
      <c r="C11318" s="105">
        <v>11.55</v>
      </c>
      <c r="F11318" s="96">
        <v>1.5</v>
      </c>
      <c r="G11318" s="91">
        <v>6.5250000000000004</v>
      </c>
      <c r="H11318" s="41">
        <v>1.7559739707917466E-4</v>
      </c>
      <c r="I11318" s="42">
        <v>175.4981002973953</v>
      </c>
      <c r="J11318" s="41">
        <v>1.8125000000000001E-4</v>
      </c>
      <c r="K11318" s="42">
        <v>5.4636051432926624</v>
      </c>
      <c r="L11318" s="41">
        <v>1.7559739707917466E-4</v>
      </c>
      <c r="M11318" s="42">
        <v>5.1698065036725387</v>
      </c>
    </row>
    <row r="11319" spans="1:13" x14ac:dyDescent="0.2">
      <c r="A11319" s="84">
        <v>360</v>
      </c>
      <c r="B11319" s="85">
        <v>44642</v>
      </c>
      <c r="C11319" s="105">
        <v>11.57</v>
      </c>
      <c r="F11319" s="96">
        <v>1.5</v>
      </c>
      <c r="G11319" s="91">
        <v>6.5350000000000001</v>
      </c>
      <c r="H11319" s="41">
        <v>1.7585819365395494E-4</v>
      </c>
      <c r="I11319" s="42">
        <v>175.52896307630328</v>
      </c>
      <c r="J11319" s="41">
        <v>1.8152777777777777E-4</v>
      </c>
      <c r="K11319" s="42">
        <v>5.4637866710704399</v>
      </c>
      <c r="L11319" s="41">
        <v>1.7585819365395494E-4</v>
      </c>
      <c r="M11319" s="42">
        <v>5.1699823618661931</v>
      </c>
    </row>
    <row r="11320" spans="1:13" x14ac:dyDescent="0.2">
      <c r="A11320" s="84">
        <v>360</v>
      </c>
      <c r="B11320" s="85">
        <v>44643</v>
      </c>
      <c r="C11320" s="105">
        <v>11.58</v>
      </c>
      <c r="F11320" s="96">
        <v>1.51</v>
      </c>
      <c r="G11320" s="91">
        <v>6.5449999999999999</v>
      </c>
      <c r="H11320" s="41">
        <v>1.7611896581826159E-4</v>
      </c>
      <c r="I11320" s="42">
        <v>175.55987705575143</v>
      </c>
      <c r="J11320" s="41">
        <v>1.8180555555555555E-4</v>
      </c>
      <c r="K11320" s="42">
        <v>5.4639684766259951</v>
      </c>
      <c r="L11320" s="41">
        <v>1.7611896581826159E-4</v>
      </c>
      <c r="M11320" s="42">
        <v>5.1701584808320113</v>
      </c>
    </row>
    <row r="11321" spans="1:13" x14ac:dyDescent="0.2">
      <c r="A11321" s="84">
        <v>360</v>
      </c>
      <c r="B11321" s="85">
        <v>44644</v>
      </c>
      <c r="C11321" s="105">
        <v>11.59</v>
      </c>
      <c r="F11321" s="96">
        <v>1.5</v>
      </c>
      <c r="G11321" s="91">
        <v>6.5449999999999999</v>
      </c>
      <c r="H11321" s="41">
        <v>1.7611896581826159E-4</v>
      </c>
      <c r="I11321" s="42">
        <v>175.59079647973766</v>
      </c>
      <c r="J11321" s="41">
        <v>1.8180555555555555E-4</v>
      </c>
      <c r="K11321" s="42">
        <v>5.4641502821815502</v>
      </c>
      <c r="L11321" s="41">
        <v>1.7611896581826159E-4</v>
      </c>
      <c r="M11321" s="42">
        <v>5.1703345997978296</v>
      </c>
    </row>
    <row r="11322" spans="1:13" x14ac:dyDescent="0.2">
      <c r="A11322" s="84">
        <v>360</v>
      </c>
      <c r="B11322" s="85">
        <v>44645</v>
      </c>
      <c r="C11322" s="105">
        <v>11.6</v>
      </c>
      <c r="F11322" s="96">
        <v>1.5</v>
      </c>
      <c r="G11322" s="91">
        <v>6.55</v>
      </c>
      <c r="H11322" s="41">
        <v>1.7624934274773629E-4</v>
      </c>
      <c r="I11322" s="42">
        <v>175.62174424220976</v>
      </c>
      <c r="J11322" s="41">
        <v>1.8194444444444443E-4</v>
      </c>
      <c r="K11322" s="42">
        <v>5.464332226625995</v>
      </c>
      <c r="L11322" s="41">
        <v>1.7624934274773629E-4</v>
      </c>
      <c r="M11322" s="42">
        <v>5.1705108491405776</v>
      </c>
    </row>
    <row r="11323" spans="1:13" x14ac:dyDescent="0.2">
      <c r="A11323" s="84">
        <v>360</v>
      </c>
      <c r="B11323" s="85">
        <v>44646</v>
      </c>
      <c r="C11323" s="105">
        <v>11.6</v>
      </c>
      <c r="F11323" s="96">
        <v>1.5</v>
      </c>
      <c r="G11323" s="91">
        <v>6.55</v>
      </c>
      <c r="H11323" s="41">
        <v>1.7624934274773629E-4</v>
      </c>
      <c r="I11323" s="42">
        <v>175.65269745920466</v>
      </c>
      <c r="J11323" s="41">
        <v>1.8194444444444443E-4</v>
      </c>
      <c r="K11323" s="42">
        <v>5.4645141710704399</v>
      </c>
      <c r="L11323" s="41">
        <v>1.7624934274773629E-4</v>
      </c>
      <c r="M11323" s="42">
        <v>5.1706870984833255</v>
      </c>
    </row>
    <row r="11324" spans="1:13" x14ac:dyDescent="0.2">
      <c r="A11324" s="84">
        <v>360</v>
      </c>
      <c r="B11324" s="85">
        <v>44647</v>
      </c>
      <c r="C11324" s="105">
        <v>11.6</v>
      </c>
      <c r="F11324" s="96">
        <v>1.5</v>
      </c>
      <c r="G11324" s="91">
        <v>6.55</v>
      </c>
      <c r="H11324" s="41">
        <v>1.7624934274773629E-4</v>
      </c>
      <c r="I11324" s="42">
        <v>175.6836561316837</v>
      </c>
      <c r="J11324" s="41">
        <v>1.8194444444444443E-4</v>
      </c>
      <c r="K11324" s="42">
        <v>5.4646961155148848</v>
      </c>
      <c r="L11324" s="41">
        <v>1.7624934274773629E-4</v>
      </c>
      <c r="M11324" s="42">
        <v>5.1708633478260735</v>
      </c>
    </row>
    <row r="11325" spans="1:13" x14ac:dyDescent="0.2">
      <c r="A11325" s="84">
        <v>360</v>
      </c>
      <c r="B11325" s="85">
        <v>44648</v>
      </c>
      <c r="C11325" s="105">
        <v>11.62</v>
      </c>
      <c r="F11325" s="96">
        <v>1.5</v>
      </c>
      <c r="G11325" s="91">
        <v>6.56</v>
      </c>
      <c r="H11325" s="41">
        <v>1.7651007830421506E-4</v>
      </c>
      <c r="I11325" s="42">
        <v>175.71466606758429</v>
      </c>
      <c r="J11325" s="41">
        <v>1.8222222222222221E-4</v>
      </c>
      <c r="K11325" s="42">
        <v>5.4648783377371073</v>
      </c>
      <c r="L11325" s="41">
        <v>1.7651007830421506E-4</v>
      </c>
      <c r="M11325" s="42">
        <v>5.1710398579043773</v>
      </c>
    </row>
    <row r="11326" spans="1:13" x14ac:dyDescent="0.2">
      <c r="A11326" s="84">
        <v>360</v>
      </c>
      <c r="B11326" s="85">
        <v>44649</v>
      </c>
      <c r="C11326" s="105">
        <v>11.67</v>
      </c>
      <c r="F11326" s="96">
        <v>1.5</v>
      </c>
      <c r="G11326" s="91">
        <v>6.585</v>
      </c>
      <c r="H11326" s="41">
        <v>1.7716181045890345E-4</v>
      </c>
      <c r="I11326" s="42">
        <v>175.74579599594901</v>
      </c>
      <c r="J11326" s="41">
        <v>1.8291666666666668E-4</v>
      </c>
      <c r="K11326" s="42">
        <v>5.465061254403774</v>
      </c>
      <c r="L11326" s="41">
        <v>1.7716181045890345E-4</v>
      </c>
      <c r="M11326" s="42">
        <v>5.1712170197148364</v>
      </c>
    </row>
    <row r="11327" spans="1:13" x14ac:dyDescent="0.2">
      <c r="A11327" s="84">
        <v>360</v>
      </c>
      <c r="B11327" s="85">
        <v>44650</v>
      </c>
      <c r="C11327" s="105">
        <v>11.69</v>
      </c>
      <c r="F11327" s="96">
        <v>1.5</v>
      </c>
      <c r="G11327" s="91">
        <v>6.5949999999999998</v>
      </c>
      <c r="H11327" s="41">
        <v>1.7742246063789935E-4</v>
      </c>
      <c r="I11327" s="42">
        <v>175.77697724752139</v>
      </c>
      <c r="J11327" s="41">
        <v>1.8319444444444443E-4</v>
      </c>
      <c r="K11327" s="42">
        <v>5.4652444488482184</v>
      </c>
      <c r="L11327" s="41">
        <v>1.7742246063789935E-4</v>
      </c>
      <c r="M11327" s="42">
        <v>5.1713944421754743</v>
      </c>
    </row>
    <row r="11328" spans="1:13" x14ac:dyDescent="0.2">
      <c r="A11328" s="84">
        <v>360</v>
      </c>
      <c r="B11328" s="85">
        <v>44651</v>
      </c>
      <c r="C11328" s="105">
        <v>11.75</v>
      </c>
      <c r="F11328" s="96">
        <v>1.5</v>
      </c>
      <c r="G11328" s="91">
        <v>6.625</v>
      </c>
      <c r="H11328" s="41">
        <v>1.782042648932336E-4</v>
      </c>
      <c r="I11328" s="42">
        <v>175.80830145453695</v>
      </c>
      <c r="J11328" s="41">
        <v>1.8402777777777778E-4</v>
      </c>
      <c r="K11328" s="42">
        <v>5.4654284766259957</v>
      </c>
      <c r="L11328" s="41">
        <v>1.782042648932336E-4</v>
      </c>
      <c r="M11328" s="42">
        <v>5.1715726464403673</v>
      </c>
    </row>
    <row r="11329" spans="1:13" x14ac:dyDescent="0.2">
      <c r="A11329" s="84">
        <v>360</v>
      </c>
      <c r="B11329" s="85">
        <v>44652</v>
      </c>
      <c r="C11329" s="105">
        <v>11.86</v>
      </c>
      <c r="F11329" s="96">
        <v>1.47</v>
      </c>
      <c r="G11329" s="91">
        <v>6.665</v>
      </c>
      <c r="H11329" s="41">
        <v>1.7924632941368479E-4</v>
      </c>
      <c r="I11329" s="42">
        <v>175.83981444725313</v>
      </c>
      <c r="J11329" s="41">
        <v>1.851388888888889E-4</v>
      </c>
      <c r="K11329" s="42">
        <v>5.4656136155148847</v>
      </c>
      <c r="L11329" s="41">
        <v>1.7924632941368479E-4</v>
      </c>
      <c r="M11329" s="42">
        <v>5.1717518927697812</v>
      </c>
    </row>
    <row r="11330" spans="1:13" x14ac:dyDescent="0.2">
      <c r="A11330" s="84">
        <v>360</v>
      </c>
      <c r="B11330" s="85">
        <v>44653</v>
      </c>
      <c r="C11330" s="105">
        <v>11.86</v>
      </c>
      <c r="F11330" s="96">
        <v>1.47</v>
      </c>
      <c r="G11330" s="91">
        <v>6.665</v>
      </c>
      <c r="H11330" s="41">
        <v>1.7924632941368479E-4</v>
      </c>
      <c r="I11330" s="42">
        <v>175.87133308855758</v>
      </c>
      <c r="J11330" s="41">
        <v>1.851388888888889E-4</v>
      </c>
      <c r="K11330" s="42">
        <v>5.4657987544037736</v>
      </c>
      <c r="L11330" s="41">
        <v>1.7924632941368479E-4</v>
      </c>
      <c r="M11330" s="42">
        <v>5.1719311390991951</v>
      </c>
    </row>
    <row r="11331" spans="1:13" x14ac:dyDescent="0.2">
      <c r="A11331" s="84">
        <v>360</v>
      </c>
      <c r="B11331" s="85">
        <v>44654</v>
      </c>
      <c r="C11331" s="105">
        <v>11.86</v>
      </c>
      <c r="F11331" s="96">
        <v>1.47</v>
      </c>
      <c r="G11331" s="91">
        <v>6.665</v>
      </c>
      <c r="H11331" s="41">
        <v>1.7924632941368479E-4</v>
      </c>
      <c r="I11331" s="42">
        <v>175.9028573794628</v>
      </c>
      <c r="J11331" s="41">
        <v>1.851388888888889E-4</v>
      </c>
      <c r="K11331" s="42">
        <v>5.4659838932926625</v>
      </c>
      <c r="L11331" s="41">
        <v>1.7924632941368479E-4</v>
      </c>
      <c r="M11331" s="42">
        <v>5.172110385428609</v>
      </c>
    </row>
    <row r="11332" spans="1:13" x14ac:dyDescent="0.2">
      <c r="A11332" s="84">
        <v>360</v>
      </c>
      <c r="B11332" s="85">
        <v>44655</v>
      </c>
      <c r="C11332" s="105">
        <v>11.85</v>
      </c>
      <c r="F11332" s="96">
        <v>1.48</v>
      </c>
      <c r="G11332" s="91">
        <v>6.665</v>
      </c>
      <c r="H11332" s="41">
        <v>1.7924632941368479E-4</v>
      </c>
      <c r="I11332" s="42">
        <v>175.93438732098144</v>
      </c>
      <c r="J11332" s="41">
        <v>1.851388888888889E-4</v>
      </c>
      <c r="K11332" s="42">
        <v>5.4661690321815515</v>
      </c>
      <c r="L11332" s="41">
        <v>1.7924632941368479E-4</v>
      </c>
      <c r="M11332" s="42">
        <v>5.1722896317580229</v>
      </c>
    </row>
    <row r="11333" spans="1:13" x14ac:dyDescent="0.2">
      <c r="A11333" s="84">
        <v>360</v>
      </c>
      <c r="B11333" s="85">
        <v>44656</v>
      </c>
      <c r="C11333" s="105">
        <v>11.75</v>
      </c>
      <c r="F11333" s="96">
        <v>1.48</v>
      </c>
      <c r="G11333" s="91">
        <v>6.6150000000000002</v>
      </c>
      <c r="H11333" s="41">
        <v>1.7794368785040149E-4</v>
      </c>
      <c r="I11333" s="42">
        <v>175.96569373468105</v>
      </c>
      <c r="J11333" s="41">
        <v>1.8374999999999999E-4</v>
      </c>
      <c r="K11333" s="42">
        <v>5.4663527821815512</v>
      </c>
      <c r="L11333" s="41">
        <v>1.7794368785040149E-4</v>
      </c>
      <c r="M11333" s="42">
        <v>5.1724675754458733</v>
      </c>
    </row>
    <row r="11334" spans="1:13" x14ac:dyDescent="0.2">
      <c r="A11334" s="84">
        <v>360</v>
      </c>
      <c r="B11334" s="85">
        <v>44657</v>
      </c>
      <c r="C11334" s="105">
        <v>11.71</v>
      </c>
      <c r="F11334" s="96">
        <v>1.5</v>
      </c>
      <c r="G11334" s="91">
        <v>6.6050000000000004</v>
      </c>
      <c r="H11334" s="41">
        <v>1.7768308643351105E-4</v>
      </c>
      <c r="I11334" s="42">
        <v>175.99695986225024</v>
      </c>
      <c r="J11334" s="41">
        <v>1.8347222222222224E-4</v>
      </c>
      <c r="K11334" s="42">
        <v>5.4665362544037732</v>
      </c>
      <c r="L11334" s="41">
        <v>1.7768308643351105E-4</v>
      </c>
      <c r="M11334" s="42">
        <v>5.1726452585323068</v>
      </c>
    </row>
    <row r="11335" spans="1:13" x14ac:dyDescent="0.2">
      <c r="A11335" s="84">
        <v>360</v>
      </c>
      <c r="B11335" s="85">
        <v>44658</v>
      </c>
      <c r="C11335" s="105">
        <v>11.69</v>
      </c>
      <c r="F11335" s="96">
        <v>1.52</v>
      </c>
      <c r="G11335" s="91">
        <v>6.6049999999999995</v>
      </c>
      <c r="H11335" s="41">
        <v>1.7768308643351105E-4</v>
      </c>
      <c r="I11335" s="42">
        <v>176.02823154528147</v>
      </c>
      <c r="J11335" s="41">
        <v>1.8347222222222221E-4</v>
      </c>
      <c r="K11335" s="42">
        <v>5.4667197266259953</v>
      </c>
      <c r="L11335" s="41">
        <v>1.7768308643351105E-4</v>
      </c>
      <c r="M11335" s="42">
        <v>5.1728229416187403</v>
      </c>
    </row>
    <row r="11336" spans="1:13" x14ac:dyDescent="0.2">
      <c r="A11336" s="84">
        <v>360</v>
      </c>
      <c r="B11336" s="85">
        <v>44659</v>
      </c>
      <c r="C11336" s="105">
        <v>11.7</v>
      </c>
      <c r="F11336" s="96">
        <v>1.52</v>
      </c>
      <c r="G11336" s="91">
        <v>6.6099999999999994</v>
      </c>
      <c r="H11336" s="41">
        <v>1.7781339018907438E-4</v>
      </c>
      <c r="I11336" s="42">
        <v>176.05953172190152</v>
      </c>
      <c r="J11336" s="41">
        <v>1.8361111111111109E-4</v>
      </c>
      <c r="K11336" s="42">
        <v>5.4669033377371061</v>
      </c>
      <c r="L11336" s="41">
        <v>1.7781339018907438E-4</v>
      </c>
      <c r="M11336" s="42">
        <v>5.1730007550089292</v>
      </c>
    </row>
    <row r="11337" spans="1:13" x14ac:dyDescent="0.2">
      <c r="A11337" s="84">
        <v>360</v>
      </c>
      <c r="B11337" s="85">
        <v>44660</v>
      </c>
      <c r="C11337" s="105">
        <v>11.7</v>
      </c>
      <c r="F11337" s="96">
        <v>1.52</v>
      </c>
      <c r="G11337" s="91">
        <v>6.6099999999999994</v>
      </c>
      <c r="H11337" s="41">
        <v>1.7781339018907438E-4</v>
      </c>
      <c r="I11337" s="42">
        <v>176.0908374641121</v>
      </c>
      <c r="J11337" s="41">
        <v>1.8361111111111109E-4</v>
      </c>
      <c r="K11337" s="42">
        <v>5.467086948848217</v>
      </c>
      <c r="L11337" s="41">
        <v>1.7781339018907438E-4</v>
      </c>
      <c r="M11337" s="42">
        <v>5.173178568399118</v>
      </c>
    </row>
    <row r="11338" spans="1:13" x14ac:dyDescent="0.2">
      <c r="A11338" s="84">
        <v>360</v>
      </c>
      <c r="B11338" s="85">
        <v>44661</v>
      </c>
      <c r="C11338" s="105">
        <v>11.7</v>
      </c>
      <c r="F11338" s="96">
        <v>1.52</v>
      </c>
      <c r="G11338" s="91">
        <v>6.6099999999999994</v>
      </c>
      <c r="H11338" s="41">
        <v>1.7781339018907438E-4</v>
      </c>
      <c r="I11338" s="42">
        <v>176.12214877290282</v>
      </c>
      <c r="J11338" s="41">
        <v>1.8361111111111109E-4</v>
      </c>
      <c r="K11338" s="42">
        <v>5.4672705599593279</v>
      </c>
      <c r="L11338" s="41">
        <v>1.7781339018907438E-4</v>
      </c>
      <c r="M11338" s="42">
        <v>5.1733563817893069</v>
      </c>
    </row>
    <row r="11339" spans="1:13" x14ac:dyDescent="0.2">
      <c r="A11339" s="84">
        <v>360</v>
      </c>
      <c r="B11339" s="85">
        <v>44662</v>
      </c>
      <c r="C11339" s="105">
        <v>11.74</v>
      </c>
      <c r="F11339" s="96">
        <v>1.56</v>
      </c>
      <c r="G11339" s="91">
        <v>6.65</v>
      </c>
      <c r="H11339" s="41">
        <v>1.7885560089303532E-4</v>
      </c>
      <c r="I11339" s="42">
        <v>176.15364920565216</v>
      </c>
      <c r="J11339" s="41">
        <v>1.8472222222222224E-4</v>
      </c>
      <c r="K11339" s="42">
        <v>5.4674552821815503</v>
      </c>
      <c r="L11339" s="41">
        <v>1.7885560089303532E-4</v>
      </c>
      <c r="M11339" s="42">
        <v>5.1735352373902002</v>
      </c>
    </row>
    <row r="11340" spans="1:13" x14ac:dyDescent="0.2">
      <c r="A11340" s="84">
        <v>360</v>
      </c>
      <c r="B11340" s="85">
        <v>44663</v>
      </c>
      <c r="C11340" s="105">
        <v>11.82</v>
      </c>
      <c r="F11340" s="96">
        <v>1.56</v>
      </c>
      <c r="G11340" s="91">
        <v>6.69</v>
      </c>
      <c r="H11340" s="41">
        <v>1.7989742186541591E-4</v>
      </c>
      <c r="I11340" s="42">
        <v>176.18533879299645</v>
      </c>
      <c r="J11340" s="41">
        <v>1.8583333333333334E-4</v>
      </c>
      <c r="K11340" s="42">
        <v>5.4676411155148834</v>
      </c>
      <c r="L11340" s="41">
        <v>1.7989742186541591E-4</v>
      </c>
      <c r="M11340" s="42">
        <v>5.1737151348120651</v>
      </c>
    </row>
    <row r="11341" spans="1:13" x14ac:dyDescent="0.2">
      <c r="A11341" s="84">
        <v>360</v>
      </c>
      <c r="B11341" s="85">
        <v>44664</v>
      </c>
      <c r="C11341" s="105">
        <v>11.83</v>
      </c>
      <c r="F11341" s="96">
        <v>1.57</v>
      </c>
      <c r="G11341" s="91">
        <v>6.7</v>
      </c>
      <c r="H11341" s="41">
        <v>1.8015781624725058E-4</v>
      </c>
      <c r="I11341" s="42">
        <v>176.21707995888818</v>
      </c>
      <c r="J11341" s="41">
        <v>1.8611111111111112E-4</v>
      </c>
      <c r="K11341" s="42">
        <v>5.4678272266259942</v>
      </c>
      <c r="L11341" s="41">
        <v>1.8015781624725058E-4</v>
      </c>
      <c r="M11341" s="42">
        <v>5.1738952926283126</v>
      </c>
    </row>
    <row r="11342" spans="1:13" x14ac:dyDescent="0.2">
      <c r="A11342" s="84">
        <v>360</v>
      </c>
      <c r="B11342" s="85">
        <v>44665</v>
      </c>
      <c r="C11342" s="105">
        <v>11.83</v>
      </c>
      <c r="F11342" s="96">
        <v>1.57</v>
      </c>
      <c r="G11342" s="91">
        <v>6.7</v>
      </c>
      <c r="H11342" s="41">
        <v>1.8015781624725058E-4</v>
      </c>
      <c r="I11342" s="42">
        <v>176.24882684319903</v>
      </c>
      <c r="J11342" s="41">
        <v>1.8611111111111112E-4</v>
      </c>
      <c r="K11342" s="42">
        <v>5.468013337737105</v>
      </c>
      <c r="L11342" s="41">
        <v>1.8015781624725058E-4</v>
      </c>
      <c r="M11342" s="42">
        <v>5.1740754504445601</v>
      </c>
    </row>
    <row r="11343" spans="1:13" x14ac:dyDescent="0.2">
      <c r="A11343" s="84">
        <v>360</v>
      </c>
      <c r="B11343" s="85">
        <v>44666</v>
      </c>
      <c r="C11343" s="105">
        <v>11.83</v>
      </c>
      <c r="F11343" s="96">
        <v>1.57</v>
      </c>
      <c r="G11343" s="91">
        <v>6.7</v>
      </c>
      <c r="H11343" s="41">
        <v>1.8015781624725058E-4</v>
      </c>
      <c r="I11343" s="42">
        <v>176.28057944695922</v>
      </c>
      <c r="J11343" s="41">
        <v>1.8611111111111112E-4</v>
      </c>
      <c r="K11343" s="42">
        <v>5.4681994488482157</v>
      </c>
      <c r="L11343" s="41">
        <v>1.8015781624725058E-4</v>
      </c>
      <c r="M11343" s="42">
        <v>5.1742556082608075</v>
      </c>
    </row>
    <row r="11344" spans="1:13" x14ac:dyDescent="0.2">
      <c r="A11344" s="84">
        <v>360</v>
      </c>
      <c r="B11344" s="85">
        <v>44667</v>
      </c>
      <c r="C11344" s="105">
        <v>11.83</v>
      </c>
      <c r="F11344" s="96">
        <v>1.57</v>
      </c>
      <c r="G11344" s="91">
        <v>6.7</v>
      </c>
      <c r="H11344" s="41">
        <v>1.8015781624725058E-4</v>
      </c>
      <c r="I11344" s="42">
        <v>176.3123377711992</v>
      </c>
      <c r="J11344" s="41">
        <v>1.8611111111111112E-4</v>
      </c>
      <c r="K11344" s="42">
        <v>5.4683855599593265</v>
      </c>
      <c r="L11344" s="41">
        <v>1.8015781624725058E-4</v>
      </c>
      <c r="M11344" s="42">
        <v>5.174435766077055</v>
      </c>
    </row>
    <row r="11345" spans="1:13" x14ac:dyDescent="0.2">
      <c r="A11345" s="84">
        <v>360</v>
      </c>
      <c r="B11345" s="85">
        <v>44668</v>
      </c>
      <c r="C11345" s="105">
        <v>11.83</v>
      </c>
      <c r="F11345" s="96">
        <v>1.57</v>
      </c>
      <c r="G11345" s="91">
        <v>6.7</v>
      </c>
      <c r="H11345" s="41">
        <v>1.8015781624725058E-4</v>
      </c>
      <c r="I11345" s="42">
        <v>176.34410181694949</v>
      </c>
      <c r="J11345" s="41">
        <v>1.8611111111111112E-4</v>
      </c>
      <c r="K11345" s="42">
        <v>5.4685716710704373</v>
      </c>
      <c r="L11345" s="41">
        <v>1.8015781624725058E-4</v>
      </c>
      <c r="M11345" s="42">
        <v>5.1746159238933025</v>
      </c>
    </row>
    <row r="11346" spans="1:13" x14ac:dyDescent="0.2">
      <c r="A11346" s="84">
        <v>360</v>
      </c>
      <c r="B11346" s="85">
        <v>44669</v>
      </c>
      <c r="C11346" s="105">
        <v>11.84</v>
      </c>
      <c r="F11346" s="96">
        <v>1.58</v>
      </c>
      <c r="G11346" s="91">
        <v>6.71</v>
      </c>
      <c r="H11346" s="41">
        <v>1.8041818629366269E-4</v>
      </c>
      <c r="I11346" s="42">
        <v>176.3759174999629</v>
      </c>
      <c r="J11346" s="41">
        <v>1.8638888888888888E-4</v>
      </c>
      <c r="K11346" s="42">
        <v>5.4687580599593257</v>
      </c>
      <c r="L11346" s="41">
        <v>1.8041818629366269E-4</v>
      </c>
      <c r="M11346" s="42">
        <v>5.1747963420795964</v>
      </c>
    </row>
    <row r="11347" spans="1:13" x14ac:dyDescent="0.2">
      <c r="A11347" s="84">
        <v>360</v>
      </c>
      <c r="B11347" s="85">
        <v>44670</v>
      </c>
      <c r="C11347" s="105">
        <v>11.88</v>
      </c>
      <c r="F11347" s="96">
        <v>1.59</v>
      </c>
      <c r="G11347" s="91">
        <v>6.7350000000000003</v>
      </c>
      <c r="H11347" s="41">
        <v>1.8106900497194545E-4</v>
      </c>
      <c r="I11347" s="42">
        <v>176.40785371184563</v>
      </c>
      <c r="J11347" s="41">
        <v>1.8708333333333335E-4</v>
      </c>
      <c r="K11347" s="42">
        <v>5.4689451432926592</v>
      </c>
      <c r="L11347" s="41">
        <v>1.8106900497194545E-4</v>
      </c>
      <c r="M11347" s="42">
        <v>5.1749774110845683</v>
      </c>
    </row>
    <row r="11348" spans="1:13" x14ac:dyDescent="0.2">
      <c r="A11348" s="84">
        <v>360</v>
      </c>
      <c r="B11348" s="85">
        <v>44671</v>
      </c>
      <c r="C11348" s="105">
        <v>11.89</v>
      </c>
      <c r="F11348" s="96">
        <v>1.61</v>
      </c>
      <c r="G11348" s="91">
        <v>6.75</v>
      </c>
      <c r="H11348" s="41">
        <v>1.8145942321590169E-4</v>
      </c>
      <c r="I11348" s="42">
        <v>176.43986457923094</v>
      </c>
      <c r="J11348" s="41">
        <v>1.875E-4</v>
      </c>
      <c r="K11348" s="42">
        <v>5.4691326432926592</v>
      </c>
      <c r="L11348" s="41">
        <v>1.8145942321590169E-4</v>
      </c>
      <c r="M11348" s="42">
        <v>5.1751588705077847</v>
      </c>
    </row>
    <row r="11349" spans="1:13" x14ac:dyDescent="0.2">
      <c r="A11349" s="84">
        <v>360</v>
      </c>
      <c r="B11349" s="85">
        <v>44672</v>
      </c>
      <c r="C11349" s="105">
        <v>11.86</v>
      </c>
      <c r="F11349" s="96">
        <v>1.61</v>
      </c>
      <c r="G11349" s="91">
        <v>6.7349999999999994</v>
      </c>
      <c r="H11349" s="41">
        <v>1.8106900497194545E-4</v>
      </c>
      <c r="I11349" s="42">
        <v>176.47181236994768</v>
      </c>
      <c r="J11349" s="41">
        <v>1.8708333333333332E-4</v>
      </c>
      <c r="K11349" s="42">
        <v>5.4693197266259928</v>
      </c>
      <c r="L11349" s="41">
        <v>1.8106900497194545E-4</v>
      </c>
      <c r="M11349" s="42">
        <v>5.1753399395127566</v>
      </c>
    </row>
    <row r="11350" spans="1:13" x14ac:dyDescent="0.2">
      <c r="A11350" s="84">
        <v>360</v>
      </c>
      <c r="B11350" s="85">
        <v>44673</v>
      </c>
      <c r="C11350" s="105">
        <v>11.87</v>
      </c>
      <c r="F11350" s="96">
        <v>1.63</v>
      </c>
      <c r="G11350" s="91">
        <v>6.75</v>
      </c>
      <c r="H11350" s="41">
        <v>1.8145942321590169E-4</v>
      </c>
      <c r="I11350" s="42">
        <v>176.50383484323419</v>
      </c>
      <c r="J11350" s="41">
        <v>1.875E-4</v>
      </c>
      <c r="K11350" s="42">
        <v>5.4695072266259928</v>
      </c>
      <c r="L11350" s="41">
        <v>1.8145942321590169E-4</v>
      </c>
      <c r="M11350" s="42">
        <v>5.1755213989359721</v>
      </c>
    </row>
    <row r="11351" spans="1:13" x14ac:dyDescent="0.2">
      <c r="A11351" s="84">
        <v>360</v>
      </c>
      <c r="B11351" s="85">
        <v>44674</v>
      </c>
      <c r="C11351" s="105">
        <v>11.87</v>
      </c>
      <c r="F11351" s="96">
        <v>1.63</v>
      </c>
      <c r="G11351" s="91">
        <v>6.75</v>
      </c>
      <c r="H11351" s="41">
        <v>1.8145942321590169E-4</v>
      </c>
      <c r="I11351" s="42">
        <v>176.53586312730025</v>
      </c>
      <c r="J11351" s="41">
        <v>1.875E-4</v>
      </c>
      <c r="K11351" s="42">
        <v>5.4696947266259928</v>
      </c>
      <c r="L11351" s="41">
        <v>1.8145942321590169E-4</v>
      </c>
      <c r="M11351" s="42">
        <v>5.1757028583591875</v>
      </c>
    </row>
    <row r="11352" spans="1:13" x14ac:dyDescent="0.2">
      <c r="A11352" s="84">
        <v>360</v>
      </c>
      <c r="B11352" s="85">
        <v>44675</v>
      </c>
      <c r="C11352" s="105">
        <v>11.87</v>
      </c>
      <c r="F11352" s="96">
        <v>1.63</v>
      </c>
      <c r="G11352" s="91">
        <v>6.75</v>
      </c>
      <c r="H11352" s="41">
        <v>1.8145942321590169E-4</v>
      </c>
      <c r="I11352" s="42">
        <v>176.56789722320025</v>
      </c>
      <c r="J11352" s="41">
        <v>1.875E-4</v>
      </c>
      <c r="K11352" s="42">
        <v>5.4698822266259928</v>
      </c>
      <c r="L11352" s="41">
        <v>1.8145942321590169E-4</v>
      </c>
      <c r="M11352" s="42">
        <v>5.175884317782403</v>
      </c>
    </row>
    <row r="11353" spans="1:13" x14ac:dyDescent="0.2">
      <c r="A11353" s="84">
        <v>360</v>
      </c>
      <c r="B11353" s="85">
        <v>44676</v>
      </c>
      <c r="C11353" s="105">
        <v>11.92</v>
      </c>
      <c r="F11353" s="96">
        <v>1.63</v>
      </c>
      <c r="G11353" s="91">
        <v>6.7750000000000004</v>
      </c>
      <c r="H11353" s="41">
        <v>1.8210999873358169E-4</v>
      </c>
      <c r="I11353" s="42">
        <v>176.60005200273994</v>
      </c>
      <c r="J11353" s="41">
        <v>1.8819444444444444E-4</v>
      </c>
      <c r="K11353" s="42">
        <v>5.470070421070437</v>
      </c>
      <c r="L11353" s="41">
        <v>1.8210999873358169E-4</v>
      </c>
      <c r="M11353" s="42">
        <v>5.1760664277811363</v>
      </c>
    </row>
    <row r="11354" spans="1:13" x14ac:dyDescent="0.2">
      <c r="A11354" s="84">
        <v>360</v>
      </c>
      <c r="B11354" s="85">
        <v>44677</v>
      </c>
      <c r="C11354" s="105">
        <v>12.01</v>
      </c>
      <c r="F11354" s="96">
        <v>1.63</v>
      </c>
      <c r="G11354" s="91">
        <v>6.82</v>
      </c>
      <c r="H11354" s="41">
        <v>1.8328065196770993E-4</v>
      </c>
      <c r="I11354" s="42">
        <v>176.63241937540855</v>
      </c>
      <c r="J11354" s="41">
        <v>1.8944444444444445E-4</v>
      </c>
      <c r="K11354" s="42">
        <v>5.4702598655148815</v>
      </c>
      <c r="L11354" s="41">
        <v>1.8328065196770993E-4</v>
      </c>
      <c r="M11354" s="42">
        <v>5.1762497084331045</v>
      </c>
    </row>
    <row r="11355" spans="1:13" x14ac:dyDescent="0.2">
      <c r="A11355" s="84">
        <v>360</v>
      </c>
      <c r="B11355" s="85">
        <v>44678</v>
      </c>
      <c r="C11355" s="105">
        <v>12.03</v>
      </c>
      <c r="F11355" s="96">
        <v>1.66</v>
      </c>
      <c r="G11355" s="91">
        <v>6.8449999999999998</v>
      </c>
      <c r="H11355" s="41">
        <v>1.8393080239142989E-4</v>
      </c>
      <c r="I11355" s="42">
        <v>176.66490751803261</v>
      </c>
      <c r="J11355" s="41">
        <v>1.9013888888888889E-4</v>
      </c>
      <c r="K11355" s="42">
        <v>5.4704500044037703</v>
      </c>
      <c r="L11355" s="41">
        <v>1.8393080239142989E-4</v>
      </c>
      <c r="M11355" s="42">
        <v>5.1764336392354959</v>
      </c>
    </row>
    <row r="11356" spans="1:13" x14ac:dyDescent="0.2">
      <c r="A11356" s="84">
        <v>360</v>
      </c>
      <c r="B11356" s="85">
        <v>44679</v>
      </c>
      <c r="C11356" s="105">
        <v>12.02</v>
      </c>
      <c r="F11356" s="96">
        <v>1.67</v>
      </c>
      <c r="G11356" s="91">
        <v>6.8449999999999998</v>
      </c>
      <c r="H11356" s="41">
        <v>1.8393080239142989E-4</v>
      </c>
      <c r="I11356" s="42">
        <v>176.6974016362268</v>
      </c>
      <c r="J11356" s="41">
        <v>1.9013888888888889E-4</v>
      </c>
      <c r="K11356" s="42">
        <v>5.470640143292659</v>
      </c>
      <c r="L11356" s="41">
        <v>1.8393080239142989E-4</v>
      </c>
      <c r="M11356" s="42">
        <v>5.1766175700378874</v>
      </c>
    </row>
    <row r="11357" spans="1:13" x14ac:dyDescent="0.2">
      <c r="A11357" s="84">
        <v>360</v>
      </c>
      <c r="B11357" s="85">
        <v>44680</v>
      </c>
      <c r="C11357" s="105">
        <v>12.02</v>
      </c>
      <c r="F11357" s="96">
        <v>1.71</v>
      </c>
      <c r="G11357" s="91">
        <v>6.8650000000000002</v>
      </c>
      <c r="H11357" s="41">
        <v>1.8445081351448067E-4</v>
      </c>
      <c r="I11357" s="42">
        <v>176.7299936157045</v>
      </c>
      <c r="J11357" s="41">
        <v>1.9069444444444445E-4</v>
      </c>
      <c r="K11357" s="42">
        <v>5.4708308377371031</v>
      </c>
      <c r="L11357" s="41">
        <v>1.8445081351448067E-4</v>
      </c>
      <c r="M11357" s="42">
        <v>5.1768020208514018</v>
      </c>
    </row>
    <row r="11358" spans="1:13" x14ac:dyDescent="0.2">
      <c r="A11358" s="84">
        <v>360</v>
      </c>
      <c r="B11358" s="85">
        <v>44681</v>
      </c>
      <c r="C11358" s="105">
        <v>12.02</v>
      </c>
      <c r="F11358" s="96">
        <v>1.71</v>
      </c>
      <c r="G11358" s="91">
        <v>6.8650000000000002</v>
      </c>
      <c r="H11358" s="41">
        <v>1.8445081351448067E-4</v>
      </c>
      <c r="I11358" s="42">
        <v>176.76259160679933</v>
      </c>
      <c r="J11358" s="41">
        <v>1.9069444444444445E-4</v>
      </c>
      <c r="K11358" s="42">
        <v>5.4710215321815472</v>
      </c>
      <c r="L11358" s="41">
        <v>1.8445081351448067E-4</v>
      </c>
      <c r="M11358" s="42">
        <v>5.1769864716649163</v>
      </c>
    </row>
    <row r="11359" spans="1:13" x14ac:dyDescent="0.2">
      <c r="A11359" s="84">
        <v>360</v>
      </c>
      <c r="B11359" s="85">
        <v>44682</v>
      </c>
      <c r="C11359" s="105">
        <v>12.02</v>
      </c>
      <c r="F11359" s="96">
        <v>1.71</v>
      </c>
      <c r="G11359" s="91">
        <v>6.8650000000000002</v>
      </c>
      <c r="H11359" s="41">
        <v>1.8445081351448067E-4</v>
      </c>
      <c r="I11359" s="42">
        <v>176.79519561062014</v>
      </c>
      <c r="J11359" s="41">
        <v>1.9069444444444445E-4</v>
      </c>
      <c r="K11359" s="42">
        <v>5.4712122266259913</v>
      </c>
      <c r="L11359" s="41">
        <v>1.8445081351448067E-4</v>
      </c>
      <c r="M11359" s="42">
        <v>5.1771709224784308</v>
      </c>
    </row>
    <row r="11360" spans="1:13" x14ac:dyDescent="0.2">
      <c r="A11360" s="84">
        <v>360</v>
      </c>
      <c r="B11360" s="85">
        <v>44683</v>
      </c>
      <c r="C11360" s="105">
        <v>12.04</v>
      </c>
      <c r="F11360" s="96">
        <v>1.69</v>
      </c>
      <c r="G11360" s="91">
        <v>6.8649999999999993</v>
      </c>
      <c r="H11360" s="41">
        <v>1.8445081351448067E-4</v>
      </c>
      <c r="I11360" s="42">
        <v>176.82780562827597</v>
      </c>
      <c r="J11360" s="41">
        <v>1.9069444444444442E-4</v>
      </c>
      <c r="K11360" s="42">
        <v>5.4714029210704354</v>
      </c>
      <c r="L11360" s="41">
        <v>1.8445081351448067E-4</v>
      </c>
      <c r="M11360" s="42">
        <v>5.1773553732919453</v>
      </c>
    </row>
    <row r="11361" spans="1:13" x14ac:dyDescent="0.2">
      <c r="A11361" s="84">
        <v>360</v>
      </c>
      <c r="B11361" s="85">
        <v>44684</v>
      </c>
      <c r="C11361" s="105">
        <v>12.01</v>
      </c>
      <c r="F11361" s="96">
        <v>1.72</v>
      </c>
      <c r="G11361" s="91">
        <v>6.8650000000000002</v>
      </c>
      <c r="H11361" s="41">
        <v>1.8445081351448067E-4</v>
      </c>
      <c r="I11361" s="42">
        <v>176.86042166087609</v>
      </c>
      <c r="J11361" s="41">
        <v>1.9069444444444445E-4</v>
      </c>
      <c r="K11361" s="42">
        <v>5.4715936155148794</v>
      </c>
      <c r="L11361" s="41">
        <v>1.8445081351448067E-4</v>
      </c>
      <c r="M11361" s="42">
        <v>5.1775398241054598</v>
      </c>
    </row>
    <row r="11362" spans="1:13" x14ac:dyDescent="0.2">
      <c r="A11362" s="84">
        <v>360</v>
      </c>
      <c r="B11362" s="85">
        <v>44685</v>
      </c>
      <c r="C11362" s="105">
        <v>12.01</v>
      </c>
      <c r="F11362" s="96">
        <v>1.72</v>
      </c>
      <c r="G11362" s="91">
        <v>6.8650000000000002</v>
      </c>
      <c r="H11362" s="41">
        <v>1.8445081351448067E-4</v>
      </c>
      <c r="I11362" s="42">
        <v>176.89304370952993</v>
      </c>
      <c r="J11362" s="41">
        <v>1.9069444444444445E-4</v>
      </c>
      <c r="K11362" s="42">
        <v>5.4717843099593235</v>
      </c>
      <c r="L11362" s="41">
        <v>1.8445081351448067E-4</v>
      </c>
      <c r="M11362" s="42">
        <v>5.1777242749189742</v>
      </c>
    </row>
    <row r="11363" spans="1:13" x14ac:dyDescent="0.2">
      <c r="A11363" s="84">
        <v>360</v>
      </c>
      <c r="B11363" s="85">
        <v>44686</v>
      </c>
      <c r="C11363" s="105">
        <v>12.02</v>
      </c>
      <c r="F11363" s="96">
        <v>1.74</v>
      </c>
      <c r="G11363" s="91">
        <v>6.88</v>
      </c>
      <c r="H11363" s="41">
        <v>1.8484075817104539E-4</v>
      </c>
      <c r="I11363" s="42">
        <v>176.92574075384439</v>
      </c>
      <c r="J11363" s="41">
        <v>1.9111111111111111E-4</v>
      </c>
      <c r="K11363" s="42">
        <v>5.471975421070435</v>
      </c>
      <c r="L11363" s="41">
        <v>1.8484075817104539E-4</v>
      </c>
      <c r="M11363" s="42">
        <v>5.1779091156771457</v>
      </c>
    </row>
    <row r="11364" spans="1:13" x14ac:dyDescent="0.2">
      <c r="A11364" s="84">
        <v>360</v>
      </c>
      <c r="B11364" s="85">
        <v>44687</v>
      </c>
      <c r="C11364" s="105">
        <v>11.95</v>
      </c>
      <c r="F11364" s="96">
        <v>1.75</v>
      </c>
      <c r="G11364" s="91">
        <v>6.85</v>
      </c>
      <c r="H11364" s="41">
        <v>1.8406081427202459E-4</v>
      </c>
      <c r="I11364" s="42">
        <v>176.95830584975323</v>
      </c>
      <c r="J11364" s="41">
        <v>1.9027777777777776E-4</v>
      </c>
      <c r="K11364" s="42">
        <v>5.4721656988482126</v>
      </c>
      <c r="L11364" s="41">
        <v>1.8406081427202459E-4</v>
      </c>
      <c r="M11364" s="42">
        <v>5.1780931764914175</v>
      </c>
    </row>
    <row r="11365" spans="1:13" x14ac:dyDescent="0.2">
      <c r="A11365" s="84">
        <v>360</v>
      </c>
      <c r="B11365" s="85">
        <v>44688</v>
      </c>
      <c r="C11365" s="105">
        <v>11.95</v>
      </c>
      <c r="F11365" s="96">
        <v>1.75</v>
      </c>
      <c r="G11365" s="91">
        <v>6.85</v>
      </c>
      <c r="H11365" s="41">
        <v>1.8406081427202459E-4</v>
      </c>
      <c r="I11365" s="42">
        <v>176.99087693962014</v>
      </c>
      <c r="J11365" s="41">
        <v>1.9027777777777776E-4</v>
      </c>
      <c r="K11365" s="42">
        <v>5.4723559766259902</v>
      </c>
      <c r="L11365" s="41">
        <v>1.8406081427202459E-4</v>
      </c>
      <c r="M11365" s="42">
        <v>5.1782772373056893</v>
      </c>
    </row>
    <row r="11366" spans="1:13" x14ac:dyDescent="0.2">
      <c r="A11366" s="84">
        <v>360</v>
      </c>
      <c r="B11366" s="85">
        <v>44689</v>
      </c>
      <c r="C11366" s="105">
        <v>11.95</v>
      </c>
      <c r="F11366" s="96">
        <v>1.75</v>
      </c>
      <c r="G11366" s="91">
        <v>6.85</v>
      </c>
      <c r="H11366" s="41">
        <v>1.8406081427202459E-4</v>
      </c>
      <c r="I11366" s="42">
        <v>177.02345402454836</v>
      </c>
      <c r="J11366" s="41">
        <v>1.9027777777777776E-4</v>
      </c>
      <c r="K11366" s="42">
        <v>5.4725462544037677</v>
      </c>
      <c r="L11366" s="41">
        <v>1.8406081427202459E-4</v>
      </c>
      <c r="M11366" s="42">
        <v>5.1784612981199611</v>
      </c>
    </row>
    <row r="11367" spans="1:13" x14ac:dyDescent="0.2">
      <c r="A11367" s="84">
        <v>360</v>
      </c>
      <c r="B11367" s="85">
        <v>44690</v>
      </c>
      <c r="C11367" s="105">
        <v>11.95</v>
      </c>
      <c r="F11367" s="96">
        <v>1.79</v>
      </c>
      <c r="G11367" s="91">
        <v>6.8699999999999992</v>
      </c>
      <c r="H11367" s="41">
        <v>1.8458080113092912E-4</v>
      </c>
      <c r="I11367" s="42">
        <v>177.05612915551117</v>
      </c>
      <c r="J11367" s="41">
        <v>1.908333333333333E-4</v>
      </c>
      <c r="K11367" s="42">
        <v>5.4727370877371007</v>
      </c>
      <c r="L11367" s="41">
        <v>1.8458080113092912E-4</v>
      </c>
      <c r="M11367" s="42">
        <v>5.1786458789210918</v>
      </c>
    </row>
    <row r="11368" spans="1:13" x14ac:dyDescent="0.2">
      <c r="A11368" s="84">
        <v>360</v>
      </c>
      <c r="B11368" s="85">
        <v>44691</v>
      </c>
      <c r="C11368" s="105">
        <v>12.04</v>
      </c>
      <c r="F11368" s="96">
        <v>1.82</v>
      </c>
      <c r="G11368" s="91">
        <v>6.93</v>
      </c>
      <c r="H11368" s="41">
        <v>1.8614017965723484E-4</v>
      </c>
      <c r="I11368" s="42">
        <v>177.08908641520159</v>
      </c>
      <c r="J11368" s="41">
        <v>1.9249999999999999E-4</v>
      </c>
      <c r="K11368" s="42">
        <v>5.4729295877371005</v>
      </c>
      <c r="L11368" s="41">
        <v>1.8614017965723484E-4</v>
      </c>
      <c r="M11368" s="42">
        <v>5.1788320191007493</v>
      </c>
    </row>
    <row r="11369" spans="1:13" x14ac:dyDescent="0.2">
      <c r="A11369" s="84">
        <v>360</v>
      </c>
      <c r="B11369" s="85">
        <v>44692</v>
      </c>
      <c r="C11369" s="105">
        <v>12.05</v>
      </c>
      <c r="F11369" s="96">
        <v>1.83</v>
      </c>
      <c r="G11369" s="91">
        <v>6.94</v>
      </c>
      <c r="H11369" s="41">
        <v>1.8639999124347995E-4</v>
      </c>
      <c r="I11369" s="42">
        <v>177.12209581935869</v>
      </c>
      <c r="J11369" s="41">
        <v>1.927777777777778E-4</v>
      </c>
      <c r="K11369" s="42">
        <v>5.473122365514878</v>
      </c>
      <c r="L11369" s="41">
        <v>1.8639999124347995E-4</v>
      </c>
      <c r="M11369" s="42">
        <v>5.1790184190919923</v>
      </c>
    </row>
    <row r="11370" spans="1:13" x14ac:dyDescent="0.2">
      <c r="A11370" s="84">
        <v>360</v>
      </c>
      <c r="B11370" s="85">
        <v>44693</v>
      </c>
      <c r="C11370" s="105">
        <v>12.06</v>
      </c>
      <c r="F11370" s="96">
        <v>1.83</v>
      </c>
      <c r="G11370" s="91">
        <v>6.9450000000000003</v>
      </c>
      <c r="H11370" s="41">
        <v>1.8652988795131442E-4</v>
      </c>
      <c r="I11370" s="42">
        <v>177.15513438404557</v>
      </c>
      <c r="J11370" s="41">
        <v>1.9291666666666668E-4</v>
      </c>
      <c r="K11370" s="42">
        <v>5.4733152821815443</v>
      </c>
      <c r="L11370" s="41">
        <v>1.8652988795131442E-4</v>
      </c>
      <c r="M11370" s="42">
        <v>5.1792049489799439</v>
      </c>
    </row>
    <row r="11371" spans="1:13" x14ac:dyDescent="0.2">
      <c r="A11371" s="84">
        <v>360</v>
      </c>
      <c r="B11371" s="85">
        <v>44694</v>
      </c>
      <c r="C11371" s="105">
        <v>12.06</v>
      </c>
      <c r="F11371" s="96">
        <v>1.83</v>
      </c>
      <c r="G11371" s="91">
        <v>6.9450000000000003</v>
      </c>
      <c r="H11371" s="41">
        <v>1.8652988795131442E-4</v>
      </c>
      <c r="I11371" s="42">
        <v>177.18817911141221</v>
      </c>
      <c r="J11371" s="41">
        <v>1.9291666666666668E-4</v>
      </c>
      <c r="K11371" s="42">
        <v>5.4735081988482106</v>
      </c>
      <c r="L11371" s="41">
        <v>1.8652988795131442E-4</v>
      </c>
      <c r="M11371" s="42">
        <v>5.1793914788678954</v>
      </c>
    </row>
    <row r="11372" spans="1:13" x14ac:dyDescent="0.2">
      <c r="A11372" s="84">
        <v>360</v>
      </c>
      <c r="B11372" s="85">
        <v>44695</v>
      </c>
      <c r="C11372" s="105">
        <v>12.06</v>
      </c>
      <c r="F11372" s="96">
        <v>1.83</v>
      </c>
      <c r="G11372" s="91">
        <v>6.9450000000000003</v>
      </c>
      <c r="H11372" s="41">
        <v>1.8652988795131442E-4</v>
      </c>
      <c r="I11372" s="42">
        <v>177.22123000260817</v>
      </c>
      <c r="J11372" s="41">
        <v>1.9291666666666668E-4</v>
      </c>
      <c r="K11372" s="42">
        <v>5.4737011155148769</v>
      </c>
      <c r="L11372" s="41">
        <v>1.8652988795131442E-4</v>
      </c>
      <c r="M11372" s="42">
        <v>5.179578008755847</v>
      </c>
    </row>
    <row r="11373" spans="1:13" x14ac:dyDescent="0.2">
      <c r="A11373" s="84">
        <v>360</v>
      </c>
      <c r="B11373" s="85">
        <v>44696</v>
      </c>
      <c r="C11373" s="105">
        <v>12.06</v>
      </c>
      <c r="F11373" s="96">
        <v>1.83</v>
      </c>
      <c r="G11373" s="91">
        <v>6.9450000000000003</v>
      </c>
      <c r="H11373" s="41">
        <v>1.8652988795131442E-4</v>
      </c>
      <c r="I11373" s="42">
        <v>177.25428705878315</v>
      </c>
      <c r="J11373" s="41">
        <v>1.9291666666666668E-4</v>
      </c>
      <c r="K11373" s="42">
        <v>5.4738940321815432</v>
      </c>
      <c r="L11373" s="41">
        <v>1.8652988795131442E-4</v>
      </c>
      <c r="M11373" s="42">
        <v>5.1797645386437985</v>
      </c>
    </row>
    <row r="11374" spans="1:13" x14ac:dyDescent="0.2">
      <c r="A11374" s="84">
        <v>360</v>
      </c>
      <c r="B11374" s="85">
        <v>44697</v>
      </c>
      <c r="C11374" s="105">
        <v>12.12</v>
      </c>
      <c r="F11374" s="96">
        <v>1.86</v>
      </c>
      <c r="G11374" s="91">
        <v>6.9899999999999993</v>
      </c>
      <c r="H11374" s="41">
        <v>1.8769868586776539E-4</v>
      </c>
      <c r="I11374" s="42">
        <v>177.28755745552851</v>
      </c>
      <c r="J11374" s="41">
        <v>1.9416666666666665E-4</v>
      </c>
      <c r="K11374" s="42">
        <v>5.47408819884821</v>
      </c>
      <c r="L11374" s="41">
        <v>1.8769868586776539E-4</v>
      </c>
      <c r="M11374" s="42">
        <v>5.1799522373296663</v>
      </c>
    </row>
    <row r="11375" spans="1:13" x14ac:dyDescent="0.2">
      <c r="A11375" s="84">
        <v>360</v>
      </c>
      <c r="B11375" s="85">
        <v>44698</v>
      </c>
      <c r="C11375" s="105">
        <v>12.18</v>
      </c>
      <c r="F11375" s="96">
        <v>1.88</v>
      </c>
      <c r="G11375" s="91">
        <v>7.0299999999999994</v>
      </c>
      <c r="H11375" s="41">
        <v>1.8873720587064824E-4</v>
      </c>
      <c r="I11375" s="42">
        <v>177.32101821375829</v>
      </c>
      <c r="J11375" s="41">
        <v>1.9527777777777775E-4</v>
      </c>
      <c r="K11375" s="42">
        <v>5.4742834766259874</v>
      </c>
      <c r="L11375" s="41">
        <v>1.8873720587064824E-4</v>
      </c>
      <c r="M11375" s="42">
        <v>5.1801409745355365</v>
      </c>
    </row>
    <row r="11376" spans="1:13" x14ac:dyDescent="0.2">
      <c r="A11376" s="84">
        <v>360</v>
      </c>
      <c r="B11376" s="85">
        <v>44699</v>
      </c>
      <c r="C11376" s="105">
        <v>12.18</v>
      </c>
      <c r="F11376" s="96">
        <v>1.89</v>
      </c>
      <c r="G11376" s="91">
        <v>7.0350000000000001</v>
      </c>
      <c r="H11376" s="41">
        <v>1.8886699365605608E-4</v>
      </c>
      <c r="I11376" s="42">
        <v>177.35450830138035</v>
      </c>
      <c r="J11376" s="41">
        <v>1.9541666666666668E-4</v>
      </c>
      <c r="K11376" s="42">
        <v>5.4744788932926536</v>
      </c>
      <c r="L11376" s="41">
        <v>1.8886699365605608E-4</v>
      </c>
      <c r="M11376" s="42">
        <v>5.1803298415291925</v>
      </c>
    </row>
    <row r="11377" spans="1:13" x14ac:dyDescent="0.2">
      <c r="A11377" s="84">
        <v>360</v>
      </c>
      <c r="B11377" s="85">
        <v>44700</v>
      </c>
      <c r="C11377" s="105">
        <v>12.17</v>
      </c>
      <c r="F11377" s="96">
        <v>1.89</v>
      </c>
      <c r="G11377" s="91">
        <v>7.03</v>
      </c>
      <c r="H11377" s="41">
        <v>1.8873720587064824E-4</v>
      </c>
      <c r="I11377" s="42">
        <v>177.38798169572573</v>
      </c>
      <c r="J11377" s="41">
        <v>1.9527777777777778E-4</v>
      </c>
      <c r="K11377" s="42">
        <v>5.474674171070431</v>
      </c>
      <c r="L11377" s="41">
        <v>1.8873720587064824E-4</v>
      </c>
      <c r="M11377" s="42">
        <v>5.1805185787350627</v>
      </c>
    </row>
    <row r="11378" spans="1:13" x14ac:dyDescent="0.2">
      <c r="A11378" s="84">
        <v>360</v>
      </c>
      <c r="B11378" s="85">
        <v>44701</v>
      </c>
      <c r="C11378" s="105">
        <v>12.18</v>
      </c>
      <c r="F11378" s="96">
        <v>1.89</v>
      </c>
      <c r="G11378" s="91">
        <v>7.0350000000000001</v>
      </c>
      <c r="H11378" s="41">
        <v>1.8886699365605608E-4</v>
      </c>
      <c r="I11378" s="42">
        <v>177.42148443053932</v>
      </c>
      <c r="J11378" s="41">
        <v>1.9541666666666668E-4</v>
      </c>
      <c r="K11378" s="42">
        <v>5.4748695877370972</v>
      </c>
      <c r="L11378" s="41">
        <v>1.8886699365605608E-4</v>
      </c>
      <c r="M11378" s="42">
        <v>5.1807074457287188</v>
      </c>
    </row>
    <row r="11379" spans="1:13" x14ac:dyDescent="0.2">
      <c r="A11379" s="84">
        <v>360</v>
      </c>
      <c r="B11379" s="85">
        <v>44702</v>
      </c>
      <c r="C11379" s="105">
        <v>12.18</v>
      </c>
      <c r="F11379" s="96">
        <v>1.89</v>
      </c>
      <c r="G11379" s="91">
        <v>7.0350000000000001</v>
      </c>
      <c r="H11379" s="41">
        <v>1.8886699365605608E-4</v>
      </c>
      <c r="I11379" s="42">
        <v>177.4549934929137</v>
      </c>
      <c r="J11379" s="41">
        <v>1.9541666666666668E-4</v>
      </c>
      <c r="K11379" s="42">
        <v>5.4750650044037634</v>
      </c>
      <c r="L11379" s="41">
        <v>1.8886699365605608E-4</v>
      </c>
      <c r="M11379" s="42">
        <v>5.1808963127223748</v>
      </c>
    </row>
    <row r="11380" spans="1:13" x14ac:dyDescent="0.2">
      <c r="A11380" s="84">
        <v>360</v>
      </c>
      <c r="B11380" s="85">
        <v>44703</v>
      </c>
      <c r="C11380" s="105">
        <v>12.18</v>
      </c>
      <c r="F11380" s="96">
        <v>1.89</v>
      </c>
      <c r="G11380" s="91">
        <v>7.0350000000000001</v>
      </c>
      <c r="H11380" s="41">
        <v>1.8886699365605608E-4</v>
      </c>
      <c r="I11380" s="42">
        <v>177.48850888404397</v>
      </c>
      <c r="J11380" s="41">
        <v>1.9541666666666668E-4</v>
      </c>
      <c r="K11380" s="42">
        <v>5.4752604210704297</v>
      </c>
      <c r="L11380" s="41">
        <v>1.8886699365605608E-4</v>
      </c>
      <c r="M11380" s="42">
        <v>5.1810851797160309</v>
      </c>
    </row>
    <row r="11381" spans="1:13" x14ac:dyDescent="0.2">
      <c r="A11381" s="84">
        <v>360</v>
      </c>
      <c r="B11381" s="85">
        <v>44704</v>
      </c>
      <c r="C11381" s="105">
        <v>12.15</v>
      </c>
      <c r="F11381" s="96">
        <v>1.91</v>
      </c>
      <c r="G11381" s="91">
        <v>7.03</v>
      </c>
      <c r="H11381" s="41">
        <v>1.8873720587064824E-4</v>
      </c>
      <c r="I11381" s="42">
        <v>177.52200756928488</v>
      </c>
      <c r="J11381" s="41">
        <v>1.9527777777777778E-4</v>
      </c>
      <c r="K11381" s="42">
        <v>5.475455698848207</v>
      </c>
      <c r="L11381" s="41">
        <v>1.8873720587064824E-4</v>
      </c>
      <c r="M11381" s="42">
        <v>5.1812739169219011</v>
      </c>
    </row>
    <row r="11382" spans="1:13" x14ac:dyDescent="0.2">
      <c r="A11382" s="84">
        <v>360</v>
      </c>
      <c r="B11382" s="85">
        <v>44705</v>
      </c>
      <c r="C11382" s="105">
        <v>12.2</v>
      </c>
      <c r="F11382" s="96">
        <v>1.93</v>
      </c>
      <c r="G11382" s="91">
        <v>7.0649999999999995</v>
      </c>
      <c r="H11382" s="41">
        <v>1.8964559342471432E-4</v>
      </c>
      <c r="I11382" s="42">
        <v>177.55567383575629</v>
      </c>
      <c r="J11382" s="41">
        <v>1.9624999999999997E-4</v>
      </c>
      <c r="K11382" s="42">
        <v>5.4756519488482072</v>
      </c>
      <c r="L11382" s="41">
        <v>1.8964559342471432E-4</v>
      </c>
      <c r="M11382" s="42">
        <v>5.1814635625153258</v>
      </c>
    </row>
    <row r="11383" spans="1:13" x14ac:dyDescent="0.2">
      <c r="A11383" s="84">
        <v>360</v>
      </c>
      <c r="B11383" s="85">
        <v>44706</v>
      </c>
      <c r="C11383" s="105">
        <v>12.22</v>
      </c>
      <c r="F11383" s="96">
        <v>1.93</v>
      </c>
      <c r="G11383" s="91">
        <v>7.0750000000000002</v>
      </c>
      <c r="H11383" s="41">
        <v>1.8990507833493986E-4</v>
      </c>
      <c r="I11383" s="42">
        <v>177.58939255990489</v>
      </c>
      <c r="J11383" s="41">
        <v>1.9652777777777778E-4</v>
      </c>
      <c r="K11383" s="42">
        <v>5.475848476625985</v>
      </c>
      <c r="L11383" s="41">
        <v>1.8990507833493986E-4</v>
      </c>
      <c r="M11383" s="42">
        <v>5.1816534675936605</v>
      </c>
    </row>
    <row r="11384" spans="1:13" x14ac:dyDescent="0.2">
      <c r="A11384" s="84">
        <v>360</v>
      </c>
      <c r="B11384" s="85">
        <v>44707</v>
      </c>
      <c r="C11384" s="105">
        <v>12.26</v>
      </c>
      <c r="F11384" s="96">
        <v>1.97</v>
      </c>
      <c r="G11384" s="91">
        <v>7.1150000000000002</v>
      </c>
      <c r="H11384" s="41">
        <v>1.9094277636577672E-4</v>
      </c>
      <c r="I11384" s="42">
        <v>177.6233019715734</v>
      </c>
      <c r="J11384" s="41">
        <v>1.9763888888888891E-4</v>
      </c>
      <c r="K11384" s="42">
        <v>5.4760461155148734</v>
      </c>
      <c r="L11384" s="41">
        <v>1.9094277636577672E-4</v>
      </c>
      <c r="M11384" s="42">
        <v>5.1818444103700259</v>
      </c>
    </row>
    <row r="11385" spans="1:13" x14ac:dyDescent="0.2">
      <c r="A11385" s="84">
        <v>360</v>
      </c>
      <c r="B11385" s="85">
        <v>44708</v>
      </c>
      <c r="C11385" s="105">
        <v>12.28</v>
      </c>
      <c r="F11385" s="96">
        <v>1.97</v>
      </c>
      <c r="G11385" s="91">
        <v>7.125</v>
      </c>
      <c r="H11385" s="41">
        <v>1.9120214049372919E-4</v>
      </c>
      <c r="I11385" s="42">
        <v>177.65726392711193</v>
      </c>
      <c r="J11385" s="41">
        <v>1.9791666666666666E-4</v>
      </c>
      <c r="K11385" s="42">
        <v>5.4762440321815404</v>
      </c>
      <c r="L11385" s="41">
        <v>1.9120214049372919E-4</v>
      </c>
      <c r="M11385" s="42">
        <v>5.1820356125105196</v>
      </c>
    </row>
    <row r="11386" spans="1:13" x14ac:dyDescent="0.2">
      <c r="A11386" s="84">
        <v>360</v>
      </c>
      <c r="B11386" s="85">
        <v>44709</v>
      </c>
      <c r="C11386" s="105">
        <v>12.28</v>
      </c>
      <c r="F11386" s="96">
        <v>1.97</v>
      </c>
      <c r="G11386" s="91">
        <v>7.125</v>
      </c>
      <c r="H11386" s="41">
        <v>1.9120214049372919E-4</v>
      </c>
      <c r="I11386" s="42">
        <v>177.69123237624905</v>
      </c>
      <c r="J11386" s="41">
        <v>1.9791666666666666E-4</v>
      </c>
      <c r="K11386" s="42">
        <v>5.4764419488482075</v>
      </c>
      <c r="L11386" s="41">
        <v>1.9120214049372919E-4</v>
      </c>
      <c r="M11386" s="42">
        <v>5.1822268146510133</v>
      </c>
    </row>
    <row r="11387" spans="1:13" x14ac:dyDescent="0.2">
      <c r="A11387" s="84">
        <v>360</v>
      </c>
      <c r="B11387" s="85">
        <v>44710</v>
      </c>
      <c r="C11387" s="105">
        <v>12.28</v>
      </c>
      <c r="F11387" s="96">
        <v>1.97</v>
      </c>
      <c r="G11387" s="91">
        <v>7.125</v>
      </c>
      <c r="H11387" s="41">
        <v>1.9120214049372919E-4</v>
      </c>
      <c r="I11387" s="42">
        <v>177.72520732022636</v>
      </c>
      <c r="J11387" s="41">
        <v>1.9791666666666666E-4</v>
      </c>
      <c r="K11387" s="42">
        <v>5.4766398655148745</v>
      </c>
      <c r="L11387" s="41">
        <v>1.9120214049372919E-4</v>
      </c>
      <c r="M11387" s="42">
        <v>5.182418016791507</v>
      </c>
    </row>
    <row r="11388" spans="1:13" x14ac:dyDescent="0.2">
      <c r="A11388" s="84">
        <v>360</v>
      </c>
      <c r="B11388" s="85">
        <v>44711</v>
      </c>
      <c r="C11388" s="105">
        <v>12.35</v>
      </c>
      <c r="F11388" s="96">
        <v>1.99</v>
      </c>
      <c r="G11388" s="91">
        <v>7.17</v>
      </c>
      <c r="H11388" s="41">
        <v>1.9236898036423256E-4</v>
      </c>
      <c r="I11388" s="42">
        <v>177.75939613714357</v>
      </c>
      <c r="J11388" s="41">
        <v>1.9916666666666667E-4</v>
      </c>
      <c r="K11388" s="42">
        <v>5.476839032181541</v>
      </c>
      <c r="L11388" s="41">
        <v>1.9236898036423256E-4</v>
      </c>
      <c r="M11388" s="42">
        <v>5.1826103857718717</v>
      </c>
    </row>
    <row r="11389" spans="1:13" x14ac:dyDescent="0.2">
      <c r="A11389" s="84">
        <v>360</v>
      </c>
      <c r="B11389" s="85">
        <v>44712</v>
      </c>
      <c r="C11389" s="105">
        <v>12.43</v>
      </c>
      <c r="F11389" s="96">
        <v>1.99</v>
      </c>
      <c r="G11389" s="91">
        <v>7.21</v>
      </c>
      <c r="H11389" s="41">
        <v>1.9340576126092301E-4</v>
      </c>
      <c r="I11389" s="42">
        <v>177.79377582847476</v>
      </c>
      <c r="J11389" s="41">
        <v>2.0027777777777776E-4</v>
      </c>
      <c r="K11389" s="42">
        <v>5.4770393099593191</v>
      </c>
      <c r="L11389" s="41">
        <v>1.9340576126092301E-4</v>
      </c>
      <c r="M11389" s="42">
        <v>5.1828037915331322</v>
      </c>
    </row>
    <row r="11390" spans="1:13" x14ac:dyDescent="0.2">
      <c r="A11390" s="84">
        <v>360</v>
      </c>
      <c r="B11390" s="85">
        <v>44713</v>
      </c>
      <c r="C11390" s="105">
        <v>12.42</v>
      </c>
      <c r="F11390" s="96">
        <v>1.95</v>
      </c>
      <c r="G11390" s="91">
        <v>7.1849999999999996</v>
      </c>
      <c r="H11390" s="41">
        <v>1.9275781841510131E-4</v>
      </c>
      <c r="I11390" s="42">
        <v>177.82804696883125</v>
      </c>
      <c r="J11390" s="41">
        <v>1.9958333333333332E-4</v>
      </c>
      <c r="K11390" s="42">
        <v>5.4772388932926521</v>
      </c>
      <c r="L11390" s="41">
        <v>1.9275781841510131E-4</v>
      </c>
      <c r="M11390" s="42">
        <v>5.1829965493515475</v>
      </c>
    </row>
    <row r="11391" spans="1:13" x14ac:dyDescent="0.2">
      <c r="A11391" s="84">
        <v>360</v>
      </c>
      <c r="B11391" s="85">
        <v>44714</v>
      </c>
      <c r="C11391" s="105">
        <v>12.4</v>
      </c>
      <c r="F11391" s="96">
        <v>1.94</v>
      </c>
      <c r="G11391" s="91">
        <v>7.17</v>
      </c>
      <c r="H11391" s="41">
        <v>1.9236898036423256E-4</v>
      </c>
      <c r="I11391" s="42">
        <v>177.86225556890679</v>
      </c>
      <c r="J11391" s="41">
        <v>1.9916666666666667E-4</v>
      </c>
      <c r="K11391" s="42">
        <v>5.4774380599593187</v>
      </c>
      <c r="L11391" s="41">
        <v>1.9236898036423256E-4</v>
      </c>
      <c r="M11391" s="42">
        <v>5.1831889183319113</v>
      </c>
    </row>
    <row r="11392" spans="1:13" x14ac:dyDescent="0.2">
      <c r="A11392" s="84">
        <v>360</v>
      </c>
      <c r="B11392" s="85">
        <v>44715</v>
      </c>
      <c r="C11392" s="105">
        <v>12.4</v>
      </c>
      <c r="F11392" s="96">
        <v>1.95</v>
      </c>
      <c r="G11392" s="91">
        <v>7.1749999999999998</v>
      </c>
      <c r="H11392" s="41">
        <v>1.9249859907777278E-4</v>
      </c>
      <c r="I11392" s="42">
        <v>177.89649380393263</v>
      </c>
      <c r="J11392" s="41">
        <v>1.9930555555555554E-4</v>
      </c>
      <c r="K11392" s="42">
        <v>5.477637365514874</v>
      </c>
      <c r="L11392" s="41">
        <v>1.9249859907777278E-4</v>
      </c>
      <c r="M11392" s="42">
        <v>5.1833814169309891</v>
      </c>
    </row>
    <row r="11393" spans="1:13" x14ac:dyDescent="0.2">
      <c r="A11393" s="84">
        <v>360</v>
      </c>
      <c r="B11393" s="85">
        <v>44716</v>
      </c>
      <c r="C11393" s="105">
        <v>12.4</v>
      </c>
      <c r="F11393" s="96">
        <v>1.95</v>
      </c>
      <c r="G11393" s="91">
        <v>7.1749999999999998</v>
      </c>
      <c r="H11393" s="41">
        <v>1.9249859907777278E-4</v>
      </c>
      <c r="I11393" s="42">
        <v>177.93073862977073</v>
      </c>
      <c r="J11393" s="41">
        <v>1.9930555555555554E-4</v>
      </c>
      <c r="K11393" s="42">
        <v>5.4778366710704294</v>
      </c>
      <c r="L11393" s="41">
        <v>1.9249859907777278E-4</v>
      </c>
      <c r="M11393" s="42">
        <v>5.1835739155300669</v>
      </c>
    </row>
    <row r="11394" spans="1:13" x14ac:dyDescent="0.2">
      <c r="A11394" s="84">
        <v>360</v>
      </c>
      <c r="B11394" s="85">
        <v>44717</v>
      </c>
      <c r="C11394" s="105">
        <v>12.4</v>
      </c>
      <c r="F11394" s="96">
        <v>1.95</v>
      </c>
      <c r="G11394" s="91">
        <v>7.1749999999999998</v>
      </c>
      <c r="H11394" s="41">
        <v>1.9249859907777278E-4</v>
      </c>
      <c r="I11394" s="42">
        <v>177.96499004768984</v>
      </c>
      <c r="J11394" s="41">
        <v>1.9930555555555554E-4</v>
      </c>
      <c r="K11394" s="42">
        <v>5.4780359766259847</v>
      </c>
      <c r="L11394" s="41">
        <v>1.9249859907777278E-4</v>
      </c>
      <c r="M11394" s="42">
        <v>5.1837664141291446</v>
      </c>
    </row>
    <row r="11395" spans="1:13" x14ac:dyDescent="0.2">
      <c r="A11395" s="84">
        <v>360</v>
      </c>
      <c r="B11395" s="85">
        <v>44718</v>
      </c>
      <c r="C11395" s="105">
        <v>12.38</v>
      </c>
      <c r="F11395" s="96">
        <v>1.97</v>
      </c>
      <c r="G11395" s="91">
        <v>7.1750000000000007</v>
      </c>
      <c r="H11395" s="41">
        <v>1.9249859907777278E-4</v>
      </c>
      <c r="I11395" s="42">
        <v>177.9992480589589</v>
      </c>
      <c r="J11395" s="41">
        <v>1.9930555555555557E-4</v>
      </c>
      <c r="K11395" s="42">
        <v>5.4782352821815401</v>
      </c>
      <c r="L11395" s="41">
        <v>1.9249859907777278E-4</v>
      </c>
      <c r="M11395" s="42">
        <v>5.1839589127282224</v>
      </c>
    </row>
    <row r="11396" spans="1:13" x14ac:dyDescent="0.2">
      <c r="A11396" s="84">
        <v>360</v>
      </c>
      <c r="B11396" s="85">
        <v>44719</v>
      </c>
      <c r="C11396" s="105">
        <v>12.38</v>
      </c>
      <c r="F11396" s="96">
        <v>2.0299999999999998</v>
      </c>
      <c r="G11396" s="91">
        <v>7.2050000000000001</v>
      </c>
      <c r="H11396" s="41">
        <v>1.9327618474651587E-4</v>
      </c>
      <c r="I11396" s="42">
        <v>178.03365107451148</v>
      </c>
      <c r="J11396" s="41">
        <v>2.0013888888888889E-4</v>
      </c>
      <c r="K11396" s="42">
        <v>5.4784354210704294</v>
      </c>
      <c r="L11396" s="41">
        <v>1.9327618474651587E-4</v>
      </c>
      <c r="M11396" s="42">
        <v>5.1841521889129689</v>
      </c>
    </row>
    <row r="11397" spans="1:13" x14ac:dyDescent="0.2">
      <c r="A11397" s="84">
        <v>360</v>
      </c>
      <c r="B11397" s="85">
        <v>44720</v>
      </c>
      <c r="C11397" s="105">
        <v>12.39</v>
      </c>
      <c r="F11397" s="96">
        <v>2.0299999999999998</v>
      </c>
      <c r="G11397" s="91">
        <v>7.21</v>
      </c>
      <c r="H11397" s="41">
        <v>1.9340576126092301E-4</v>
      </c>
      <c r="I11397" s="42">
        <v>178.0680838083276</v>
      </c>
      <c r="J11397" s="41">
        <v>2.0027777777777776E-4</v>
      </c>
      <c r="K11397" s="42">
        <v>5.4786356988482074</v>
      </c>
      <c r="L11397" s="41">
        <v>1.9340576126092301E-4</v>
      </c>
      <c r="M11397" s="42">
        <v>5.1843455946742303</v>
      </c>
    </row>
    <row r="11398" spans="1:13" x14ac:dyDescent="0.2">
      <c r="A11398" s="84">
        <v>360</v>
      </c>
      <c r="B11398" s="85">
        <v>44721</v>
      </c>
      <c r="C11398" s="105">
        <v>12.4</v>
      </c>
      <c r="F11398" s="96">
        <v>2.0699999999999998</v>
      </c>
      <c r="G11398" s="91">
        <v>7.2350000000000003</v>
      </c>
      <c r="H11398" s="41">
        <v>1.9405355345214481E-4</v>
      </c>
      <c r="I11398" s="42">
        <v>178.10263855274701</v>
      </c>
      <c r="J11398" s="41">
        <v>2.0097222222222223E-4</v>
      </c>
      <c r="K11398" s="42">
        <v>5.4788366710704297</v>
      </c>
      <c r="L11398" s="41">
        <v>1.9405355345214481E-4</v>
      </c>
      <c r="M11398" s="42">
        <v>5.1845396482276822</v>
      </c>
    </row>
    <row r="11399" spans="1:13" x14ac:dyDescent="0.2">
      <c r="A11399" s="84">
        <v>360</v>
      </c>
      <c r="B11399" s="85">
        <v>44722</v>
      </c>
      <c r="C11399" s="105">
        <v>12.41</v>
      </c>
      <c r="F11399" s="96">
        <v>2.0699999999999998</v>
      </c>
      <c r="G11399" s="91">
        <v>7.24</v>
      </c>
      <c r="H11399" s="41">
        <v>1.9418309381791232E-4</v>
      </c>
      <c r="I11399" s="42">
        <v>178.13722307411831</v>
      </c>
      <c r="J11399" s="41">
        <v>2.0111111111111111E-4</v>
      </c>
      <c r="K11399" s="42">
        <v>5.4790377821815408</v>
      </c>
      <c r="L11399" s="41">
        <v>1.9418309381791232E-4</v>
      </c>
      <c r="M11399" s="42">
        <v>5.1847338313215001</v>
      </c>
    </row>
    <row r="11400" spans="1:13" x14ac:dyDescent="0.2">
      <c r="A11400" s="84">
        <v>360</v>
      </c>
      <c r="B11400" s="85">
        <v>44723</v>
      </c>
      <c r="C11400" s="105">
        <v>12.41</v>
      </c>
      <c r="F11400" s="96">
        <v>2.0699999999999998</v>
      </c>
      <c r="G11400" s="91">
        <v>7.24</v>
      </c>
      <c r="H11400" s="41">
        <v>1.9418309381791232E-4</v>
      </c>
      <c r="I11400" s="42">
        <v>178.17181431121898</v>
      </c>
      <c r="J11400" s="41">
        <v>2.0111111111111111E-4</v>
      </c>
      <c r="K11400" s="42">
        <v>5.4792388932926519</v>
      </c>
      <c r="L11400" s="41">
        <v>1.9418309381791232E-4</v>
      </c>
      <c r="M11400" s="42">
        <v>5.184928014415318</v>
      </c>
    </row>
    <row r="11401" spans="1:13" x14ac:dyDescent="0.2">
      <c r="A11401" s="84">
        <v>360</v>
      </c>
      <c r="B11401" s="85">
        <v>44724</v>
      </c>
      <c r="C11401" s="105">
        <v>12.41</v>
      </c>
      <c r="F11401" s="96">
        <v>2.0699999999999998</v>
      </c>
      <c r="G11401" s="91">
        <v>7.24</v>
      </c>
      <c r="H11401" s="41">
        <v>1.9418309381791232E-4</v>
      </c>
      <c r="I11401" s="42">
        <v>178.20641226535309</v>
      </c>
      <c r="J11401" s="41">
        <v>2.0111111111111111E-4</v>
      </c>
      <c r="K11401" s="42">
        <v>5.479440004403763</v>
      </c>
      <c r="L11401" s="41">
        <v>1.9418309381791232E-4</v>
      </c>
      <c r="M11401" s="42">
        <v>5.1851221975091359</v>
      </c>
    </row>
    <row r="11402" spans="1:13" x14ac:dyDescent="0.2">
      <c r="A11402" s="84">
        <v>360</v>
      </c>
      <c r="B11402" s="85">
        <v>44725</v>
      </c>
      <c r="C11402" s="105">
        <v>12.42</v>
      </c>
      <c r="F11402" s="96">
        <v>2.09</v>
      </c>
      <c r="G11402" s="91">
        <v>7.2549999999999999</v>
      </c>
      <c r="H11402" s="41">
        <v>1.9457167878056403E-4</v>
      </c>
      <c r="I11402" s="42">
        <v>178.24108618615702</v>
      </c>
      <c r="J11402" s="41">
        <v>2.0152777777777777E-4</v>
      </c>
      <c r="K11402" s="42">
        <v>5.4796415321815406</v>
      </c>
      <c r="L11402" s="41">
        <v>1.9457167878056403E-4</v>
      </c>
      <c r="M11402" s="42">
        <v>5.1853167691879163</v>
      </c>
    </row>
    <row r="11403" spans="1:13" x14ac:dyDescent="0.2">
      <c r="A11403" s="84">
        <v>360</v>
      </c>
      <c r="B11403" s="85">
        <v>44726</v>
      </c>
      <c r="C11403" s="105">
        <v>12.49</v>
      </c>
      <c r="F11403" s="96">
        <v>2.08</v>
      </c>
      <c r="G11403" s="91">
        <v>7.2850000000000001</v>
      </c>
      <c r="H11403" s="41">
        <v>1.9534868615056489E-4</v>
      </c>
      <c r="I11403" s="42">
        <v>178.27590534816153</v>
      </c>
      <c r="J11403" s="41">
        <v>2.0236111111111111E-4</v>
      </c>
      <c r="K11403" s="42">
        <v>5.4798438932926521</v>
      </c>
      <c r="L11403" s="41">
        <v>1.9534868615056489E-4</v>
      </c>
      <c r="M11403" s="42">
        <v>5.1855121178740671</v>
      </c>
    </row>
    <row r="11404" spans="1:13" x14ac:dyDescent="0.2">
      <c r="A11404" s="84">
        <v>360</v>
      </c>
      <c r="B11404" s="85">
        <v>44727</v>
      </c>
      <c r="C11404" s="105">
        <v>12.54</v>
      </c>
      <c r="F11404" s="96">
        <v>2.1</v>
      </c>
      <c r="G11404" s="91">
        <v>7.3199999999999994</v>
      </c>
      <c r="H11404" s="41">
        <v>1.9625492094799135E-4</v>
      </c>
      <c r="I11404" s="42">
        <v>178.31089287187257</v>
      </c>
      <c r="J11404" s="41">
        <v>2.0333333333333331E-4</v>
      </c>
      <c r="K11404" s="42">
        <v>5.4800472266259854</v>
      </c>
      <c r="L11404" s="41">
        <v>1.9625492094799135E-4</v>
      </c>
      <c r="M11404" s="42">
        <v>5.1857083727950153</v>
      </c>
    </row>
    <row r="11405" spans="1:13" x14ac:dyDescent="0.2">
      <c r="A11405" s="84">
        <v>360</v>
      </c>
      <c r="B11405" s="85">
        <v>44728</v>
      </c>
      <c r="C11405" s="105">
        <v>12.51</v>
      </c>
      <c r="F11405" s="96">
        <v>2.09</v>
      </c>
      <c r="G11405" s="91">
        <v>7.3</v>
      </c>
      <c r="H11405" s="41">
        <v>1.9573710858789006E-4</v>
      </c>
      <c r="I11405" s="42">
        <v>178.34579493047303</v>
      </c>
      <c r="J11405" s="41">
        <v>2.0277777777777777E-4</v>
      </c>
      <c r="K11405" s="42">
        <v>5.4802500044037634</v>
      </c>
      <c r="L11405" s="41">
        <v>1.9573710858789006E-4</v>
      </c>
      <c r="M11405" s="42">
        <v>5.1859041099036034</v>
      </c>
    </row>
    <row r="11406" spans="1:13" x14ac:dyDescent="0.2">
      <c r="A11406" s="84">
        <v>360</v>
      </c>
      <c r="B11406" s="85">
        <v>44729</v>
      </c>
      <c r="C11406" s="105">
        <v>12.49</v>
      </c>
      <c r="F11406" s="96">
        <v>2.12</v>
      </c>
      <c r="G11406" s="91">
        <v>7.3049999999999997</v>
      </c>
      <c r="H11406" s="41">
        <v>1.9586657070069791E-4</v>
      </c>
      <c r="I11406" s="42">
        <v>178.38072690972496</v>
      </c>
      <c r="J11406" s="41">
        <v>2.0291666666666665E-4</v>
      </c>
      <c r="K11406" s="42">
        <v>5.4804529210704302</v>
      </c>
      <c r="L11406" s="41">
        <v>1.9586657070069791E-4</v>
      </c>
      <c r="M11406" s="42">
        <v>5.1860999764743045</v>
      </c>
    </row>
    <row r="11407" spans="1:13" x14ac:dyDescent="0.2">
      <c r="A11407" s="84">
        <v>360</v>
      </c>
      <c r="B11407" s="85">
        <v>44730</v>
      </c>
      <c r="C11407" s="105">
        <v>12.49</v>
      </c>
      <c r="F11407" s="96">
        <v>2.12</v>
      </c>
      <c r="G11407" s="91">
        <v>7.3049999999999997</v>
      </c>
      <c r="H11407" s="41">
        <v>1.9586657070069791E-4</v>
      </c>
      <c r="I11407" s="42">
        <v>178.41566573098387</v>
      </c>
      <c r="J11407" s="41">
        <v>2.0291666666666665E-4</v>
      </c>
      <c r="K11407" s="42">
        <v>5.4806558377370971</v>
      </c>
      <c r="L11407" s="41">
        <v>1.9586657070069791E-4</v>
      </c>
      <c r="M11407" s="42">
        <v>5.1862958430450057</v>
      </c>
    </row>
    <row r="11408" spans="1:13" x14ac:dyDescent="0.2">
      <c r="A11408" s="84">
        <v>360</v>
      </c>
      <c r="B11408" s="85">
        <v>44731</v>
      </c>
      <c r="C11408" s="105">
        <v>12.49</v>
      </c>
      <c r="F11408" s="96">
        <v>2.12</v>
      </c>
      <c r="G11408" s="91">
        <v>7.3049999999999997</v>
      </c>
      <c r="H11408" s="41">
        <v>1.9586657070069791E-4</v>
      </c>
      <c r="I11408" s="42">
        <v>178.45061139558987</v>
      </c>
      <c r="J11408" s="41">
        <v>2.0291666666666665E-4</v>
      </c>
      <c r="K11408" s="42">
        <v>5.4808587544037639</v>
      </c>
      <c r="L11408" s="41">
        <v>1.9586657070069791E-4</v>
      </c>
      <c r="M11408" s="42">
        <v>5.1864917096157068</v>
      </c>
    </row>
    <row r="11409" spans="1:13" x14ac:dyDescent="0.2">
      <c r="A11409" s="84">
        <v>360</v>
      </c>
      <c r="B11409" s="85">
        <v>44732</v>
      </c>
      <c r="C11409" s="105">
        <v>12.5</v>
      </c>
      <c r="F11409" s="96">
        <v>2.13</v>
      </c>
      <c r="G11409" s="91">
        <v>7.3149999999999995</v>
      </c>
      <c r="H11409" s="41">
        <v>1.9612547688030446E-4</v>
      </c>
      <c r="I11409" s="42">
        <v>178.48561010684941</v>
      </c>
      <c r="J11409" s="41">
        <v>2.0319444444444443E-4</v>
      </c>
      <c r="K11409" s="42">
        <v>5.4810619488482084</v>
      </c>
      <c r="L11409" s="41">
        <v>1.9612547688030446E-4</v>
      </c>
      <c r="M11409" s="42">
        <v>5.1866878350925871</v>
      </c>
    </row>
    <row r="11410" spans="1:13" x14ac:dyDescent="0.2">
      <c r="A11410" s="84">
        <v>360</v>
      </c>
      <c r="B11410" s="85">
        <v>44733</v>
      </c>
      <c r="C11410" s="105">
        <v>12.52</v>
      </c>
      <c r="F11410" s="96">
        <v>2.13</v>
      </c>
      <c r="G11410" s="91">
        <v>7.3249999999999993</v>
      </c>
      <c r="H11410" s="41">
        <v>1.9638435900204421E-4</v>
      </c>
      <c r="I11410" s="42">
        <v>178.52066188898132</v>
      </c>
      <c r="J11410" s="41">
        <v>2.0347222222222221E-4</v>
      </c>
      <c r="K11410" s="42">
        <v>5.4812654210704306</v>
      </c>
      <c r="L11410" s="41">
        <v>1.9638435900204421E-4</v>
      </c>
      <c r="M11410" s="42">
        <v>5.1868842194515894</v>
      </c>
    </row>
    <row r="11411" spans="1:13" x14ac:dyDescent="0.2">
      <c r="A11411" s="84">
        <v>360</v>
      </c>
      <c r="B11411" s="85">
        <v>44734</v>
      </c>
      <c r="C11411" s="105">
        <v>12.52</v>
      </c>
      <c r="F11411" s="96">
        <v>2.13</v>
      </c>
      <c r="G11411" s="91">
        <v>7.3249999999999993</v>
      </c>
      <c r="H11411" s="41">
        <v>1.9638435900204421E-4</v>
      </c>
      <c r="I11411" s="42">
        <v>178.55572055473502</v>
      </c>
      <c r="J11411" s="41">
        <v>2.0347222222222221E-4</v>
      </c>
      <c r="K11411" s="42">
        <v>5.4814688932926527</v>
      </c>
      <c r="L11411" s="41">
        <v>1.9638435900204421E-4</v>
      </c>
      <c r="M11411" s="42">
        <v>5.1870806038105917</v>
      </c>
    </row>
    <row r="11412" spans="1:13" x14ac:dyDescent="0.2">
      <c r="A11412" s="84">
        <v>360</v>
      </c>
      <c r="B11412" s="85">
        <v>44735</v>
      </c>
      <c r="C11412" s="105">
        <v>12.57</v>
      </c>
      <c r="F11412" s="96">
        <v>2.14</v>
      </c>
      <c r="G11412" s="91">
        <v>7.3550000000000004</v>
      </c>
      <c r="H11412" s="41">
        <v>1.9716086106646991E-4</v>
      </c>
      <c r="I11412" s="42">
        <v>178.59092475434792</v>
      </c>
      <c r="J11412" s="41">
        <v>2.0430555555555556E-4</v>
      </c>
      <c r="K11412" s="42">
        <v>5.4816731988482079</v>
      </c>
      <c r="L11412" s="41">
        <v>1.9716086106646991E-4</v>
      </c>
      <c r="M11412" s="42">
        <v>5.1872777646716584</v>
      </c>
    </row>
    <row r="11413" spans="1:13" x14ac:dyDescent="0.2">
      <c r="A11413" s="84">
        <v>360</v>
      </c>
      <c r="B11413" s="85">
        <v>44736</v>
      </c>
      <c r="C11413" s="105">
        <v>12.58</v>
      </c>
      <c r="F11413" s="96">
        <v>2.13</v>
      </c>
      <c r="G11413" s="91">
        <v>7.3550000000000004</v>
      </c>
      <c r="H11413" s="41">
        <v>1.9716086106646991E-4</v>
      </c>
      <c r="I11413" s="42">
        <v>178.62613589485116</v>
      </c>
      <c r="J11413" s="41">
        <v>2.0430555555555556E-4</v>
      </c>
      <c r="K11413" s="42">
        <v>5.4818775044037631</v>
      </c>
      <c r="L11413" s="41">
        <v>1.9716086106646991E-4</v>
      </c>
      <c r="M11413" s="42">
        <v>5.187474925532725</v>
      </c>
    </row>
    <row r="11414" spans="1:13" x14ac:dyDescent="0.2">
      <c r="A11414" s="84">
        <v>360</v>
      </c>
      <c r="B11414" s="85">
        <v>44737</v>
      </c>
      <c r="C11414" s="105">
        <v>12.58</v>
      </c>
      <c r="F11414" s="96">
        <v>2.13</v>
      </c>
      <c r="G11414" s="91">
        <v>7.3550000000000004</v>
      </c>
      <c r="H11414" s="41">
        <v>1.9716086106646991E-4</v>
      </c>
      <c r="I11414" s="42">
        <v>178.66135397761317</v>
      </c>
      <c r="J11414" s="41">
        <v>2.0430555555555556E-4</v>
      </c>
      <c r="K11414" s="42">
        <v>5.4820818099593183</v>
      </c>
      <c r="L11414" s="41">
        <v>1.9716086106646991E-4</v>
      </c>
      <c r="M11414" s="42">
        <v>5.1876720863937917</v>
      </c>
    </row>
    <row r="11415" spans="1:13" x14ac:dyDescent="0.2">
      <c r="A11415" s="84">
        <v>360</v>
      </c>
      <c r="B11415" s="85">
        <v>44738</v>
      </c>
      <c r="C11415" s="105">
        <v>12.58</v>
      </c>
      <c r="F11415" s="96">
        <v>2.13</v>
      </c>
      <c r="G11415" s="91">
        <v>7.3550000000000004</v>
      </c>
      <c r="H11415" s="41">
        <v>1.9716086106646991E-4</v>
      </c>
      <c r="I11415" s="42">
        <v>178.6965790040027</v>
      </c>
      <c r="J11415" s="41">
        <v>2.0430555555555556E-4</v>
      </c>
      <c r="K11415" s="42">
        <v>5.4822861155148734</v>
      </c>
      <c r="L11415" s="41">
        <v>1.9716086106646991E-4</v>
      </c>
      <c r="M11415" s="42">
        <v>5.1878692472548584</v>
      </c>
    </row>
    <row r="11416" spans="1:13" x14ac:dyDescent="0.2">
      <c r="A11416" s="84">
        <v>360</v>
      </c>
      <c r="B11416" s="85">
        <v>44739</v>
      </c>
      <c r="C11416" s="105">
        <v>12.63</v>
      </c>
      <c r="F11416" s="96">
        <v>2.2000000000000002</v>
      </c>
      <c r="G11416" s="91">
        <v>7.4150000000000009</v>
      </c>
      <c r="H11416" s="41">
        <v>1.9871321624198579E-4</v>
      </c>
      <c r="I11416" s="42">
        <v>178.73208837594802</v>
      </c>
      <c r="J11416" s="41">
        <v>2.0597222222222224E-4</v>
      </c>
      <c r="K11416" s="42">
        <v>5.4824920877370955</v>
      </c>
      <c r="L11416" s="41">
        <v>1.9871321624198579E-4</v>
      </c>
      <c r="M11416" s="42">
        <v>5.1880679604711002</v>
      </c>
    </row>
    <row r="11417" spans="1:13" x14ac:dyDescent="0.2">
      <c r="A11417" s="84">
        <v>360</v>
      </c>
      <c r="B11417" s="85">
        <v>44740</v>
      </c>
      <c r="C11417" s="105">
        <v>12.69</v>
      </c>
      <c r="F11417" s="96">
        <v>2.2000000000000002</v>
      </c>
      <c r="G11417" s="91">
        <v>7.4450000000000003</v>
      </c>
      <c r="H11417" s="41">
        <v>1.9948906959421642E-4</v>
      </c>
      <c r="I11417" s="42">
        <v>178.76774347396477</v>
      </c>
      <c r="J11417" s="41">
        <v>2.0680555555555556E-4</v>
      </c>
      <c r="K11417" s="42">
        <v>5.4826988932926515</v>
      </c>
      <c r="L11417" s="41">
        <v>1.9948906959421642E-4</v>
      </c>
      <c r="M11417" s="42">
        <v>5.1882674495406942</v>
      </c>
    </row>
    <row r="11418" spans="1:13" x14ac:dyDescent="0.2">
      <c r="A11418" s="84">
        <v>360</v>
      </c>
      <c r="B11418" s="85">
        <v>44741</v>
      </c>
      <c r="C11418" s="105">
        <v>12.69</v>
      </c>
      <c r="F11418" s="96">
        <v>2.2000000000000002</v>
      </c>
      <c r="G11418" s="91">
        <v>7.4450000000000003</v>
      </c>
      <c r="H11418" s="41">
        <v>1.9948906959421642E-4</v>
      </c>
      <c r="I11418" s="42">
        <v>178.80340568478385</v>
      </c>
      <c r="J11418" s="41">
        <v>2.0680555555555556E-4</v>
      </c>
      <c r="K11418" s="42">
        <v>5.4829056988482074</v>
      </c>
      <c r="L11418" s="41">
        <v>1.9948906959421642E-4</v>
      </c>
      <c r="M11418" s="42">
        <v>5.1884669386102882</v>
      </c>
    </row>
    <row r="11419" spans="1:13" x14ac:dyDescent="0.2">
      <c r="A11419" s="84">
        <v>360</v>
      </c>
      <c r="B11419" s="85">
        <v>44742</v>
      </c>
      <c r="C11419" s="105">
        <v>12.71</v>
      </c>
      <c r="F11419" s="96">
        <v>2.1800000000000002</v>
      </c>
      <c r="G11419" s="91">
        <v>7.4450000000000003</v>
      </c>
      <c r="H11419" s="41">
        <v>1.9948906959421642E-4</v>
      </c>
      <c r="I11419" s="42">
        <v>178.8390750098242</v>
      </c>
      <c r="J11419" s="41">
        <v>2.0680555555555556E-4</v>
      </c>
      <c r="K11419" s="42">
        <v>5.4831125044037634</v>
      </c>
      <c r="L11419" s="41">
        <v>1.9948906959421642E-4</v>
      </c>
      <c r="M11419" s="42">
        <v>5.1886664276798822</v>
      </c>
    </row>
    <row r="11420" spans="1:13" x14ac:dyDescent="0.2">
      <c r="A11420" s="84">
        <v>360</v>
      </c>
      <c r="B11420" s="85">
        <v>44743</v>
      </c>
      <c r="C11420" s="105">
        <v>12.73</v>
      </c>
      <c r="F11420" s="96">
        <v>2.14</v>
      </c>
      <c r="G11420" s="91">
        <v>7.4350000000000005</v>
      </c>
      <c r="H11420" s="41">
        <v>1.9923047581560382E-4</v>
      </c>
      <c r="I11420" s="42">
        <v>178.87470520383283</v>
      </c>
      <c r="J11420" s="41">
        <v>2.0652777777777778E-4</v>
      </c>
      <c r="K11420" s="42">
        <v>5.4833190321815408</v>
      </c>
      <c r="L11420" s="41">
        <v>1.9923047581560382E-4</v>
      </c>
      <c r="M11420" s="42">
        <v>5.1888656581556978</v>
      </c>
    </row>
    <row r="11421" spans="1:13" x14ac:dyDescent="0.2">
      <c r="A11421" s="84">
        <v>360</v>
      </c>
      <c r="B11421" s="85">
        <v>44744</v>
      </c>
      <c r="C11421" s="105">
        <v>12.73</v>
      </c>
      <c r="F11421" s="96">
        <v>2.14</v>
      </c>
      <c r="G11421" s="91">
        <v>7.4350000000000005</v>
      </c>
      <c r="H11421" s="41">
        <v>1.9923047581560382E-4</v>
      </c>
      <c r="I11421" s="42">
        <v>178.91034249646196</v>
      </c>
      <c r="J11421" s="41">
        <v>2.0652777777777778E-4</v>
      </c>
      <c r="K11421" s="42">
        <v>5.4835255599593182</v>
      </c>
      <c r="L11421" s="41">
        <v>1.9923047581560382E-4</v>
      </c>
      <c r="M11421" s="42">
        <v>5.1890648886315134</v>
      </c>
    </row>
    <row r="11422" spans="1:13" x14ac:dyDescent="0.2">
      <c r="A11422" s="84">
        <v>360</v>
      </c>
      <c r="B11422" s="85">
        <v>44745</v>
      </c>
      <c r="C11422" s="105">
        <v>12.73</v>
      </c>
      <c r="F11422" s="96">
        <v>2.14</v>
      </c>
      <c r="G11422" s="91">
        <v>7.4350000000000005</v>
      </c>
      <c r="H11422" s="41">
        <v>1.9923047581560382E-4</v>
      </c>
      <c r="I11422" s="42">
        <v>178.94598688912586</v>
      </c>
      <c r="J11422" s="41">
        <v>2.0652777777777778E-4</v>
      </c>
      <c r="K11422" s="42">
        <v>5.4837320877370956</v>
      </c>
      <c r="L11422" s="41">
        <v>1.9923047581560382E-4</v>
      </c>
      <c r="M11422" s="42">
        <v>5.189264119107329</v>
      </c>
    </row>
    <row r="11423" spans="1:13" x14ac:dyDescent="0.2">
      <c r="A11423" s="84">
        <v>360</v>
      </c>
      <c r="B11423" s="85">
        <v>44746</v>
      </c>
      <c r="C11423" s="105">
        <v>12.7</v>
      </c>
      <c r="F11423" s="96">
        <v>2.2200000000000002</v>
      </c>
      <c r="G11423" s="91">
        <v>7.46</v>
      </c>
      <c r="H11423" s="41">
        <v>1.9987691526424101E-4</v>
      </c>
      <c r="I11423" s="42">
        <v>178.98175406098417</v>
      </c>
      <c r="J11423" s="41">
        <v>2.0722222222222222E-4</v>
      </c>
      <c r="K11423" s="42">
        <v>5.4839393099593181</v>
      </c>
      <c r="L11423" s="41">
        <v>1.9987691526424101E-4</v>
      </c>
      <c r="M11423" s="42">
        <v>5.1894639960225932</v>
      </c>
    </row>
    <row r="11424" spans="1:13" x14ac:dyDescent="0.2">
      <c r="A11424" s="84">
        <v>360</v>
      </c>
      <c r="B11424" s="85">
        <v>44747</v>
      </c>
      <c r="C11424" s="105">
        <v>12.71</v>
      </c>
      <c r="F11424" s="96">
        <v>2.2400000000000002</v>
      </c>
      <c r="G11424" s="91">
        <v>7.4750000000000005</v>
      </c>
      <c r="H11424" s="41">
        <v>2.0026470695033716E-4</v>
      </c>
      <c r="I11424" s="42">
        <v>179.01759778951066</v>
      </c>
      <c r="J11424" s="41">
        <v>2.0763888888888891E-4</v>
      </c>
      <c r="K11424" s="42">
        <v>5.4841469488482071</v>
      </c>
      <c r="L11424" s="41">
        <v>2.0026470695033716E-4</v>
      </c>
      <c r="M11424" s="42">
        <v>5.1896642607295433</v>
      </c>
    </row>
    <row r="11425" spans="1:13" x14ac:dyDescent="0.2">
      <c r="A11425" s="84">
        <v>360</v>
      </c>
      <c r="B11425" s="85">
        <v>44748</v>
      </c>
      <c r="C11425" s="105">
        <v>12.66</v>
      </c>
      <c r="F11425" s="96">
        <v>2.33</v>
      </c>
      <c r="G11425" s="91">
        <v>7.4950000000000001</v>
      </c>
      <c r="H11425" s="41">
        <v>2.0078167858250673E-4</v>
      </c>
      <c r="I11425" s="42">
        <v>179.05354124329065</v>
      </c>
      <c r="J11425" s="41">
        <v>2.0819444444444444E-4</v>
      </c>
      <c r="K11425" s="42">
        <v>5.4843551432926514</v>
      </c>
      <c r="L11425" s="41">
        <v>2.0078167858250673E-4</v>
      </c>
      <c r="M11425" s="42">
        <v>5.1898650424081261</v>
      </c>
    </row>
    <row r="11426" spans="1:13" x14ac:dyDescent="0.2">
      <c r="A11426" s="84">
        <v>360</v>
      </c>
      <c r="B11426" s="85">
        <v>44749</v>
      </c>
      <c r="C11426" s="105">
        <v>12.67</v>
      </c>
      <c r="F11426" s="96">
        <v>2.33</v>
      </c>
      <c r="G11426" s="91">
        <v>7.5</v>
      </c>
      <c r="H11426" s="41">
        <v>2.0091090650331545E-4</v>
      </c>
      <c r="I11426" s="42">
        <v>179.08951505257448</v>
      </c>
      <c r="J11426" s="41">
        <v>2.0833333333333335E-4</v>
      </c>
      <c r="K11426" s="42">
        <v>5.4845634766259845</v>
      </c>
      <c r="L11426" s="41">
        <v>2.0091090650331545E-4</v>
      </c>
      <c r="M11426" s="42">
        <v>5.1900659533146296</v>
      </c>
    </row>
    <row r="11427" spans="1:13" x14ac:dyDescent="0.2">
      <c r="A11427" s="84">
        <v>360</v>
      </c>
      <c r="B11427" s="85">
        <v>44750</v>
      </c>
      <c r="C11427" s="105">
        <v>12.65</v>
      </c>
      <c r="F11427" s="96">
        <v>2.3199999999999998</v>
      </c>
      <c r="G11427" s="91">
        <v>7.4850000000000003</v>
      </c>
      <c r="H11427" s="41">
        <v>2.005232047572747E-4</v>
      </c>
      <c r="I11427" s="42">
        <v>179.12542665607126</v>
      </c>
      <c r="J11427" s="41">
        <v>2.0791666666666669E-4</v>
      </c>
      <c r="K11427" s="42">
        <v>5.4847713932926512</v>
      </c>
      <c r="L11427" s="41">
        <v>2.005232047572747E-4</v>
      </c>
      <c r="M11427" s="42">
        <v>5.1902664765193869</v>
      </c>
    </row>
    <row r="11428" spans="1:13" x14ac:dyDescent="0.2">
      <c r="A11428" s="84">
        <v>360</v>
      </c>
      <c r="B11428" s="85">
        <v>44751</v>
      </c>
      <c r="C11428" s="105">
        <v>12.65</v>
      </c>
      <c r="F11428" s="96">
        <v>2.3199999999999998</v>
      </c>
      <c r="G11428" s="91">
        <v>7.4850000000000003</v>
      </c>
      <c r="H11428" s="41">
        <v>2.005232047572747E-4</v>
      </c>
      <c r="I11428" s="42">
        <v>179.16134546067784</v>
      </c>
      <c r="J11428" s="41">
        <v>2.0791666666666669E-4</v>
      </c>
      <c r="K11428" s="42">
        <v>5.4849793099593178</v>
      </c>
      <c r="L11428" s="41">
        <v>2.005232047572747E-4</v>
      </c>
      <c r="M11428" s="42">
        <v>5.1904669997241442</v>
      </c>
    </row>
    <row r="11429" spans="1:13" x14ac:dyDescent="0.2">
      <c r="A11429" s="84">
        <v>360</v>
      </c>
      <c r="B11429" s="85">
        <v>44752</v>
      </c>
      <c r="C11429" s="105">
        <v>12.65</v>
      </c>
      <c r="F11429" s="96">
        <v>2.3199999999999998</v>
      </c>
      <c r="G11429" s="91">
        <v>7.4850000000000003</v>
      </c>
      <c r="H11429" s="41">
        <v>2.005232047572747E-4</v>
      </c>
      <c r="I11429" s="42">
        <v>179.19727146783825</v>
      </c>
      <c r="J11429" s="41">
        <v>2.0791666666666669E-4</v>
      </c>
      <c r="K11429" s="42">
        <v>5.4851872266259845</v>
      </c>
      <c r="L11429" s="41">
        <v>2.005232047572747E-4</v>
      </c>
      <c r="M11429" s="42">
        <v>5.1906675229289014</v>
      </c>
    </row>
    <row r="11430" spans="1:13" x14ac:dyDescent="0.2">
      <c r="A11430" s="84">
        <v>360</v>
      </c>
      <c r="B11430" s="85">
        <v>44753</v>
      </c>
      <c r="C11430" s="105">
        <v>12.63</v>
      </c>
      <c r="F11430" s="96">
        <v>2.34</v>
      </c>
      <c r="G11430" s="91">
        <v>7.4850000000000003</v>
      </c>
      <c r="H11430" s="41">
        <v>2.005232047572747E-4</v>
      </c>
      <c r="I11430" s="42">
        <v>179.23320467899674</v>
      </c>
      <c r="J11430" s="41">
        <v>2.0791666666666669E-4</v>
      </c>
      <c r="K11430" s="42">
        <v>5.4853951432926511</v>
      </c>
      <c r="L11430" s="41">
        <v>2.005232047572747E-4</v>
      </c>
      <c r="M11430" s="42">
        <v>5.1908680461336587</v>
      </c>
    </row>
    <row r="11431" spans="1:13" x14ac:dyDescent="0.2">
      <c r="A11431" s="84">
        <v>360</v>
      </c>
      <c r="B11431" s="85">
        <v>44754</v>
      </c>
      <c r="C11431" s="105">
        <v>12.7</v>
      </c>
      <c r="F11431" s="96">
        <v>2.33</v>
      </c>
      <c r="G11431" s="91">
        <v>7.5149999999999997</v>
      </c>
      <c r="H11431" s="41">
        <v>2.0129855430561783E-4</v>
      </c>
      <c r="I11431" s="42">
        <v>179.26928406398218</v>
      </c>
      <c r="J11431" s="41">
        <v>2.0874999999999998E-4</v>
      </c>
      <c r="K11431" s="42">
        <v>5.4856038932926507</v>
      </c>
      <c r="L11431" s="41">
        <v>2.0129855430561783E-4</v>
      </c>
      <c r="M11431" s="42">
        <v>5.1910693446879641</v>
      </c>
    </row>
    <row r="11432" spans="1:13" x14ac:dyDescent="0.2">
      <c r="A11432" s="84">
        <v>360</v>
      </c>
      <c r="B11432" s="85">
        <v>44755</v>
      </c>
      <c r="C11432" s="105">
        <v>12.7</v>
      </c>
      <c r="F11432" s="96">
        <v>2.29</v>
      </c>
      <c r="G11432" s="91">
        <v>7.4949999999999992</v>
      </c>
      <c r="H11432" s="41">
        <v>2.0078167858250673E-4</v>
      </c>
      <c r="I11432" s="42">
        <v>179.30527805175484</v>
      </c>
      <c r="J11432" s="41">
        <v>2.0819444444444442E-4</v>
      </c>
      <c r="K11432" s="42">
        <v>5.4858120877370951</v>
      </c>
      <c r="L11432" s="41">
        <v>2.0078167858250673E-4</v>
      </c>
      <c r="M11432" s="42">
        <v>5.1912701263665468</v>
      </c>
    </row>
    <row r="11433" spans="1:13" x14ac:dyDescent="0.2">
      <c r="A11433" s="84">
        <v>360</v>
      </c>
      <c r="B11433" s="85">
        <v>44756</v>
      </c>
      <c r="C11433" s="105">
        <v>12.68</v>
      </c>
      <c r="F11433" s="96">
        <v>2.3199999999999998</v>
      </c>
      <c r="G11433" s="91">
        <v>7.5</v>
      </c>
      <c r="H11433" s="41">
        <v>2.0091090650331545E-4</v>
      </c>
      <c r="I11433" s="42">
        <v>179.34130243770906</v>
      </c>
      <c r="J11433" s="41">
        <v>2.0833333333333335E-4</v>
      </c>
      <c r="K11433" s="42">
        <v>5.4860204210704282</v>
      </c>
      <c r="L11433" s="41">
        <v>2.0091090650331545E-4</v>
      </c>
      <c r="M11433" s="42">
        <v>5.1914710372730504</v>
      </c>
    </row>
    <row r="11434" spans="1:13" x14ac:dyDescent="0.2">
      <c r="A11434" s="84">
        <v>360</v>
      </c>
      <c r="B11434" s="85">
        <v>44757</v>
      </c>
      <c r="C11434" s="105">
        <v>12.66</v>
      </c>
      <c r="F11434" s="96">
        <v>2.2999999999999998</v>
      </c>
      <c r="G11434" s="91">
        <v>7.48</v>
      </c>
      <c r="H11434" s="41">
        <v>2.0039395885174116E-4</v>
      </c>
      <c r="I11434" s="42">
        <v>179.37724135129019</v>
      </c>
      <c r="J11434" s="41">
        <v>2.0777777777777778E-4</v>
      </c>
      <c r="K11434" s="42">
        <v>5.486228198848206</v>
      </c>
      <c r="L11434" s="41">
        <v>2.0039395885174116E-4</v>
      </c>
      <c r="M11434" s="42">
        <v>5.1916714312319021</v>
      </c>
    </row>
    <row r="11435" spans="1:13" x14ac:dyDescent="0.2">
      <c r="A11435" s="84">
        <v>360</v>
      </c>
      <c r="B11435" s="85">
        <v>44758</v>
      </c>
      <c r="C11435" s="105">
        <v>12.66</v>
      </c>
      <c r="F11435" s="96">
        <v>2.2999999999999998</v>
      </c>
      <c r="G11435" s="91">
        <v>7.48</v>
      </c>
      <c r="H11435" s="41">
        <v>2.0039395885174116E-4</v>
      </c>
      <c r="I11435" s="42">
        <v>179.41318746681247</v>
      </c>
      <c r="J11435" s="41">
        <v>2.0777777777777778E-4</v>
      </c>
      <c r="K11435" s="42">
        <v>5.4864359766259838</v>
      </c>
      <c r="L11435" s="41">
        <v>2.0039395885174116E-4</v>
      </c>
      <c r="M11435" s="42">
        <v>5.1918718251907539</v>
      </c>
    </row>
    <row r="11436" spans="1:13" x14ac:dyDescent="0.2">
      <c r="A11436" s="84">
        <v>360</v>
      </c>
      <c r="B11436" s="85">
        <v>44759</v>
      </c>
      <c r="C11436" s="105">
        <v>12.66</v>
      </c>
      <c r="F11436" s="96">
        <v>2.2999999999999998</v>
      </c>
      <c r="G11436" s="91">
        <v>7.48</v>
      </c>
      <c r="H11436" s="41">
        <v>2.0039395885174116E-4</v>
      </c>
      <c r="I11436" s="42">
        <v>179.44914078571915</v>
      </c>
      <c r="J11436" s="41">
        <v>2.0777777777777778E-4</v>
      </c>
      <c r="K11436" s="42">
        <v>5.4866437544037616</v>
      </c>
      <c r="L11436" s="41">
        <v>2.0039395885174116E-4</v>
      </c>
      <c r="M11436" s="42">
        <v>5.1920722191496056</v>
      </c>
    </row>
    <row r="11437" spans="1:13" x14ac:dyDescent="0.2">
      <c r="A11437" s="84">
        <v>360</v>
      </c>
      <c r="B11437" s="85">
        <v>44760</v>
      </c>
      <c r="C11437" s="105">
        <v>12.63</v>
      </c>
      <c r="F11437" s="96">
        <v>2.31</v>
      </c>
      <c r="G11437" s="91">
        <v>7.4700000000000006</v>
      </c>
      <c r="H11437" s="41">
        <v>2.0013544905217451E-4</v>
      </c>
      <c r="I11437" s="42">
        <v>179.48505492009232</v>
      </c>
      <c r="J11437" s="41">
        <v>2.0750000000000003E-4</v>
      </c>
      <c r="K11437" s="42">
        <v>5.4868512544037618</v>
      </c>
      <c r="L11437" s="41">
        <v>2.0013544905217451E-4</v>
      </c>
      <c r="M11437" s="42">
        <v>5.192272354598658</v>
      </c>
    </row>
    <row r="11438" spans="1:13" x14ac:dyDescent="0.2">
      <c r="A11438" s="84">
        <v>360</v>
      </c>
      <c r="B11438" s="85">
        <v>44761</v>
      </c>
      <c r="C11438" s="105">
        <v>12.62</v>
      </c>
      <c r="F11438" s="96">
        <v>2.33</v>
      </c>
      <c r="G11438" s="91">
        <v>7.4749999999999996</v>
      </c>
      <c r="H11438" s="41">
        <v>2.0026470695033716E-4</v>
      </c>
      <c r="I11438" s="42">
        <v>179.52099944201785</v>
      </c>
      <c r="J11438" s="41">
        <v>2.0763888888888888E-4</v>
      </c>
      <c r="K11438" s="42">
        <v>5.4870588932926507</v>
      </c>
      <c r="L11438" s="41">
        <v>2.0026470695033716E-4</v>
      </c>
      <c r="M11438" s="42">
        <v>5.1924726193056081</v>
      </c>
    </row>
    <row r="11439" spans="1:13" x14ac:dyDescent="0.2">
      <c r="A11439" s="84">
        <v>360</v>
      </c>
      <c r="B11439" s="85">
        <v>44762</v>
      </c>
      <c r="C11439" s="105">
        <v>12.57</v>
      </c>
      <c r="F11439" s="96">
        <v>2.34</v>
      </c>
      <c r="G11439" s="91">
        <v>7.4550000000000001</v>
      </c>
      <c r="H11439" s="41">
        <v>1.9974763937313789E-4</v>
      </c>
      <c r="I11439" s="42">
        <v>179.5568583378743</v>
      </c>
      <c r="J11439" s="41">
        <v>2.0708333333333334E-4</v>
      </c>
      <c r="K11439" s="42">
        <v>5.4872659766259844</v>
      </c>
      <c r="L11439" s="41">
        <v>1.9974763937313789E-4</v>
      </c>
      <c r="M11439" s="42">
        <v>5.192672366944981</v>
      </c>
    </row>
    <row r="11440" spans="1:13" x14ac:dyDescent="0.2">
      <c r="A11440" s="84">
        <v>360</v>
      </c>
      <c r="B11440" s="85">
        <v>44763</v>
      </c>
      <c r="C11440" s="105">
        <v>12.55</v>
      </c>
      <c r="F11440" s="96">
        <v>2.33</v>
      </c>
      <c r="G11440" s="91">
        <v>7.44</v>
      </c>
      <c r="H11440" s="41">
        <v>1.993597757050658E-4</v>
      </c>
      <c r="I11440" s="42">
        <v>179.59265475287884</v>
      </c>
      <c r="J11440" s="41">
        <v>2.0666666666666668E-4</v>
      </c>
      <c r="K11440" s="42">
        <v>5.4874726432926506</v>
      </c>
      <c r="L11440" s="41">
        <v>1.993597757050658E-4</v>
      </c>
      <c r="M11440" s="42">
        <v>5.1928717267206856</v>
      </c>
    </row>
    <row r="11441" spans="1:13" x14ac:dyDescent="0.2">
      <c r="A11441" s="84">
        <v>360</v>
      </c>
      <c r="B11441" s="85">
        <v>44764</v>
      </c>
      <c r="C11441" s="105">
        <v>12.57</v>
      </c>
      <c r="F11441" s="96">
        <v>2.27</v>
      </c>
      <c r="G11441" s="91">
        <v>7.42</v>
      </c>
      <c r="H11441" s="41">
        <v>1.9884254013891045E-4</v>
      </c>
      <c r="I11441" s="42">
        <v>179.62836541254021</v>
      </c>
      <c r="J11441" s="41">
        <v>2.0611111111111112E-4</v>
      </c>
      <c r="K11441" s="42">
        <v>5.4876787544037615</v>
      </c>
      <c r="L11441" s="41">
        <v>1.9884254013891045E-4</v>
      </c>
      <c r="M11441" s="42">
        <v>5.1930705692608248</v>
      </c>
    </row>
    <row r="11442" spans="1:13" x14ac:dyDescent="0.2">
      <c r="A11442" s="84">
        <v>360</v>
      </c>
      <c r="B11442" s="85">
        <v>44765</v>
      </c>
      <c r="C11442" s="105">
        <v>12.57</v>
      </c>
      <c r="F11442" s="96">
        <v>2.27</v>
      </c>
      <c r="G11442" s="91">
        <v>7.42</v>
      </c>
      <c r="H11442" s="41">
        <v>1.9884254013891045E-4</v>
      </c>
      <c r="I11442" s="42">
        <v>179.66408317299982</v>
      </c>
      <c r="J11442" s="41">
        <v>2.0611111111111112E-4</v>
      </c>
      <c r="K11442" s="42">
        <v>5.4878848655148724</v>
      </c>
      <c r="L11442" s="41">
        <v>1.9884254013891045E-4</v>
      </c>
      <c r="M11442" s="42">
        <v>5.1932694118009639</v>
      </c>
    </row>
    <row r="11443" spans="1:13" x14ac:dyDescent="0.2">
      <c r="A11443" s="84">
        <v>360</v>
      </c>
      <c r="B11443" s="85">
        <v>44766</v>
      </c>
      <c r="C11443" s="105">
        <v>12.57</v>
      </c>
      <c r="F11443" s="96">
        <v>2.27</v>
      </c>
      <c r="G11443" s="91">
        <v>7.42</v>
      </c>
      <c r="H11443" s="41">
        <v>1.9884254013891045E-4</v>
      </c>
      <c r="I11443" s="42">
        <v>179.69980803566966</v>
      </c>
      <c r="J11443" s="41">
        <v>2.0611111111111112E-4</v>
      </c>
      <c r="K11443" s="42">
        <v>5.4880909766259833</v>
      </c>
      <c r="L11443" s="41">
        <v>1.9884254013891045E-4</v>
      </c>
      <c r="M11443" s="42">
        <v>5.193468254341103</v>
      </c>
    </row>
    <row r="11444" spans="1:13" x14ac:dyDescent="0.2">
      <c r="A11444" s="84">
        <v>360</v>
      </c>
      <c r="B11444" s="85">
        <v>44767</v>
      </c>
      <c r="C11444" s="105">
        <v>12.61</v>
      </c>
      <c r="F11444" s="96">
        <v>2.33</v>
      </c>
      <c r="G11444" s="91">
        <v>7.47</v>
      </c>
      <c r="H11444" s="41">
        <v>2.0013544905217451E-4</v>
      </c>
      <c r="I11444" s="42">
        <v>179.73577233744547</v>
      </c>
      <c r="J11444" s="41">
        <v>2.075E-4</v>
      </c>
      <c r="K11444" s="42">
        <v>5.4882984766259835</v>
      </c>
      <c r="L11444" s="41">
        <v>2.0013544905217451E-4</v>
      </c>
      <c r="M11444" s="42">
        <v>5.1936683897901554</v>
      </c>
    </row>
    <row r="11445" spans="1:13" x14ac:dyDescent="0.2">
      <c r="A11445" s="84">
        <v>360</v>
      </c>
      <c r="B11445" s="85">
        <v>44768</v>
      </c>
      <c r="C11445" s="105">
        <v>12.7</v>
      </c>
      <c r="F11445" s="96">
        <v>2.34</v>
      </c>
      <c r="G11445" s="91">
        <v>7.52</v>
      </c>
      <c r="H11445" s="41">
        <v>2.0142775825471304E-4</v>
      </c>
      <c r="I11445" s="42">
        <v>179.77197611114559</v>
      </c>
      <c r="J11445" s="41">
        <v>2.0888888888888888E-4</v>
      </c>
      <c r="K11445" s="42">
        <v>5.4885073655148719</v>
      </c>
      <c r="L11445" s="41">
        <v>2.0142775825471304E-4</v>
      </c>
      <c r="M11445" s="42">
        <v>5.1938698175484106</v>
      </c>
    </row>
    <row r="11446" spans="1:13" x14ac:dyDescent="0.2">
      <c r="A11446" s="84">
        <v>360</v>
      </c>
      <c r="B11446" s="85">
        <v>44769</v>
      </c>
      <c r="C11446" s="105">
        <v>12.71</v>
      </c>
      <c r="F11446" s="96">
        <v>2.3199999999999998</v>
      </c>
      <c r="G11446" s="91">
        <v>7.5150000000000006</v>
      </c>
      <c r="H11446" s="41">
        <v>2.0129855430561783E-4</v>
      </c>
      <c r="I11446" s="42">
        <v>179.80816395004143</v>
      </c>
      <c r="J11446" s="41">
        <v>2.0875000000000001E-4</v>
      </c>
      <c r="K11446" s="42">
        <v>5.4887161155148716</v>
      </c>
      <c r="L11446" s="41">
        <v>2.0129855430561783E-4</v>
      </c>
      <c r="M11446" s="42">
        <v>5.194071116102716</v>
      </c>
    </row>
    <row r="11447" spans="1:13" x14ac:dyDescent="0.2">
      <c r="A11447" s="84">
        <v>360</v>
      </c>
      <c r="B11447" s="85">
        <v>44770</v>
      </c>
      <c r="C11447" s="105">
        <v>12.71</v>
      </c>
      <c r="F11447" s="96">
        <v>2.3199999999999998</v>
      </c>
      <c r="G11447" s="91">
        <v>7.5150000000000006</v>
      </c>
      <c r="H11447" s="41">
        <v>2.0129855430561783E-4</v>
      </c>
      <c r="I11447" s="42">
        <v>179.84435907349692</v>
      </c>
      <c r="J11447" s="41">
        <v>2.0875000000000001E-4</v>
      </c>
      <c r="K11447" s="42">
        <v>5.4889248655148712</v>
      </c>
      <c r="L11447" s="41">
        <v>2.0129855430561783E-4</v>
      </c>
      <c r="M11447" s="42">
        <v>5.1942724146570214</v>
      </c>
    </row>
    <row r="11448" spans="1:13" x14ac:dyDescent="0.2">
      <c r="A11448" s="84">
        <v>360</v>
      </c>
      <c r="B11448" s="85">
        <v>44771</v>
      </c>
      <c r="C11448" s="105">
        <v>12.71</v>
      </c>
      <c r="F11448" s="96">
        <v>2.3199999999999998</v>
      </c>
      <c r="G11448" s="91">
        <v>7.5150000000000006</v>
      </c>
      <c r="H11448" s="41">
        <v>2.0129855430561783E-4</v>
      </c>
      <c r="I11448" s="42">
        <v>179.88056148297844</v>
      </c>
      <c r="J11448" s="41">
        <v>2.0875000000000001E-4</v>
      </c>
      <c r="K11448" s="42">
        <v>5.4891336155148709</v>
      </c>
      <c r="L11448" s="41">
        <v>2.0129855430561783E-4</v>
      </c>
      <c r="M11448" s="42">
        <v>5.1944737132113268</v>
      </c>
    </row>
    <row r="11449" spans="1:13" x14ac:dyDescent="0.2">
      <c r="A11449" s="84">
        <v>360</v>
      </c>
      <c r="B11449" s="85">
        <v>44772</v>
      </c>
      <c r="C11449" s="105">
        <v>12.71</v>
      </c>
      <c r="F11449" s="96">
        <v>2.3199999999999998</v>
      </c>
      <c r="G11449" s="91">
        <v>7.5150000000000006</v>
      </c>
      <c r="H11449" s="41">
        <v>2.0129855430561783E-4</v>
      </c>
      <c r="I11449" s="42">
        <v>179.91677117995263</v>
      </c>
      <c r="J11449" s="41">
        <v>2.0875000000000001E-4</v>
      </c>
      <c r="K11449" s="42">
        <v>5.4893423655148705</v>
      </c>
      <c r="L11449" s="41">
        <v>2.0129855430561783E-4</v>
      </c>
      <c r="M11449" s="42">
        <v>5.1946750117656322</v>
      </c>
    </row>
    <row r="11450" spans="1:13" x14ac:dyDescent="0.2">
      <c r="A11450" s="84">
        <v>360</v>
      </c>
      <c r="B11450" s="85">
        <v>44773</v>
      </c>
      <c r="C11450" s="105">
        <v>12.71</v>
      </c>
      <c r="F11450" s="96">
        <v>2.3199999999999998</v>
      </c>
      <c r="G11450" s="91">
        <v>7.5150000000000006</v>
      </c>
      <c r="H11450" s="41">
        <v>2.0129855430561783E-4</v>
      </c>
      <c r="I11450" s="42">
        <v>179.9529881658865</v>
      </c>
      <c r="J11450" s="41">
        <v>2.0875000000000001E-4</v>
      </c>
      <c r="K11450" s="42">
        <v>5.4895511155148702</v>
      </c>
      <c r="L11450" s="41">
        <v>2.0129855430561783E-4</v>
      </c>
      <c r="M11450" s="42">
        <v>5.1948763103199376</v>
      </c>
    </row>
    <row r="11451" spans="1:13" x14ac:dyDescent="0.2">
      <c r="A11451" s="84">
        <v>360</v>
      </c>
      <c r="B11451" s="85">
        <v>44774</v>
      </c>
      <c r="C11451" s="105">
        <v>12.77</v>
      </c>
      <c r="F11451" s="96">
        <v>2.2999999999999998</v>
      </c>
      <c r="G11451" s="91">
        <v>7.5350000000000001</v>
      </c>
      <c r="H11451" s="41">
        <v>2.0181533415519759E-4</v>
      </c>
      <c r="I11451" s="42">
        <v>179.98930543832543</v>
      </c>
      <c r="J11451" s="41">
        <v>2.0930555555555557E-4</v>
      </c>
      <c r="K11451" s="42">
        <v>5.4897604210704261</v>
      </c>
      <c r="L11451" s="41">
        <v>2.0181533415519759E-4</v>
      </c>
      <c r="M11451" s="42">
        <v>5.195078125654093</v>
      </c>
    </row>
    <row r="11452" spans="1:13" x14ac:dyDescent="0.2">
      <c r="A11452" s="84">
        <v>360</v>
      </c>
      <c r="B11452" s="85">
        <v>44775</v>
      </c>
      <c r="C11452" s="105">
        <v>12.8</v>
      </c>
      <c r="F11452" s="96">
        <v>2.34</v>
      </c>
      <c r="G11452" s="91">
        <v>7.57</v>
      </c>
      <c r="H11452" s="41">
        <v>2.0271946830319187E-4</v>
      </c>
      <c r="I11452" s="42">
        <v>180.02579277462414</v>
      </c>
      <c r="J11452" s="41">
        <v>2.1027777777777779E-4</v>
      </c>
      <c r="K11452" s="42">
        <v>5.4899706988482038</v>
      </c>
      <c r="L11452" s="41">
        <v>2.0271946830319187E-4</v>
      </c>
      <c r="M11452" s="42">
        <v>5.1952808451223964</v>
      </c>
    </row>
    <row r="11453" spans="1:13" x14ac:dyDescent="0.2">
      <c r="A11453" s="84">
        <v>360</v>
      </c>
      <c r="B11453" s="85">
        <v>44776</v>
      </c>
      <c r="C11453" s="105">
        <v>12.81</v>
      </c>
      <c r="F11453" s="96">
        <v>2.36</v>
      </c>
      <c r="G11453" s="91">
        <v>7.585</v>
      </c>
      <c r="H11453" s="41">
        <v>2.0310686456603833E-4</v>
      </c>
      <c r="I11453" s="42">
        <v>180.0623572489356</v>
      </c>
      <c r="J11453" s="41">
        <v>2.1069444444444445E-4</v>
      </c>
      <c r="K11453" s="42">
        <v>5.490181393292648</v>
      </c>
      <c r="L11453" s="41">
        <v>2.0310686456603833E-4</v>
      </c>
      <c r="M11453" s="42">
        <v>5.1954839519869624</v>
      </c>
    </row>
    <row r="11454" spans="1:13" x14ac:dyDescent="0.2">
      <c r="A11454" s="84">
        <v>360</v>
      </c>
      <c r="B11454" s="85">
        <v>44777</v>
      </c>
      <c r="C11454" s="105">
        <v>12.79</v>
      </c>
      <c r="F11454" s="96">
        <v>2.36</v>
      </c>
      <c r="G11454" s="91">
        <v>7.5749999999999993</v>
      </c>
      <c r="H11454" s="41">
        <v>2.028486063760937E-4</v>
      </c>
      <c r="I11454" s="42">
        <v>180.09888264716434</v>
      </c>
      <c r="J11454" s="41">
        <v>2.1041666666666664E-4</v>
      </c>
      <c r="K11454" s="42">
        <v>5.4903918099593145</v>
      </c>
      <c r="L11454" s="41">
        <v>2.028486063760937E-4</v>
      </c>
      <c r="M11454" s="42">
        <v>5.1956868005933385</v>
      </c>
    </row>
    <row r="11455" spans="1:13" x14ac:dyDescent="0.2">
      <c r="A11455" s="84">
        <v>360</v>
      </c>
      <c r="B11455" s="85">
        <v>44778</v>
      </c>
      <c r="C11455" s="105">
        <v>12.77</v>
      </c>
      <c r="F11455" s="96">
        <v>2.36</v>
      </c>
      <c r="G11455" s="91">
        <v>7.5649999999999995</v>
      </c>
      <c r="H11455" s="41">
        <v>2.0259032424463363E-4</v>
      </c>
      <c r="I11455" s="42">
        <v>180.13536893819594</v>
      </c>
      <c r="J11455" s="41">
        <v>2.1013888888888889E-4</v>
      </c>
      <c r="K11455" s="42">
        <v>5.4906019488482034</v>
      </c>
      <c r="L11455" s="41">
        <v>2.0259032424463363E-4</v>
      </c>
      <c r="M11455" s="42">
        <v>5.195889390917583</v>
      </c>
    </row>
    <row r="11456" spans="1:13" x14ac:dyDescent="0.2">
      <c r="A11456" s="84">
        <v>360</v>
      </c>
      <c r="B11456" s="85">
        <v>44779</v>
      </c>
      <c r="C11456" s="105">
        <v>12.77</v>
      </c>
      <c r="F11456" s="96">
        <v>2.36</v>
      </c>
      <c r="G11456" s="91">
        <v>7.5649999999999995</v>
      </c>
      <c r="H11456" s="41">
        <v>2.0259032424463363E-4</v>
      </c>
      <c r="I11456" s="42">
        <v>180.17186262099705</v>
      </c>
      <c r="J11456" s="41">
        <v>2.1013888888888889E-4</v>
      </c>
      <c r="K11456" s="42">
        <v>5.4908120877370923</v>
      </c>
      <c r="L11456" s="41">
        <v>2.0259032424463363E-4</v>
      </c>
      <c r="M11456" s="42">
        <v>5.1960919812418274</v>
      </c>
    </row>
    <row r="11457" spans="1:13" x14ac:dyDescent="0.2">
      <c r="A11457" s="84">
        <v>360</v>
      </c>
      <c r="B11457" s="85">
        <v>44780</v>
      </c>
      <c r="C11457" s="105">
        <v>12.77</v>
      </c>
      <c r="F11457" s="96">
        <v>2.36</v>
      </c>
      <c r="G11457" s="91">
        <v>7.5649999999999995</v>
      </c>
      <c r="H11457" s="41">
        <v>2.0259032424463363E-4</v>
      </c>
      <c r="I11457" s="42">
        <v>180.20836369706518</v>
      </c>
      <c r="J11457" s="41">
        <v>2.1013888888888889E-4</v>
      </c>
      <c r="K11457" s="42">
        <v>5.4910222266259812</v>
      </c>
      <c r="L11457" s="41">
        <v>2.0259032424463363E-4</v>
      </c>
      <c r="M11457" s="42">
        <v>5.1962945715660718</v>
      </c>
    </row>
    <row r="11458" spans="1:13" x14ac:dyDescent="0.2">
      <c r="A11458" s="84">
        <v>360</v>
      </c>
      <c r="B11458" s="85">
        <v>44781</v>
      </c>
      <c r="C11458" s="105">
        <v>12.8</v>
      </c>
      <c r="F11458" s="96">
        <v>2.38</v>
      </c>
      <c r="G11458" s="91">
        <v>7.59</v>
      </c>
      <c r="H11458" s="41">
        <v>2.0323598468419135E-4</v>
      </c>
      <c r="I11458" s="42">
        <v>180.24498852130949</v>
      </c>
      <c r="J11458" s="41">
        <v>2.1083333333333333E-4</v>
      </c>
      <c r="K11458" s="42">
        <v>5.4912330599593142</v>
      </c>
      <c r="L11458" s="41">
        <v>2.0323598468419135E-4</v>
      </c>
      <c r="M11458" s="42">
        <v>5.196497807550756</v>
      </c>
    </row>
    <row r="11459" spans="1:13" x14ac:dyDescent="0.2">
      <c r="A11459" s="84">
        <v>360</v>
      </c>
      <c r="B11459" s="85">
        <v>44782</v>
      </c>
      <c r="C11459" s="105">
        <v>12.86</v>
      </c>
      <c r="F11459" s="96">
        <v>2.4300000000000002</v>
      </c>
      <c r="G11459" s="91">
        <v>7.6449999999999996</v>
      </c>
      <c r="H11459" s="41">
        <v>2.0465591117857507E-4</v>
      </c>
      <c r="I11459" s="42">
        <v>180.28187672367071</v>
      </c>
      <c r="J11459" s="41">
        <v>2.1236111111111111E-4</v>
      </c>
      <c r="K11459" s="42">
        <v>5.4914454210704253</v>
      </c>
      <c r="L11459" s="41">
        <v>2.0465591117857507E-4</v>
      </c>
      <c r="M11459" s="42">
        <v>5.1967024634619348</v>
      </c>
    </row>
    <row r="11460" spans="1:13" x14ac:dyDescent="0.2">
      <c r="A11460" s="84">
        <v>360</v>
      </c>
      <c r="B11460" s="85">
        <v>44783</v>
      </c>
      <c r="C11460" s="105">
        <v>12.89</v>
      </c>
      <c r="F11460" s="96">
        <v>2.4500000000000002</v>
      </c>
      <c r="G11460" s="91">
        <v>7.67</v>
      </c>
      <c r="H11460" s="41">
        <v>2.0530109316196921E-4</v>
      </c>
      <c r="I11460" s="42">
        <v>180.31888879003938</v>
      </c>
      <c r="J11460" s="41">
        <v>2.1305555555555555E-4</v>
      </c>
      <c r="K11460" s="42">
        <v>5.4916584766259806</v>
      </c>
      <c r="L11460" s="41">
        <v>2.0530109316196921E-4</v>
      </c>
      <c r="M11460" s="42">
        <v>5.196907764555097</v>
      </c>
    </row>
    <row r="11461" spans="1:13" x14ac:dyDescent="0.2">
      <c r="A11461" s="84">
        <v>360</v>
      </c>
      <c r="B11461" s="85">
        <v>44784</v>
      </c>
      <c r="C11461" s="105">
        <v>12.9</v>
      </c>
      <c r="F11461" s="96">
        <v>2.4300000000000002</v>
      </c>
      <c r="G11461" s="91">
        <v>7.665</v>
      </c>
      <c r="H11461" s="41">
        <v>2.0517206871728533E-4</v>
      </c>
      <c r="I11461" s="42">
        <v>180.35588518948123</v>
      </c>
      <c r="J11461" s="41">
        <v>2.1291666666666667E-4</v>
      </c>
      <c r="K11461" s="42">
        <v>5.4918713932926471</v>
      </c>
      <c r="L11461" s="41">
        <v>2.0517206871728533E-4</v>
      </c>
      <c r="M11461" s="42">
        <v>5.1971129366238138</v>
      </c>
    </row>
    <row r="11462" spans="1:13" x14ac:dyDescent="0.2">
      <c r="A11462" s="84">
        <v>360</v>
      </c>
      <c r="B11462" s="85">
        <v>44785</v>
      </c>
      <c r="C11462" s="105">
        <v>12.91</v>
      </c>
      <c r="F11462" s="96">
        <v>2.52</v>
      </c>
      <c r="G11462" s="91">
        <v>7.7149999999999999</v>
      </c>
      <c r="H11462" s="41">
        <v>2.0646204436114424E-4</v>
      </c>
      <c r="I11462" s="42">
        <v>180.39312183425002</v>
      </c>
      <c r="J11462" s="41">
        <v>2.1430555555555555E-4</v>
      </c>
      <c r="K11462" s="42">
        <v>5.4920856988482027</v>
      </c>
      <c r="L11462" s="41">
        <v>2.0646204436114424E-4</v>
      </c>
      <c r="M11462" s="42">
        <v>5.1973193986681752</v>
      </c>
    </row>
    <row r="11463" spans="1:13" x14ac:dyDescent="0.2">
      <c r="A11463" s="84">
        <v>360</v>
      </c>
      <c r="B11463" s="85">
        <v>44786</v>
      </c>
      <c r="C11463" s="105">
        <v>12.91</v>
      </c>
      <c r="F11463" s="96">
        <v>2.52</v>
      </c>
      <c r="G11463" s="91">
        <v>7.7149999999999999</v>
      </c>
      <c r="H11463" s="41">
        <v>2.0646204436114424E-4</v>
      </c>
      <c r="I11463" s="42">
        <v>180.43036616697262</v>
      </c>
      <c r="J11463" s="41">
        <v>2.1430555555555555E-4</v>
      </c>
      <c r="K11463" s="42">
        <v>5.4923000044037584</v>
      </c>
      <c r="L11463" s="41">
        <v>2.0646204436114424E-4</v>
      </c>
      <c r="M11463" s="42">
        <v>5.1975258607125365</v>
      </c>
    </row>
    <row r="11464" spans="1:13" x14ac:dyDescent="0.2">
      <c r="A11464" s="84">
        <v>360</v>
      </c>
      <c r="B11464" s="85">
        <v>44787</v>
      </c>
      <c r="C11464" s="105">
        <v>12.91</v>
      </c>
      <c r="F11464" s="96">
        <v>2.52</v>
      </c>
      <c r="G11464" s="91">
        <v>7.7149999999999999</v>
      </c>
      <c r="H11464" s="41">
        <v>2.0646204436114424E-4</v>
      </c>
      <c r="I11464" s="42">
        <v>180.46761818923628</v>
      </c>
      <c r="J11464" s="41">
        <v>2.1430555555555555E-4</v>
      </c>
      <c r="K11464" s="42">
        <v>5.4925143099593141</v>
      </c>
      <c r="L11464" s="41">
        <v>2.0646204436114424E-4</v>
      </c>
      <c r="M11464" s="42">
        <v>5.1977323227568979</v>
      </c>
    </row>
    <row r="11465" spans="1:13" x14ac:dyDescent="0.2">
      <c r="A11465" s="84">
        <v>360</v>
      </c>
      <c r="B11465" s="85">
        <v>44788</v>
      </c>
      <c r="C11465" s="105">
        <v>12.91</v>
      </c>
      <c r="F11465" s="96">
        <v>2.46</v>
      </c>
      <c r="G11465" s="91">
        <v>7.6850000000000005</v>
      </c>
      <c r="H11465" s="41">
        <v>2.0568813064891778E-4</v>
      </c>
      <c r="I11465" s="42">
        <v>180.50473823626427</v>
      </c>
      <c r="J11465" s="41">
        <v>2.1347222222222224E-4</v>
      </c>
      <c r="K11465" s="42">
        <v>5.4927277821815359</v>
      </c>
      <c r="L11465" s="41">
        <v>2.0568813064891778E-4</v>
      </c>
      <c r="M11465" s="42">
        <v>5.1979380108875466</v>
      </c>
    </row>
    <row r="11466" spans="1:13" x14ac:dyDescent="0.2">
      <c r="A11466" s="84">
        <v>360</v>
      </c>
      <c r="B11466" s="85">
        <v>44789</v>
      </c>
      <c r="C11466" s="105">
        <v>12.94</v>
      </c>
      <c r="F11466" s="96">
        <v>2.48</v>
      </c>
      <c r="G11466" s="91">
        <v>7.71</v>
      </c>
      <c r="H11466" s="41">
        <v>2.0633307367035059E-4</v>
      </c>
      <c r="I11466" s="42">
        <v>180.54198233371662</v>
      </c>
      <c r="J11466" s="41">
        <v>2.1416666666666668E-4</v>
      </c>
      <c r="K11466" s="42">
        <v>5.4929419488482027</v>
      </c>
      <c r="L11466" s="41">
        <v>2.0633307367035059E-4</v>
      </c>
      <c r="M11466" s="42">
        <v>5.1981443439612169</v>
      </c>
    </row>
    <row r="11467" spans="1:13" x14ac:dyDescent="0.2">
      <c r="A11467" s="84">
        <v>360</v>
      </c>
      <c r="B11467" s="85">
        <v>44790</v>
      </c>
      <c r="C11467" s="105">
        <v>12.92</v>
      </c>
      <c r="F11467" s="96">
        <v>2.4900000000000002</v>
      </c>
      <c r="G11467" s="91">
        <v>7.7050000000000001</v>
      </c>
      <c r="H11467" s="41">
        <v>2.062040970092216E-4</v>
      </c>
      <c r="I11467" s="42">
        <v>180.579210830156</v>
      </c>
      <c r="J11467" s="41">
        <v>2.1402777777777777E-4</v>
      </c>
      <c r="K11467" s="42">
        <v>5.4931559766259808</v>
      </c>
      <c r="L11467" s="41">
        <v>2.062040970092216E-4</v>
      </c>
      <c r="M11467" s="42">
        <v>5.1983505480582259</v>
      </c>
    </row>
    <row r="11468" spans="1:13" x14ac:dyDescent="0.2">
      <c r="A11468" s="84">
        <v>360</v>
      </c>
      <c r="B11468" s="85">
        <v>44791</v>
      </c>
      <c r="C11468" s="105">
        <v>12.91</v>
      </c>
      <c r="F11468" s="96">
        <v>2.5099999999999998</v>
      </c>
      <c r="G11468" s="91">
        <v>7.71</v>
      </c>
      <c r="H11468" s="41">
        <v>2.0633307367035059E-4</v>
      </c>
      <c r="I11468" s="42">
        <v>180.61647029376755</v>
      </c>
      <c r="J11468" s="41">
        <v>2.1416666666666668E-4</v>
      </c>
      <c r="K11468" s="42">
        <v>5.4933701432926476</v>
      </c>
      <c r="L11468" s="41">
        <v>2.0633307367035059E-4</v>
      </c>
      <c r="M11468" s="42">
        <v>5.1985568811318963</v>
      </c>
    </row>
    <row r="11469" spans="1:13" x14ac:dyDescent="0.2">
      <c r="A11469" s="84">
        <v>360</v>
      </c>
      <c r="B11469" s="85">
        <v>44792</v>
      </c>
      <c r="C11469" s="105">
        <v>12.9</v>
      </c>
      <c r="F11469" s="96">
        <v>2.5</v>
      </c>
      <c r="G11469" s="91">
        <v>7.7</v>
      </c>
      <c r="H11469" s="41">
        <v>2.0607511437709114E-4</v>
      </c>
      <c r="I11469" s="42">
        <v>180.65369085354172</v>
      </c>
      <c r="J11469" s="41">
        <v>2.138888888888889E-4</v>
      </c>
      <c r="K11469" s="42">
        <v>5.4935840321815368</v>
      </c>
      <c r="L11469" s="41">
        <v>2.0607511437709114E-4</v>
      </c>
      <c r="M11469" s="42">
        <v>5.1987629562462736</v>
      </c>
    </row>
    <row r="11470" spans="1:13" x14ac:dyDescent="0.2">
      <c r="A11470" s="84">
        <v>360</v>
      </c>
      <c r="B11470" s="85">
        <v>44793</v>
      </c>
      <c r="C11470" s="105">
        <v>12.9</v>
      </c>
      <c r="F11470" s="96">
        <v>2.5</v>
      </c>
      <c r="G11470" s="91">
        <v>7.7</v>
      </c>
      <c r="H11470" s="41">
        <v>2.0607511437709114E-4</v>
      </c>
      <c r="I11470" s="42">
        <v>180.69091908354702</v>
      </c>
      <c r="J11470" s="41">
        <v>2.138888888888889E-4</v>
      </c>
      <c r="K11470" s="42">
        <v>5.493797921070426</v>
      </c>
      <c r="L11470" s="41">
        <v>2.0607511437709114E-4</v>
      </c>
      <c r="M11470" s="42">
        <v>5.1989690313606509</v>
      </c>
    </row>
    <row r="11471" spans="1:13" x14ac:dyDescent="0.2">
      <c r="A11471" s="84">
        <v>360</v>
      </c>
      <c r="B11471" s="85">
        <v>44794</v>
      </c>
      <c r="C11471" s="105">
        <v>12.9</v>
      </c>
      <c r="F11471" s="96">
        <v>2.5</v>
      </c>
      <c r="G11471" s="91">
        <v>7.7</v>
      </c>
      <c r="H11471" s="41">
        <v>2.0607511437709114E-4</v>
      </c>
      <c r="I11471" s="42">
        <v>180.72815498536406</v>
      </c>
      <c r="J11471" s="41">
        <v>2.138888888888889E-4</v>
      </c>
      <c r="K11471" s="42">
        <v>5.4940118099593152</v>
      </c>
      <c r="L11471" s="41">
        <v>2.0607511437709114E-4</v>
      </c>
      <c r="M11471" s="42">
        <v>5.1991751064750282</v>
      </c>
    </row>
    <row r="11472" spans="1:13" x14ac:dyDescent="0.2">
      <c r="A11472" s="84">
        <v>360</v>
      </c>
      <c r="B11472" s="85">
        <v>44795</v>
      </c>
      <c r="C11472" s="105">
        <v>12.86</v>
      </c>
      <c r="F11472" s="96">
        <v>2.5299999999999998</v>
      </c>
      <c r="G11472" s="91">
        <v>7.6949999999999994</v>
      </c>
      <c r="H11472" s="41">
        <v>2.0594612577329308E-4</v>
      </c>
      <c r="I11472" s="42">
        <v>180.76537524870145</v>
      </c>
      <c r="J11472" s="41">
        <v>2.1374999999999999E-4</v>
      </c>
      <c r="K11472" s="42">
        <v>5.4942255599593155</v>
      </c>
      <c r="L11472" s="41">
        <v>2.0594612577329308E-4</v>
      </c>
      <c r="M11472" s="42">
        <v>5.1993810526008017</v>
      </c>
    </row>
    <row r="11473" spans="1:13" x14ac:dyDescent="0.2">
      <c r="A11473" s="84">
        <v>360</v>
      </c>
      <c r="B11473" s="85">
        <v>44796</v>
      </c>
      <c r="C11473" s="105">
        <v>12.91</v>
      </c>
      <c r="F11473" s="96">
        <v>2.54</v>
      </c>
      <c r="G11473" s="91">
        <v>7.7249999999999996</v>
      </c>
      <c r="H11473" s="41">
        <v>2.0671996783350188E-4</v>
      </c>
      <c r="I11473" s="42">
        <v>180.80274306125827</v>
      </c>
      <c r="J11473" s="41">
        <v>2.1458333333333334E-4</v>
      </c>
      <c r="K11473" s="42">
        <v>5.4944401432926488</v>
      </c>
      <c r="L11473" s="41">
        <v>2.0671996783350188E-4</v>
      </c>
      <c r="M11473" s="42">
        <v>5.199587772568635</v>
      </c>
    </row>
    <row r="11474" spans="1:13" x14ac:dyDescent="0.2">
      <c r="A11474" s="84">
        <v>360</v>
      </c>
      <c r="B11474" s="85">
        <v>44797</v>
      </c>
      <c r="C11474" s="105">
        <v>12.93</v>
      </c>
      <c r="F11474" s="96">
        <v>2.5299999999999998</v>
      </c>
      <c r="G11474" s="91">
        <v>7.7299999999999995</v>
      </c>
      <c r="H11474" s="41">
        <v>2.068489206161761E-4</v>
      </c>
      <c r="I11474" s="42">
        <v>180.84014191350494</v>
      </c>
      <c r="J11474" s="41">
        <v>2.1472222222222221E-4</v>
      </c>
      <c r="K11474" s="42">
        <v>5.494654865514871</v>
      </c>
      <c r="L11474" s="41">
        <v>2.068489206161761E-4</v>
      </c>
      <c r="M11474" s="42">
        <v>5.199794621489251</v>
      </c>
    </row>
    <row r="11475" spans="1:13" x14ac:dyDescent="0.2">
      <c r="A11475" s="84">
        <v>360</v>
      </c>
      <c r="B11475" s="85">
        <v>44798</v>
      </c>
      <c r="C11475" s="105">
        <v>13.12</v>
      </c>
      <c r="F11475" s="96">
        <v>2.5299999999999998</v>
      </c>
      <c r="G11475" s="91">
        <v>7.8249999999999993</v>
      </c>
      <c r="H11475" s="41">
        <v>2.0929789015289302E-4</v>
      </c>
      <c r="I11475" s="42">
        <v>180.87799137366238</v>
      </c>
      <c r="J11475" s="41">
        <v>2.173611111111111E-4</v>
      </c>
      <c r="K11475" s="42">
        <v>5.494872226625982</v>
      </c>
      <c r="L11475" s="41">
        <v>2.0929789015289302E-4</v>
      </c>
      <c r="M11475" s="42">
        <v>5.2000039193794034</v>
      </c>
    </row>
    <row r="11476" spans="1:13" x14ac:dyDescent="0.2">
      <c r="A11476" s="84">
        <v>360</v>
      </c>
      <c r="B11476" s="85">
        <v>44799</v>
      </c>
      <c r="C11476" s="105">
        <v>13.19</v>
      </c>
      <c r="F11476" s="96">
        <v>2.5499999999999998</v>
      </c>
      <c r="G11476" s="91">
        <v>7.8699999999999992</v>
      </c>
      <c r="H11476" s="41">
        <v>2.1045717744749837E-4</v>
      </c>
      <c r="I11476" s="42">
        <v>180.91605844518926</v>
      </c>
      <c r="J11476" s="41">
        <v>2.186111111111111E-4</v>
      </c>
      <c r="K11476" s="42">
        <v>5.4950908377370933</v>
      </c>
      <c r="L11476" s="41">
        <v>2.1045717744749837E-4</v>
      </c>
      <c r="M11476" s="42">
        <v>5.2002143765568505</v>
      </c>
    </row>
    <row r="11477" spans="1:13" x14ac:dyDescent="0.2">
      <c r="A11477" s="84">
        <v>360</v>
      </c>
      <c r="B11477" s="85">
        <v>44800</v>
      </c>
      <c r="C11477" s="105">
        <v>13.19</v>
      </c>
      <c r="F11477" s="96">
        <v>2.5499999999999998</v>
      </c>
      <c r="G11477" s="91">
        <v>7.8699999999999992</v>
      </c>
      <c r="H11477" s="41">
        <v>2.1045717744749837E-4</v>
      </c>
      <c r="I11477" s="42">
        <v>180.95413352820458</v>
      </c>
      <c r="J11477" s="41">
        <v>2.186111111111111E-4</v>
      </c>
      <c r="K11477" s="42">
        <v>5.4953094488482046</v>
      </c>
      <c r="L11477" s="41">
        <v>2.1045717744749837E-4</v>
      </c>
      <c r="M11477" s="42">
        <v>5.2004248337342975</v>
      </c>
    </row>
    <row r="11478" spans="1:13" x14ac:dyDescent="0.2">
      <c r="A11478" s="84">
        <v>360</v>
      </c>
      <c r="B11478" s="85">
        <v>44801</v>
      </c>
      <c r="C11478" s="105">
        <v>13.19</v>
      </c>
      <c r="F11478" s="96">
        <v>2.5499999999999998</v>
      </c>
      <c r="G11478" s="91">
        <v>7.8699999999999992</v>
      </c>
      <c r="H11478" s="41">
        <v>2.1045717744749837E-4</v>
      </c>
      <c r="I11478" s="42">
        <v>180.99221662439439</v>
      </c>
      <c r="J11478" s="41">
        <v>2.186111111111111E-4</v>
      </c>
      <c r="K11478" s="42">
        <v>5.4955280599593159</v>
      </c>
      <c r="L11478" s="41">
        <v>2.1045717744749837E-4</v>
      </c>
      <c r="M11478" s="42">
        <v>5.2006352909117446</v>
      </c>
    </row>
    <row r="11479" spans="1:13" x14ac:dyDescent="0.2">
      <c r="A11479" s="84">
        <v>360</v>
      </c>
      <c r="B11479" s="85">
        <v>44802</v>
      </c>
      <c r="C11479" s="105">
        <v>13.22</v>
      </c>
      <c r="F11479" s="96">
        <v>2.58</v>
      </c>
      <c r="G11479" s="91">
        <v>7.9</v>
      </c>
      <c r="H11479" s="41">
        <v>2.112297677441255E-4</v>
      </c>
      <c r="I11479" s="42">
        <v>181.03044756827546</v>
      </c>
      <c r="J11479" s="41">
        <v>2.1944444444444444E-4</v>
      </c>
      <c r="K11479" s="42">
        <v>5.4957475044037603</v>
      </c>
      <c r="L11479" s="41">
        <v>2.112297677441255E-4</v>
      </c>
      <c r="M11479" s="42">
        <v>5.2008465206794892</v>
      </c>
    </row>
    <row r="11480" spans="1:13" x14ac:dyDescent="0.2">
      <c r="A11480" s="84">
        <v>360</v>
      </c>
      <c r="B11480" s="85">
        <v>44803</v>
      </c>
      <c r="C11480" s="105">
        <v>13.22</v>
      </c>
      <c r="F11480" s="96">
        <v>2.58</v>
      </c>
      <c r="G11480" s="91">
        <v>7.9</v>
      </c>
      <c r="H11480" s="41">
        <v>2.112297677441255E-4</v>
      </c>
      <c r="I11480" s="42">
        <v>181.06868658766993</v>
      </c>
      <c r="J11480" s="41">
        <v>2.1944444444444444E-4</v>
      </c>
      <c r="K11480" s="42">
        <v>5.4959669488482046</v>
      </c>
      <c r="L11480" s="41">
        <v>2.112297677441255E-4</v>
      </c>
      <c r="M11480" s="42">
        <v>5.2010577504472337</v>
      </c>
    </row>
    <row r="11481" spans="1:13" x14ac:dyDescent="0.2">
      <c r="A11481" s="84">
        <v>360</v>
      </c>
      <c r="B11481" s="85">
        <v>44804</v>
      </c>
      <c r="C11481" s="105">
        <v>13.29</v>
      </c>
      <c r="F11481" s="96">
        <v>2.58</v>
      </c>
      <c r="G11481" s="91">
        <v>7.9349999999999996</v>
      </c>
      <c r="H11481" s="41">
        <v>2.1213085239768503E-4</v>
      </c>
      <c r="I11481" s="42">
        <v>181.10709684249829</v>
      </c>
      <c r="J11481" s="41">
        <v>2.2041666666666667E-4</v>
      </c>
      <c r="K11481" s="42">
        <v>5.4961873655148716</v>
      </c>
      <c r="L11481" s="41">
        <v>2.1213085239768503E-4</v>
      </c>
      <c r="M11481" s="42">
        <v>5.2012698812996314</v>
      </c>
    </row>
    <row r="11482" spans="1:13" x14ac:dyDescent="0.2">
      <c r="A11482" s="84">
        <v>360</v>
      </c>
      <c r="B11482" s="85">
        <v>44805</v>
      </c>
      <c r="C11482" s="105">
        <v>13.32</v>
      </c>
      <c r="F11482" s="96">
        <v>2.5499999999999998</v>
      </c>
      <c r="G11482" s="91">
        <v>7.9350000000000005</v>
      </c>
      <c r="H11482" s="41">
        <v>2.1213085239768503E-4</v>
      </c>
      <c r="I11482" s="42">
        <v>181.14551524532675</v>
      </c>
      <c r="J11482" s="41">
        <v>2.2041666666666669E-4</v>
      </c>
      <c r="K11482" s="42">
        <v>5.4964077821815387</v>
      </c>
      <c r="L11482" s="41">
        <v>2.1213085239768503E-4</v>
      </c>
      <c r="M11482" s="42">
        <v>5.2014820121520291</v>
      </c>
    </row>
    <row r="11483" spans="1:13" x14ac:dyDescent="0.2">
      <c r="A11483" s="84">
        <v>360</v>
      </c>
      <c r="B11483" s="85">
        <v>44806</v>
      </c>
      <c r="C11483" s="105">
        <v>13.3</v>
      </c>
      <c r="F11483" s="96">
        <v>2.46</v>
      </c>
      <c r="G11483" s="91">
        <v>7.8800000000000008</v>
      </c>
      <c r="H11483" s="41">
        <v>2.1071473135148011E-4</v>
      </c>
      <c r="I11483" s="42">
        <v>181.1836852739072</v>
      </c>
      <c r="J11483" s="41">
        <v>2.1888888888888891E-4</v>
      </c>
      <c r="K11483" s="42">
        <v>5.4966266710704277</v>
      </c>
      <c r="L11483" s="41">
        <v>2.1071473135148011E-4</v>
      </c>
      <c r="M11483" s="42">
        <v>5.2016927268833806</v>
      </c>
    </row>
    <row r="11484" spans="1:13" x14ac:dyDescent="0.2">
      <c r="A11484" s="84">
        <v>360</v>
      </c>
      <c r="B11484" s="85">
        <v>44807</v>
      </c>
      <c r="C11484" s="105">
        <v>13.3</v>
      </c>
      <c r="F11484" s="96">
        <v>2.46</v>
      </c>
      <c r="G11484" s="91">
        <v>7.8800000000000008</v>
      </c>
      <c r="H11484" s="41">
        <v>2.1071473135148011E-4</v>
      </c>
      <c r="I11484" s="42">
        <v>181.22186334547496</v>
      </c>
      <c r="J11484" s="41">
        <v>2.1888888888888891E-4</v>
      </c>
      <c r="K11484" s="42">
        <v>5.4968455599593167</v>
      </c>
      <c r="L11484" s="41">
        <v>2.1071473135148011E-4</v>
      </c>
      <c r="M11484" s="42">
        <v>5.2019034416147321</v>
      </c>
    </row>
    <row r="11485" spans="1:13" x14ac:dyDescent="0.2">
      <c r="A11485" s="84">
        <v>360</v>
      </c>
      <c r="B11485" s="85">
        <v>44808</v>
      </c>
      <c r="C11485" s="105">
        <v>13.3</v>
      </c>
      <c r="F11485" s="96">
        <v>2.46</v>
      </c>
      <c r="G11485" s="91">
        <v>7.8800000000000008</v>
      </c>
      <c r="H11485" s="41">
        <v>2.1071473135148011E-4</v>
      </c>
      <c r="I11485" s="42">
        <v>181.2600494617248</v>
      </c>
      <c r="J11485" s="41">
        <v>2.1888888888888891E-4</v>
      </c>
      <c r="K11485" s="42">
        <v>5.4970644488482057</v>
      </c>
      <c r="L11485" s="41">
        <v>2.1071473135148011E-4</v>
      </c>
      <c r="M11485" s="42">
        <v>5.2021141563460835</v>
      </c>
    </row>
    <row r="11486" spans="1:13" x14ac:dyDescent="0.2">
      <c r="A11486" s="84">
        <v>360</v>
      </c>
      <c r="B11486" s="85">
        <v>44809</v>
      </c>
      <c r="C11486" s="105">
        <v>13.35</v>
      </c>
      <c r="F11486" s="96">
        <v>2.58</v>
      </c>
      <c r="G11486" s="91">
        <v>7.9649999999999999</v>
      </c>
      <c r="H11486" s="41">
        <v>2.1290297878606701E-4</v>
      </c>
      <c r="I11486" s="42">
        <v>181.29864026619012</v>
      </c>
      <c r="J11486" s="41">
        <v>2.2124999999999998E-4</v>
      </c>
      <c r="K11486" s="42">
        <v>5.4972856988482057</v>
      </c>
      <c r="L11486" s="41">
        <v>2.1290297878606701E-4</v>
      </c>
      <c r="M11486" s="42">
        <v>5.2023270593248698</v>
      </c>
    </row>
    <row r="11487" spans="1:13" x14ac:dyDescent="0.2">
      <c r="A11487" s="84">
        <v>360</v>
      </c>
      <c r="B11487" s="85">
        <v>44810</v>
      </c>
      <c r="C11487" s="105">
        <v>13.3</v>
      </c>
      <c r="F11487" s="96">
        <v>2.58</v>
      </c>
      <c r="G11487" s="91">
        <v>7.94</v>
      </c>
      <c r="H11487" s="41">
        <v>2.122595549898243E-4</v>
      </c>
      <c r="I11487" s="42">
        <v>181.33712263489329</v>
      </c>
      <c r="J11487" s="41">
        <v>2.2055555555555557E-4</v>
      </c>
      <c r="K11487" s="42">
        <v>5.4975062544037616</v>
      </c>
      <c r="L11487" s="41">
        <v>2.122595549898243E-4</v>
      </c>
      <c r="M11487" s="42">
        <v>5.2025393188798592</v>
      </c>
    </row>
    <row r="11488" spans="1:13" x14ac:dyDescent="0.2">
      <c r="A11488" s="84">
        <v>360</v>
      </c>
      <c r="B11488" s="85">
        <v>44811</v>
      </c>
      <c r="C11488" s="105">
        <v>13.28</v>
      </c>
      <c r="F11488" s="96">
        <v>2.58</v>
      </c>
      <c r="G11488" s="91">
        <v>7.93</v>
      </c>
      <c r="H11488" s="41">
        <v>2.1200214385985738E-4</v>
      </c>
      <c r="I11488" s="42">
        <v>181.37556649365325</v>
      </c>
      <c r="J11488" s="41">
        <v>2.2027777777777776E-4</v>
      </c>
      <c r="K11488" s="42">
        <v>5.4977265321815398</v>
      </c>
      <c r="L11488" s="41">
        <v>2.1200214385985738E-4</v>
      </c>
      <c r="M11488" s="42">
        <v>5.2027513210237188</v>
      </c>
    </row>
    <row r="11489" spans="1:13" x14ac:dyDescent="0.2">
      <c r="A11489" s="84">
        <v>360</v>
      </c>
      <c r="B11489" s="85">
        <v>44812</v>
      </c>
      <c r="C11489" s="105">
        <v>13.27</v>
      </c>
      <c r="F11489" s="96">
        <v>2.58</v>
      </c>
      <c r="G11489" s="91">
        <v>7.9249999999999998</v>
      </c>
      <c r="H11489" s="41">
        <v>2.1187342937589726E-4</v>
      </c>
      <c r="I11489" s="42">
        <v>181.41399515693126</v>
      </c>
      <c r="J11489" s="41">
        <v>2.2013888888888889E-4</v>
      </c>
      <c r="K11489" s="42">
        <v>5.4979466710704283</v>
      </c>
      <c r="L11489" s="41">
        <v>2.1187342937589726E-4</v>
      </c>
      <c r="M11489" s="42">
        <v>5.202963194453095</v>
      </c>
    </row>
    <row r="11490" spans="1:13" x14ac:dyDescent="0.2">
      <c r="A11490" s="84">
        <v>360</v>
      </c>
      <c r="B11490" s="85">
        <v>44813</v>
      </c>
      <c r="C11490" s="105">
        <v>13.33</v>
      </c>
      <c r="F11490" s="96">
        <v>2.58</v>
      </c>
      <c r="G11490" s="91">
        <v>7.9550000000000001</v>
      </c>
      <c r="H11490" s="41">
        <v>2.1264562709832902E-4</v>
      </c>
      <c r="I11490" s="42">
        <v>181.45257204969582</v>
      </c>
      <c r="J11490" s="41">
        <v>2.2097222222222223E-4</v>
      </c>
      <c r="K11490" s="42">
        <v>5.4981676432926507</v>
      </c>
      <c r="L11490" s="41">
        <v>2.1264562709832902E-4</v>
      </c>
      <c r="M11490" s="42">
        <v>5.2031758400801937</v>
      </c>
    </row>
    <row r="11491" spans="1:13" x14ac:dyDescent="0.2">
      <c r="A11491" s="84">
        <v>360</v>
      </c>
      <c r="B11491" s="85">
        <v>44814</v>
      </c>
      <c r="C11491" s="105">
        <v>13.33</v>
      </c>
      <c r="F11491" s="96">
        <v>2.58</v>
      </c>
      <c r="G11491" s="91">
        <v>7.9550000000000001</v>
      </c>
      <c r="H11491" s="41">
        <v>2.1264562709832902E-4</v>
      </c>
      <c r="I11491" s="42">
        <v>181.49115714566793</v>
      </c>
      <c r="J11491" s="41">
        <v>2.2097222222222223E-4</v>
      </c>
      <c r="K11491" s="42">
        <v>5.4983886155148731</v>
      </c>
      <c r="L11491" s="41">
        <v>2.1264562709832902E-4</v>
      </c>
      <c r="M11491" s="42">
        <v>5.2033884857072916</v>
      </c>
    </row>
    <row r="11492" spans="1:13" x14ac:dyDescent="0.2">
      <c r="A11492" s="84">
        <v>360</v>
      </c>
      <c r="B11492" s="85">
        <v>44815</v>
      </c>
      <c r="C11492" s="105">
        <v>13.33</v>
      </c>
      <c r="F11492" s="96">
        <v>2.58</v>
      </c>
      <c r="G11492" s="91">
        <v>7.9550000000000001</v>
      </c>
      <c r="H11492" s="41">
        <v>2.1264562709832902E-4</v>
      </c>
      <c r="I11492" s="42">
        <v>181.52975044659198</v>
      </c>
      <c r="J11492" s="41">
        <v>2.2097222222222223E-4</v>
      </c>
      <c r="K11492" s="42">
        <v>5.4986095877370955</v>
      </c>
      <c r="L11492" s="41">
        <v>2.1264562709832902E-4</v>
      </c>
      <c r="M11492" s="42">
        <v>5.2036011313343895</v>
      </c>
    </row>
    <row r="11493" spans="1:13" x14ac:dyDescent="0.2">
      <c r="A11493" s="84">
        <v>360</v>
      </c>
      <c r="B11493" s="85">
        <v>44816</v>
      </c>
      <c r="C11493" s="105">
        <v>13.35</v>
      </c>
      <c r="F11493" s="96">
        <v>2.63</v>
      </c>
      <c r="G11493" s="91">
        <v>7.99</v>
      </c>
      <c r="H11493" s="41">
        <v>2.1354625402403293E-4</v>
      </c>
      <c r="I11493" s="42">
        <v>181.56851544479377</v>
      </c>
      <c r="J11493" s="41">
        <v>2.2194444444444445E-4</v>
      </c>
      <c r="K11493" s="42">
        <v>5.4988315321815397</v>
      </c>
      <c r="L11493" s="41">
        <v>2.1354625402403293E-4</v>
      </c>
      <c r="M11493" s="42">
        <v>5.2038146775884133</v>
      </c>
    </row>
    <row r="11494" spans="1:13" x14ac:dyDescent="0.2">
      <c r="A11494" s="84">
        <v>360</v>
      </c>
      <c r="B11494" s="85">
        <v>44817</v>
      </c>
      <c r="C11494" s="105">
        <v>13.4</v>
      </c>
      <c r="F11494" s="96">
        <v>2.64</v>
      </c>
      <c r="G11494" s="91">
        <v>8.02</v>
      </c>
      <c r="H11494" s="41">
        <v>2.1431798830984228E-4</v>
      </c>
      <c r="I11494" s="42">
        <v>181.6074288437643</v>
      </c>
      <c r="J11494" s="41">
        <v>2.2277777777777777E-4</v>
      </c>
      <c r="K11494" s="42">
        <v>5.4990543099593179</v>
      </c>
      <c r="L11494" s="41">
        <v>2.1431798830984228E-4</v>
      </c>
      <c r="M11494" s="42">
        <v>5.2040289955767234</v>
      </c>
    </row>
    <row r="11495" spans="1:13" x14ac:dyDescent="0.2">
      <c r="A11495" s="84">
        <v>360</v>
      </c>
      <c r="B11495" s="85">
        <v>44818</v>
      </c>
      <c r="C11495" s="105">
        <v>13.42</v>
      </c>
      <c r="F11495" s="96">
        <v>2.66</v>
      </c>
      <c r="G11495" s="91">
        <v>8.0399999999999991</v>
      </c>
      <c r="H11495" s="41">
        <v>2.1483235910091381E-4</v>
      </c>
      <c r="I11495" s="42">
        <v>181.64644399613306</v>
      </c>
      <c r="J11495" s="41">
        <v>2.233333333333333E-4</v>
      </c>
      <c r="K11495" s="42">
        <v>5.4992776432926513</v>
      </c>
      <c r="L11495" s="41">
        <v>2.1483235910091381E-4</v>
      </c>
      <c r="M11495" s="42">
        <v>5.2042438279358247</v>
      </c>
    </row>
    <row r="11496" spans="1:13" x14ac:dyDescent="0.2">
      <c r="A11496" s="84">
        <v>360</v>
      </c>
      <c r="B11496" s="85">
        <v>44819</v>
      </c>
      <c r="C11496" s="105">
        <v>13.42</v>
      </c>
      <c r="F11496" s="96">
        <v>2.66</v>
      </c>
      <c r="G11496" s="91">
        <v>8.0399999999999991</v>
      </c>
      <c r="H11496" s="41">
        <v>2.1483235910091381E-4</v>
      </c>
      <c r="I11496" s="42">
        <v>181.68546753021903</v>
      </c>
      <c r="J11496" s="41">
        <v>2.233333333333333E-4</v>
      </c>
      <c r="K11496" s="42">
        <v>5.4995009766259848</v>
      </c>
      <c r="L11496" s="41">
        <v>2.1483235910091381E-4</v>
      </c>
      <c r="M11496" s="42">
        <v>5.2044586602949252</v>
      </c>
    </row>
    <row r="11497" spans="1:13" x14ac:dyDescent="0.2">
      <c r="A11497" s="84">
        <v>360</v>
      </c>
      <c r="B11497" s="85">
        <v>44820</v>
      </c>
      <c r="C11497" s="105">
        <v>13.41</v>
      </c>
      <c r="F11497" s="96">
        <v>2.63</v>
      </c>
      <c r="G11497" s="91">
        <v>8.02</v>
      </c>
      <c r="H11497" s="41">
        <v>2.1431798830984228E-4</v>
      </c>
      <c r="I11497" s="42">
        <v>181.72440599412525</v>
      </c>
      <c r="J11497" s="41">
        <v>2.2277777777777777E-4</v>
      </c>
      <c r="K11497" s="42">
        <v>5.4997237544037629</v>
      </c>
      <c r="L11497" s="41">
        <v>2.1431798830984228E-4</v>
      </c>
      <c r="M11497" s="42">
        <v>5.2046729782832353</v>
      </c>
    </row>
    <row r="11498" spans="1:13" x14ac:dyDescent="0.2">
      <c r="A11498" s="84">
        <v>360</v>
      </c>
      <c r="B11498" s="85">
        <v>44821</v>
      </c>
      <c r="C11498" s="105">
        <v>13.41</v>
      </c>
      <c r="F11498" s="96">
        <v>2.63</v>
      </c>
      <c r="G11498" s="91">
        <v>8.02</v>
      </c>
      <c r="H11498" s="41">
        <v>2.1431798830984228E-4</v>
      </c>
      <c r="I11498" s="42">
        <v>181.76335280324471</v>
      </c>
      <c r="J11498" s="41">
        <v>2.2277777777777777E-4</v>
      </c>
      <c r="K11498" s="42">
        <v>5.4999465321815411</v>
      </c>
      <c r="L11498" s="41">
        <v>2.1431798830984228E-4</v>
      </c>
      <c r="M11498" s="42">
        <v>5.2048872962715453</v>
      </c>
    </row>
    <row r="11499" spans="1:13" x14ac:dyDescent="0.2">
      <c r="A11499" s="84">
        <v>360</v>
      </c>
      <c r="B11499" s="85">
        <v>44822</v>
      </c>
      <c r="C11499" s="105">
        <v>13.41</v>
      </c>
      <c r="F11499" s="96">
        <v>2.63</v>
      </c>
      <c r="G11499" s="91">
        <v>8.02</v>
      </c>
      <c r="H11499" s="41">
        <v>2.1431798830984228E-4</v>
      </c>
      <c r="I11499" s="42">
        <v>181.80230795936595</v>
      </c>
      <c r="J11499" s="41">
        <v>2.2277777777777777E-4</v>
      </c>
      <c r="K11499" s="42">
        <v>5.5001693099593192</v>
      </c>
      <c r="L11499" s="41">
        <v>2.1431798830984228E-4</v>
      </c>
      <c r="M11499" s="42">
        <v>5.2051016142598554</v>
      </c>
    </row>
    <row r="11500" spans="1:13" x14ac:dyDescent="0.2">
      <c r="A11500" s="84">
        <v>360</v>
      </c>
      <c r="B11500" s="85">
        <v>44823</v>
      </c>
      <c r="C11500" s="105">
        <v>13.38</v>
      </c>
      <c r="F11500" s="96">
        <v>2.65</v>
      </c>
      <c r="G11500" s="91">
        <v>8.0150000000000006</v>
      </c>
      <c r="H11500" s="41">
        <v>2.1418938077277794E-4</v>
      </c>
      <c r="I11500" s="42">
        <v>181.84124808313084</v>
      </c>
      <c r="J11500" s="41">
        <v>2.2263888888888889E-4</v>
      </c>
      <c r="K11500" s="42">
        <v>5.5003919488482085</v>
      </c>
      <c r="L11500" s="41">
        <v>2.1418938077277794E-4</v>
      </c>
      <c r="M11500" s="42">
        <v>5.2053158036406284</v>
      </c>
    </row>
    <row r="11501" spans="1:13" x14ac:dyDescent="0.2">
      <c r="A11501" s="84">
        <v>360</v>
      </c>
      <c r="B11501" s="85">
        <v>44824</v>
      </c>
      <c r="C11501" s="105">
        <v>13.36</v>
      </c>
      <c r="F11501" s="96">
        <v>2.66</v>
      </c>
      <c r="G11501" s="91">
        <v>8.01</v>
      </c>
      <c r="H11501" s="41">
        <v>2.14060767298907E-4</v>
      </c>
      <c r="I11501" s="42">
        <v>181.88017316022211</v>
      </c>
      <c r="J11501" s="41">
        <v>2.2249999999999999E-4</v>
      </c>
      <c r="K11501" s="42">
        <v>5.500614448848208</v>
      </c>
      <c r="L11501" s="41">
        <v>2.14060767298907E-4</v>
      </c>
      <c r="M11501" s="42">
        <v>5.2055298644079269</v>
      </c>
    </row>
    <row r="11502" spans="1:13" x14ac:dyDescent="0.2">
      <c r="A11502" s="84">
        <v>360</v>
      </c>
      <c r="B11502" s="85">
        <v>44825</v>
      </c>
      <c r="C11502" s="105">
        <v>13.35</v>
      </c>
      <c r="F11502" s="96">
        <v>2.67</v>
      </c>
      <c r="G11502" s="91">
        <v>8.01</v>
      </c>
      <c r="H11502" s="41">
        <v>2.14060767298907E-4</v>
      </c>
      <c r="I11502" s="42">
        <v>181.91910656964524</v>
      </c>
      <c r="J11502" s="41">
        <v>2.2249999999999999E-4</v>
      </c>
      <c r="K11502" s="42">
        <v>5.5008369488482076</v>
      </c>
      <c r="L11502" s="41">
        <v>2.14060767298907E-4</v>
      </c>
      <c r="M11502" s="42">
        <v>5.2057439251752253</v>
      </c>
    </row>
    <row r="11503" spans="1:13" x14ac:dyDescent="0.2">
      <c r="A11503" s="84">
        <v>360</v>
      </c>
      <c r="B11503" s="85">
        <v>44826</v>
      </c>
      <c r="C11503" s="105">
        <v>13.38</v>
      </c>
      <c r="F11503" s="96">
        <v>2.64</v>
      </c>
      <c r="G11503" s="91">
        <v>8.01</v>
      </c>
      <c r="H11503" s="41">
        <v>2.14060767298907E-4</v>
      </c>
      <c r="I11503" s="42">
        <v>181.95804831318387</v>
      </c>
      <c r="J11503" s="41">
        <v>2.2249999999999999E-4</v>
      </c>
      <c r="K11503" s="42">
        <v>5.5010594488482072</v>
      </c>
      <c r="L11503" s="41">
        <v>2.14060767298907E-4</v>
      </c>
      <c r="M11503" s="42">
        <v>5.2059579859425238</v>
      </c>
    </row>
    <row r="11504" spans="1:13" x14ac:dyDescent="0.2">
      <c r="A11504" s="84">
        <v>360</v>
      </c>
      <c r="B11504" s="85">
        <v>44827</v>
      </c>
      <c r="C11504" s="105">
        <v>13.35</v>
      </c>
      <c r="F11504" s="96">
        <v>2.64</v>
      </c>
      <c r="G11504" s="91">
        <v>7.9950000000000001</v>
      </c>
      <c r="H11504" s="41">
        <v>2.136748912506814E-4</v>
      </c>
      <c r="I11504" s="42">
        <v>181.99692817936938</v>
      </c>
      <c r="J11504" s="41">
        <v>2.2208333333333333E-4</v>
      </c>
      <c r="K11504" s="42">
        <v>5.5012815321815403</v>
      </c>
      <c r="L11504" s="41">
        <v>2.136748912506814E-4</v>
      </c>
      <c r="M11504" s="42">
        <v>5.2061716608337747</v>
      </c>
    </row>
    <row r="11505" spans="1:13" x14ac:dyDescent="0.2">
      <c r="A11505" s="84">
        <v>360</v>
      </c>
      <c r="B11505" s="85">
        <v>44828</v>
      </c>
      <c r="C11505" s="105">
        <v>13.35</v>
      </c>
      <c r="F11505" s="96">
        <v>2.64</v>
      </c>
      <c r="G11505" s="91">
        <v>7.9950000000000001</v>
      </c>
      <c r="H11505" s="41">
        <v>2.136748912506814E-4</v>
      </c>
      <c r="I11505" s="42">
        <v>182.03581635320606</v>
      </c>
      <c r="J11505" s="41">
        <v>2.2208333333333333E-4</v>
      </c>
      <c r="K11505" s="42">
        <v>5.5015036155148733</v>
      </c>
      <c r="L11505" s="41">
        <v>2.136748912506814E-4</v>
      </c>
      <c r="M11505" s="42">
        <v>5.2063853357250256</v>
      </c>
    </row>
    <row r="11506" spans="1:13" x14ac:dyDescent="0.2">
      <c r="A11506" s="84">
        <v>360</v>
      </c>
      <c r="B11506" s="85">
        <v>44829</v>
      </c>
      <c r="C11506" s="105">
        <v>13.35</v>
      </c>
      <c r="F11506" s="96">
        <v>2.64</v>
      </c>
      <c r="G11506" s="91">
        <v>7.9950000000000001</v>
      </c>
      <c r="H11506" s="41">
        <v>2.136748912506814E-4</v>
      </c>
      <c r="I11506" s="42">
        <v>182.07471283646905</v>
      </c>
      <c r="J11506" s="41">
        <v>2.2208333333333333E-4</v>
      </c>
      <c r="K11506" s="42">
        <v>5.5017256988482064</v>
      </c>
      <c r="L11506" s="41">
        <v>2.136748912506814E-4</v>
      </c>
      <c r="M11506" s="42">
        <v>5.2065990106162765</v>
      </c>
    </row>
    <row r="11507" spans="1:13" x14ac:dyDescent="0.2">
      <c r="A11507" s="84">
        <v>360</v>
      </c>
      <c r="B11507" s="85">
        <v>44830</v>
      </c>
      <c r="C11507" s="105">
        <v>13.44</v>
      </c>
      <c r="F11507" s="96">
        <v>2.65</v>
      </c>
      <c r="G11507" s="91">
        <v>8.0449999999999999</v>
      </c>
      <c r="H11507" s="41">
        <v>2.1496093696216079E-4</v>
      </c>
      <c r="I11507" s="42">
        <v>182.1138517873375</v>
      </c>
      <c r="J11507" s="41">
        <v>2.2347222222222221E-4</v>
      </c>
      <c r="K11507" s="42">
        <v>5.5019491710704287</v>
      </c>
      <c r="L11507" s="41">
        <v>2.1496093696216079E-4</v>
      </c>
      <c r="M11507" s="42">
        <v>5.2068139715532382</v>
      </c>
    </row>
    <row r="11508" spans="1:13" x14ac:dyDescent="0.2">
      <c r="A11508" s="84">
        <v>360</v>
      </c>
      <c r="B11508" s="85">
        <v>44831</v>
      </c>
      <c r="C11508" s="105">
        <v>13.52</v>
      </c>
      <c r="F11508" s="96">
        <v>2.69</v>
      </c>
      <c r="G11508" s="91">
        <v>8.1050000000000004</v>
      </c>
      <c r="H11508" s="41">
        <v>2.1650340863743622E-4</v>
      </c>
      <c r="I11508" s="42">
        <v>182.15328005700954</v>
      </c>
      <c r="J11508" s="41">
        <v>2.251388888888889E-4</v>
      </c>
      <c r="K11508" s="42">
        <v>5.5021743099593179</v>
      </c>
      <c r="L11508" s="41">
        <v>2.1650340863743622E-4</v>
      </c>
      <c r="M11508" s="42">
        <v>5.2070304749618757</v>
      </c>
    </row>
    <row r="11509" spans="1:13" x14ac:dyDescent="0.2">
      <c r="A11509" s="84">
        <v>360</v>
      </c>
      <c r="B11509" s="85">
        <v>44832</v>
      </c>
      <c r="C11509" s="105">
        <v>13.51</v>
      </c>
      <c r="F11509" s="96">
        <v>2.68</v>
      </c>
      <c r="G11509" s="91">
        <v>8.0950000000000006</v>
      </c>
      <c r="H11509" s="41">
        <v>2.1624638932005169E-4</v>
      </c>
      <c r="I11509" s="42">
        <v>182.19267004612468</v>
      </c>
      <c r="J11509" s="41">
        <v>2.2486111111111112E-4</v>
      </c>
      <c r="K11509" s="42">
        <v>5.5023991710704294</v>
      </c>
      <c r="L11509" s="41">
        <v>2.1624638932005169E-4</v>
      </c>
      <c r="M11509" s="42">
        <v>5.2072467213511953</v>
      </c>
    </row>
    <row r="11510" spans="1:13" x14ac:dyDescent="0.2">
      <c r="A11510" s="84">
        <v>360</v>
      </c>
      <c r="B11510" s="85">
        <v>44833</v>
      </c>
      <c r="C11510" s="105">
        <v>13.52</v>
      </c>
      <c r="F11510" s="96">
        <v>2.68</v>
      </c>
      <c r="G11510" s="91">
        <v>8.1</v>
      </c>
      <c r="H11510" s="41">
        <v>2.1637490194259534E-4</v>
      </c>
      <c r="I11510" s="42">
        <v>182.23209196724056</v>
      </c>
      <c r="J11510" s="41">
        <v>2.2499999999999999E-4</v>
      </c>
      <c r="K11510" s="42">
        <v>5.5026241710704298</v>
      </c>
      <c r="L11510" s="41">
        <v>2.1637490194259534E-4</v>
      </c>
      <c r="M11510" s="42">
        <v>5.2074630962531376</v>
      </c>
    </row>
    <row r="11511" spans="1:13" x14ac:dyDescent="0.2">
      <c r="A11511" s="84">
        <v>360</v>
      </c>
      <c r="B11511" s="85">
        <v>44834</v>
      </c>
      <c r="C11511" s="105">
        <v>13.53</v>
      </c>
      <c r="F11511" s="96">
        <v>2.66</v>
      </c>
      <c r="G11511" s="91">
        <v>8.0949999999999989</v>
      </c>
      <c r="H11511" s="41">
        <v>2.1624638932005169E-4</v>
      </c>
      <c r="I11511" s="42">
        <v>182.27149899914673</v>
      </c>
      <c r="J11511" s="41">
        <v>2.2486111111111109E-4</v>
      </c>
      <c r="K11511" s="42">
        <v>5.5028490321815413</v>
      </c>
      <c r="L11511" s="41">
        <v>2.1624638932005169E-4</v>
      </c>
      <c r="M11511" s="42">
        <v>5.2076793426424572</v>
      </c>
    </row>
    <row r="11512" spans="1:13" x14ac:dyDescent="0.2">
      <c r="A11512" s="84">
        <v>360</v>
      </c>
      <c r="B11512" s="85">
        <v>44835</v>
      </c>
      <c r="C11512" s="105">
        <v>13.53</v>
      </c>
      <c r="F11512" s="96">
        <v>2.66</v>
      </c>
      <c r="G11512" s="91">
        <v>8.0949999999999989</v>
      </c>
      <c r="H11512" s="41">
        <v>2.1624638932005169E-4</v>
      </c>
      <c r="I11512" s="42">
        <v>182.31091455268125</v>
      </c>
      <c r="J11512" s="41">
        <v>2.2486111111111109E-4</v>
      </c>
      <c r="K11512" s="42">
        <v>5.5030738932926528</v>
      </c>
      <c r="L11512" s="41">
        <v>2.1624638932005169E-4</v>
      </c>
      <c r="M11512" s="42">
        <v>5.2078955890317769</v>
      </c>
    </row>
    <row r="11513" spans="1:13" x14ac:dyDescent="0.2">
      <c r="A11513" s="84">
        <v>360</v>
      </c>
      <c r="B11513" s="85">
        <v>44836</v>
      </c>
      <c r="C11513" s="105">
        <v>13.53</v>
      </c>
      <c r="F11513" s="96">
        <v>2.66</v>
      </c>
      <c r="G11513" s="91">
        <v>8.0949999999999989</v>
      </c>
      <c r="H11513" s="41">
        <v>2.1624638932005169E-4</v>
      </c>
      <c r="I11513" s="42">
        <v>182.35033862968692</v>
      </c>
      <c r="J11513" s="41">
        <v>2.2486111111111109E-4</v>
      </c>
      <c r="K11513" s="42">
        <v>5.5032987544037644</v>
      </c>
      <c r="L11513" s="41">
        <v>2.1624638932005169E-4</v>
      </c>
      <c r="M11513" s="42">
        <v>5.2081118354210965</v>
      </c>
    </row>
    <row r="11514" spans="1:13" x14ac:dyDescent="0.2">
      <c r="A11514" s="84">
        <v>360</v>
      </c>
      <c r="B11514" s="85">
        <v>44837</v>
      </c>
      <c r="C11514" s="105">
        <v>13.56</v>
      </c>
      <c r="F11514" s="96">
        <v>2.59</v>
      </c>
      <c r="G11514" s="91">
        <v>8.0749999999999993</v>
      </c>
      <c r="H11514" s="41">
        <v>2.1573227954418961E-4</v>
      </c>
      <c r="I11514" s="42">
        <v>182.38967748391516</v>
      </c>
      <c r="J11514" s="41">
        <v>2.2430555555555553E-4</v>
      </c>
      <c r="K11514" s="42">
        <v>5.5035230599593197</v>
      </c>
      <c r="L11514" s="41">
        <v>2.1573227954418961E-4</v>
      </c>
      <c r="M11514" s="42">
        <v>5.2083275677006409</v>
      </c>
    </row>
    <row r="11515" spans="1:13" x14ac:dyDescent="0.2">
      <c r="A11515" s="84">
        <v>360</v>
      </c>
      <c r="B11515" s="85">
        <v>44838</v>
      </c>
      <c r="C11515" s="105">
        <v>13.52</v>
      </c>
      <c r="F11515" s="96">
        <v>2.61</v>
      </c>
      <c r="G11515" s="91">
        <v>8.0649999999999995</v>
      </c>
      <c r="H11515" s="41">
        <v>2.1547518907705232E-4</v>
      </c>
      <c r="I11515" s="42">
        <v>182.42897793415671</v>
      </c>
      <c r="J11515" s="41">
        <v>2.2402777777777777E-4</v>
      </c>
      <c r="K11515" s="42">
        <v>5.5037470877370973</v>
      </c>
      <c r="L11515" s="41">
        <v>2.1547518907705232E-4</v>
      </c>
      <c r="M11515" s="42">
        <v>5.2085430428897181</v>
      </c>
    </row>
    <row r="11516" spans="1:13" x14ac:dyDescent="0.2">
      <c r="A11516" s="84">
        <v>360</v>
      </c>
      <c r="B11516" s="85">
        <v>44839</v>
      </c>
      <c r="C11516" s="105">
        <v>13.49</v>
      </c>
      <c r="F11516" s="96">
        <v>2.67</v>
      </c>
      <c r="G11516" s="91">
        <v>8.08</v>
      </c>
      <c r="H11516" s="41">
        <v>2.1586081588220729E-4</v>
      </c>
      <c r="I11516" s="42">
        <v>182.46835720217413</v>
      </c>
      <c r="J11516" s="41">
        <v>2.2444444444444446E-4</v>
      </c>
      <c r="K11516" s="42">
        <v>5.5039715321815414</v>
      </c>
      <c r="L11516" s="41">
        <v>2.1586081588220729E-4</v>
      </c>
      <c r="M11516" s="42">
        <v>5.2087589037056006</v>
      </c>
    </row>
    <row r="11517" spans="1:13" x14ac:dyDescent="0.2">
      <c r="A11517" s="84">
        <v>360</v>
      </c>
      <c r="B11517" s="85">
        <v>44840</v>
      </c>
      <c r="C11517" s="105">
        <v>13.53</v>
      </c>
      <c r="F11517" s="96">
        <v>2.69</v>
      </c>
      <c r="G11517" s="91">
        <v>8.11</v>
      </c>
      <c r="H11517" s="41">
        <v>2.1663190940546251E-4</v>
      </c>
      <c r="I11517" s="42">
        <v>182.50788567080093</v>
      </c>
      <c r="J11517" s="41">
        <v>2.2527777777777778E-4</v>
      </c>
      <c r="K11517" s="42">
        <v>5.5041968099593195</v>
      </c>
      <c r="L11517" s="41">
        <v>2.1663190940546251E-4</v>
      </c>
      <c r="M11517" s="42">
        <v>5.2089755356150063</v>
      </c>
    </row>
    <row r="11518" spans="1:13" x14ac:dyDescent="0.2">
      <c r="A11518" s="84">
        <v>360</v>
      </c>
      <c r="B11518" s="85">
        <v>44841</v>
      </c>
      <c r="C11518" s="105">
        <v>13.5</v>
      </c>
      <c r="F11518" s="96">
        <v>2.7</v>
      </c>
      <c r="G11518" s="91">
        <v>8.1</v>
      </c>
      <c r="H11518" s="41">
        <v>2.1637490194259534E-4</v>
      </c>
      <c r="I11518" s="42">
        <v>182.5473757966667</v>
      </c>
      <c r="J11518" s="41">
        <v>2.2499999999999999E-4</v>
      </c>
      <c r="K11518" s="42">
        <v>5.5044218099593198</v>
      </c>
      <c r="L11518" s="41">
        <v>2.1637490194259534E-4</v>
      </c>
      <c r="M11518" s="42">
        <v>5.2091919105169486</v>
      </c>
    </row>
    <row r="11519" spans="1:13" x14ac:dyDescent="0.2">
      <c r="A11519" s="84">
        <v>360</v>
      </c>
      <c r="B11519" s="85">
        <v>44842</v>
      </c>
      <c r="C11519" s="105">
        <v>13.5</v>
      </c>
      <c r="F11519" s="96">
        <v>2.7</v>
      </c>
      <c r="G11519" s="91">
        <v>8.1</v>
      </c>
      <c r="H11519" s="41">
        <v>2.1637490194259534E-4</v>
      </c>
      <c r="I11519" s="42">
        <v>182.58687446720458</v>
      </c>
      <c r="J11519" s="41">
        <v>2.2499999999999999E-4</v>
      </c>
      <c r="K11519" s="42">
        <v>5.5046468099593202</v>
      </c>
      <c r="L11519" s="41">
        <v>2.1637490194259534E-4</v>
      </c>
      <c r="M11519" s="42">
        <v>5.209408285418891</v>
      </c>
    </row>
    <row r="11520" spans="1:13" x14ac:dyDescent="0.2">
      <c r="A11520" s="84">
        <v>360</v>
      </c>
      <c r="B11520" s="85">
        <v>44843</v>
      </c>
      <c r="C11520" s="105">
        <v>13.5</v>
      </c>
      <c r="F11520" s="96">
        <v>2.7</v>
      </c>
      <c r="G11520" s="91">
        <v>8.1</v>
      </c>
      <c r="H11520" s="41">
        <v>2.1637490194259534E-4</v>
      </c>
      <c r="I11520" s="42">
        <v>182.62638168426344</v>
      </c>
      <c r="J11520" s="41">
        <v>2.2499999999999999E-4</v>
      </c>
      <c r="K11520" s="42">
        <v>5.5048718099593206</v>
      </c>
      <c r="L11520" s="41">
        <v>2.1637490194259534E-4</v>
      </c>
      <c r="M11520" s="42">
        <v>5.2096246603208334</v>
      </c>
    </row>
    <row r="11521" spans="1:13" x14ac:dyDescent="0.2">
      <c r="A11521" s="84">
        <v>360</v>
      </c>
      <c r="B11521" s="85">
        <v>44844</v>
      </c>
      <c r="C11521" s="105">
        <v>13.51</v>
      </c>
      <c r="F11521" s="96">
        <v>2.73</v>
      </c>
      <c r="G11521" s="91">
        <v>8.1199999999999992</v>
      </c>
      <c r="H11521" s="41">
        <v>2.1688889316284765E-4</v>
      </c>
      <c r="I11521" s="42">
        <v>182.66599131804927</v>
      </c>
      <c r="J11521" s="41">
        <v>2.2555555555555553E-4</v>
      </c>
      <c r="K11521" s="42">
        <v>5.5050973655148763</v>
      </c>
      <c r="L11521" s="41">
        <v>2.1688889316284765E-4</v>
      </c>
      <c r="M11521" s="42">
        <v>5.209841549213996</v>
      </c>
    </row>
    <row r="11522" spans="1:13" x14ac:dyDescent="0.2">
      <c r="A11522" s="84">
        <v>360</v>
      </c>
      <c r="B11522" s="85">
        <v>44845</v>
      </c>
      <c r="C11522" s="105">
        <v>13.58</v>
      </c>
      <c r="F11522" s="96">
        <v>2.74</v>
      </c>
      <c r="G11522" s="91">
        <v>8.16</v>
      </c>
      <c r="H11522" s="41">
        <v>2.1791659122305518E-4</v>
      </c>
      <c r="I11522" s="42">
        <v>182.70579726820966</v>
      </c>
      <c r="J11522" s="41">
        <v>2.2666666666666668E-4</v>
      </c>
      <c r="K11522" s="42">
        <v>5.5053240321815426</v>
      </c>
      <c r="L11522" s="41">
        <v>2.1791659122305518E-4</v>
      </c>
      <c r="M11522" s="42">
        <v>5.2100594658052195</v>
      </c>
    </row>
    <row r="11523" spans="1:13" x14ac:dyDescent="0.2">
      <c r="A11523" s="84">
        <v>360</v>
      </c>
      <c r="B11523" s="85">
        <v>44846</v>
      </c>
      <c r="C11523" s="105">
        <v>13.59</v>
      </c>
      <c r="F11523" s="96">
        <v>2.75</v>
      </c>
      <c r="G11523" s="91">
        <v>8.17</v>
      </c>
      <c r="H11523" s="41">
        <v>2.1817345651786724E-4</v>
      </c>
      <c r="I11523" s="42">
        <v>182.74565882352553</v>
      </c>
      <c r="J11523" s="41">
        <v>2.2694444444444444E-4</v>
      </c>
      <c r="K11523" s="42">
        <v>5.5055509766259867</v>
      </c>
      <c r="L11523" s="41">
        <v>2.1817345651786724E-4</v>
      </c>
      <c r="M11523" s="42">
        <v>5.2102776392617374</v>
      </c>
    </row>
    <row r="11524" spans="1:13" x14ac:dyDescent="0.2">
      <c r="A11524" s="84">
        <v>360</v>
      </c>
      <c r="B11524" s="85">
        <v>44847</v>
      </c>
      <c r="C11524" s="105">
        <v>13.59</v>
      </c>
      <c r="F11524" s="96">
        <v>2.76</v>
      </c>
      <c r="G11524" s="91">
        <v>8.1750000000000007</v>
      </c>
      <c r="H11524" s="41">
        <v>2.1830188028504338E-4</v>
      </c>
      <c r="I11524" s="42">
        <v>182.78555254446064</v>
      </c>
      <c r="J11524" s="41">
        <v>2.2708333333333334E-4</v>
      </c>
      <c r="K11524" s="42">
        <v>5.5057780599593205</v>
      </c>
      <c r="L11524" s="41">
        <v>2.1830188028504338E-4</v>
      </c>
      <c r="M11524" s="42">
        <v>5.2104959411420229</v>
      </c>
    </row>
    <row r="11525" spans="1:13" x14ac:dyDescent="0.2">
      <c r="A11525" s="84">
        <v>360</v>
      </c>
      <c r="B11525" s="85">
        <v>44848</v>
      </c>
      <c r="C11525" s="105">
        <v>13.61</v>
      </c>
      <c r="F11525" s="96">
        <v>2.77</v>
      </c>
      <c r="G11525" s="91">
        <v>8.19</v>
      </c>
      <c r="H11525" s="41">
        <v>2.1868711607342384E-4</v>
      </c>
      <c r="I11525" s="42">
        <v>182.82552538980647</v>
      </c>
      <c r="J11525" s="41">
        <v>2.2749999999999997E-4</v>
      </c>
      <c r="K11525" s="42">
        <v>5.5060055599593207</v>
      </c>
      <c r="L11525" s="41">
        <v>2.1868711607342384E-4</v>
      </c>
      <c r="M11525" s="42">
        <v>5.2107146282580965</v>
      </c>
    </row>
    <row r="11526" spans="1:13" x14ac:dyDescent="0.2">
      <c r="A11526" s="84">
        <v>360</v>
      </c>
      <c r="B11526" s="85">
        <v>44849</v>
      </c>
      <c r="C11526" s="105">
        <v>13.61</v>
      </c>
      <c r="F11526" s="96">
        <v>2.77</v>
      </c>
      <c r="G11526" s="91">
        <v>8.19</v>
      </c>
      <c r="H11526" s="41">
        <v>2.1868711607342384E-4</v>
      </c>
      <c r="I11526" s="42">
        <v>182.86550697669858</v>
      </c>
      <c r="J11526" s="41">
        <v>2.2749999999999997E-4</v>
      </c>
      <c r="K11526" s="42">
        <v>5.506233059959321</v>
      </c>
      <c r="L11526" s="41">
        <v>2.1868711607342384E-4</v>
      </c>
      <c r="M11526" s="42">
        <v>5.2109333153741701</v>
      </c>
    </row>
    <row r="11527" spans="1:13" x14ac:dyDescent="0.2">
      <c r="A11527" s="84">
        <v>360</v>
      </c>
      <c r="B11527" s="85">
        <v>44850</v>
      </c>
      <c r="C11527" s="105">
        <v>13.61</v>
      </c>
      <c r="F11527" s="96">
        <v>2.77</v>
      </c>
      <c r="G11527" s="91">
        <v>8.19</v>
      </c>
      <c r="H11527" s="41">
        <v>2.1868711607342384E-4</v>
      </c>
      <c r="I11527" s="42">
        <v>182.90549730704862</v>
      </c>
      <c r="J11527" s="41">
        <v>2.2749999999999997E-4</v>
      </c>
      <c r="K11527" s="42">
        <v>5.5064605599593213</v>
      </c>
      <c r="L11527" s="41">
        <v>2.1868711607342384E-4</v>
      </c>
      <c r="M11527" s="42">
        <v>5.2111520024902438</v>
      </c>
    </row>
    <row r="11528" spans="1:13" x14ac:dyDescent="0.2">
      <c r="A11528" s="84">
        <v>360</v>
      </c>
      <c r="B11528" s="85">
        <v>44851</v>
      </c>
      <c r="C11528" s="105">
        <v>13.61</v>
      </c>
      <c r="F11528" s="96">
        <v>2.76</v>
      </c>
      <c r="G11528" s="91">
        <v>8.1849999999999987</v>
      </c>
      <c r="H11528" s="41">
        <v>2.1855871006226657E-4</v>
      </c>
      <c r="I11528" s="42">
        <v>182.94547289660335</v>
      </c>
      <c r="J11528" s="41">
        <v>2.2736111111111107E-4</v>
      </c>
      <c r="K11528" s="42">
        <v>5.5066879210704327</v>
      </c>
      <c r="L11528" s="41">
        <v>2.1855871006226657E-4</v>
      </c>
      <c r="M11528" s="42">
        <v>5.2113705612003063</v>
      </c>
    </row>
    <row r="11529" spans="1:13" x14ac:dyDescent="0.2">
      <c r="A11529" s="84">
        <v>360</v>
      </c>
      <c r="B11529" s="85">
        <v>44852</v>
      </c>
      <c r="C11529" s="105">
        <v>13.61</v>
      </c>
      <c r="F11529" s="96">
        <v>2.79</v>
      </c>
      <c r="G11529" s="91">
        <v>8.1999999999999993</v>
      </c>
      <c r="H11529" s="41">
        <v>2.1894391034305016E-4</v>
      </c>
      <c r="I11529" s="42">
        <v>182.98552769381888</v>
      </c>
      <c r="J11529" s="41">
        <v>2.2777777777777775E-4</v>
      </c>
      <c r="K11529" s="42">
        <v>5.5069156988482106</v>
      </c>
      <c r="L11529" s="41">
        <v>2.1894391034305016E-4</v>
      </c>
      <c r="M11529" s="42">
        <v>5.2115895051106493</v>
      </c>
    </row>
    <row r="11530" spans="1:13" x14ac:dyDescent="0.2">
      <c r="A11530" s="84">
        <v>360</v>
      </c>
      <c r="B11530" s="85">
        <v>44853</v>
      </c>
      <c r="C11530" s="105">
        <v>13.58</v>
      </c>
      <c r="F11530" s="96">
        <v>2.78</v>
      </c>
      <c r="G11530" s="91">
        <v>8.18</v>
      </c>
      <c r="H11530" s="41">
        <v>2.1843029813317649E-4</v>
      </c>
      <c r="I11530" s="42">
        <v>183.0254972771871</v>
      </c>
      <c r="J11530" s="41">
        <v>2.2722222222222222E-4</v>
      </c>
      <c r="K11530" s="42">
        <v>5.5071429210704332</v>
      </c>
      <c r="L11530" s="41">
        <v>2.1843029813317649E-4</v>
      </c>
      <c r="M11530" s="42">
        <v>5.2118079354087827</v>
      </c>
    </row>
    <row r="11531" spans="1:13" x14ac:dyDescent="0.2">
      <c r="A11531" s="84">
        <v>360</v>
      </c>
      <c r="B11531" s="85">
        <v>44854</v>
      </c>
      <c r="C11531" s="105">
        <v>13.58</v>
      </c>
      <c r="F11531" s="96">
        <v>2.79</v>
      </c>
      <c r="G11531" s="91">
        <v>8.1850000000000005</v>
      </c>
      <c r="H11531" s="41">
        <v>2.1855871006226657E-4</v>
      </c>
      <c r="I11531" s="42">
        <v>183.06549909378052</v>
      </c>
      <c r="J11531" s="41">
        <v>2.2736111111111112E-4</v>
      </c>
      <c r="K11531" s="42">
        <v>5.5073702821815447</v>
      </c>
      <c r="L11531" s="41">
        <v>2.1855871006226657E-4</v>
      </c>
      <c r="M11531" s="42">
        <v>5.2120264941188452</v>
      </c>
    </row>
    <row r="11532" spans="1:13" x14ac:dyDescent="0.2">
      <c r="A11532" s="84">
        <v>360</v>
      </c>
      <c r="B11532" s="85">
        <v>44855</v>
      </c>
      <c r="C11532" s="105">
        <v>13.54</v>
      </c>
      <c r="F11532" s="96">
        <v>2.79</v>
      </c>
      <c r="G11532" s="91">
        <v>8.1649999999999991</v>
      </c>
      <c r="H11532" s="41">
        <v>2.1804502683053784E-4</v>
      </c>
      <c r="I11532" s="42">
        <v>183.10541561544215</v>
      </c>
      <c r="J11532" s="41">
        <v>2.2680555555555553E-4</v>
      </c>
      <c r="K11532" s="42">
        <v>5.5075970877370999</v>
      </c>
      <c r="L11532" s="41">
        <v>2.1804502683053784E-4</v>
      </c>
      <c r="M11532" s="42">
        <v>5.2122445391456758</v>
      </c>
    </row>
    <row r="11533" spans="1:13" x14ac:dyDescent="0.2">
      <c r="A11533" s="84">
        <v>360</v>
      </c>
      <c r="B11533" s="85">
        <v>44856</v>
      </c>
      <c r="C11533" s="105">
        <v>13.54</v>
      </c>
      <c r="F11533" s="96">
        <v>2.79</v>
      </c>
      <c r="G11533" s="91">
        <v>8.1649999999999991</v>
      </c>
      <c r="H11533" s="41">
        <v>2.1804502683053784E-4</v>
      </c>
      <c r="I11533" s="42">
        <v>183.14534084070283</v>
      </c>
      <c r="J11533" s="41">
        <v>2.2680555555555553E-4</v>
      </c>
      <c r="K11533" s="42">
        <v>5.5078238932926551</v>
      </c>
      <c r="L11533" s="41">
        <v>2.1804502683053784E-4</v>
      </c>
      <c r="M11533" s="42">
        <v>5.2124625841725063</v>
      </c>
    </row>
    <row r="11534" spans="1:13" x14ac:dyDescent="0.2">
      <c r="A11534" s="84">
        <v>360</v>
      </c>
      <c r="B11534" s="85">
        <v>44857</v>
      </c>
      <c r="C11534" s="105">
        <v>13.54</v>
      </c>
      <c r="F11534" s="96">
        <v>2.79</v>
      </c>
      <c r="G11534" s="91">
        <v>8.1649999999999991</v>
      </c>
      <c r="H11534" s="41">
        <v>2.1804502683053784E-4</v>
      </c>
      <c r="I11534" s="42">
        <v>183.18527477146031</v>
      </c>
      <c r="J11534" s="41">
        <v>2.2680555555555553E-4</v>
      </c>
      <c r="K11534" s="42">
        <v>5.5080506988482103</v>
      </c>
      <c r="L11534" s="41">
        <v>2.1804502683053784E-4</v>
      </c>
      <c r="M11534" s="42">
        <v>5.2126806291993368</v>
      </c>
    </row>
    <row r="11535" spans="1:13" x14ac:dyDescent="0.2">
      <c r="A11535" s="84">
        <v>360</v>
      </c>
      <c r="B11535" s="85">
        <v>44858</v>
      </c>
      <c r="C11535" s="105">
        <v>13.58</v>
      </c>
      <c r="F11535" s="96">
        <v>2.78</v>
      </c>
      <c r="G11535" s="91">
        <v>8.18</v>
      </c>
      <c r="H11535" s="41">
        <v>2.1843029813317649E-4</v>
      </c>
      <c r="I11535" s="42">
        <v>183.22528798564224</v>
      </c>
      <c r="J11535" s="41">
        <v>2.2722222222222222E-4</v>
      </c>
      <c r="K11535" s="42">
        <v>5.5082779210704329</v>
      </c>
      <c r="L11535" s="41">
        <v>2.1843029813317649E-4</v>
      </c>
      <c r="M11535" s="42">
        <v>5.2128990594974702</v>
      </c>
    </row>
    <row r="11536" spans="1:13" x14ac:dyDescent="0.2">
      <c r="A11536" s="84">
        <v>360</v>
      </c>
      <c r="B11536" s="85">
        <v>44859</v>
      </c>
      <c r="C11536" s="105">
        <v>13.66</v>
      </c>
      <c r="F11536" s="96">
        <v>2.79</v>
      </c>
      <c r="G11536" s="91">
        <v>8.2249999999999996</v>
      </c>
      <c r="H11536" s="41">
        <v>2.1958579248670951E-4</v>
      </c>
      <c r="I11536" s="42">
        <v>183.26552165570817</v>
      </c>
      <c r="J11536" s="41">
        <v>2.2847222222222222E-4</v>
      </c>
      <c r="K11536" s="42">
        <v>5.508506393292655</v>
      </c>
      <c r="L11536" s="41">
        <v>2.1958579248670951E-4</v>
      </c>
      <c r="M11536" s="42">
        <v>5.2131186452899572</v>
      </c>
    </row>
    <row r="11537" spans="1:13" x14ac:dyDescent="0.2">
      <c r="A11537" s="84">
        <v>360</v>
      </c>
      <c r="B11537" s="85">
        <v>44860</v>
      </c>
      <c r="C11537" s="105">
        <v>13.71</v>
      </c>
      <c r="F11537" s="96">
        <v>2.85</v>
      </c>
      <c r="G11537" s="91">
        <v>8.2800000000000011</v>
      </c>
      <c r="H11537" s="41">
        <v>2.2099741288106323E-4</v>
      </c>
      <c r="I11537" s="42">
        <v>183.30602286186439</v>
      </c>
      <c r="J11537" s="41">
        <v>2.3000000000000003E-4</v>
      </c>
      <c r="K11537" s="42">
        <v>5.5087363932926552</v>
      </c>
      <c r="L11537" s="41">
        <v>2.2099741288106323E-4</v>
      </c>
      <c r="M11537" s="42">
        <v>5.213339642702838</v>
      </c>
    </row>
    <row r="11538" spans="1:13" x14ac:dyDescent="0.2">
      <c r="A11538" s="84">
        <v>360</v>
      </c>
      <c r="B11538" s="85">
        <v>44861</v>
      </c>
      <c r="C11538" s="105">
        <v>13.72</v>
      </c>
      <c r="F11538" s="96">
        <v>2.84</v>
      </c>
      <c r="G11538" s="91">
        <v>8.2800000000000011</v>
      </c>
      <c r="H11538" s="41">
        <v>2.2099741288106323E-4</v>
      </c>
      <c r="I11538" s="42">
        <v>183.34653301868238</v>
      </c>
      <c r="J11538" s="41">
        <v>2.3000000000000003E-4</v>
      </c>
      <c r="K11538" s="42">
        <v>5.5089663932926554</v>
      </c>
      <c r="L11538" s="41">
        <v>2.2099741288106323E-4</v>
      </c>
      <c r="M11538" s="42">
        <v>5.2135606401157188</v>
      </c>
    </row>
    <row r="11539" spans="1:13" x14ac:dyDescent="0.2">
      <c r="A11539" s="84">
        <v>360</v>
      </c>
      <c r="B11539" s="85">
        <v>44862</v>
      </c>
      <c r="C11539" s="105">
        <v>13.73</v>
      </c>
      <c r="F11539" s="96">
        <v>2.84</v>
      </c>
      <c r="G11539" s="91">
        <v>8.2850000000000001</v>
      </c>
      <c r="H11539" s="41">
        <v>2.2112570654986285E-4</v>
      </c>
      <c r="I11539" s="42">
        <v>183.3870756503396</v>
      </c>
      <c r="J11539" s="41">
        <v>2.3013888888888888E-4</v>
      </c>
      <c r="K11539" s="42">
        <v>5.5091965321815444</v>
      </c>
      <c r="L11539" s="41">
        <v>2.2112570654986285E-4</v>
      </c>
      <c r="M11539" s="42">
        <v>5.2137817658222687</v>
      </c>
    </row>
    <row r="11540" spans="1:13" x14ac:dyDescent="0.2">
      <c r="A11540" s="84">
        <v>360</v>
      </c>
      <c r="B11540" s="85">
        <v>44863</v>
      </c>
      <c r="C11540" s="105">
        <v>13.73</v>
      </c>
      <c r="F11540" s="96">
        <v>2.84</v>
      </c>
      <c r="G11540" s="91">
        <v>8.2850000000000001</v>
      </c>
      <c r="H11540" s="41">
        <v>2.2112570654986285E-4</v>
      </c>
      <c r="I11540" s="42">
        <v>183.4276272470149</v>
      </c>
      <c r="J11540" s="41">
        <v>2.3013888888888888E-4</v>
      </c>
      <c r="K11540" s="42">
        <v>5.5094266710704334</v>
      </c>
      <c r="L11540" s="41">
        <v>2.2112570654986285E-4</v>
      </c>
      <c r="M11540" s="42">
        <v>5.2140028915288186</v>
      </c>
    </row>
    <row r="11541" spans="1:13" x14ac:dyDescent="0.2">
      <c r="A11541" s="84">
        <v>360</v>
      </c>
      <c r="B11541" s="85">
        <v>44864</v>
      </c>
      <c r="C11541" s="105">
        <v>13.73</v>
      </c>
      <c r="F11541" s="96">
        <v>2.84</v>
      </c>
      <c r="G11541" s="91">
        <v>8.2850000000000001</v>
      </c>
      <c r="H11541" s="41">
        <v>2.2112570654986285E-4</v>
      </c>
      <c r="I11541" s="42">
        <v>183.46818781069067</v>
      </c>
      <c r="J11541" s="41">
        <v>2.3013888888888888E-4</v>
      </c>
      <c r="K11541" s="42">
        <v>5.5096568099593224</v>
      </c>
      <c r="L11541" s="41">
        <v>2.2112570654986285E-4</v>
      </c>
      <c r="M11541" s="42">
        <v>5.2142240172353684</v>
      </c>
    </row>
    <row r="11542" spans="1:13" x14ac:dyDescent="0.2">
      <c r="A11542" s="84">
        <v>360</v>
      </c>
      <c r="B11542" s="85">
        <v>44865</v>
      </c>
      <c r="C11542" s="105">
        <v>13.78</v>
      </c>
      <c r="F11542" s="96">
        <v>2.84</v>
      </c>
      <c r="G11542" s="91">
        <v>8.3099999999999987</v>
      </c>
      <c r="H11542" s="41">
        <v>2.2176708629517705E-4</v>
      </c>
      <c r="I11542" s="42">
        <v>183.50887501612931</v>
      </c>
      <c r="J11542" s="41">
        <v>2.308333333333333E-4</v>
      </c>
      <c r="K11542" s="42">
        <v>5.5098876432926556</v>
      </c>
      <c r="L11542" s="41">
        <v>2.2176708629517705E-4</v>
      </c>
      <c r="M11542" s="42">
        <v>5.2144457843216632</v>
      </c>
    </row>
    <row r="11543" spans="1:13" x14ac:dyDescent="0.2">
      <c r="A11543" s="84">
        <v>360</v>
      </c>
      <c r="B11543" s="85">
        <v>44866</v>
      </c>
      <c r="C11543" s="105">
        <v>13.78</v>
      </c>
      <c r="F11543" s="96">
        <v>2.84</v>
      </c>
      <c r="G11543" s="91">
        <v>8.3099999999999987</v>
      </c>
      <c r="H11543" s="41">
        <v>2.2176708629517705E-4</v>
      </c>
      <c r="I11543" s="42">
        <v>183.54957124465093</v>
      </c>
      <c r="J11543" s="41">
        <v>2.308333333333333E-4</v>
      </c>
      <c r="K11543" s="42">
        <v>5.5101184766259887</v>
      </c>
      <c r="L11543" s="41">
        <v>2.2176708629517705E-4</v>
      </c>
      <c r="M11543" s="42">
        <v>5.2146675514079579</v>
      </c>
    </row>
    <row r="11544" spans="1:13" x14ac:dyDescent="0.2">
      <c r="A11544" s="84">
        <v>360</v>
      </c>
      <c r="B11544" s="85">
        <v>44867</v>
      </c>
      <c r="C11544" s="105">
        <v>13.87</v>
      </c>
      <c r="F11544" s="96">
        <v>2.84</v>
      </c>
      <c r="G11544" s="91">
        <v>8.3550000000000004</v>
      </c>
      <c r="H11544" s="41">
        <v>2.2292119789435461E-4</v>
      </c>
      <c r="I11544" s="42">
        <v>183.59048833494577</v>
      </c>
      <c r="J11544" s="41">
        <v>2.3208333333333335E-4</v>
      </c>
      <c r="K11544" s="42">
        <v>5.5103505599593223</v>
      </c>
      <c r="L11544" s="41">
        <v>2.2292119789435461E-4</v>
      </c>
      <c r="M11544" s="42">
        <v>5.2148904726058518</v>
      </c>
    </row>
    <row r="11545" spans="1:13" x14ac:dyDescent="0.2">
      <c r="A11545" s="84">
        <v>360</v>
      </c>
      <c r="B11545" s="85">
        <v>44868</v>
      </c>
      <c r="C11545" s="105">
        <v>13.86</v>
      </c>
      <c r="F11545" s="96">
        <v>2.81</v>
      </c>
      <c r="G11545" s="91">
        <v>8.3349999999999991</v>
      </c>
      <c r="H11545" s="41">
        <v>2.2240831842612607E-4</v>
      </c>
      <c r="I11545" s="42">
        <v>183.63132038673538</v>
      </c>
      <c r="J11545" s="41">
        <v>2.3152777777777776E-4</v>
      </c>
      <c r="K11545" s="42">
        <v>5.5105820877370997</v>
      </c>
      <c r="L11545" s="41">
        <v>2.2240831842612607E-4</v>
      </c>
      <c r="M11545" s="42">
        <v>5.2151128809242779</v>
      </c>
    </row>
    <row r="11546" spans="1:13" x14ac:dyDescent="0.2">
      <c r="A11546" s="84">
        <v>360</v>
      </c>
      <c r="B11546" s="85">
        <v>44869</v>
      </c>
      <c r="C11546" s="105">
        <v>13.84</v>
      </c>
      <c r="F11546" s="96">
        <v>2.82</v>
      </c>
      <c r="G11546" s="91">
        <v>8.33</v>
      </c>
      <c r="H11546" s="41">
        <v>2.2228008380587028E-4</v>
      </c>
      <c r="I11546" s="42">
        <v>183.67213797202032</v>
      </c>
      <c r="J11546" s="41">
        <v>2.3138888888888889E-4</v>
      </c>
      <c r="K11546" s="42">
        <v>5.5108134766259882</v>
      </c>
      <c r="L11546" s="41">
        <v>2.2228008380587028E-4</v>
      </c>
      <c r="M11546" s="42">
        <v>5.2153351610080838</v>
      </c>
    </row>
    <row r="11547" spans="1:13" x14ac:dyDescent="0.2">
      <c r="A11547" s="84">
        <v>360</v>
      </c>
      <c r="B11547" s="85">
        <v>44870</v>
      </c>
      <c r="C11547" s="105">
        <v>13.84</v>
      </c>
      <c r="F11547" s="96">
        <v>2.82</v>
      </c>
      <c r="G11547" s="91">
        <v>8.33</v>
      </c>
      <c r="H11547" s="41">
        <v>2.2228008380587028E-4</v>
      </c>
      <c r="I11547" s="42">
        <v>183.71296463024154</v>
      </c>
      <c r="J11547" s="41">
        <v>2.3138888888888889E-4</v>
      </c>
      <c r="K11547" s="42">
        <v>5.5110448655148767</v>
      </c>
      <c r="L11547" s="41">
        <v>2.2228008380587028E-4</v>
      </c>
      <c r="M11547" s="42">
        <v>5.2155574410918897</v>
      </c>
    </row>
    <row r="11548" spans="1:13" x14ac:dyDescent="0.2">
      <c r="A11548" s="84">
        <v>360</v>
      </c>
      <c r="B11548" s="85">
        <v>44871</v>
      </c>
      <c r="C11548" s="105">
        <v>13.84</v>
      </c>
      <c r="F11548" s="96">
        <v>2.82</v>
      </c>
      <c r="G11548" s="91">
        <v>8.33</v>
      </c>
      <c r="H11548" s="41">
        <v>2.2228008380587028E-4</v>
      </c>
      <c r="I11548" s="42">
        <v>183.75380036341579</v>
      </c>
      <c r="J11548" s="41">
        <v>2.3138888888888889E-4</v>
      </c>
      <c r="K11548" s="42">
        <v>5.5112762544037652</v>
      </c>
      <c r="L11548" s="41">
        <v>2.2228008380587028E-4</v>
      </c>
      <c r="M11548" s="42">
        <v>5.2157797211756955</v>
      </c>
    </row>
    <row r="11549" spans="1:13" x14ac:dyDescent="0.2">
      <c r="A11549" s="84">
        <v>360</v>
      </c>
      <c r="B11549" s="85">
        <v>44872</v>
      </c>
      <c r="C11549" s="105">
        <v>13.81</v>
      </c>
      <c r="F11549" s="96">
        <v>2.85</v>
      </c>
      <c r="G11549" s="91">
        <v>8.33</v>
      </c>
      <c r="H11549" s="41">
        <v>2.2228008380587028E-4</v>
      </c>
      <c r="I11549" s="42">
        <v>183.79464517356021</v>
      </c>
      <c r="J11549" s="41">
        <v>2.3138888888888889E-4</v>
      </c>
      <c r="K11549" s="42">
        <v>5.5115076432926537</v>
      </c>
      <c r="L11549" s="41">
        <v>2.2228008380587028E-4</v>
      </c>
      <c r="M11549" s="42">
        <v>5.2160020012595014</v>
      </c>
    </row>
    <row r="11550" spans="1:13" x14ac:dyDescent="0.2">
      <c r="A11550" s="84">
        <v>360</v>
      </c>
      <c r="B11550" s="85">
        <v>44873</v>
      </c>
      <c r="C11550" s="105">
        <v>13.8</v>
      </c>
      <c r="F11550" s="96">
        <v>2.89</v>
      </c>
      <c r="G11550" s="91">
        <v>8.3450000000000006</v>
      </c>
      <c r="H11550" s="41">
        <v>2.2266476996191109E-4</v>
      </c>
      <c r="I11550" s="42">
        <v>183.83556976594801</v>
      </c>
      <c r="J11550" s="41">
        <v>2.3180555555555557E-4</v>
      </c>
      <c r="K11550" s="42">
        <v>5.5117394488482097</v>
      </c>
      <c r="L11550" s="41">
        <v>2.2266476996191109E-4</v>
      </c>
      <c r="M11550" s="42">
        <v>5.2162246660294631</v>
      </c>
    </row>
    <row r="11551" spans="1:13" x14ac:dyDescent="0.2">
      <c r="A11551" s="84">
        <v>360</v>
      </c>
      <c r="B11551" s="85">
        <v>44874</v>
      </c>
      <c r="C11551" s="105">
        <v>13.83</v>
      </c>
      <c r="F11551" s="96">
        <v>2.9</v>
      </c>
      <c r="G11551" s="91">
        <v>8.3650000000000002</v>
      </c>
      <c r="H11551" s="41">
        <v>2.2317760222811955E-4</v>
      </c>
      <c r="I11551" s="42">
        <v>183.87659774761261</v>
      </c>
      <c r="J11551" s="41">
        <v>2.3236111111111111E-4</v>
      </c>
      <c r="K11551" s="42">
        <v>5.5119718099593209</v>
      </c>
      <c r="L11551" s="41">
        <v>2.2317760222811955E-4</v>
      </c>
      <c r="M11551" s="42">
        <v>5.2164478436316912</v>
      </c>
    </row>
    <row r="11552" spans="1:13" x14ac:dyDescent="0.2">
      <c r="A11552" s="84">
        <v>360</v>
      </c>
      <c r="B11552" s="85">
        <v>44875</v>
      </c>
      <c r="C11552" s="105">
        <v>13.85</v>
      </c>
      <c r="F11552" s="96">
        <v>2.91</v>
      </c>
      <c r="G11552" s="91">
        <v>8.379999999999999</v>
      </c>
      <c r="H11552" s="41">
        <v>2.2356216449082034E-4</v>
      </c>
      <c r="I11552" s="42">
        <v>183.91770559780426</v>
      </c>
      <c r="J11552" s="41">
        <v>2.3277777777777774E-4</v>
      </c>
      <c r="K11552" s="42">
        <v>5.5122045877370986</v>
      </c>
      <c r="L11552" s="41">
        <v>2.2356216449082034E-4</v>
      </c>
      <c r="M11552" s="42">
        <v>5.2166714057961823</v>
      </c>
    </row>
    <row r="11553" spans="1:13" x14ac:dyDescent="0.2">
      <c r="A11553" s="84">
        <v>360</v>
      </c>
      <c r="B11553" s="85">
        <v>44876</v>
      </c>
      <c r="C11553" s="105">
        <v>13.84</v>
      </c>
      <c r="F11553" s="96">
        <v>2.93</v>
      </c>
      <c r="G11553" s="91">
        <v>8.3849999999999998</v>
      </c>
      <c r="H11553" s="41">
        <v>2.2369034011715527E-4</v>
      </c>
      <c r="I11553" s="42">
        <v>183.958846211923</v>
      </c>
      <c r="J11553" s="41">
        <v>2.3291666666666667E-4</v>
      </c>
      <c r="K11553" s="42">
        <v>5.5124375044037652</v>
      </c>
      <c r="L11553" s="41">
        <v>2.2369034011715527E-4</v>
      </c>
      <c r="M11553" s="42">
        <v>5.2168950961362999</v>
      </c>
    </row>
    <row r="11554" spans="1:13" x14ac:dyDescent="0.2">
      <c r="A11554" s="84">
        <v>360</v>
      </c>
      <c r="B11554" s="85">
        <v>44877</v>
      </c>
      <c r="C11554" s="105">
        <v>13.84</v>
      </c>
      <c r="F11554" s="96">
        <v>2.93</v>
      </c>
      <c r="G11554" s="91">
        <v>8.3849999999999998</v>
      </c>
      <c r="H11554" s="41">
        <v>2.2369034011715527E-4</v>
      </c>
      <c r="I11554" s="42">
        <v>183.9999960287997</v>
      </c>
      <c r="J11554" s="41">
        <v>2.3291666666666667E-4</v>
      </c>
      <c r="K11554" s="42">
        <v>5.5126704210704318</v>
      </c>
      <c r="L11554" s="41">
        <v>2.2369034011715527E-4</v>
      </c>
      <c r="M11554" s="42">
        <v>5.2171187864764175</v>
      </c>
    </row>
    <row r="11555" spans="1:13" x14ac:dyDescent="0.2">
      <c r="A11555" s="84">
        <v>360</v>
      </c>
      <c r="B11555" s="85">
        <v>44878</v>
      </c>
      <c r="C11555" s="105">
        <v>13.84</v>
      </c>
      <c r="F11555" s="96">
        <v>2.93</v>
      </c>
      <c r="G11555" s="91">
        <v>8.3849999999999998</v>
      </c>
      <c r="H11555" s="41">
        <v>2.2369034011715527E-4</v>
      </c>
      <c r="I11555" s="42">
        <v>184.04115505049293</v>
      </c>
      <c r="J11555" s="41">
        <v>2.3291666666666667E-4</v>
      </c>
      <c r="K11555" s="42">
        <v>5.5129033377370984</v>
      </c>
      <c r="L11555" s="41">
        <v>2.2369034011715527E-4</v>
      </c>
      <c r="M11555" s="42">
        <v>5.2173424768165351</v>
      </c>
    </row>
    <row r="11556" spans="1:13" x14ac:dyDescent="0.2">
      <c r="A11556" s="84">
        <v>360</v>
      </c>
      <c r="B11556" s="85">
        <v>44879</v>
      </c>
      <c r="C11556" s="105">
        <v>13.87</v>
      </c>
      <c r="F11556" s="96">
        <v>2.96</v>
      </c>
      <c r="G11556" s="91">
        <v>8.4149999999999991</v>
      </c>
      <c r="H11556" s="41">
        <v>2.2445927006886635E-4</v>
      </c>
      <c r="I11556" s="42">
        <v>184.08246479381819</v>
      </c>
      <c r="J11556" s="41">
        <v>2.3374999999999999E-4</v>
      </c>
      <c r="K11556" s="42">
        <v>5.513137087737098</v>
      </c>
      <c r="L11556" s="41">
        <v>2.2445927006886635E-4</v>
      </c>
      <c r="M11556" s="42">
        <v>5.2175669360866035</v>
      </c>
    </row>
    <row r="11557" spans="1:13" x14ac:dyDescent="0.2">
      <c r="A11557" s="84">
        <v>360</v>
      </c>
      <c r="B11557" s="85">
        <v>44880</v>
      </c>
      <c r="C11557" s="105">
        <v>13.97</v>
      </c>
      <c r="F11557" s="96">
        <v>2.97</v>
      </c>
      <c r="G11557" s="91">
        <v>8.4700000000000006</v>
      </c>
      <c r="H11557" s="41">
        <v>2.2586842405436514E-4</v>
      </c>
      <c r="I11557" s="42">
        <v>184.1240432100372</v>
      </c>
      <c r="J11557" s="41">
        <v>2.352777777777778E-4</v>
      </c>
      <c r="K11557" s="42">
        <v>5.5133723655148756</v>
      </c>
      <c r="L11557" s="41">
        <v>2.2586842405436514E-4</v>
      </c>
      <c r="M11557" s="42">
        <v>5.2177928045106583</v>
      </c>
    </row>
    <row r="11558" spans="1:13" x14ac:dyDescent="0.2">
      <c r="A11558" s="84">
        <v>360</v>
      </c>
      <c r="B11558" s="85">
        <v>44881</v>
      </c>
      <c r="C11558" s="105">
        <v>13.98</v>
      </c>
      <c r="F11558" s="96">
        <v>3</v>
      </c>
      <c r="G11558" s="91">
        <v>8.49</v>
      </c>
      <c r="H11558" s="41">
        <v>2.263806670319557E-4</v>
      </c>
      <c r="I11558" s="42">
        <v>184.16572533375572</v>
      </c>
      <c r="J11558" s="41">
        <v>2.3583333333333334E-4</v>
      </c>
      <c r="K11558" s="42">
        <v>5.5136081988482086</v>
      </c>
      <c r="L11558" s="41">
        <v>2.263806670319557E-4</v>
      </c>
      <c r="M11558" s="42">
        <v>5.21801918517769</v>
      </c>
    </row>
    <row r="11559" spans="1:13" x14ac:dyDescent="0.2">
      <c r="A11559" s="84">
        <v>360</v>
      </c>
      <c r="B11559" s="85">
        <v>44882</v>
      </c>
      <c r="C11559" s="105">
        <v>13.94</v>
      </c>
      <c r="F11559" s="96">
        <v>2.98</v>
      </c>
      <c r="G11559" s="91">
        <v>8.4599999999999991</v>
      </c>
      <c r="H11559" s="41">
        <v>2.2561226724482353E-4</v>
      </c>
      <c r="I11559" s="42">
        <v>184.20727538059705</v>
      </c>
      <c r="J11559" s="41">
        <v>2.3499999999999997E-4</v>
      </c>
      <c r="K11559" s="42">
        <v>5.5138431988482086</v>
      </c>
      <c r="L11559" s="41">
        <v>2.2561226724482353E-4</v>
      </c>
      <c r="M11559" s="42">
        <v>5.2182447974449353</v>
      </c>
    </row>
    <row r="11560" spans="1:13" x14ac:dyDescent="0.2">
      <c r="A11560" s="84">
        <v>360</v>
      </c>
      <c r="B11560" s="85">
        <v>44883</v>
      </c>
      <c r="C11560" s="105">
        <v>13.93</v>
      </c>
      <c r="F11560" s="96">
        <v>2.98</v>
      </c>
      <c r="G11560" s="91">
        <v>8.4550000000000001</v>
      </c>
      <c r="H11560" s="41">
        <v>2.2548418000778447E-4</v>
      </c>
      <c r="I11560" s="42">
        <v>184.2488112070377</v>
      </c>
      <c r="J11560" s="41">
        <v>2.3486111111111112E-4</v>
      </c>
      <c r="K11560" s="42">
        <v>5.5140780599593198</v>
      </c>
      <c r="L11560" s="41">
        <v>2.2548418000778447E-4</v>
      </c>
      <c r="M11560" s="42">
        <v>5.2184702816249429</v>
      </c>
    </row>
    <row r="11561" spans="1:13" x14ac:dyDescent="0.2">
      <c r="A11561" s="84">
        <v>360</v>
      </c>
      <c r="B11561" s="85">
        <v>44884</v>
      </c>
      <c r="C11561" s="105">
        <v>13.93</v>
      </c>
      <c r="F11561" s="96">
        <v>2.98</v>
      </c>
      <c r="G11561" s="91">
        <v>8.4550000000000001</v>
      </c>
      <c r="H11561" s="41">
        <v>2.2548418000778447E-4</v>
      </c>
      <c r="I11561" s="42">
        <v>184.29035639915014</v>
      </c>
      <c r="J11561" s="41">
        <v>2.3486111111111112E-4</v>
      </c>
      <c r="K11561" s="42">
        <v>5.5143129210704309</v>
      </c>
      <c r="L11561" s="41">
        <v>2.2548418000778447E-4</v>
      </c>
      <c r="M11561" s="42">
        <v>5.2186957658049504</v>
      </c>
    </row>
    <row r="11562" spans="1:13" x14ac:dyDescent="0.2">
      <c r="A11562" s="84">
        <v>360</v>
      </c>
      <c r="B11562" s="85">
        <v>44885</v>
      </c>
      <c r="C11562" s="105">
        <v>13.93</v>
      </c>
      <c r="F11562" s="96">
        <v>2.98</v>
      </c>
      <c r="G11562" s="91">
        <v>8.4550000000000001</v>
      </c>
      <c r="H11562" s="41">
        <v>2.2548418000778447E-4</v>
      </c>
      <c r="I11562" s="42">
        <v>184.33191095904616</v>
      </c>
      <c r="J11562" s="41">
        <v>2.3486111111111112E-4</v>
      </c>
      <c r="K11562" s="42">
        <v>5.5145477821815421</v>
      </c>
      <c r="L11562" s="41">
        <v>2.2548418000778447E-4</v>
      </c>
      <c r="M11562" s="42">
        <v>5.218921249984958</v>
      </c>
    </row>
    <row r="11563" spans="1:13" x14ac:dyDescent="0.2">
      <c r="A11563" s="84">
        <v>360</v>
      </c>
      <c r="B11563" s="85">
        <v>44886</v>
      </c>
      <c r="C11563" s="105">
        <v>13.9</v>
      </c>
      <c r="F11563" s="96">
        <v>2.99</v>
      </c>
      <c r="G11563" s="91">
        <v>8.4450000000000003</v>
      </c>
      <c r="H11563" s="41">
        <v>2.2522798786672737E-4</v>
      </c>
      <c r="I11563" s="42">
        <v>184.3734276644511</v>
      </c>
      <c r="J11563" s="41">
        <v>2.3458333333333333E-4</v>
      </c>
      <c r="K11563" s="42">
        <v>5.5147823655148756</v>
      </c>
      <c r="L11563" s="41">
        <v>2.2522798786672737E-4</v>
      </c>
      <c r="M11563" s="42">
        <v>5.2191464779728243</v>
      </c>
    </row>
    <row r="11564" spans="1:13" x14ac:dyDescent="0.2">
      <c r="A11564" s="84">
        <v>360</v>
      </c>
      <c r="B11564" s="85">
        <v>44887</v>
      </c>
      <c r="C11564" s="105">
        <v>13.95</v>
      </c>
      <c r="F11564" s="96">
        <v>2.98</v>
      </c>
      <c r="G11564" s="91">
        <v>8.4649999999999999</v>
      </c>
      <c r="H11564" s="41">
        <v>2.257403485934617E-4</v>
      </c>
      <c r="I11564" s="42">
        <v>184.41504818628346</v>
      </c>
      <c r="J11564" s="41">
        <v>2.351388888888889E-4</v>
      </c>
      <c r="K11564" s="42">
        <v>5.5150175044037644</v>
      </c>
      <c r="L11564" s="41">
        <v>2.257403485934617E-4</v>
      </c>
      <c r="M11564" s="42">
        <v>5.2193722183214177</v>
      </c>
    </row>
    <row r="11565" spans="1:13" x14ac:dyDescent="0.2">
      <c r="A11565" s="84">
        <v>360</v>
      </c>
      <c r="B11565" s="85">
        <v>44888</v>
      </c>
      <c r="C11565" s="105">
        <v>13.99</v>
      </c>
      <c r="F11565" s="96">
        <v>2.98</v>
      </c>
      <c r="G11565" s="91">
        <v>8.4849999999999994</v>
      </c>
      <c r="H11565" s="41">
        <v>2.2625261511644013E-4</v>
      </c>
      <c r="I11565" s="42">
        <v>184.45677257320241</v>
      </c>
      <c r="J11565" s="41">
        <v>2.3569444444444443E-4</v>
      </c>
      <c r="K11565" s="42">
        <v>5.5152531988482085</v>
      </c>
      <c r="L11565" s="41">
        <v>2.2625261511644013E-4</v>
      </c>
      <c r="M11565" s="42">
        <v>5.2195984709365337</v>
      </c>
    </row>
    <row r="11566" spans="1:13" x14ac:dyDescent="0.2">
      <c r="A11566" s="84">
        <v>360</v>
      </c>
      <c r="B11566" s="85">
        <v>44889</v>
      </c>
      <c r="C11566" s="105">
        <v>14.01</v>
      </c>
      <c r="F11566" s="96">
        <v>2.96</v>
      </c>
      <c r="G11566" s="91">
        <v>8.4849999999999994</v>
      </c>
      <c r="H11566" s="41">
        <v>2.2625261511644013E-4</v>
      </c>
      <c r="I11566" s="42">
        <v>184.49850640037303</v>
      </c>
      <c r="J11566" s="41">
        <v>2.3569444444444443E-4</v>
      </c>
      <c r="K11566" s="42">
        <v>5.5154888932926527</v>
      </c>
      <c r="L11566" s="41">
        <v>2.2625261511644013E-4</v>
      </c>
      <c r="M11566" s="42">
        <v>5.2198247235516497</v>
      </c>
    </row>
    <row r="11567" spans="1:13" x14ac:dyDescent="0.2">
      <c r="A11567" s="84">
        <v>360</v>
      </c>
      <c r="B11567" s="85">
        <v>44890</v>
      </c>
      <c r="C11567" s="105">
        <v>14.03</v>
      </c>
      <c r="F11567" s="96">
        <v>2.94</v>
      </c>
      <c r="G11567" s="91">
        <v>8.4849999999999994</v>
      </c>
      <c r="H11567" s="41">
        <v>2.2625261511644013E-4</v>
      </c>
      <c r="I11567" s="42">
        <v>184.5402496699312</v>
      </c>
      <c r="J11567" s="41">
        <v>2.3569444444444443E-4</v>
      </c>
      <c r="K11567" s="42">
        <v>5.5157245877370968</v>
      </c>
      <c r="L11567" s="41">
        <v>2.2625261511644013E-4</v>
      </c>
      <c r="M11567" s="42">
        <v>5.2200509761667657</v>
      </c>
    </row>
    <row r="11568" spans="1:13" x14ac:dyDescent="0.2">
      <c r="A11568" s="84">
        <v>360</v>
      </c>
      <c r="B11568" s="85">
        <v>44891</v>
      </c>
      <c r="C11568" s="105">
        <v>14.03</v>
      </c>
      <c r="F11568" s="96">
        <v>2.94</v>
      </c>
      <c r="G11568" s="91">
        <v>8.4849999999999994</v>
      </c>
      <c r="H11568" s="41">
        <v>2.2625261511644013E-4</v>
      </c>
      <c r="I11568" s="42">
        <v>184.58200238401326</v>
      </c>
      <c r="J11568" s="41">
        <v>2.3569444444444443E-4</v>
      </c>
      <c r="K11568" s="42">
        <v>5.515960282181541</v>
      </c>
      <c r="L11568" s="41">
        <v>2.2625261511644013E-4</v>
      </c>
      <c r="M11568" s="42">
        <v>5.2202772287818817</v>
      </c>
    </row>
    <row r="11569" spans="1:13" x14ac:dyDescent="0.2">
      <c r="A11569" s="84">
        <v>360</v>
      </c>
      <c r="B11569" s="85">
        <v>44892</v>
      </c>
      <c r="C11569" s="105">
        <v>14.03</v>
      </c>
      <c r="F11569" s="96">
        <v>2.94</v>
      </c>
      <c r="G11569" s="91">
        <v>8.4849999999999994</v>
      </c>
      <c r="H11569" s="41">
        <v>2.2625261511644013E-4</v>
      </c>
      <c r="I11569" s="42">
        <v>184.62376454475609</v>
      </c>
      <c r="J11569" s="41">
        <v>2.3569444444444443E-4</v>
      </c>
      <c r="K11569" s="42">
        <v>5.5161959766259852</v>
      </c>
      <c r="L11569" s="41">
        <v>2.2625261511644013E-4</v>
      </c>
      <c r="M11569" s="42">
        <v>5.2205034813969977</v>
      </c>
    </row>
    <row r="11570" spans="1:13" x14ac:dyDescent="0.2">
      <c r="A11570" s="84">
        <v>360</v>
      </c>
      <c r="B11570" s="85">
        <v>44893</v>
      </c>
      <c r="C11570" s="105">
        <v>14.07</v>
      </c>
      <c r="F11570" s="96">
        <v>2.96</v>
      </c>
      <c r="G11570" s="91">
        <v>8.5150000000000006</v>
      </c>
      <c r="H11570" s="41">
        <v>2.2702083834458264E-4</v>
      </c>
      <c r="I11570" s="42">
        <v>184.66567798656138</v>
      </c>
      <c r="J11570" s="41">
        <v>2.365277777777778E-4</v>
      </c>
      <c r="K11570" s="42">
        <v>5.5164325044037632</v>
      </c>
      <c r="L11570" s="41">
        <v>2.2702083834458264E-4</v>
      </c>
      <c r="M11570" s="42">
        <v>5.2207305022353427</v>
      </c>
    </row>
    <row r="11571" spans="1:13" x14ac:dyDescent="0.2">
      <c r="A11571" s="84">
        <v>360</v>
      </c>
      <c r="B11571" s="85">
        <v>44894</v>
      </c>
      <c r="C11571" s="105">
        <v>14.17</v>
      </c>
      <c r="F11571" s="96">
        <v>3</v>
      </c>
      <c r="G11571" s="91">
        <v>8.5850000000000009</v>
      </c>
      <c r="H11571" s="41">
        <v>2.2881253588780126E-4</v>
      </c>
      <c r="I11571" s="42">
        <v>184.70793180863294</v>
      </c>
      <c r="J11571" s="41">
        <v>2.3847222222222225E-4</v>
      </c>
      <c r="K11571" s="42">
        <v>5.5166709766259858</v>
      </c>
      <c r="L11571" s="41">
        <v>2.2881253588780126E-4</v>
      </c>
      <c r="M11571" s="42">
        <v>5.2209593147712301</v>
      </c>
    </row>
    <row r="11572" spans="1:13" x14ac:dyDescent="0.2">
      <c r="A11572" s="84">
        <v>360</v>
      </c>
      <c r="B11572" s="85">
        <v>44895</v>
      </c>
      <c r="C11572" s="105">
        <v>14.18</v>
      </c>
      <c r="F11572" s="96">
        <v>3</v>
      </c>
      <c r="G11572" s="91">
        <v>8.59</v>
      </c>
      <c r="H11572" s="41">
        <v>2.2894047020560748E-4</v>
      </c>
      <c r="I11572" s="42">
        <v>184.75021892939191</v>
      </c>
      <c r="J11572" s="41">
        <v>2.386111111111111E-4</v>
      </c>
      <c r="K11572" s="42">
        <v>5.5169095877370973</v>
      </c>
      <c r="L11572" s="41">
        <v>2.2894047020560748E-4</v>
      </c>
      <c r="M11572" s="42">
        <v>5.2211882552414357</v>
      </c>
    </row>
    <row r="11573" spans="1:13" x14ac:dyDescent="0.2">
      <c r="A11573" s="84">
        <v>360</v>
      </c>
      <c r="B11573" s="85">
        <v>44896</v>
      </c>
      <c r="C11573" s="105">
        <v>14.19</v>
      </c>
      <c r="F11573" s="96">
        <v>2.95</v>
      </c>
      <c r="G11573" s="91">
        <v>8.57</v>
      </c>
      <c r="H11573" s="41">
        <v>2.2842869768391338E-4</v>
      </c>
      <c r="I11573" s="42">
        <v>184.79242118129878</v>
      </c>
      <c r="J11573" s="41">
        <v>2.3805555555555556E-4</v>
      </c>
      <c r="K11573" s="42">
        <v>5.5171476432926525</v>
      </c>
      <c r="L11573" s="41">
        <v>2.2842869768391338E-4</v>
      </c>
      <c r="M11573" s="42">
        <v>5.2214166839391201</v>
      </c>
    </row>
    <row r="11574" spans="1:13" x14ac:dyDescent="0.2">
      <c r="A11574" s="84">
        <v>360</v>
      </c>
      <c r="B11574" s="85">
        <v>44897</v>
      </c>
      <c r="C11574" s="105">
        <v>14.14</v>
      </c>
      <c r="F11574" s="96">
        <v>2.94</v>
      </c>
      <c r="G11574" s="91">
        <v>8.5400000000000009</v>
      </c>
      <c r="H11574" s="41">
        <v>2.2766086259928819E-4</v>
      </c>
      <c r="I11574" s="42">
        <v>184.83449118330671</v>
      </c>
      <c r="J11574" s="41">
        <v>2.3722222222222225E-4</v>
      </c>
      <c r="K11574" s="42">
        <v>5.5173848655148747</v>
      </c>
      <c r="L11574" s="41">
        <v>2.2766086259928819E-4</v>
      </c>
      <c r="M11574" s="42">
        <v>5.2216443448017191</v>
      </c>
    </row>
    <row r="11575" spans="1:13" x14ac:dyDescent="0.2">
      <c r="A11575" s="84">
        <v>360</v>
      </c>
      <c r="B11575" s="85">
        <v>44898</v>
      </c>
      <c r="C11575" s="105">
        <v>14.14</v>
      </c>
      <c r="F11575" s="96">
        <v>2.94</v>
      </c>
      <c r="G11575" s="91">
        <v>8.5400000000000009</v>
      </c>
      <c r="H11575" s="41">
        <v>2.2766086259928819E-4</v>
      </c>
      <c r="I11575" s="42">
        <v>184.87657076300761</v>
      </c>
      <c r="J11575" s="41">
        <v>2.3722222222222225E-4</v>
      </c>
      <c r="K11575" s="42">
        <v>5.5176220877370969</v>
      </c>
      <c r="L11575" s="41">
        <v>2.2766086259928819E-4</v>
      </c>
      <c r="M11575" s="42">
        <v>5.2218720056643182</v>
      </c>
    </row>
    <row r="11576" spans="1:13" x14ac:dyDescent="0.2">
      <c r="A11576" s="84">
        <v>360</v>
      </c>
      <c r="B11576" s="85">
        <v>44899</v>
      </c>
      <c r="C11576" s="105">
        <v>14.14</v>
      </c>
      <c r="F11576" s="96">
        <v>2.94</v>
      </c>
      <c r="G11576" s="91">
        <v>8.5400000000000009</v>
      </c>
      <c r="H11576" s="41">
        <v>2.2766086259928819E-4</v>
      </c>
      <c r="I11576" s="42">
        <v>184.91865992258192</v>
      </c>
      <c r="J11576" s="41">
        <v>2.3722222222222225E-4</v>
      </c>
      <c r="K11576" s="42">
        <v>5.5178593099593192</v>
      </c>
      <c r="L11576" s="41">
        <v>2.2766086259928819E-4</v>
      </c>
      <c r="M11576" s="42">
        <v>5.2220996665269173</v>
      </c>
    </row>
    <row r="11577" spans="1:13" x14ac:dyDescent="0.2">
      <c r="A11577" s="84">
        <v>360</v>
      </c>
      <c r="B11577" s="85">
        <v>44900</v>
      </c>
      <c r="C11577" s="105">
        <v>14.17</v>
      </c>
      <c r="F11577" s="96">
        <v>2.95</v>
      </c>
      <c r="G11577" s="91">
        <v>8.56</v>
      </c>
      <c r="H11577" s="41">
        <v>2.2817277616682397E-4</v>
      </c>
      <c r="I11577" s="42">
        <v>184.96085332658151</v>
      </c>
      <c r="J11577" s="41">
        <v>2.3777777777777778E-4</v>
      </c>
      <c r="K11577" s="42">
        <v>5.5180970877370967</v>
      </c>
      <c r="L11577" s="41">
        <v>2.2817277616682397E-4</v>
      </c>
      <c r="M11577" s="42">
        <v>5.2223278393030839</v>
      </c>
    </row>
    <row r="11578" spans="1:13" x14ac:dyDescent="0.2">
      <c r="A11578" s="84">
        <v>360</v>
      </c>
      <c r="B11578" s="85">
        <v>44901</v>
      </c>
      <c r="C11578" s="105">
        <v>14.2</v>
      </c>
      <c r="F11578" s="96">
        <v>2.97</v>
      </c>
      <c r="G11578" s="91">
        <v>8.5849999999999991</v>
      </c>
      <c r="H11578" s="41">
        <v>2.2881253588780126E-4</v>
      </c>
      <c r="I11578" s="42">
        <v>185.00317468847115</v>
      </c>
      <c r="J11578" s="41">
        <v>2.3847222222222219E-4</v>
      </c>
      <c r="K11578" s="42">
        <v>5.5183355599593193</v>
      </c>
      <c r="L11578" s="41">
        <v>2.2881253588780126E-4</v>
      </c>
      <c r="M11578" s="42">
        <v>5.2225566518389712</v>
      </c>
    </row>
    <row r="11579" spans="1:13" x14ac:dyDescent="0.2">
      <c r="A11579" s="84">
        <v>360</v>
      </c>
      <c r="B11579" s="85">
        <v>44902</v>
      </c>
      <c r="C11579" s="105">
        <v>14.17</v>
      </c>
      <c r="F11579" s="96">
        <v>2.95</v>
      </c>
      <c r="G11579" s="91">
        <v>8.56</v>
      </c>
      <c r="H11579" s="41">
        <v>2.2817277616682397E-4</v>
      </c>
      <c r="I11579" s="42">
        <v>185.04538737643949</v>
      </c>
      <c r="J11579" s="41">
        <v>2.3777777777777778E-4</v>
      </c>
      <c r="K11579" s="42">
        <v>5.5185733377370969</v>
      </c>
      <c r="L11579" s="41">
        <v>2.2817277616682397E-4</v>
      </c>
      <c r="M11579" s="42">
        <v>5.2227848246151378</v>
      </c>
    </row>
    <row r="11580" spans="1:13" x14ac:dyDescent="0.2">
      <c r="A11580" s="84">
        <v>360</v>
      </c>
      <c r="B11580" s="85">
        <v>44903</v>
      </c>
      <c r="C11580" s="105">
        <v>14.17</v>
      </c>
      <c r="F11580" s="96">
        <v>2.95</v>
      </c>
      <c r="G11580" s="91">
        <v>8.56</v>
      </c>
      <c r="H11580" s="41">
        <v>2.2817277616682397E-4</v>
      </c>
      <c r="I11580" s="42">
        <v>185.08760969619405</v>
      </c>
      <c r="J11580" s="41">
        <v>2.3777777777777778E-4</v>
      </c>
      <c r="K11580" s="42">
        <v>5.5188111155148745</v>
      </c>
      <c r="L11580" s="41">
        <v>2.2817277616682397E-4</v>
      </c>
      <c r="M11580" s="42">
        <v>5.2230129973913044</v>
      </c>
    </row>
    <row r="11581" spans="1:13" x14ac:dyDescent="0.2">
      <c r="A11581" s="84">
        <v>360</v>
      </c>
      <c r="B11581" s="85">
        <v>44904</v>
      </c>
      <c r="C11581" s="105">
        <v>14.17</v>
      </c>
      <c r="F11581" s="96">
        <v>2.95</v>
      </c>
      <c r="G11581" s="91">
        <v>8.56</v>
      </c>
      <c r="H11581" s="41">
        <v>2.2817277616682397E-4</v>
      </c>
      <c r="I11581" s="42">
        <v>185.1298416499325</v>
      </c>
      <c r="J11581" s="41">
        <v>2.3777777777777778E-4</v>
      </c>
      <c r="K11581" s="42">
        <v>5.519048893292652</v>
      </c>
      <c r="L11581" s="41">
        <v>2.2817277616682397E-4</v>
      </c>
      <c r="M11581" s="42">
        <v>5.223241170167471</v>
      </c>
    </row>
    <row r="11582" spans="1:13" x14ac:dyDescent="0.2">
      <c r="A11582" s="84">
        <v>360</v>
      </c>
      <c r="B11582" s="85">
        <v>44905</v>
      </c>
      <c r="C11582" s="105">
        <v>14.17</v>
      </c>
      <c r="F11582" s="96">
        <v>2.95</v>
      </c>
      <c r="G11582" s="91">
        <v>8.56</v>
      </c>
      <c r="H11582" s="41">
        <v>2.2817277616682397E-4</v>
      </c>
      <c r="I11582" s="42">
        <v>185.17208323985309</v>
      </c>
      <c r="J11582" s="41">
        <v>2.3777777777777778E-4</v>
      </c>
      <c r="K11582" s="42">
        <v>5.5192866710704296</v>
      </c>
      <c r="L11582" s="41">
        <v>2.2817277616682397E-4</v>
      </c>
      <c r="M11582" s="42">
        <v>5.2234693429436376</v>
      </c>
    </row>
    <row r="11583" spans="1:13" x14ac:dyDescent="0.2">
      <c r="A11583" s="84">
        <v>360</v>
      </c>
      <c r="B11583" s="85">
        <v>44906</v>
      </c>
      <c r="C11583" s="105">
        <v>14.17</v>
      </c>
      <c r="F11583" s="96">
        <v>2.95</v>
      </c>
      <c r="G11583" s="91">
        <v>8.56</v>
      </c>
      <c r="H11583" s="41">
        <v>2.2817277616682397E-4</v>
      </c>
      <c r="I11583" s="42">
        <v>185.21433446815453</v>
      </c>
      <c r="J11583" s="41">
        <v>2.3777777777777778E-4</v>
      </c>
      <c r="K11583" s="42">
        <v>5.5195244488482071</v>
      </c>
      <c r="L11583" s="41">
        <v>2.2817277616682397E-4</v>
      </c>
      <c r="M11583" s="42">
        <v>5.2236975157198042</v>
      </c>
    </row>
    <row r="11584" spans="1:13" x14ac:dyDescent="0.2">
      <c r="A11584" s="84">
        <v>360</v>
      </c>
      <c r="B11584" s="85">
        <v>44907</v>
      </c>
      <c r="C11584" s="105">
        <v>14.21</v>
      </c>
      <c r="F11584" s="96">
        <v>2.93</v>
      </c>
      <c r="G11584" s="91">
        <v>8.57</v>
      </c>
      <c r="H11584" s="41">
        <v>2.2842869768391338E-4</v>
      </c>
      <c r="I11584" s="42">
        <v>185.25664273736948</v>
      </c>
      <c r="J11584" s="41">
        <v>2.3805555555555556E-4</v>
      </c>
      <c r="K11584" s="42">
        <v>5.5197625044037624</v>
      </c>
      <c r="L11584" s="41">
        <v>2.2842869768391338E-4</v>
      </c>
      <c r="M11584" s="42">
        <v>5.2239259444174877</v>
      </c>
    </row>
    <row r="11585" spans="1:13" x14ac:dyDescent="0.2">
      <c r="A11585" s="84">
        <v>360</v>
      </c>
      <c r="B11585" s="85">
        <v>44908</v>
      </c>
      <c r="C11585" s="105">
        <v>14.28</v>
      </c>
      <c r="F11585" s="96">
        <v>2.94</v>
      </c>
      <c r="G11585" s="91">
        <v>8.61</v>
      </c>
      <c r="H11585" s="41">
        <v>2.2945214874003916E-4</v>
      </c>
      <c r="I11585" s="42">
        <v>185.29915027211393</v>
      </c>
      <c r="J11585" s="41">
        <v>2.3916666666666666E-4</v>
      </c>
      <c r="K11585" s="42">
        <v>5.5200016710704292</v>
      </c>
      <c r="L11585" s="41">
        <v>2.2945214874003916E-4</v>
      </c>
      <c r="M11585" s="42">
        <v>5.2241553965662275</v>
      </c>
    </row>
    <row r="11586" spans="1:13" x14ac:dyDescent="0.2">
      <c r="A11586" s="84">
        <v>360</v>
      </c>
      <c r="B11586" s="85">
        <v>44909</v>
      </c>
      <c r="C11586" s="105">
        <v>14.3</v>
      </c>
      <c r="F11586" s="96">
        <v>2.94</v>
      </c>
      <c r="G11586" s="91">
        <v>8.620000000000001</v>
      </c>
      <c r="H11586" s="41">
        <v>2.2970795277288403E-4</v>
      </c>
      <c r="I11586" s="42">
        <v>185.34171496057348</v>
      </c>
      <c r="J11586" s="41">
        <v>2.3944444444444447E-4</v>
      </c>
      <c r="K11586" s="42">
        <v>5.5202411155148736</v>
      </c>
      <c r="L11586" s="41">
        <v>2.2970795277288403E-4</v>
      </c>
      <c r="M11586" s="42">
        <v>5.2243851045190004</v>
      </c>
    </row>
    <row r="11587" spans="1:13" x14ac:dyDescent="0.2">
      <c r="A11587" s="84">
        <v>360</v>
      </c>
      <c r="B11587" s="85">
        <v>44910</v>
      </c>
      <c r="C11587" s="105">
        <v>14.3</v>
      </c>
      <c r="F11587" s="96">
        <v>2.91</v>
      </c>
      <c r="G11587" s="91">
        <v>8.6050000000000004</v>
      </c>
      <c r="H11587" s="41">
        <v>2.2932423791588441E-4</v>
      </c>
      <c r="I11587" s="42">
        <v>185.38421830811083</v>
      </c>
      <c r="J11587" s="41">
        <v>2.3902777777777778E-4</v>
      </c>
      <c r="K11587" s="42">
        <v>5.5204801432926516</v>
      </c>
      <c r="L11587" s="41">
        <v>2.2932423791588441E-4</v>
      </c>
      <c r="M11587" s="42">
        <v>5.2246144287569161</v>
      </c>
    </row>
    <row r="11588" spans="1:13" x14ac:dyDescent="0.2">
      <c r="A11588" s="84">
        <v>360</v>
      </c>
      <c r="B11588" s="85">
        <v>44911</v>
      </c>
      <c r="C11588" s="105">
        <v>14.27</v>
      </c>
      <c r="F11588" s="96">
        <v>2.96</v>
      </c>
      <c r="G11588" s="91">
        <v>8.6150000000000002</v>
      </c>
      <c r="H11588" s="41">
        <v>2.2958005369222434E-4</v>
      </c>
      <c r="I11588" s="42">
        <v>185.4267788269037</v>
      </c>
      <c r="J11588" s="41">
        <v>2.3930555555555557E-4</v>
      </c>
      <c r="K11588" s="42">
        <v>5.5207194488482072</v>
      </c>
      <c r="L11588" s="41">
        <v>2.2958005369222434E-4</v>
      </c>
      <c r="M11588" s="42">
        <v>5.2248440088106083</v>
      </c>
    </row>
    <row r="11589" spans="1:13" x14ac:dyDescent="0.2">
      <c r="A11589" s="84">
        <v>360</v>
      </c>
      <c r="B11589" s="85">
        <v>44912</v>
      </c>
      <c r="C11589" s="105">
        <v>14.27</v>
      </c>
      <c r="F11589" s="96">
        <v>2.96</v>
      </c>
      <c r="G11589" s="91">
        <v>8.6150000000000002</v>
      </c>
      <c r="H11589" s="41">
        <v>2.2958005369222434E-4</v>
      </c>
      <c r="I11589" s="42">
        <v>185.46934911674276</v>
      </c>
      <c r="J11589" s="41">
        <v>2.3930555555555557E-4</v>
      </c>
      <c r="K11589" s="42">
        <v>5.5209587544037628</v>
      </c>
      <c r="L11589" s="41">
        <v>2.2958005369222434E-4</v>
      </c>
      <c r="M11589" s="42">
        <v>5.2250735888643005</v>
      </c>
    </row>
    <row r="11590" spans="1:13" x14ac:dyDescent="0.2">
      <c r="A11590" s="84">
        <v>360</v>
      </c>
      <c r="B11590" s="85">
        <v>44913</v>
      </c>
      <c r="C11590" s="105">
        <v>14.27</v>
      </c>
      <c r="F11590" s="96">
        <v>2.96</v>
      </c>
      <c r="G11590" s="91">
        <v>8.6150000000000002</v>
      </c>
      <c r="H11590" s="41">
        <v>2.2958005369222434E-4</v>
      </c>
      <c r="I11590" s="42">
        <v>185.51192917987126</v>
      </c>
      <c r="J11590" s="41">
        <v>2.3930555555555557E-4</v>
      </c>
      <c r="K11590" s="42">
        <v>5.5211980599593184</v>
      </c>
      <c r="L11590" s="41">
        <v>2.2958005369222434E-4</v>
      </c>
      <c r="M11590" s="42">
        <v>5.2253031689179927</v>
      </c>
    </row>
    <row r="11591" spans="1:13" x14ac:dyDescent="0.2">
      <c r="A11591" s="84">
        <v>360</v>
      </c>
      <c r="B11591" s="85">
        <v>44914</v>
      </c>
      <c r="C11591" s="105">
        <v>14.24</v>
      </c>
      <c r="F11591" s="96">
        <v>2.97</v>
      </c>
      <c r="G11591" s="91">
        <v>8.6050000000000004</v>
      </c>
      <c r="H11591" s="41">
        <v>2.2932423791588441E-4</v>
      </c>
      <c r="I11591" s="42">
        <v>185.55447156165474</v>
      </c>
      <c r="J11591" s="41">
        <v>2.3902777777777778E-4</v>
      </c>
      <c r="K11591" s="42">
        <v>5.5214370877370964</v>
      </c>
      <c r="L11591" s="41">
        <v>2.2932423791588441E-4</v>
      </c>
      <c r="M11591" s="42">
        <v>5.2255324931559084</v>
      </c>
    </row>
    <row r="11592" spans="1:13" x14ac:dyDescent="0.2">
      <c r="A11592" s="84">
        <v>360</v>
      </c>
      <c r="B11592" s="85">
        <v>44915</v>
      </c>
      <c r="C11592" s="105">
        <v>14.27</v>
      </c>
      <c r="F11592" s="96">
        <v>2.99</v>
      </c>
      <c r="G11592" s="91">
        <v>8.629999999999999</v>
      </c>
      <c r="H11592" s="41">
        <v>2.2996373332184739E-4</v>
      </c>
      <c r="I11592" s="42">
        <v>185.59714236066961</v>
      </c>
      <c r="J11592" s="41">
        <v>2.397222222222222E-4</v>
      </c>
      <c r="K11592" s="42">
        <v>5.5216768099593185</v>
      </c>
      <c r="L11592" s="41">
        <v>2.2996373332184739E-4</v>
      </c>
      <c r="M11592" s="42">
        <v>5.22576245688923</v>
      </c>
    </row>
    <row r="11593" spans="1:13" x14ac:dyDescent="0.2">
      <c r="A11593" s="84">
        <v>360</v>
      </c>
      <c r="B11593" s="85">
        <v>44916</v>
      </c>
      <c r="C11593" s="105">
        <v>14.22</v>
      </c>
      <c r="F11593" s="96">
        <v>2.98</v>
      </c>
      <c r="G11593" s="91">
        <v>8.6</v>
      </c>
      <c r="H11593" s="41">
        <v>2.2919632121909395E-4</v>
      </c>
      <c r="I11593" s="42">
        <v>185.63968054292744</v>
      </c>
      <c r="J11593" s="41">
        <v>2.3888888888888888E-4</v>
      </c>
      <c r="K11593" s="42">
        <v>5.5219156988482077</v>
      </c>
      <c r="L11593" s="41">
        <v>2.2919632121909395E-4</v>
      </c>
      <c r="M11593" s="42">
        <v>5.2259916532104489</v>
      </c>
    </row>
    <row r="11594" spans="1:13" x14ac:dyDescent="0.2">
      <c r="A11594" s="84">
        <v>360</v>
      </c>
      <c r="B11594" s="85">
        <v>44917</v>
      </c>
      <c r="C11594" s="105">
        <v>14.22</v>
      </c>
      <c r="F11594" s="96">
        <v>2.97</v>
      </c>
      <c r="G11594" s="91">
        <v>8.5950000000000006</v>
      </c>
      <c r="H11594" s="41">
        <v>2.2906839864922368E-4</v>
      </c>
      <c r="I11594" s="42">
        <v>185.68220472727515</v>
      </c>
      <c r="J11594" s="41">
        <v>2.3875000000000003E-4</v>
      </c>
      <c r="K11594" s="42">
        <v>5.5221544488482079</v>
      </c>
      <c r="L11594" s="41">
        <v>2.2906839864922368E-4</v>
      </c>
      <c r="M11594" s="42">
        <v>5.2262207216090983</v>
      </c>
    </row>
    <row r="11595" spans="1:13" x14ac:dyDescent="0.2">
      <c r="A11595" s="84">
        <v>360</v>
      </c>
      <c r="B11595" s="85">
        <v>44918</v>
      </c>
      <c r="C11595" s="105">
        <v>14.24</v>
      </c>
      <c r="F11595" s="96">
        <v>2.98</v>
      </c>
      <c r="G11595" s="91">
        <v>8.61</v>
      </c>
      <c r="H11595" s="41">
        <v>2.2945214874003916E-4</v>
      </c>
      <c r="I11595" s="42">
        <v>185.72480990813261</v>
      </c>
      <c r="J11595" s="41">
        <v>2.3916666666666666E-4</v>
      </c>
      <c r="K11595" s="42">
        <v>5.5223936155148747</v>
      </c>
      <c r="L11595" s="41">
        <v>2.2945214874003916E-4</v>
      </c>
      <c r="M11595" s="42">
        <v>5.2264501737578382</v>
      </c>
    </row>
    <row r="11596" spans="1:13" x14ac:dyDescent="0.2">
      <c r="A11596" s="84">
        <v>360</v>
      </c>
      <c r="B11596" s="85">
        <v>44919</v>
      </c>
      <c r="C11596" s="105">
        <v>14.24</v>
      </c>
      <c r="F11596" s="96">
        <v>2.98</v>
      </c>
      <c r="G11596" s="91">
        <v>8.61</v>
      </c>
      <c r="H11596" s="41">
        <v>2.2945214874003916E-4</v>
      </c>
      <c r="I11596" s="42">
        <v>185.76742486484036</v>
      </c>
      <c r="J11596" s="41">
        <v>2.3916666666666666E-4</v>
      </c>
      <c r="K11596" s="42">
        <v>5.5226327821815415</v>
      </c>
      <c r="L11596" s="41">
        <v>2.2945214874003916E-4</v>
      </c>
      <c r="M11596" s="42">
        <v>5.226679625906578</v>
      </c>
    </row>
    <row r="11597" spans="1:13" x14ac:dyDescent="0.2">
      <c r="A11597" s="84">
        <v>360</v>
      </c>
      <c r="B11597" s="85">
        <v>44920</v>
      </c>
      <c r="C11597" s="105">
        <v>14.24</v>
      </c>
      <c r="F11597" s="96">
        <v>2.98</v>
      </c>
      <c r="G11597" s="91">
        <v>8.61</v>
      </c>
      <c r="H11597" s="41">
        <v>2.2945214874003916E-4</v>
      </c>
      <c r="I11597" s="42">
        <v>185.8100495996415</v>
      </c>
      <c r="J11597" s="41">
        <v>2.3916666666666666E-4</v>
      </c>
      <c r="K11597" s="42">
        <v>5.5228719488482083</v>
      </c>
      <c r="L11597" s="41">
        <v>2.2945214874003916E-4</v>
      </c>
      <c r="M11597" s="42">
        <v>5.2269090780553178</v>
      </c>
    </row>
    <row r="11598" spans="1:13" x14ac:dyDescent="0.2">
      <c r="A11598" s="84">
        <v>360</v>
      </c>
      <c r="B11598" s="85">
        <v>44921</v>
      </c>
      <c r="C11598" s="105">
        <v>14.34</v>
      </c>
      <c r="F11598" s="96">
        <v>2.99</v>
      </c>
      <c r="G11598" s="91">
        <v>8.6649999999999991</v>
      </c>
      <c r="H11598" s="41">
        <v>2.3085878036988028E-4</v>
      </c>
      <c r="I11598" s="42">
        <v>185.85294548107254</v>
      </c>
      <c r="J11598" s="41">
        <v>2.4069444444444442E-4</v>
      </c>
      <c r="K11598" s="42">
        <v>5.5231126432926532</v>
      </c>
      <c r="L11598" s="41">
        <v>2.3085878036988028E-4</v>
      </c>
      <c r="M11598" s="42">
        <v>5.2271399368356875</v>
      </c>
    </row>
    <row r="11599" spans="1:13" x14ac:dyDescent="0.2">
      <c r="A11599" s="84">
        <v>360</v>
      </c>
      <c r="B11599" s="85">
        <v>44922</v>
      </c>
      <c r="C11599" s="105">
        <v>14.43</v>
      </c>
      <c r="F11599" s="96">
        <v>3.05</v>
      </c>
      <c r="G11599" s="91">
        <v>8.74</v>
      </c>
      <c r="H11599" s="41">
        <v>2.3277577065861088E-4</v>
      </c>
      <c r="I11599" s="42">
        <v>185.89620754368607</v>
      </c>
      <c r="J11599" s="41">
        <v>2.4277777777777779E-4</v>
      </c>
      <c r="K11599" s="42">
        <v>5.5233554210704305</v>
      </c>
      <c r="L11599" s="41">
        <v>2.3277577065861088E-4</v>
      </c>
      <c r="M11599" s="42">
        <v>5.2273727126063463</v>
      </c>
    </row>
    <row r="11600" spans="1:13" x14ac:dyDescent="0.2">
      <c r="A11600" s="84">
        <v>360</v>
      </c>
      <c r="B11600" s="85">
        <v>44923</v>
      </c>
      <c r="C11600" s="105">
        <v>14.45</v>
      </c>
      <c r="F11600" s="96">
        <v>3.03</v>
      </c>
      <c r="G11600" s="91">
        <v>8.74</v>
      </c>
      <c r="H11600" s="41">
        <v>2.3277577065861088E-4</v>
      </c>
      <c r="I11600" s="42">
        <v>185.93947967665957</v>
      </c>
      <c r="J11600" s="41">
        <v>2.4277777777777779E-4</v>
      </c>
      <c r="K11600" s="42">
        <v>5.5235981988482079</v>
      </c>
      <c r="L11600" s="41">
        <v>2.3277577065861088E-4</v>
      </c>
      <c r="M11600" s="42">
        <v>5.2276054883770051</v>
      </c>
    </row>
    <row r="11601" spans="1:13" x14ac:dyDescent="0.2">
      <c r="A11601" s="84">
        <v>360</v>
      </c>
      <c r="B11601" s="85">
        <v>44924</v>
      </c>
      <c r="C11601" s="105">
        <v>14.49</v>
      </c>
      <c r="F11601" s="96">
        <v>3.07</v>
      </c>
      <c r="G11601" s="91">
        <v>8.7799999999999994</v>
      </c>
      <c r="H11601" s="41">
        <v>2.3379762642461444E-4</v>
      </c>
      <c r="I11601" s="42">
        <v>185.98295188566661</v>
      </c>
      <c r="J11601" s="41">
        <v>2.4388888888888887E-4</v>
      </c>
      <c r="K11601" s="42">
        <v>5.5238420877370968</v>
      </c>
      <c r="L11601" s="41">
        <v>2.3379762642461444E-4</v>
      </c>
      <c r="M11601" s="42">
        <v>5.2278392860034302</v>
      </c>
    </row>
    <row r="11602" spans="1:13" x14ac:dyDescent="0.2">
      <c r="A11602" s="84">
        <v>360</v>
      </c>
      <c r="B11602" s="85">
        <v>44925</v>
      </c>
      <c r="C11602" s="105">
        <v>14.53</v>
      </c>
      <c r="F11602" s="96">
        <v>3.03</v>
      </c>
      <c r="G11602" s="91">
        <v>8.7799999999999994</v>
      </c>
      <c r="H11602" s="41">
        <v>2.3379762642461444E-4</v>
      </c>
      <c r="I11602" s="42">
        <v>186.02643425837292</v>
      </c>
      <c r="J11602" s="41">
        <v>2.4388888888888887E-4</v>
      </c>
      <c r="K11602" s="42">
        <v>5.5240859766259858</v>
      </c>
      <c r="L11602" s="41">
        <v>2.3379762642461444E-4</v>
      </c>
      <c r="M11602" s="42">
        <v>5.2280730836298552</v>
      </c>
    </row>
    <row r="11603" spans="1:13" x14ac:dyDescent="0.2">
      <c r="A11603" s="84">
        <v>360</v>
      </c>
      <c r="B11603" s="85">
        <v>44926</v>
      </c>
      <c r="C11603" s="105">
        <v>14.53</v>
      </c>
      <c r="F11603" s="96">
        <v>3.03</v>
      </c>
      <c r="G11603" s="91">
        <v>8.7799999999999994</v>
      </c>
      <c r="H11603" s="41">
        <v>2.3379762642461444E-4</v>
      </c>
      <c r="I11603" s="42">
        <v>186.06992679715475</v>
      </c>
      <c r="J11603" s="41">
        <v>2.4388888888888887E-4</v>
      </c>
      <c r="K11603" s="42">
        <v>5.5243298655148747</v>
      </c>
      <c r="L11603" s="41">
        <v>2.3379762642461444E-4</v>
      </c>
      <c r="M11603" s="42">
        <v>5.2283068812562803</v>
      </c>
    </row>
    <row r="11604" spans="1:13" x14ac:dyDescent="0.2">
      <c r="A11604" s="84">
        <v>360</v>
      </c>
      <c r="B11604" s="85">
        <v>44927</v>
      </c>
      <c r="C11604" s="105">
        <v>14.53</v>
      </c>
      <c r="F11604" s="96">
        <v>3.03</v>
      </c>
      <c r="G11604" s="91">
        <v>8.7799999999999994</v>
      </c>
      <c r="H11604" s="41">
        <v>2.3379762642461444E-4</v>
      </c>
      <c r="I11604" s="42">
        <v>186.11342950438893</v>
      </c>
      <c r="J11604" s="41">
        <v>2.4388888888888887E-4</v>
      </c>
      <c r="K11604" s="42">
        <v>5.5245737544037636</v>
      </c>
      <c r="L11604" s="41">
        <v>2.3379762642461444E-4</v>
      </c>
      <c r="M11604" s="42">
        <v>5.2285406788827054</v>
      </c>
    </row>
    <row r="11605" spans="1:13" x14ac:dyDescent="0.2">
      <c r="A11605" s="84">
        <v>360</v>
      </c>
      <c r="B11605" s="85">
        <v>44928</v>
      </c>
      <c r="C11605" s="105">
        <v>14.53</v>
      </c>
      <c r="F11605" s="96">
        <v>3.03</v>
      </c>
      <c r="G11605" s="91">
        <v>8.7799999999999994</v>
      </c>
      <c r="H11605" s="41">
        <v>2.3379762642461444E-4</v>
      </c>
      <c r="I11605" s="42">
        <v>186.1569423824528</v>
      </c>
      <c r="J11605" s="41">
        <v>2.4388888888888887E-4</v>
      </c>
      <c r="K11605" s="42">
        <v>5.5248176432926526</v>
      </c>
      <c r="L11605" s="41">
        <v>2.3379762642461444E-4</v>
      </c>
      <c r="M11605" s="42">
        <v>5.2287744765091304</v>
      </c>
    </row>
    <row r="11606" spans="1:13" x14ac:dyDescent="0.2">
      <c r="A11606" s="84">
        <v>360</v>
      </c>
      <c r="B11606" s="85">
        <v>44929</v>
      </c>
      <c r="C11606" s="105">
        <v>14.53</v>
      </c>
      <c r="F11606" s="96">
        <v>3.03</v>
      </c>
      <c r="G11606" s="91">
        <v>8.7799999999999994</v>
      </c>
      <c r="H11606" s="41">
        <v>2.3379762642461444E-4</v>
      </c>
      <c r="I11606" s="42">
        <v>186.20046543372428</v>
      </c>
      <c r="J11606" s="41">
        <v>2.4388888888888887E-4</v>
      </c>
      <c r="K11606" s="42">
        <v>5.5250615321815415</v>
      </c>
      <c r="L11606" s="41">
        <v>2.3379762642461444E-4</v>
      </c>
      <c r="M11606" s="42">
        <v>5.2290082741355555</v>
      </c>
    </row>
    <row r="11607" spans="1:13" x14ac:dyDescent="0.2">
      <c r="A11607" s="84">
        <v>360</v>
      </c>
      <c r="B11607" s="85">
        <v>44930</v>
      </c>
      <c r="C11607" s="105">
        <v>14.48</v>
      </c>
      <c r="F11607" s="96">
        <v>3.06</v>
      </c>
      <c r="G11607" s="91">
        <v>8.77</v>
      </c>
      <c r="H11607" s="41">
        <v>2.3354219761628769E-4</v>
      </c>
      <c r="I11607" s="42">
        <v>186.24395109961884</v>
      </c>
      <c r="J11607" s="41">
        <v>2.4361111111111111E-4</v>
      </c>
      <c r="K11607" s="42">
        <v>5.5253051432926528</v>
      </c>
      <c r="L11607" s="41">
        <v>2.3354219761628769E-4</v>
      </c>
      <c r="M11607" s="42">
        <v>5.2292418163331718</v>
      </c>
    </row>
    <row r="11608" spans="1:13" x14ac:dyDescent="0.2">
      <c r="A11608" s="84">
        <v>360</v>
      </c>
      <c r="B11608" s="85">
        <v>44931</v>
      </c>
      <c r="C11608" s="105">
        <v>14.46</v>
      </c>
      <c r="F11608" s="96">
        <v>3.08</v>
      </c>
      <c r="G11608" s="91">
        <v>8.77</v>
      </c>
      <c r="H11608" s="41">
        <v>2.3354219761628769E-4</v>
      </c>
      <c r="I11608" s="42">
        <v>186.28744692125139</v>
      </c>
      <c r="J11608" s="41">
        <v>2.4361111111111111E-4</v>
      </c>
      <c r="K11608" s="42">
        <v>5.525548754403764</v>
      </c>
      <c r="L11608" s="41">
        <v>2.3354219761628769E-4</v>
      </c>
      <c r="M11608" s="42">
        <v>5.229475358530788</v>
      </c>
    </row>
    <row r="11609" spans="1:13" x14ac:dyDescent="0.2">
      <c r="A11609" s="84">
        <v>360</v>
      </c>
      <c r="B11609" s="85">
        <v>44932</v>
      </c>
      <c r="C11609" s="105">
        <v>14.42</v>
      </c>
      <c r="F11609" s="96">
        <v>3.08</v>
      </c>
      <c r="G11609" s="91">
        <v>8.75</v>
      </c>
      <c r="H11609" s="41">
        <v>2.3303126973761579E-4</v>
      </c>
      <c r="I11609" s="42">
        <v>186.33085772154362</v>
      </c>
      <c r="J11609" s="41">
        <v>2.4305555555555555E-4</v>
      </c>
      <c r="K11609" s="42">
        <v>5.52579180995932</v>
      </c>
      <c r="L11609" s="41">
        <v>2.3303126973761579E-4</v>
      </c>
      <c r="M11609" s="42">
        <v>5.2297083898005257</v>
      </c>
    </row>
    <row r="11610" spans="1:13" x14ac:dyDescent="0.2">
      <c r="A11610" s="84">
        <v>360</v>
      </c>
      <c r="B11610" s="85">
        <v>44933</v>
      </c>
      <c r="C11610" s="105">
        <v>14.42</v>
      </c>
      <c r="F11610" s="96">
        <v>3.08</v>
      </c>
      <c r="G11610" s="91">
        <v>8.75</v>
      </c>
      <c r="H11610" s="41">
        <v>2.3303126973761579E-4</v>
      </c>
      <c r="I11610" s="42">
        <v>186.37427863790978</v>
      </c>
      <c r="J11610" s="41">
        <v>2.4305555555555555E-4</v>
      </c>
      <c r="K11610" s="42">
        <v>5.5260348655148759</v>
      </c>
      <c r="L11610" s="41">
        <v>2.3303126973761579E-4</v>
      </c>
      <c r="M11610" s="42">
        <v>5.2299414210702633</v>
      </c>
    </row>
    <row r="11611" spans="1:13" x14ac:dyDescent="0.2">
      <c r="A11611" s="84">
        <v>360</v>
      </c>
      <c r="B11611" s="85">
        <v>44934</v>
      </c>
      <c r="C11611" s="105">
        <v>14.42</v>
      </c>
      <c r="F11611" s="96">
        <v>3.08</v>
      </c>
      <c r="G11611" s="91">
        <v>8.75</v>
      </c>
      <c r="H11611" s="41">
        <v>2.3303126973761579E-4</v>
      </c>
      <c r="I11611" s="42">
        <v>186.41770967270722</v>
      </c>
      <c r="J11611" s="41">
        <v>2.4305555555555555E-4</v>
      </c>
      <c r="K11611" s="42">
        <v>5.5262779210704318</v>
      </c>
      <c r="L11611" s="41">
        <v>2.3303126973761579E-4</v>
      </c>
      <c r="M11611" s="42">
        <v>5.2301744523400009</v>
      </c>
    </row>
    <row r="11612" spans="1:13" x14ac:dyDescent="0.2">
      <c r="A11612" s="84">
        <v>360</v>
      </c>
      <c r="B11612" s="85">
        <v>44935</v>
      </c>
      <c r="C11612" s="105">
        <v>14.43</v>
      </c>
      <c r="F11612" s="96">
        <v>3.11</v>
      </c>
      <c r="G11612" s="91">
        <v>8.77</v>
      </c>
      <c r="H11612" s="41">
        <v>2.3354219761628769E-4</v>
      </c>
      <c r="I11612" s="42">
        <v>186.46124607429877</v>
      </c>
      <c r="J11612" s="41">
        <v>2.4361111111111111E-4</v>
      </c>
      <c r="K11612" s="42">
        <v>5.5265215321815431</v>
      </c>
      <c r="L11612" s="41">
        <v>2.3354219761628769E-4</v>
      </c>
      <c r="M11612" s="42">
        <v>5.2304079945376172</v>
      </c>
    </row>
    <row r="11613" spans="1:13" x14ac:dyDescent="0.2">
      <c r="A11613" s="84">
        <v>360</v>
      </c>
      <c r="B11613" s="85">
        <v>44936</v>
      </c>
      <c r="C11613" s="105">
        <v>14.45</v>
      </c>
      <c r="F11613" s="96">
        <v>3.15</v>
      </c>
      <c r="G11613" s="91">
        <v>8.7999999999999989</v>
      </c>
      <c r="H11613" s="41">
        <v>2.3430841380078782E-4</v>
      </c>
      <c r="I11613" s="42">
        <v>186.50493551310177</v>
      </c>
      <c r="J11613" s="41">
        <v>2.4444444444444443E-4</v>
      </c>
      <c r="K11613" s="42">
        <v>5.5267659766259873</v>
      </c>
      <c r="L11613" s="41">
        <v>2.3430841380078782E-4</v>
      </c>
      <c r="M11613" s="42">
        <v>5.2306423029514182</v>
      </c>
    </row>
    <row r="11614" spans="1:13" x14ac:dyDescent="0.2">
      <c r="A11614" s="84">
        <v>360</v>
      </c>
      <c r="B11614" s="85">
        <v>44937</v>
      </c>
      <c r="C11614" s="105">
        <v>14.43</v>
      </c>
      <c r="F11614" s="96">
        <v>3.18</v>
      </c>
      <c r="G11614" s="91">
        <v>8.8049999999999997</v>
      </c>
      <c r="H11614" s="41">
        <v>2.3443609601447868E-4</v>
      </c>
      <c r="I11614" s="42">
        <v>186.54865900207091</v>
      </c>
      <c r="J11614" s="41">
        <v>2.4458333333333331E-4</v>
      </c>
      <c r="K11614" s="42">
        <v>5.5270105599593204</v>
      </c>
      <c r="L11614" s="41">
        <v>2.3443609601447868E-4</v>
      </c>
      <c r="M11614" s="42">
        <v>5.2308767390474324</v>
      </c>
    </row>
    <row r="11615" spans="1:13" x14ac:dyDescent="0.2">
      <c r="A11615" s="84">
        <v>360</v>
      </c>
      <c r="B11615" s="85">
        <v>44938</v>
      </c>
      <c r="C11615" s="105">
        <v>14.45</v>
      </c>
      <c r="F11615" s="96">
        <v>3.19</v>
      </c>
      <c r="G11615" s="91">
        <v>8.82</v>
      </c>
      <c r="H11615" s="41">
        <v>2.3481910755163149E-4</v>
      </c>
      <c r="I11615" s="42">
        <v>186.59246419169273</v>
      </c>
      <c r="J11615" s="41">
        <v>2.4499999999999999E-4</v>
      </c>
      <c r="K11615" s="42">
        <v>5.5272555599593201</v>
      </c>
      <c r="L11615" s="41">
        <v>2.3481910755163149E-4</v>
      </c>
      <c r="M11615" s="42">
        <v>5.2311115581549839</v>
      </c>
    </row>
    <row r="11616" spans="1:13" x14ac:dyDescent="0.2">
      <c r="A11616" s="84">
        <v>360</v>
      </c>
      <c r="B11616" s="85">
        <v>44939</v>
      </c>
      <c r="C11616" s="105">
        <v>14.45</v>
      </c>
      <c r="F11616" s="96">
        <v>3.19</v>
      </c>
      <c r="G11616" s="91">
        <v>8.82</v>
      </c>
      <c r="H11616" s="41">
        <v>2.3481910755163149E-4</v>
      </c>
      <c r="I11616" s="42">
        <v>186.63627966761007</v>
      </c>
      <c r="J11616" s="41">
        <v>2.4499999999999999E-4</v>
      </c>
      <c r="K11616" s="42">
        <v>5.5275005599593197</v>
      </c>
      <c r="L11616" s="41">
        <v>2.3481910755163149E-4</v>
      </c>
      <c r="M11616" s="42">
        <v>5.2313463772625353</v>
      </c>
    </row>
    <row r="11617" spans="1:13" x14ac:dyDescent="0.2">
      <c r="A11617" s="84">
        <v>360</v>
      </c>
      <c r="B11617" s="85">
        <v>44940</v>
      </c>
      <c r="C11617" s="105">
        <v>14.45</v>
      </c>
      <c r="F11617" s="96">
        <v>3.19</v>
      </c>
      <c r="G11617" s="91">
        <v>8.82</v>
      </c>
      <c r="H11617" s="41">
        <v>2.3481910755163149E-4</v>
      </c>
      <c r="I11617" s="42">
        <v>186.68010543223838</v>
      </c>
      <c r="J11617" s="41">
        <v>2.4499999999999999E-4</v>
      </c>
      <c r="K11617" s="42">
        <v>5.5277455599593193</v>
      </c>
      <c r="L11617" s="41">
        <v>2.3481910755163149E-4</v>
      </c>
      <c r="M11617" s="42">
        <v>5.2315811963700867</v>
      </c>
    </row>
    <row r="11618" spans="1:13" x14ac:dyDescent="0.2">
      <c r="A11618" s="84">
        <v>360</v>
      </c>
      <c r="B11618" s="85">
        <v>44941</v>
      </c>
      <c r="C11618" s="105">
        <v>14.45</v>
      </c>
      <c r="F11618" s="96">
        <v>3.19</v>
      </c>
      <c r="G11618" s="91">
        <v>8.82</v>
      </c>
      <c r="H11618" s="41">
        <v>2.3481910755163149E-4</v>
      </c>
      <c r="I11618" s="42">
        <v>186.72394148799361</v>
      </c>
      <c r="J11618" s="41">
        <v>2.4499999999999999E-4</v>
      </c>
      <c r="K11618" s="42">
        <v>5.5279905599593189</v>
      </c>
      <c r="L11618" s="41">
        <v>2.3481910755163149E-4</v>
      </c>
      <c r="M11618" s="42">
        <v>5.2318160154776381</v>
      </c>
    </row>
    <row r="11619" spans="1:13" x14ac:dyDescent="0.2">
      <c r="A11619" s="84">
        <v>360</v>
      </c>
      <c r="B11619" s="85">
        <v>44942</v>
      </c>
      <c r="C11619" s="105">
        <v>14.44</v>
      </c>
      <c r="F11619" s="96">
        <v>3.19</v>
      </c>
      <c r="G11619" s="91">
        <v>8.8149999999999995</v>
      </c>
      <c r="H11619" s="41">
        <v>2.3469144288945643E-4</v>
      </c>
      <c r="I11619" s="42">
        <v>186.76776399924344</v>
      </c>
      <c r="J11619" s="41">
        <v>2.4486111111111111E-4</v>
      </c>
      <c r="K11619" s="42">
        <v>5.5282354210704296</v>
      </c>
      <c r="L11619" s="41">
        <v>2.3469144288945643E-4</v>
      </c>
      <c r="M11619" s="42">
        <v>5.2320507069205275</v>
      </c>
    </row>
    <row r="11620" spans="1:13" x14ac:dyDescent="0.2">
      <c r="A11620" s="84">
        <v>360</v>
      </c>
      <c r="B11620" s="85">
        <v>44943</v>
      </c>
      <c r="C11620" s="105">
        <v>14.37</v>
      </c>
      <c r="F11620" s="96">
        <v>3.19</v>
      </c>
      <c r="G11620" s="91">
        <v>8.7799999999999994</v>
      </c>
      <c r="H11620" s="41">
        <v>2.3379762642461444E-4</v>
      </c>
      <c r="I11620" s="42">
        <v>186.81142985915909</v>
      </c>
      <c r="J11620" s="41">
        <v>2.4388888888888887E-4</v>
      </c>
      <c r="K11620" s="42">
        <v>5.5284793099593186</v>
      </c>
      <c r="L11620" s="41">
        <v>2.3379762642461444E-4</v>
      </c>
      <c r="M11620" s="42">
        <v>5.2322845045469517</v>
      </c>
    </row>
    <row r="11621" spans="1:13" x14ac:dyDescent="0.2">
      <c r="A11621" s="84">
        <v>360</v>
      </c>
      <c r="B11621" s="85">
        <v>44944</v>
      </c>
      <c r="C11621" s="105">
        <v>14.38</v>
      </c>
      <c r="F11621" s="96">
        <v>3.19</v>
      </c>
      <c r="G11621" s="91">
        <v>8.7850000000000001</v>
      </c>
      <c r="H11621" s="41">
        <v>2.3392533204780186E-4</v>
      </c>
      <c r="I11621" s="42">
        <v>186.85512978491923</v>
      </c>
      <c r="J11621" s="41">
        <v>2.4402777777777777E-4</v>
      </c>
      <c r="K11621" s="42">
        <v>5.5287233377370963</v>
      </c>
      <c r="L11621" s="41">
        <v>2.3392533204780186E-4</v>
      </c>
      <c r="M11621" s="42">
        <v>5.2325184298789997</v>
      </c>
    </row>
    <row r="11622" spans="1:13" x14ac:dyDescent="0.2">
      <c r="A11622" s="84">
        <v>360</v>
      </c>
      <c r="B11622" s="85">
        <v>44945</v>
      </c>
      <c r="C11622" s="105">
        <v>14.4</v>
      </c>
      <c r="F11622" s="96">
        <v>3.2</v>
      </c>
      <c r="G11622" s="91">
        <v>8.8000000000000007</v>
      </c>
      <c r="H11622" s="41">
        <v>2.3430841380078782E-4</v>
      </c>
      <c r="I11622" s="42">
        <v>186.89891151398967</v>
      </c>
      <c r="J11622" s="41">
        <v>2.4444444444444448E-4</v>
      </c>
      <c r="K11622" s="42">
        <v>5.5289677821815406</v>
      </c>
      <c r="L11622" s="41">
        <v>2.3430841380078782E-4</v>
      </c>
      <c r="M11622" s="42">
        <v>5.2327527382928007</v>
      </c>
    </row>
    <row r="11623" spans="1:13" x14ac:dyDescent="0.2">
      <c r="A11623" s="84">
        <v>360</v>
      </c>
      <c r="B11623" s="85">
        <v>44946</v>
      </c>
      <c r="C11623" s="105">
        <v>14.4</v>
      </c>
      <c r="F11623" s="96">
        <v>3.18</v>
      </c>
      <c r="G11623" s="91">
        <v>8.7900000000000009</v>
      </c>
      <c r="H11623" s="41">
        <v>2.3405303181811554E-4</v>
      </c>
      <c r="I11623" s="42">
        <v>186.94265577087302</v>
      </c>
      <c r="J11623" s="41">
        <v>2.4416666666666667E-4</v>
      </c>
      <c r="K11623" s="42">
        <v>5.5292119488482072</v>
      </c>
      <c r="L11623" s="41">
        <v>2.3405303181811554E-4</v>
      </c>
      <c r="M11623" s="42">
        <v>5.2329867913246186</v>
      </c>
    </row>
    <row r="11624" spans="1:13" x14ac:dyDescent="0.2">
      <c r="A11624" s="84">
        <v>360</v>
      </c>
      <c r="B11624" s="85">
        <v>44947</v>
      </c>
      <c r="C11624" s="105">
        <v>14.4</v>
      </c>
      <c r="F11624" s="96">
        <v>3.18</v>
      </c>
      <c r="G11624" s="91">
        <v>8.7900000000000009</v>
      </c>
      <c r="H11624" s="41">
        <v>2.3405303181811554E-4</v>
      </c>
      <c r="I11624" s="42">
        <v>186.98641026623233</v>
      </c>
      <c r="J11624" s="41">
        <v>2.4416666666666667E-4</v>
      </c>
      <c r="K11624" s="42">
        <v>5.5294561155148738</v>
      </c>
      <c r="L11624" s="41">
        <v>2.3405303181811554E-4</v>
      </c>
      <c r="M11624" s="42">
        <v>5.2332208443564365</v>
      </c>
    </row>
    <row r="11625" spans="1:13" x14ac:dyDescent="0.2">
      <c r="A11625" s="84">
        <v>360</v>
      </c>
      <c r="B11625" s="85">
        <v>44948</v>
      </c>
      <c r="C11625" s="105">
        <v>14.4</v>
      </c>
      <c r="F11625" s="96">
        <v>3.18</v>
      </c>
      <c r="G11625" s="91">
        <v>8.7900000000000009</v>
      </c>
      <c r="H11625" s="41">
        <v>2.3405303181811554E-4</v>
      </c>
      <c r="I11625" s="42">
        <v>187.03017500246392</v>
      </c>
      <c r="J11625" s="41">
        <v>2.4416666666666667E-4</v>
      </c>
      <c r="K11625" s="42">
        <v>5.5297002821815404</v>
      </c>
      <c r="L11625" s="41">
        <v>2.3405303181811554E-4</v>
      </c>
      <c r="M11625" s="42">
        <v>5.2334548973882544</v>
      </c>
    </row>
    <row r="11626" spans="1:13" x14ac:dyDescent="0.2">
      <c r="A11626" s="84">
        <v>360</v>
      </c>
      <c r="B11626" s="85">
        <v>44949</v>
      </c>
      <c r="C11626" s="105">
        <v>14.4</v>
      </c>
      <c r="F11626" s="96">
        <v>3.22</v>
      </c>
      <c r="G11626" s="91">
        <v>8.81</v>
      </c>
      <c r="H11626" s="41">
        <v>2.345637723772942E-4</v>
      </c>
      <c r="I11626" s="42">
        <v>187.07404550586088</v>
      </c>
      <c r="J11626" s="41">
        <v>2.4472222222222224E-4</v>
      </c>
      <c r="K11626" s="42">
        <v>5.5299450044037624</v>
      </c>
      <c r="L11626" s="41">
        <v>2.345637723772942E-4</v>
      </c>
      <c r="M11626" s="42">
        <v>5.2336894611606315</v>
      </c>
    </row>
    <row r="11627" spans="1:13" x14ac:dyDescent="0.2">
      <c r="A11627" s="84">
        <v>360</v>
      </c>
      <c r="B11627" s="85">
        <v>44950</v>
      </c>
      <c r="C11627" s="105">
        <v>14.46</v>
      </c>
      <c r="F11627" s="96">
        <v>3.22</v>
      </c>
      <c r="G11627" s="91">
        <v>8.84</v>
      </c>
      <c r="H11627" s="41">
        <v>2.3532970771156236E-4</v>
      </c>
      <c r="I11627" s="42">
        <v>187.11806958631018</v>
      </c>
      <c r="J11627" s="41">
        <v>2.4555555555555556E-4</v>
      </c>
      <c r="K11627" s="42">
        <v>5.5301905599593182</v>
      </c>
      <c r="L11627" s="41">
        <v>2.3532970771156236E-4</v>
      </c>
      <c r="M11627" s="42">
        <v>5.2339247908683433</v>
      </c>
    </row>
    <row r="11628" spans="1:13" x14ac:dyDescent="0.2">
      <c r="A11628" s="84">
        <v>360</v>
      </c>
      <c r="B11628" s="85">
        <v>44951</v>
      </c>
      <c r="C11628" s="105">
        <v>14.5</v>
      </c>
      <c r="F11628" s="96">
        <v>3.22</v>
      </c>
      <c r="G11628" s="91">
        <v>8.86</v>
      </c>
      <c r="H11628" s="41">
        <v>2.3584021431477531E-4</v>
      </c>
      <c r="I11628" s="42">
        <v>187.16219955194359</v>
      </c>
      <c r="J11628" s="41">
        <v>2.4611111111111112E-4</v>
      </c>
      <c r="K11628" s="42">
        <v>5.5304366710704294</v>
      </c>
      <c r="L11628" s="41">
        <v>2.3584021431477531E-4</v>
      </c>
      <c r="M11628" s="42">
        <v>5.2341606310826583</v>
      </c>
    </row>
    <row r="11629" spans="1:13" x14ac:dyDescent="0.2">
      <c r="A11629" s="84">
        <v>360</v>
      </c>
      <c r="B11629" s="85">
        <v>44952</v>
      </c>
      <c r="C11629" s="105">
        <v>14.53</v>
      </c>
      <c r="F11629" s="96">
        <v>3.25</v>
      </c>
      <c r="G11629" s="91">
        <v>8.89</v>
      </c>
      <c r="H11629" s="41">
        <v>2.3660579887607724E-4</v>
      </c>
      <c r="I11629" s="42">
        <v>187.20648321368799</v>
      </c>
      <c r="J11629" s="41">
        <v>2.4694444444444444E-4</v>
      </c>
      <c r="K11629" s="42">
        <v>5.5306836155148735</v>
      </c>
      <c r="L11629" s="41">
        <v>2.3660579887607724E-4</v>
      </c>
      <c r="M11629" s="42">
        <v>5.2343972368815344</v>
      </c>
    </row>
    <row r="11630" spans="1:13" x14ac:dyDescent="0.2">
      <c r="A11630" s="84">
        <v>360</v>
      </c>
      <c r="B11630" s="85">
        <v>44953</v>
      </c>
      <c r="C11630" s="105">
        <v>14.53</v>
      </c>
      <c r="F11630" s="96">
        <v>3.25</v>
      </c>
      <c r="G11630" s="91">
        <v>8.89</v>
      </c>
      <c r="H11630" s="41">
        <v>2.3660579887607724E-4</v>
      </c>
      <c r="I11630" s="42">
        <v>187.25077735320355</v>
      </c>
      <c r="J11630" s="41">
        <v>2.4694444444444444E-4</v>
      </c>
      <c r="K11630" s="42">
        <v>5.5309305599593177</v>
      </c>
      <c r="L11630" s="41">
        <v>2.3660579887607724E-4</v>
      </c>
      <c r="M11630" s="42">
        <v>5.2346338426804104</v>
      </c>
    </row>
    <row r="11631" spans="1:13" x14ac:dyDescent="0.2">
      <c r="A11631" s="84">
        <v>360</v>
      </c>
      <c r="B11631" s="85">
        <v>44954</v>
      </c>
      <c r="C11631" s="105">
        <v>14.53</v>
      </c>
      <c r="F11631" s="96">
        <v>3.25</v>
      </c>
      <c r="G11631" s="91">
        <v>8.89</v>
      </c>
      <c r="H11631" s="41">
        <v>2.3660579887607724E-4</v>
      </c>
      <c r="I11631" s="42">
        <v>187.29508197296937</v>
      </c>
      <c r="J11631" s="41">
        <v>2.4694444444444444E-4</v>
      </c>
      <c r="K11631" s="42">
        <v>5.5311775044037619</v>
      </c>
      <c r="L11631" s="41">
        <v>2.3660579887607724E-4</v>
      </c>
      <c r="M11631" s="42">
        <v>5.2348704484792865</v>
      </c>
    </row>
    <row r="11632" spans="1:13" x14ac:dyDescent="0.2">
      <c r="A11632" s="84">
        <v>360</v>
      </c>
      <c r="B11632" s="85">
        <v>44955</v>
      </c>
      <c r="C11632" s="105">
        <v>14.53</v>
      </c>
      <c r="F11632" s="96">
        <v>3.25</v>
      </c>
      <c r="G11632" s="91">
        <v>8.89</v>
      </c>
      <c r="H11632" s="41">
        <v>2.3660579887607724E-4</v>
      </c>
      <c r="I11632" s="42">
        <v>187.33939707546514</v>
      </c>
      <c r="J11632" s="41">
        <v>2.4694444444444444E-4</v>
      </c>
      <c r="K11632" s="42">
        <v>5.5314244488482061</v>
      </c>
      <c r="L11632" s="41">
        <v>2.3660579887607724E-4</v>
      </c>
      <c r="M11632" s="42">
        <v>5.2351070542781626</v>
      </c>
    </row>
    <row r="11633" spans="1:13" x14ac:dyDescent="0.2">
      <c r="A11633" s="84">
        <v>360</v>
      </c>
      <c r="B11633" s="85">
        <v>44956</v>
      </c>
      <c r="C11633" s="105">
        <v>14.55</v>
      </c>
      <c r="F11633" s="96">
        <v>3.28</v>
      </c>
      <c r="G11633" s="91">
        <v>8.9150000000000009</v>
      </c>
      <c r="H11633" s="41">
        <v>2.3724362535260113E-4</v>
      </c>
      <c r="I11633" s="42">
        <v>187.38384215319869</v>
      </c>
      <c r="J11633" s="41">
        <v>2.4763888888888893E-4</v>
      </c>
      <c r="K11633" s="42">
        <v>5.5316720877370953</v>
      </c>
      <c r="L11633" s="41">
        <v>2.3724362535260113E-4</v>
      </c>
      <c r="M11633" s="42">
        <v>5.2353442979035147</v>
      </c>
    </row>
    <row r="11634" spans="1:13" x14ac:dyDescent="0.2">
      <c r="A11634" s="84">
        <v>360</v>
      </c>
      <c r="B11634" s="85">
        <v>44957</v>
      </c>
      <c r="C11634" s="105">
        <v>14.61</v>
      </c>
      <c r="F11634" s="96">
        <v>3.26</v>
      </c>
      <c r="G11634" s="91">
        <v>8.9349999999999987</v>
      </c>
      <c r="H11634" s="41">
        <v>2.3775378142398829E-4</v>
      </c>
      <c r="I11634" s="42">
        <v>187.42839337024836</v>
      </c>
      <c r="J11634" s="41">
        <v>2.4819444444444438E-4</v>
      </c>
      <c r="K11634" s="42">
        <v>5.5319202821815399</v>
      </c>
      <c r="L11634" s="41">
        <v>2.3775378142398829E-4</v>
      </c>
      <c r="M11634" s="42">
        <v>5.235582051684939</v>
      </c>
    </row>
    <row r="11635" spans="1:13" x14ac:dyDescent="0.2">
      <c r="A11635" s="84">
        <v>360</v>
      </c>
      <c r="B11635" s="85">
        <v>44958</v>
      </c>
      <c r="C11635" s="105">
        <v>14.69</v>
      </c>
      <c r="F11635" s="96">
        <v>3.25</v>
      </c>
      <c r="G11635" s="91">
        <v>8.9699999999999989</v>
      </c>
      <c r="H11635" s="41">
        <v>2.3864632984094136E-4</v>
      </c>
      <c r="I11635" s="42">
        <v>187.47312246843416</v>
      </c>
      <c r="J11635" s="41">
        <v>2.4916666666666663E-4</v>
      </c>
      <c r="K11635" s="42">
        <v>5.5321694488482063</v>
      </c>
      <c r="L11635" s="41">
        <v>2.3864632984094136E-4</v>
      </c>
      <c r="M11635" s="42">
        <v>5.2358206980147797</v>
      </c>
    </row>
    <row r="11636" spans="1:13" x14ac:dyDescent="0.2">
      <c r="A11636" s="84">
        <v>360</v>
      </c>
      <c r="B11636" s="85">
        <v>44959</v>
      </c>
      <c r="C11636" s="105">
        <v>14.66</v>
      </c>
      <c r="F11636" s="96">
        <v>3.16</v>
      </c>
      <c r="G11636" s="91">
        <v>8.91</v>
      </c>
      <c r="H11636" s="41">
        <v>2.3711607173804161E-4</v>
      </c>
      <c r="I11636" s="42">
        <v>187.51757535879034</v>
      </c>
      <c r="J11636" s="41">
        <v>2.475E-4</v>
      </c>
      <c r="K11636" s="42">
        <v>5.5324169488482067</v>
      </c>
      <c r="L11636" s="41">
        <v>2.3711607173804161E-4</v>
      </c>
      <c r="M11636" s="42">
        <v>5.2360578140865179</v>
      </c>
    </row>
    <row r="11637" spans="1:13" x14ac:dyDescent="0.2">
      <c r="A11637" s="84">
        <v>360</v>
      </c>
      <c r="B11637" s="85">
        <v>44960</v>
      </c>
      <c r="C11637" s="105">
        <v>14.66</v>
      </c>
      <c r="F11637" s="96">
        <v>3.2</v>
      </c>
      <c r="G11637" s="91">
        <v>8.93</v>
      </c>
      <c r="H11637" s="41">
        <v>2.3762625116319214E-4</v>
      </c>
      <c r="I11637" s="42">
        <v>187.56213445725007</v>
      </c>
      <c r="J11637" s="41">
        <v>2.4805555555555556E-4</v>
      </c>
      <c r="K11637" s="42">
        <v>5.5326650044037624</v>
      </c>
      <c r="L11637" s="41">
        <v>2.3762625116319214E-4</v>
      </c>
      <c r="M11637" s="42">
        <v>5.2362954403376811</v>
      </c>
    </row>
    <row r="11638" spans="1:13" x14ac:dyDescent="0.2">
      <c r="A11638" s="84">
        <v>360</v>
      </c>
      <c r="B11638" s="85">
        <v>44961</v>
      </c>
      <c r="C11638" s="105">
        <v>14.66</v>
      </c>
      <c r="F11638" s="96">
        <v>3.2</v>
      </c>
      <c r="G11638" s="91">
        <v>8.93</v>
      </c>
      <c r="H11638" s="41">
        <v>2.3762625116319214E-4</v>
      </c>
      <c r="I11638" s="42">
        <v>187.60670414412132</v>
      </c>
      <c r="J11638" s="41">
        <v>2.4805555555555556E-4</v>
      </c>
      <c r="K11638" s="42">
        <v>5.5329130599593181</v>
      </c>
      <c r="L11638" s="41">
        <v>2.3762625116319214E-4</v>
      </c>
      <c r="M11638" s="42">
        <v>5.2365330665888443</v>
      </c>
    </row>
    <row r="11639" spans="1:13" x14ac:dyDescent="0.2">
      <c r="A11639" s="84">
        <v>360</v>
      </c>
      <c r="B11639" s="85">
        <v>44962</v>
      </c>
      <c r="C11639" s="105">
        <v>14.66</v>
      </c>
      <c r="F11639" s="96">
        <v>3.2</v>
      </c>
      <c r="G11639" s="91">
        <v>8.93</v>
      </c>
      <c r="H11639" s="41">
        <v>2.3762625116319214E-4</v>
      </c>
      <c r="I11639" s="42">
        <v>187.65128442192017</v>
      </c>
      <c r="J11639" s="41">
        <v>2.4805555555555556E-4</v>
      </c>
      <c r="K11639" s="42">
        <v>5.5331611155148739</v>
      </c>
      <c r="L11639" s="41">
        <v>2.3762625116319214E-4</v>
      </c>
      <c r="M11639" s="42">
        <v>5.2367706928400075</v>
      </c>
    </row>
    <row r="11640" spans="1:13" x14ac:dyDescent="0.2">
      <c r="A11640" s="84">
        <v>360</v>
      </c>
      <c r="B11640" s="85">
        <v>44963</v>
      </c>
      <c r="C11640" s="105">
        <v>14.67</v>
      </c>
      <c r="F11640" s="96">
        <v>3.22</v>
      </c>
      <c r="G11640" s="91">
        <v>8.9450000000000003</v>
      </c>
      <c r="H11640" s="41">
        <v>2.38008824434921E-4</v>
      </c>
      <c r="I11640" s="42">
        <v>187.69594708352912</v>
      </c>
      <c r="J11640" s="41">
        <v>2.4847222222222225E-4</v>
      </c>
      <c r="K11640" s="42">
        <v>5.5334095877370961</v>
      </c>
      <c r="L11640" s="41">
        <v>2.38008824434921E-4</v>
      </c>
      <c r="M11640" s="42">
        <v>5.2370087016644424</v>
      </c>
    </row>
    <row r="11641" spans="1:13" x14ac:dyDescent="0.2">
      <c r="A11641" s="84">
        <v>360</v>
      </c>
      <c r="B11641" s="85">
        <v>44964</v>
      </c>
      <c r="C11641" s="105">
        <v>14.64</v>
      </c>
      <c r="F11641" s="96">
        <v>3.23</v>
      </c>
      <c r="G11641" s="91">
        <v>8.9350000000000005</v>
      </c>
      <c r="H11641" s="41">
        <v>2.3775378142398829E-4</v>
      </c>
      <c r="I11641" s="42">
        <v>187.74057250470619</v>
      </c>
      <c r="J11641" s="41">
        <v>2.4819444444444444E-4</v>
      </c>
      <c r="K11641" s="42">
        <v>5.5336577821815407</v>
      </c>
      <c r="L11641" s="41">
        <v>2.3775378142398829E-4</v>
      </c>
      <c r="M11641" s="42">
        <v>5.2372464554458666</v>
      </c>
    </row>
    <row r="11642" spans="1:13" x14ac:dyDescent="0.2">
      <c r="A11642" s="84">
        <v>360</v>
      </c>
      <c r="B11642" s="85">
        <v>44965</v>
      </c>
      <c r="C11642" s="105">
        <v>14.64</v>
      </c>
      <c r="F11642" s="96">
        <v>3.25</v>
      </c>
      <c r="G11642" s="91">
        <v>8.9450000000000003</v>
      </c>
      <c r="H11642" s="41">
        <v>2.38008824434921E-4</v>
      </c>
      <c r="I11642" s="42">
        <v>187.78525641766677</v>
      </c>
      <c r="J11642" s="41">
        <v>2.4847222222222225E-4</v>
      </c>
      <c r="K11642" s="42">
        <v>5.5339062544037629</v>
      </c>
      <c r="L11642" s="41">
        <v>2.38008824434921E-4</v>
      </c>
      <c r="M11642" s="42">
        <v>5.2374844642703016</v>
      </c>
    </row>
    <row r="11643" spans="1:13" x14ac:dyDescent="0.2">
      <c r="A11643" s="84">
        <v>360</v>
      </c>
      <c r="B11643" s="85">
        <v>44966</v>
      </c>
      <c r="C11643" s="105">
        <v>14.66</v>
      </c>
      <c r="F11643" s="96">
        <v>3.27</v>
      </c>
      <c r="G11643" s="91">
        <v>8.9649999999999999</v>
      </c>
      <c r="H11643" s="41">
        <v>2.3851884042858096E-4</v>
      </c>
      <c r="I11643" s="42">
        <v>187.83004673927709</v>
      </c>
      <c r="J11643" s="41">
        <v>2.4902777777777776E-4</v>
      </c>
      <c r="K11643" s="42">
        <v>5.5341552821815405</v>
      </c>
      <c r="L11643" s="41">
        <v>2.3851884042858096E-4</v>
      </c>
      <c r="M11643" s="42">
        <v>5.2377229831107304</v>
      </c>
    </row>
    <row r="11644" spans="1:13" x14ac:dyDescent="0.2">
      <c r="A11644" s="84">
        <v>360</v>
      </c>
      <c r="B11644" s="85">
        <v>44967</v>
      </c>
      <c r="C11644" s="105">
        <v>14.68</v>
      </c>
      <c r="F11644" s="96">
        <v>3.3</v>
      </c>
      <c r="G11644" s="91">
        <v>8.99</v>
      </c>
      <c r="H11644" s="41">
        <v>2.391562291619298E-4</v>
      </c>
      <c r="I11644" s="42">
        <v>187.87496746497857</v>
      </c>
      <c r="J11644" s="41">
        <v>2.4972222222222225E-4</v>
      </c>
      <c r="K11644" s="42">
        <v>5.5344050044037632</v>
      </c>
      <c r="L11644" s="41">
        <v>2.391562291619298E-4</v>
      </c>
      <c r="M11644" s="42">
        <v>5.2379621393398921</v>
      </c>
    </row>
    <row r="11645" spans="1:13" x14ac:dyDescent="0.2">
      <c r="A11645" s="84">
        <v>360</v>
      </c>
      <c r="B11645" s="85">
        <v>44968</v>
      </c>
      <c r="C11645" s="105">
        <v>14.68</v>
      </c>
      <c r="F11645" s="96">
        <v>3.3</v>
      </c>
      <c r="G11645" s="91">
        <v>8.99</v>
      </c>
      <c r="H11645" s="41">
        <v>2.391562291619298E-4</v>
      </c>
      <c r="I11645" s="42">
        <v>187.9198989337514</v>
      </c>
      <c r="J11645" s="41">
        <v>2.4972222222222225E-4</v>
      </c>
      <c r="K11645" s="42">
        <v>5.5346547266259858</v>
      </c>
      <c r="L11645" s="41">
        <v>2.391562291619298E-4</v>
      </c>
      <c r="M11645" s="42">
        <v>5.2382012955690538</v>
      </c>
    </row>
    <row r="11646" spans="1:13" x14ac:dyDescent="0.2">
      <c r="A11646" s="84">
        <v>360</v>
      </c>
      <c r="B11646" s="85">
        <v>44969</v>
      </c>
      <c r="C11646" s="105">
        <v>14.68</v>
      </c>
      <c r="F11646" s="96">
        <v>3.3</v>
      </c>
      <c r="G11646" s="91">
        <v>8.99</v>
      </c>
      <c r="H11646" s="41">
        <v>2.391562291619298E-4</v>
      </c>
      <c r="I11646" s="42">
        <v>187.96484114816488</v>
      </c>
      <c r="J11646" s="41">
        <v>2.4972222222222225E-4</v>
      </c>
      <c r="K11646" s="42">
        <v>5.5349044488482084</v>
      </c>
      <c r="L11646" s="41">
        <v>2.391562291619298E-4</v>
      </c>
      <c r="M11646" s="42">
        <v>5.2384404517982155</v>
      </c>
    </row>
    <row r="11647" spans="1:13" x14ac:dyDescent="0.2">
      <c r="A11647" s="84">
        <v>360</v>
      </c>
      <c r="B11647" s="85">
        <v>44970</v>
      </c>
      <c r="C11647" s="105">
        <v>14.71</v>
      </c>
      <c r="F11647" s="96">
        <v>3.39</v>
      </c>
      <c r="G11647" s="91">
        <v>9.0500000000000007</v>
      </c>
      <c r="H11647" s="41">
        <v>2.4068536746391089E-4</v>
      </c>
      <c r="I11647" s="42">
        <v>188.01008153502693</v>
      </c>
      <c r="J11647" s="41">
        <v>2.5138888888888889E-4</v>
      </c>
      <c r="K11647" s="42">
        <v>5.5351558377370971</v>
      </c>
      <c r="L11647" s="41">
        <v>2.4068536746391089E-4</v>
      </c>
      <c r="M11647" s="42">
        <v>5.2386811371656794</v>
      </c>
    </row>
    <row r="11648" spans="1:13" x14ac:dyDescent="0.2">
      <c r="A11648" s="84">
        <v>360</v>
      </c>
      <c r="B11648" s="85">
        <v>44971</v>
      </c>
      <c r="C11648" s="105">
        <v>14.78</v>
      </c>
      <c r="F11648" s="96">
        <v>3.35</v>
      </c>
      <c r="G11648" s="91">
        <v>9.0649999999999995</v>
      </c>
      <c r="H11648" s="41">
        <v>2.4106752094499306E-4</v>
      </c>
      <c r="I11648" s="42">
        <v>188.05540465929525</v>
      </c>
      <c r="J11648" s="41">
        <v>2.5180555555555552E-4</v>
      </c>
      <c r="K11648" s="42">
        <v>5.5354076432926522</v>
      </c>
      <c r="L11648" s="41">
        <v>2.4106752094499306E-4</v>
      </c>
      <c r="M11648" s="42">
        <v>5.2389222046866246</v>
      </c>
    </row>
    <row r="11649" spans="1:13" x14ac:dyDescent="0.2">
      <c r="A11649" s="84">
        <v>360</v>
      </c>
      <c r="B11649" s="85">
        <v>44972</v>
      </c>
      <c r="C11649" s="105">
        <v>14.79</v>
      </c>
      <c r="F11649" s="96">
        <v>3.37</v>
      </c>
      <c r="G11649" s="91">
        <v>9.08</v>
      </c>
      <c r="H11649" s="41">
        <v>2.4144962201688713E-4</v>
      </c>
      <c r="I11649" s="42">
        <v>188.10081056566847</v>
      </c>
      <c r="J11649" s="41">
        <v>2.522222222222222E-4</v>
      </c>
      <c r="K11649" s="42">
        <v>5.5356598655148748</v>
      </c>
      <c r="L11649" s="41">
        <v>2.4144962201688713E-4</v>
      </c>
      <c r="M11649" s="42">
        <v>5.2391636543086415</v>
      </c>
    </row>
    <row r="11650" spans="1:13" x14ac:dyDescent="0.2">
      <c r="A11650" s="84">
        <v>360</v>
      </c>
      <c r="B11650" s="85">
        <v>44973</v>
      </c>
      <c r="C11650" s="105">
        <v>14.77</v>
      </c>
      <c r="F11650" s="96">
        <v>3.34</v>
      </c>
      <c r="G11650" s="91">
        <v>9.0549999999999997</v>
      </c>
      <c r="H11650" s="41">
        <v>2.4081275778176092E-4</v>
      </c>
      <c r="I11650" s="42">
        <v>188.14610764060177</v>
      </c>
      <c r="J11650" s="41">
        <v>2.5152777777777776E-4</v>
      </c>
      <c r="K11650" s="42">
        <v>5.5359113932926522</v>
      </c>
      <c r="L11650" s="41">
        <v>2.4081275778176092E-4</v>
      </c>
      <c r="M11650" s="42">
        <v>5.2394044670664233</v>
      </c>
    </row>
    <row r="11651" spans="1:13" x14ac:dyDescent="0.2">
      <c r="A11651" s="84">
        <v>360</v>
      </c>
      <c r="B11651" s="85">
        <v>44974</v>
      </c>
      <c r="C11651" s="105">
        <v>14.76</v>
      </c>
      <c r="F11651" s="96">
        <v>3.35</v>
      </c>
      <c r="G11651" s="91">
        <v>9.0549999999999997</v>
      </c>
      <c r="H11651" s="41">
        <v>2.4081275778176092E-4</v>
      </c>
      <c r="I11651" s="42">
        <v>188.1914156236486</v>
      </c>
      <c r="J11651" s="41">
        <v>2.5152777777777776E-4</v>
      </c>
      <c r="K11651" s="42">
        <v>5.5361629210704297</v>
      </c>
      <c r="L11651" s="41">
        <v>2.4081275778176092E-4</v>
      </c>
      <c r="M11651" s="42">
        <v>5.239645279824205</v>
      </c>
    </row>
    <row r="11652" spans="1:13" x14ac:dyDescent="0.2">
      <c r="A11652" s="84">
        <v>360</v>
      </c>
      <c r="B11652" s="85">
        <v>44975</v>
      </c>
      <c r="C11652" s="105">
        <v>14.76</v>
      </c>
      <c r="F11652" s="96">
        <v>3.35</v>
      </c>
      <c r="G11652" s="91">
        <v>9.0549999999999997</v>
      </c>
      <c r="H11652" s="41">
        <v>2.4081275778176092E-4</v>
      </c>
      <c r="I11652" s="42">
        <v>188.23673451743579</v>
      </c>
      <c r="J11652" s="41">
        <v>2.5152777777777776E-4</v>
      </c>
      <c r="K11652" s="42">
        <v>5.5364144488482072</v>
      </c>
      <c r="L11652" s="41">
        <v>2.4081275778176092E-4</v>
      </c>
      <c r="M11652" s="42">
        <v>5.2398860925819868</v>
      </c>
    </row>
    <row r="11653" spans="1:13" x14ac:dyDescent="0.2">
      <c r="A11653" s="84">
        <v>360</v>
      </c>
      <c r="B11653" s="85">
        <v>44976</v>
      </c>
      <c r="C11653" s="105">
        <v>14.76</v>
      </c>
      <c r="F11653" s="96">
        <v>3.35</v>
      </c>
      <c r="G11653" s="91">
        <v>9.0549999999999997</v>
      </c>
      <c r="H11653" s="41">
        <v>2.4081275778176092E-4</v>
      </c>
      <c r="I11653" s="42">
        <v>188.28206432459078</v>
      </c>
      <c r="J11653" s="41">
        <v>2.5152777777777776E-4</v>
      </c>
      <c r="K11653" s="42">
        <v>5.5366659766259847</v>
      </c>
      <c r="L11653" s="41">
        <v>2.4081275778176092E-4</v>
      </c>
      <c r="M11653" s="42">
        <v>5.2401269053397685</v>
      </c>
    </row>
    <row r="11654" spans="1:13" x14ac:dyDescent="0.2">
      <c r="A11654" s="84">
        <v>360</v>
      </c>
      <c r="B11654" s="85">
        <v>44977</v>
      </c>
      <c r="C11654" s="105">
        <v>14.79</v>
      </c>
      <c r="F11654" s="96">
        <v>3.38</v>
      </c>
      <c r="G11654" s="91">
        <v>9.0849999999999991</v>
      </c>
      <c r="H11654" s="41">
        <v>2.4157697739690676E-4</v>
      </c>
      <c r="I11654" s="42">
        <v>188.32754893658836</v>
      </c>
      <c r="J11654" s="41">
        <v>2.5236111111111108E-4</v>
      </c>
      <c r="K11654" s="42">
        <v>5.5369183377370961</v>
      </c>
      <c r="L11654" s="41">
        <v>2.4157697739690676E-4</v>
      </c>
      <c r="M11654" s="42">
        <v>5.2403684823171659</v>
      </c>
    </row>
    <row r="11655" spans="1:13" x14ac:dyDescent="0.2">
      <c r="A11655" s="84">
        <v>360</v>
      </c>
      <c r="B11655" s="85">
        <v>44978</v>
      </c>
      <c r="C11655" s="105">
        <v>14.76</v>
      </c>
      <c r="F11655" s="96">
        <v>3.37</v>
      </c>
      <c r="G11655" s="91">
        <v>9.0649999999999995</v>
      </c>
      <c r="H11655" s="41">
        <v>2.4106752094499306E-4</v>
      </c>
      <c r="I11655" s="42">
        <v>188.37294859193614</v>
      </c>
      <c r="J11655" s="41">
        <v>2.5180555555555552E-4</v>
      </c>
      <c r="K11655" s="42">
        <v>5.5371701432926512</v>
      </c>
      <c r="L11655" s="41">
        <v>2.4106752094499306E-4</v>
      </c>
      <c r="M11655" s="42">
        <v>5.2406095498381111</v>
      </c>
    </row>
    <row r="11656" spans="1:13" x14ac:dyDescent="0.2">
      <c r="A11656" s="84">
        <v>360</v>
      </c>
      <c r="B11656" s="85">
        <v>44979</v>
      </c>
      <c r="C11656" s="105">
        <v>14.75</v>
      </c>
      <c r="F11656" s="96">
        <v>3.4</v>
      </c>
      <c r="G11656" s="91">
        <v>9.0749999999999993</v>
      </c>
      <c r="H11656" s="41">
        <v>2.4132226081530206E-4</v>
      </c>
      <c r="I11656" s="42">
        <v>188.4184071777668</v>
      </c>
      <c r="J11656" s="41">
        <v>2.5208333333333333E-4</v>
      </c>
      <c r="K11656" s="42">
        <v>5.5374222266259849</v>
      </c>
      <c r="L11656" s="41">
        <v>2.4132226081530206E-4</v>
      </c>
      <c r="M11656" s="42">
        <v>5.2408508720989264</v>
      </c>
    </row>
    <row r="11657" spans="1:13" x14ac:dyDescent="0.2">
      <c r="A11657" s="84">
        <v>360</v>
      </c>
      <c r="B11657" s="85">
        <v>44980</v>
      </c>
      <c r="C11657" s="105">
        <v>14.79</v>
      </c>
      <c r="F11657" s="96">
        <v>3.39</v>
      </c>
      <c r="G11657" s="91">
        <v>9.09</v>
      </c>
      <c r="H11657" s="41">
        <v>2.4170432695580502E-4</v>
      </c>
      <c r="I11657" s="42">
        <v>188.46394872205977</v>
      </c>
      <c r="J11657" s="41">
        <v>2.5250000000000001E-4</v>
      </c>
      <c r="K11657" s="42">
        <v>5.5376747266259851</v>
      </c>
      <c r="L11657" s="41">
        <v>2.4170432695580502E-4</v>
      </c>
      <c r="M11657" s="42">
        <v>5.2410925764258822</v>
      </c>
    </row>
    <row r="11658" spans="1:13" x14ac:dyDescent="0.2">
      <c r="A11658" s="84">
        <v>360</v>
      </c>
      <c r="B11658" s="85">
        <v>44981</v>
      </c>
      <c r="C11658" s="105">
        <v>14.81</v>
      </c>
      <c r="F11658" s="96">
        <v>3.41</v>
      </c>
      <c r="G11658" s="91">
        <v>9.11</v>
      </c>
      <c r="H11658" s="41">
        <v>2.422136669915087E-4</v>
      </c>
      <c r="I11658" s="42">
        <v>188.50959726617543</v>
      </c>
      <c r="J11658" s="41">
        <v>2.5305555555555552E-4</v>
      </c>
      <c r="K11658" s="42">
        <v>5.5379277821815407</v>
      </c>
      <c r="L11658" s="41">
        <v>2.422136669915087E-4</v>
      </c>
      <c r="M11658" s="42">
        <v>5.241334790092874</v>
      </c>
    </row>
    <row r="11659" spans="1:13" x14ac:dyDescent="0.2">
      <c r="A11659" s="84">
        <v>360</v>
      </c>
      <c r="B11659" s="85">
        <v>44982</v>
      </c>
      <c r="C11659" s="105">
        <v>14.81</v>
      </c>
      <c r="F11659" s="96">
        <v>3.41</v>
      </c>
      <c r="G11659" s="91">
        <v>9.11</v>
      </c>
      <c r="H11659" s="41">
        <v>2.422136669915087E-4</v>
      </c>
      <c r="I11659" s="42">
        <v>188.55525686699238</v>
      </c>
      <c r="J11659" s="41">
        <v>2.5305555555555552E-4</v>
      </c>
      <c r="K11659" s="42">
        <v>5.5381808377370962</v>
      </c>
      <c r="L11659" s="41">
        <v>2.422136669915087E-4</v>
      </c>
      <c r="M11659" s="42">
        <v>5.2415770037598657</v>
      </c>
    </row>
    <row r="11660" spans="1:13" x14ac:dyDescent="0.2">
      <c r="A11660" s="84">
        <v>360</v>
      </c>
      <c r="B11660" s="85">
        <v>44983</v>
      </c>
      <c r="C11660" s="105">
        <v>14.81</v>
      </c>
      <c r="F11660" s="96">
        <v>3.41</v>
      </c>
      <c r="G11660" s="91">
        <v>9.11</v>
      </c>
      <c r="H11660" s="41">
        <v>2.422136669915087E-4</v>
      </c>
      <c r="I11660" s="42">
        <v>188.60092752718867</v>
      </c>
      <c r="J11660" s="41">
        <v>2.5305555555555552E-4</v>
      </c>
      <c r="K11660" s="42">
        <v>5.5384338932926518</v>
      </c>
      <c r="L11660" s="41">
        <v>2.422136669915087E-4</v>
      </c>
      <c r="M11660" s="42">
        <v>5.2418192174268574</v>
      </c>
    </row>
    <row r="11661" spans="1:13" x14ac:dyDescent="0.2">
      <c r="A11661" s="84">
        <v>360</v>
      </c>
      <c r="B11661" s="85">
        <v>44984</v>
      </c>
      <c r="C11661" s="105">
        <v>14.86</v>
      </c>
      <c r="F11661" s="96">
        <v>3.41</v>
      </c>
      <c r="G11661" s="91">
        <v>9.1349999999999998</v>
      </c>
      <c r="H11661" s="41">
        <v>2.4285021112513405E-4</v>
      </c>
      <c r="I11661" s="42">
        <v>188.64672930225706</v>
      </c>
      <c r="J11661" s="41">
        <v>2.5375000000000002E-4</v>
      </c>
      <c r="K11661" s="42">
        <v>5.5386876432926515</v>
      </c>
      <c r="L11661" s="41">
        <v>2.4285021112513405E-4</v>
      </c>
      <c r="M11661" s="42">
        <v>5.242062067637983</v>
      </c>
    </row>
    <row r="11662" spans="1:13" x14ac:dyDescent="0.2">
      <c r="A11662" s="84">
        <v>360</v>
      </c>
      <c r="B11662" s="85">
        <v>44985</v>
      </c>
      <c r="C11662" s="105">
        <v>14.93</v>
      </c>
      <c r="F11662" s="96">
        <v>3.39</v>
      </c>
      <c r="G11662" s="91">
        <v>9.16</v>
      </c>
      <c r="H11662" s="41">
        <v>2.4348660986484028E-4</v>
      </c>
      <c r="I11662" s="42">
        <v>188.69266225483696</v>
      </c>
      <c r="J11662" s="41">
        <v>2.5444444444444446E-4</v>
      </c>
      <c r="K11662" s="42">
        <v>5.5389420877370963</v>
      </c>
      <c r="L11662" s="41">
        <v>2.4348660986484028E-4</v>
      </c>
      <c r="M11662" s="42">
        <v>5.2423055542478476</v>
      </c>
    </row>
    <row r="11663" spans="1:13" x14ac:dyDescent="0.2">
      <c r="A11663" s="84">
        <v>360</v>
      </c>
      <c r="B11663" s="85">
        <v>44986</v>
      </c>
      <c r="C11663" s="105">
        <v>14.93</v>
      </c>
      <c r="F11663" s="96">
        <v>3.38</v>
      </c>
      <c r="G11663" s="91">
        <v>9.1549999999999994</v>
      </c>
      <c r="H11663" s="41">
        <v>2.4335934174524176E-4</v>
      </c>
      <c r="I11663" s="42">
        <v>188.73858237691545</v>
      </c>
      <c r="J11663" s="41">
        <v>2.5430555555555552E-4</v>
      </c>
      <c r="K11663" s="42">
        <v>5.5391963932926522</v>
      </c>
      <c r="L11663" s="41">
        <v>2.4335934174524176E-4</v>
      </c>
      <c r="M11663" s="42">
        <v>5.2425489135895926</v>
      </c>
    </row>
    <row r="11664" spans="1:13" x14ac:dyDescent="0.2">
      <c r="A11664" s="84">
        <v>360</v>
      </c>
      <c r="B11664" s="85">
        <v>44987</v>
      </c>
      <c r="C11664" s="105">
        <v>14.91</v>
      </c>
      <c r="F11664" s="96">
        <v>3.32</v>
      </c>
      <c r="G11664" s="91">
        <v>9.1150000000000002</v>
      </c>
      <c r="H11664" s="41">
        <v>2.4234098745279375E-4</v>
      </c>
      <c r="I11664" s="42">
        <v>188.7843214713391</v>
      </c>
      <c r="J11664" s="41">
        <v>2.5319444444444445E-4</v>
      </c>
      <c r="K11664" s="42">
        <v>5.5394495877370966</v>
      </c>
      <c r="L11664" s="41">
        <v>2.4234098745279375E-4</v>
      </c>
      <c r="M11664" s="42">
        <v>5.2427912545770452</v>
      </c>
    </row>
    <row r="11665" spans="1:13" x14ac:dyDescent="0.2">
      <c r="A11665" s="84">
        <v>360</v>
      </c>
      <c r="B11665" s="85">
        <v>44988</v>
      </c>
      <c r="C11665" s="105">
        <v>14.88</v>
      </c>
      <c r="F11665" s="96">
        <v>3.35</v>
      </c>
      <c r="G11665" s="91">
        <v>9.1150000000000002</v>
      </c>
      <c r="H11665" s="41">
        <v>2.4234098745279375E-4</v>
      </c>
      <c r="I11665" s="42">
        <v>188.83007165022008</v>
      </c>
      <c r="J11665" s="41">
        <v>2.5319444444444445E-4</v>
      </c>
      <c r="K11665" s="42">
        <v>5.539702782181541</v>
      </c>
      <c r="L11665" s="41">
        <v>2.4234098745279375E-4</v>
      </c>
      <c r="M11665" s="42">
        <v>5.2430335955644978</v>
      </c>
    </row>
    <row r="11666" spans="1:13" x14ac:dyDescent="0.2">
      <c r="A11666" s="84">
        <v>360</v>
      </c>
      <c r="B11666" s="85">
        <v>44989</v>
      </c>
      <c r="C11666" s="105">
        <v>14.88</v>
      </c>
      <c r="F11666" s="96">
        <v>3.35</v>
      </c>
      <c r="G11666" s="91">
        <v>9.1150000000000002</v>
      </c>
      <c r="H11666" s="41">
        <v>2.4234098745279375E-4</v>
      </c>
      <c r="I11666" s="42">
        <v>188.87583291624458</v>
      </c>
      <c r="J11666" s="41">
        <v>2.5319444444444445E-4</v>
      </c>
      <c r="K11666" s="42">
        <v>5.5399559766259854</v>
      </c>
      <c r="L11666" s="41">
        <v>2.4234098745279375E-4</v>
      </c>
      <c r="M11666" s="42">
        <v>5.2432759365519503</v>
      </c>
    </row>
    <row r="11667" spans="1:13" x14ac:dyDescent="0.2">
      <c r="A11667" s="84">
        <v>360</v>
      </c>
      <c r="B11667" s="85">
        <v>44990</v>
      </c>
      <c r="C11667" s="105">
        <v>14.88</v>
      </c>
      <c r="F11667" s="96">
        <v>3.35</v>
      </c>
      <c r="G11667" s="91">
        <v>9.1150000000000002</v>
      </c>
      <c r="H11667" s="41">
        <v>2.4234098745279375E-4</v>
      </c>
      <c r="I11667" s="42">
        <v>188.92160527209947</v>
      </c>
      <c r="J11667" s="41">
        <v>2.5319444444444445E-4</v>
      </c>
      <c r="K11667" s="42">
        <v>5.5402091710704298</v>
      </c>
      <c r="L11667" s="41">
        <v>2.4234098745279375E-4</v>
      </c>
      <c r="M11667" s="42">
        <v>5.2435182775394029</v>
      </c>
    </row>
    <row r="11668" spans="1:13" x14ac:dyDescent="0.2">
      <c r="A11668" s="84">
        <v>360</v>
      </c>
      <c r="B11668" s="85">
        <v>44991</v>
      </c>
      <c r="C11668" s="105">
        <v>14.9</v>
      </c>
      <c r="F11668" s="96">
        <v>3.37</v>
      </c>
      <c r="G11668" s="91">
        <v>9.1349999999999998</v>
      </c>
      <c r="H11668" s="41">
        <v>2.4285021112513405E-4</v>
      </c>
      <c r="I11668" s="42">
        <v>188.96748492382591</v>
      </c>
      <c r="J11668" s="41">
        <v>2.5375000000000002E-4</v>
      </c>
      <c r="K11668" s="42">
        <v>5.5404629210704295</v>
      </c>
      <c r="L11668" s="41">
        <v>2.4285021112513405E-4</v>
      </c>
      <c r="M11668" s="42">
        <v>5.2437611277505276</v>
      </c>
    </row>
    <row r="11669" spans="1:13" x14ac:dyDescent="0.2">
      <c r="A11669" s="84">
        <v>360</v>
      </c>
      <c r="B11669" s="85">
        <v>44992</v>
      </c>
      <c r="C11669" s="105">
        <v>14.89</v>
      </c>
      <c r="F11669" s="96">
        <v>3.35</v>
      </c>
      <c r="G11669" s="91">
        <v>9.120000000000001</v>
      </c>
      <c r="H11669" s="41">
        <v>2.4246830209651016E-4</v>
      </c>
      <c r="I11669" s="42">
        <v>189.01330354904684</v>
      </c>
      <c r="J11669" s="41">
        <v>2.5333333333333338E-4</v>
      </c>
      <c r="K11669" s="42">
        <v>5.5407162544037627</v>
      </c>
      <c r="L11669" s="41">
        <v>2.4246830209651016E-4</v>
      </c>
      <c r="M11669" s="42">
        <v>5.2440035960526243</v>
      </c>
    </row>
    <row r="11670" spans="1:13" x14ac:dyDescent="0.2">
      <c r="A11670" s="84">
        <v>360</v>
      </c>
      <c r="B11670" s="85">
        <v>44993</v>
      </c>
      <c r="C11670" s="105">
        <v>14.88</v>
      </c>
      <c r="F11670" s="96">
        <v>3.37</v>
      </c>
      <c r="G11670" s="91">
        <v>9.125</v>
      </c>
      <c r="H11670" s="41">
        <v>2.4259561092265791E-4</v>
      </c>
      <c r="I11670" s="42">
        <v>189.05915734689384</v>
      </c>
      <c r="J11670" s="41">
        <v>2.5347222222222221E-4</v>
      </c>
      <c r="K11670" s="42">
        <v>5.5409697266259847</v>
      </c>
      <c r="L11670" s="41">
        <v>2.4259561092265791E-4</v>
      </c>
      <c r="M11670" s="42">
        <v>5.2442461916635468</v>
      </c>
    </row>
    <row r="11671" spans="1:13" x14ac:dyDescent="0.2">
      <c r="A11671" s="84">
        <v>360</v>
      </c>
      <c r="B11671" s="85">
        <v>44994</v>
      </c>
      <c r="C11671" s="105">
        <v>14.9</v>
      </c>
      <c r="F11671" s="96">
        <v>3.39</v>
      </c>
      <c r="G11671" s="91">
        <v>9.1449999999999996</v>
      </c>
      <c r="H11671" s="41">
        <v>2.4310478806466307E-4</v>
      </c>
      <c r="I11671" s="42">
        <v>189.10511853327233</v>
      </c>
      <c r="J11671" s="41">
        <v>2.5402777777777777E-4</v>
      </c>
      <c r="K11671" s="42">
        <v>5.5412237544037621</v>
      </c>
      <c r="L11671" s="41">
        <v>2.4310478806466307E-4</v>
      </c>
      <c r="M11671" s="42">
        <v>5.2444892964516114</v>
      </c>
    </row>
    <row r="11672" spans="1:13" x14ac:dyDescent="0.2">
      <c r="A11672" s="84">
        <v>360</v>
      </c>
      <c r="B11672" s="85">
        <v>44995</v>
      </c>
      <c r="C11672" s="105">
        <v>14.91</v>
      </c>
      <c r="F11672" s="96">
        <v>3.39</v>
      </c>
      <c r="G11672" s="91">
        <v>9.15</v>
      </c>
      <c r="H11672" s="41">
        <v>2.4323206781207141E-4</v>
      </c>
      <c r="I11672" s="42">
        <v>189.15111496228704</v>
      </c>
      <c r="J11672" s="41">
        <v>2.541666666666667E-4</v>
      </c>
      <c r="K11672" s="42">
        <v>5.5414779210704292</v>
      </c>
      <c r="L11672" s="41">
        <v>2.4323206781207141E-4</v>
      </c>
      <c r="M11672" s="42">
        <v>5.2447325285194237</v>
      </c>
    </row>
    <row r="11673" spans="1:13" x14ac:dyDescent="0.2">
      <c r="A11673" s="84">
        <v>360</v>
      </c>
      <c r="B11673" s="85">
        <v>44996</v>
      </c>
      <c r="C11673" s="105">
        <v>14.91</v>
      </c>
      <c r="F11673" s="96">
        <v>3.39</v>
      </c>
      <c r="G11673" s="91">
        <v>9.15</v>
      </c>
      <c r="H11673" s="41">
        <v>2.4323206781207141E-4</v>
      </c>
      <c r="I11673" s="42">
        <v>189.19712257910828</v>
      </c>
      <c r="J11673" s="41">
        <v>2.541666666666667E-4</v>
      </c>
      <c r="K11673" s="42">
        <v>5.5417320877370964</v>
      </c>
      <c r="L11673" s="41">
        <v>2.4323206781207141E-4</v>
      </c>
      <c r="M11673" s="42">
        <v>5.244975760587236</v>
      </c>
    </row>
    <row r="11674" spans="1:13" x14ac:dyDescent="0.2">
      <c r="A11674" s="84">
        <v>360</v>
      </c>
      <c r="B11674" s="85">
        <v>44997</v>
      </c>
      <c r="C11674" s="105">
        <v>14.91</v>
      </c>
      <c r="F11674" s="96">
        <v>3.39</v>
      </c>
      <c r="G11674" s="91">
        <v>9.15</v>
      </c>
      <c r="H11674" s="41">
        <v>2.4323206781207141E-4</v>
      </c>
      <c r="I11674" s="42">
        <v>189.2431413864573</v>
      </c>
      <c r="J11674" s="41">
        <v>2.541666666666667E-4</v>
      </c>
      <c r="K11674" s="42">
        <v>5.5419862544037635</v>
      </c>
      <c r="L11674" s="41">
        <v>2.4323206781207141E-4</v>
      </c>
      <c r="M11674" s="42">
        <v>5.2452189926550483</v>
      </c>
    </row>
    <row r="11675" spans="1:13" x14ac:dyDescent="0.2">
      <c r="A11675" s="84">
        <v>360</v>
      </c>
      <c r="B11675" s="85">
        <v>44998</v>
      </c>
      <c r="C11675" s="105">
        <v>14.94</v>
      </c>
      <c r="F11675" s="96">
        <v>3.43</v>
      </c>
      <c r="G11675" s="91">
        <v>9.1850000000000005</v>
      </c>
      <c r="H11675" s="41">
        <v>2.4412286327701871E-4</v>
      </c>
      <c r="I11675" s="42">
        <v>189.28933996398808</v>
      </c>
      <c r="J11675" s="41">
        <v>2.551388888888889E-4</v>
      </c>
      <c r="K11675" s="42">
        <v>5.5422413932926524</v>
      </c>
      <c r="L11675" s="41">
        <v>2.4412286327701871E-4</v>
      </c>
      <c r="M11675" s="42">
        <v>5.2454631155183256</v>
      </c>
    </row>
    <row r="11676" spans="1:13" x14ac:dyDescent="0.2">
      <c r="A11676" s="84">
        <v>360</v>
      </c>
      <c r="B11676" s="85">
        <v>44999</v>
      </c>
      <c r="C11676" s="105">
        <v>15.02</v>
      </c>
      <c r="F11676" s="96">
        <v>3.46</v>
      </c>
      <c r="G11676" s="91">
        <v>9.24</v>
      </c>
      <c r="H11676" s="41">
        <v>2.455221095578608E-4</v>
      </c>
      <c r="I11676" s="42">
        <v>189.33581468205287</v>
      </c>
      <c r="J11676" s="41">
        <v>2.5666666666666665E-4</v>
      </c>
      <c r="K11676" s="42">
        <v>5.5424980599593194</v>
      </c>
      <c r="L11676" s="41">
        <v>2.455221095578608E-4</v>
      </c>
      <c r="M11676" s="42">
        <v>5.2457086376278834</v>
      </c>
    </row>
    <row r="11677" spans="1:13" x14ac:dyDescent="0.2">
      <c r="A11677" s="84">
        <v>360</v>
      </c>
      <c r="B11677" s="85">
        <v>45000</v>
      </c>
      <c r="C11677" s="105">
        <v>14.97</v>
      </c>
      <c r="F11677" s="96">
        <v>3.47</v>
      </c>
      <c r="G11677" s="91">
        <v>9.2200000000000006</v>
      </c>
      <c r="H11677" s="41">
        <v>2.4501337403015633E-4</v>
      </c>
      <c r="I11677" s="42">
        <v>189.38220448883285</v>
      </c>
      <c r="J11677" s="41">
        <v>2.5611111111111114E-4</v>
      </c>
      <c r="K11677" s="42">
        <v>5.5427541710704302</v>
      </c>
      <c r="L11677" s="41">
        <v>2.4501337403015633E-4</v>
      </c>
      <c r="M11677" s="42">
        <v>5.2459536510019138</v>
      </c>
    </row>
    <row r="11678" spans="1:13" x14ac:dyDescent="0.2">
      <c r="A11678" s="84">
        <v>360</v>
      </c>
      <c r="B11678" s="85">
        <v>45001</v>
      </c>
      <c r="C11678" s="105">
        <v>14.88</v>
      </c>
      <c r="F11678" s="96">
        <v>3.48</v>
      </c>
      <c r="G11678" s="91">
        <v>9.18</v>
      </c>
      <c r="H11678" s="41">
        <v>2.4399562421772991E-4</v>
      </c>
      <c r="I11678" s="42">
        <v>189.42841291803285</v>
      </c>
      <c r="J11678" s="41">
        <v>2.5500000000000002E-4</v>
      </c>
      <c r="K11678" s="42">
        <v>5.5430091710704303</v>
      </c>
      <c r="L11678" s="41">
        <v>2.4399562421772991E-4</v>
      </c>
      <c r="M11678" s="42">
        <v>5.2461976466261317</v>
      </c>
    </row>
    <row r="11679" spans="1:13" x14ac:dyDescent="0.2">
      <c r="A11679" s="84">
        <v>360</v>
      </c>
      <c r="B11679" s="85">
        <v>45002</v>
      </c>
      <c r="C11679" s="105">
        <v>14.82</v>
      </c>
      <c r="F11679" s="96">
        <v>3.5</v>
      </c>
      <c r="G11679" s="91">
        <v>9.16</v>
      </c>
      <c r="H11679" s="41">
        <v>2.4348660986484028E-4</v>
      </c>
      <c r="I11679" s="42">
        <v>189.47453620010634</v>
      </c>
      <c r="J11679" s="41">
        <v>2.5444444444444446E-4</v>
      </c>
      <c r="K11679" s="42">
        <v>5.5432636155148751</v>
      </c>
      <c r="L11679" s="41">
        <v>2.4348660986484028E-4</v>
      </c>
      <c r="M11679" s="42">
        <v>5.2464411332359964</v>
      </c>
    </row>
    <row r="11680" spans="1:13" x14ac:dyDescent="0.2">
      <c r="A11680" s="84">
        <v>360</v>
      </c>
      <c r="B11680" s="85">
        <v>45003</v>
      </c>
      <c r="C11680" s="105">
        <v>14.82</v>
      </c>
      <c r="F11680" s="96">
        <v>3.5</v>
      </c>
      <c r="G11680" s="91">
        <v>9.16</v>
      </c>
      <c r="H11680" s="41">
        <v>2.4348660986484028E-4</v>
      </c>
      <c r="I11680" s="42">
        <v>189.52067071258142</v>
      </c>
      <c r="J11680" s="41">
        <v>2.5444444444444446E-4</v>
      </c>
      <c r="K11680" s="42">
        <v>5.5435180599593199</v>
      </c>
      <c r="L11680" s="41">
        <v>2.4348660986484028E-4</v>
      </c>
      <c r="M11680" s="42">
        <v>5.246684619845861</v>
      </c>
    </row>
    <row r="11681" spans="1:13" x14ac:dyDescent="0.2">
      <c r="A11681" s="84">
        <v>360</v>
      </c>
      <c r="B11681" s="85">
        <v>45004</v>
      </c>
      <c r="C11681" s="105">
        <v>14.82</v>
      </c>
      <c r="F11681" s="96">
        <v>3.5</v>
      </c>
      <c r="G11681" s="91">
        <v>9.16</v>
      </c>
      <c r="H11681" s="41">
        <v>2.4348660986484028E-4</v>
      </c>
      <c r="I11681" s="42">
        <v>189.56681645819253</v>
      </c>
      <c r="J11681" s="41">
        <v>2.5444444444444446E-4</v>
      </c>
      <c r="K11681" s="42">
        <v>5.5437725044037647</v>
      </c>
      <c r="L11681" s="41">
        <v>2.4348660986484028E-4</v>
      </c>
      <c r="M11681" s="42">
        <v>5.2469281064557256</v>
      </c>
    </row>
    <row r="11682" spans="1:13" x14ac:dyDescent="0.2">
      <c r="A11682" s="84">
        <v>360</v>
      </c>
      <c r="B11682" s="85">
        <v>45005</v>
      </c>
      <c r="C11682" s="105">
        <v>14.84</v>
      </c>
      <c r="F11682" s="96">
        <v>3.52</v>
      </c>
      <c r="G11682" s="91">
        <v>9.18</v>
      </c>
      <c r="H11682" s="41">
        <v>2.4399562421772991E-4</v>
      </c>
      <c r="I11682" s="42">
        <v>189.61306993190522</v>
      </c>
      <c r="J11682" s="41">
        <v>2.5500000000000002E-4</v>
      </c>
      <c r="K11682" s="42">
        <v>5.5440275044037648</v>
      </c>
      <c r="L11682" s="41">
        <v>2.4399562421772991E-4</v>
      </c>
      <c r="M11682" s="42">
        <v>5.2471721020799436</v>
      </c>
    </row>
    <row r="11683" spans="1:13" x14ac:dyDescent="0.2">
      <c r="A11683" s="84">
        <v>360</v>
      </c>
      <c r="B11683" s="85">
        <v>45006</v>
      </c>
      <c r="C11683" s="105">
        <v>14.84</v>
      </c>
      <c r="F11683" s="96">
        <v>3.52</v>
      </c>
      <c r="G11683" s="91">
        <v>9.18</v>
      </c>
      <c r="H11683" s="41">
        <v>2.4399562421772991E-4</v>
      </c>
      <c r="I11683" s="42">
        <v>189.6593346912631</v>
      </c>
      <c r="J11683" s="41">
        <v>2.5500000000000002E-4</v>
      </c>
      <c r="K11683" s="42">
        <v>5.5442825044037649</v>
      </c>
      <c r="L11683" s="41">
        <v>2.4399562421772991E-4</v>
      </c>
      <c r="M11683" s="42">
        <v>5.2474160977041615</v>
      </c>
    </row>
    <row r="11684" spans="1:13" x14ac:dyDescent="0.2">
      <c r="A11684" s="84">
        <v>360</v>
      </c>
      <c r="B11684" s="85">
        <v>45007</v>
      </c>
      <c r="C11684" s="105">
        <v>14.79</v>
      </c>
      <c r="F11684" s="96">
        <v>3.51</v>
      </c>
      <c r="G11684" s="91">
        <v>9.1499999999999986</v>
      </c>
      <c r="H11684" s="41">
        <v>2.4323206781207141E-4</v>
      </c>
      <c r="I11684" s="42">
        <v>189.70546592341992</v>
      </c>
      <c r="J11684" s="41">
        <v>2.5416666666666665E-4</v>
      </c>
      <c r="K11684" s="42">
        <v>5.544536671070432</v>
      </c>
      <c r="L11684" s="41">
        <v>2.4323206781207141E-4</v>
      </c>
      <c r="M11684" s="42">
        <v>5.2476593297719738</v>
      </c>
    </row>
    <row r="11685" spans="1:13" x14ac:dyDescent="0.2">
      <c r="A11685" s="84">
        <v>360</v>
      </c>
      <c r="B11685" s="85">
        <v>45008</v>
      </c>
      <c r="C11685" s="105">
        <v>14.8</v>
      </c>
      <c r="F11685" s="96">
        <v>3.51</v>
      </c>
      <c r="G11685" s="91">
        <v>9.1550000000000011</v>
      </c>
      <c r="H11685" s="41">
        <v>2.4335934174524176E-4</v>
      </c>
      <c r="I11685" s="42">
        <v>189.75163252073253</v>
      </c>
      <c r="J11685" s="41">
        <v>2.5430555555555558E-4</v>
      </c>
      <c r="K11685" s="42">
        <v>5.544790976625988</v>
      </c>
      <c r="L11685" s="41">
        <v>2.4335934174524176E-4</v>
      </c>
      <c r="M11685" s="42">
        <v>5.2479026891137188</v>
      </c>
    </row>
    <row r="11686" spans="1:13" x14ac:dyDescent="0.2">
      <c r="A11686" s="84">
        <v>360</v>
      </c>
      <c r="B11686" s="85">
        <v>45009</v>
      </c>
      <c r="C11686" s="105">
        <v>14.8</v>
      </c>
      <c r="F11686" s="96">
        <v>3.47</v>
      </c>
      <c r="G11686" s="91">
        <v>9.1349999999999998</v>
      </c>
      <c r="H11686" s="41">
        <v>2.4285021112513405E-4</v>
      </c>
      <c r="I11686" s="42">
        <v>189.79771374475152</v>
      </c>
      <c r="J11686" s="41">
        <v>2.5375000000000002E-4</v>
      </c>
      <c r="K11686" s="42">
        <v>5.5450447266259877</v>
      </c>
      <c r="L11686" s="41">
        <v>2.4285021112513405E-4</v>
      </c>
      <c r="M11686" s="42">
        <v>5.2481455393248435</v>
      </c>
    </row>
    <row r="11687" spans="1:13" x14ac:dyDescent="0.2">
      <c r="A11687" s="84">
        <v>360</v>
      </c>
      <c r="B11687" s="85">
        <v>45010</v>
      </c>
      <c r="C11687" s="105">
        <v>14.8</v>
      </c>
      <c r="F11687" s="96">
        <v>3.47</v>
      </c>
      <c r="G11687" s="91">
        <v>9.1349999999999998</v>
      </c>
      <c r="H11687" s="41">
        <v>2.4285021112513405E-4</v>
      </c>
      <c r="I11687" s="42">
        <v>189.84380615960549</v>
      </c>
      <c r="J11687" s="41">
        <v>2.5375000000000002E-4</v>
      </c>
      <c r="K11687" s="42">
        <v>5.5452984766259874</v>
      </c>
      <c r="L11687" s="41">
        <v>2.4285021112513405E-4</v>
      </c>
      <c r="M11687" s="42">
        <v>5.2483883895359682</v>
      </c>
    </row>
    <row r="11688" spans="1:13" x14ac:dyDescent="0.2">
      <c r="A11688" s="84">
        <v>360</v>
      </c>
      <c r="B11688" s="85">
        <v>45011</v>
      </c>
      <c r="C11688" s="105">
        <v>14.8</v>
      </c>
      <c r="F11688" s="96">
        <v>3.47</v>
      </c>
      <c r="G11688" s="91">
        <v>9.1349999999999998</v>
      </c>
      <c r="H11688" s="41">
        <v>2.4285021112513405E-4</v>
      </c>
      <c r="I11688" s="42">
        <v>189.88990976801216</v>
      </c>
      <c r="J11688" s="41">
        <v>2.5375000000000002E-4</v>
      </c>
      <c r="K11688" s="42">
        <v>5.5455522266259871</v>
      </c>
      <c r="L11688" s="41">
        <v>2.4285021112513405E-4</v>
      </c>
      <c r="M11688" s="42">
        <v>5.2486312397470929</v>
      </c>
    </row>
    <row r="11689" spans="1:13" x14ac:dyDescent="0.2">
      <c r="A11689" s="84">
        <v>360</v>
      </c>
      <c r="B11689" s="85">
        <v>45012</v>
      </c>
      <c r="C11689" s="105">
        <v>14.84</v>
      </c>
      <c r="F11689" s="96">
        <v>3.48</v>
      </c>
      <c r="G11689" s="91">
        <v>9.16</v>
      </c>
      <c r="H11689" s="41">
        <v>2.4348660986484028E-4</v>
      </c>
      <c r="I11689" s="42">
        <v>189.93614541838912</v>
      </c>
      <c r="J11689" s="41">
        <v>2.5444444444444446E-4</v>
      </c>
      <c r="K11689" s="42">
        <v>5.5458066710704319</v>
      </c>
      <c r="L11689" s="41">
        <v>2.4348660986484028E-4</v>
      </c>
      <c r="M11689" s="42">
        <v>5.2488747263569575</v>
      </c>
    </row>
    <row r="11690" spans="1:13" x14ac:dyDescent="0.2">
      <c r="A11690" s="84">
        <v>360</v>
      </c>
      <c r="B11690" s="85">
        <v>45013</v>
      </c>
      <c r="C11690" s="105">
        <v>14.92</v>
      </c>
      <c r="F11690" s="96">
        <v>3.45</v>
      </c>
      <c r="G11690" s="91">
        <v>9.1850000000000005</v>
      </c>
      <c r="H11690" s="41">
        <v>2.4412286327701871E-4</v>
      </c>
      <c r="I11690" s="42">
        <v>189.98251317404845</v>
      </c>
      <c r="J11690" s="41">
        <v>2.551388888888889E-4</v>
      </c>
      <c r="K11690" s="42">
        <v>5.5460618099593209</v>
      </c>
      <c r="L11690" s="41">
        <v>2.4412286327701871E-4</v>
      </c>
      <c r="M11690" s="42">
        <v>5.2491188492202348</v>
      </c>
    </row>
    <row r="11691" spans="1:13" x14ac:dyDescent="0.2">
      <c r="A11691" s="84">
        <v>360</v>
      </c>
      <c r="B11691" s="85">
        <v>45014</v>
      </c>
      <c r="C11691" s="105">
        <v>14.94</v>
      </c>
      <c r="F11691" s="96">
        <v>3.51</v>
      </c>
      <c r="G11691" s="91">
        <v>9.2249999999999996</v>
      </c>
      <c r="H11691" s="41">
        <v>2.4514056662083838E-4</v>
      </c>
      <c r="I11691" s="42">
        <v>190.02908559497598</v>
      </c>
      <c r="J11691" s="41">
        <v>2.5624999999999997E-4</v>
      </c>
      <c r="K11691" s="42">
        <v>5.5463180599593205</v>
      </c>
      <c r="L11691" s="41">
        <v>2.4514056662083838E-4</v>
      </c>
      <c r="M11691" s="42">
        <v>5.2493639897868558</v>
      </c>
    </row>
    <row r="11692" spans="1:13" x14ac:dyDescent="0.2">
      <c r="A11692" s="84">
        <v>360</v>
      </c>
      <c r="B11692" s="85">
        <v>45015</v>
      </c>
      <c r="C11692" s="105">
        <v>14.94</v>
      </c>
      <c r="F11692" s="96">
        <v>3.46</v>
      </c>
      <c r="G11692" s="91">
        <v>9.1999999999999993</v>
      </c>
      <c r="H11692" s="41">
        <v>2.4450454559477031E-4</v>
      </c>
      <c r="I11692" s="42">
        <v>190.07554857019917</v>
      </c>
      <c r="J11692" s="41">
        <v>2.5555555555555553E-4</v>
      </c>
      <c r="K11692" s="42">
        <v>5.5465736155148759</v>
      </c>
      <c r="L11692" s="41">
        <v>2.4450454559477031E-4</v>
      </c>
      <c r="M11692" s="42">
        <v>5.2496084943324508</v>
      </c>
    </row>
    <row r="11693" spans="1:13" x14ac:dyDescent="0.2">
      <c r="A11693" s="84">
        <v>360</v>
      </c>
      <c r="B11693" s="85">
        <v>45016</v>
      </c>
      <c r="C11693" s="105">
        <v>14.93</v>
      </c>
      <c r="F11693" s="96">
        <v>3.47</v>
      </c>
      <c r="G11693" s="91">
        <v>9.1999999999999993</v>
      </c>
      <c r="H11693" s="41">
        <v>2.4450454559477031E-4</v>
      </c>
      <c r="I11693" s="42">
        <v>190.12202290583102</v>
      </c>
      <c r="J11693" s="41">
        <v>2.5555555555555553E-4</v>
      </c>
      <c r="K11693" s="42">
        <v>5.5468291710704314</v>
      </c>
      <c r="L11693" s="41">
        <v>2.4450454559477031E-4</v>
      </c>
      <c r="M11693" s="42">
        <v>5.2498529988780458</v>
      </c>
    </row>
    <row r="11694" spans="1:13" x14ac:dyDescent="0.2">
      <c r="A11694" s="84">
        <v>360</v>
      </c>
      <c r="B11694" s="85">
        <v>45017</v>
      </c>
      <c r="C11694" s="105">
        <v>14.93</v>
      </c>
      <c r="F11694" s="96">
        <v>3.47</v>
      </c>
      <c r="G11694" s="91">
        <v>9.1999999999999993</v>
      </c>
      <c r="H11694" s="41">
        <v>2.4450454559477031E-4</v>
      </c>
      <c r="I11694" s="42">
        <v>190.16850860464916</v>
      </c>
      <c r="J11694" s="41">
        <v>2.5555555555555553E-4</v>
      </c>
      <c r="K11694" s="42">
        <v>5.5470847266259868</v>
      </c>
      <c r="L11694" s="41">
        <v>2.4450454559477031E-4</v>
      </c>
      <c r="M11694" s="42">
        <v>5.2500975034236408</v>
      </c>
    </row>
    <row r="11695" spans="1:13" x14ac:dyDescent="0.2">
      <c r="A11695" s="84">
        <v>360</v>
      </c>
      <c r="B11695" s="85">
        <v>45018</v>
      </c>
      <c r="C11695" s="105">
        <v>14.93</v>
      </c>
      <c r="F11695" s="96">
        <v>3.47</v>
      </c>
      <c r="G11695" s="91">
        <v>9.1999999999999993</v>
      </c>
      <c r="H11695" s="41">
        <v>2.4450454559477031E-4</v>
      </c>
      <c r="I11695" s="42">
        <v>190.21500566943197</v>
      </c>
      <c r="J11695" s="41">
        <v>2.5555555555555553E-4</v>
      </c>
      <c r="K11695" s="42">
        <v>5.5473402821815423</v>
      </c>
      <c r="L11695" s="41">
        <v>2.4450454559477031E-4</v>
      </c>
      <c r="M11695" s="42">
        <v>5.2503420079692358</v>
      </c>
    </row>
    <row r="11696" spans="1:13" x14ac:dyDescent="0.2">
      <c r="A11696" s="84">
        <v>360</v>
      </c>
      <c r="B11696" s="85">
        <v>45019</v>
      </c>
      <c r="C11696" s="105">
        <v>15.05</v>
      </c>
      <c r="F11696" s="96">
        <v>3.48</v>
      </c>
      <c r="G11696" s="91">
        <v>9.2650000000000006</v>
      </c>
      <c r="H11696" s="41">
        <v>2.4615789836790469E-4</v>
      </c>
      <c r="I11696" s="42">
        <v>190.2618285954656</v>
      </c>
      <c r="J11696" s="41">
        <v>2.5736111111111115E-4</v>
      </c>
      <c r="K11696" s="42">
        <v>5.5475976432926535</v>
      </c>
      <c r="L11696" s="41">
        <v>2.4615789836790469E-4</v>
      </c>
      <c r="M11696" s="42">
        <v>5.2505881658676037</v>
      </c>
    </row>
    <row r="11697" spans="1:13" x14ac:dyDescent="0.2">
      <c r="A11697" s="84">
        <v>360</v>
      </c>
      <c r="B11697" s="85">
        <v>45020</v>
      </c>
      <c r="C11697" s="105">
        <v>15.09</v>
      </c>
      <c r="F11697" s="96">
        <v>3.45</v>
      </c>
      <c r="G11697" s="91">
        <v>9.27</v>
      </c>
      <c r="H11697" s="41">
        <v>2.4628503872192731E-4</v>
      </c>
      <c r="I11697" s="42">
        <v>190.30868723728855</v>
      </c>
      <c r="J11697" s="41">
        <v>2.5749999999999997E-4</v>
      </c>
      <c r="K11697" s="42">
        <v>5.5478551432926535</v>
      </c>
      <c r="L11697" s="41">
        <v>2.4628503872192731E-4</v>
      </c>
      <c r="M11697" s="42">
        <v>5.2508344509063258</v>
      </c>
    </row>
    <row r="11698" spans="1:13" x14ac:dyDescent="0.2">
      <c r="A11698" s="84">
        <v>360</v>
      </c>
      <c r="B11698" s="85">
        <v>45021</v>
      </c>
      <c r="C11698" s="105">
        <v>15.06</v>
      </c>
      <c r="F11698" s="96">
        <v>3.49</v>
      </c>
      <c r="G11698" s="91">
        <v>9.2750000000000004</v>
      </c>
      <c r="H11698" s="41">
        <v>2.4641217327459053E-4</v>
      </c>
      <c r="I11698" s="42">
        <v>190.35558161450373</v>
      </c>
      <c r="J11698" s="41">
        <v>2.576388888888889E-4</v>
      </c>
      <c r="K11698" s="42">
        <v>5.5481127821815424</v>
      </c>
      <c r="L11698" s="41">
        <v>2.4641217327459053E-4</v>
      </c>
      <c r="M11698" s="42">
        <v>5.2510808630796006</v>
      </c>
    </row>
    <row r="11699" spans="1:13" x14ac:dyDescent="0.2">
      <c r="A11699" s="84">
        <v>360</v>
      </c>
      <c r="B11699" s="85">
        <v>45022</v>
      </c>
      <c r="C11699" s="105">
        <v>15.06</v>
      </c>
      <c r="F11699" s="96">
        <v>3.49</v>
      </c>
      <c r="G11699" s="91">
        <v>9.2750000000000004</v>
      </c>
      <c r="H11699" s="41">
        <v>2.4641217327459053E-4</v>
      </c>
      <c r="I11699" s="42">
        <v>190.40248754706431</v>
      </c>
      <c r="J11699" s="41">
        <v>2.576388888888889E-4</v>
      </c>
      <c r="K11699" s="42">
        <v>5.5483704210704312</v>
      </c>
      <c r="L11699" s="41">
        <v>2.4641217327459053E-4</v>
      </c>
      <c r="M11699" s="42">
        <v>5.2513272752528755</v>
      </c>
    </row>
    <row r="11700" spans="1:13" x14ac:dyDescent="0.2">
      <c r="A11700" s="84">
        <v>360</v>
      </c>
      <c r="B11700" s="85">
        <v>45023</v>
      </c>
      <c r="C11700" s="105">
        <v>15.06</v>
      </c>
      <c r="F11700" s="96">
        <v>3.49</v>
      </c>
      <c r="G11700" s="91">
        <v>9.2750000000000004</v>
      </c>
      <c r="H11700" s="41">
        <v>2.4641217327459053E-4</v>
      </c>
      <c r="I11700" s="42">
        <v>190.44940503781768</v>
      </c>
      <c r="J11700" s="41">
        <v>2.576388888888889E-4</v>
      </c>
      <c r="K11700" s="42">
        <v>5.5486280599593201</v>
      </c>
      <c r="L11700" s="41">
        <v>2.4641217327459053E-4</v>
      </c>
      <c r="M11700" s="42">
        <v>5.2515736874261503</v>
      </c>
    </row>
    <row r="11701" spans="1:13" x14ac:dyDescent="0.2">
      <c r="A11701" s="84">
        <v>360</v>
      </c>
      <c r="B11701" s="85">
        <v>45024</v>
      </c>
      <c r="C11701" s="105">
        <v>15.06</v>
      </c>
      <c r="F11701" s="96">
        <v>3.49</v>
      </c>
      <c r="G11701" s="91">
        <v>9.2750000000000004</v>
      </c>
      <c r="H11701" s="41">
        <v>2.4641217327459053E-4</v>
      </c>
      <c r="I11701" s="42">
        <v>190.49633408961191</v>
      </c>
      <c r="J11701" s="41">
        <v>2.576388888888889E-4</v>
      </c>
      <c r="K11701" s="42">
        <v>5.5488856988482089</v>
      </c>
      <c r="L11701" s="41">
        <v>2.4641217327459053E-4</v>
      </c>
      <c r="M11701" s="42">
        <v>5.2518200995994251</v>
      </c>
    </row>
    <row r="11702" spans="1:13" x14ac:dyDescent="0.2">
      <c r="A11702" s="84">
        <v>360</v>
      </c>
      <c r="B11702" s="85">
        <v>45025</v>
      </c>
      <c r="C11702" s="105">
        <v>15.06</v>
      </c>
      <c r="F11702" s="96">
        <v>3.49</v>
      </c>
      <c r="G11702" s="91">
        <v>9.2750000000000004</v>
      </c>
      <c r="H11702" s="41">
        <v>2.4641217327459053E-4</v>
      </c>
      <c r="I11702" s="42">
        <v>190.54327470529577</v>
      </c>
      <c r="J11702" s="41">
        <v>2.576388888888889E-4</v>
      </c>
      <c r="K11702" s="42">
        <v>5.5491433377370978</v>
      </c>
      <c r="L11702" s="41">
        <v>2.4641217327459053E-4</v>
      </c>
      <c r="M11702" s="42">
        <v>5.2520665117726999</v>
      </c>
    </row>
    <row r="11703" spans="1:13" x14ac:dyDescent="0.2">
      <c r="A11703" s="84">
        <v>360</v>
      </c>
      <c r="B11703" s="85">
        <v>45026</v>
      </c>
      <c r="C11703" s="105">
        <v>15.17</v>
      </c>
      <c r="F11703" s="96">
        <v>3.52</v>
      </c>
      <c r="G11703" s="91">
        <v>9.3450000000000006</v>
      </c>
      <c r="H11703" s="41">
        <v>2.481914481584635E-4</v>
      </c>
      <c r="I11703" s="42">
        <v>190.59056591658174</v>
      </c>
      <c r="J11703" s="41">
        <v>2.5958333333333335E-4</v>
      </c>
      <c r="K11703" s="42">
        <v>5.5494029210704312</v>
      </c>
      <c r="L11703" s="41">
        <v>2.481914481584635E-4</v>
      </c>
      <c r="M11703" s="42">
        <v>5.2523147032208586</v>
      </c>
    </row>
    <row r="11704" spans="1:13" x14ac:dyDescent="0.2">
      <c r="A11704" s="84">
        <v>360</v>
      </c>
      <c r="B11704" s="85">
        <v>45027</v>
      </c>
      <c r="C11704" s="105">
        <v>15.22</v>
      </c>
      <c r="F11704" s="96">
        <v>3.53</v>
      </c>
      <c r="G11704" s="91">
        <v>9.375</v>
      </c>
      <c r="H11704" s="41">
        <v>2.4895364684374144E-4</v>
      </c>
      <c r="I11704" s="42">
        <v>190.63801413302068</v>
      </c>
      <c r="J11704" s="41">
        <v>2.6041666666666666E-4</v>
      </c>
      <c r="K11704" s="42">
        <v>5.5496633377370976</v>
      </c>
      <c r="L11704" s="41">
        <v>2.4895364684374144E-4</v>
      </c>
      <c r="M11704" s="42">
        <v>5.2525636568677019</v>
      </c>
    </row>
    <row r="11705" spans="1:13" x14ac:dyDescent="0.2">
      <c r="A11705" s="84">
        <v>360</v>
      </c>
      <c r="B11705" s="85">
        <v>45028</v>
      </c>
      <c r="C11705" s="105">
        <v>15.25</v>
      </c>
      <c r="F11705" s="96">
        <v>3.54</v>
      </c>
      <c r="G11705" s="91">
        <v>9.3949999999999996</v>
      </c>
      <c r="H11705" s="41">
        <v>2.4946166348760457E-4</v>
      </c>
      <c r="I11705" s="42">
        <v>190.68557100915027</v>
      </c>
      <c r="J11705" s="41">
        <v>2.6097222222222223E-4</v>
      </c>
      <c r="K11705" s="42">
        <v>5.5499243099593203</v>
      </c>
      <c r="L11705" s="41">
        <v>2.4946166348760457E-4</v>
      </c>
      <c r="M11705" s="42">
        <v>5.2528131185311899</v>
      </c>
    </row>
    <row r="11706" spans="1:13" x14ac:dyDescent="0.2">
      <c r="A11706" s="84">
        <v>360</v>
      </c>
      <c r="B11706" s="85">
        <v>45029</v>
      </c>
      <c r="C11706" s="105">
        <v>15.26</v>
      </c>
      <c r="F11706" s="96">
        <v>3.58</v>
      </c>
      <c r="G11706" s="91">
        <v>9.42</v>
      </c>
      <c r="H11706" s="41">
        <v>2.5009655406194042E-4</v>
      </c>
      <c r="I11706" s="42">
        <v>190.73326081336899</v>
      </c>
      <c r="J11706" s="41">
        <v>2.6166666666666667E-4</v>
      </c>
      <c r="K11706" s="42">
        <v>5.5501859766259871</v>
      </c>
      <c r="L11706" s="41">
        <v>2.5009655406194042E-4</v>
      </c>
      <c r="M11706" s="42">
        <v>5.2530632150852519</v>
      </c>
    </row>
    <row r="11707" spans="1:13" x14ac:dyDescent="0.2">
      <c r="A11707" s="84">
        <v>360</v>
      </c>
      <c r="B11707" s="85">
        <v>45030</v>
      </c>
      <c r="C11707" s="105">
        <v>15.24</v>
      </c>
      <c r="F11707" s="96">
        <v>3.6</v>
      </c>
      <c r="G11707" s="91">
        <v>9.42</v>
      </c>
      <c r="H11707" s="41">
        <v>2.5009655406194042E-4</v>
      </c>
      <c r="I11707" s="42">
        <v>190.78096254464342</v>
      </c>
      <c r="J11707" s="41">
        <v>2.6166666666666667E-4</v>
      </c>
      <c r="K11707" s="42">
        <v>5.5504476432926539</v>
      </c>
      <c r="L11707" s="41">
        <v>2.5009655406194042E-4</v>
      </c>
      <c r="M11707" s="42">
        <v>5.2533133116393138</v>
      </c>
    </row>
    <row r="11708" spans="1:13" x14ac:dyDescent="0.2">
      <c r="A11708" s="84">
        <v>360</v>
      </c>
      <c r="B11708" s="85">
        <v>45031</v>
      </c>
      <c r="C11708" s="105">
        <v>15.24</v>
      </c>
      <c r="F11708" s="96">
        <v>3.6</v>
      </c>
      <c r="G11708" s="91">
        <v>9.42</v>
      </c>
      <c r="H11708" s="41">
        <v>2.5009655406194042E-4</v>
      </c>
      <c r="I11708" s="42">
        <v>190.82867620595644</v>
      </c>
      <c r="J11708" s="41">
        <v>2.6166666666666667E-4</v>
      </c>
      <c r="K11708" s="42">
        <v>5.5507093099593208</v>
      </c>
      <c r="L11708" s="41">
        <v>2.5009655406194042E-4</v>
      </c>
      <c r="M11708" s="42">
        <v>5.2535634081933757</v>
      </c>
    </row>
    <row r="11709" spans="1:13" x14ac:dyDescent="0.2">
      <c r="A11709" s="84">
        <v>360</v>
      </c>
      <c r="B11709" s="85">
        <v>45032</v>
      </c>
      <c r="C11709" s="105">
        <v>15.24</v>
      </c>
      <c r="F11709" s="96">
        <v>3.6</v>
      </c>
      <c r="G11709" s="91">
        <v>9.42</v>
      </c>
      <c r="H11709" s="41">
        <v>2.5009655406194042E-4</v>
      </c>
      <c r="I11709" s="42">
        <v>190.87640180029175</v>
      </c>
      <c r="J11709" s="41">
        <v>2.6166666666666667E-4</v>
      </c>
      <c r="K11709" s="42">
        <v>5.5509709766259876</v>
      </c>
      <c r="L11709" s="41">
        <v>2.5009655406194042E-4</v>
      </c>
      <c r="M11709" s="42">
        <v>5.2538135047474377</v>
      </c>
    </row>
    <row r="11710" spans="1:13" x14ac:dyDescent="0.2">
      <c r="A11710" s="84">
        <v>360</v>
      </c>
      <c r="B11710" s="85">
        <v>45033</v>
      </c>
      <c r="C11710" s="105">
        <v>15.24</v>
      </c>
      <c r="F11710" s="96">
        <v>3.61</v>
      </c>
      <c r="G11710" s="91">
        <v>9.4250000000000007</v>
      </c>
      <c r="H11710" s="41">
        <v>2.5022351481807092E-4</v>
      </c>
      <c r="I11710" s="42">
        <v>190.92416356444605</v>
      </c>
      <c r="J11710" s="41">
        <v>2.618055555555556E-4</v>
      </c>
      <c r="K11710" s="42">
        <v>5.5512327821815433</v>
      </c>
      <c r="L11710" s="41">
        <v>2.5022351481807092E-4</v>
      </c>
      <c r="M11710" s="42">
        <v>5.2540637282622562</v>
      </c>
    </row>
    <row r="11711" spans="1:13" x14ac:dyDescent="0.2">
      <c r="A11711" s="84">
        <v>360</v>
      </c>
      <c r="B11711" s="85">
        <v>45034</v>
      </c>
      <c r="C11711" s="105">
        <v>15.24</v>
      </c>
      <c r="F11711" s="96">
        <v>3.63</v>
      </c>
      <c r="G11711" s="91">
        <v>9.4350000000000005</v>
      </c>
      <c r="H11711" s="41">
        <v>2.5047741897576969E-4</v>
      </c>
      <c r="I11711" s="42">
        <v>190.97198575615579</v>
      </c>
      <c r="J11711" s="41">
        <v>2.6208333333333335E-4</v>
      </c>
      <c r="K11711" s="42">
        <v>5.5514948655148766</v>
      </c>
      <c r="L11711" s="41">
        <v>2.5047741897576969E-4</v>
      </c>
      <c r="M11711" s="42">
        <v>5.254314205681232</v>
      </c>
    </row>
    <row r="11712" spans="1:13" x14ac:dyDescent="0.2">
      <c r="A11712" s="84">
        <v>360</v>
      </c>
      <c r="B11712" s="85">
        <v>45035</v>
      </c>
      <c r="C11712" s="105">
        <v>15.23</v>
      </c>
      <c r="F11712" s="96">
        <v>3.66</v>
      </c>
      <c r="G11712" s="91">
        <v>9.4450000000000003</v>
      </c>
      <c r="H11712" s="41">
        <v>2.5073129999753085E-4</v>
      </c>
      <c r="I11712" s="42">
        <v>191.01986841040753</v>
      </c>
      <c r="J11712" s="41">
        <v>2.6236111111111111E-4</v>
      </c>
      <c r="K11712" s="42">
        <v>5.5517572266259876</v>
      </c>
      <c r="L11712" s="41">
        <v>2.5073129999753085E-4</v>
      </c>
      <c r="M11712" s="42">
        <v>5.2545649369812297</v>
      </c>
    </row>
    <row r="11713" spans="1:13" x14ac:dyDescent="0.2">
      <c r="A11713" s="84">
        <v>360</v>
      </c>
      <c r="B11713" s="85">
        <v>45036</v>
      </c>
      <c r="C11713" s="105">
        <v>15.17</v>
      </c>
      <c r="F11713" s="96">
        <v>3.63</v>
      </c>
      <c r="G11713" s="91">
        <v>9.4</v>
      </c>
      <c r="H11713" s="41">
        <v>2.4958865317681322E-4</v>
      </c>
      <c r="I11713" s="42">
        <v>191.06754480209409</v>
      </c>
      <c r="J11713" s="41">
        <v>2.611111111111111E-4</v>
      </c>
      <c r="K11713" s="42">
        <v>5.5520183377370991</v>
      </c>
      <c r="L11713" s="41">
        <v>2.4958865317681322E-4</v>
      </c>
      <c r="M11713" s="42">
        <v>5.2548145256344068</v>
      </c>
    </row>
    <row r="11714" spans="1:13" x14ac:dyDescent="0.2">
      <c r="A11714" s="84">
        <v>360</v>
      </c>
      <c r="B11714" s="85">
        <v>45037</v>
      </c>
      <c r="C11714" s="105">
        <v>15.15</v>
      </c>
      <c r="F11714" s="96">
        <v>3.65</v>
      </c>
      <c r="G11714" s="91">
        <v>9.4</v>
      </c>
      <c r="H11714" s="41">
        <v>2.4958865317681322E-4</v>
      </c>
      <c r="I11714" s="42">
        <v>191.11523309326705</v>
      </c>
      <c r="J11714" s="41">
        <v>2.611111111111111E-4</v>
      </c>
      <c r="K11714" s="42">
        <v>5.5522794488482106</v>
      </c>
      <c r="L11714" s="41">
        <v>2.4958865317681322E-4</v>
      </c>
      <c r="M11714" s="42">
        <v>5.2550641142875838</v>
      </c>
    </row>
    <row r="11715" spans="1:13" x14ac:dyDescent="0.2">
      <c r="A11715" s="84">
        <v>360</v>
      </c>
      <c r="B11715" s="85">
        <v>45038</v>
      </c>
      <c r="C11715" s="105">
        <v>15.15</v>
      </c>
      <c r="F11715" s="96">
        <v>3.65</v>
      </c>
      <c r="G11715" s="91">
        <v>9.4</v>
      </c>
      <c r="H11715" s="41">
        <v>2.4958865317681322E-4</v>
      </c>
      <c r="I11715" s="42">
        <v>191.16293328689636</v>
      </c>
      <c r="J11715" s="41">
        <v>2.611111111111111E-4</v>
      </c>
      <c r="K11715" s="42">
        <v>5.5525405599593221</v>
      </c>
      <c r="L11715" s="41">
        <v>2.4958865317681322E-4</v>
      </c>
      <c r="M11715" s="42">
        <v>5.2553137029407608</v>
      </c>
    </row>
    <row r="11716" spans="1:13" x14ac:dyDescent="0.2">
      <c r="A11716" s="84">
        <v>360</v>
      </c>
      <c r="B11716" s="85">
        <v>45039</v>
      </c>
      <c r="C11716" s="105">
        <v>15.15</v>
      </c>
      <c r="F11716" s="96">
        <v>3.65</v>
      </c>
      <c r="G11716" s="91">
        <v>9.4</v>
      </c>
      <c r="H11716" s="41">
        <v>2.4958865317681322E-4</v>
      </c>
      <c r="I11716" s="42">
        <v>191.21064538595277</v>
      </c>
      <c r="J11716" s="41">
        <v>2.611111111111111E-4</v>
      </c>
      <c r="K11716" s="42">
        <v>5.5528016710704335</v>
      </c>
      <c r="L11716" s="41">
        <v>2.4958865317681322E-4</v>
      </c>
      <c r="M11716" s="42">
        <v>5.2555632915939379</v>
      </c>
    </row>
    <row r="11717" spans="1:13" x14ac:dyDescent="0.2">
      <c r="A11717" s="84">
        <v>360</v>
      </c>
      <c r="B11717" s="85">
        <v>45040</v>
      </c>
      <c r="C11717" s="105">
        <v>15.16</v>
      </c>
      <c r="F11717" s="96">
        <v>3.67</v>
      </c>
      <c r="G11717" s="91">
        <v>9.4149999999999991</v>
      </c>
      <c r="H11717" s="41">
        <v>2.499695875202157E-4</v>
      </c>
      <c r="I11717" s="42">
        <v>191.25844223210939</v>
      </c>
      <c r="J11717" s="41">
        <v>2.6152777777777773E-4</v>
      </c>
      <c r="K11717" s="42">
        <v>5.5530631988482115</v>
      </c>
      <c r="L11717" s="41">
        <v>2.499695875202157E-4</v>
      </c>
      <c r="M11717" s="42">
        <v>5.2558132611814585</v>
      </c>
    </row>
    <row r="11718" spans="1:13" x14ac:dyDescent="0.2">
      <c r="A11718" s="84">
        <v>360</v>
      </c>
      <c r="B11718" s="85">
        <v>45041</v>
      </c>
      <c r="C11718" s="105">
        <v>15.25</v>
      </c>
      <c r="F11718" s="96">
        <v>3.66</v>
      </c>
      <c r="G11718" s="91">
        <v>9.4550000000000001</v>
      </c>
      <c r="H11718" s="41">
        <v>2.509851578877953E-4</v>
      </c>
      <c r="I11718" s="42">
        <v>191.3064452624304</v>
      </c>
      <c r="J11718" s="41">
        <v>2.6263888888888892E-4</v>
      </c>
      <c r="K11718" s="42">
        <v>5.5533258377371002</v>
      </c>
      <c r="L11718" s="41">
        <v>2.509851578877953E-4</v>
      </c>
      <c r="M11718" s="42">
        <v>5.2560642463393465</v>
      </c>
    </row>
    <row r="11719" spans="1:13" x14ac:dyDescent="0.2">
      <c r="A11719" s="84">
        <v>360</v>
      </c>
      <c r="B11719" s="85">
        <v>45042</v>
      </c>
      <c r="C11719" s="105">
        <v>15.27</v>
      </c>
      <c r="F11719" s="96">
        <v>3.69</v>
      </c>
      <c r="G11719" s="91">
        <v>9.48</v>
      </c>
      <c r="H11719" s="41">
        <v>2.5161970143994239E-4</v>
      </c>
      <c r="I11719" s="42">
        <v>191.35458173307086</v>
      </c>
      <c r="J11719" s="41">
        <v>2.6333333333333336E-4</v>
      </c>
      <c r="K11719" s="42">
        <v>5.5535891710704339</v>
      </c>
      <c r="L11719" s="41">
        <v>2.5161970143994239E-4</v>
      </c>
      <c r="M11719" s="42">
        <v>5.2563158660407865</v>
      </c>
    </row>
    <row r="11720" spans="1:13" x14ac:dyDescent="0.2">
      <c r="A11720" s="84">
        <v>360</v>
      </c>
      <c r="B11720" s="85">
        <v>45043</v>
      </c>
      <c r="C11720" s="105">
        <v>15.28</v>
      </c>
      <c r="F11720" s="96">
        <v>3.68</v>
      </c>
      <c r="G11720" s="91">
        <v>9.48</v>
      </c>
      <c r="H11720" s="41">
        <v>2.5161970143994239E-4</v>
      </c>
      <c r="I11720" s="42">
        <v>191.40273031579571</v>
      </c>
      <c r="J11720" s="41">
        <v>2.6333333333333336E-4</v>
      </c>
      <c r="K11720" s="42">
        <v>5.5538525044037677</v>
      </c>
      <c r="L11720" s="41">
        <v>2.5161970143994239E-4</v>
      </c>
      <c r="M11720" s="42">
        <v>5.2565674857422264</v>
      </c>
    </row>
    <row r="11721" spans="1:13" x14ac:dyDescent="0.2">
      <c r="A11721" s="84">
        <v>360</v>
      </c>
      <c r="B11721" s="85">
        <v>45044</v>
      </c>
      <c r="C11721" s="105">
        <v>15.29</v>
      </c>
      <c r="F11721" s="96">
        <v>3.68</v>
      </c>
      <c r="G11721" s="91">
        <v>9.4849999999999994</v>
      </c>
      <c r="H11721" s="41">
        <v>2.5174659281068656E-4</v>
      </c>
      <c r="I11721" s="42">
        <v>191.45091530100737</v>
      </c>
      <c r="J11721" s="41">
        <v>2.6347222222222223E-4</v>
      </c>
      <c r="K11721" s="42">
        <v>5.5541159766259902</v>
      </c>
      <c r="L11721" s="41">
        <v>2.5174659281068656E-4</v>
      </c>
      <c r="M11721" s="42">
        <v>5.2568192323350367</v>
      </c>
    </row>
    <row r="11722" spans="1:13" x14ac:dyDescent="0.2">
      <c r="A11722" s="84">
        <v>360</v>
      </c>
      <c r="B11722" s="85">
        <v>45045</v>
      </c>
      <c r="C11722" s="105">
        <v>15.29</v>
      </c>
      <c r="F11722" s="96">
        <v>3.68</v>
      </c>
      <c r="G11722" s="91">
        <v>9.4849999999999994</v>
      </c>
      <c r="H11722" s="41">
        <v>2.5174659281068656E-4</v>
      </c>
      <c r="I11722" s="42">
        <v>191.49911241662488</v>
      </c>
      <c r="J11722" s="41">
        <v>2.6347222222222223E-4</v>
      </c>
      <c r="K11722" s="42">
        <v>5.5543794488482128</v>
      </c>
      <c r="L11722" s="41">
        <v>2.5174659281068656E-4</v>
      </c>
      <c r="M11722" s="42">
        <v>5.2570709789278478</v>
      </c>
    </row>
    <row r="11723" spans="1:13" x14ac:dyDescent="0.2">
      <c r="A11723" s="84">
        <v>360</v>
      </c>
      <c r="B11723" s="85">
        <v>45046</v>
      </c>
      <c r="C11723" s="105">
        <v>15.29</v>
      </c>
      <c r="F11723" s="96">
        <v>3.68</v>
      </c>
      <c r="G11723" s="91">
        <v>9.4849999999999994</v>
      </c>
      <c r="H11723" s="41">
        <v>2.5174659281068656E-4</v>
      </c>
      <c r="I11723" s="42">
        <v>191.54732166570204</v>
      </c>
      <c r="J11723" s="41">
        <v>2.6347222222222223E-4</v>
      </c>
      <c r="K11723" s="42">
        <v>5.5546429210704353</v>
      </c>
      <c r="L11723" s="41">
        <v>2.5174659281068656E-4</v>
      </c>
      <c r="M11723" s="42">
        <v>5.2573227255206589</v>
      </c>
    </row>
    <row r="11724" spans="1:13" x14ac:dyDescent="0.2">
      <c r="A11724" s="84">
        <v>360</v>
      </c>
      <c r="B11724" s="85">
        <v>45047</v>
      </c>
      <c r="C11724" s="105">
        <v>15.29</v>
      </c>
      <c r="F11724" s="96">
        <v>3.68</v>
      </c>
      <c r="G11724" s="91">
        <v>9.4849999999999994</v>
      </c>
      <c r="H11724" s="41">
        <v>2.5174659281068656E-4</v>
      </c>
      <c r="I11724" s="42">
        <v>191.59554305129339</v>
      </c>
      <c r="J11724" s="41">
        <v>2.6347222222222223E-4</v>
      </c>
      <c r="K11724" s="42">
        <v>5.5549063932926579</v>
      </c>
      <c r="L11724" s="41">
        <v>2.5174659281068656E-4</v>
      </c>
      <c r="M11724" s="42">
        <v>5.2575744721134701</v>
      </c>
    </row>
    <row r="11725" spans="1:13" x14ac:dyDescent="0.2">
      <c r="A11725" s="84">
        <v>360</v>
      </c>
      <c r="B11725" s="85">
        <v>45048</v>
      </c>
      <c r="C11725" s="105">
        <v>15.27</v>
      </c>
      <c r="F11725" s="96">
        <v>3.62</v>
      </c>
      <c r="G11725" s="91">
        <v>9.4450000000000003</v>
      </c>
      <c r="H11725" s="41">
        <v>2.5073129999753085E-4</v>
      </c>
      <c r="I11725" s="42">
        <v>191.64358205087638</v>
      </c>
      <c r="J11725" s="41">
        <v>2.6236111111111111E-4</v>
      </c>
      <c r="K11725" s="42">
        <v>5.5551687544037689</v>
      </c>
      <c r="L11725" s="41">
        <v>2.5073129999753085E-4</v>
      </c>
      <c r="M11725" s="42">
        <v>5.2578252034134678</v>
      </c>
    </row>
    <row r="11726" spans="1:13" x14ac:dyDescent="0.2">
      <c r="A11726" s="84">
        <v>360</v>
      </c>
      <c r="B11726" s="85">
        <v>45049</v>
      </c>
      <c r="C11726" s="105">
        <v>15.3</v>
      </c>
      <c r="F11726" s="96">
        <v>3.65</v>
      </c>
      <c r="G11726" s="91">
        <v>9.4749999999999996</v>
      </c>
      <c r="H11726" s="41">
        <v>2.5149280429004328E-4</v>
      </c>
      <c r="I11726" s="42">
        <v>191.69177903275053</v>
      </c>
      <c r="J11726" s="41">
        <v>2.6319444444444442E-4</v>
      </c>
      <c r="K11726" s="42">
        <v>5.5554319488482129</v>
      </c>
      <c r="L11726" s="41">
        <v>2.5149280429004328E-4</v>
      </c>
      <c r="M11726" s="42">
        <v>5.2580766962177581</v>
      </c>
    </row>
    <row r="11727" spans="1:13" x14ac:dyDescent="0.2">
      <c r="A11727" s="84">
        <v>360</v>
      </c>
      <c r="B11727" s="85">
        <v>45050</v>
      </c>
      <c r="C11727" s="105">
        <v>15.26</v>
      </c>
      <c r="F11727" s="96">
        <v>3.62</v>
      </c>
      <c r="G11727" s="91">
        <v>9.44</v>
      </c>
      <c r="H11727" s="41">
        <v>2.5060436237844819E-4</v>
      </c>
      <c r="I11727" s="42">
        <v>191.73981782880821</v>
      </c>
      <c r="J11727" s="41">
        <v>2.6222222222222223E-4</v>
      </c>
      <c r="K11727" s="42">
        <v>5.5556941710704351</v>
      </c>
      <c r="L11727" s="41">
        <v>2.5060436237844819E-4</v>
      </c>
      <c r="M11727" s="42">
        <v>5.2583273005801363</v>
      </c>
    </row>
    <row r="11728" spans="1:13" x14ac:dyDescent="0.2">
      <c r="A11728" s="84">
        <v>360</v>
      </c>
      <c r="B11728" s="85">
        <v>45051</v>
      </c>
      <c r="C11728" s="105">
        <v>15.25</v>
      </c>
      <c r="F11728" s="96">
        <v>3.63</v>
      </c>
      <c r="G11728" s="91">
        <v>9.44</v>
      </c>
      <c r="H11728" s="41">
        <v>2.5060436237844819E-4</v>
      </c>
      <c r="I11728" s="42">
        <v>191.78786866359775</v>
      </c>
      <c r="J11728" s="41">
        <v>2.6222222222222223E-4</v>
      </c>
      <c r="K11728" s="42">
        <v>5.5559563932926572</v>
      </c>
      <c r="L11728" s="41">
        <v>2.5060436237844819E-4</v>
      </c>
      <c r="M11728" s="42">
        <v>5.2585779049425145</v>
      </c>
    </row>
    <row r="11729" spans="1:13" x14ac:dyDescent="0.2">
      <c r="A11729" s="84">
        <v>360</v>
      </c>
      <c r="B11729" s="85">
        <v>45052</v>
      </c>
      <c r="C11729" s="105">
        <v>15.25</v>
      </c>
      <c r="F11729" s="96">
        <v>3.63</v>
      </c>
      <c r="G11729" s="91">
        <v>9.44</v>
      </c>
      <c r="H11729" s="41">
        <v>2.5060436237844819E-4</v>
      </c>
      <c r="I11729" s="42">
        <v>191.8359315401361</v>
      </c>
      <c r="J11729" s="41">
        <v>2.6222222222222223E-4</v>
      </c>
      <c r="K11729" s="42">
        <v>5.5562186155148794</v>
      </c>
      <c r="L11729" s="41">
        <v>2.5060436237844819E-4</v>
      </c>
      <c r="M11729" s="42">
        <v>5.2588285093048928</v>
      </c>
    </row>
    <row r="11730" spans="1:13" x14ac:dyDescent="0.2">
      <c r="A11730" s="84">
        <v>360</v>
      </c>
      <c r="B11730" s="85">
        <v>45053</v>
      </c>
      <c r="C11730" s="105">
        <v>15.25</v>
      </c>
      <c r="F11730" s="96">
        <v>3.63</v>
      </c>
      <c r="G11730" s="91">
        <v>9.44</v>
      </c>
      <c r="H11730" s="41">
        <v>2.5060436237844819E-4</v>
      </c>
      <c r="I11730" s="42">
        <v>191.884006461441</v>
      </c>
      <c r="J11730" s="41">
        <v>2.6222222222222223E-4</v>
      </c>
      <c r="K11730" s="42">
        <v>5.5564808377371016</v>
      </c>
      <c r="L11730" s="41">
        <v>2.5060436237844819E-4</v>
      </c>
      <c r="M11730" s="42">
        <v>5.259079113667271</v>
      </c>
    </row>
    <row r="11731" spans="1:13" x14ac:dyDescent="0.2">
      <c r="A11731" s="84">
        <v>360</v>
      </c>
      <c r="B11731" s="85">
        <v>45054</v>
      </c>
      <c r="C11731" s="105">
        <v>15.19</v>
      </c>
      <c r="F11731" s="96">
        <v>3.66</v>
      </c>
      <c r="G11731" s="91">
        <v>9.4250000000000007</v>
      </c>
      <c r="H11731" s="41">
        <v>2.5022351481807092E-4</v>
      </c>
      <c r="I11731" s="42">
        <v>191.93202035197515</v>
      </c>
      <c r="J11731" s="41">
        <v>2.618055555555556E-4</v>
      </c>
      <c r="K11731" s="42">
        <v>5.5567426432926572</v>
      </c>
      <c r="L11731" s="41">
        <v>2.5022351481807092E-4</v>
      </c>
      <c r="M11731" s="42">
        <v>5.2593293371820895</v>
      </c>
    </row>
    <row r="11732" spans="1:13" x14ac:dyDescent="0.2">
      <c r="A11732" s="84">
        <v>360</v>
      </c>
      <c r="B11732" s="85">
        <v>45055</v>
      </c>
      <c r="C11732" s="105">
        <v>15.25</v>
      </c>
      <c r="F11732" s="96">
        <v>3.69</v>
      </c>
      <c r="G11732" s="91">
        <v>9.4700000000000006</v>
      </c>
      <c r="H11732" s="41">
        <v>2.5136590136054515E-4</v>
      </c>
      <c r="I11732" s="42">
        <v>191.98026551727088</v>
      </c>
      <c r="J11732" s="41">
        <v>2.6305555555555555E-4</v>
      </c>
      <c r="K11732" s="42">
        <v>5.5570056988482124</v>
      </c>
      <c r="L11732" s="41">
        <v>2.5136590136054515E-4</v>
      </c>
      <c r="M11732" s="42">
        <v>5.2595807030834498</v>
      </c>
    </row>
    <row r="11733" spans="1:13" x14ac:dyDescent="0.2">
      <c r="A11733" s="84">
        <v>360</v>
      </c>
      <c r="B11733" s="85">
        <v>45056</v>
      </c>
      <c r="C11733" s="105">
        <v>15.27</v>
      </c>
      <c r="F11733" s="96">
        <v>3.71</v>
      </c>
      <c r="G11733" s="91">
        <v>9.49</v>
      </c>
      <c r="H11733" s="41">
        <v>2.518734784027199E-4</v>
      </c>
      <c r="I11733" s="42">
        <v>192.0286202545314</v>
      </c>
      <c r="J11733" s="41">
        <v>2.6361111111111111E-4</v>
      </c>
      <c r="K11733" s="42">
        <v>5.5572693099593238</v>
      </c>
      <c r="L11733" s="41">
        <v>2.518734784027199E-4</v>
      </c>
      <c r="M11733" s="42">
        <v>5.2598325765618528</v>
      </c>
    </row>
    <row r="11734" spans="1:13" x14ac:dyDescent="0.2">
      <c r="A11734" s="84">
        <v>360</v>
      </c>
      <c r="B11734" s="85">
        <v>45057</v>
      </c>
      <c r="C11734" s="105">
        <v>15.27</v>
      </c>
      <c r="F11734" s="96">
        <v>3.74</v>
      </c>
      <c r="G11734" s="91">
        <v>9.504999999999999</v>
      </c>
      <c r="H11734" s="41">
        <v>2.5225410051188391E-4</v>
      </c>
      <c r="I11734" s="42">
        <v>192.07706026140625</v>
      </c>
      <c r="J11734" s="41">
        <v>2.6402777777777774E-4</v>
      </c>
      <c r="K11734" s="42">
        <v>5.5575333377371017</v>
      </c>
      <c r="L11734" s="41">
        <v>2.5225410051188391E-4</v>
      </c>
      <c r="M11734" s="42">
        <v>5.2600848306623647</v>
      </c>
    </row>
    <row r="11735" spans="1:13" x14ac:dyDescent="0.2">
      <c r="A11735" s="84">
        <v>360</v>
      </c>
      <c r="B11735" s="85">
        <v>45058</v>
      </c>
      <c r="C11735" s="105">
        <v>15.28</v>
      </c>
      <c r="F11735" s="96">
        <v>3.71</v>
      </c>
      <c r="G11735" s="91">
        <v>9.4949999999999992</v>
      </c>
      <c r="H11735" s="41">
        <v>2.5200035821648648E-4</v>
      </c>
      <c r="I11735" s="42">
        <v>192.12546374939728</v>
      </c>
      <c r="J11735" s="41">
        <v>2.6374999999999999E-4</v>
      </c>
      <c r="K11735" s="42">
        <v>5.5577970877371019</v>
      </c>
      <c r="L11735" s="41">
        <v>2.5200035821648648E-4</v>
      </c>
      <c r="M11735" s="42">
        <v>5.2603368310205809</v>
      </c>
    </row>
    <row r="11736" spans="1:13" x14ac:dyDescent="0.2">
      <c r="A11736" s="84">
        <v>360</v>
      </c>
      <c r="B11736" s="85">
        <v>45059</v>
      </c>
      <c r="C11736" s="105">
        <v>15.28</v>
      </c>
      <c r="F11736" s="96">
        <v>3.71</v>
      </c>
      <c r="G11736" s="91">
        <v>9.4949999999999992</v>
      </c>
      <c r="H11736" s="41">
        <v>2.5200035821648648E-4</v>
      </c>
      <c r="I11736" s="42">
        <v>192.17387943508464</v>
      </c>
      <c r="J11736" s="41">
        <v>2.6374999999999999E-4</v>
      </c>
      <c r="K11736" s="42">
        <v>5.5580608377371021</v>
      </c>
      <c r="L11736" s="41">
        <v>2.5200035821648648E-4</v>
      </c>
      <c r="M11736" s="42">
        <v>5.2605888313787972</v>
      </c>
    </row>
    <row r="11737" spans="1:13" x14ac:dyDescent="0.2">
      <c r="A11737" s="84">
        <v>360</v>
      </c>
      <c r="B11737" s="85">
        <v>45060</v>
      </c>
      <c r="C11737" s="105">
        <v>15.28</v>
      </c>
      <c r="F11737" s="96">
        <v>3.71</v>
      </c>
      <c r="G11737" s="91">
        <v>9.4949999999999992</v>
      </c>
      <c r="H11737" s="41">
        <v>2.5200035821648648E-4</v>
      </c>
      <c r="I11737" s="42">
        <v>192.22230732154213</v>
      </c>
      <c r="J11737" s="41">
        <v>2.6374999999999999E-4</v>
      </c>
      <c r="K11737" s="42">
        <v>5.5583245877371024</v>
      </c>
      <c r="L11737" s="41">
        <v>2.5200035821648648E-4</v>
      </c>
      <c r="M11737" s="42">
        <v>5.2608408317370134</v>
      </c>
    </row>
    <row r="11738" spans="1:13" x14ac:dyDescent="0.2">
      <c r="A11738" s="84">
        <v>360</v>
      </c>
      <c r="B11738" s="85">
        <v>45061</v>
      </c>
      <c r="C11738" s="105">
        <v>15.3</v>
      </c>
      <c r="F11738" s="96">
        <v>3.71</v>
      </c>
      <c r="G11738" s="91">
        <v>9.5050000000000008</v>
      </c>
      <c r="H11738" s="41">
        <v>2.5225410051188391E-4</v>
      </c>
      <c r="I11738" s="42">
        <v>192.27079618677385</v>
      </c>
      <c r="J11738" s="41">
        <v>2.640277777777778E-4</v>
      </c>
      <c r="K11738" s="42">
        <v>5.5585886155148803</v>
      </c>
      <c r="L11738" s="41">
        <v>2.5225410051188391E-4</v>
      </c>
      <c r="M11738" s="42">
        <v>5.2610930858375253</v>
      </c>
    </row>
    <row r="11739" spans="1:13" x14ac:dyDescent="0.2">
      <c r="A11739" s="84">
        <v>360</v>
      </c>
      <c r="B11739" s="85">
        <v>45062</v>
      </c>
      <c r="C11739" s="105">
        <v>15.34</v>
      </c>
      <c r="F11739" s="96">
        <v>3.69</v>
      </c>
      <c r="G11739" s="91">
        <v>9.5150000000000006</v>
      </c>
      <c r="H11739" s="41">
        <v>2.5250781970065361E-4</v>
      </c>
      <c r="I11739" s="42">
        <v>192.31934606631108</v>
      </c>
      <c r="J11739" s="41">
        <v>2.6430555555555555E-4</v>
      </c>
      <c r="K11739" s="42">
        <v>5.5588529210704358</v>
      </c>
      <c r="L11739" s="41">
        <v>2.5250781970065361E-4</v>
      </c>
      <c r="M11739" s="42">
        <v>5.261345593657226</v>
      </c>
    </row>
    <row r="11740" spans="1:13" x14ac:dyDescent="0.2">
      <c r="A11740" s="84">
        <v>360</v>
      </c>
      <c r="B11740" s="85">
        <v>45063</v>
      </c>
      <c r="C11740" s="105">
        <v>15.31</v>
      </c>
      <c r="F11740" s="96">
        <v>3.72</v>
      </c>
      <c r="G11740" s="91">
        <v>9.5150000000000006</v>
      </c>
      <c r="H11740" s="41">
        <v>2.5250781970065361E-4</v>
      </c>
      <c r="I11740" s="42">
        <v>192.36790820507255</v>
      </c>
      <c r="J11740" s="41">
        <v>2.6430555555555555E-4</v>
      </c>
      <c r="K11740" s="42">
        <v>5.5591172266259914</v>
      </c>
      <c r="L11740" s="41">
        <v>2.5250781970065361E-4</v>
      </c>
      <c r="M11740" s="42">
        <v>5.2615981014769266</v>
      </c>
    </row>
    <row r="11741" spans="1:13" x14ac:dyDescent="0.2">
      <c r="A11741" s="84">
        <v>360</v>
      </c>
      <c r="B11741" s="85">
        <v>45064</v>
      </c>
      <c r="C11741" s="105">
        <v>15.3</v>
      </c>
      <c r="F11741" s="96">
        <v>3.76</v>
      </c>
      <c r="G11741" s="91">
        <v>9.5300000000000011</v>
      </c>
      <c r="H11741" s="41">
        <v>2.5288835516890096E-4</v>
      </c>
      <c r="I11741" s="42">
        <v>192.41655580896582</v>
      </c>
      <c r="J11741" s="41">
        <v>2.6472222222222224E-4</v>
      </c>
      <c r="K11741" s="42">
        <v>5.5593819488482135</v>
      </c>
      <c r="L11741" s="41">
        <v>2.5288835516890096E-4</v>
      </c>
      <c r="M11741" s="42">
        <v>5.2618509898320953</v>
      </c>
    </row>
    <row r="11742" spans="1:13" x14ac:dyDescent="0.2">
      <c r="A11742" s="84">
        <v>360</v>
      </c>
      <c r="B11742" s="85">
        <v>45065</v>
      </c>
      <c r="C11742" s="105">
        <v>15.3</v>
      </c>
      <c r="F11742" s="96">
        <v>3.74</v>
      </c>
      <c r="G11742" s="91">
        <v>9.52</v>
      </c>
      <c r="H11742" s="41">
        <v>2.5263467063152412E-4</v>
      </c>
      <c r="I11742" s="42">
        <v>192.46516690216669</v>
      </c>
      <c r="J11742" s="41">
        <v>2.6444444444444443E-4</v>
      </c>
      <c r="K11742" s="42">
        <v>5.5596463932926579</v>
      </c>
      <c r="L11742" s="41">
        <v>2.5263467063152412E-4</v>
      </c>
      <c r="M11742" s="42">
        <v>5.2621036245027266</v>
      </c>
    </row>
    <row r="11743" spans="1:13" x14ac:dyDescent="0.2">
      <c r="A11743" s="84">
        <v>360</v>
      </c>
      <c r="B11743" s="85">
        <v>45066</v>
      </c>
      <c r="C11743" s="105">
        <v>15.3</v>
      </c>
      <c r="F11743" s="96">
        <v>3.74</v>
      </c>
      <c r="G11743" s="91">
        <v>9.52</v>
      </c>
      <c r="H11743" s="41">
        <v>2.5263467063152412E-4</v>
      </c>
      <c r="I11743" s="42">
        <v>192.51379027621505</v>
      </c>
      <c r="J11743" s="41">
        <v>2.6444444444444443E-4</v>
      </c>
      <c r="K11743" s="42">
        <v>5.5599108377371023</v>
      </c>
      <c r="L11743" s="41">
        <v>2.5263467063152412E-4</v>
      </c>
      <c r="M11743" s="42">
        <v>5.2623562591733579</v>
      </c>
    </row>
    <row r="11744" spans="1:13" x14ac:dyDescent="0.2">
      <c r="A11744" s="84">
        <v>360</v>
      </c>
      <c r="B11744" s="85">
        <v>45067</v>
      </c>
      <c r="C11744" s="105">
        <v>15.3</v>
      </c>
      <c r="F11744" s="96">
        <v>3.74</v>
      </c>
      <c r="G11744" s="91">
        <v>9.52</v>
      </c>
      <c r="H11744" s="41">
        <v>2.5263467063152412E-4</v>
      </c>
      <c r="I11744" s="42">
        <v>192.56242593421351</v>
      </c>
      <c r="J11744" s="41">
        <v>2.6444444444444443E-4</v>
      </c>
      <c r="K11744" s="42">
        <v>5.5601752821815467</v>
      </c>
      <c r="L11744" s="41">
        <v>2.5263467063152412E-4</v>
      </c>
      <c r="M11744" s="42">
        <v>5.2626088938439892</v>
      </c>
    </row>
    <row r="11745" spans="1:13" x14ac:dyDescent="0.2">
      <c r="A11745" s="84">
        <v>360</v>
      </c>
      <c r="B11745" s="85">
        <v>45068</v>
      </c>
      <c r="C11745" s="105">
        <v>15.29</v>
      </c>
      <c r="F11745" s="96">
        <v>3.76</v>
      </c>
      <c r="G11745" s="91">
        <v>9.5249999999999986</v>
      </c>
      <c r="H11745" s="41">
        <v>2.5276151578745853E-4</v>
      </c>
      <c r="I11745" s="42">
        <v>192.61109830487635</v>
      </c>
      <c r="J11745" s="41">
        <v>2.645833333333333E-4</v>
      </c>
      <c r="K11745" s="42">
        <v>5.5604398655148799</v>
      </c>
      <c r="L11745" s="41">
        <v>2.5276151578745853E-4</v>
      </c>
      <c r="M11745" s="42">
        <v>5.2628616553597762</v>
      </c>
    </row>
    <row r="11746" spans="1:13" x14ac:dyDescent="0.2">
      <c r="A11746" s="84">
        <v>360</v>
      </c>
      <c r="B11746" s="85">
        <v>45069</v>
      </c>
      <c r="C11746" s="105">
        <v>15.27</v>
      </c>
      <c r="F11746" s="96">
        <v>3.76</v>
      </c>
      <c r="G11746" s="91">
        <v>9.5150000000000006</v>
      </c>
      <c r="H11746" s="41">
        <v>2.5250781970065361E-4</v>
      </c>
      <c r="I11746" s="42">
        <v>192.65973411335946</v>
      </c>
      <c r="J11746" s="41">
        <v>2.6430555555555555E-4</v>
      </c>
      <c r="K11746" s="42">
        <v>5.5607041710704355</v>
      </c>
      <c r="L11746" s="41">
        <v>2.5250781970065361E-4</v>
      </c>
      <c r="M11746" s="42">
        <v>5.2631141631794769</v>
      </c>
    </row>
    <row r="11747" spans="1:13" x14ac:dyDescent="0.2">
      <c r="A11747" s="84">
        <v>360</v>
      </c>
      <c r="B11747" s="85">
        <v>45070</v>
      </c>
      <c r="C11747" s="105">
        <v>15.28</v>
      </c>
      <c r="F11747" s="96">
        <v>3.75</v>
      </c>
      <c r="G11747" s="91">
        <v>9.5150000000000006</v>
      </c>
      <c r="H11747" s="41">
        <v>2.5250781970065361E-4</v>
      </c>
      <c r="I11747" s="42">
        <v>192.70838220276454</v>
      </c>
      <c r="J11747" s="41">
        <v>2.6430555555555555E-4</v>
      </c>
      <c r="K11747" s="42">
        <v>5.560968476625991</v>
      </c>
      <c r="L11747" s="41">
        <v>2.5250781970065361E-4</v>
      </c>
      <c r="M11747" s="42">
        <v>5.2633666709991775</v>
      </c>
    </row>
    <row r="11748" spans="1:13" x14ac:dyDescent="0.2">
      <c r="A11748" s="84">
        <v>360</v>
      </c>
      <c r="B11748" s="85">
        <v>45071</v>
      </c>
      <c r="C11748" s="105">
        <v>15.31</v>
      </c>
      <c r="F11748" s="96">
        <v>3.78</v>
      </c>
      <c r="G11748" s="91">
        <v>9.5449999999999999</v>
      </c>
      <c r="H11748" s="41">
        <v>2.5326883867160532E-4</v>
      </c>
      <c r="I11748" s="42">
        <v>192.75718923092731</v>
      </c>
      <c r="J11748" s="41">
        <v>2.6513888888888887E-4</v>
      </c>
      <c r="K11748" s="42">
        <v>5.5612336155148796</v>
      </c>
      <c r="L11748" s="41">
        <v>2.5326883867160532E-4</v>
      </c>
      <c r="M11748" s="42">
        <v>5.2636199398378487</v>
      </c>
    </row>
    <row r="11749" spans="1:13" x14ac:dyDescent="0.2">
      <c r="A11749" s="84">
        <v>360</v>
      </c>
      <c r="B11749" s="85">
        <v>45072</v>
      </c>
      <c r="C11749" s="105">
        <v>15.33</v>
      </c>
      <c r="F11749" s="96">
        <v>3.76</v>
      </c>
      <c r="G11749" s="91">
        <v>9.5449999999999999</v>
      </c>
      <c r="H11749" s="41">
        <v>2.5326883867160532E-4</v>
      </c>
      <c r="I11749" s="42">
        <v>192.80600862038943</v>
      </c>
      <c r="J11749" s="41">
        <v>2.6513888888888887E-4</v>
      </c>
      <c r="K11749" s="42">
        <v>5.5614987544037682</v>
      </c>
      <c r="L11749" s="41">
        <v>2.5326883867160532E-4</v>
      </c>
      <c r="M11749" s="42">
        <v>5.2638732086765199</v>
      </c>
    </row>
    <row r="11750" spans="1:13" x14ac:dyDescent="0.2">
      <c r="A11750" s="84">
        <v>360</v>
      </c>
      <c r="B11750" s="85">
        <v>45073</v>
      </c>
      <c r="C11750" s="105">
        <v>15.33</v>
      </c>
      <c r="F11750" s="96">
        <v>3.76</v>
      </c>
      <c r="G11750" s="91">
        <v>9.5449999999999999</v>
      </c>
      <c r="H11750" s="41">
        <v>2.5326883867160532E-4</v>
      </c>
      <c r="I11750" s="42">
        <v>192.85484037428162</v>
      </c>
      <c r="J11750" s="41">
        <v>2.6513888888888887E-4</v>
      </c>
      <c r="K11750" s="42">
        <v>5.5617638932926567</v>
      </c>
      <c r="L11750" s="41">
        <v>2.5326883867160532E-4</v>
      </c>
      <c r="M11750" s="42">
        <v>5.264126477515191</v>
      </c>
    </row>
    <row r="11751" spans="1:13" x14ac:dyDescent="0.2">
      <c r="A11751" s="84">
        <v>360</v>
      </c>
      <c r="B11751" s="85">
        <v>45074</v>
      </c>
      <c r="C11751" s="105">
        <v>15.33</v>
      </c>
      <c r="F11751" s="96">
        <v>3.76</v>
      </c>
      <c r="G11751" s="91">
        <v>9.5449999999999999</v>
      </c>
      <c r="H11751" s="41">
        <v>2.5326883867160532E-4</v>
      </c>
      <c r="I11751" s="42">
        <v>192.9036844957354</v>
      </c>
      <c r="J11751" s="41">
        <v>2.6513888888888887E-4</v>
      </c>
      <c r="K11751" s="42">
        <v>5.5620290321815453</v>
      </c>
      <c r="L11751" s="41">
        <v>2.5326883867160532E-4</v>
      </c>
      <c r="M11751" s="42">
        <v>5.2643797463538622</v>
      </c>
    </row>
    <row r="11752" spans="1:13" x14ac:dyDescent="0.2">
      <c r="A11752" s="84">
        <v>360</v>
      </c>
      <c r="B11752" s="85">
        <v>45075</v>
      </c>
      <c r="C11752" s="105">
        <v>15.36</v>
      </c>
      <c r="F11752" s="96">
        <v>3.81</v>
      </c>
      <c r="G11752" s="91">
        <v>9.5849999999999991</v>
      </c>
      <c r="H11752" s="41">
        <v>2.5428320739950827E-4</v>
      </c>
      <c r="I11752" s="42">
        <v>192.95273666334816</v>
      </c>
      <c r="J11752" s="41">
        <v>2.6624999999999999E-4</v>
      </c>
      <c r="K11752" s="42">
        <v>5.5622952821815455</v>
      </c>
      <c r="L11752" s="41">
        <v>2.5428320739950827E-4</v>
      </c>
      <c r="M11752" s="42">
        <v>5.2646340295612619</v>
      </c>
    </row>
    <row r="11753" spans="1:13" x14ac:dyDescent="0.2">
      <c r="A11753" s="84">
        <v>360</v>
      </c>
      <c r="B11753" s="85">
        <v>45076</v>
      </c>
      <c r="C11753" s="105">
        <v>15.43</v>
      </c>
      <c r="F11753" s="96">
        <v>3.79</v>
      </c>
      <c r="G11753" s="91">
        <v>9.61</v>
      </c>
      <c r="H11753" s="41">
        <v>2.5491700037205689E-4</v>
      </c>
      <c r="I11753" s="42">
        <v>193.00192359619197</v>
      </c>
      <c r="J11753" s="41">
        <v>2.6694444444444443E-4</v>
      </c>
      <c r="K11753" s="42">
        <v>5.5625622266259898</v>
      </c>
      <c r="L11753" s="41">
        <v>2.5491700037205689E-4</v>
      </c>
      <c r="M11753" s="42">
        <v>5.2648889465616335</v>
      </c>
    </row>
    <row r="11754" spans="1:13" x14ac:dyDescent="0.2">
      <c r="A11754" s="84">
        <v>360</v>
      </c>
      <c r="B11754" s="85">
        <v>45077</v>
      </c>
      <c r="C11754" s="105">
        <v>15.44</v>
      </c>
      <c r="F11754" s="96">
        <v>3.76</v>
      </c>
      <c r="G11754" s="91">
        <v>9.6</v>
      </c>
      <c r="H11754" s="41">
        <v>2.5466350048342079E-4</v>
      </c>
      <c r="I11754" s="42">
        <v>193.05107414165502</v>
      </c>
      <c r="J11754" s="41">
        <v>2.6666666666666668E-4</v>
      </c>
      <c r="K11754" s="42">
        <v>5.5628288932926564</v>
      </c>
      <c r="L11754" s="41">
        <v>2.5466350048342079E-4</v>
      </c>
      <c r="M11754" s="42">
        <v>5.2651436100621165</v>
      </c>
    </row>
    <row r="11755" spans="1:13" x14ac:dyDescent="0.2">
      <c r="A11755" s="84">
        <v>360</v>
      </c>
      <c r="B11755" s="85">
        <v>45078</v>
      </c>
      <c r="C11755" s="105">
        <v>15.44</v>
      </c>
      <c r="F11755" s="96">
        <v>3.73</v>
      </c>
      <c r="G11755" s="91">
        <v>9.5849999999999991</v>
      </c>
      <c r="H11755" s="41">
        <v>2.5428320739950827E-4</v>
      </c>
      <c r="I11755" s="42">
        <v>193.10016378797968</v>
      </c>
      <c r="J11755" s="41">
        <v>2.6624999999999999E-4</v>
      </c>
      <c r="K11755" s="42">
        <v>5.5630951432926565</v>
      </c>
      <c r="L11755" s="41">
        <v>2.5428320739950827E-4</v>
      </c>
      <c r="M11755" s="42">
        <v>5.2653978932695162</v>
      </c>
    </row>
    <row r="11756" spans="1:13" x14ac:dyDescent="0.2">
      <c r="A11756" s="84">
        <v>360</v>
      </c>
      <c r="B11756" s="85">
        <v>45079</v>
      </c>
      <c r="C11756" s="105">
        <v>15.39</v>
      </c>
      <c r="F11756" s="96">
        <v>3.56</v>
      </c>
      <c r="G11756" s="91">
        <v>9.4749999999999996</v>
      </c>
      <c r="H11756" s="41">
        <v>2.5149280429004328E-4</v>
      </c>
      <c r="I11756" s="42">
        <v>193.1487270896796</v>
      </c>
      <c r="J11756" s="41">
        <v>2.6319444444444442E-4</v>
      </c>
      <c r="K11756" s="42">
        <v>5.5633583377371005</v>
      </c>
      <c r="L11756" s="41">
        <v>2.5149280429004328E-4</v>
      </c>
      <c r="M11756" s="42">
        <v>5.2656493860738065</v>
      </c>
    </row>
    <row r="11757" spans="1:13" x14ac:dyDescent="0.2">
      <c r="A11757" s="84">
        <v>360</v>
      </c>
      <c r="B11757" s="85">
        <v>45080</v>
      </c>
      <c r="C11757" s="105">
        <v>15.39</v>
      </c>
      <c r="F11757" s="96">
        <v>3.56</v>
      </c>
      <c r="G11757" s="91">
        <v>9.4749999999999996</v>
      </c>
      <c r="H11757" s="41">
        <v>2.5149280429004328E-4</v>
      </c>
      <c r="I11757" s="42">
        <v>193.19730260470044</v>
      </c>
      <c r="J11757" s="41">
        <v>2.6319444444444442E-4</v>
      </c>
      <c r="K11757" s="42">
        <v>5.5636215321815445</v>
      </c>
      <c r="L11757" s="41">
        <v>2.5149280429004328E-4</v>
      </c>
      <c r="M11757" s="42">
        <v>5.2659008788780968</v>
      </c>
    </row>
    <row r="11758" spans="1:13" x14ac:dyDescent="0.2">
      <c r="A11758" s="84">
        <v>360</v>
      </c>
      <c r="B11758" s="85">
        <v>45081</v>
      </c>
      <c r="C11758" s="105">
        <v>15.39</v>
      </c>
      <c r="F11758" s="96">
        <v>3.56</v>
      </c>
      <c r="G11758" s="91">
        <v>9.4749999999999996</v>
      </c>
      <c r="H11758" s="41">
        <v>2.5149280429004328E-4</v>
      </c>
      <c r="I11758" s="42">
        <v>193.24589033611377</v>
      </c>
      <c r="J11758" s="41">
        <v>2.6319444444444442E-4</v>
      </c>
      <c r="K11758" s="42">
        <v>5.5638847266259885</v>
      </c>
      <c r="L11758" s="41">
        <v>2.5149280429004328E-4</v>
      </c>
      <c r="M11758" s="42">
        <v>5.266152371682387</v>
      </c>
    </row>
    <row r="11759" spans="1:13" x14ac:dyDescent="0.2">
      <c r="A11759" s="84">
        <v>360</v>
      </c>
      <c r="B11759" s="85">
        <v>45082</v>
      </c>
      <c r="C11759" s="105">
        <v>15.4</v>
      </c>
      <c r="F11759" s="96">
        <v>3.63</v>
      </c>
      <c r="G11759" s="91">
        <v>9.5150000000000006</v>
      </c>
      <c r="H11759" s="41">
        <v>2.5250781970065361E-4</v>
      </c>
      <c r="I11759" s="42">
        <v>193.29468643454865</v>
      </c>
      <c r="J11759" s="41">
        <v>2.6430555555555555E-4</v>
      </c>
      <c r="K11759" s="42">
        <v>5.5641490321815441</v>
      </c>
      <c r="L11759" s="41">
        <v>2.5250781970065361E-4</v>
      </c>
      <c r="M11759" s="42">
        <v>5.2664048795020877</v>
      </c>
    </row>
    <row r="11760" spans="1:13" x14ac:dyDescent="0.2">
      <c r="A11760" s="84">
        <v>360</v>
      </c>
      <c r="B11760" s="85">
        <v>45083</v>
      </c>
      <c r="C11760" s="105">
        <v>15.36</v>
      </c>
      <c r="F11760" s="96">
        <v>3.66</v>
      </c>
      <c r="G11760" s="91">
        <v>9.51</v>
      </c>
      <c r="H11760" s="41">
        <v>2.5238096299418089E-4</v>
      </c>
      <c r="I11760" s="42">
        <v>193.34347033365268</v>
      </c>
      <c r="J11760" s="41">
        <v>2.6416666666666667E-4</v>
      </c>
      <c r="K11760" s="42">
        <v>5.5644131988482108</v>
      </c>
      <c r="L11760" s="41">
        <v>2.5238096299418089E-4</v>
      </c>
      <c r="M11760" s="42">
        <v>5.2666572604650819</v>
      </c>
    </row>
    <row r="11761" spans="1:13" x14ac:dyDescent="0.2">
      <c r="A11761" s="84">
        <v>360</v>
      </c>
      <c r="B11761" s="85">
        <v>45084</v>
      </c>
      <c r="C11761" s="105">
        <v>15.5</v>
      </c>
      <c r="F11761" s="96">
        <v>3.7</v>
      </c>
      <c r="G11761" s="91">
        <v>9.6</v>
      </c>
      <c r="H11761" s="41">
        <v>2.5466350048342079E-4</v>
      </c>
      <c r="I11761" s="42">
        <v>193.39270785860344</v>
      </c>
      <c r="J11761" s="41">
        <v>2.6666666666666668E-4</v>
      </c>
      <c r="K11761" s="42">
        <v>5.5646798655148775</v>
      </c>
      <c r="L11761" s="41">
        <v>2.5466350048342079E-4</v>
      </c>
      <c r="M11761" s="42">
        <v>5.2669119239655657</v>
      </c>
    </row>
    <row r="11762" spans="1:13" x14ac:dyDescent="0.2">
      <c r="A11762" s="84">
        <v>360</v>
      </c>
      <c r="B11762" s="85">
        <v>45085</v>
      </c>
      <c r="C11762" s="105">
        <v>15.5</v>
      </c>
      <c r="F11762" s="96">
        <v>3.73</v>
      </c>
      <c r="G11762" s="91">
        <v>9.6150000000000002</v>
      </c>
      <c r="H11762" s="41">
        <v>2.5504374166795962E-4</v>
      </c>
      <c r="I11762" s="42">
        <v>193.44203145842701</v>
      </c>
      <c r="J11762" s="41">
        <v>2.6708333333333337E-4</v>
      </c>
      <c r="K11762" s="42">
        <v>5.5649469488482106</v>
      </c>
      <c r="L11762" s="41">
        <v>2.5504374166795962E-4</v>
      </c>
      <c r="M11762" s="42">
        <v>5.2671669677072339</v>
      </c>
    </row>
    <row r="11763" spans="1:13" x14ac:dyDescent="0.2">
      <c r="A11763" s="84">
        <v>360</v>
      </c>
      <c r="B11763" s="85">
        <v>45086</v>
      </c>
      <c r="C11763" s="105">
        <v>15.52</v>
      </c>
      <c r="F11763" s="96">
        <v>3.76</v>
      </c>
      <c r="G11763" s="91">
        <v>9.64</v>
      </c>
      <c r="H11763" s="41">
        <v>2.556773616821939E-4</v>
      </c>
      <c r="I11763" s="42">
        <v>193.49149020666874</v>
      </c>
      <c r="J11763" s="41">
        <v>2.6777777777777781E-4</v>
      </c>
      <c r="K11763" s="42">
        <v>5.5652147266259888</v>
      </c>
      <c r="L11763" s="41">
        <v>2.556773616821939E-4</v>
      </c>
      <c r="M11763" s="42">
        <v>5.2674226450689163</v>
      </c>
    </row>
    <row r="11764" spans="1:13" x14ac:dyDescent="0.2">
      <c r="A11764" s="84">
        <v>360</v>
      </c>
      <c r="B11764" s="85">
        <v>45087</v>
      </c>
      <c r="C11764" s="105">
        <v>15.52</v>
      </c>
      <c r="F11764" s="96">
        <v>3.76</v>
      </c>
      <c r="G11764" s="91">
        <v>9.64</v>
      </c>
      <c r="H11764" s="41">
        <v>2.556773616821939E-4</v>
      </c>
      <c r="I11764" s="42">
        <v>193.54096160039273</v>
      </c>
      <c r="J11764" s="41">
        <v>2.6777777777777781E-4</v>
      </c>
      <c r="K11764" s="42">
        <v>5.565482504403767</v>
      </c>
      <c r="L11764" s="41">
        <v>2.556773616821939E-4</v>
      </c>
      <c r="M11764" s="42">
        <v>5.2676783224305987</v>
      </c>
    </row>
    <row r="11765" spans="1:13" x14ac:dyDescent="0.2">
      <c r="A11765" s="84">
        <v>360</v>
      </c>
      <c r="B11765" s="85">
        <v>45088</v>
      </c>
      <c r="C11765" s="105">
        <v>15.52</v>
      </c>
      <c r="F11765" s="96">
        <v>3.76</v>
      </c>
      <c r="G11765" s="91">
        <v>9.64</v>
      </c>
      <c r="H11765" s="41">
        <v>2.556773616821939E-4</v>
      </c>
      <c r="I11765" s="42">
        <v>193.59044564283215</v>
      </c>
      <c r="J11765" s="41">
        <v>2.6777777777777781E-4</v>
      </c>
      <c r="K11765" s="42">
        <v>5.5657502821815452</v>
      </c>
      <c r="L11765" s="41">
        <v>2.556773616821939E-4</v>
      </c>
      <c r="M11765" s="42">
        <v>5.2679339997922812</v>
      </c>
    </row>
    <row r="11766" spans="1:13" x14ac:dyDescent="0.2">
      <c r="A11766" s="84">
        <v>360</v>
      </c>
      <c r="B11766" s="85">
        <v>45089</v>
      </c>
      <c r="C11766" s="105">
        <v>15.51</v>
      </c>
      <c r="F11766" s="96">
        <v>3.77</v>
      </c>
      <c r="G11766" s="91">
        <v>9.64</v>
      </c>
      <c r="H11766" s="41">
        <v>2.556773616821939E-4</v>
      </c>
      <c r="I11766" s="42">
        <v>193.63994233722099</v>
      </c>
      <c r="J11766" s="41">
        <v>2.6777777777777781E-4</v>
      </c>
      <c r="K11766" s="42">
        <v>5.5660180599593234</v>
      </c>
      <c r="L11766" s="41">
        <v>2.556773616821939E-4</v>
      </c>
      <c r="M11766" s="42">
        <v>5.2681896771539636</v>
      </c>
    </row>
    <row r="11767" spans="1:13" x14ac:dyDescent="0.2">
      <c r="A11767" s="84">
        <v>360</v>
      </c>
      <c r="B11767" s="85">
        <v>45090</v>
      </c>
      <c r="C11767" s="105">
        <v>15.58</v>
      </c>
      <c r="F11767" s="96">
        <v>3.77</v>
      </c>
      <c r="G11767" s="91">
        <v>9.6750000000000007</v>
      </c>
      <c r="H11767" s="41">
        <v>2.5656418769659517E-4</v>
      </c>
      <c r="I11767" s="42">
        <v>193.68962341173236</v>
      </c>
      <c r="J11767" s="41">
        <v>2.6875E-4</v>
      </c>
      <c r="K11767" s="42">
        <v>5.5662868099593235</v>
      </c>
      <c r="L11767" s="41">
        <v>2.5656418769659517E-4</v>
      </c>
      <c r="M11767" s="42">
        <v>5.2684462413416604</v>
      </c>
    </row>
    <row r="11768" spans="1:13" x14ac:dyDescent="0.2">
      <c r="A11768" s="84">
        <v>360</v>
      </c>
      <c r="B11768" s="85">
        <v>45091</v>
      </c>
      <c r="C11768" s="105">
        <v>15.61</v>
      </c>
      <c r="F11768" s="96">
        <v>3.79</v>
      </c>
      <c r="G11768" s="91">
        <v>9.6999999999999993</v>
      </c>
      <c r="H11768" s="41">
        <v>2.5719746207797378E-4</v>
      </c>
      <c r="I11768" s="42">
        <v>193.7394398913047</v>
      </c>
      <c r="J11768" s="41">
        <v>2.6944444444444444E-4</v>
      </c>
      <c r="K11768" s="42">
        <v>5.5665562544037677</v>
      </c>
      <c r="L11768" s="41">
        <v>2.5719746207797378E-4</v>
      </c>
      <c r="M11768" s="42">
        <v>5.2687034388037386</v>
      </c>
    </row>
    <row r="11769" spans="1:13" x14ac:dyDescent="0.2">
      <c r="A11769" s="84">
        <v>360</v>
      </c>
      <c r="B11769" s="85">
        <v>45092</v>
      </c>
      <c r="C11769" s="105">
        <v>15.59</v>
      </c>
      <c r="F11769" s="96">
        <v>3.77</v>
      </c>
      <c r="G11769" s="91">
        <v>9.68</v>
      </c>
      <c r="H11769" s="41">
        <v>2.5669085408819292E-4</v>
      </c>
      <c r="I11769" s="42">
        <v>193.78917103360098</v>
      </c>
      <c r="J11769" s="41">
        <v>2.6888888888888888E-4</v>
      </c>
      <c r="K11769" s="42">
        <v>5.5668251432926565</v>
      </c>
      <c r="L11769" s="41">
        <v>2.5669085408819292E-4</v>
      </c>
      <c r="M11769" s="42">
        <v>5.2689601296578266</v>
      </c>
    </row>
    <row r="11770" spans="1:13" x14ac:dyDescent="0.2">
      <c r="A11770" s="84">
        <v>360</v>
      </c>
      <c r="B11770" s="85">
        <v>45093</v>
      </c>
      <c r="C11770" s="105">
        <v>15.59</v>
      </c>
      <c r="F11770" s="96">
        <v>3.75</v>
      </c>
      <c r="G11770" s="91">
        <v>9.67</v>
      </c>
      <c r="H11770" s="41">
        <v>2.5643751554649263E-4</v>
      </c>
      <c r="I11770" s="42">
        <v>193.83886584716066</v>
      </c>
      <c r="J11770" s="41">
        <v>2.6861111111111112E-4</v>
      </c>
      <c r="K11770" s="42">
        <v>5.5670937544037677</v>
      </c>
      <c r="L11770" s="41">
        <v>2.5643751554649263E-4</v>
      </c>
      <c r="M11770" s="42">
        <v>5.2692165671733733</v>
      </c>
    </row>
    <row r="11771" spans="1:13" x14ac:dyDescent="0.2">
      <c r="A11771" s="84">
        <v>360</v>
      </c>
      <c r="B11771" s="85">
        <v>45094</v>
      </c>
      <c r="C11771" s="105">
        <v>15.59</v>
      </c>
      <c r="F11771" s="96">
        <v>3.75</v>
      </c>
      <c r="G11771" s="91">
        <v>9.67</v>
      </c>
      <c r="H11771" s="41">
        <v>2.5643751554649263E-4</v>
      </c>
      <c r="I11771" s="42">
        <v>193.88857340433486</v>
      </c>
      <c r="J11771" s="41">
        <v>2.6861111111111112E-4</v>
      </c>
      <c r="K11771" s="42">
        <v>5.567362365514879</v>
      </c>
      <c r="L11771" s="41">
        <v>2.5643751554649263E-4</v>
      </c>
      <c r="M11771" s="42">
        <v>5.26947300468892</v>
      </c>
    </row>
    <row r="11772" spans="1:13" x14ac:dyDescent="0.2">
      <c r="A11772" s="84">
        <v>360</v>
      </c>
      <c r="B11772" s="85">
        <v>45095</v>
      </c>
      <c r="C11772" s="105">
        <v>15.59</v>
      </c>
      <c r="F11772" s="96">
        <v>3.75</v>
      </c>
      <c r="G11772" s="91">
        <v>9.67</v>
      </c>
      <c r="H11772" s="41">
        <v>2.5643751554649263E-4</v>
      </c>
      <c r="I11772" s="42">
        <v>193.93829370839151</v>
      </c>
      <c r="J11772" s="41">
        <v>2.6861111111111112E-4</v>
      </c>
      <c r="K11772" s="42">
        <v>5.5676309766259902</v>
      </c>
      <c r="L11772" s="41">
        <v>2.5643751554649263E-4</v>
      </c>
      <c r="M11772" s="42">
        <v>5.2697294422044667</v>
      </c>
    </row>
    <row r="11773" spans="1:13" x14ac:dyDescent="0.2">
      <c r="A11773" s="84">
        <v>360</v>
      </c>
      <c r="B11773" s="85">
        <v>45096</v>
      </c>
      <c r="C11773" s="105">
        <v>15.58</v>
      </c>
      <c r="F11773" s="96">
        <v>3.75</v>
      </c>
      <c r="G11773" s="91">
        <v>9.6649999999999991</v>
      </c>
      <c r="H11773" s="41">
        <v>2.5631083763677509E-4</v>
      </c>
      <c r="I11773" s="42">
        <v>193.98800219490175</v>
      </c>
      <c r="J11773" s="41">
        <v>2.6847222222222219E-4</v>
      </c>
      <c r="K11773" s="42">
        <v>5.5678994488482125</v>
      </c>
      <c r="L11773" s="41">
        <v>2.5631083763677509E-4</v>
      </c>
      <c r="M11773" s="42">
        <v>5.2699857530421035</v>
      </c>
    </row>
    <row r="11774" spans="1:13" x14ac:dyDescent="0.2">
      <c r="A11774" s="84">
        <v>360</v>
      </c>
      <c r="B11774" s="85">
        <v>45097</v>
      </c>
      <c r="C11774" s="105">
        <v>15.62</v>
      </c>
      <c r="F11774" s="96">
        <v>3.76</v>
      </c>
      <c r="G11774" s="91">
        <v>9.69</v>
      </c>
      <c r="H11774" s="41">
        <v>2.5694416959742838E-4</v>
      </c>
      <c r="I11774" s="42">
        <v>194.03784628103759</v>
      </c>
      <c r="J11774" s="41">
        <v>2.6916666666666663E-4</v>
      </c>
      <c r="K11774" s="42">
        <v>5.5681686155148791</v>
      </c>
      <c r="L11774" s="41">
        <v>2.5694416959742838E-4</v>
      </c>
      <c r="M11774" s="42">
        <v>5.2702426972117014</v>
      </c>
    </row>
    <row r="11775" spans="1:13" x14ac:dyDescent="0.2">
      <c r="A11775" s="84">
        <v>360</v>
      </c>
      <c r="B11775" s="85">
        <v>45098</v>
      </c>
      <c r="C11775" s="105">
        <v>15.54</v>
      </c>
      <c r="F11775" s="96">
        <v>3.76</v>
      </c>
      <c r="G11775" s="91">
        <v>9.6499999999999986</v>
      </c>
      <c r="H11775" s="41">
        <v>2.5593076934748993E-4</v>
      </c>
      <c r="I11775" s="42">
        <v>194.08750653631881</v>
      </c>
      <c r="J11775" s="41">
        <v>2.6805555555555551E-4</v>
      </c>
      <c r="K11775" s="42">
        <v>5.5684366710704349</v>
      </c>
      <c r="L11775" s="41">
        <v>2.5593076934748993E-4</v>
      </c>
      <c r="M11775" s="42">
        <v>5.2704986279810484</v>
      </c>
    </row>
    <row r="11776" spans="1:13" x14ac:dyDescent="0.2">
      <c r="A11776" s="84">
        <v>360</v>
      </c>
      <c r="B11776" s="85">
        <v>45099</v>
      </c>
      <c r="C11776" s="105">
        <v>15.52</v>
      </c>
      <c r="F11776" s="96">
        <v>3.79</v>
      </c>
      <c r="G11776" s="91">
        <v>9.6549999999999994</v>
      </c>
      <c r="H11776" s="41">
        <v>2.5605746453805089E-4</v>
      </c>
      <c r="I11776" s="42">
        <v>194.137204091141</v>
      </c>
      <c r="J11776" s="41">
        <v>2.6819444444444444E-4</v>
      </c>
      <c r="K11776" s="42">
        <v>5.5687048655148796</v>
      </c>
      <c r="L11776" s="41">
        <v>2.5605746453805089E-4</v>
      </c>
      <c r="M11776" s="42">
        <v>5.2707546854455867</v>
      </c>
    </row>
    <row r="11777" spans="1:13" x14ac:dyDescent="0.2">
      <c r="A11777" s="84">
        <v>360</v>
      </c>
      <c r="B11777" s="85">
        <v>45100</v>
      </c>
      <c r="C11777" s="105">
        <v>15.54</v>
      </c>
      <c r="F11777" s="96">
        <v>3.87</v>
      </c>
      <c r="G11777" s="91">
        <v>9.7050000000000001</v>
      </c>
      <c r="H11777" s="41">
        <v>2.5732409968370895E-4</v>
      </c>
      <c r="I11777" s="42">
        <v>194.18716027239887</v>
      </c>
      <c r="J11777" s="41">
        <v>2.6958333333333332E-4</v>
      </c>
      <c r="K11777" s="42">
        <v>5.5689744488482127</v>
      </c>
      <c r="L11777" s="41">
        <v>2.5732409968370895E-4</v>
      </c>
      <c r="M11777" s="42">
        <v>5.2710120095452702</v>
      </c>
    </row>
    <row r="11778" spans="1:13" x14ac:dyDescent="0.2">
      <c r="A11778" s="84">
        <v>360</v>
      </c>
      <c r="B11778" s="85">
        <v>45101</v>
      </c>
      <c r="C11778" s="105">
        <v>15.54</v>
      </c>
      <c r="F11778" s="96">
        <v>3.87</v>
      </c>
      <c r="G11778" s="91">
        <v>9.7050000000000001</v>
      </c>
      <c r="H11778" s="41">
        <v>2.5732409968370895E-4</v>
      </c>
      <c r="I11778" s="42">
        <v>194.23712930858611</v>
      </c>
      <c r="J11778" s="41">
        <v>2.6958333333333332E-4</v>
      </c>
      <c r="K11778" s="42">
        <v>5.5692440321815457</v>
      </c>
      <c r="L11778" s="41">
        <v>2.5732409968370895E-4</v>
      </c>
      <c r="M11778" s="42">
        <v>5.2712693336449536</v>
      </c>
    </row>
    <row r="11779" spans="1:13" x14ac:dyDescent="0.2">
      <c r="A11779" s="84">
        <v>360</v>
      </c>
      <c r="B11779" s="85">
        <v>45102</v>
      </c>
      <c r="C11779" s="105">
        <v>15.54</v>
      </c>
      <c r="F11779" s="96">
        <v>3.87</v>
      </c>
      <c r="G11779" s="91">
        <v>9.7050000000000001</v>
      </c>
      <c r="H11779" s="41">
        <v>2.5732409968370895E-4</v>
      </c>
      <c r="I11779" s="42">
        <v>194.2871112030106</v>
      </c>
      <c r="J11779" s="41">
        <v>2.6958333333333332E-4</v>
      </c>
      <c r="K11779" s="42">
        <v>5.5695136155148788</v>
      </c>
      <c r="L11779" s="41">
        <v>2.5732409968370895E-4</v>
      </c>
      <c r="M11779" s="42">
        <v>5.2715266577446371</v>
      </c>
    </row>
    <row r="11780" spans="1:13" x14ac:dyDescent="0.2">
      <c r="A11780" s="84">
        <v>360</v>
      </c>
      <c r="B11780" s="85">
        <v>45103</v>
      </c>
      <c r="C11780" s="105">
        <v>15.58</v>
      </c>
      <c r="F11780" s="96">
        <v>3.84</v>
      </c>
      <c r="G11780" s="91">
        <v>9.7100000000000009</v>
      </c>
      <c r="H11780" s="41">
        <v>2.5745073153404796E-4</v>
      </c>
      <c r="I11780" s="42">
        <v>194.33713056191746</v>
      </c>
      <c r="J11780" s="41">
        <v>2.6972222222222225E-4</v>
      </c>
      <c r="K11780" s="42">
        <v>5.5697833377371007</v>
      </c>
      <c r="L11780" s="41">
        <v>2.5745073153404796E-4</v>
      </c>
      <c r="M11780" s="42">
        <v>5.2717841084761714</v>
      </c>
    </row>
    <row r="11781" spans="1:13" x14ac:dyDescent="0.2">
      <c r="A11781" s="84">
        <v>360</v>
      </c>
      <c r="B11781" s="85">
        <v>45104</v>
      </c>
      <c r="C11781" s="105">
        <v>15.66</v>
      </c>
      <c r="F11781" s="96">
        <v>3.85</v>
      </c>
      <c r="G11781" s="91">
        <v>9.7550000000000008</v>
      </c>
      <c r="H11781" s="41">
        <v>2.5859015927243156E-4</v>
      </c>
      <c r="I11781" s="42">
        <v>194.38738423146202</v>
      </c>
      <c r="J11781" s="41">
        <v>2.7097222222222225E-4</v>
      </c>
      <c r="K11781" s="42">
        <v>5.5700543099593229</v>
      </c>
      <c r="L11781" s="41">
        <v>2.5859015927243156E-4</v>
      </c>
      <c r="M11781" s="42">
        <v>5.2720426986354436</v>
      </c>
    </row>
    <row r="11782" spans="1:13" x14ac:dyDescent="0.2">
      <c r="A11782" s="84">
        <v>360</v>
      </c>
      <c r="B11782" s="85">
        <v>45105</v>
      </c>
      <c r="C11782" s="105">
        <v>15.68</v>
      </c>
      <c r="F11782" s="96">
        <v>3.89</v>
      </c>
      <c r="G11782" s="91">
        <v>9.7850000000000001</v>
      </c>
      <c r="H11782" s="41">
        <v>2.5934951897621517E-4</v>
      </c>
      <c r="I11782" s="42">
        <v>194.4377985060575</v>
      </c>
      <c r="J11782" s="41">
        <v>2.7180555555555557E-4</v>
      </c>
      <c r="K11782" s="42">
        <v>5.5703261155148782</v>
      </c>
      <c r="L11782" s="41">
        <v>2.5934951897621517E-4</v>
      </c>
      <c r="M11782" s="42">
        <v>5.2723020481544198</v>
      </c>
    </row>
    <row r="11783" spans="1:13" x14ac:dyDescent="0.2">
      <c r="A11783" s="84">
        <v>360</v>
      </c>
      <c r="B11783" s="85">
        <v>45106</v>
      </c>
      <c r="C11783" s="105">
        <v>15.68</v>
      </c>
      <c r="F11783" s="96">
        <v>3.89</v>
      </c>
      <c r="G11783" s="91">
        <v>9.7850000000000001</v>
      </c>
      <c r="H11783" s="41">
        <v>2.5934951897621517E-4</v>
      </c>
      <c r="I11783" s="42">
        <v>194.48822585557085</v>
      </c>
      <c r="J11783" s="41">
        <v>2.7180555555555557E-4</v>
      </c>
      <c r="K11783" s="42">
        <v>5.5705979210704335</v>
      </c>
      <c r="L11783" s="41">
        <v>2.5934951897621517E-4</v>
      </c>
      <c r="M11783" s="42">
        <v>5.272561397673396</v>
      </c>
    </row>
    <row r="11784" spans="1:13" x14ac:dyDescent="0.2">
      <c r="A11784" s="84">
        <v>360</v>
      </c>
      <c r="B11784" s="85">
        <v>45107</v>
      </c>
      <c r="C11784" s="105">
        <v>15.7</v>
      </c>
      <c r="F11784" s="96">
        <v>3.89</v>
      </c>
      <c r="G11784" s="91">
        <v>9.7949999999999999</v>
      </c>
      <c r="H11784" s="41">
        <v>2.5960259289425913E-4</v>
      </c>
      <c r="I11784" s="42">
        <v>194.53871550329035</v>
      </c>
      <c r="J11784" s="41">
        <v>2.7208333333333332E-4</v>
      </c>
      <c r="K11784" s="42">
        <v>5.5708700044037665</v>
      </c>
      <c r="L11784" s="41">
        <v>2.5960259289425913E-4</v>
      </c>
      <c r="M11784" s="42">
        <v>5.2728210002662905</v>
      </c>
    </row>
    <row r="11785" spans="1:13" x14ac:dyDescent="0.2">
      <c r="A11785" s="84">
        <v>360</v>
      </c>
      <c r="B11785" s="85">
        <v>45108</v>
      </c>
      <c r="C11785" s="105">
        <v>15.7</v>
      </c>
      <c r="F11785" s="96">
        <v>3.89</v>
      </c>
      <c r="G11785" s="91">
        <v>9.7949999999999999</v>
      </c>
      <c r="H11785" s="41">
        <v>2.5960259289425913E-4</v>
      </c>
      <c r="I11785" s="42">
        <v>194.58921825825331</v>
      </c>
      <c r="J11785" s="41">
        <v>2.7208333333333332E-4</v>
      </c>
      <c r="K11785" s="42">
        <v>5.5711420877370994</v>
      </c>
      <c r="L11785" s="41">
        <v>2.5960259289425913E-4</v>
      </c>
      <c r="M11785" s="42">
        <v>5.273080602859185</v>
      </c>
    </row>
    <row r="11786" spans="1:13" x14ac:dyDescent="0.2">
      <c r="A11786" s="84">
        <v>360</v>
      </c>
      <c r="B11786" s="85">
        <v>45109</v>
      </c>
      <c r="C11786" s="105">
        <v>15.7</v>
      </c>
      <c r="F11786" s="96">
        <v>3.89</v>
      </c>
      <c r="G11786" s="91">
        <v>9.7949999999999999</v>
      </c>
      <c r="H11786" s="41">
        <v>2.5960259289425913E-4</v>
      </c>
      <c r="I11786" s="42">
        <v>194.63973412386241</v>
      </c>
      <c r="J11786" s="41">
        <v>2.7208333333333332E-4</v>
      </c>
      <c r="K11786" s="42">
        <v>5.5714141710704324</v>
      </c>
      <c r="L11786" s="41">
        <v>2.5960259289425913E-4</v>
      </c>
      <c r="M11786" s="42">
        <v>5.2733402054520795</v>
      </c>
    </row>
    <row r="11787" spans="1:13" x14ac:dyDescent="0.2">
      <c r="A11787" s="84">
        <v>360</v>
      </c>
      <c r="B11787" s="85">
        <v>45110</v>
      </c>
      <c r="C11787" s="105">
        <v>15.78</v>
      </c>
      <c r="F11787" s="96">
        <v>3.88</v>
      </c>
      <c r="G11787" s="91">
        <v>9.83</v>
      </c>
      <c r="H11787" s="41">
        <v>2.6048817063117902E-4</v>
      </c>
      <c r="I11787" s="42">
        <v>194.69043547213647</v>
      </c>
      <c r="J11787" s="41">
        <v>2.7305555555555557E-4</v>
      </c>
      <c r="K11787" s="42">
        <v>5.571687226625988</v>
      </c>
      <c r="L11787" s="41">
        <v>2.6048817063117902E-4</v>
      </c>
      <c r="M11787" s="42">
        <v>5.2736006936227104</v>
      </c>
    </row>
    <row r="11788" spans="1:13" x14ac:dyDescent="0.2">
      <c r="A11788" s="84">
        <v>360</v>
      </c>
      <c r="B11788" s="85">
        <v>45111</v>
      </c>
      <c r="C11788" s="105">
        <v>15.74</v>
      </c>
      <c r="F11788" s="96">
        <v>3.79</v>
      </c>
      <c r="G11788" s="91">
        <v>9.7650000000000006</v>
      </c>
      <c r="H11788" s="41">
        <v>2.5884330216952023E-4</v>
      </c>
      <c r="I11788" s="42">
        <v>194.7408297873549</v>
      </c>
      <c r="J11788" s="41">
        <v>2.7125000000000001E-4</v>
      </c>
      <c r="K11788" s="42">
        <v>5.571958476625988</v>
      </c>
      <c r="L11788" s="41">
        <v>2.5884330216952023E-4</v>
      </c>
      <c r="M11788" s="42">
        <v>5.2738595369248795</v>
      </c>
    </row>
    <row r="11789" spans="1:13" x14ac:dyDescent="0.2">
      <c r="A11789" s="84">
        <v>360</v>
      </c>
      <c r="B11789" s="85">
        <v>45112</v>
      </c>
      <c r="C11789" s="105">
        <v>15.74</v>
      </c>
      <c r="F11789" s="96">
        <v>3.8</v>
      </c>
      <c r="G11789" s="91">
        <v>9.77</v>
      </c>
      <c r="H11789" s="41">
        <v>2.5896986499374108E-4</v>
      </c>
      <c r="I11789" s="42">
        <v>194.7912617937537</v>
      </c>
      <c r="J11789" s="41">
        <v>2.7138888888888888E-4</v>
      </c>
      <c r="K11789" s="42">
        <v>5.5722298655148768</v>
      </c>
      <c r="L11789" s="41">
        <v>2.5896986499374108E-4</v>
      </c>
      <c r="M11789" s="42">
        <v>5.2741185067898737</v>
      </c>
    </row>
    <row r="11790" spans="1:13" x14ac:dyDescent="0.2">
      <c r="A11790" s="84">
        <v>360</v>
      </c>
      <c r="B11790" s="85">
        <v>45113</v>
      </c>
      <c r="C11790" s="105">
        <v>15.71</v>
      </c>
      <c r="F11790" s="96">
        <v>3.86</v>
      </c>
      <c r="G11790" s="91">
        <v>9.7850000000000001</v>
      </c>
      <c r="H11790" s="41">
        <v>2.5934951897621517E-4</v>
      </c>
      <c r="I11790" s="42">
        <v>194.84178081380068</v>
      </c>
      <c r="J11790" s="41">
        <v>2.7180555555555557E-4</v>
      </c>
      <c r="K11790" s="42">
        <v>5.572501671070432</v>
      </c>
      <c r="L11790" s="41">
        <v>2.5934951897621517E-4</v>
      </c>
      <c r="M11790" s="42">
        <v>5.2743778563088499</v>
      </c>
    </row>
    <row r="11791" spans="1:13" x14ac:dyDescent="0.2">
      <c r="A11791" s="84">
        <v>360</v>
      </c>
      <c r="B11791" s="85">
        <v>45114</v>
      </c>
      <c r="C11791" s="105">
        <v>15.71</v>
      </c>
      <c r="F11791" s="96">
        <v>3.78</v>
      </c>
      <c r="G11791" s="91">
        <v>9.745000000000001</v>
      </c>
      <c r="H11791" s="41">
        <v>2.5833699337418636E-4</v>
      </c>
      <c r="I11791" s="42">
        <v>194.89211565363979</v>
      </c>
      <c r="J11791" s="41">
        <v>2.706944444444445E-4</v>
      </c>
      <c r="K11791" s="42">
        <v>5.5727723655148766</v>
      </c>
      <c r="L11791" s="41">
        <v>2.5833699337418636E-4</v>
      </c>
      <c r="M11791" s="42">
        <v>5.2746361933022241</v>
      </c>
    </row>
    <row r="11792" spans="1:13" x14ac:dyDescent="0.2">
      <c r="A11792" s="84">
        <v>360</v>
      </c>
      <c r="B11792" s="85">
        <v>45115</v>
      </c>
      <c r="C11792" s="105">
        <v>15.71</v>
      </c>
      <c r="F11792" s="96">
        <v>3.78</v>
      </c>
      <c r="G11792" s="91">
        <v>9.745000000000001</v>
      </c>
      <c r="H11792" s="41">
        <v>2.5833699337418636E-4</v>
      </c>
      <c r="I11792" s="42">
        <v>194.9424634968301</v>
      </c>
      <c r="J11792" s="41">
        <v>2.706944444444445E-4</v>
      </c>
      <c r="K11792" s="42">
        <v>5.5730430599593213</v>
      </c>
      <c r="L11792" s="41">
        <v>2.5833699337418636E-4</v>
      </c>
      <c r="M11792" s="42">
        <v>5.2748945302955983</v>
      </c>
    </row>
    <row r="11793" spans="1:13" x14ac:dyDescent="0.2">
      <c r="A11793" s="84">
        <v>360</v>
      </c>
      <c r="B11793" s="85">
        <v>45116</v>
      </c>
      <c r="C11793" s="105">
        <v>15.71</v>
      </c>
      <c r="F11793" s="96">
        <v>3.78</v>
      </c>
      <c r="G11793" s="91">
        <v>9.745000000000001</v>
      </c>
      <c r="H11793" s="41">
        <v>2.5833699337418636E-4</v>
      </c>
      <c r="I11793" s="42">
        <v>194.99282434673083</v>
      </c>
      <c r="J11793" s="41">
        <v>2.706944444444445E-4</v>
      </c>
      <c r="K11793" s="42">
        <v>5.5733137544037659</v>
      </c>
      <c r="L11793" s="41">
        <v>2.5833699337418636E-4</v>
      </c>
      <c r="M11793" s="42">
        <v>5.2751528672889725</v>
      </c>
    </row>
    <row r="11794" spans="1:13" x14ac:dyDescent="0.2">
      <c r="A11794" s="84">
        <v>360</v>
      </c>
      <c r="B11794" s="85">
        <v>45117</v>
      </c>
      <c r="C11794" s="105">
        <v>15.71</v>
      </c>
      <c r="F11794" s="96">
        <v>3.84</v>
      </c>
      <c r="G11794" s="91">
        <v>9.7750000000000004</v>
      </c>
      <c r="H11794" s="41">
        <v>2.5909642206922712E-4</v>
      </c>
      <c r="I11794" s="42">
        <v>195.04334628984824</v>
      </c>
      <c r="J11794" s="41">
        <v>2.7152777777777776E-4</v>
      </c>
      <c r="K11794" s="42">
        <v>5.5735852821815435</v>
      </c>
      <c r="L11794" s="41">
        <v>2.5909642206922712E-4</v>
      </c>
      <c r="M11794" s="42">
        <v>5.2754119637110417</v>
      </c>
    </row>
    <row r="11795" spans="1:13" x14ac:dyDescent="0.2">
      <c r="A11795" s="84">
        <v>360</v>
      </c>
      <c r="B11795" s="85">
        <v>45118</v>
      </c>
      <c r="C11795" s="105">
        <v>15.74</v>
      </c>
      <c r="F11795" s="96">
        <v>3.9</v>
      </c>
      <c r="G11795" s="91">
        <v>9.82</v>
      </c>
      <c r="H11795" s="41">
        <v>2.6023517714102162E-4</v>
      </c>
      <c r="I11795" s="42">
        <v>195.09410342962016</v>
      </c>
      <c r="J11795" s="41">
        <v>2.7277777777777776E-4</v>
      </c>
      <c r="K11795" s="42">
        <v>5.5738580599593215</v>
      </c>
      <c r="L11795" s="41">
        <v>2.6023517714102162E-4</v>
      </c>
      <c r="M11795" s="42">
        <v>5.2756721988881825</v>
      </c>
    </row>
    <row r="11796" spans="1:13" x14ac:dyDescent="0.2">
      <c r="A11796" s="84">
        <v>360</v>
      </c>
      <c r="B11796" s="85">
        <v>45119</v>
      </c>
      <c r="C11796" s="105">
        <v>15.74</v>
      </c>
      <c r="F11796" s="96">
        <v>3.87</v>
      </c>
      <c r="G11796" s="91">
        <v>9.8049999999999997</v>
      </c>
      <c r="H11796" s="41">
        <v>2.5985564382779991E-4</v>
      </c>
      <c r="I11796" s="42">
        <v>195.14479973347386</v>
      </c>
      <c r="J11796" s="41">
        <v>2.7236111111111108E-4</v>
      </c>
      <c r="K11796" s="42">
        <v>5.574130421070433</v>
      </c>
      <c r="L11796" s="41">
        <v>2.5985564382779991E-4</v>
      </c>
      <c r="M11796" s="42">
        <v>5.2759320545320101</v>
      </c>
    </row>
    <row r="11797" spans="1:13" x14ac:dyDescent="0.2">
      <c r="A11797" s="84">
        <v>360</v>
      </c>
      <c r="B11797" s="85">
        <v>45120</v>
      </c>
      <c r="C11797" s="105">
        <v>15.73</v>
      </c>
      <c r="F11797" s="96">
        <v>3.88</v>
      </c>
      <c r="G11797" s="91">
        <v>9.8049999999999997</v>
      </c>
      <c r="H11797" s="41">
        <v>2.5985564382779991E-4</v>
      </c>
      <c r="I11797" s="42">
        <v>195.19550921104826</v>
      </c>
      <c r="J11797" s="41">
        <v>2.7236111111111108E-4</v>
      </c>
      <c r="K11797" s="42">
        <v>5.5744027821815445</v>
      </c>
      <c r="L11797" s="41">
        <v>2.5985564382779991E-4</v>
      </c>
      <c r="M11797" s="42">
        <v>5.2761919101758377</v>
      </c>
    </row>
    <row r="11798" spans="1:13" x14ac:dyDescent="0.2">
      <c r="A11798" s="84">
        <v>360</v>
      </c>
      <c r="B11798" s="85">
        <v>45121</v>
      </c>
      <c r="C11798" s="105">
        <v>15.7</v>
      </c>
      <c r="F11798" s="96">
        <v>3.85</v>
      </c>
      <c r="G11798" s="91">
        <v>9.7750000000000004</v>
      </c>
      <c r="H11798" s="41">
        <v>2.5909642206922712E-4</v>
      </c>
      <c r="I11798" s="42">
        <v>195.24608366908882</v>
      </c>
      <c r="J11798" s="41">
        <v>2.7152777777777776E-4</v>
      </c>
      <c r="K11798" s="42">
        <v>5.5746743099593221</v>
      </c>
      <c r="L11798" s="41">
        <v>2.5909642206922712E-4</v>
      </c>
      <c r="M11798" s="42">
        <v>5.2764510065979069</v>
      </c>
    </row>
    <row r="11799" spans="1:13" x14ac:dyDescent="0.2">
      <c r="A11799" s="84">
        <v>360</v>
      </c>
      <c r="B11799" s="85">
        <v>45122</v>
      </c>
      <c r="C11799" s="105">
        <v>15.7</v>
      </c>
      <c r="F11799" s="96">
        <v>3.85</v>
      </c>
      <c r="G11799" s="91">
        <v>9.7750000000000004</v>
      </c>
      <c r="H11799" s="41">
        <v>2.5909642206922712E-4</v>
      </c>
      <c r="I11799" s="42">
        <v>195.29667123079051</v>
      </c>
      <c r="J11799" s="41">
        <v>2.7152777777777776E-4</v>
      </c>
      <c r="K11799" s="42">
        <v>5.5749458377370997</v>
      </c>
      <c r="L11799" s="41">
        <v>2.5909642206922712E-4</v>
      </c>
      <c r="M11799" s="42">
        <v>5.2767101030199761</v>
      </c>
    </row>
    <row r="11800" spans="1:13" x14ac:dyDescent="0.2">
      <c r="A11800" s="84">
        <v>360</v>
      </c>
      <c r="B11800" s="85">
        <v>45123</v>
      </c>
      <c r="C11800" s="105">
        <v>15.7</v>
      </c>
      <c r="F11800" s="96">
        <v>3.85</v>
      </c>
      <c r="G11800" s="91">
        <v>9.7750000000000004</v>
      </c>
      <c r="H11800" s="41">
        <v>2.5909642206922712E-4</v>
      </c>
      <c r="I11800" s="42">
        <v>195.34727189954845</v>
      </c>
      <c r="J11800" s="41">
        <v>2.7152777777777776E-4</v>
      </c>
      <c r="K11800" s="42">
        <v>5.5752173655148773</v>
      </c>
      <c r="L11800" s="41">
        <v>2.5909642206922712E-4</v>
      </c>
      <c r="M11800" s="42">
        <v>5.2769691994420453</v>
      </c>
    </row>
    <row r="11801" spans="1:13" x14ac:dyDescent="0.2">
      <c r="A11801" s="84">
        <v>360</v>
      </c>
      <c r="B11801" s="85">
        <v>45124</v>
      </c>
      <c r="C11801" s="105">
        <v>15.67</v>
      </c>
      <c r="F11801" s="96">
        <v>3.88</v>
      </c>
      <c r="G11801" s="91">
        <v>9.7750000000000004</v>
      </c>
      <c r="H11801" s="41">
        <v>2.5909642206922712E-4</v>
      </c>
      <c r="I11801" s="42">
        <v>195.3978856787586</v>
      </c>
      <c r="J11801" s="41">
        <v>2.7152777777777776E-4</v>
      </c>
      <c r="K11801" s="42">
        <v>5.575488893292655</v>
      </c>
      <c r="L11801" s="41">
        <v>2.5909642206922712E-4</v>
      </c>
      <c r="M11801" s="42">
        <v>5.2772282958641146</v>
      </c>
    </row>
    <row r="11802" spans="1:13" x14ac:dyDescent="0.2">
      <c r="A11802" s="84">
        <v>360</v>
      </c>
      <c r="B11802" s="85">
        <v>45125</v>
      </c>
      <c r="C11802" s="105">
        <v>15.64</v>
      </c>
      <c r="F11802" s="96">
        <v>3.89</v>
      </c>
      <c r="G11802" s="91">
        <v>9.7650000000000006</v>
      </c>
      <c r="H11802" s="41">
        <v>2.5884330216952023E-4</v>
      </c>
      <c r="I11802" s="42">
        <v>195.44846311272462</v>
      </c>
      <c r="J11802" s="41">
        <v>2.7125000000000001E-4</v>
      </c>
      <c r="K11802" s="42">
        <v>5.5757601432926549</v>
      </c>
      <c r="L11802" s="41">
        <v>2.5884330216952023E-4</v>
      </c>
      <c r="M11802" s="42">
        <v>5.2774871391662845</v>
      </c>
    </row>
    <row r="11803" spans="1:13" x14ac:dyDescent="0.2">
      <c r="A11803" s="84">
        <v>360</v>
      </c>
      <c r="B11803" s="85">
        <v>45126</v>
      </c>
      <c r="C11803" s="105">
        <v>15.61</v>
      </c>
      <c r="F11803" s="96">
        <v>3.9</v>
      </c>
      <c r="G11803" s="91">
        <v>9.754999999999999</v>
      </c>
      <c r="H11803" s="41">
        <v>2.5859015927243156E-4</v>
      </c>
      <c r="I11803" s="42">
        <v>195.49900416193049</v>
      </c>
      <c r="J11803" s="41">
        <v>2.709722222222222E-4</v>
      </c>
      <c r="K11803" s="42">
        <v>5.5760311155148772</v>
      </c>
      <c r="L11803" s="41">
        <v>2.5859015927243156E-4</v>
      </c>
      <c r="M11803" s="42">
        <v>5.2777457293255567</v>
      </c>
    </row>
    <row r="11804" spans="1:13" x14ac:dyDescent="0.2">
      <c r="A11804" s="84">
        <v>360</v>
      </c>
      <c r="B11804" s="85">
        <v>45127</v>
      </c>
      <c r="C11804" s="105">
        <v>15.54</v>
      </c>
      <c r="F11804" s="96">
        <v>3.88</v>
      </c>
      <c r="G11804" s="91">
        <v>9.7099999999999991</v>
      </c>
      <c r="H11804" s="41">
        <v>2.5745073153404796E-4</v>
      </c>
      <c r="I11804" s="42">
        <v>195.54933552356616</v>
      </c>
      <c r="J11804" s="41">
        <v>2.6972222222222219E-4</v>
      </c>
      <c r="K11804" s="42">
        <v>5.5763008377370991</v>
      </c>
      <c r="L11804" s="41">
        <v>2.5745073153404796E-4</v>
      </c>
      <c r="M11804" s="42">
        <v>5.278003180057091</v>
      </c>
    </row>
    <row r="11805" spans="1:13" x14ac:dyDescent="0.2">
      <c r="A11805" s="84">
        <v>360</v>
      </c>
      <c r="B11805" s="85">
        <v>45128</v>
      </c>
      <c r="C11805" s="105">
        <v>15.47</v>
      </c>
      <c r="F11805" s="96">
        <v>3.9</v>
      </c>
      <c r="G11805" s="91">
        <v>9.6850000000000005</v>
      </c>
      <c r="H11805" s="41">
        <v>2.5681751472172998E-4</v>
      </c>
      <c r="I11805" s="42">
        <v>195.5995560179208</v>
      </c>
      <c r="J11805" s="41">
        <v>2.6902777777777781E-4</v>
      </c>
      <c r="K11805" s="42">
        <v>5.5765698655148768</v>
      </c>
      <c r="L11805" s="41">
        <v>2.5681751472172998E-4</v>
      </c>
      <c r="M11805" s="42">
        <v>5.278259997571813</v>
      </c>
    </row>
    <row r="11806" spans="1:13" x14ac:dyDescent="0.2">
      <c r="A11806" s="84">
        <v>360</v>
      </c>
      <c r="B11806" s="85">
        <v>45129</v>
      </c>
      <c r="C11806" s="105">
        <v>15.47</v>
      </c>
      <c r="F11806" s="96">
        <v>3.9</v>
      </c>
      <c r="G11806" s="91">
        <v>9.6850000000000005</v>
      </c>
      <c r="H11806" s="41">
        <v>2.5681751472172998E-4</v>
      </c>
      <c r="I11806" s="42">
        <v>195.64978940977801</v>
      </c>
      <c r="J11806" s="41">
        <v>2.6902777777777781E-4</v>
      </c>
      <c r="K11806" s="42">
        <v>5.5768388932926545</v>
      </c>
      <c r="L11806" s="41">
        <v>2.5681751472172998E-4</v>
      </c>
      <c r="M11806" s="42">
        <v>5.2785168150865349</v>
      </c>
    </row>
    <row r="11807" spans="1:13" x14ac:dyDescent="0.2">
      <c r="A11807" s="84">
        <v>360</v>
      </c>
      <c r="B11807" s="85">
        <v>45130</v>
      </c>
      <c r="C11807" s="105">
        <v>15.47</v>
      </c>
      <c r="F11807" s="96">
        <v>3.9</v>
      </c>
      <c r="G11807" s="91">
        <v>9.6850000000000005</v>
      </c>
      <c r="H11807" s="41">
        <v>2.5681751472172998E-4</v>
      </c>
      <c r="I11807" s="42">
        <v>195.70003570245007</v>
      </c>
      <c r="J11807" s="41">
        <v>2.6902777777777781E-4</v>
      </c>
      <c r="K11807" s="42">
        <v>5.5771079210704322</v>
      </c>
      <c r="L11807" s="41">
        <v>2.5681751472172998E-4</v>
      </c>
      <c r="M11807" s="42">
        <v>5.2787736326012569</v>
      </c>
    </row>
    <row r="11808" spans="1:13" x14ac:dyDescent="0.2">
      <c r="A11808" s="84">
        <v>360</v>
      </c>
      <c r="B11808" s="85">
        <v>45131</v>
      </c>
      <c r="C11808" s="105">
        <v>15.47</v>
      </c>
      <c r="F11808" s="96">
        <v>3.89</v>
      </c>
      <c r="G11808" s="91">
        <v>9.68</v>
      </c>
      <c r="H11808" s="41">
        <v>2.5669085408819292E-4</v>
      </c>
      <c r="I11808" s="42">
        <v>195.75027011175962</v>
      </c>
      <c r="J11808" s="41">
        <v>2.6888888888888888E-4</v>
      </c>
      <c r="K11808" s="42">
        <v>5.5773768099593211</v>
      </c>
      <c r="L11808" s="41">
        <v>2.5669085408819292E-4</v>
      </c>
      <c r="M11808" s="42">
        <v>5.2790303234553448</v>
      </c>
    </row>
    <row r="11809" spans="1:13" x14ac:dyDescent="0.2">
      <c r="A11809" s="84">
        <v>360</v>
      </c>
      <c r="B11809" s="85">
        <v>45132</v>
      </c>
      <c r="C11809" s="105">
        <v>15.55</v>
      </c>
      <c r="F11809" s="96">
        <v>3.9</v>
      </c>
      <c r="G11809" s="91">
        <v>9.7249999999999996</v>
      </c>
      <c r="H11809" s="41">
        <v>2.5783059255668483E-4</v>
      </c>
      <c r="I11809" s="42">
        <v>195.80074051989567</v>
      </c>
      <c r="J11809" s="41">
        <v>2.7013888888888888E-4</v>
      </c>
      <c r="K11809" s="42">
        <v>5.5776469488482103</v>
      </c>
      <c r="L11809" s="41">
        <v>2.5783059255668483E-4</v>
      </c>
      <c r="M11809" s="42">
        <v>5.2792881540479017</v>
      </c>
    </row>
    <row r="11810" spans="1:13" x14ac:dyDescent="0.2">
      <c r="A11810" s="84">
        <v>360</v>
      </c>
      <c r="B11810" s="85">
        <v>45133</v>
      </c>
      <c r="C11810" s="105">
        <v>15.6</v>
      </c>
      <c r="F11810" s="96">
        <v>3.89</v>
      </c>
      <c r="G11810" s="91">
        <v>9.7449999999999992</v>
      </c>
      <c r="H11810" s="41">
        <v>2.5833699337418636E-4</v>
      </c>
      <c r="I11810" s="42">
        <v>195.85132309450202</v>
      </c>
      <c r="J11810" s="41">
        <v>2.7069444444444444E-4</v>
      </c>
      <c r="K11810" s="42">
        <v>5.5779176432926549</v>
      </c>
      <c r="L11810" s="41">
        <v>2.5833699337418636E-4</v>
      </c>
      <c r="M11810" s="42">
        <v>5.2795464910412759</v>
      </c>
    </row>
    <row r="11811" spans="1:13" x14ac:dyDescent="0.2">
      <c r="A11811" s="84">
        <v>360</v>
      </c>
      <c r="B11811" s="85">
        <v>45134</v>
      </c>
      <c r="C11811" s="105">
        <v>15.58</v>
      </c>
      <c r="F11811" s="96">
        <v>3.89</v>
      </c>
      <c r="G11811" s="91">
        <v>9.7349999999999994</v>
      </c>
      <c r="H11811" s="41">
        <v>2.5808380447034374E-4</v>
      </c>
      <c r="I11811" s="42">
        <v>195.90186914907679</v>
      </c>
      <c r="J11811" s="41">
        <v>2.7041666666666664E-4</v>
      </c>
      <c r="K11811" s="42">
        <v>5.5781880599593219</v>
      </c>
      <c r="L11811" s="41">
        <v>2.5808380447034374E-4</v>
      </c>
      <c r="M11811" s="42">
        <v>5.2798045748457465</v>
      </c>
    </row>
    <row r="11812" spans="1:13" x14ac:dyDescent="0.2">
      <c r="A11812" s="84">
        <v>360</v>
      </c>
      <c r="B11812" s="85">
        <v>45135</v>
      </c>
      <c r="C11812" s="105">
        <v>15.58</v>
      </c>
      <c r="F11812" s="96">
        <v>3.89</v>
      </c>
      <c r="G11812" s="91">
        <v>9.7349999999999994</v>
      </c>
      <c r="H11812" s="41">
        <v>2.5808380447034374E-4</v>
      </c>
      <c r="I11812" s="42">
        <v>195.95242824876962</v>
      </c>
      <c r="J11812" s="41">
        <v>2.7041666666666664E-4</v>
      </c>
      <c r="K11812" s="42">
        <v>5.5784584766259888</v>
      </c>
      <c r="L11812" s="41">
        <v>2.5808380447034374E-4</v>
      </c>
      <c r="M11812" s="42">
        <v>5.2800626586502171</v>
      </c>
    </row>
    <row r="11813" spans="1:13" x14ac:dyDescent="0.2">
      <c r="A11813" s="84">
        <v>360</v>
      </c>
      <c r="B11813" s="85">
        <v>45136</v>
      </c>
      <c r="C11813" s="105">
        <v>15.58</v>
      </c>
      <c r="F11813" s="96">
        <v>3.89</v>
      </c>
      <c r="G11813" s="91">
        <v>9.7349999999999994</v>
      </c>
      <c r="H11813" s="41">
        <v>2.5808380447034374E-4</v>
      </c>
      <c r="I11813" s="42">
        <v>196.00300039694727</v>
      </c>
      <c r="J11813" s="41">
        <v>2.7041666666666664E-4</v>
      </c>
      <c r="K11813" s="42">
        <v>5.5787288932926558</v>
      </c>
      <c r="L11813" s="41">
        <v>2.5808380447034374E-4</v>
      </c>
      <c r="M11813" s="42">
        <v>5.2803207424546876</v>
      </c>
    </row>
    <row r="11814" spans="1:13" x14ac:dyDescent="0.2">
      <c r="A11814" s="84">
        <v>360</v>
      </c>
      <c r="B11814" s="85">
        <v>45137</v>
      </c>
      <c r="C11814" s="105">
        <v>15.58</v>
      </c>
      <c r="F11814" s="96">
        <v>3.89</v>
      </c>
      <c r="G11814" s="91">
        <v>9.7349999999999994</v>
      </c>
      <c r="H11814" s="41">
        <v>2.5808380447034374E-4</v>
      </c>
      <c r="I11814" s="42">
        <v>196.05358559697731</v>
      </c>
      <c r="J11814" s="41">
        <v>2.7041666666666664E-4</v>
      </c>
      <c r="K11814" s="42">
        <v>5.5789993099593227</v>
      </c>
      <c r="L11814" s="41">
        <v>2.5808380447034374E-4</v>
      </c>
      <c r="M11814" s="42">
        <v>5.2805788262591582</v>
      </c>
    </row>
    <row r="11815" spans="1:13" x14ac:dyDescent="0.2">
      <c r="A11815" s="84">
        <v>360</v>
      </c>
      <c r="B11815" s="85">
        <v>45138</v>
      </c>
      <c r="C11815" s="105">
        <v>15.58</v>
      </c>
      <c r="F11815" s="96">
        <v>3.89</v>
      </c>
      <c r="G11815" s="91">
        <v>9.7349999999999994</v>
      </c>
      <c r="H11815" s="41">
        <v>2.5808380447034374E-4</v>
      </c>
      <c r="I11815" s="42">
        <v>196.10418385222823</v>
      </c>
      <c r="J11815" s="41">
        <v>2.7041666666666664E-4</v>
      </c>
      <c r="K11815" s="42">
        <v>5.5792697266259896</v>
      </c>
      <c r="L11815" s="41">
        <v>2.5808380447034374E-4</v>
      </c>
      <c r="M11815" s="42">
        <v>5.2808369100636288</v>
      </c>
    </row>
    <row r="11816" spans="1:13" x14ac:dyDescent="0.2">
      <c r="A11816" s="84">
        <v>360</v>
      </c>
      <c r="B11816" s="85">
        <v>45139</v>
      </c>
      <c r="C11816" s="105">
        <v>15.64</v>
      </c>
      <c r="F11816" s="96">
        <v>3.83</v>
      </c>
      <c r="G11816" s="91">
        <v>9.7349999999999994</v>
      </c>
      <c r="H11816" s="41">
        <v>2.5808380447034374E-4</v>
      </c>
      <c r="I11816" s="42">
        <v>196.15479516606936</v>
      </c>
      <c r="J11816" s="41">
        <v>2.7041666666666664E-4</v>
      </c>
      <c r="K11816" s="42">
        <v>5.5795401432926566</v>
      </c>
      <c r="L11816" s="41">
        <v>2.5808380447034374E-4</v>
      </c>
      <c r="M11816" s="42">
        <v>5.2810949938680993</v>
      </c>
    </row>
    <row r="11817" spans="1:13" x14ac:dyDescent="0.2">
      <c r="A11817" s="84">
        <v>360</v>
      </c>
      <c r="B11817" s="85">
        <v>45140</v>
      </c>
      <c r="C11817" s="105">
        <v>15.62</v>
      </c>
      <c r="F11817" s="96">
        <v>3.78</v>
      </c>
      <c r="G11817" s="91">
        <v>9.6999999999999993</v>
      </c>
      <c r="H11817" s="41">
        <v>2.5719746207797378E-4</v>
      </c>
      <c r="I11817" s="42">
        <v>196.20524568156051</v>
      </c>
      <c r="J11817" s="41">
        <v>2.6944444444444444E-4</v>
      </c>
      <c r="K11817" s="42">
        <v>5.5798095877371008</v>
      </c>
      <c r="L11817" s="41">
        <v>2.5719746207797378E-4</v>
      </c>
      <c r="M11817" s="42">
        <v>5.2813521913301775</v>
      </c>
    </row>
    <row r="11818" spans="1:13" x14ac:dyDescent="0.2">
      <c r="A11818" s="84">
        <v>360</v>
      </c>
      <c r="B11818" s="85">
        <v>45141</v>
      </c>
      <c r="C11818" s="105">
        <v>15.61</v>
      </c>
      <c r="F11818" s="96">
        <v>3.79</v>
      </c>
      <c r="G11818" s="91">
        <v>9.6999999999999993</v>
      </c>
      <c r="H11818" s="41">
        <v>2.5719746207797378E-4</v>
      </c>
      <c r="I11818" s="42">
        <v>196.2557091727962</v>
      </c>
      <c r="J11818" s="41">
        <v>2.6944444444444444E-4</v>
      </c>
      <c r="K11818" s="42">
        <v>5.580079032181545</v>
      </c>
      <c r="L11818" s="41">
        <v>2.5719746207797378E-4</v>
      </c>
      <c r="M11818" s="42">
        <v>5.2816093887922557</v>
      </c>
    </row>
    <row r="11819" spans="1:13" x14ac:dyDescent="0.2">
      <c r="A11819" s="84">
        <v>360</v>
      </c>
      <c r="B11819" s="85">
        <v>45142</v>
      </c>
      <c r="C11819" s="105">
        <v>15.61</v>
      </c>
      <c r="F11819" s="96">
        <v>3.8</v>
      </c>
      <c r="G11819" s="91">
        <v>9.7050000000000001</v>
      </c>
      <c r="H11819" s="41">
        <v>2.5732409968370895E-4</v>
      </c>
      <c r="I11819" s="42">
        <v>196.30621049646689</v>
      </c>
      <c r="J11819" s="41">
        <v>2.6958333333333332E-4</v>
      </c>
      <c r="K11819" s="42">
        <v>5.580348615514878</v>
      </c>
      <c r="L11819" s="41">
        <v>2.5732409968370895E-4</v>
      </c>
      <c r="M11819" s="42">
        <v>5.2818667128919392</v>
      </c>
    </row>
    <row r="11820" spans="1:13" x14ac:dyDescent="0.2">
      <c r="A11820" s="84">
        <v>360</v>
      </c>
      <c r="B11820" s="85">
        <v>45143</v>
      </c>
      <c r="C11820" s="105">
        <v>15.61</v>
      </c>
      <c r="F11820" s="96">
        <v>3.8</v>
      </c>
      <c r="G11820" s="91">
        <v>9.7050000000000001</v>
      </c>
      <c r="H11820" s="41">
        <v>2.5732409968370895E-4</v>
      </c>
      <c r="I11820" s="42">
        <v>196.35672481534522</v>
      </c>
      <c r="J11820" s="41">
        <v>2.6958333333333332E-4</v>
      </c>
      <c r="K11820" s="42">
        <v>5.5806181988482111</v>
      </c>
      <c r="L11820" s="41">
        <v>2.5732409968370895E-4</v>
      </c>
      <c r="M11820" s="42">
        <v>5.2821240369916227</v>
      </c>
    </row>
    <row r="11821" spans="1:13" x14ac:dyDescent="0.2">
      <c r="A11821" s="84">
        <v>360</v>
      </c>
      <c r="B11821" s="85">
        <v>45144</v>
      </c>
      <c r="C11821" s="105">
        <v>15.61</v>
      </c>
      <c r="F11821" s="96">
        <v>3.8</v>
      </c>
      <c r="G11821" s="91">
        <v>9.7050000000000001</v>
      </c>
      <c r="H11821" s="41">
        <v>2.5732409968370895E-4</v>
      </c>
      <c r="I11821" s="42">
        <v>196.40725213277517</v>
      </c>
      <c r="J11821" s="41">
        <v>2.6958333333333332E-4</v>
      </c>
      <c r="K11821" s="42">
        <v>5.5808877821815441</v>
      </c>
      <c r="L11821" s="41">
        <v>2.5732409968370895E-4</v>
      </c>
      <c r="M11821" s="42">
        <v>5.2823813610913062</v>
      </c>
    </row>
    <row r="11822" spans="1:13" x14ac:dyDescent="0.2">
      <c r="A11822" s="84">
        <v>360</v>
      </c>
      <c r="B11822" s="85">
        <v>45145</v>
      </c>
      <c r="C11822" s="105">
        <v>15.62</v>
      </c>
      <c r="F11822" s="96">
        <v>3.79</v>
      </c>
      <c r="G11822" s="91">
        <v>9.7050000000000001</v>
      </c>
      <c r="H11822" s="41">
        <v>2.5732409968370895E-4</v>
      </c>
      <c r="I11822" s="42">
        <v>196.45779245210159</v>
      </c>
      <c r="J11822" s="41">
        <v>2.6958333333333332E-4</v>
      </c>
      <c r="K11822" s="42">
        <v>5.5811573655148772</v>
      </c>
      <c r="L11822" s="41">
        <v>2.5732409968370895E-4</v>
      </c>
      <c r="M11822" s="42">
        <v>5.2826386851909897</v>
      </c>
    </row>
    <row r="11823" spans="1:13" x14ac:dyDescent="0.2">
      <c r="A11823" s="84">
        <v>360</v>
      </c>
      <c r="B11823" s="85">
        <v>45146</v>
      </c>
      <c r="C11823" s="105">
        <v>15.61</v>
      </c>
      <c r="F11823" s="96">
        <v>3.86</v>
      </c>
      <c r="G11823" s="91">
        <v>9.7349999999999994</v>
      </c>
      <c r="H11823" s="41">
        <v>2.5808380447034374E-4</v>
      </c>
      <c r="I11823" s="42">
        <v>196.50849502659548</v>
      </c>
      <c r="J11823" s="41">
        <v>2.7041666666666664E-4</v>
      </c>
      <c r="K11823" s="42">
        <v>5.5814277821815441</v>
      </c>
      <c r="L11823" s="41">
        <v>2.5808380447034374E-4</v>
      </c>
      <c r="M11823" s="42">
        <v>5.2828967689954602</v>
      </c>
    </row>
    <row r="11824" spans="1:13" x14ac:dyDescent="0.2">
      <c r="A11824" s="84">
        <v>360</v>
      </c>
      <c r="B11824" s="85">
        <v>45147</v>
      </c>
      <c r="C11824" s="105">
        <v>15.64</v>
      </c>
      <c r="F11824" s="96">
        <v>3.9</v>
      </c>
      <c r="G11824" s="91">
        <v>9.77</v>
      </c>
      <c r="H11824" s="41">
        <v>2.5896986499374108E-4</v>
      </c>
      <c r="I11824" s="42">
        <v>196.55938480502263</v>
      </c>
      <c r="J11824" s="41">
        <v>2.7138888888888888E-4</v>
      </c>
      <c r="K11824" s="42">
        <v>5.5816991710704329</v>
      </c>
      <c r="L11824" s="41">
        <v>2.5896986499374108E-4</v>
      </c>
      <c r="M11824" s="42">
        <v>5.2831557388604544</v>
      </c>
    </row>
    <row r="11825" spans="1:13" x14ac:dyDescent="0.2">
      <c r="A11825" s="84">
        <v>360</v>
      </c>
      <c r="B11825" s="85">
        <v>45148</v>
      </c>
      <c r="C11825" s="105">
        <v>15.65</v>
      </c>
      <c r="F11825" s="96">
        <v>3.92</v>
      </c>
      <c r="G11825" s="91">
        <v>9.7850000000000001</v>
      </c>
      <c r="H11825" s="41">
        <v>2.5934951897621517E-4</v>
      </c>
      <c r="I11825" s="42">
        <v>196.61036238692208</v>
      </c>
      <c r="J11825" s="41">
        <v>2.7180555555555557E-4</v>
      </c>
      <c r="K11825" s="42">
        <v>5.5819709766259882</v>
      </c>
      <c r="L11825" s="41">
        <v>2.5934951897621517E-4</v>
      </c>
      <c r="M11825" s="42">
        <v>5.2834150883794306</v>
      </c>
    </row>
    <row r="11826" spans="1:13" x14ac:dyDescent="0.2">
      <c r="A11826" s="84">
        <v>360</v>
      </c>
      <c r="B11826" s="85">
        <v>45149</v>
      </c>
      <c r="C11826" s="105">
        <v>15.65</v>
      </c>
      <c r="F11826" s="96">
        <v>3.89</v>
      </c>
      <c r="G11826" s="91">
        <v>9.77</v>
      </c>
      <c r="H11826" s="41">
        <v>2.5896986499374108E-4</v>
      </c>
      <c r="I11826" s="42">
        <v>196.6612785459258</v>
      </c>
      <c r="J11826" s="41">
        <v>2.7138888888888888E-4</v>
      </c>
      <c r="K11826" s="42">
        <v>5.582242365514877</v>
      </c>
      <c r="L11826" s="41">
        <v>2.5896986499374108E-4</v>
      </c>
      <c r="M11826" s="42">
        <v>5.2836740582444239</v>
      </c>
    </row>
    <row r="11827" spans="1:13" x14ac:dyDescent="0.2">
      <c r="A11827" s="84">
        <v>360</v>
      </c>
      <c r="B11827" s="85">
        <v>45150</v>
      </c>
      <c r="C11827" s="105">
        <v>15.65</v>
      </c>
      <c r="F11827" s="96">
        <v>3.89</v>
      </c>
      <c r="G11827" s="91">
        <v>9.77</v>
      </c>
      <c r="H11827" s="41">
        <v>2.5896986499374108E-4</v>
      </c>
      <c r="I11827" s="42">
        <v>196.71220789068033</v>
      </c>
      <c r="J11827" s="41">
        <v>2.7138888888888888E-4</v>
      </c>
      <c r="K11827" s="42">
        <v>5.5825137544037657</v>
      </c>
      <c r="L11827" s="41">
        <v>2.5896986499374108E-4</v>
      </c>
      <c r="M11827" s="42">
        <v>5.2839330281094181</v>
      </c>
    </row>
    <row r="11828" spans="1:13" x14ac:dyDescent="0.2">
      <c r="A11828" s="84">
        <v>360</v>
      </c>
      <c r="B11828" s="85">
        <v>45151</v>
      </c>
      <c r="C11828" s="105">
        <v>15.65</v>
      </c>
      <c r="F11828" s="96">
        <v>3.89</v>
      </c>
      <c r="G11828" s="91">
        <v>9.77</v>
      </c>
      <c r="H11828" s="41">
        <v>2.5896986499374108E-4</v>
      </c>
      <c r="I11828" s="42">
        <v>196.76315042460041</v>
      </c>
      <c r="J11828" s="41">
        <v>2.7138888888888888E-4</v>
      </c>
      <c r="K11828" s="42">
        <v>5.5827851432926545</v>
      </c>
      <c r="L11828" s="41">
        <v>2.5896986499374108E-4</v>
      </c>
      <c r="M11828" s="42">
        <v>5.2841919979744123</v>
      </c>
    </row>
    <row r="11829" spans="1:13" x14ac:dyDescent="0.2">
      <c r="A11829" s="84">
        <v>360</v>
      </c>
      <c r="B11829" s="85">
        <v>45152</v>
      </c>
      <c r="C11829" s="105">
        <v>15.7</v>
      </c>
      <c r="F11829" s="96">
        <v>3.97</v>
      </c>
      <c r="G11829" s="91">
        <v>9.8349999999999991</v>
      </c>
      <c r="H11829" s="41">
        <v>2.6061465876225931E-4</v>
      </c>
      <c r="I11829" s="42">
        <v>196.8144297859053</v>
      </c>
      <c r="J11829" s="41">
        <v>2.731944444444444E-4</v>
      </c>
      <c r="K11829" s="42">
        <v>5.583058337737099</v>
      </c>
      <c r="L11829" s="41">
        <v>2.6061465876225931E-4</v>
      </c>
      <c r="M11829" s="42">
        <v>5.2844526126331743</v>
      </c>
    </row>
    <row r="11830" spans="1:13" x14ac:dyDescent="0.2">
      <c r="A11830" s="84">
        <v>360</v>
      </c>
      <c r="B11830" s="85">
        <v>45153</v>
      </c>
      <c r="C11830" s="105">
        <v>15.74</v>
      </c>
      <c r="F11830" s="96">
        <v>3.96</v>
      </c>
      <c r="G11830" s="91">
        <v>9.85</v>
      </c>
      <c r="H11830" s="41">
        <v>2.6099408870594587E-4</v>
      </c>
      <c r="I11830" s="42">
        <v>196.86579718865147</v>
      </c>
      <c r="J11830" s="41">
        <v>2.7361111111111108E-4</v>
      </c>
      <c r="K11830" s="42">
        <v>5.58333194884821</v>
      </c>
      <c r="L11830" s="41">
        <v>2.6099408870594587E-4</v>
      </c>
      <c r="M11830" s="42">
        <v>5.2847136067218798</v>
      </c>
    </row>
    <row r="11831" spans="1:13" x14ac:dyDescent="0.2">
      <c r="A11831" s="84">
        <v>360</v>
      </c>
      <c r="B11831" s="85">
        <v>45154</v>
      </c>
      <c r="C11831" s="105">
        <v>15.79</v>
      </c>
      <c r="F11831" s="96">
        <v>3.94</v>
      </c>
      <c r="G11831" s="91">
        <v>9.8650000000000002</v>
      </c>
      <c r="H11831" s="41">
        <v>2.6137346698584807E-4</v>
      </c>
      <c r="I11831" s="42">
        <v>196.91725268459359</v>
      </c>
      <c r="J11831" s="41">
        <v>2.7402777777777777E-4</v>
      </c>
      <c r="K11831" s="42">
        <v>5.5836059766259876</v>
      </c>
      <c r="L11831" s="41">
        <v>2.6137346698584807E-4</v>
      </c>
      <c r="M11831" s="42">
        <v>5.2849749801888652</v>
      </c>
    </row>
    <row r="11832" spans="1:13" x14ac:dyDescent="0.2">
      <c r="A11832" s="84">
        <v>360</v>
      </c>
      <c r="B11832" s="85">
        <v>45155</v>
      </c>
      <c r="C11832" s="105">
        <v>15.74</v>
      </c>
      <c r="F11832" s="96">
        <v>3.95</v>
      </c>
      <c r="G11832" s="91">
        <v>9.8450000000000006</v>
      </c>
      <c r="H11832" s="41">
        <v>2.6086761779908763E-4</v>
      </c>
      <c r="I11832" s="42">
        <v>196.96862201920496</v>
      </c>
      <c r="J11832" s="41">
        <v>2.7347222222222226E-4</v>
      </c>
      <c r="K11832" s="42">
        <v>5.5838794488482097</v>
      </c>
      <c r="L11832" s="41">
        <v>2.6086761779908763E-4</v>
      </c>
      <c r="M11832" s="42">
        <v>5.2852358478066641</v>
      </c>
    </row>
    <row r="11833" spans="1:13" x14ac:dyDescent="0.2">
      <c r="A11833" s="84">
        <v>360</v>
      </c>
      <c r="B11833" s="85">
        <v>45156</v>
      </c>
      <c r="C11833" s="105">
        <v>15.72</v>
      </c>
      <c r="F11833" s="96">
        <v>3.93</v>
      </c>
      <c r="G11833" s="91">
        <v>9.8250000000000011</v>
      </c>
      <c r="H11833" s="41">
        <v>2.6036167675758115E-4</v>
      </c>
      <c r="I11833" s="42">
        <v>197.0199050999025</v>
      </c>
      <c r="J11833" s="41">
        <v>2.729166666666667E-4</v>
      </c>
      <c r="K11833" s="42">
        <v>5.5841523655148766</v>
      </c>
      <c r="L11833" s="41">
        <v>2.6036167675758115E-4</v>
      </c>
      <c r="M11833" s="42">
        <v>5.2854962094834219</v>
      </c>
    </row>
    <row r="11834" spans="1:13" x14ac:dyDescent="0.2">
      <c r="A11834" s="84">
        <v>360</v>
      </c>
      <c r="B11834" s="85">
        <v>45157</v>
      </c>
      <c r="C11834" s="105">
        <v>15.72</v>
      </c>
      <c r="F11834" s="96">
        <v>3.93</v>
      </c>
      <c r="G11834" s="91">
        <v>9.8250000000000011</v>
      </c>
      <c r="H11834" s="41">
        <v>2.6036167675758115E-4</v>
      </c>
      <c r="I11834" s="42">
        <v>197.07120153274894</v>
      </c>
      <c r="J11834" s="41">
        <v>2.729166666666667E-4</v>
      </c>
      <c r="K11834" s="42">
        <v>5.5844252821815434</v>
      </c>
      <c r="L11834" s="41">
        <v>2.6036167675758115E-4</v>
      </c>
      <c r="M11834" s="42">
        <v>5.2857565711601797</v>
      </c>
    </row>
    <row r="11835" spans="1:13" x14ac:dyDescent="0.2">
      <c r="A11835" s="84">
        <v>360</v>
      </c>
      <c r="B11835" s="85">
        <v>45158</v>
      </c>
      <c r="C11835" s="105">
        <v>15.72</v>
      </c>
      <c r="F11835" s="96">
        <v>3.93</v>
      </c>
      <c r="G11835" s="91">
        <v>9.8250000000000011</v>
      </c>
      <c r="H11835" s="41">
        <v>2.6036167675758115E-4</v>
      </c>
      <c r="I11835" s="42">
        <v>197.12251132122063</v>
      </c>
      <c r="J11835" s="41">
        <v>2.729166666666667E-4</v>
      </c>
      <c r="K11835" s="42">
        <v>5.5846981988482103</v>
      </c>
      <c r="L11835" s="41">
        <v>2.6036167675758115E-4</v>
      </c>
      <c r="M11835" s="42">
        <v>5.2860169328369375</v>
      </c>
    </row>
    <row r="11836" spans="1:13" x14ac:dyDescent="0.2">
      <c r="A11836" s="84">
        <v>360</v>
      </c>
      <c r="B11836" s="85">
        <v>45159</v>
      </c>
      <c r="C11836" s="105">
        <v>15.71</v>
      </c>
      <c r="F11836" s="96">
        <v>3.94</v>
      </c>
      <c r="G11836" s="91">
        <v>9.8250000000000011</v>
      </c>
      <c r="H11836" s="41">
        <v>2.6036167675758115E-4</v>
      </c>
      <c r="I11836" s="42">
        <v>197.17383446879489</v>
      </c>
      <c r="J11836" s="41">
        <v>2.729166666666667E-4</v>
      </c>
      <c r="K11836" s="42">
        <v>5.5849711155148771</v>
      </c>
      <c r="L11836" s="41">
        <v>2.6036167675758115E-4</v>
      </c>
      <c r="M11836" s="42">
        <v>5.2862772945136953</v>
      </c>
    </row>
    <row r="11837" spans="1:13" x14ac:dyDescent="0.2">
      <c r="A11837" s="84">
        <v>360</v>
      </c>
      <c r="B11837" s="85">
        <v>45160</v>
      </c>
      <c r="C11837" s="105">
        <v>15.86</v>
      </c>
      <c r="F11837" s="96">
        <v>3.98</v>
      </c>
      <c r="G11837" s="91">
        <v>9.92</v>
      </c>
      <c r="H11837" s="41">
        <v>2.6276407889525011E-4</v>
      </c>
      <c r="I11837" s="42">
        <v>197.22564466979134</v>
      </c>
      <c r="J11837" s="41">
        <v>2.7555555555555558E-4</v>
      </c>
      <c r="K11837" s="42">
        <v>5.5852466710704327</v>
      </c>
      <c r="L11837" s="41">
        <v>2.6276407889525011E-4</v>
      </c>
      <c r="M11837" s="42">
        <v>5.2865400585925908</v>
      </c>
    </row>
    <row r="11838" spans="1:13" x14ac:dyDescent="0.2">
      <c r="A11838" s="84">
        <v>360</v>
      </c>
      <c r="B11838" s="85">
        <v>45161</v>
      </c>
      <c r="C11838" s="105">
        <v>15.85</v>
      </c>
      <c r="F11838" s="96">
        <v>3.97</v>
      </c>
      <c r="G11838" s="91">
        <v>9.91</v>
      </c>
      <c r="H11838" s="41">
        <v>2.6251129198451295E-4</v>
      </c>
      <c r="I11838" s="42">
        <v>197.27741862858608</v>
      </c>
      <c r="J11838" s="41">
        <v>2.7527777777777777E-4</v>
      </c>
      <c r="K11838" s="42">
        <v>5.5855219488482106</v>
      </c>
      <c r="L11838" s="41">
        <v>2.6251129198451295E-4</v>
      </c>
      <c r="M11838" s="42">
        <v>5.2868025698845749</v>
      </c>
    </row>
    <row r="11839" spans="1:13" x14ac:dyDescent="0.2">
      <c r="A11839" s="84">
        <v>360</v>
      </c>
      <c r="B11839" s="85">
        <v>45162</v>
      </c>
      <c r="C11839" s="105">
        <v>15.89</v>
      </c>
      <c r="F11839" s="96">
        <v>3.98</v>
      </c>
      <c r="G11839" s="91">
        <v>9.9350000000000005</v>
      </c>
      <c r="H11839" s="41">
        <v>2.6314321626430548E-4</v>
      </c>
      <c r="I11839" s="42">
        <v>197.32933084302033</v>
      </c>
      <c r="J11839" s="41">
        <v>2.7597222222222221E-4</v>
      </c>
      <c r="K11839" s="42">
        <v>5.5857979210704327</v>
      </c>
      <c r="L11839" s="41">
        <v>2.6314321626430548E-4</v>
      </c>
      <c r="M11839" s="42">
        <v>5.2870657131008389</v>
      </c>
    </row>
    <row r="11840" spans="1:13" x14ac:dyDescent="0.2">
      <c r="A11840" s="84">
        <v>360</v>
      </c>
      <c r="B11840" s="85">
        <v>45163</v>
      </c>
      <c r="C11840" s="105">
        <v>15.9</v>
      </c>
      <c r="F11840" s="96">
        <v>3.95</v>
      </c>
      <c r="G11840" s="91">
        <v>9.9250000000000007</v>
      </c>
      <c r="H11840" s="41">
        <v>2.6289046375072012E-4</v>
      </c>
      <c r="I11840" s="42">
        <v>197.38120684231728</v>
      </c>
      <c r="J11840" s="41">
        <v>2.7569444444444446E-4</v>
      </c>
      <c r="K11840" s="42">
        <v>5.5860736155148771</v>
      </c>
      <c r="L11840" s="41">
        <v>2.6289046375072012E-4</v>
      </c>
      <c r="M11840" s="42">
        <v>5.2873286035645899</v>
      </c>
    </row>
    <row r="11841" spans="1:13" x14ac:dyDescent="0.2">
      <c r="A11841" s="84">
        <v>360</v>
      </c>
      <c r="B11841" s="85">
        <v>45164</v>
      </c>
      <c r="C11841" s="105">
        <v>15.9</v>
      </c>
      <c r="F11841" s="96">
        <v>3.95</v>
      </c>
      <c r="G11841" s="91">
        <v>9.9250000000000007</v>
      </c>
      <c r="H11841" s="41">
        <v>2.6289046375072012E-4</v>
      </c>
      <c r="I11841" s="42">
        <v>197.43309647931974</v>
      </c>
      <c r="J11841" s="41">
        <v>2.7569444444444446E-4</v>
      </c>
      <c r="K11841" s="42">
        <v>5.5863493099593216</v>
      </c>
      <c r="L11841" s="41">
        <v>2.6289046375072012E-4</v>
      </c>
      <c r="M11841" s="42">
        <v>5.2875914940283408</v>
      </c>
    </row>
    <row r="11842" spans="1:13" x14ac:dyDescent="0.2">
      <c r="A11842" s="84">
        <v>360</v>
      </c>
      <c r="B11842" s="85">
        <v>45165</v>
      </c>
      <c r="C11842" s="105">
        <v>15.9</v>
      </c>
      <c r="F11842" s="96">
        <v>3.95</v>
      </c>
      <c r="G11842" s="91">
        <v>9.9250000000000007</v>
      </c>
      <c r="H11842" s="41">
        <v>2.6289046375072012E-4</v>
      </c>
      <c r="I11842" s="42">
        <v>197.48499975761294</v>
      </c>
      <c r="J11842" s="41">
        <v>2.7569444444444446E-4</v>
      </c>
      <c r="K11842" s="42">
        <v>5.586625004403766</v>
      </c>
      <c r="L11842" s="41">
        <v>2.6289046375072012E-4</v>
      </c>
      <c r="M11842" s="42">
        <v>5.2878543844920918</v>
      </c>
    </row>
    <row r="11843" spans="1:13" x14ac:dyDescent="0.2">
      <c r="A11843" s="84">
        <v>360</v>
      </c>
      <c r="B11843" s="85">
        <v>45166</v>
      </c>
      <c r="C11843" s="105">
        <v>15.95</v>
      </c>
      <c r="F11843" s="96">
        <v>3.97</v>
      </c>
      <c r="G11843" s="91">
        <v>9.9599999999999991</v>
      </c>
      <c r="H11843" s="41">
        <v>2.6377499725538378E-4</v>
      </c>
      <c r="I11843" s="42">
        <v>197.53709136288199</v>
      </c>
      <c r="J11843" s="41">
        <v>2.7666666666666665E-4</v>
      </c>
      <c r="K11843" s="42">
        <v>5.5869016710704322</v>
      </c>
      <c r="L11843" s="41">
        <v>2.6377499725538378E-4</v>
      </c>
      <c r="M11843" s="42">
        <v>5.2881181594893469</v>
      </c>
    </row>
    <row r="11844" spans="1:13" x14ac:dyDescent="0.2">
      <c r="A11844" s="84">
        <v>360</v>
      </c>
      <c r="B11844" s="85">
        <v>45167</v>
      </c>
      <c r="C11844" s="105">
        <v>16.010000000000002</v>
      </c>
      <c r="F11844" s="96">
        <v>3.93</v>
      </c>
      <c r="G11844" s="91">
        <v>9.9700000000000006</v>
      </c>
      <c r="H11844" s="41">
        <v>2.6402766954558565E-4</v>
      </c>
      <c r="I11844" s="42">
        <v>197.58924662076336</v>
      </c>
      <c r="J11844" s="41">
        <v>2.7694444444444446E-4</v>
      </c>
      <c r="K11844" s="42">
        <v>5.587178615514877</v>
      </c>
      <c r="L11844" s="41">
        <v>2.6402766954558565E-4</v>
      </c>
      <c r="M11844" s="42">
        <v>5.2883821871588923</v>
      </c>
    </row>
    <row r="11845" spans="1:13" x14ac:dyDescent="0.2">
      <c r="A11845" s="84">
        <v>360</v>
      </c>
      <c r="B11845" s="85">
        <v>45168</v>
      </c>
      <c r="C11845" s="105">
        <v>16.010000000000002</v>
      </c>
      <c r="F11845" s="96">
        <v>3.93</v>
      </c>
      <c r="G11845" s="91">
        <v>9.9700000000000006</v>
      </c>
      <c r="H11845" s="41">
        <v>2.6402766954558565E-4</v>
      </c>
      <c r="I11845" s="42">
        <v>197.64141564907592</v>
      </c>
      <c r="J11845" s="41">
        <v>2.7694444444444446E-4</v>
      </c>
      <c r="K11845" s="42">
        <v>5.5874555599593219</v>
      </c>
      <c r="L11845" s="41">
        <v>2.6402766954558565E-4</v>
      </c>
      <c r="M11845" s="42">
        <v>5.2886462148284377</v>
      </c>
    </row>
    <row r="11846" spans="1:13" x14ac:dyDescent="0.2">
      <c r="A11846" s="84">
        <v>360</v>
      </c>
      <c r="B11846" s="85">
        <v>45169</v>
      </c>
      <c r="C11846" s="105">
        <v>16.02</v>
      </c>
      <c r="F11846" s="96">
        <v>3.94</v>
      </c>
      <c r="G11846" s="91">
        <v>9.98</v>
      </c>
      <c r="H11846" s="41">
        <v>2.6428031892411497E-4</v>
      </c>
      <c r="I11846" s="42">
        <v>197.69364838543626</v>
      </c>
      <c r="J11846" s="41">
        <v>2.7722222222222221E-4</v>
      </c>
      <c r="K11846" s="42">
        <v>5.5877327821815443</v>
      </c>
      <c r="L11846" s="41">
        <v>2.6428031892411497E-4</v>
      </c>
      <c r="M11846" s="42">
        <v>5.2889104951473618</v>
      </c>
    </row>
    <row r="11847" spans="1:13" x14ac:dyDescent="0.2">
      <c r="A11847" s="84">
        <v>360</v>
      </c>
      <c r="B11847" s="85">
        <v>45170</v>
      </c>
      <c r="C11847" s="105">
        <v>16.059999999999999</v>
      </c>
      <c r="F11847" s="96">
        <v>4.03</v>
      </c>
      <c r="G11847" s="91">
        <v>10.045</v>
      </c>
      <c r="H11847" s="41">
        <v>2.6592198170138914E-4</v>
      </c>
      <c r="I11847" s="42">
        <v>197.74621947218469</v>
      </c>
      <c r="J11847" s="41">
        <v>2.7902777777777778E-4</v>
      </c>
      <c r="K11847" s="42">
        <v>5.5880118099593226</v>
      </c>
      <c r="L11847" s="41">
        <v>2.6592198170138914E-4</v>
      </c>
      <c r="M11847" s="42">
        <v>5.2891764171290632</v>
      </c>
    </row>
    <row r="11848" spans="1:13" x14ac:dyDescent="0.2">
      <c r="A11848" s="84">
        <v>360</v>
      </c>
      <c r="B11848" s="85">
        <v>45171</v>
      </c>
      <c r="C11848" s="105">
        <v>16.059999999999999</v>
      </c>
      <c r="F11848" s="96">
        <v>4.03</v>
      </c>
      <c r="G11848" s="91">
        <v>10.045</v>
      </c>
      <c r="H11848" s="41">
        <v>2.6592198170138914E-4</v>
      </c>
      <c r="I11848" s="42">
        <v>197.79880453874068</v>
      </c>
      <c r="J11848" s="41">
        <v>2.7902777777777778E-4</v>
      </c>
      <c r="K11848" s="42">
        <v>5.5882908377371008</v>
      </c>
      <c r="L11848" s="41">
        <v>2.6592198170138914E-4</v>
      </c>
      <c r="M11848" s="42">
        <v>5.2894423391107646</v>
      </c>
    </row>
    <row r="11849" spans="1:13" x14ac:dyDescent="0.2">
      <c r="A11849" s="84">
        <v>360</v>
      </c>
      <c r="B11849" s="85">
        <v>45172</v>
      </c>
      <c r="C11849" s="105">
        <v>16.059999999999999</v>
      </c>
      <c r="F11849" s="96">
        <v>4.03</v>
      </c>
      <c r="G11849" s="91">
        <v>10.045</v>
      </c>
      <c r="H11849" s="41">
        <v>2.6592198170138914E-4</v>
      </c>
      <c r="I11849" s="42">
        <v>197.8514035888218</v>
      </c>
      <c r="J11849" s="41">
        <v>2.7902777777777778E-4</v>
      </c>
      <c r="K11849" s="42">
        <v>5.588569865514879</v>
      </c>
      <c r="L11849" s="41">
        <v>2.6592198170138914E-4</v>
      </c>
      <c r="M11849" s="42">
        <v>5.2897082610924659</v>
      </c>
    </row>
    <row r="11850" spans="1:13" x14ac:dyDescent="0.2">
      <c r="A11850" s="84">
        <v>360</v>
      </c>
      <c r="B11850" s="85">
        <v>45173</v>
      </c>
      <c r="C11850" s="105">
        <v>16</v>
      </c>
      <c r="F11850" s="96">
        <v>3.79</v>
      </c>
      <c r="G11850" s="91">
        <v>9.8949999999999996</v>
      </c>
      <c r="H11850" s="41">
        <v>2.621320686111428E-4</v>
      </c>
      <c r="I11850" s="42">
        <v>197.90326678652215</v>
      </c>
      <c r="J11850" s="41">
        <v>2.7486111111111109E-4</v>
      </c>
      <c r="K11850" s="42">
        <v>5.5888447266259904</v>
      </c>
      <c r="L11850" s="41">
        <v>2.621320686111428E-4</v>
      </c>
      <c r="M11850" s="42">
        <v>5.2899703931610773</v>
      </c>
    </row>
    <row r="11851" spans="1:13" x14ac:dyDescent="0.2">
      <c r="A11851" s="84">
        <v>360</v>
      </c>
      <c r="B11851" s="85">
        <v>45174</v>
      </c>
      <c r="C11851" s="105">
        <v>16.010000000000002</v>
      </c>
      <c r="F11851" s="96">
        <v>3.85</v>
      </c>
      <c r="G11851" s="91">
        <v>9.9300000000000015</v>
      </c>
      <c r="H11851" s="41">
        <v>2.6301684287344251E-4</v>
      </c>
      <c r="I11851" s="42">
        <v>197.9553186789467</v>
      </c>
      <c r="J11851" s="41">
        <v>2.7583333333333339E-4</v>
      </c>
      <c r="K11851" s="42">
        <v>5.5891205599593237</v>
      </c>
      <c r="L11851" s="41">
        <v>2.6301684287344251E-4</v>
      </c>
      <c r="M11851" s="42">
        <v>5.2902334100039505</v>
      </c>
    </row>
    <row r="11852" spans="1:13" x14ac:dyDescent="0.2">
      <c r="A11852" s="84">
        <v>360</v>
      </c>
      <c r="B11852" s="85">
        <v>45175</v>
      </c>
      <c r="C11852" s="105">
        <v>15.93</v>
      </c>
      <c r="F11852" s="96">
        <v>3.89</v>
      </c>
      <c r="G11852" s="91">
        <v>9.91</v>
      </c>
      <c r="H11852" s="41">
        <v>2.6251129198451295E-4</v>
      </c>
      <c r="I11852" s="42">
        <v>198.00728418540831</v>
      </c>
      <c r="J11852" s="41">
        <v>2.7527777777777777E-4</v>
      </c>
      <c r="K11852" s="42">
        <v>5.5893958377371016</v>
      </c>
      <c r="L11852" s="41">
        <v>2.6251129198451295E-4</v>
      </c>
      <c r="M11852" s="42">
        <v>5.2904959212959355</v>
      </c>
    </row>
    <row r="11853" spans="1:13" x14ac:dyDescent="0.2">
      <c r="A11853" s="84">
        <v>360</v>
      </c>
      <c r="B11853" s="85">
        <v>45176</v>
      </c>
      <c r="C11853" s="105">
        <v>15.9</v>
      </c>
      <c r="F11853" s="96">
        <v>3.91</v>
      </c>
      <c r="G11853" s="91">
        <v>9.9050000000000011</v>
      </c>
      <c r="H11853" s="41">
        <v>2.6238488992813558E-4</v>
      </c>
      <c r="I11853" s="42">
        <v>198.05923830487427</v>
      </c>
      <c r="J11853" s="41">
        <v>2.7513888888888889E-4</v>
      </c>
      <c r="K11853" s="42">
        <v>5.5896709766259907</v>
      </c>
      <c r="L11853" s="41">
        <v>2.6238488992813558E-4</v>
      </c>
      <c r="M11853" s="42">
        <v>5.2907583061858636</v>
      </c>
    </row>
    <row r="11854" spans="1:13" x14ac:dyDescent="0.2">
      <c r="A11854" s="84">
        <v>360</v>
      </c>
      <c r="B11854" s="85">
        <v>45177</v>
      </c>
      <c r="C11854" s="105">
        <v>15.88</v>
      </c>
      <c r="F11854" s="96">
        <v>3.91</v>
      </c>
      <c r="G11854" s="91">
        <v>9.8949999999999996</v>
      </c>
      <c r="H11854" s="41">
        <v>2.621320686111428E-4</v>
      </c>
      <c r="I11854" s="42">
        <v>198.11115598271869</v>
      </c>
      <c r="J11854" s="41">
        <v>2.7486111111111109E-4</v>
      </c>
      <c r="K11854" s="42">
        <v>5.5899458377371021</v>
      </c>
      <c r="L11854" s="41">
        <v>2.621320686111428E-4</v>
      </c>
      <c r="M11854" s="42">
        <v>5.291020438254475</v>
      </c>
    </row>
    <row r="11855" spans="1:13" x14ac:dyDescent="0.2">
      <c r="A11855" s="84">
        <v>360</v>
      </c>
      <c r="B11855" s="85">
        <v>45178</v>
      </c>
      <c r="C11855" s="105">
        <v>15.88</v>
      </c>
      <c r="F11855" s="96">
        <v>3.91</v>
      </c>
      <c r="G11855" s="91">
        <v>9.8949999999999996</v>
      </c>
      <c r="H11855" s="41">
        <v>2.621320686111428E-4</v>
      </c>
      <c r="I11855" s="42">
        <v>198.16308726985139</v>
      </c>
      <c r="J11855" s="41">
        <v>2.7486111111111109E-4</v>
      </c>
      <c r="K11855" s="42">
        <v>5.5902206988482135</v>
      </c>
      <c r="L11855" s="41">
        <v>2.621320686111428E-4</v>
      </c>
      <c r="M11855" s="42">
        <v>5.2912825703230864</v>
      </c>
    </row>
    <row r="11856" spans="1:13" x14ac:dyDescent="0.2">
      <c r="A11856" s="84">
        <v>360</v>
      </c>
      <c r="B11856" s="85">
        <v>45179</v>
      </c>
      <c r="C11856" s="105">
        <v>15.88</v>
      </c>
      <c r="F11856" s="96">
        <v>3.91</v>
      </c>
      <c r="G11856" s="91">
        <v>9.8949999999999996</v>
      </c>
      <c r="H11856" s="41">
        <v>2.621320686111428E-4</v>
      </c>
      <c r="I11856" s="42">
        <v>198.21503216983982</v>
      </c>
      <c r="J11856" s="41">
        <v>2.7486111111111109E-4</v>
      </c>
      <c r="K11856" s="42">
        <v>5.5904955599593249</v>
      </c>
      <c r="L11856" s="41">
        <v>2.621320686111428E-4</v>
      </c>
      <c r="M11856" s="42">
        <v>5.2915447023916977</v>
      </c>
    </row>
    <row r="11857" spans="1:13" x14ac:dyDescent="0.2">
      <c r="A11857" s="84">
        <v>360</v>
      </c>
      <c r="B11857" s="85">
        <v>45180</v>
      </c>
      <c r="C11857" s="105">
        <v>15.95</v>
      </c>
      <c r="F11857" s="96">
        <v>3.95</v>
      </c>
      <c r="G11857" s="91">
        <v>9.9499999999999993</v>
      </c>
      <c r="H11857" s="41">
        <v>2.635223020492905E-4</v>
      </c>
      <c r="I11857" s="42">
        <v>198.26726625141799</v>
      </c>
      <c r="J11857" s="41">
        <v>2.7638888888888884E-4</v>
      </c>
      <c r="K11857" s="42">
        <v>5.5907719488482135</v>
      </c>
      <c r="L11857" s="41">
        <v>2.635223020492905E-4</v>
      </c>
      <c r="M11857" s="42">
        <v>5.2918082246937468</v>
      </c>
    </row>
    <row r="11858" spans="1:13" x14ac:dyDescent="0.2">
      <c r="A11858" s="84">
        <v>360</v>
      </c>
      <c r="B11858" s="85">
        <v>45181</v>
      </c>
      <c r="C11858" s="105">
        <v>16.010000000000002</v>
      </c>
      <c r="F11858" s="96">
        <v>3.97</v>
      </c>
      <c r="G11858" s="91">
        <v>9.99</v>
      </c>
      <c r="H11858" s="41">
        <v>2.6453294539519057E-4</v>
      </c>
      <c r="I11858" s="42">
        <v>198.31971447533493</v>
      </c>
      <c r="J11858" s="41">
        <v>2.7750000000000002E-4</v>
      </c>
      <c r="K11858" s="42">
        <v>5.5910494488482136</v>
      </c>
      <c r="L11858" s="41">
        <v>2.6453294539519057E-4</v>
      </c>
      <c r="M11858" s="42">
        <v>5.2920727576391418</v>
      </c>
    </row>
    <row r="11859" spans="1:13" x14ac:dyDescent="0.2">
      <c r="A11859" s="84">
        <v>360</v>
      </c>
      <c r="B11859" s="85">
        <v>45182</v>
      </c>
      <c r="C11859" s="105">
        <v>16.010000000000002</v>
      </c>
      <c r="F11859" s="96">
        <v>3.97</v>
      </c>
      <c r="G11859" s="91">
        <v>9.99</v>
      </c>
      <c r="H11859" s="41">
        <v>2.6453294539519057E-4</v>
      </c>
      <c r="I11859" s="42">
        <v>198.37217657353503</v>
      </c>
      <c r="J11859" s="41">
        <v>2.7750000000000002E-4</v>
      </c>
      <c r="K11859" s="42">
        <v>5.5913269488482138</v>
      </c>
      <c r="L11859" s="41">
        <v>2.6453294539519057E-4</v>
      </c>
      <c r="M11859" s="42">
        <v>5.2923372905845367</v>
      </c>
    </row>
    <row r="11860" spans="1:13" x14ac:dyDescent="0.2">
      <c r="A11860" s="84">
        <v>360</v>
      </c>
      <c r="B11860" s="85">
        <v>45183</v>
      </c>
      <c r="C11860" s="105">
        <v>16.010000000000002</v>
      </c>
      <c r="F11860" s="96">
        <v>3.98</v>
      </c>
      <c r="G11860" s="91">
        <v>9.995000000000001</v>
      </c>
      <c r="H11860" s="41">
        <v>2.6465925004170998E-4</v>
      </c>
      <c r="I11860" s="42">
        <v>198.42467760501611</v>
      </c>
      <c r="J11860" s="41">
        <v>2.776388888888889E-4</v>
      </c>
      <c r="K11860" s="42">
        <v>5.5916045877371028</v>
      </c>
      <c r="L11860" s="41">
        <v>2.6465925004170998E-4</v>
      </c>
      <c r="M11860" s="42">
        <v>5.2926019498345784</v>
      </c>
    </row>
    <row r="11861" spans="1:13" x14ac:dyDescent="0.2">
      <c r="A11861" s="84">
        <v>360</v>
      </c>
      <c r="B11861" s="85">
        <v>45184</v>
      </c>
      <c r="C11861" s="105">
        <v>16</v>
      </c>
      <c r="F11861" s="96">
        <v>3.97</v>
      </c>
      <c r="G11861" s="91">
        <v>9.9849999999999994</v>
      </c>
      <c r="H11861" s="41">
        <v>2.6440663502280692E-4</v>
      </c>
      <c r="I11861" s="42">
        <v>198.47714240632715</v>
      </c>
      <c r="J11861" s="41">
        <v>2.7736111111111109E-4</v>
      </c>
      <c r="K11861" s="42">
        <v>5.5918819488482141</v>
      </c>
      <c r="L11861" s="41">
        <v>2.6440663502280692E-4</v>
      </c>
      <c r="M11861" s="42">
        <v>5.2928663564696015</v>
      </c>
    </row>
    <row r="11862" spans="1:13" x14ac:dyDescent="0.2">
      <c r="A11862" s="84">
        <v>360</v>
      </c>
      <c r="B11862" s="85">
        <v>45185</v>
      </c>
      <c r="C11862" s="105">
        <v>16</v>
      </c>
      <c r="F11862" s="96">
        <v>3.97</v>
      </c>
      <c r="G11862" s="91">
        <v>9.9849999999999994</v>
      </c>
      <c r="H11862" s="41">
        <v>2.6440663502280692E-4</v>
      </c>
      <c r="I11862" s="42">
        <v>198.52962107967974</v>
      </c>
      <c r="J11862" s="41">
        <v>2.7736111111111109E-4</v>
      </c>
      <c r="K11862" s="42">
        <v>5.5921593099593254</v>
      </c>
      <c r="L11862" s="41">
        <v>2.6440663502280692E-4</v>
      </c>
      <c r="M11862" s="42">
        <v>5.2931307631046245</v>
      </c>
    </row>
    <row r="11863" spans="1:13" x14ac:dyDescent="0.2">
      <c r="A11863" s="84">
        <v>360</v>
      </c>
      <c r="B11863" s="85">
        <v>45186</v>
      </c>
      <c r="C11863" s="105">
        <v>16</v>
      </c>
      <c r="F11863" s="96">
        <v>3.97</v>
      </c>
      <c r="G11863" s="91">
        <v>9.9849999999999994</v>
      </c>
      <c r="H11863" s="41">
        <v>2.6440663502280692E-4</v>
      </c>
      <c r="I11863" s="42">
        <v>198.58211362874178</v>
      </c>
      <c r="J11863" s="41">
        <v>2.7736111111111109E-4</v>
      </c>
      <c r="K11863" s="42">
        <v>5.5924366710704367</v>
      </c>
      <c r="L11863" s="41">
        <v>2.6440663502280692E-4</v>
      </c>
      <c r="M11863" s="42">
        <v>5.2933951697396475</v>
      </c>
    </row>
    <row r="11864" spans="1:13" x14ac:dyDescent="0.2">
      <c r="A11864" s="84">
        <v>360</v>
      </c>
      <c r="B11864" s="85">
        <v>45187</v>
      </c>
      <c r="C11864" s="105">
        <v>15.99</v>
      </c>
      <c r="F11864" s="96">
        <v>3.97</v>
      </c>
      <c r="G11864" s="91">
        <v>9.98</v>
      </c>
      <c r="H11864" s="41">
        <v>2.6428031892411497E-4</v>
      </c>
      <c r="I11864" s="42">
        <v>198.6345949730642</v>
      </c>
      <c r="J11864" s="41">
        <v>2.7722222222222221E-4</v>
      </c>
      <c r="K11864" s="42">
        <v>5.5927138932926592</v>
      </c>
      <c r="L11864" s="41">
        <v>2.6428031892411497E-4</v>
      </c>
      <c r="M11864" s="42">
        <v>5.2936594500585716</v>
      </c>
    </row>
    <row r="11865" spans="1:13" x14ac:dyDescent="0.2">
      <c r="A11865" s="84">
        <v>360</v>
      </c>
      <c r="B11865" s="85">
        <v>45188</v>
      </c>
      <c r="C11865" s="105">
        <v>15.97</v>
      </c>
      <c r="F11865" s="96">
        <v>3.97</v>
      </c>
      <c r="G11865" s="91">
        <v>9.9700000000000006</v>
      </c>
      <c r="H11865" s="41">
        <v>2.6402766954558565E-4</v>
      </c>
      <c r="I11865" s="42">
        <v>198.68704000226606</v>
      </c>
      <c r="J11865" s="41">
        <v>2.7694444444444446E-4</v>
      </c>
      <c r="K11865" s="42">
        <v>5.592990837737104</v>
      </c>
      <c r="L11865" s="41">
        <v>2.6402766954558565E-4</v>
      </c>
      <c r="M11865" s="42">
        <v>5.293923477728117</v>
      </c>
    </row>
    <row r="11866" spans="1:13" x14ac:dyDescent="0.2">
      <c r="A11866" s="84">
        <v>360</v>
      </c>
      <c r="B11866" s="85">
        <v>45189</v>
      </c>
      <c r="C11866" s="105">
        <v>15.92</v>
      </c>
      <c r="F11866" s="96">
        <v>3.97</v>
      </c>
      <c r="G11866" s="91">
        <v>9.9450000000000003</v>
      </c>
      <c r="H11866" s="41">
        <v>2.6339594585156334E-4</v>
      </c>
      <c r="I11866" s="42">
        <v>198.73937336309589</v>
      </c>
      <c r="J11866" s="41">
        <v>2.7625000000000002E-4</v>
      </c>
      <c r="K11866" s="42">
        <v>5.5932670877371038</v>
      </c>
      <c r="L11866" s="41">
        <v>2.6339594585156334E-4</v>
      </c>
      <c r="M11866" s="42">
        <v>5.2941868736739686</v>
      </c>
    </row>
    <row r="11867" spans="1:13" x14ac:dyDescent="0.2">
      <c r="A11867" s="84">
        <v>360</v>
      </c>
      <c r="B11867" s="85">
        <v>45190</v>
      </c>
      <c r="C11867" s="105">
        <v>15.83</v>
      </c>
      <c r="F11867" s="96">
        <v>4</v>
      </c>
      <c r="G11867" s="91">
        <v>9.9149999999999991</v>
      </c>
      <c r="H11867" s="41">
        <v>2.626376883065884E-4</v>
      </c>
      <c r="I11867" s="42">
        <v>198.79156981269148</v>
      </c>
      <c r="J11867" s="41">
        <v>2.7541666666666665E-4</v>
      </c>
      <c r="K11867" s="42">
        <v>5.5935425044037705</v>
      </c>
      <c r="L11867" s="41">
        <v>2.626376883065884E-4</v>
      </c>
      <c r="M11867" s="42">
        <v>5.2944495113622754</v>
      </c>
    </row>
    <row r="11868" spans="1:13" x14ac:dyDescent="0.2">
      <c r="A11868" s="84">
        <v>360</v>
      </c>
      <c r="B11868" s="85">
        <v>45191</v>
      </c>
      <c r="C11868" s="105">
        <v>15.82</v>
      </c>
      <c r="F11868" s="96">
        <v>3.97</v>
      </c>
      <c r="G11868" s="91">
        <v>9.8949999999999996</v>
      </c>
      <c r="H11868" s="41">
        <v>2.621320686111428E-4</v>
      </c>
      <c r="I11868" s="42">
        <v>198.84367945810894</v>
      </c>
      <c r="J11868" s="41">
        <v>2.7486111111111109E-4</v>
      </c>
      <c r="K11868" s="42">
        <v>5.593817365514882</v>
      </c>
      <c r="L11868" s="41">
        <v>2.621320686111428E-4</v>
      </c>
      <c r="M11868" s="42">
        <v>5.2947116434308867</v>
      </c>
    </row>
    <row r="11869" spans="1:13" x14ac:dyDescent="0.2">
      <c r="A11869" s="84">
        <v>360</v>
      </c>
      <c r="B11869" s="85">
        <v>45192</v>
      </c>
      <c r="C11869" s="105">
        <v>15.82</v>
      </c>
      <c r="F11869" s="96">
        <v>3.97</v>
      </c>
      <c r="G11869" s="91">
        <v>9.8949999999999996</v>
      </c>
      <c r="H11869" s="41">
        <v>2.621320686111428E-4</v>
      </c>
      <c r="I11869" s="42">
        <v>198.89580276313555</v>
      </c>
      <c r="J11869" s="41">
        <v>2.7486111111111109E-4</v>
      </c>
      <c r="K11869" s="42">
        <v>5.5940922266259934</v>
      </c>
      <c r="L11869" s="41">
        <v>2.621320686111428E-4</v>
      </c>
      <c r="M11869" s="42">
        <v>5.2949737754994981</v>
      </c>
    </row>
    <row r="11870" spans="1:13" x14ac:dyDescent="0.2">
      <c r="A11870" s="84">
        <v>360</v>
      </c>
      <c r="B11870" s="85">
        <v>45193</v>
      </c>
      <c r="C11870" s="105">
        <v>15.82</v>
      </c>
      <c r="F11870" s="96">
        <v>3.97</v>
      </c>
      <c r="G11870" s="91">
        <v>9.8949999999999996</v>
      </c>
      <c r="H11870" s="41">
        <v>2.621320686111428E-4</v>
      </c>
      <c r="I11870" s="42">
        <v>198.94793973135194</v>
      </c>
      <c r="J11870" s="41">
        <v>2.7486111111111109E-4</v>
      </c>
      <c r="K11870" s="42">
        <v>5.5943670877371048</v>
      </c>
      <c r="L11870" s="41">
        <v>2.621320686111428E-4</v>
      </c>
      <c r="M11870" s="42">
        <v>5.2952359075681095</v>
      </c>
    </row>
    <row r="11871" spans="1:13" x14ac:dyDescent="0.2">
      <c r="A11871" s="84">
        <v>360</v>
      </c>
      <c r="B11871" s="85">
        <v>45194</v>
      </c>
      <c r="C11871" s="105">
        <v>15.86</v>
      </c>
      <c r="F11871" s="96">
        <v>3.99</v>
      </c>
      <c r="G11871" s="91">
        <v>9.9250000000000007</v>
      </c>
      <c r="H11871" s="41">
        <v>2.6289046375072012E-4</v>
      </c>
      <c r="I11871" s="42">
        <v>199.00024124749015</v>
      </c>
      <c r="J11871" s="41">
        <v>2.7569444444444446E-4</v>
      </c>
      <c r="K11871" s="42">
        <v>5.5946427821815492</v>
      </c>
      <c r="L11871" s="41">
        <v>2.6289046375072012E-4</v>
      </c>
      <c r="M11871" s="42">
        <v>5.2954987980318604</v>
      </c>
    </row>
    <row r="11872" spans="1:13" x14ac:dyDescent="0.2">
      <c r="A11872" s="84">
        <v>360</v>
      </c>
      <c r="B11872" s="85">
        <v>45195</v>
      </c>
      <c r="C11872" s="105">
        <v>15.98</v>
      </c>
      <c r="F11872" s="96">
        <v>3.96</v>
      </c>
      <c r="G11872" s="91">
        <v>9.9700000000000006</v>
      </c>
      <c r="H11872" s="41">
        <v>2.6402766954558565E-4</v>
      </c>
      <c r="I11872" s="42">
        <v>199.05278281742574</v>
      </c>
      <c r="J11872" s="41">
        <v>2.7694444444444446E-4</v>
      </c>
      <c r="K11872" s="42">
        <v>5.594919726625994</v>
      </c>
      <c r="L11872" s="41">
        <v>2.6402766954558565E-4</v>
      </c>
      <c r="M11872" s="42">
        <v>5.2957628257014058</v>
      </c>
    </row>
    <row r="11873" spans="1:13" x14ac:dyDescent="0.2">
      <c r="A11873" s="84">
        <v>360</v>
      </c>
      <c r="B11873" s="85">
        <v>45196</v>
      </c>
      <c r="C11873" s="105">
        <v>15.97</v>
      </c>
      <c r="F11873" s="96">
        <v>4.08</v>
      </c>
      <c r="G11873" s="91">
        <v>10.025</v>
      </c>
      <c r="H11873" s="41">
        <v>2.6541695770787577E-4</v>
      </c>
      <c r="I11873" s="42">
        <v>199.10561480146441</v>
      </c>
      <c r="J11873" s="41">
        <v>2.7847222222222222E-4</v>
      </c>
      <c r="K11873" s="42">
        <v>5.595198198848216</v>
      </c>
      <c r="L11873" s="41">
        <v>2.6541695770787577E-4</v>
      </c>
      <c r="M11873" s="42">
        <v>5.2960282426591139</v>
      </c>
    </row>
    <row r="11874" spans="1:13" x14ac:dyDescent="0.2">
      <c r="A11874" s="84">
        <v>360</v>
      </c>
      <c r="B11874" s="85">
        <v>45197</v>
      </c>
      <c r="C11874" s="105">
        <v>15.98</v>
      </c>
      <c r="F11874" s="96">
        <v>4.0999999999999996</v>
      </c>
      <c r="G11874" s="91">
        <v>10.039999999999999</v>
      </c>
      <c r="H11874" s="41">
        <v>2.6579573428442416E-4</v>
      </c>
      <c r="I11874" s="42">
        <v>199.15853622455072</v>
      </c>
      <c r="J11874" s="41">
        <v>2.7888888888888885E-4</v>
      </c>
      <c r="K11874" s="42">
        <v>5.5954770877371045</v>
      </c>
      <c r="L11874" s="41">
        <v>2.6579573428442416E-4</v>
      </c>
      <c r="M11874" s="42">
        <v>5.2962940383933983</v>
      </c>
    </row>
    <row r="11875" spans="1:13" x14ac:dyDescent="0.2">
      <c r="A11875" s="84">
        <v>360</v>
      </c>
      <c r="B11875" s="85">
        <v>45198</v>
      </c>
      <c r="C11875" s="105">
        <v>15.97</v>
      </c>
      <c r="F11875" s="96">
        <v>3.95</v>
      </c>
      <c r="G11875" s="91">
        <v>9.9600000000000009</v>
      </c>
      <c r="H11875" s="41">
        <v>2.6377499725538378E-4</v>
      </c>
      <c r="I11875" s="42">
        <v>199.21106926689674</v>
      </c>
      <c r="J11875" s="41">
        <v>2.7666666666666671E-4</v>
      </c>
      <c r="K11875" s="42">
        <v>5.5957537544037708</v>
      </c>
      <c r="L11875" s="41">
        <v>2.6377499725538378E-4</v>
      </c>
      <c r="M11875" s="42">
        <v>5.2965578133906535</v>
      </c>
    </row>
    <row r="11876" spans="1:13" x14ac:dyDescent="0.2">
      <c r="A11876" s="84">
        <v>360</v>
      </c>
      <c r="B11876" s="85">
        <v>45199</v>
      </c>
      <c r="C11876" s="105">
        <v>15.97</v>
      </c>
      <c r="F11876" s="96">
        <v>3.95</v>
      </c>
      <c r="G11876" s="91">
        <v>9.9600000000000009</v>
      </c>
      <c r="H11876" s="41">
        <v>2.6377499725538378E-4</v>
      </c>
      <c r="I11876" s="42">
        <v>199.26361616614585</v>
      </c>
      <c r="J11876" s="41">
        <v>2.7666666666666671E-4</v>
      </c>
      <c r="K11876" s="42">
        <v>5.596030421070437</v>
      </c>
      <c r="L11876" s="41">
        <v>2.6377499725538378E-4</v>
      </c>
      <c r="M11876" s="42">
        <v>5.2968215883879086</v>
      </c>
    </row>
    <row r="11877" spans="1:13" x14ac:dyDescent="0.2">
      <c r="A11877" s="84">
        <v>360</v>
      </c>
      <c r="B11877" s="85">
        <v>45200</v>
      </c>
      <c r="C11877" s="105">
        <v>15.97</v>
      </c>
      <c r="F11877" s="96">
        <v>3.95</v>
      </c>
      <c r="G11877" s="91">
        <v>9.9600000000000009</v>
      </c>
      <c r="H11877" s="41">
        <v>2.6377499725538378E-4</v>
      </c>
      <c r="I11877" s="42">
        <v>199.31617692595319</v>
      </c>
      <c r="J11877" s="41">
        <v>2.7666666666666671E-4</v>
      </c>
      <c r="K11877" s="42">
        <v>5.5963070877371033</v>
      </c>
      <c r="L11877" s="41">
        <v>2.6377499725538378E-4</v>
      </c>
      <c r="M11877" s="42">
        <v>5.2970853633851638</v>
      </c>
    </row>
    <row r="11878" spans="1:13" x14ac:dyDescent="0.2">
      <c r="A11878" s="84">
        <v>360</v>
      </c>
      <c r="B11878" s="85">
        <v>45201</v>
      </c>
      <c r="C11878" s="105">
        <v>16</v>
      </c>
      <c r="F11878" s="96">
        <v>4.01</v>
      </c>
      <c r="G11878" s="91">
        <v>10.004999999999999</v>
      </c>
      <c r="H11878" s="41">
        <v>2.6491184215937658E-4</v>
      </c>
      <c r="I11878" s="42">
        <v>199.36897814155481</v>
      </c>
      <c r="J11878" s="41">
        <v>2.7791666666666665E-4</v>
      </c>
      <c r="K11878" s="42">
        <v>5.5965850044037699</v>
      </c>
      <c r="L11878" s="41">
        <v>2.6491184215937658E-4</v>
      </c>
      <c r="M11878" s="42">
        <v>5.2973502752273234</v>
      </c>
    </row>
    <row r="11879" spans="1:13" x14ac:dyDescent="0.2">
      <c r="A11879" s="84">
        <v>360</v>
      </c>
      <c r="B11879" s="85">
        <v>45202</v>
      </c>
      <c r="C11879" s="105">
        <v>15.99</v>
      </c>
      <c r="F11879" s="96">
        <v>3.86</v>
      </c>
      <c r="G11879" s="91">
        <v>9.9250000000000007</v>
      </c>
      <c r="H11879" s="41">
        <v>2.6289046375072012E-4</v>
      </c>
      <c r="I11879" s="42">
        <v>199.42139034467596</v>
      </c>
      <c r="J11879" s="41">
        <v>2.7569444444444446E-4</v>
      </c>
      <c r="K11879" s="42">
        <v>5.5968606988482144</v>
      </c>
      <c r="L11879" s="41">
        <v>2.6289046375072012E-4</v>
      </c>
      <c r="M11879" s="42">
        <v>5.2976131656910743</v>
      </c>
    </row>
    <row r="11880" spans="1:13" x14ac:dyDescent="0.2">
      <c r="A11880" s="84">
        <v>360</v>
      </c>
      <c r="B11880" s="85">
        <v>45203</v>
      </c>
      <c r="C11880" s="105">
        <v>15.97</v>
      </c>
      <c r="F11880" s="96">
        <v>3.89</v>
      </c>
      <c r="G11880" s="91">
        <v>9.93</v>
      </c>
      <c r="H11880" s="41">
        <v>2.6301684287344251E-4</v>
      </c>
      <c r="I11880" s="42">
        <v>199.47384152916584</v>
      </c>
      <c r="J11880" s="41">
        <v>2.7583333333333333E-4</v>
      </c>
      <c r="K11880" s="42">
        <v>5.5971365321815476</v>
      </c>
      <c r="L11880" s="41">
        <v>2.6301684287344251E-4</v>
      </c>
      <c r="M11880" s="42">
        <v>5.2978761825339475</v>
      </c>
    </row>
    <row r="11881" spans="1:13" x14ac:dyDescent="0.2">
      <c r="A11881" s="84">
        <v>360</v>
      </c>
      <c r="B11881" s="85">
        <v>45204</v>
      </c>
      <c r="C11881" s="105">
        <v>15.96</v>
      </c>
      <c r="F11881" s="96">
        <v>3.89</v>
      </c>
      <c r="G11881" s="91">
        <v>9.9250000000000007</v>
      </c>
      <c r="H11881" s="41">
        <v>2.6289046375072012E-4</v>
      </c>
      <c r="I11881" s="42">
        <v>199.52628129987158</v>
      </c>
      <c r="J11881" s="41">
        <v>2.7569444444444446E-4</v>
      </c>
      <c r="K11881" s="42">
        <v>5.597412226625992</v>
      </c>
      <c r="L11881" s="41">
        <v>2.6289046375072012E-4</v>
      </c>
      <c r="M11881" s="42">
        <v>5.2981390729976985</v>
      </c>
    </row>
    <row r="11882" spans="1:13" x14ac:dyDescent="0.2">
      <c r="A11882" s="84">
        <v>360</v>
      </c>
      <c r="B11882" s="85">
        <v>45205</v>
      </c>
      <c r="C11882" s="105">
        <v>15.9</v>
      </c>
      <c r="F11882" s="96">
        <v>3.9</v>
      </c>
      <c r="G11882" s="91">
        <v>9.9</v>
      </c>
      <c r="H11882" s="41">
        <v>2.6225848213723424E-4</v>
      </c>
      <c r="I11882" s="42">
        <v>199.57860875955177</v>
      </c>
      <c r="J11882" s="41">
        <v>2.7500000000000002E-4</v>
      </c>
      <c r="K11882" s="42">
        <v>5.5976872266259923</v>
      </c>
      <c r="L11882" s="41">
        <v>2.6225848213723424E-4</v>
      </c>
      <c r="M11882" s="42">
        <v>5.2984013314798357</v>
      </c>
    </row>
    <row r="11883" spans="1:13" x14ac:dyDescent="0.2">
      <c r="A11883" s="84">
        <v>360</v>
      </c>
      <c r="B11883" s="85">
        <v>45206</v>
      </c>
      <c r="C11883" s="105">
        <v>15.9</v>
      </c>
      <c r="F11883" s="96">
        <v>3.9</v>
      </c>
      <c r="G11883" s="91">
        <v>9.9</v>
      </c>
      <c r="H11883" s="41">
        <v>2.6225848213723424E-4</v>
      </c>
      <c r="I11883" s="42">
        <v>199.63094994255212</v>
      </c>
      <c r="J11883" s="41">
        <v>2.7500000000000002E-4</v>
      </c>
      <c r="K11883" s="42">
        <v>5.5979622266259925</v>
      </c>
      <c r="L11883" s="41">
        <v>2.6225848213723424E-4</v>
      </c>
      <c r="M11883" s="42">
        <v>5.298663589961973</v>
      </c>
    </row>
    <row r="11884" spans="1:13" x14ac:dyDescent="0.2">
      <c r="A11884" s="84">
        <v>360</v>
      </c>
      <c r="B11884" s="85">
        <v>45207</v>
      </c>
      <c r="C11884" s="105">
        <v>15.9</v>
      </c>
      <c r="F11884" s="96">
        <v>3.9</v>
      </c>
      <c r="G11884" s="91">
        <v>9.9</v>
      </c>
      <c r="H11884" s="41">
        <v>2.6225848213723424E-4</v>
      </c>
      <c r="I11884" s="42">
        <v>199.68330485247168</v>
      </c>
      <c r="J11884" s="41">
        <v>2.7500000000000002E-4</v>
      </c>
      <c r="K11884" s="42">
        <v>5.5982372266259928</v>
      </c>
      <c r="L11884" s="41">
        <v>2.6225848213723424E-4</v>
      </c>
      <c r="M11884" s="42">
        <v>5.2989258484441102</v>
      </c>
    </row>
    <row r="11885" spans="1:13" x14ac:dyDescent="0.2">
      <c r="A11885" s="84">
        <v>360</v>
      </c>
      <c r="B11885" s="85">
        <v>45208</v>
      </c>
      <c r="C11885" s="105">
        <v>15.88</v>
      </c>
      <c r="F11885" s="96">
        <v>3.91</v>
      </c>
      <c r="G11885" s="91">
        <v>9.8949999999999996</v>
      </c>
      <c r="H11885" s="41">
        <v>2.621320686111428E-4</v>
      </c>
      <c r="I11885" s="42">
        <v>199.73564825023976</v>
      </c>
      <c r="J11885" s="41">
        <v>2.7486111111111109E-4</v>
      </c>
      <c r="K11885" s="42">
        <v>5.5985120877371042</v>
      </c>
      <c r="L11885" s="41">
        <v>2.621320686111428E-4</v>
      </c>
      <c r="M11885" s="42">
        <v>5.2991879805127216</v>
      </c>
    </row>
    <row r="11886" spans="1:13" x14ac:dyDescent="0.2">
      <c r="A11886" s="84">
        <v>360</v>
      </c>
      <c r="B11886" s="85">
        <v>45209</v>
      </c>
      <c r="C11886" s="105">
        <v>15.93</v>
      </c>
      <c r="F11886" s="96">
        <v>3.92</v>
      </c>
      <c r="G11886" s="91">
        <v>9.9250000000000007</v>
      </c>
      <c r="H11886" s="41">
        <v>2.6289046375072012E-4</v>
      </c>
      <c r="I11886" s="42">
        <v>199.78815684743583</v>
      </c>
      <c r="J11886" s="41">
        <v>2.7569444444444446E-4</v>
      </c>
      <c r="K11886" s="42">
        <v>5.5987877821815486</v>
      </c>
      <c r="L11886" s="41">
        <v>2.6289046375072012E-4</v>
      </c>
      <c r="M11886" s="42">
        <v>5.2994508709764725</v>
      </c>
    </row>
    <row r="11887" spans="1:13" x14ac:dyDescent="0.2">
      <c r="A11887" s="84">
        <v>360</v>
      </c>
      <c r="B11887" s="85">
        <v>45210</v>
      </c>
      <c r="C11887" s="105">
        <v>15.92</v>
      </c>
      <c r="F11887" s="96">
        <v>3.93</v>
      </c>
      <c r="G11887" s="91">
        <v>9.9250000000000007</v>
      </c>
      <c r="H11887" s="41">
        <v>2.6289046375072012E-4</v>
      </c>
      <c r="I11887" s="42">
        <v>199.84067924864135</v>
      </c>
      <c r="J11887" s="41">
        <v>2.7569444444444446E-4</v>
      </c>
      <c r="K11887" s="42">
        <v>5.599063476625993</v>
      </c>
      <c r="L11887" s="41">
        <v>2.6289046375072012E-4</v>
      </c>
      <c r="M11887" s="42">
        <v>5.2997137614402234</v>
      </c>
    </row>
    <row r="11888" spans="1:13" x14ac:dyDescent="0.2">
      <c r="A11888" s="84">
        <v>360</v>
      </c>
      <c r="B11888" s="85">
        <v>45211</v>
      </c>
      <c r="C11888" s="105">
        <v>15.93</v>
      </c>
      <c r="F11888" s="96">
        <v>3.93</v>
      </c>
      <c r="G11888" s="91">
        <v>9.93</v>
      </c>
      <c r="H11888" s="41">
        <v>2.6301684287344251E-4</v>
      </c>
      <c r="I11888" s="42">
        <v>199.893240713175</v>
      </c>
      <c r="J11888" s="41">
        <v>2.7583333333333333E-4</v>
      </c>
      <c r="K11888" s="42">
        <v>5.5993393099593263</v>
      </c>
      <c r="L11888" s="41">
        <v>2.6301684287344251E-4</v>
      </c>
      <c r="M11888" s="42">
        <v>5.2999767782830967</v>
      </c>
    </row>
    <row r="11889" spans="1:13" x14ac:dyDescent="0.2">
      <c r="A11889" s="84">
        <v>360</v>
      </c>
      <c r="B11889" s="85">
        <v>45212</v>
      </c>
      <c r="C11889" s="105">
        <v>15.94</v>
      </c>
      <c r="F11889" s="96">
        <v>3.92</v>
      </c>
      <c r="G11889" s="91">
        <v>9.93</v>
      </c>
      <c r="H11889" s="41">
        <v>2.6301684287344251E-4</v>
      </c>
      <c r="I11889" s="42">
        <v>199.94581600225914</v>
      </c>
      <c r="J11889" s="41">
        <v>2.7583333333333333E-4</v>
      </c>
      <c r="K11889" s="42">
        <v>5.5996151432926595</v>
      </c>
      <c r="L11889" s="41">
        <v>2.6301684287344251E-4</v>
      </c>
      <c r="M11889" s="42">
        <v>5.3002397951259699</v>
      </c>
    </row>
    <row r="11890" spans="1:13" x14ac:dyDescent="0.2">
      <c r="A11890" s="84">
        <v>360</v>
      </c>
      <c r="B11890" s="85">
        <v>45213</v>
      </c>
      <c r="C11890" s="105">
        <v>15.94</v>
      </c>
      <c r="F11890" s="96">
        <v>3.92</v>
      </c>
      <c r="G11890" s="91">
        <v>9.93</v>
      </c>
      <c r="H11890" s="41">
        <v>2.6301684287344251E-4</v>
      </c>
      <c r="I11890" s="42">
        <v>199.99840511952979</v>
      </c>
      <c r="J11890" s="41">
        <v>2.7583333333333333E-4</v>
      </c>
      <c r="K11890" s="42">
        <v>5.5998909766259928</v>
      </c>
      <c r="L11890" s="41">
        <v>2.6301684287344251E-4</v>
      </c>
      <c r="M11890" s="42">
        <v>5.3005028119688431</v>
      </c>
    </row>
    <row r="11891" spans="1:13" x14ac:dyDescent="0.2">
      <c r="A11891" s="84">
        <v>360</v>
      </c>
      <c r="B11891" s="85">
        <v>45214</v>
      </c>
      <c r="C11891" s="105">
        <v>15.94</v>
      </c>
      <c r="F11891" s="96">
        <v>3.92</v>
      </c>
      <c r="G11891" s="91">
        <v>9.93</v>
      </c>
      <c r="H11891" s="41">
        <v>2.6301684287344251E-4</v>
      </c>
      <c r="I11891" s="42">
        <v>200.05100806862404</v>
      </c>
      <c r="J11891" s="41">
        <v>2.7583333333333333E-4</v>
      </c>
      <c r="K11891" s="42">
        <v>5.600166809959326</v>
      </c>
      <c r="L11891" s="41">
        <v>2.6301684287344251E-4</v>
      </c>
      <c r="M11891" s="42">
        <v>5.3007658288117163</v>
      </c>
    </row>
    <row r="11892" spans="1:13" x14ac:dyDescent="0.2">
      <c r="A11892" s="84">
        <v>360</v>
      </c>
      <c r="B11892" s="85">
        <v>45215</v>
      </c>
      <c r="C11892" s="105">
        <v>15.95</v>
      </c>
      <c r="F11892" s="96">
        <v>3.93</v>
      </c>
      <c r="G11892" s="91">
        <v>9.94</v>
      </c>
      <c r="H11892" s="41">
        <v>2.6326958392353106E-4</v>
      </c>
      <c r="I11892" s="42">
        <v>200.10367541428175</v>
      </c>
      <c r="J11892" s="41">
        <v>2.7611111111111109E-4</v>
      </c>
      <c r="K11892" s="42">
        <v>5.600442921070437</v>
      </c>
      <c r="L11892" s="41">
        <v>2.6326958392353106E-4</v>
      </c>
      <c r="M11892" s="42">
        <v>5.3010290983956398</v>
      </c>
    </row>
    <row r="11893" spans="1:13" x14ac:dyDescent="0.2">
      <c r="A11893" s="84">
        <v>360</v>
      </c>
      <c r="B11893" s="85">
        <v>45216</v>
      </c>
      <c r="C11893" s="105">
        <v>15.95</v>
      </c>
      <c r="F11893" s="96">
        <v>3.94</v>
      </c>
      <c r="G11893" s="91">
        <v>9.9450000000000003</v>
      </c>
      <c r="H11893" s="41">
        <v>2.6339594585156334E-4</v>
      </c>
      <c r="I11893" s="42">
        <v>200.15638191113587</v>
      </c>
      <c r="J11893" s="41">
        <v>2.7625000000000002E-4</v>
      </c>
      <c r="K11893" s="42">
        <v>5.6007191710704367</v>
      </c>
      <c r="L11893" s="41">
        <v>2.6339594585156334E-4</v>
      </c>
      <c r="M11893" s="42">
        <v>5.3012924943414914</v>
      </c>
    </row>
    <row r="11894" spans="1:13" x14ac:dyDescent="0.2">
      <c r="A11894" s="84">
        <v>360</v>
      </c>
      <c r="B11894" s="85">
        <v>45217</v>
      </c>
      <c r="C11894" s="105">
        <v>15.92</v>
      </c>
      <c r="F11894" s="96">
        <v>3.93</v>
      </c>
      <c r="G11894" s="91">
        <v>9.9250000000000007</v>
      </c>
      <c r="H11894" s="41">
        <v>2.6289046375072012E-4</v>
      </c>
      <c r="I11894" s="42">
        <v>200.20900111519916</v>
      </c>
      <c r="J11894" s="41">
        <v>2.7569444444444446E-4</v>
      </c>
      <c r="K11894" s="42">
        <v>5.6009948655148811</v>
      </c>
      <c r="L11894" s="41">
        <v>2.6289046375072012E-4</v>
      </c>
      <c r="M11894" s="42">
        <v>5.3015553848052424</v>
      </c>
    </row>
    <row r="11895" spans="1:13" x14ac:dyDescent="0.2">
      <c r="A11895" s="84">
        <v>360</v>
      </c>
      <c r="B11895" s="85">
        <v>45218</v>
      </c>
      <c r="C11895" s="105">
        <v>15.86</v>
      </c>
      <c r="F11895" s="96">
        <v>3.91</v>
      </c>
      <c r="G11895" s="91">
        <v>9.8849999999999998</v>
      </c>
      <c r="H11895" s="41">
        <v>2.6187922435116917E-4</v>
      </c>
      <c r="I11895" s="42">
        <v>200.26143169311933</v>
      </c>
      <c r="J11895" s="41">
        <v>2.7458333333333333E-4</v>
      </c>
      <c r="K11895" s="42">
        <v>5.6012694488482149</v>
      </c>
      <c r="L11895" s="41">
        <v>2.6187922435116917E-4</v>
      </c>
      <c r="M11895" s="42">
        <v>5.3018172640295935</v>
      </c>
    </row>
    <row r="11896" spans="1:13" x14ac:dyDescent="0.2">
      <c r="A11896" s="84">
        <v>360</v>
      </c>
      <c r="B11896" s="85">
        <v>45219</v>
      </c>
      <c r="C11896" s="105">
        <v>15.79</v>
      </c>
      <c r="F11896" s="96">
        <v>3.89</v>
      </c>
      <c r="G11896" s="91">
        <v>9.84</v>
      </c>
      <c r="H11896" s="41">
        <v>2.6074114115148816E-4</v>
      </c>
      <c r="I11896" s="42">
        <v>200.31364808734762</v>
      </c>
      <c r="J11896" s="41">
        <v>2.7333333333333333E-4</v>
      </c>
      <c r="K11896" s="42">
        <v>5.6015427821815482</v>
      </c>
      <c r="L11896" s="41">
        <v>2.6074114115148816E-4</v>
      </c>
      <c r="M11896" s="42">
        <v>5.3020780051707455</v>
      </c>
    </row>
    <row r="11897" spans="1:13" x14ac:dyDescent="0.2">
      <c r="A11897" s="84">
        <v>360</v>
      </c>
      <c r="B11897" s="85">
        <v>45220</v>
      </c>
      <c r="C11897" s="105">
        <v>15.79</v>
      </c>
      <c r="F11897" s="96">
        <v>3.89</v>
      </c>
      <c r="G11897" s="91">
        <v>9.84</v>
      </c>
      <c r="H11897" s="41">
        <v>2.6074114115148816E-4</v>
      </c>
      <c r="I11897" s="42">
        <v>200.36587809653813</v>
      </c>
      <c r="J11897" s="41">
        <v>2.7333333333333333E-4</v>
      </c>
      <c r="K11897" s="42">
        <v>5.6018161155148816</v>
      </c>
      <c r="L11897" s="41">
        <v>2.6074114115148816E-4</v>
      </c>
      <c r="M11897" s="42">
        <v>5.3023387463118965</v>
      </c>
    </row>
    <row r="11898" spans="1:13" x14ac:dyDescent="0.2">
      <c r="A11898" s="84">
        <v>360</v>
      </c>
      <c r="B11898" s="85">
        <v>45221</v>
      </c>
      <c r="C11898" s="105">
        <v>15.79</v>
      </c>
      <c r="F11898" s="96">
        <v>3.89</v>
      </c>
      <c r="G11898" s="91">
        <v>9.84</v>
      </c>
      <c r="H11898" s="41">
        <v>2.6074114115148816E-4</v>
      </c>
      <c r="I11898" s="42">
        <v>200.41812172424085</v>
      </c>
      <c r="J11898" s="41">
        <v>2.7333333333333333E-4</v>
      </c>
      <c r="K11898" s="42">
        <v>5.6020894488482149</v>
      </c>
      <c r="L11898" s="41">
        <v>2.6074114115148816E-4</v>
      </c>
      <c r="M11898" s="42">
        <v>5.3025994874530475</v>
      </c>
    </row>
    <row r="11899" spans="1:13" x14ac:dyDescent="0.2">
      <c r="A11899" s="84">
        <v>360</v>
      </c>
      <c r="B11899" s="85">
        <v>45222</v>
      </c>
      <c r="C11899" s="105">
        <v>15.78</v>
      </c>
      <c r="F11899" s="96">
        <v>3.89</v>
      </c>
      <c r="G11899" s="91">
        <v>9.8349999999999991</v>
      </c>
      <c r="H11899" s="41">
        <v>2.6061465876225931E-4</v>
      </c>
      <c r="I11899" s="42">
        <v>200.47035362464379</v>
      </c>
      <c r="J11899" s="41">
        <v>2.731944444444444E-4</v>
      </c>
      <c r="K11899" s="42">
        <v>5.6023626432926594</v>
      </c>
      <c r="L11899" s="41">
        <v>2.6061465876225931E-4</v>
      </c>
      <c r="M11899" s="42">
        <v>5.3028601021118096</v>
      </c>
    </row>
    <row r="11900" spans="1:13" x14ac:dyDescent="0.2">
      <c r="A11900" s="84">
        <v>360</v>
      </c>
      <c r="B11900" s="85">
        <v>45223</v>
      </c>
      <c r="C11900" s="105">
        <v>15.82</v>
      </c>
      <c r="F11900" s="96">
        <v>3.88</v>
      </c>
      <c r="G11900" s="91">
        <v>9.85</v>
      </c>
      <c r="H11900" s="41">
        <v>2.6099408870594587E-4</v>
      </c>
      <c r="I11900" s="42">
        <v>200.52267520190063</v>
      </c>
      <c r="J11900" s="41">
        <v>2.7361111111111108E-4</v>
      </c>
      <c r="K11900" s="42">
        <v>5.6026362544037704</v>
      </c>
      <c r="L11900" s="41">
        <v>2.6099408870594587E-4</v>
      </c>
      <c r="M11900" s="42">
        <v>5.3031210962005151</v>
      </c>
    </row>
    <row r="11901" spans="1:13" x14ac:dyDescent="0.2">
      <c r="A11901" s="84">
        <v>360</v>
      </c>
      <c r="B11901" s="85">
        <v>45224</v>
      </c>
      <c r="C11901" s="105">
        <v>15.85</v>
      </c>
      <c r="F11901" s="96">
        <v>3.87</v>
      </c>
      <c r="G11901" s="91">
        <v>9.86</v>
      </c>
      <c r="H11901" s="41">
        <v>2.6124701329877098E-4</v>
      </c>
      <c r="I11901" s="42">
        <v>200.5750611518958</v>
      </c>
      <c r="J11901" s="41">
        <v>2.7388888888888889E-4</v>
      </c>
      <c r="K11901" s="42">
        <v>5.6029101432926591</v>
      </c>
      <c r="L11901" s="41">
        <v>2.6124701329877098E-4</v>
      </c>
      <c r="M11901" s="42">
        <v>5.3033823432138139</v>
      </c>
    </row>
    <row r="11902" spans="1:13" x14ac:dyDescent="0.2">
      <c r="A11902" s="84">
        <v>360</v>
      </c>
      <c r="B11902" s="85">
        <v>45225</v>
      </c>
      <c r="C11902" s="105">
        <v>15.91</v>
      </c>
      <c r="F11902" s="96">
        <v>3.87</v>
      </c>
      <c r="G11902" s="91">
        <v>9.89</v>
      </c>
      <c r="H11902" s="41">
        <v>2.6200564934919512E-4</v>
      </c>
      <c r="I11902" s="42">
        <v>200.62761295103616</v>
      </c>
      <c r="J11902" s="41">
        <v>2.7472222222222226E-4</v>
      </c>
      <c r="K11902" s="42">
        <v>5.6031848655148817</v>
      </c>
      <c r="L11902" s="41">
        <v>2.6200564934919512E-4</v>
      </c>
      <c r="M11902" s="42">
        <v>5.3036443488631626</v>
      </c>
    </row>
    <row r="11903" spans="1:13" x14ac:dyDescent="0.2">
      <c r="A11903" s="84">
        <v>360</v>
      </c>
      <c r="B11903" s="85">
        <v>45226</v>
      </c>
      <c r="C11903" s="105">
        <v>15.93</v>
      </c>
      <c r="F11903" s="96">
        <v>3.84</v>
      </c>
      <c r="G11903" s="91">
        <v>9.8849999999999998</v>
      </c>
      <c r="H11903" s="41">
        <v>2.6187922435116917E-4</v>
      </c>
      <c r="I11903" s="42">
        <v>200.68015315469921</v>
      </c>
      <c r="J11903" s="41">
        <v>2.7458333333333333E-4</v>
      </c>
      <c r="K11903" s="42">
        <v>5.6034594488482155</v>
      </c>
      <c r="L11903" s="41">
        <v>2.6187922435116917E-4</v>
      </c>
      <c r="M11903" s="42">
        <v>5.3039062280875138</v>
      </c>
    </row>
    <row r="11904" spans="1:13" x14ac:dyDescent="0.2">
      <c r="A11904" s="84">
        <v>360</v>
      </c>
      <c r="B11904" s="85">
        <v>45227</v>
      </c>
      <c r="C11904" s="105">
        <v>15.93</v>
      </c>
      <c r="F11904" s="96">
        <v>3.84</v>
      </c>
      <c r="G11904" s="91">
        <v>9.8849999999999998</v>
      </c>
      <c r="H11904" s="41">
        <v>2.6187922435116917E-4</v>
      </c>
      <c r="I11904" s="42">
        <v>200.73270711755004</v>
      </c>
      <c r="J11904" s="41">
        <v>2.7458333333333333E-4</v>
      </c>
      <c r="K11904" s="42">
        <v>5.6037340321815492</v>
      </c>
      <c r="L11904" s="41">
        <v>2.6187922435116917E-4</v>
      </c>
      <c r="M11904" s="42">
        <v>5.3041681073118649</v>
      </c>
    </row>
    <row r="11905" spans="1:13" x14ac:dyDescent="0.2">
      <c r="A11905" s="84">
        <v>360</v>
      </c>
      <c r="B11905" s="85">
        <v>45228</v>
      </c>
      <c r="C11905" s="105">
        <v>15.93</v>
      </c>
      <c r="F11905" s="96">
        <v>3.84</v>
      </c>
      <c r="G11905" s="91">
        <v>9.8849999999999998</v>
      </c>
      <c r="H11905" s="41">
        <v>2.6187922435116917E-4</v>
      </c>
      <c r="I11905" s="42">
        <v>200.7852748431919</v>
      </c>
      <c r="J11905" s="41">
        <v>2.7458333333333333E-4</v>
      </c>
      <c r="K11905" s="42">
        <v>5.6040086155148829</v>
      </c>
      <c r="L11905" s="41">
        <v>2.6187922435116917E-4</v>
      </c>
      <c r="M11905" s="42">
        <v>5.3044299865362161</v>
      </c>
    </row>
    <row r="11906" spans="1:13" x14ac:dyDescent="0.2">
      <c r="A11906" s="84">
        <v>360</v>
      </c>
      <c r="B11906" s="85">
        <v>45229</v>
      </c>
      <c r="C11906" s="105">
        <v>15.96</v>
      </c>
      <c r="F11906" s="96">
        <v>3.84</v>
      </c>
      <c r="G11906" s="91">
        <v>9.9</v>
      </c>
      <c r="H11906" s="41">
        <v>2.6225848213723424E-4</v>
      </c>
      <c r="I11906" s="42">
        <v>200.83793248460779</v>
      </c>
      <c r="J11906" s="41">
        <v>2.7500000000000002E-4</v>
      </c>
      <c r="K11906" s="42">
        <v>5.6042836155148832</v>
      </c>
      <c r="L11906" s="41">
        <v>2.6225848213723424E-4</v>
      </c>
      <c r="M11906" s="42">
        <v>5.3046922450183533</v>
      </c>
    </row>
    <row r="11907" spans="1:13" x14ac:dyDescent="0.2">
      <c r="A11907" s="84">
        <v>360</v>
      </c>
      <c r="B11907" s="85">
        <v>45230</v>
      </c>
      <c r="C11907" s="105">
        <v>16.03</v>
      </c>
      <c r="F11907" s="96">
        <v>3.96</v>
      </c>
      <c r="G11907" s="91">
        <v>9.995000000000001</v>
      </c>
      <c r="H11907" s="41">
        <v>2.6465925004170998E-4</v>
      </c>
      <c r="I11907" s="42">
        <v>200.89108610119911</v>
      </c>
      <c r="J11907" s="41">
        <v>2.776388888888889E-4</v>
      </c>
      <c r="K11907" s="42">
        <v>5.6045612544037722</v>
      </c>
      <c r="L11907" s="41">
        <v>2.6465925004170998E-4</v>
      </c>
      <c r="M11907" s="42">
        <v>5.3049569042683951</v>
      </c>
    </row>
    <row r="11908" spans="1:13" x14ac:dyDescent="0.2">
      <c r="A11908" s="84">
        <v>360</v>
      </c>
      <c r="B11908" s="85">
        <v>45231</v>
      </c>
      <c r="C11908" s="105">
        <v>16.03</v>
      </c>
      <c r="F11908" s="96">
        <v>3.96</v>
      </c>
      <c r="G11908" s="91">
        <v>9.995000000000001</v>
      </c>
      <c r="H11908" s="41">
        <v>2.6465925004170998E-4</v>
      </c>
      <c r="I11908" s="42">
        <v>200.94425378538671</v>
      </c>
      <c r="J11908" s="41">
        <v>2.776388888888889E-4</v>
      </c>
      <c r="K11908" s="42">
        <v>5.6048388932926612</v>
      </c>
      <c r="L11908" s="41">
        <v>2.6465925004170998E-4</v>
      </c>
      <c r="M11908" s="42">
        <v>5.3052215635184368</v>
      </c>
    </row>
    <row r="11909" spans="1:13" x14ac:dyDescent="0.2">
      <c r="A11909" s="84">
        <v>360</v>
      </c>
      <c r="B11909" s="85">
        <v>45232</v>
      </c>
      <c r="C11909" s="105">
        <v>16.010000000000002</v>
      </c>
      <c r="F11909" s="96">
        <v>3.93</v>
      </c>
      <c r="G11909" s="91">
        <v>9.9700000000000006</v>
      </c>
      <c r="H11909" s="41">
        <v>2.6402766954558565E-4</v>
      </c>
      <c r="I11909" s="42">
        <v>200.99730862842225</v>
      </c>
      <c r="J11909" s="41">
        <v>2.7694444444444446E-4</v>
      </c>
      <c r="K11909" s="42">
        <v>5.605115837737106</v>
      </c>
      <c r="L11909" s="41">
        <v>2.6402766954558565E-4</v>
      </c>
      <c r="M11909" s="42">
        <v>5.3054855911879821</v>
      </c>
    </row>
    <row r="11910" spans="1:13" x14ac:dyDescent="0.2">
      <c r="A11910" s="84">
        <v>360</v>
      </c>
      <c r="B11910" s="85">
        <v>45233</v>
      </c>
      <c r="C11910" s="105">
        <v>15.98</v>
      </c>
      <c r="F11910" s="96">
        <v>3.54</v>
      </c>
      <c r="G11910" s="91">
        <v>9.76</v>
      </c>
      <c r="H11910" s="41">
        <v>2.5871673359589842E-4</v>
      </c>
      <c r="I11910" s="42">
        <v>201.04930999557214</v>
      </c>
      <c r="J11910" s="41">
        <v>2.7111111111111113E-4</v>
      </c>
      <c r="K11910" s="42">
        <v>5.6053869488482171</v>
      </c>
      <c r="L11910" s="41">
        <v>2.5871673359589842E-4</v>
      </c>
      <c r="M11910" s="42">
        <v>5.3057443079215778</v>
      </c>
    </row>
    <row r="11911" spans="1:13" x14ac:dyDescent="0.2">
      <c r="A11911" s="84">
        <v>360</v>
      </c>
      <c r="B11911" s="85">
        <v>45234</v>
      </c>
      <c r="C11911" s="105">
        <v>15.98</v>
      </c>
      <c r="F11911" s="96">
        <v>3.54</v>
      </c>
      <c r="G11911" s="91">
        <v>9.76</v>
      </c>
      <c r="H11911" s="41">
        <v>2.5871673359589842E-4</v>
      </c>
      <c r="I11911" s="42">
        <v>201.10132481634591</v>
      </c>
      <c r="J11911" s="41">
        <v>2.7111111111111113E-4</v>
      </c>
      <c r="K11911" s="42">
        <v>5.6056580599593282</v>
      </c>
      <c r="L11911" s="41">
        <v>2.5871673359589842E-4</v>
      </c>
      <c r="M11911" s="42">
        <v>5.3060030246551735</v>
      </c>
    </row>
    <row r="11912" spans="1:13" x14ac:dyDescent="0.2">
      <c r="A11912" s="84">
        <v>360</v>
      </c>
      <c r="B11912" s="85">
        <v>45235</v>
      </c>
      <c r="C11912" s="105">
        <v>15.98</v>
      </c>
      <c r="F11912" s="96">
        <v>3.54</v>
      </c>
      <c r="G11912" s="91">
        <v>9.76</v>
      </c>
      <c r="H11912" s="41">
        <v>2.5871673359589842E-4</v>
      </c>
      <c r="I11912" s="42">
        <v>201.1533530942242</v>
      </c>
      <c r="J11912" s="41">
        <v>2.7111111111111113E-4</v>
      </c>
      <c r="K11912" s="42">
        <v>5.6059291710704393</v>
      </c>
      <c r="L11912" s="41">
        <v>2.5871673359589842E-4</v>
      </c>
      <c r="M11912" s="42">
        <v>5.3062617413887692</v>
      </c>
    </row>
    <row r="11913" spans="1:13" x14ac:dyDescent="0.2">
      <c r="A11913" s="84">
        <v>360</v>
      </c>
      <c r="B11913" s="85">
        <v>45236</v>
      </c>
      <c r="C11913" s="105">
        <v>15.95</v>
      </c>
      <c r="F11913" s="96">
        <v>3.7</v>
      </c>
      <c r="G11913" s="91">
        <v>9.8249999999999993</v>
      </c>
      <c r="H11913" s="41">
        <v>2.6036167675758115E-4</v>
      </c>
      <c r="I11913" s="42">
        <v>201.20572571852122</v>
      </c>
      <c r="J11913" s="41">
        <v>2.7291666666666664E-4</v>
      </c>
      <c r="K11913" s="42">
        <v>5.6062020877371062</v>
      </c>
      <c r="L11913" s="41">
        <v>2.6036167675758115E-4</v>
      </c>
      <c r="M11913" s="42">
        <v>5.306522103065527</v>
      </c>
    </row>
    <row r="11914" spans="1:13" x14ac:dyDescent="0.2">
      <c r="A11914" s="84">
        <v>360</v>
      </c>
      <c r="B11914" s="85">
        <v>45237</v>
      </c>
      <c r="C11914" s="105">
        <v>15.88</v>
      </c>
      <c r="F11914" s="96">
        <v>3.72</v>
      </c>
      <c r="G11914" s="91">
        <v>9.8000000000000007</v>
      </c>
      <c r="H11914" s="41">
        <v>2.5972912123384262E-4</v>
      </c>
      <c r="I11914" s="42">
        <v>201.25798470484932</v>
      </c>
      <c r="J11914" s="41">
        <v>2.7222222222222226E-4</v>
      </c>
      <c r="K11914" s="42">
        <v>5.6064743099593279</v>
      </c>
      <c r="L11914" s="41">
        <v>2.5972912123384262E-4</v>
      </c>
      <c r="M11914" s="42">
        <v>5.3067818321867612</v>
      </c>
    </row>
    <row r="11915" spans="1:13" x14ac:dyDescent="0.2">
      <c r="A11915" s="84">
        <v>360</v>
      </c>
      <c r="B11915" s="85">
        <v>45238</v>
      </c>
      <c r="C11915" s="105">
        <v>15.87</v>
      </c>
      <c r="F11915" s="96">
        <v>3.72</v>
      </c>
      <c r="G11915" s="91">
        <v>9.7949999999999999</v>
      </c>
      <c r="H11915" s="41">
        <v>2.5960259289425913E-4</v>
      </c>
      <c r="I11915" s="42">
        <v>201.31023179951939</v>
      </c>
      <c r="J11915" s="41">
        <v>2.7208333333333332E-4</v>
      </c>
      <c r="K11915" s="42">
        <v>5.6067463932926609</v>
      </c>
      <c r="L11915" s="41">
        <v>2.5960259289425913E-4</v>
      </c>
      <c r="M11915" s="42">
        <v>5.3070414347796557</v>
      </c>
    </row>
    <row r="11916" spans="1:13" x14ac:dyDescent="0.2">
      <c r="A11916" s="84">
        <v>360</v>
      </c>
      <c r="B11916" s="85">
        <v>45239</v>
      </c>
      <c r="C11916" s="105">
        <v>15.86</v>
      </c>
      <c r="F11916" s="96">
        <v>3.74</v>
      </c>
      <c r="G11916" s="91">
        <v>9.8000000000000007</v>
      </c>
      <c r="H11916" s="41">
        <v>2.5972912123384262E-4</v>
      </c>
      <c r="I11916" s="42">
        <v>201.36251792912006</v>
      </c>
      <c r="J11916" s="41">
        <v>2.7222222222222226E-4</v>
      </c>
      <c r="K11916" s="42">
        <v>5.6070186155148827</v>
      </c>
      <c r="L11916" s="41">
        <v>2.5972912123384262E-4</v>
      </c>
      <c r="M11916" s="42">
        <v>5.30730116390089</v>
      </c>
    </row>
    <row r="11917" spans="1:13" x14ac:dyDescent="0.2">
      <c r="A11917" s="84">
        <v>360</v>
      </c>
      <c r="B11917" s="85">
        <v>45240</v>
      </c>
      <c r="C11917" s="105">
        <v>15.87</v>
      </c>
      <c r="F11917" s="96">
        <v>3.75</v>
      </c>
      <c r="G11917" s="91">
        <v>9.8099999999999987</v>
      </c>
      <c r="H11917" s="41">
        <v>2.5998216067657509E-4</v>
      </c>
      <c r="I11917" s="42">
        <v>201.41486859161054</v>
      </c>
      <c r="J11917" s="41">
        <v>2.7249999999999996E-4</v>
      </c>
      <c r="K11917" s="42">
        <v>5.607291115514883</v>
      </c>
      <c r="L11917" s="41">
        <v>2.5998216067657509E-4</v>
      </c>
      <c r="M11917" s="42">
        <v>5.3075611460615661</v>
      </c>
    </row>
    <row r="11918" spans="1:13" x14ac:dyDescent="0.2">
      <c r="A11918" s="84">
        <v>360</v>
      </c>
      <c r="B11918" s="85">
        <v>45241</v>
      </c>
      <c r="C11918" s="105">
        <v>15.87</v>
      </c>
      <c r="F11918" s="96">
        <v>3.75</v>
      </c>
      <c r="G11918" s="91">
        <v>9.8099999999999987</v>
      </c>
      <c r="H11918" s="41">
        <v>2.5998216067657509E-4</v>
      </c>
      <c r="I11918" s="42">
        <v>201.46723286433937</v>
      </c>
      <c r="J11918" s="41">
        <v>2.7249999999999996E-4</v>
      </c>
      <c r="K11918" s="42">
        <v>5.6075636155148834</v>
      </c>
      <c r="L11918" s="41">
        <v>2.5998216067657509E-4</v>
      </c>
      <c r="M11918" s="42">
        <v>5.3078211282222423</v>
      </c>
    </row>
    <row r="11919" spans="1:13" x14ac:dyDescent="0.2">
      <c r="A11919" s="84">
        <v>360</v>
      </c>
      <c r="B11919" s="85">
        <v>45242</v>
      </c>
      <c r="C11919" s="105">
        <v>15.87</v>
      </c>
      <c r="F11919" s="96">
        <v>3.75</v>
      </c>
      <c r="G11919" s="91">
        <v>9.8099999999999987</v>
      </c>
      <c r="H11919" s="41">
        <v>2.5998216067657509E-4</v>
      </c>
      <c r="I11919" s="42">
        <v>201.51961075084498</v>
      </c>
      <c r="J11919" s="41">
        <v>2.7249999999999996E-4</v>
      </c>
      <c r="K11919" s="42">
        <v>5.6078361155148837</v>
      </c>
      <c r="L11919" s="41">
        <v>2.5998216067657509E-4</v>
      </c>
      <c r="M11919" s="42">
        <v>5.3080811103829184</v>
      </c>
    </row>
    <row r="11920" spans="1:13" x14ac:dyDescent="0.2">
      <c r="A11920" s="84">
        <v>360</v>
      </c>
      <c r="B11920" s="85">
        <v>45243</v>
      </c>
      <c r="C11920" s="105">
        <v>15.87</v>
      </c>
      <c r="F11920" s="96">
        <v>3.76</v>
      </c>
      <c r="G11920" s="91">
        <v>9.8149999999999995</v>
      </c>
      <c r="H11920" s="41">
        <v>2.601086717808343E-4</v>
      </c>
      <c r="I11920" s="42">
        <v>201.57202774913517</v>
      </c>
      <c r="J11920" s="41">
        <v>2.7263888888888889E-4</v>
      </c>
      <c r="K11920" s="42">
        <v>5.6081087544037729</v>
      </c>
      <c r="L11920" s="41">
        <v>2.601086717808343E-4</v>
      </c>
      <c r="M11920" s="42">
        <v>5.3083412190546992</v>
      </c>
    </row>
    <row r="11921" spans="1:13" x14ac:dyDescent="0.2">
      <c r="A11921" s="84">
        <v>360</v>
      </c>
      <c r="B11921" s="85">
        <v>45244</v>
      </c>
      <c r="C11921" s="105">
        <v>15.91</v>
      </c>
      <c r="F11921" s="96">
        <v>3.76</v>
      </c>
      <c r="G11921" s="91">
        <v>9.8350000000000009</v>
      </c>
      <c r="H11921" s="41">
        <v>2.6061465876225931E-4</v>
      </c>
      <c r="I11921" s="42">
        <v>201.62456037436303</v>
      </c>
      <c r="J11921" s="41">
        <v>2.7319444444444445E-4</v>
      </c>
      <c r="K11921" s="42">
        <v>5.6083819488482174</v>
      </c>
      <c r="L11921" s="41">
        <v>2.6061465876225931E-4</v>
      </c>
      <c r="M11921" s="42">
        <v>5.3086018337134613</v>
      </c>
    </row>
    <row r="11922" spans="1:13" x14ac:dyDescent="0.2">
      <c r="A11922" s="84">
        <v>360</v>
      </c>
      <c r="B11922" s="85">
        <v>45245</v>
      </c>
      <c r="C11922" s="105">
        <v>15.9</v>
      </c>
      <c r="F11922" s="96">
        <v>3.71</v>
      </c>
      <c r="G11922" s="91">
        <v>9.8049999999999997</v>
      </c>
      <c r="H11922" s="41">
        <v>2.5985564382779991E-4</v>
      </c>
      <c r="I11922" s="42">
        <v>201.67695365431061</v>
      </c>
      <c r="J11922" s="41">
        <v>2.7236111111111108E-4</v>
      </c>
      <c r="K11922" s="42">
        <v>5.6086543099593289</v>
      </c>
      <c r="L11922" s="41">
        <v>2.5985564382779991E-4</v>
      </c>
      <c r="M11922" s="42">
        <v>5.3088616893572889</v>
      </c>
    </row>
    <row r="11923" spans="1:13" x14ac:dyDescent="0.2">
      <c r="A11923" s="84">
        <v>360</v>
      </c>
      <c r="B11923" s="85">
        <v>45246</v>
      </c>
      <c r="C11923" s="105">
        <v>15.87</v>
      </c>
      <c r="F11923" s="96">
        <v>3.77</v>
      </c>
      <c r="G11923" s="91">
        <v>9.82</v>
      </c>
      <c r="H11923" s="41">
        <v>2.6023517714102162E-4</v>
      </c>
      <c r="I11923" s="42">
        <v>201.7294370920701</v>
      </c>
      <c r="J11923" s="41">
        <v>2.7277777777777776E-4</v>
      </c>
      <c r="K11923" s="42">
        <v>5.6089270877371069</v>
      </c>
      <c r="L11923" s="41">
        <v>2.6023517714102162E-4</v>
      </c>
      <c r="M11923" s="42">
        <v>5.3091219245344297</v>
      </c>
    </row>
    <row r="11924" spans="1:13" x14ac:dyDescent="0.2">
      <c r="A11924" s="84">
        <v>360</v>
      </c>
      <c r="B11924" s="85">
        <v>45247</v>
      </c>
      <c r="C11924" s="105">
        <v>15.79</v>
      </c>
      <c r="F11924" s="96">
        <v>3.76</v>
      </c>
      <c r="G11924" s="91">
        <v>9.7749999999999986</v>
      </c>
      <c r="H11924" s="41">
        <v>2.5909642206922712E-4</v>
      </c>
      <c r="I11924" s="42">
        <v>201.7817044674467</v>
      </c>
      <c r="J11924" s="41">
        <v>2.7152777777777776E-4</v>
      </c>
      <c r="K11924" s="42">
        <v>5.6091986155148845</v>
      </c>
      <c r="L11924" s="41">
        <v>2.5909642206922712E-4</v>
      </c>
      <c r="M11924" s="42">
        <v>5.3093810209564989</v>
      </c>
    </row>
    <row r="11925" spans="1:13" x14ac:dyDescent="0.2">
      <c r="A11925" s="84">
        <v>360</v>
      </c>
      <c r="B11925" s="85">
        <v>45248</v>
      </c>
      <c r="C11925" s="105">
        <v>15.79</v>
      </c>
      <c r="F11925" s="96">
        <v>3.76</v>
      </c>
      <c r="G11925" s="91">
        <v>9.7749999999999986</v>
      </c>
      <c r="H11925" s="41">
        <v>2.5909642206922712E-4</v>
      </c>
      <c r="I11925" s="42">
        <v>201.83398538511324</v>
      </c>
      <c r="J11925" s="41">
        <v>2.7152777777777776E-4</v>
      </c>
      <c r="K11925" s="42">
        <v>5.6094701432926621</v>
      </c>
      <c r="L11925" s="41">
        <v>2.5909642206922712E-4</v>
      </c>
      <c r="M11925" s="42">
        <v>5.3096401173785681</v>
      </c>
    </row>
    <row r="11926" spans="1:13" x14ac:dyDescent="0.2">
      <c r="A11926" s="84">
        <v>360</v>
      </c>
      <c r="B11926" s="85">
        <v>45249</v>
      </c>
      <c r="C11926" s="105">
        <v>15.79</v>
      </c>
      <c r="F11926" s="96">
        <v>3.76</v>
      </c>
      <c r="G11926" s="91">
        <v>9.7749999999999986</v>
      </c>
      <c r="H11926" s="41">
        <v>2.5909642206922712E-4</v>
      </c>
      <c r="I11926" s="42">
        <v>201.88627984857848</v>
      </c>
      <c r="J11926" s="41">
        <v>2.7152777777777776E-4</v>
      </c>
      <c r="K11926" s="42">
        <v>5.6097416710704398</v>
      </c>
      <c r="L11926" s="41">
        <v>2.5909642206922712E-4</v>
      </c>
      <c r="M11926" s="42">
        <v>5.3098992138006373</v>
      </c>
    </row>
    <row r="11927" spans="1:13" x14ac:dyDescent="0.2">
      <c r="A11927" s="84">
        <v>360</v>
      </c>
      <c r="B11927" s="85">
        <v>45250</v>
      </c>
      <c r="C11927" s="105">
        <v>15.79</v>
      </c>
      <c r="F11927" s="96">
        <v>3.78</v>
      </c>
      <c r="G11927" s="91">
        <v>9.7850000000000001</v>
      </c>
      <c r="H11927" s="41">
        <v>2.5934951897621517E-4</v>
      </c>
      <c r="I11927" s="42">
        <v>201.93863895814511</v>
      </c>
      <c r="J11927" s="41">
        <v>2.7180555555555557E-4</v>
      </c>
      <c r="K11927" s="42">
        <v>5.610013476625995</v>
      </c>
      <c r="L11927" s="41">
        <v>2.5934951897621517E-4</v>
      </c>
      <c r="M11927" s="42">
        <v>5.3101585633196136</v>
      </c>
    </row>
    <row r="11928" spans="1:13" x14ac:dyDescent="0.2">
      <c r="A11928" s="84">
        <v>360</v>
      </c>
      <c r="B11928" s="85">
        <v>45251</v>
      </c>
      <c r="C11928" s="105">
        <v>15.71</v>
      </c>
      <c r="F11928" s="96">
        <v>3.76</v>
      </c>
      <c r="G11928" s="91">
        <v>9.7349999999999994</v>
      </c>
      <c r="H11928" s="41">
        <v>2.5808380447034374E-4</v>
      </c>
      <c r="I11928" s="42">
        <v>201.99075605035699</v>
      </c>
      <c r="J11928" s="41">
        <v>2.7041666666666664E-4</v>
      </c>
      <c r="K11928" s="42">
        <v>5.610283893292662</v>
      </c>
      <c r="L11928" s="41">
        <v>2.5808380447034374E-4</v>
      </c>
      <c r="M11928" s="42">
        <v>5.3104166471240841</v>
      </c>
    </row>
    <row r="11929" spans="1:13" x14ac:dyDescent="0.2">
      <c r="A11929" s="84">
        <v>360</v>
      </c>
      <c r="B11929" s="85">
        <v>45252</v>
      </c>
      <c r="C11929" s="105">
        <v>15.81</v>
      </c>
      <c r="F11929" s="96">
        <v>3.77</v>
      </c>
      <c r="G11929" s="91">
        <v>9.7900000000000009</v>
      </c>
      <c r="H11929" s="41">
        <v>2.5947605880860536E-4</v>
      </c>
      <c r="I11929" s="42">
        <v>202.04316781565271</v>
      </c>
      <c r="J11929" s="41">
        <v>2.7194444444444445E-4</v>
      </c>
      <c r="K11929" s="42">
        <v>5.6105558377371061</v>
      </c>
      <c r="L11929" s="41">
        <v>2.5947605880860536E-4</v>
      </c>
      <c r="M11929" s="42">
        <v>5.3106761231828923</v>
      </c>
    </row>
    <row r="11930" spans="1:13" x14ac:dyDescent="0.2">
      <c r="A11930" s="84">
        <v>360</v>
      </c>
      <c r="B11930" s="85">
        <v>45253</v>
      </c>
      <c r="C11930" s="105">
        <v>15.78</v>
      </c>
      <c r="F11930" s="96">
        <v>3.74</v>
      </c>
      <c r="G11930" s="91">
        <v>9.76</v>
      </c>
      <c r="H11930" s="41">
        <v>2.5871673359589842E-4</v>
      </c>
      <c r="I11930" s="42">
        <v>202.09543976407534</v>
      </c>
      <c r="J11930" s="41">
        <v>2.7111111111111113E-4</v>
      </c>
      <c r="K11930" s="42">
        <v>5.6108269488482172</v>
      </c>
      <c r="L11930" s="41">
        <v>2.5871673359589842E-4</v>
      </c>
      <c r="M11930" s="42">
        <v>5.310934839916488</v>
      </c>
    </row>
    <row r="11931" spans="1:13" x14ac:dyDescent="0.2">
      <c r="A11931" s="84">
        <v>360</v>
      </c>
      <c r="B11931" s="85">
        <v>45254</v>
      </c>
      <c r="C11931" s="105">
        <v>15.8</v>
      </c>
      <c r="F11931" s="96">
        <v>3.71</v>
      </c>
      <c r="G11931" s="91">
        <v>9.7550000000000008</v>
      </c>
      <c r="H11931" s="41">
        <v>2.5859015927243156E-4</v>
      </c>
      <c r="I11931" s="42">
        <v>202.14769965603216</v>
      </c>
      <c r="J11931" s="41">
        <v>2.7097222222222225E-4</v>
      </c>
      <c r="K11931" s="42">
        <v>5.6110979210704395</v>
      </c>
      <c r="L11931" s="41">
        <v>2.5859015927243156E-4</v>
      </c>
      <c r="M11931" s="42">
        <v>5.3111934300757602</v>
      </c>
    </row>
    <row r="11932" spans="1:13" x14ac:dyDescent="0.2">
      <c r="A11932" s="84">
        <v>360</v>
      </c>
      <c r="B11932" s="85">
        <v>45255</v>
      </c>
      <c r="C11932" s="105">
        <v>15.8</v>
      </c>
      <c r="F11932" s="96">
        <v>3.71</v>
      </c>
      <c r="G11932" s="91">
        <v>9.7550000000000008</v>
      </c>
      <c r="H11932" s="41">
        <v>2.5859015927243156E-4</v>
      </c>
      <c r="I11932" s="42">
        <v>202.19997306188276</v>
      </c>
      <c r="J11932" s="41">
        <v>2.7097222222222225E-4</v>
      </c>
      <c r="K11932" s="42">
        <v>5.6113688932926618</v>
      </c>
      <c r="L11932" s="41">
        <v>2.5859015927243156E-4</v>
      </c>
      <c r="M11932" s="42">
        <v>5.3114520202350324</v>
      </c>
    </row>
    <row r="11933" spans="1:13" x14ac:dyDescent="0.2">
      <c r="A11933" s="84">
        <v>360</v>
      </c>
      <c r="B11933" s="85">
        <v>45256</v>
      </c>
      <c r="C11933" s="105">
        <v>15.8</v>
      </c>
      <c r="F11933" s="96">
        <v>3.71</v>
      </c>
      <c r="G11933" s="91">
        <v>9.7550000000000008</v>
      </c>
      <c r="H11933" s="41">
        <v>2.5859015927243156E-4</v>
      </c>
      <c r="I11933" s="42">
        <v>202.25225998512173</v>
      </c>
      <c r="J11933" s="41">
        <v>2.7097222222222225E-4</v>
      </c>
      <c r="K11933" s="42">
        <v>5.611639865514884</v>
      </c>
      <c r="L11933" s="41">
        <v>2.5859015927243156E-4</v>
      </c>
      <c r="M11933" s="42">
        <v>5.3117106103943046</v>
      </c>
    </row>
    <row r="11934" spans="1:13" x14ac:dyDescent="0.2">
      <c r="A11934" s="84">
        <v>360</v>
      </c>
      <c r="B11934" s="85">
        <v>45257</v>
      </c>
      <c r="C11934" s="105">
        <v>15.83</v>
      </c>
      <c r="F11934" s="96">
        <v>3.71</v>
      </c>
      <c r="G11934" s="91">
        <v>9.77</v>
      </c>
      <c r="H11934" s="41">
        <v>2.5896986499374108E-4</v>
      </c>
      <c r="I11934" s="42">
        <v>202.30463722558474</v>
      </c>
      <c r="J11934" s="41">
        <v>2.7138888888888888E-4</v>
      </c>
      <c r="K11934" s="42">
        <v>5.6119112544037728</v>
      </c>
      <c r="L11934" s="41">
        <v>2.5896986499374108E-4</v>
      </c>
      <c r="M11934" s="42">
        <v>5.3119695802592979</v>
      </c>
    </row>
    <row r="11935" spans="1:13" x14ac:dyDescent="0.2">
      <c r="A11935" s="84">
        <v>360</v>
      </c>
      <c r="B11935" s="85">
        <v>45258</v>
      </c>
      <c r="C11935" s="105">
        <v>15.94</v>
      </c>
      <c r="F11935" s="96">
        <v>3.71</v>
      </c>
      <c r="G11935" s="91">
        <v>9.8249999999999993</v>
      </c>
      <c r="H11935" s="41">
        <v>2.6036167675758115E-4</v>
      </c>
      <c r="I11935" s="42">
        <v>202.35730960014862</v>
      </c>
      <c r="J11935" s="41">
        <v>2.7291666666666664E-4</v>
      </c>
      <c r="K11935" s="42">
        <v>5.6121841710704397</v>
      </c>
      <c r="L11935" s="41">
        <v>2.6036167675758115E-4</v>
      </c>
      <c r="M11935" s="42">
        <v>5.3122299419360557</v>
      </c>
    </row>
    <row r="11936" spans="1:13" x14ac:dyDescent="0.2">
      <c r="A11936" s="84">
        <v>360</v>
      </c>
      <c r="B11936" s="85">
        <v>45259</v>
      </c>
      <c r="C11936" s="105">
        <v>15.98</v>
      </c>
      <c r="F11936" s="96">
        <v>3.92</v>
      </c>
      <c r="G11936" s="91">
        <v>9.9499999999999993</v>
      </c>
      <c r="H11936" s="41">
        <v>2.635223020492905E-4</v>
      </c>
      <c r="I11936" s="42">
        <v>202.41063526421095</v>
      </c>
      <c r="J11936" s="41">
        <v>2.7638888888888884E-4</v>
      </c>
      <c r="K11936" s="42">
        <v>5.6124605599593282</v>
      </c>
      <c r="L11936" s="41">
        <v>2.635223020492905E-4</v>
      </c>
      <c r="M11936" s="42">
        <v>5.3124934642381048</v>
      </c>
    </row>
    <row r="11937" spans="1:13" x14ac:dyDescent="0.2">
      <c r="A11937" s="84">
        <v>360</v>
      </c>
      <c r="B11937" s="85">
        <v>45260</v>
      </c>
      <c r="C11937" s="105">
        <v>15.97</v>
      </c>
      <c r="F11937" s="96">
        <v>3.91</v>
      </c>
      <c r="G11937" s="91">
        <v>9.9400000000000013</v>
      </c>
      <c r="H11937" s="41">
        <v>2.6326958392353106E-4</v>
      </c>
      <c r="I11937" s="42">
        <v>202.46392382793866</v>
      </c>
      <c r="J11937" s="41">
        <v>2.7611111111111114E-4</v>
      </c>
      <c r="K11937" s="42">
        <v>5.6127366710704392</v>
      </c>
      <c r="L11937" s="41">
        <v>2.6326958392353106E-4</v>
      </c>
      <c r="M11937" s="42">
        <v>5.3127567338220283</v>
      </c>
    </row>
    <row r="11938" spans="1:13" x14ac:dyDescent="0.2">
      <c r="A11938" s="84">
        <v>360</v>
      </c>
      <c r="B11938" s="85">
        <v>45261</v>
      </c>
      <c r="C11938" s="105">
        <v>15.97</v>
      </c>
      <c r="F11938" s="96">
        <v>3.81</v>
      </c>
      <c r="G11938" s="91">
        <v>9.89</v>
      </c>
      <c r="H11938" s="41">
        <v>2.6200564934919512E-4</v>
      </c>
      <c r="I11938" s="42">
        <v>202.51697051977098</v>
      </c>
      <c r="J11938" s="41">
        <v>2.7472222222222226E-4</v>
      </c>
      <c r="K11938" s="42">
        <v>5.6130113932926617</v>
      </c>
      <c r="L11938" s="41">
        <v>2.6200564934919512E-4</v>
      </c>
      <c r="M11938" s="42">
        <v>5.3130187394713779</v>
      </c>
    </row>
    <row r="11939" spans="1:13" x14ac:dyDescent="0.2">
      <c r="A11939" s="84">
        <v>360</v>
      </c>
      <c r="B11939" s="85">
        <v>45262</v>
      </c>
      <c r="C11939" s="105">
        <v>15.97</v>
      </c>
      <c r="F11939" s="96">
        <v>3.81</v>
      </c>
      <c r="G11939" s="91">
        <v>9.89</v>
      </c>
      <c r="H11939" s="41">
        <v>2.6200564934919512E-4</v>
      </c>
      <c r="I11939" s="42">
        <v>202.57003111013626</v>
      </c>
      <c r="J11939" s="41">
        <v>2.7472222222222226E-4</v>
      </c>
      <c r="K11939" s="42">
        <v>5.6132861155148843</v>
      </c>
      <c r="L11939" s="41">
        <v>2.6200564934919512E-4</v>
      </c>
      <c r="M11939" s="42">
        <v>5.3132807451207267</v>
      </c>
    </row>
    <row r="11940" spans="1:13" x14ac:dyDescent="0.2">
      <c r="A11940" s="84">
        <v>360</v>
      </c>
      <c r="B11940" s="85">
        <v>45263</v>
      </c>
      <c r="C11940" s="105">
        <v>15.97</v>
      </c>
      <c r="F11940" s="96">
        <v>3.81</v>
      </c>
      <c r="G11940" s="91">
        <v>9.89</v>
      </c>
      <c r="H11940" s="41">
        <v>2.6200564934919512E-4</v>
      </c>
      <c r="I11940" s="42">
        <v>202.62310560267596</v>
      </c>
      <c r="J11940" s="41">
        <v>2.7472222222222226E-4</v>
      </c>
      <c r="K11940" s="42">
        <v>5.6135608377371069</v>
      </c>
      <c r="L11940" s="41">
        <v>2.6200564934919512E-4</v>
      </c>
      <c r="M11940" s="42">
        <v>5.3135427507700754</v>
      </c>
    </row>
    <row r="11941" spans="1:13" x14ac:dyDescent="0.2">
      <c r="A11941" s="84">
        <v>360</v>
      </c>
      <c r="B11941" s="85">
        <v>45264</v>
      </c>
      <c r="C11941" s="105">
        <v>15.98</v>
      </c>
      <c r="F11941" s="96">
        <v>3.58</v>
      </c>
      <c r="G11941" s="91">
        <v>9.7800000000000011</v>
      </c>
      <c r="H11941" s="41">
        <v>2.5922297339664446E-4</v>
      </c>
      <c r="I11941" s="42">
        <v>202.67563016658914</v>
      </c>
      <c r="J11941" s="41">
        <v>2.7166666666666669E-4</v>
      </c>
      <c r="K11941" s="42">
        <v>5.6138325044037733</v>
      </c>
      <c r="L11941" s="41">
        <v>2.5922297339664446E-4</v>
      </c>
      <c r="M11941" s="42">
        <v>5.3138019737434723</v>
      </c>
    </row>
    <row r="11942" spans="1:13" x14ac:dyDescent="0.2">
      <c r="A11942" s="84">
        <v>360</v>
      </c>
      <c r="B11942" s="85">
        <v>45265</v>
      </c>
      <c r="C11942" s="105">
        <v>16.010000000000002</v>
      </c>
      <c r="F11942" s="96">
        <v>3.56</v>
      </c>
      <c r="G11942" s="91">
        <v>9.7850000000000001</v>
      </c>
      <c r="H11942" s="41">
        <v>2.5934951897621517E-4</v>
      </c>
      <c r="I11942" s="42">
        <v>202.72819399378105</v>
      </c>
      <c r="J11942" s="41">
        <v>2.7180555555555557E-4</v>
      </c>
      <c r="K11942" s="42">
        <v>5.6141043099593286</v>
      </c>
      <c r="L11942" s="41">
        <v>2.5934951897621517E-4</v>
      </c>
      <c r="M11942" s="42">
        <v>5.3140613232624485</v>
      </c>
    </row>
    <row r="11943" spans="1:13" x14ac:dyDescent="0.2">
      <c r="A11943" s="84">
        <v>360</v>
      </c>
      <c r="B11943" s="85">
        <v>45266</v>
      </c>
      <c r="C11943" s="105">
        <v>15.93</v>
      </c>
      <c r="F11943" s="96">
        <v>3.57</v>
      </c>
      <c r="G11943" s="91">
        <v>9.75</v>
      </c>
      <c r="H11943" s="41">
        <v>2.5846357919867557E-4</v>
      </c>
      <c r="I11943" s="42">
        <v>202.78059184840515</v>
      </c>
      <c r="J11943" s="41">
        <v>2.7083333333333332E-4</v>
      </c>
      <c r="K11943" s="42">
        <v>5.6143751432926621</v>
      </c>
      <c r="L11943" s="41">
        <v>2.5846357919867557E-4</v>
      </c>
      <c r="M11943" s="42">
        <v>5.3143197868416472</v>
      </c>
    </row>
    <row r="11944" spans="1:13" x14ac:dyDescent="0.2">
      <c r="A11944" s="84">
        <v>360</v>
      </c>
      <c r="B11944" s="85">
        <v>45267</v>
      </c>
      <c r="C11944" s="105">
        <v>15.9</v>
      </c>
      <c r="F11944" s="96">
        <v>3.53</v>
      </c>
      <c r="G11944" s="91">
        <v>9.7149999999999999</v>
      </c>
      <c r="H11944" s="41">
        <v>2.575773576294349E-4</v>
      </c>
      <c r="I11944" s="42">
        <v>202.83282353743201</v>
      </c>
      <c r="J11944" s="41">
        <v>2.6986111111111113E-4</v>
      </c>
      <c r="K11944" s="42">
        <v>5.6146450044037728</v>
      </c>
      <c r="L11944" s="41">
        <v>2.575773576294349E-4</v>
      </c>
      <c r="M11944" s="42">
        <v>5.3145773641992768</v>
      </c>
    </row>
    <row r="11945" spans="1:13" x14ac:dyDescent="0.2">
      <c r="A11945" s="84">
        <v>360</v>
      </c>
      <c r="B11945" s="85">
        <v>45268</v>
      </c>
      <c r="C11945" s="105">
        <v>15.9</v>
      </c>
      <c r="F11945" s="96">
        <v>3.53</v>
      </c>
      <c r="G11945" s="91">
        <v>9.7149999999999999</v>
      </c>
      <c r="H11945" s="41">
        <v>2.575773576294349E-4</v>
      </c>
      <c r="I11945" s="42">
        <v>202.88506868015929</v>
      </c>
      <c r="J11945" s="41">
        <v>2.6986111111111113E-4</v>
      </c>
      <c r="K11945" s="42">
        <v>5.6149148655148835</v>
      </c>
      <c r="L11945" s="41">
        <v>2.575773576294349E-4</v>
      </c>
      <c r="M11945" s="42">
        <v>5.3148349415569065</v>
      </c>
    </row>
    <row r="11946" spans="1:13" x14ac:dyDescent="0.2">
      <c r="A11946" s="84">
        <v>360</v>
      </c>
      <c r="B11946" s="85">
        <v>45269</v>
      </c>
      <c r="C11946" s="105">
        <v>15.9</v>
      </c>
      <c r="F11946" s="96">
        <v>3.53</v>
      </c>
      <c r="G11946" s="91">
        <v>9.7149999999999999</v>
      </c>
      <c r="H11946" s="41">
        <v>2.575773576294349E-4</v>
      </c>
      <c r="I11946" s="42">
        <v>202.93732728005239</v>
      </c>
      <c r="J11946" s="41">
        <v>2.6986111111111113E-4</v>
      </c>
      <c r="K11946" s="42">
        <v>5.6151847266259942</v>
      </c>
      <c r="L11946" s="41">
        <v>2.575773576294349E-4</v>
      </c>
      <c r="M11946" s="42">
        <v>5.3150925189145362</v>
      </c>
    </row>
    <row r="11947" spans="1:13" x14ac:dyDescent="0.2">
      <c r="A11947" s="84">
        <v>360</v>
      </c>
      <c r="B11947" s="85">
        <v>45270</v>
      </c>
      <c r="C11947" s="105">
        <v>15.9</v>
      </c>
      <c r="F11947" s="96">
        <v>3.53</v>
      </c>
      <c r="G11947" s="91">
        <v>9.7149999999999999</v>
      </c>
      <c r="H11947" s="41">
        <v>2.575773576294349E-4</v>
      </c>
      <c r="I11947" s="42">
        <v>202.98959934057757</v>
      </c>
      <c r="J11947" s="41">
        <v>2.6986111111111113E-4</v>
      </c>
      <c r="K11947" s="42">
        <v>5.6154545877371049</v>
      </c>
      <c r="L11947" s="41">
        <v>2.575773576294349E-4</v>
      </c>
      <c r="M11947" s="42">
        <v>5.3153500962721658</v>
      </c>
    </row>
    <row r="11948" spans="1:13" x14ac:dyDescent="0.2">
      <c r="A11948" s="84">
        <v>360</v>
      </c>
      <c r="B11948" s="85">
        <v>45271</v>
      </c>
      <c r="C11948" s="105">
        <v>15.83</v>
      </c>
      <c r="F11948" s="96">
        <v>3.53</v>
      </c>
      <c r="G11948" s="91">
        <v>9.68</v>
      </c>
      <c r="H11948" s="41">
        <v>2.5669085408819292E-4</v>
      </c>
      <c r="I11948" s="42">
        <v>203.04170491420334</v>
      </c>
      <c r="J11948" s="41">
        <v>2.6888888888888888E-4</v>
      </c>
      <c r="K11948" s="42">
        <v>5.6157234766259938</v>
      </c>
      <c r="L11948" s="41">
        <v>2.5669085408819292E-4</v>
      </c>
      <c r="M11948" s="42">
        <v>5.3156067871262538</v>
      </c>
    </row>
    <row r="11949" spans="1:13" x14ac:dyDescent="0.2">
      <c r="A11949" s="84">
        <v>360</v>
      </c>
      <c r="B11949" s="85">
        <v>45272</v>
      </c>
      <c r="C11949" s="105">
        <v>15.94</v>
      </c>
      <c r="F11949" s="96">
        <v>3.56</v>
      </c>
      <c r="G11949" s="91">
        <v>9.75</v>
      </c>
      <c r="H11949" s="41">
        <v>2.5846357919867557E-4</v>
      </c>
      <c r="I11949" s="42">
        <v>203.09418379998206</v>
      </c>
      <c r="J11949" s="41">
        <v>2.7083333333333332E-4</v>
      </c>
      <c r="K11949" s="42">
        <v>5.6159943099593272</v>
      </c>
      <c r="L11949" s="41">
        <v>2.5846357919867557E-4</v>
      </c>
      <c r="M11949" s="42">
        <v>5.3158652507054525</v>
      </c>
    </row>
    <row r="11950" spans="1:13" x14ac:dyDescent="0.2">
      <c r="A11950" s="84">
        <v>360</v>
      </c>
      <c r="B11950" s="85">
        <v>45273</v>
      </c>
      <c r="C11950" s="105">
        <v>15.92</v>
      </c>
      <c r="F11950" s="96">
        <v>3.59</v>
      </c>
      <c r="G11950" s="91">
        <v>9.754999999999999</v>
      </c>
      <c r="H11950" s="41">
        <v>2.5859015927243156E-4</v>
      </c>
      <c r="I11950" s="42">
        <v>203.14670195731821</v>
      </c>
      <c r="J11950" s="41">
        <v>2.709722222222222E-4</v>
      </c>
      <c r="K11950" s="42">
        <v>5.6162652821815495</v>
      </c>
      <c r="L11950" s="41">
        <v>2.5859015927243156E-4</v>
      </c>
      <c r="M11950" s="42">
        <v>5.3161238408647247</v>
      </c>
    </row>
    <row r="11951" spans="1:13" x14ac:dyDescent="0.2">
      <c r="A11951" s="84">
        <v>360</v>
      </c>
      <c r="B11951" s="85">
        <v>45274</v>
      </c>
      <c r="C11951" s="105">
        <v>15.9</v>
      </c>
      <c r="F11951" s="96">
        <v>3.58</v>
      </c>
      <c r="G11951" s="91">
        <v>9.74</v>
      </c>
      <c r="H11951" s="41">
        <v>2.582104017982978E-4</v>
      </c>
      <c r="I11951" s="42">
        <v>203.1991565488546</v>
      </c>
      <c r="J11951" s="41">
        <v>2.7055555555555557E-4</v>
      </c>
      <c r="K11951" s="42">
        <v>5.6165358377371053</v>
      </c>
      <c r="L11951" s="41">
        <v>2.582104017982978E-4</v>
      </c>
      <c r="M11951" s="42">
        <v>5.3163820512665225</v>
      </c>
    </row>
    <row r="11952" spans="1:13" x14ac:dyDescent="0.2">
      <c r="A11952" s="84">
        <v>360</v>
      </c>
      <c r="B11952" s="85">
        <v>45275</v>
      </c>
      <c r="C11952" s="105">
        <v>15.88</v>
      </c>
      <c r="F11952" s="96">
        <v>3.55</v>
      </c>
      <c r="G11952" s="91">
        <v>9.7149999999999999</v>
      </c>
      <c r="H11952" s="41">
        <v>2.575773576294349E-4</v>
      </c>
      <c r="I11952" s="42">
        <v>203.25149605067099</v>
      </c>
      <c r="J11952" s="41">
        <v>2.6986111111111113E-4</v>
      </c>
      <c r="K11952" s="42">
        <v>5.616805698848216</v>
      </c>
      <c r="L11952" s="41">
        <v>2.575773576294349E-4</v>
      </c>
      <c r="M11952" s="42">
        <v>5.3166396286241522</v>
      </c>
    </row>
    <row r="11953" spans="1:13" x14ac:dyDescent="0.2">
      <c r="A11953" s="84">
        <v>360</v>
      </c>
      <c r="B11953" s="85">
        <v>45276</v>
      </c>
      <c r="C11953" s="105">
        <v>15.88</v>
      </c>
      <c r="F11953" s="96">
        <v>3.55</v>
      </c>
      <c r="G11953" s="91">
        <v>9.7149999999999999</v>
      </c>
      <c r="H11953" s="41">
        <v>2.575773576294349E-4</v>
      </c>
      <c r="I11953" s="42">
        <v>203.30384903395796</v>
      </c>
      <c r="J11953" s="41">
        <v>2.6986111111111113E-4</v>
      </c>
      <c r="K11953" s="42">
        <v>5.6170755599593267</v>
      </c>
      <c r="L11953" s="41">
        <v>2.575773576294349E-4</v>
      </c>
      <c r="M11953" s="42">
        <v>5.3168972059817818</v>
      </c>
    </row>
    <row r="11954" spans="1:13" x14ac:dyDescent="0.2">
      <c r="A11954" s="84">
        <v>360</v>
      </c>
      <c r="B11954" s="85">
        <v>45277</v>
      </c>
      <c r="C11954" s="105">
        <v>15.88</v>
      </c>
      <c r="F11954" s="96">
        <v>3.55</v>
      </c>
      <c r="G11954" s="91">
        <v>9.7149999999999999</v>
      </c>
      <c r="H11954" s="41">
        <v>2.575773576294349E-4</v>
      </c>
      <c r="I11954" s="42">
        <v>203.35621550218801</v>
      </c>
      <c r="J11954" s="41">
        <v>2.6986111111111113E-4</v>
      </c>
      <c r="K11954" s="42">
        <v>5.6173454210704374</v>
      </c>
      <c r="L11954" s="41">
        <v>2.575773576294349E-4</v>
      </c>
      <c r="M11954" s="42">
        <v>5.3171547833394115</v>
      </c>
    </row>
    <row r="11955" spans="1:13" x14ac:dyDescent="0.2">
      <c r="A11955" s="84">
        <v>360</v>
      </c>
      <c r="B11955" s="85">
        <v>45278</v>
      </c>
      <c r="C11955" s="105">
        <v>15.96</v>
      </c>
      <c r="F11955" s="96">
        <v>3.53</v>
      </c>
      <c r="G11955" s="91">
        <v>9.745000000000001</v>
      </c>
      <c r="H11955" s="41">
        <v>2.5833699337418636E-4</v>
      </c>
      <c r="I11955" s="42">
        <v>203.40874993548479</v>
      </c>
      <c r="J11955" s="41">
        <v>2.706944444444445E-4</v>
      </c>
      <c r="K11955" s="42">
        <v>5.617616115514882</v>
      </c>
      <c r="L11955" s="41">
        <v>2.5833699337418636E-4</v>
      </c>
      <c r="M11955" s="42">
        <v>5.3174131203327857</v>
      </c>
    </row>
    <row r="11956" spans="1:13" x14ac:dyDescent="0.2">
      <c r="A11956" s="84">
        <v>360</v>
      </c>
      <c r="B11956" s="85">
        <v>45279</v>
      </c>
      <c r="C11956" s="105">
        <v>15.83</v>
      </c>
      <c r="F11956" s="96">
        <v>3.52</v>
      </c>
      <c r="G11956" s="91">
        <v>9.6750000000000007</v>
      </c>
      <c r="H11956" s="41">
        <v>2.5656418769659517E-4</v>
      </c>
      <c r="I11956" s="42">
        <v>203.46093733618238</v>
      </c>
      <c r="J11956" s="41">
        <v>2.6875E-4</v>
      </c>
      <c r="K11956" s="42">
        <v>5.6178848655148821</v>
      </c>
      <c r="L11956" s="41">
        <v>2.5656418769659517E-4</v>
      </c>
      <c r="M11956" s="42">
        <v>5.3176696845204825</v>
      </c>
    </row>
    <row r="11957" spans="1:13" x14ac:dyDescent="0.2">
      <c r="A11957" s="84">
        <v>360</v>
      </c>
      <c r="B11957" s="85">
        <v>45280</v>
      </c>
      <c r="C11957" s="105">
        <v>15.77</v>
      </c>
      <c r="F11957" s="96">
        <v>3.51</v>
      </c>
      <c r="G11957" s="91">
        <v>9.64</v>
      </c>
      <c r="H11957" s="41">
        <v>2.556773616821939E-4</v>
      </c>
      <c r="I11957" s="42">
        <v>203.51295769184588</v>
      </c>
      <c r="J11957" s="41">
        <v>2.6777777777777781E-4</v>
      </c>
      <c r="K11957" s="42">
        <v>5.6181526432926603</v>
      </c>
      <c r="L11957" s="41">
        <v>2.556773616821939E-4</v>
      </c>
      <c r="M11957" s="42">
        <v>5.3179253618821649</v>
      </c>
    </row>
    <row r="11958" spans="1:13" x14ac:dyDescent="0.2">
      <c r="A11958" s="84">
        <v>360</v>
      </c>
      <c r="B11958" s="85">
        <v>45281</v>
      </c>
      <c r="C11958" s="105">
        <v>15.67</v>
      </c>
      <c r="F11958" s="96">
        <v>3.51</v>
      </c>
      <c r="G11958" s="91">
        <v>9.59</v>
      </c>
      <c r="H11958" s="41">
        <v>2.5440997752834704E-4</v>
      </c>
      <c r="I11958" s="42">
        <v>203.56473341883898</v>
      </c>
      <c r="J11958" s="41">
        <v>2.6638888888888887E-4</v>
      </c>
      <c r="K11958" s="42">
        <v>5.6184190321815493</v>
      </c>
      <c r="L11958" s="41">
        <v>2.5440997752834704E-4</v>
      </c>
      <c r="M11958" s="42">
        <v>5.3181797718596933</v>
      </c>
    </row>
    <row r="11959" spans="1:13" x14ac:dyDescent="0.2">
      <c r="A11959" s="84">
        <v>360</v>
      </c>
      <c r="B11959" s="85">
        <v>45282</v>
      </c>
      <c r="C11959" s="105">
        <v>15.68</v>
      </c>
      <c r="F11959" s="96">
        <v>3.48</v>
      </c>
      <c r="G11959" s="91">
        <v>9.58</v>
      </c>
      <c r="H11959" s="41">
        <v>2.541564315026168E-4</v>
      </c>
      <c r="I11959" s="42">
        <v>203.6164707050645</v>
      </c>
      <c r="J11959" s="41">
        <v>2.6611111111111112E-4</v>
      </c>
      <c r="K11959" s="42">
        <v>5.6186851432926606</v>
      </c>
      <c r="L11959" s="41">
        <v>2.541564315026168E-4</v>
      </c>
      <c r="M11959" s="42">
        <v>5.3184339282911957</v>
      </c>
    </row>
    <row r="11960" spans="1:13" x14ac:dyDescent="0.2">
      <c r="A11960" s="84">
        <v>360</v>
      </c>
      <c r="B11960" s="85">
        <v>45283</v>
      </c>
      <c r="C11960" s="105">
        <v>15.68</v>
      </c>
      <c r="F11960" s="96">
        <v>3.48</v>
      </c>
      <c r="G11960" s="91">
        <v>9.58</v>
      </c>
      <c r="H11960" s="41">
        <v>2.541564315026168E-4</v>
      </c>
      <c r="I11960" s="42">
        <v>203.66822114065405</v>
      </c>
      <c r="J11960" s="41">
        <v>2.6611111111111112E-4</v>
      </c>
      <c r="K11960" s="42">
        <v>5.6189512544037719</v>
      </c>
      <c r="L11960" s="41">
        <v>2.541564315026168E-4</v>
      </c>
      <c r="M11960" s="42">
        <v>5.3186880847226981</v>
      </c>
    </row>
    <row r="11961" spans="1:13" x14ac:dyDescent="0.2">
      <c r="A11961" s="84">
        <v>360</v>
      </c>
      <c r="B11961" s="85">
        <v>45284</v>
      </c>
      <c r="C11961" s="105">
        <v>15.68</v>
      </c>
      <c r="F11961" s="96">
        <v>3.48</v>
      </c>
      <c r="G11961" s="91">
        <v>9.58</v>
      </c>
      <c r="H11961" s="41">
        <v>2.541564315026168E-4</v>
      </c>
      <c r="I11961" s="42">
        <v>203.71998472894964</v>
      </c>
      <c r="J11961" s="41">
        <v>2.6611111111111112E-4</v>
      </c>
      <c r="K11961" s="42">
        <v>5.6192173655148832</v>
      </c>
      <c r="L11961" s="41">
        <v>2.541564315026168E-4</v>
      </c>
      <c r="M11961" s="42">
        <v>5.3189422411542004</v>
      </c>
    </row>
    <row r="11962" spans="1:13" x14ac:dyDescent="0.2">
      <c r="A11962" s="84">
        <v>360</v>
      </c>
      <c r="B11962" s="85">
        <v>45285</v>
      </c>
      <c r="C11962" s="105">
        <v>15.68</v>
      </c>
      <c r="F11962" s="96">
        <v>3.48</v>
      </c>
      <c r="G11962" s="91">
        <v>9.58</v>
      </c>
      <c r="H11962" s="41">
        <v>2.541564315026168E-4</v>
      </c>
      <c r="I11962" s="42">
        <v>203.77176147329411</v>
      </c>
      <c r="J11962" s="41">
        <v>2.6611111111111112E-4</v>
      </c>
      <c r="K11962" s="42">
        <v>5.6194834766259945</v>
      </c>
      <c r="L11962" s="41">
        <v>2.541564315026168E-4</v>
      </c>
      <c r="M11962" s="42">
        <v>5.3191963975857028</v>
      </c>
    </row>
    <row r="11963" spans="1:13" x14ac:dyDescent="0.2">
      <c r="A11963" s="84">
        <v>360</v>
      </c>
      <c r="B11963" s="85">
        <v>45286</v>
      </c>
      <c r="C11963" s="105">
        <v>15.75</v>
      </c>
      <c r="F11963" s="96">
        <v>3.49</v>
      </c>
      <c r="G11963" s="91">
        <v>9.620000000000001</v>
      </c>
      <c r="H11963" s="41">
        <v>2.5517047719869623E-4</v>
      </c>
      <c r="I11963" s="42">
        <v>203.82375801090888</v>
      </c>
      <c r="J11963" s="41">
        <v>2.6722222222222224E-4</v>
      </c>
      <c r="K11963" s="42">
        <v>5.6197506988482164</v>
      </c>
      <c r="L11963" s="41">
        <v>2.5517047719869623E-4</v>
      </c>
      <c r="M11963" s="42">
        <v>5.3194515680629015</v>
      </c>
    </row>
    <row r="11964" spans="1:13" x14ac:dyDescent="0.2">
      <c r="A11964" s="84">
        <v>360</v>
      </c>
      <c r="B11964" s="85">
        <v>45287</v>
      </c>
      <c r="C11964" s="105">
        <v>15.89</v>
      </c>
      <c r="F11964" s="96">
        <v>3.51</v>
      </c>
      <c r="G11964" s="91">
        <v>9.6999999999999993</v>
      </c>
      <c r="H11964" s="41">
        <v>2.5719746207797378E-4</v>
      </c>
      <c r="I11964" s="42">
        <v>203.87618096418046</v>
      </c>
      <c r="J11964" s="41">
        <v>2.6944444444444444E-4</v>
      </c>
      <c r="K11964" s="42">
        <v>5.6200201432926606</v>
      </c>
      <c r="L11964" s="41">
        <v>2.5719746207797378E-4</v>
      </c>
      <c r="M11964" s="42">
        <v>5.3197087655249797</v>
      </c>
    </row>
    <row r="11965" spans="1:13" x14ac:dyDescent="0.2">
      <c r="A11965" s="84">
        <v>360</v>
      </c>
      <c r="B11965" s="85">
        <v>45288</v>
      </c>
      <c r="C11965" s="105">
        <v>15.89</v>
      </c>
      <c r="F11965" s="96">
        <v>3.49</v>
      </c>
      <c r="G11965" s="91">
        <v>9.6900000000000013</v>
      </c>
      <c r="H11965" s="41">
        <v>2.5694416959742838E-4</v>
      </c>
      <c r="I11965" s="42">
        <v>203.92856576019901</v>
      </c>
      <c r="J11965" s="41">
        <v>2.6916666666666669E-4</v>
      </c>
      <c r="K11965" s="42">
        <v>5.6202893099593272</v>
      </c>
      <c r="L11965" s="41">
        <v>2.5694416959742838E-4</v>
      </c>
      <c r="M11965" s="42">
        <v>5.3199657096945767</v>
      </c>
    </row>
    <row r="11966" spans="1:13" x14ac:dyDescent="0.2">
      <c r="A11966" s="84">
        <v>360</v>
      </c>
      <c r="B11966" s="85">
        <v>45289</v>
      </c>
      <c r="C11966" s="105">
        <v>15.88</v>
      </c>
      <c r="F11966" s="96">
        <v>3.45</v>
      </c>
      <c r="G11966" s="91">
        <v>9.6650000000000009</v>
      </c>
      <c r="H11966" s="41">
        <v>2.5631083763677509E-4</v>
      </c>
      <c r="I11966" s="42">
        <v>203.98083486170708</v>
      </c>
      <c r="J11966" s="41">
        <v>2.6847222222222225E-4</v>
      </c>
      <c r="K11966" s="42">
        <v>5.6205577821815496</v>
      </c>
      <c r="L11966" s="41">
        <v>2.5631083763677509E-4</v>
      </c>
      <c r="M11966" s="42">
        <v>5.3202220205322135</v>
      </c>
    </row>
    <row r="11967" spans="1:13" x14ac:dyDescent="0.2">
      <c r="A11967" s="84">
        <v>360</v>
      </c>
      <c r="B11967" s="85">
        <v>45290</v>
      </c>
      <c r="C11967" s="105">
        <v>15.88</v>
      </c>
      <c r="F11967" s="96">
        <v>3.45</v>
      </c>
      <c r="G11967" s="91">
        <v>9.6650000000000009</v>
      </c>
      <c r="H11967" s="41">
        <v>2.5631083763677509E-4</v>
      </c>
      <c r="I11967" s="42">
        <v>204.03311736035232</v>
      </c>
      <c r="J11967" s="41">
        <v>2.6847222222222225E-4</v>
      </c>
      <c r="K11967" s="42">
        <v>5.6208262544037719</v>
      </c>
      <c r="L11967" s="41">
        <v>2.5631083763677509E-4</v>
      </c>
      <c r="M11967" s="42">
        <v>5.3204783313698503</v>
      </c>
    </row>
    <row r="11968" spans="1:13" x14ac:dyDescent="0.2">
      <c r="A11968" s="84">
        <v>360</v>
      </c>
      <c r="B11968" s="85">
        <v>45291</v>
      </c>
      <c r="C11968" s="105">
        <v>15.88</v>
      </c>
      <c r="F11968" s="96">
        <v>3.45</v>
      </c>
      <c r="G11968" s="91">
        <v>9.6650000000000009</v>
      </c>
      <c r="H11968" s="41">
        <v>2.5631083763677509E-4</v>
      </c>
      <c r="I11968" s="42">
        <v>204.08541325956858</v>
      </c>
      <c r="J11968" s="41">
        <v>2.6847222222222225E-4</v>
      </c>
      <c r="K11968" s="42">
        <v>5.6210947266259943</v>
      </c>
      <c r="L11968" s="41">
        <v>2.5631083763677509E-4</v>
      </c>
      <c r="M11968" s="42">
        <v>5.320734642207487</v>
      </c>
    </row>
    <row r="11969" spans="1:13" x14ac:dyDescent="0.2">
      <c r="A11969" s="84">
        <v>360</v>
      </c>
      <c r="B11969" s="85">
        <v>45292</v>
      </c>
      <c r="C11969" s="105">
        <v>15.88</v>
      </c>
      <c r="F11969" s="96">
        <v>3.45</v>
      </c>
      <c r="G11969" s="91">
        <v>9.6650000000000009</v>
      </c>
      <c r="H11969" s="41">
        <v>2.5631083763677509E-4</v>
      </c>
      <c r="I11969" s="42">
        <v>204.1377225627906</v>
      </c>
      <c r="J11969" s="41">
        <v>2.6847222222222225E-4</v>
      </c>
      <c r="K11969" s="42">
        <v>5.6213631988482167</v>
      </c>
      <c r="L11969" s="41">
        <v>2.5631083763677509E-4</v>
      </c>
      <c r="M11969" s="42">
        <v>5.3209909530451238</v>
      </c>
    </row>
    <row r="11970" spans="1:13" x14ac:dyDescent="0.2">
      <c r="A11970" s="84">
        <v>360</v>
      </c>
      <c r="B11970" s="85">
        <v>45293</v>
      </c>
      <c r="C11970" s="105">
        <v>15.88</v>
      </c>
      <c r="F11970" s="96">
        <v>3.45</v>
      </c>
      <c r="G11970" s="91">
        <v>9.6650000000000009</v>
      </c>
      <c r="H11970" s="41">
        <v>2.5631083763677509E-4</v>
      </c>
      <c r="I11970" s="42">
        <v>204.19004527345393</v>
      </c>
      <c r="J11970" s="41">
        <v>2.6847222222222225E-4</v>
      </c>
      <c r="K11970" s="42">
        <v>5.621631671070439</v>
      </c>
      <c r="L11970" s="41">
        <v>2.5631083763677509E-4</v>
      </c>
      <c r="M11970" s="42">
        <v>5.3212472638827606</v>
      </c>
    </row>
    <row r="11971" spans="1:13" x14ac:dyDescent="0.2">
      <c r="A11971" s="84">
        <v>360</v>
      </c>
      <c r="B11971" s="85">
        <v>45294</v>
      </c>
      <c r="C11971" s="105">
        <v>15.9</v>
      </c>
      <c r="F11971" s="96">
        <v>3.41</v>
      </c>
      <c r="G11971" s="91">
        <v>9.6550000000000011</v>
      </c>
      <c r="H11971" s="41">
        <v>2.5605746453805089E-4</v>
      </c>
      <c r="I11971" s="42">
        <v>204.24232965873057</v>
      </c>
      <c r="J11971" s="41">
        <v>2.6819444444444449E-4</v>
      </c>
      <c r="K11971" s="42">
        <v>5.6218998655148837</v>
      </c>
      <c r="L11971" s="41">
        <v>2.5605746453805089E-4</v>
      </c>
      <c r="M11971" s="42">
        <v>5.3215033213472989</v>
      </c>
    </row>
    <row r="11972" spans="1:13" x14ac:dyDescent="0.2">
      <c r="A11972" s="84">
        <v>360</v>
      </c>
      <c r="B11972" s="85">
        <v>45295</v>
      </c>
      <c r="C11972" s="105">
        <v>15.83</v>
      </c>
      <c r="F11972" s="96">
        <v>3.45</v>
      </c>
      <c r="G11972" s="91">
        <v>9.64</v>
      </c>
      <c r="H11972" s="41">
        <v>2.556773616821939E-4</v>
      </c>
      <c r="I11972" s="42">
        <v>204.29454979872153</v>
      </c>
      <c r="J11972" s="41">
        <v>2.6777777777777781E-4</v>
      </c>
      <c r="K11972" s="42">
        <v>5.6221676432926619</v>
      </c>
      <c r="L11972" s="41">
        <v>2.556773616821939E-4</v>
      </c>
      <c r="M11972" s="42">
        <v>5.3217589987089813</v>
      </c>
    </row>
    <row r="11973" spans="1:13" x14ac:dyDescent="0.2">
      <c r="A11973" s="84">
        <v>360</v>
      </c>
      <c r="B11973" s="85">
        <v>45296</v>
      </c>
      <c r="C11973" s="105">
        <v>15.81</v>
      </c>
      <c r="F11973" s="96">
        <v>3.44</v>
      </c>
      <c r="G11973" s="91">
        <v>9.625</v>
      </c>
      <c r="H11973" s="41">
        <v>2.5529720696493285E-4</v>
      </c>
      <c r="I11973" s="42">
        <v>204.3467056266833</v>
      </c>
      <c r="J11973" s="41">
        <v>2.6736111111111112E-4</v>
      </c>
      <c r="K11973" s="42">
        <v>5.6224350044037728</v>
      </c>
      <c r="L11973" s="41">
        <v>2.5529720696493285E-4</v>
      </c>
      <c r="M11973" s="42">
        <v>5.3220142959159462</v>
      </c>
    </row>
    <row r="11974" spans="1:13" x14ac:dyDescent="0.2">
      <c r="A11974" s="84">
        <v>360</v>
      </c>
      <c r="B11974" s="85">
        <v>45297</v>
      </c>
      <c r="C11974" s="105">
        <v>15.81</v>
      </c>
      <c r="F11974" s="96">
        <v>3.44</v>
      </c>
      <c r="G11974" s="91">
        <v>9.625</v>
      </c>
      <c r="H11974" s="41">
        <v>2.5529720696493285E-4</v>
      </c>
      <c r="I11974" s="42">
        <v>204.39887476988227</v>
      </c>
      <c r="J11974" s="41">
        <v>2.6736111111111112E-4</v>
      </c>
      <c r="K11974" s="42">
        <v>5.6227023655148836</v>
      </c>
      <c r="L11974" s="41">
        <v>2.5529720696493285E-4</v>
      </c>
      <c r="M11974" s="42">
        <v>5.3222695931229111</v>
      </c>
    </row>
    <row r="11975" spans="1:13" x14ac:dyDescent="0.2">
      <c r="A11975" s="84">
        <v>360</v>
      </c>
      <c r="B11975" s="85">
        <v>45298</v>
      </c>
      <c r="C11975" s="105">
        <v>15.81</v>
      </c>
      <c r="F11975" s="96">
        <v>3.44</v>
      </c>
      <c r="G11975" s="91">
        <v>9.625</v>
      </c>
      <c r="H11975" s="41">
        <v>2.5529720696493285E-4</v>
      </c>
      <c r="I11975" s="42">
        <v>204.45105723171778</v>
      </c>
      <c r="J11975" s="41">
        <v>2.6736111111111112E-4</v>
      </c>
      <c r="K11975" s="42">
        <v>5.6229697266259944</v>
      </c>
      <c r="L11975" s="41">
        <v>2.5529720696493285E-4</v>
      </c>
      <c r="M11975" s="42">
        <v>5.3225248903298761</v>
      </c>
    </row>
    <row r="11976" spans="1:13" x14ac:dyDescent="0.2">
      <c r="A11976" s="84">
        <v>360</v>
      </c>
      <c r="B11976" s="85">
        <v>45299</v>
      </c>
      <c r="C11976" s="105">
        <v>15.72</v>
      </c>
      <c r="F11976" s="96">
        <v>3.43</v>
      </c>
      <c r="G11976" s="91">
        <v>9.5750000000000011</v>
      </c>
      <c r="H11976" s="41">
        <v>2.5402964983700649E-4</v>
      </c>
      <c r="I11976" s="42">
        <v>204.50299386219515</v>
      </c>
      <c r="J11976" s="41">
        <v>2.6597222222222224E-4</v>
      </c>
      <c r="K11976" s="42">
        <v>5.6232356988482168</v>
      </c>
      <c r="L11976" s="41">
        <v>2.5402964983700649E-4</v>
      </c>
      <c r="M11976" s="42">
        <v>5.3227789199797133</v>
      </c>
    </row>
    <row r="11977" spans="1:13" x14ac:dyDescent="0.2">
      <c r="A11977" s="84">
        <v>360</v>
      </c>
      <c r="B11977" s="85">
        <v>45300</v>
      </c>
      <c r="C11977" s="105">
        <v>15.76</v>
      </c>
      <c r="F11977" s="96">
        <v>3.45</v>
      </c>
      <c r="G11977" s="91">
        <v>9.6050000000000004</v>
      </c>
      <c r="H11977" s="41">
        <v>2.5479025331076599E-4</v>
      </c>
      <c r="I11977" s="42">
        <v>204.55509923180412</v>
      </c>
      <c r="J11977" s="41">
        <v>2.6680555555555556E-4</v>
      </c>
      <c r="K11977" s="42">
        <v>5.6235025044037723</v>
      </c>
      <c r="L11977" s="41">
        <v>2.5479025331076599E-4</v>
      </c>
      <c r="M11977" s="42">
        <v>5.3230337102330241</v>
      </c>
    </row>
    <row r="11978" spans="1:13" x14ac:dyDescent="0.2">
      <c r="A11978" s="84">
        <v>360</v>
      </c>
      <c r="B11978" s="85">
        <v>45301</v>
      </c>
      <c r="C11978" s="105">
        <v>15.87</v>
      </c>
      <c r="F11978" s="96">
        <v>3.48</v>
      </c>
      <c r="G11978" s="91">
        <v>9.6749999999999989</v>
      </c>
      <c r="H11978" s="41">
        <v>2.5656418769659517E-4</v>
      </c>
      <c r="I11978" s="42">
        <v>204.60758074467773</v>
      </c>
      <c r="J11978" s="41">
        <v>2.6874999999999995E-4</v>
      </c>
      <c r="K11978" s="42">
        <v>5.6237712544037723</v>
      </c>
      <c r="L11978" s="41">
        <v>2.5656418769659517E-4</v>
      </c>
      <c r="M11978" s="42">
        <v>5.3232902744207209</v>
      </c>
    </row>
    <row r="11979" spans="1:13" x14ac:dyDescent="0.2">
      <c r="A11979" s="84">
        <v>360</v>
      </c>
      <c r="B11979" s="85">
        <v>45302</v>
      </c>
      <c r="C11979" s="105">
        <v>15.88</v>
      </c>
      <c r="F11979" s="96">
        <v>3.46</v>
      </c>
      <c r="G11979" s="91">
        <v>9.67</v>
      </c>
      <c r="H11979" s="41">
        <v>2.5643751554649263E-4</v>
      </c>
      <c r="I11979" s="42">
        <v>204.66004980434587</v>
      </c>
      <c r="J11979" s="41">
        <v>2.6861111111111112E-4</v>
      </c>
      <c r="K11979" s="42">
        <v>5.6240398655148836</v>
      </c>
      <c r="L11979" s="41">
        <v>2.5643751554649263E-4</v>
      </c>
      <c r="M11979" s="42">
        <v>5.3235467119362676</v>
      </c>
    </row>
    <row r="11980" spans="1:13" x14ac:dyDescent="0.2">
      <c r="A11980" s="84">
        <v>360</v>
      </c>
      <c r="B11980" s="85">
        <v>45303</v>
      </c>
      <c r="C11980" s="105">
        <v>15.88</v>
      </c>
      <c r="F11980" s="96">
        <v>3.47</v>
      </c>
      <c r="G11980" s="91">
        <v>9.6750000000000007</v>
      </c>
      <c r="H11980" s="41">
        <v>2.5656418769659517E-4</v>
      </c>
      <c r="I11980" s="42">
        <v>204.71255824377786</v>
      </c>
      <c r="J11980" s="41">
        <v>2.6875E-4</v>
      </c>
      <c r="K11980" s="42">
        <v>5.6243086155148836</v>
      </c>
      <c r="L11980" s="41">
        <v>2.5656418769659517E-4</v>
      </c>
      <c r="M11980" s="42">
        <v>5.3238032761239644</v>
      </c>
    </row>
    <row r="11981" spans="1:13" x14ac:dyDescent="0.2">
      <c r="A11981" s="84">
        <v>360</v>
      </c>
      <c r="B11981" s="85">
        <v>45304</v>
      </c>
      <c r="C11981" s="105">
        <v>15.88</v>
      </c>
      <c r="F11981" s="96">
        <v>3.47</v>
      </c>
      <c r="G11981" s="91">
        <v>9.6750000000000007</v>
      </c>
      <c r="H11981" s="41">
        <v>2.5656418769659517E-4</v>
      </c>
      <c r="I11981" s="42">
        <v>204.76508015499496</v>
      </c>
      <c r="J11981" s="41">
        <v>2.6875E-4</v>
      </c>
      <c r="K11981" s="42">
        <v>5.6245773655148836</v>
      </c>
      <c r="L11981" s="41">
        <v>2.5656418769659517E-4</v>
      </c>
      <c r="M11981" s="42">
        <v>5.3240598403116612</v>
      </c>
    </row>
    <row r="11982" spans="1:13" x14ac:dyDescent="0.2">
      <c r="A11982" s="84">
        <v>360</v>
      </c>
      <c r="B11982" s="85">
        <v>45305</v>
      </c>
      <c r="C11982" s="105">
        <v>15.88</v>
      </c>
      <c r="F11982" s="96">
        <v>3.47</v>
      </c>
      <c r="G11982" s="91">
        <v>9.6750000000000007</v>
      </c>
      <c r="H11982" s="41">
        <v>2.5656418769659517E-4</v>
      </c>
      <c r="I11982" s="42">
        <v>204.81761554145356</v>
      </c>
      <c r="J11982" s="41">
        <v>2.6875E-4</v>
      </c>
      <c r="K11982" s="42">
        <v>5.6248461155148837</v>
      </c>
      <c r="L11982" s="41">
        <v>2.5656418769659517E-4</v>
      </c>
      <c r="M11982" s="42">
        <v>5.3243164044993581</v>
      </c>
    </row>
    <row r="11983" spans="1:13" x14ac:dyDescent="0.2">
      <c r="A11983" s="84">
        <v>360</v>
      </c>
      <c r="B11983" s="85">
        <v>45306</v>
      </c>
      <c r="C11983" s="105">
        <v>15.89</v>
      </c>
      <c r="F11983" s="96">
        <v>3.48</v>
      </c>
      <c r="G11983" s="91">
        <v>9.6850000000000005</v>
      </c>
      <c r="H11983" s="41">
        <v>2.5681751472172998E-4</v>
      </c>
      <c r="I11983" s="42">
        <v>204.87021629244816</v>
      </c>
      <c r="J11983" s="41">
        <v>2.6902777777777781E-4</v>
      </c>
      <c r="K11983" s="42">
        <v>5.6251151432926614</v>
      </c>
      <c r="L11983" s="41">
        <v>2.5681751472172998E-4</v>
      </c>
      <c r="M11983" s="42">
        <v>5.32457322201408</v>
      </c>
    </row>
    <row r="11984" spans="1:13" x14ac:dyDescent="0.2">
      <c r="A11984" s="84">
        <v>360</v>
      </c>
      <c r="B11984" s="85">
        <v>45307</v>
      </c>
      <c r="C11984" s="105">
        <v>15.89</v>
      </c>
      <c r="F11984" s="96">
        <v>3.46</v>
      </c>
      <c r="G11984" s="91">
        <v>9.6750000000000007</v>
      </c>
      <c r="H11984" s="41">
        <v>2.5656418769659517E-4</v>
      </c>
      <c r="I11984" s="42">
        <v>204.92277865307446</v>
      </c>
      <c r="J11984" s="41">
        <v>2.6875E-4</v>
      </c>
      <c r="K11984" s="42">
        <v>5.6253838932926614</v>
      </c>
      <c r="L11984" s="41">
        <v>2.5656418769659517E-4</v>
      </c>
      <c r="M11984" s="42">
        <v>5.3248297862017768</v>
      </c>
    </row>
    <row r="11985" spans="1:13" x14ac:dyDescent="0.2">
      <c r="A11985" s="84">
        <v>360</v>
      </c>
      <c r="B11985" s="85">
        <v>45308</v>
      </c>
      <c r="C11985" s="105">
        <v>15.83</v>
      </c>
      <c r="F11985" s="96">
        <v>3.45</v>
      </c>
      <c r="G11985" s="91">
        <v>9.64</v>
      </c>
      <c r="H11985" s="41">
        <v>2.556773616821939E-4</v>
      </c>
      <c r="I11985" s="42">
        <v>204.97517276846906</v>
      </c>
      <c r="J11985" s="41">
        <v>2.6777777777777781E-4</v>
      </c>
      <c r="K11985" s="42">
        <v>5.6256516710704396</v>
      </c>
      <c r="L11985" s="41">
        <v>2.556773616821939E-4</v>
      </c>
      <c r="M11985" s="42">
        <v>5.3250854635634592</v>
      </c>
    </row>
    <row r="11986" spans="1:13" x14ac:dyDescent="0.2">
      <c r="A11986" s="84">
        <v>360</v>
      </c>
      <c r="B11986" s="85">
        <v>45309</v>
      </c>
      <c r="C11986" s="105">
        <v>15.72</v>
      </c>
      <c r="F11986" s="96">
        <v>3.45</v>
      </c>
      <c r="G11986" s="91">
        <v>9.5850000000000009</v>
      </c>
      <c r="H11986" s="41">
        <v>2.5428320739950827E-4</v>
      </c>
      <c r="I11986" s="42">
        <v>205.0272945128379</v>
      </c>
      <c r="J11986" s="41">
        <v>2.6625000000000005E-4</v>
      </c>
      <c r="K11986" s="42">
        <v>5.6259179210704398</v>
      </c>
      <c r="L11986" s="41">
        <v>2.5428320739950827E-4</v>
      </c>
      <c r="M11986" s="42">
        <v>5.325339746770859</v>
      </c>
    </row>
    <row r="11987" spans="1:13" x14ac:dyDescent="0.2">
      <c r="A11987" s="84">
        <v>360</v>
      </c>
      <c r="B11987" s="85">
        <v>45310</v>
      </c>
      <c r="C11987" s="105">
        <v>15.72</v>
      </c>
      <c r="F11987" s="96">
        <v>3.45</v>
      </c>
      <c r="G11987" s="91">
        <v>9.5850000000000009</v>
      </c>
      <c r="H11987" s="41">
        <v>2.5428320739950827E-4</v>
      </c>
      <c r="I11987" s="42">
        <v>205.07942951089106</v>
      </c>
      <c r="J11987" s="41">
        <v>2.6625000000000005E-4</v>
      </c>
      <c r="K11987" s="42">
        <v>5.6261841710704399</v>
      </c>
      <c r="L11987" s="41">
        <v>2.5428320739950827E-4</v>
      </c>
      <c r="M11987" s="42">
        <v>5.3255940299782587</v>
      </c>
    </row>
    <row r="11988" spans="1:13" x14ac:dyDescent="0.2">
      <c r="A11988" s="84">
        <v>360</v>
      </c>
      <c r="B11988" s="85">
        <v>45311</v>
      </c>
      <c r="C11988" s="105">
        <v>15.72</v>
      </c>
      <c r="F11988" s="96">
        <v>3.45</v>
      </c>
      <c r="G11988" s="91">
        <v>9.5850000000000009</v>
      </c>
      <c r="H11988" s="41">
        <v>2.5428320739950827E-4</v>
      </c>
      <c r="I11988" s="42">
        <v>205.13157776599874</v>
      </c>
      <c r="J11988" s="41">
        <v>2.6625000000000005E-4</v>
      </c>
      <c r="K11988" s="42">
        <v>5.62645042107044</v>
      </c>
      <c r="L11988" s="41">
        <v>2.5428320739950827E-4</v>
      </c>
      <c r="M11988" s="42">
        <v>5.3258483131856584</v>
      </c>
    </row>
    <row r="11989" spans="1:13" x14ac:dyDescent="0.2">
      <c r="A11989" s="84">
        <v>360</v>
      </c>
      <c r="B11989" s="85">
        <v>45312</v>
      </c>
      <c r="C11989" s="105">
        <v>15.72</v>
      </c>
      <c r="F11989" s="96">
        <v>3.45</v>
      </c>
      <c r="G11989" s="91">
        <v>9.5850000000000009</v>
      </c>
      <c r="H11989" s="41">
        <v>2.5428320739950827E-4</v>
      </c>
      <c r="I11989" s="42">
        <v>205.18373928153201</v>
      </c>
      <c r="J11989" s="41">
        <v>2.6625000000000005E-4</v>
      </c>
      <c r="K11989" s="42">
        <v>5.6267166710704402</v>
      </c>
      <c r="L11989" s="41">
        <v>2.5428320739950827E-4</v>
      </c>
      <c r="M11989" s="42">
        <v>5.3261025963930582</v>
      </c>
    </row>
    <row r="11990" spans="1:13" x14ac:dyDescent="0.2">
      <c r="A11990" s="84">
        <v>360</v>
      </c>
      <c r="B11990" s="85">
        <v>45313</v>
      </c>
      <c r="C11990" s="105">
        <v>15.7</v>
      </c>
      <c r="F11990" s="96">
        <v>3.45</v>
      </c>
      <c r="G11990" s="91">
        <v>9.5749999999999993</v>
      </c>
      <c r="H11990" s="41">
        <v>2.5402964983700649E-4</v>
      </c>
      <c r="I11990" s="42">
        <v>205.23586203497393</v>
      </c>
      <c r="J11990" s="41">
        <v>2.6597222222222218E-4</v>
      </c>
      <c r="K11990" s="42">
        <v>5.6269826432926626</v>
      </c>
      <c r="L11990" s="41">
        <v>2.5402964983700649E-4</v>
      </c>
      <c r="M11990" s="42">
        <v>5.3263566260428954</v>
      </c>
    </row>
    <row r="11991" spans="1:13" x14ac:dyDescent="0.2">
      <c r="A11991" s="84">
        <v>360</v>
      </c>
      <c r="B11991" s="85">
        <v>45314</v>
      </c>
      <c r="C11991" s="105">
        <v>15.72</v>
      </c>
      <c r="F11991" s="96">
        <v>3.48</v>
      </c>
      <c r="G11991" s="91">
        <v>9.6</v>
      </c>
      <c r="H11991" s="41">
        <v>2.5466350048342079E-4</v>
      </c>
      <c r="I11991" s="42">
        <v>205.2881281180245</v>
      </c>
      <c r="J11991" s="41">
        <v>2.6666666666666668E-4</v>
      </c>
      <c r="K11991" s="42">
        <v>5.6272493099593293</v>
      </c>
      <c r="L11991" s="41">
        <v>2.5466350048342079E-4</v>
      </c>
      <c r="M11991" s="42">
        <v>5.3266112895433793</v>
      </c>
    </row>
    <row r="11992" spans="1:13" x14ac:dyDescent="0.2">
      <c r="A11992" s="84">
        <v>360</v>
      </c>
      <c r="B11992" s="85">
        <v>45315</v>
      </c>
      <c r="C11992" s="105">
        <v>15.75</v>
      </c>
      <c r="F11992" s="96">
        <v>3.44</v>
      </c>
      <c r="G11992" s="91">
        <v>9.5950000000000006</v>
      </c>
      <c r="H11992" s="41">
        <v>2.5453674188935516E-4</v>
      </c>
      <c r="I11992" s="42">
        <v>205.34038148930424</v>
      </c>
      <c r="J11992" s="41">
        <v>2.665277777777778E-4</v>
      </c>
      <c r="K11992" s="42">
        <v>5.6275158377371071</v>
      </c>
      <c r="L11992" s="41">
        <v>2.5453674188935516E-4</v>
      </c>
      <c r="M11992" s="42">
        <v>5.3268658262852684</v>
      </c>
    </row>
    <row r="11993" spans="1:13" x14ac:dyDescent="0.2">
      <c r="A11993" s="84">
        <v>360</v>
      </c>
      <c r="B11993" s="85">
        <v>45316</v>
      </c>
      <c r="C11993" s="105">
        <v>15.75</v>
      </c>
      <c r="F11993" s="96">
        <v>3.43</v>
      </c>
      <c r="G11993" s="91">
        <v>9.59</v>
      </c>
      <c r="H11993" s="41">
        <v>2.5440997752834704E-4</v>
      </c>
      <c r="I11993" s="42">
        <v>205.39262213114458</v>
      </c>
      <c r="J11993" s="41">
        <v>2.6638888888888887E-4</v>
      </c>
      <c r="K11993" s="42">
        <v>5.627782226625996</v>
      </c>
      <c r="L11993" s="41">
        <v>2.5440997752834704E-4</v>
      </c>
      <c r="M11993" s="42">
        <v>5.3271202362627967</v>
      </c>
    </row>
    <row r="11994" spans="1:13" x14ac:dyDescent="0.2">
      <c r="A11994" s="84">
        <v>360</v>
      </c>
      <c r="B11994" s="85">
        <v>45317</v>
      </c>
      <c r="C11994" s="105">
        <v>15.79</v>
      </c>
      <c r="F11994" s="96">
        <v>3.46</v>
      </c>
      <c r="G11994" s="91">
        <v>9.625</v>
      </c>
      <c r="H11994" s="41">
        <v>2.5529720696493285E-4</v>
      </c>
      <c r="I11994" s="42">
        <v>205.44505829390587</v>
      </c>
      <c r="J11994" s="41">
        <v>2.6736111111111112E-4</v>
      </c>
      <c r="K11994" s="42">
        <v>5.6280495877371068</v>
      </c>
      <c r="L11994" s="41">
        <v>2.5529720696493285E-4</v>
      </c>
      <c r="M11994" s="42">
        <v>5.3273755334697617</v>
      </c>
    </row>
    <row r="11995" spans="1:13" x14ac:dyDescent="0.2">
      <c r="A11995" s="84">
        <v>360</v>
      </c>
      <c r="B11995" s="85">
        <v>45318</v>
      </c>
      <c r="C11995" s="105">
        <v>15.79</v>
      </c>
      <c r="F11995" s="96">
        <v>3.46</v>
      </c>
      <c r="G11995" s="91">
        <v>9.625</v>
      </c>
      <c r="H11995" s="41">
        <v>2.5529720696493285E-4</v>
      </c>
      <c r="I11995" s="42">
        <v>205.49750784347304</v>
      </c>
      <c r="J11995" s="41">
        <v>2.6736111111111112E-4</v>
      </c>
      <c r="K11995" s="42">
        <v>5.6283169488482176</v>
      </c>
      <c r="L11995" s="41">
        <v>2.5529720696493285E-4</v>
      </c>
      <c r="M11995" s="42">
        <v>5.3276308306767266</v>
      </c>
    </row>
    <row r="11996" spans="1:13" x14ac:dyDescent="0.2">
      <c r="A11996" s="84">
        <v>360</v>
      </c>
      <c r="B11996" s="85">
        <v>45319</v>
      </c>
      <c r="C11996" s="105">
        <v>15.79</v>
      </c>
      <c r="F11996" s="96">
        <v>3.46</v>
      </c>
      <c r="G11996" s="91">
        <v>9.625</v>
      </c>
      <c r="H11996" s="41">
        <v>2.5529720696493285E-4</v>
      </c>
      <c r="I11996" s="42">
        <v>205.54997078326375</v>
      </c>
      <c r="J11996" s="41">
        <v>2.6736111111111112E-4</v>
      </c>
      <c r="K11996" s="42">
        <v>5.6285843099593285</v>
      </c>
      <c r="L11996" s="41">
        <v>2.5529720696493285E-4</v>
      </c>
      <c r="M11996" s="42">
        <v>5.3278861278836915</v>
      </c>
    </row>
    <row r="11997" spans="1:13" x14ac:dyDescent="0.2">
      <c r="A11997" s="84">
        <v>360</v>
      </c>
      <c r="B11997" s="85">
        <v>45320</v>
      </c>
      <c r="C11997" s="105">
        <v>15.79</v>
      </c>
      <c r="F11997" s="96">
        <v>3.46</v>
      </c>
      <c r="G11997" s="91">
        <v>9.625</v>
      </c>
      <c r="H11997" s="41">
        <v>2.5529720696493285E-4</v>
      </c>
      <c r="I11997" s="42">
        <v>205.60244711669642</v>
      </c>
      <c r="J11997" s="41">
        <v>2.6736111111111112E-4</v>
      </c>
      <c r="K11997" s="42">
        <v>5.6288516710704393</v>
      </c>
      <c r="L11997" s="41">
        <v>2.5529720696493285E-4</v>
      </c>
      <c r="M11997" s="42">
        <v>5.3281414250906565</v>
      </c>
    </row>
    <row r="11998" spans="1:13" x14ac:dyDescent="0.2">
      <c r="A11998" s="84">
        <v>360</v>
      </c>
      <c r="B11998" s="85">
        <v>45321</v>
      </c>
      <c r="C11998" s="105">
        <v>15.86</v>
      </c>
      <c r="F11998" s="96">
        <v>3.42</v>
      </c>
      <c r="G11998" s="91">
        <v>9.64</v>
      </c>
      <c r="H11998" s="41">
        <v>2.556773616821939E-4</v>
      </c>
      <c r="I11998" s="42">
        <v>205.65501500793061</v>
      </c>
      <c r="J11998" s="41">
        <v>2.6777777777777781E-4</v>
      </c>
      <c r="K11998" s="42">
        <v>5.6291194488482175</v>
      </c>
      <c r="L11998" s="41">
        <v>2.556773616821939E-4</v>
      </c>
      <c r="M11998" s="42">
        <v>5.3283971024523389</v>
      </c>
    </row>
    <row r="11999" spans="1:13" x14ac:dyDescent="0.2">
      <c r="A11999" s="84">
        <v>360</v>
      </c>
      <c r="B11999" s="85">
        <v>45322</v>
      </c>
      <c r="C11999" s="105">
        <v>15.85</v>
      </c>
      <c r="F11999" s="96">
        <v>3.44</v>
      </c>
      <c r="G11999" s="91">
        <v>9.6449999999999996</v>
      </c>
      <c r="H11999" s="41">
        <v>2.5580406839575964E-4</v>
      </c>
      <c r="I11999" s="42">
        <v>205.70762239745562</v>
      </c>
      <c r="J11999" s="41">
        <v>2.6791666666666663E-4</v>
      </c>
      <c r="K11999" s="42">
        <v>5.6293873655148845</v>
      </c>
      <c r="L11999" s="41">
        <v>2.5580406839575964E-4</v>
      </c>
      <c r="M11999" s="42">
        <v>5.3286529065207349</v>
      </c>
    </row>
    <row r="12000" spans="1:13" x14ac:dyDescent="0.2">
      <c r="A12000" s="84">
        <v>360</v>
      </c>
      <c r="B12000" s="85">
        <v>45323</v>
      </c>
      <c r="C12000" s="105">
        <v>15.85</v>
      </c>
      <c r="F12000" s="96">
        <v>3.36</v>
      </c>
      <c r="G12000" s="91">
        <v>9.6050000000000004</v>
      </c>
      <c r="H12000" s="41">
        <v>2.5479025331076599E-4</v>
      </c>
      <c r="I12000" s="42">
        <v>205.76003469467423</v>
      </c>
      <c r="J12000" s="41">
        <v>2.6680555555555556E-4</v>
      </c>
      <c r="K12000" s="42">
        <v>5.62965417107044</v>
      </c>
      <c r="L12000" s="41">
        <v>2.5479025331076599E-4</v>
      </c>
      <c r="M12000" s="42">
        <v>5.3289076967740456</v>
      </c>
    </row>
    <row r="12001" spans="1:13" x14ac:dyDescent="0.2">
      <c r="A12001" s="84">
        <v>360</v>
      </c>
      <c r="B12001" s="85">
        <v>45324</v>
      </c>
      <c r="C12001" s="105">
        <v>15.78</v>
      </c>
      <c r="F12001" s="96">
        <v>3.23</v>
      </c>
      <c r="G12001" s="91">
        <v>9.504999999999999</v>
      </c>
      <c r="H12001" s="41">
        <v>2.5225410051188391E-4</v>
      </c>
      <c r="I12001" s="42">
        <v>205.81193850714743</v>
      </c>
      <c r="J12001" s="41">
        <v>2.6402777777777774E-4</v>
      </c>
      <c r="K12001" s="42">
        <v>5.6299181988482179</v>
      </c>
      <c r="L12001" s="41">
        <v>2.5225410051188391E-4</v>
      </c>
      <c r="M12001" s="42">
        <v>5.3291599508745575</v>
      </c>
    </row>
    <row r="12002" spans="1:13" x14ac:dyDescent="0.2">
      <c r="A12002" s="84">
        <v>360</v>
      </c>
      <c r="B12002" s="85">
        <v>45325</v>
      </c>
      <c r="C12002" s="105">
        <v>15.78</v>
      </c>
      <c r="F12002" s="96">
        <v>3.23</v>
      </c>
      <c r="G12002" s="91">
        <v>9.504999999999999</v>
      </c>
      <c r="H12002" s="41">
        <v>2.5225410051188391E-4</v>
      </c>
      <c r="I12002" s="42">
        <v>205.86385541257016</v>
      </c>
      <c r="J12002" s="41">
        <v>2.6402777777777774E-4</v>
      </c>
      <c r="K12002" s="42">
        <v>5.6301822266259958</v>
      </c>
      <c r="L12002" s="41">
        <v>2.5225410051188391E-4</v>
      </c>
      <c r="M12002" s="42">
        <v>5.3294122049750694</v>
      </c>
    </row>
    <row r="12003" spans="1:13" x14ac:dyDescent="0.2">
      <c r="A12003" s="84">
        <v>360</v>
      </c>
      <c r="B12003" s="85">
        <v>45326</v>
      </c>
      <c r="C12003" s="105">
        <v>15.78</v>
      </c>
      <c r="F12003" s="96">
        <v>3.23</v>
      </c>
      <c r="G12003" s="91">
        <v>9.504999999999999</v>
      </c>
      <c r="H12003" s="41">
        <v>2.5225410051188391E-4</v>
      </c>
      <c r="I12003" s="42">
        <v>205.91578541424516</v>
      </c>
      <c r="J12003" s="41">
        <v>2.6402777777777774E-4</v>
      </c>
      <c r="K12003" s="42">
        <v>5.6304462544037737</v>
      </c>
      <c r="L12003" s="41">
        <v>2.5225410051188391E-4</v>
      </c>
      <c r="M12003" s="42">
        <v>5.3296644590755813</v>
      </c>
    </row>
    <row r="12004" spans="1:13" x14ac:dyDescent="0.2">
      <c r="A12004" s="84">
        <v>360</v>
      </c>
      <c r="B12004" s="85">
        <v>45327</v>
      </c>
      <c r="C12004" s="105">
        <v>15.75</v>
      </c>
      <c r="F12004" s="96">
        <v>3.26</v>
      </c>
      <c r="G12004" s="91">
        <v>9.504999999999999</v>
      </c>
      <c r="H12004" s="41">
        <v>2.5225410051188391E-4</v>
      </c>
      <c r="I12004" s="42">
        <v>205.96772851547604</v>
      </c>
      <c r="J12004" s="41">
        <v>2.6402777777777774E-4</v>
      </c>
      <c r="K12004" s="42">
        <v>5.6307102821815516</v>
      </c>
      <c r="L12004" s="41">
        <v>2.5225410051188391E-4</v>
      </c>
      <c r="M12004" s="42">
        <v>5.3299167131760932</v>
      </c>
    </row>
    <row r="12005" spans="1:13" x14ac:dyDescent="0.2">
      <c r="A12005" s="84">
        <v>360</v>
      </c>
      <c r="B12005" s="85">
        <v>45328</v>
      </c>
      <c r="C12005" s="105">
        <v>15.68</v>
      </c>
      <c r="F12005" s="96">
        <v>3.31</v>
      </c>
      <c r="G12005" s="91">
        <v>9.4949999999999992</v>
      </c>
      <c r="H12005" s="41">
        <v>2.5200035821648648E-4</v>
      </c>
      <c r="I12005" s="42">
        <v>206.01963245684297</v>
      </c>
      <c r="J12005" s="41">
        <v>2.6374999999999999E-4</v>
      </c>
      <c r="K12005" s="42">
        <v>5.6309740321815518</v>
      </c>
      <c r="L12005" s="41">
        <v>2.5200035821648648E-4</v>
      </c>
      <c r="M12005" s="42">
        <v>5.3301687135343094</v>
      </c>
    </row>
    <row r="12006" spans="1:13" x14ac:dyDescent="0.2">
      <c r="A12006" s="84">
        <v>360</v>
      </c>
      <c r="B12006" s="85">
        <v>45329</v>
      </c>
      <c r="C12006" s="105">
        <v>15.66</v>
      </c>
      <c r="F12006" s="96">
        <v>3.33</v>
      </c>
      <c r="G12006" s="91">
        <v>9.495000000000001</v>
      </c>
      <c r="H12006" s="41">
        <v>2.5200035821648648E-4</v>
      </c>
      <c r="I12006" s="42">
        <v>206.07154947802172</v>
      </c>
      <c r="J12006" s="41">
        <v>2.6375000000000004E-4</v>
      </c>
      <c r="K12006" s="42">
        <v>5.631237782181552</v>
      </c>
      <c r="L12006" s="41">
        <v>2.5200035821648648E-4</v>
      </c>
      <c r="M12006" s="42">
        <v>5.3304207138925257</v>
      </c>
    </row>
    <row r="12007" spans="1:13" x14ac:dyDescent="0.2">
      <c r="A12007" s="84">
        <v>360</v>
      </c>
      <c r="B12007" s="85">
        <v>45330</v>
      </c>
      <c r="C12007" s="105">
        <v>15.67</v>
      </c>
      <c r="F12007" s="96">
        <v>3.36</v>
      </c>
      <c r="G12007" s="91">
        <v>9.5150000000000006</v>
      </c>
      <c r="H12007" s="41">
        <v>2.5250781970065361E-4</v>
      </c>
      <c r="I12007" s="42">
        <v>206.12358415568275</v>
      </c>
      <c r="J12007" s="41">
        <v>2.6430555555555555E-4</v>
      </c>
      <c r="K12007" s="42">
        <v>5.6315020877371076</v>
      </c>
      <c r="L12007" s="41">
        <v>2.5250781970065361E-4</v>
      </c>
      <c r="M12007" s="42">
        <v>5.3306732217122264</v>
      </c>
    </row>
    <row r="12008" spans="1:13" x14ac:dyDescent="0.2">
      <c r="A12008" s="84">
        <v>360</v>
      </c>
      <c r="B12008" s="85">
        <v>45331</v>
      </c>
      <c r="C12008" s="105">
        <v>15.69</v>
      </c>
      <c r="F12008" s="96">
        <v>3.36</v>
      </c>
      <c r="G12008" s="91">
        <v>9.5250000000000004</v>
      </c>
      <c r="H12008" s="41">
        <v>2.5276151578745853E-4</v>
      </c>
      <c r="I12008" s="42">
        <v>206.17568426525349</v>
      </c>
      <c r="J12008" s="41">
        <v>2.6458333333333336E-4</v>
      </c>
      <c r="K12008" s="42">
        <v>5.6317666710704408</v>
      </c>
      <c r="L12008" s="41">
        <v>2.5276151578745853E-4</v>
      </c>
      <c r="M12008" s="42">
        <v>5.3309259832280134</v>
      </c>
    </row>
    <row r="12009" spans="1:13" x14ac:dyDescent="0.2">
      <c r="A12009" s="84">
        <v>360</v>
      </c>
      <c r="B12009" s="85">
        <v>45332</v>
      </c>
      <c r="C12009" s="105">
        <v>15.69</v>
      </c>
      <c r="F12009" s="96">
        <v>3.36</v>
      </c>
      <c r="G12009" s="91">
        <v>9.5250000000000004</v>
      </c>
      <c r="H12009" s="41">
        <v>2.5276151578745853E-4</v>
      </c>
      <c r="I12009" s="42">
        <v>206.22779754372689</v>
      </c>
      <c r="J12009" s="41">
        <v>2.6458333333333336E-4</v>
      </c>
      <c r="K12009" s="42">
        <v>5.6320312544037741</v>
      </c>
      <c r="L12009" s="41">
        <v>2.5276151578745853E-4</v>
      </c>
      <c r="M12009" s="42">
        <v>5.3311787447438004</v>
      </c>
    </row>
    <row r="12010" spans="1:13" x14ac:dyDescent="0.2">
      <c r="A12010" s="84">
        <v>360</v>
      </c>
      <c r="B12010" s="85">
        <v>45333</v>
      </c>
      <c r="C12010" s="105">
        <v>15.69</v>
      </c>
      <c r="F12010" s="96">
        <v>3.36</v>
      </c>
      <c r="G12010" s="91">
        <v>9.5250000000000004</v>
      </c>
      <c r="H12010" s="41">
        <v>2.5276151578745853E-4</v>
      </c>
      <c r="I12010" s="42">
        <v>206.27992399443156</v>
      </c>
      <c r="J12010" s="41">
        <v>2.6458333333333336E-4</v>
      </c>
      <c r="K12010" s="42">
        <v>5.6322958377371073</v>
      </c>
      <c r="L12010" s="41">
        <v>2.5276151578745853E-4</v>
      </c>
      <c r="M12010" s="42">
        <v>5.3314315062595874</v>
      </c>
    </row>
    <row r="12011" spans="1:13" x14ac:dyDescent="0.2">
      <c r="A12011" s="84">
        <v>360</v>
      </c>
      <c r="B12011" s="85">
        <v>45334</v>
      </c>
      <c r="C12011" s="105">
        <v>15.71</v>
      </c>
      <c r="F12011" s="96">
        <v>3.4</v>
      </c>
      <c r="G12011" s="91">
        <v>9.5549999999999997</v>
      </c>
      <c r="H12011" s="41">
        <v>2.5352246547738488E-4</v>
      </c>
      <c r="I12011" s="42">
        <v>206.33222058934112</v>
      </c>
      <c r="J12011" s="41">
        <v>2.6541666666666668E-4</v>
      </c>
      <c r="K12011" s="42">
        <v>5.6325612544037735</v>
      </c>
      <c r="L12011" s="41">
        <v>2.5352246547738488E-4</v>
      </c>
      <c r="M12011" s="42">
        <v>5.3316850287250652</v>
      </c>
    </row>
    <row r="12012" spans="1:13" x14ac:dyDescent="0.2">
      <c r="A12012" s="84">
        <v>360</v>
      </c>
      <c r="B12012" s="85">
        <v>45335</v>
      </c>
      <c r="C12012" s="105">
        <v>15.77</v>
      </c>
      <c r="F12012" s="96">
        <v>3.37</v>
      </c>
      <c r="G12012" s="91">
        <v>9.57</v>
      </c>
      <c r="H12012" s="41">
        <v>2.5390286240223325E-4</v>
      </c>
      <c r="I12012" s="42">
        <v>206.38460893075455</v>
      </c>
      <c r="J12012" s="41">
        <v>2.6583333333333336E-4</v>
      </c>
      <c r="K12012" s="42">
        <v>5.6328270877371072</v>
      </c>
      <c r="L12012" s="41">
        <v>2.5390286240223325E-4</v>
      </c>
      <c r="M12012" s="42">
        <v>5.3319389315874677</v>
      </c>
    </row>
    <row r="12013" spans="1:13" x14ac:dyDescent="0.2">
      <c r="A12013" s="84">
        <v>360</v>
      </c>
      <c r="B12013" s="85">
        <v>45336</v>
      </c>
      <c r="C12013" s="105">
        <v>15.79</v>
      </c>
      <c r="F12013" s="96">
        <v>3.41</v>
      </c>
      <c r="G12013" s="91">
        <v>9.6</v>
      </c>
      <c r="H12013" s="41">
        <v>2.5466350048342079E-4</v>
      </c>
      <c r="I12013" s="42">
        <v>206.43716755771075</v>
      </c>
      <c r="J12013" s="41">
        <v>2.6666666666666668E-4</v>
      </c>
      <c r="K12013" s="42">
        <v>5.6330937544037738</v>
      </c>
      <c r="L12013" s="41">
        <v>2.5466350048342079E-4</v>
      </c>
      <c r="M12013" s="42">
        <v>5.3321935950879507</v>
      </c>
    </row>
    <row r="12014" spans="1:13" x14ac:dyDescent="0.2">
      <c r="A12014" s="84">
        <v>360</v>
      </c>
      <c r="B12014" s="85">
        <v>45337</v>
      </c>
      <c r="C12014" s="105">
        <v>15.82</v>
      </c>
      <c r="F12014" s="96">
        <v>3.39</v>
      </c>
      <c r="G12014" s="91">
        <v>9.6050000000000004</v>
      </c>
      <c r="H12014" s="41">
        <v>2.5479025331076599E-4</v>
      </c>
      <c r="I12014" s="42">
        <v>206.48976573592554</v>
      </c>
      <c r="J12014" s="41">
        <v>2.6680555555555556E-4</v>
      </c>
      <c r="K12014" s="42">
        <v>5.6333605599593293</v>
      </c>
      <c r="L12014" s="41">
        <v>2.5479025331076599E-4</v>
      </c>
      <c r="M12014" s="42">
        <v>5.3324483853412614</v>
      </c>
    </row>
    <row r="12015" spans="1:13" x14ac:dyDescent="0.2">
      <c r="A12015" s="84">
        <v>360</v>
      </c>
      <c r="B12015" s="85">
        <v>45338</v>
      </c>
      <c r="C12015" s="105">
        <v>15.82</v>
      </c>
      <c r="F12015" s="96">
        <v>3.35</v>
      </c>
      <c r="G12015" s="91">
        <v>9.5850000000000009</v>
      </c>
      <c r="H12015" s="41">
        <v>2.5428320739950827E-4</v>
      </c>
      <c r="I12015" s="42">
        <v>206.54227261585206</v>
      </c>
      <c r="J12015" s="41">
        <v>2.6625000000000005E-4</v>
      </c>
      <c r="K12015" s="42">
        <v>5.6336268099593294</v>
      </c>
      <c r="L12015" s="41">
        <v>2.5428320739950827E-4</v>
      </c>
      <c r="M12015" s="42">
        <v>5.3327026685486612</v>
      </c>
    </row>
    <row r="12016" spans="1:13" x14ac:dyDescent="0.2">
      <c r="A12016" s="84">
        <v>360</v>
      </c>
      <c r="B12016" s="85">
        <v>45339</v>
      </c>
      <c r="C12016" s="105">
        <v>15.82</v>
      </c>
      <c r="F12016" s="96">
        <v>3.35</v>
      </c>
      <c r="G12016" s="91">
        <v>9.5850000000000009</v>
      </c>
      <c r="H12016" s="41">
        <v>2.5428320739950827E-4</v>
      </c>
      <c r="I12016" s="42">
        <v>206.59479284739641</v>
      </c>
      <c r="J12016" s="41">
        <v>2.6625000000000005E-4</v>
      </c>
      <c r="K12016" s="42">
        <v>5.6338930599593295</v>
      </c>
      <c r="L12016" s="41">
        <v>2.5428320739950827E-4</v>
      </c>
      <c r="M12016" s="42">
        <v>5.3329569517560609</v>
      </c>
    </row>
    <row r="12017" spans="1:13" x14ac:dyDescent="0.2">
      <c r="A12017" s="84">
        <v>360</v>
      </c>
      <c r="B12017" s="85">
        <v>45340</v>
      </c>
      <c r="C12017" s="105">
        <v>15.82</v>
      </c>
      <c r="F12017" s="96">
        <v>3.35</v>
      </c>
      <c r="G12017" s="91">
        <v>9.5850000000000009</v>
      </c>
      <c r="H12017" s="41">
        <v>2.5428320739950827E-4</v>
      </c>
      <c r="I12017" s="42">
        <v>206.64732643395368</v>
      </c>
      <c r="J12017" s="41">
        <v>2.6625000000000005E-4</v>
      </c>
      <c r="K12017" s="42">
        <v>5.6341593099593297</v>
      </c>
      <c r="L12017" s="41">
        <v>2.5428320739950827E-4</v>
      </c>
      <c r="M12017" s="42">
        <v>5.3332112349634606</v>
      </c>
    </row>
    <row r="12018" spans="1:13" x14ac:dyDescent="0.2">
      <c r="A12018" s="84">
        <v>360</v>
      </c>
      <c r="B12018" s="85">
        <v>45341</v>
      </c>
      <c r="C12018" s="105">
        <v>15.79</v>
      </c>
      <c r="F12018" s="96">
        <v>3.37</v>
      </c>
      <c r="G12018" s="91">
        <v>9.58</v>
      </c>
      <c r="H12018" s="41">
        <v>2.541564315026168E-4</v>
      </c>
      <c r="I12018" s="42">
        <v>206.69984718101969</v>
      </c>
      <c r="J12018" s="41">
        <v>2.6611111111111112E-4</v>
      </c>
      <c r="K12018" s="42">
        <v>5.634425421070441</v>
      </c>
      <c r="L12018" s="41">
        <v>2.541564315026168E-4</v>
      </c>
      <c r="M12018" s="42">
        <v>5.333465391394963</v>
      </c>
    </row>
    <row r="12019" spans="1:13" x14ac:dyDescent="0.2">
      <c r="A12019" s="84">
        <v>360</v>
      </c>
      <c r="B12019" s="85">
        <v>45342</v>
      </c>
      <c r="C12019" s="105">
        <v>15.69</v>
      </c>
      <c r="F12019" s="96">
        <v>3.36</v>
      </c>
      <c r="G12019" s="91">
        <v>9.5250000000000004</v>
      </c>
      <c r="H12019" s="41">
        <v>2.5276151578745853E-4</v>
      </c>
      <c r="I12019" s="42">
        <v>206.75209294770619</v>
      </c>
      <c r="J12019" s="41">
        <v>2.6458333333333336E-4</v>
      </c>
      <c r="K12019" s="42">
        <v>5.6346900044037742</v>
      </c>
      <c r="L12019" s="41">
        <v>2.5276151578745853E-4</v>
      </c>
      <c r="M12019" s="42">
        <v>5.33371815291075</v>
      </c>
    </row>
    <row r="12020" spans="1:13" x14ac:dyDescent="0.2">
      <c r="A12020" s="84">
        <v>360</v>
      </c>
      <c r="B12020" s="85">
        <v>45343</v>
      </c>
      <c r="C12020" s="105">
        <v>15.67</v>
      </c>
      <c r="F12020" s="96">
        <v>3.36</v>
      </c>
      <c r="G12020" s="91">
        <v>9.5150000000000006</v>
      </c>
      <c r="H12020" s="41">
        <v>2.5250781970065361E-4</v>
      </c>
      <c r="I12020" s="42">
        <v>206.80429946791497</v>
      </c>
      <c r="J12020" s="41">
        <v>2.6430555555555555E-4</v>
      </c>
      <c r="K12020" s="42">
        <v>5.6349543099593298</v>
      </c>
      <c r="L12020" s="41">
        <v>2.5250781970065361E-4</v>
      </c>
      <c r="M12020" s="42">
        <v>5.3339706607304507</v>
      </c>
    </row>
    <row r="12021" spans="1:13" x14ac:dyDescent="0.2">
      <c r="A12021" s="84">
        <v>360</v>
      </c>
      <c r="B12021" s="85">
        <v>45344</v>
      </c>
      <c r="C12021" s="105">
        <v>15.63</v>
      </c>
      <c r="F12021" s="96">
        <v>3.35</v>
      </c>
      <c r="G12021" s="91">
        <v>9.49</v>
      </c>
      <c r="H12021" s="41">
        <v>2.518734784027199E-4</v>
      </c>
      <c r="I12021" s="42">
        <v>206.8563879861706</v>
      </c>
      <c r="J12021" s="41">
        <v>2.6361111111111111E-4</v>
      </c>
      <c r="K12021" s="42">
        <v>5.6352179210704412</v>
      </c>
      <c r="L12021" s="41">
        <v>2.518734784027199E-4</v>
      </c>
      <c r="M12021" s="42">
        <v>5.3342225342088536</v>
      </c>
    </row>
    <row r="12022" spans="1:13" x14ac:dyDescent="0.2">
      <c r="A12022" s="84">
        <v>360</v>
      </c>
      <c r="B12022" s="85">
        <v>45345</v>
      </c>
      <c r="C12022" s="105">
        <v>15.63</v>
      </c>
      <c r="F12022" s="96">
        <v>3.33</v>
      </c>
      <c r="G12022" s="91">
        <v>9.48</v>
      </c>
      <c r="H12022" s="41">
        <v>2.5161970143994239E-4</v>
      </c>
      <c r="I12022" s="42">
        <v>206.90843712875662</v>
      </c>
      <c r="J12022" s="41">
        <v>2.6333333333333336E-4</v>
      </c>
      <c r="K12022" s="42">
        <v>5.6354812544037749</v>
      </c>
      <c r="L12022" s="41">
        <v>2.5161970143994239E-4</v>
      </c>
      <c r="M12022" s="42">
        <v>5.3344741539102936</v>
      </c>
    </row>
    <row r="12023" spans="1:13" x14ac:dyDescent="0.2">
      <c r="A12023" s="84">
        <v>360</v>
      </c>
      <c r="B12023" s="85">
        <v>45346</v>
      </c>
      <c r="C12023" s="105">
        <v>15.63</v>
      </c>
      <c r="F12023" s="96">
        <v>3.33</v>
      </c>
      <c r="G12023" s="91">
        <v>9.48</v>
      </c>
      <c r="H12023" s="41">
        <v>2.5161970143994239E-4</v>
      </c>
      <c r="I12023" s="42">
        <v>206.96049936793236</v>
      </c>
      <c r="J12023" s="41">
        <v>2.6333333333333336E-4</v>
      </c>
      <c r="K12023" s="42">
        <v>5.6357445877371086</v>
      </c>
      <c r="L12023" s="41">
        <v>2.5161970143994239E-4</v>
      </c>
      <c r="M12023" s="42">
        <v>5.3347257736117335</v>
      </c>
    </row>
    <row r="12024" spans="1:13" x14ac:dyDescent="0.2">
      <c r="A12024" s="84">
        <v>360</v>
      </c>
      <c r="B12024" s="85">
        <v>45347</v>
      </c>
      <c r="C12024" s="105">
        <v>15.63</v>
      </c>
      <c r="F12024" s="96">
        <v>3.33</v>
      </c>
      <c r="G12024" s="91">
        <v>9.48</v>
      </c>
      <c r="H12024" s="41">
        <v>2.5161970143994239E-4</v>
      </c>
      <c r="I12024" s="42">
        <v>207.01257470699318</v>
      </c>
      <c r="J12024" s="41">
        <v>2.6333333333333336E-4</v>
      </c>
      <c r="K12024" s="42">
        <v>5.6360079210704424</v>
      </c>
      <c r="L12024" s="41">
        <v>2.5161970143994239E-4</v>
      </c>
      <c r="M12024" s="42">
        <v>5.3349773933131734</v>
      </c>
    </row>
    <row r="12025" spans="1:13" x14ac:dyDescent="0.2">
      <c r="A12025" s="84">
        <v>360</v>
      </c>
      <c r="B12025" s="85">
        <v>45348</v>
      </c>
      <c r="C12025" s="105">
        <v>15.68</v>
      </c>
      <c r="F12025" s="96">
        <v>3.34</v>
      </c>
      <c r="G12025" s="91">
        <v>9.51</v>
      </c>
      <c r="H12025" s="41">
        <v>2.5238096299418089E-4</v>
      </c>
      <c r="I12025" s="42">
        <v>207.06482073994962</v>
      </c>
      <c r="J12025" s="41">
        <v>2.6416666666666667E-4</v>
      </c>
      <c r="K12025" s="42">
        <v>5.6362720877371091</v>
      </c>
      <c r="L12025" s="41">
        <v>2.5238096299418089E-4</v>
      </c>
      <c r="M12025" s="42">
        <v>5.3352297742761676</v>
      </c>
    </row>
    <row r="12026" spans="1:13" x14ac:dyDescent="0.2">
      <c r="A12026" s="84">
        <v>360</v>
      </c>
      <c r="B12026" s="85">
        <v>45349</v>
      </c>
      <c r="C12026" s="105">
        <v>15.71</v>
      </c>
      <c r="F12026" s="96">
        <v>3.33</v>
      </c>
      <c r="G12026" s="91">
        <v>9.52</v>
      </c>
      <c r="H12026" s="41">
        <v>2.5263467063152412E-4</v>
      </c>
      <c r="I12026" s="42">
        <v>207.11713249273663</v>
      </c>
      <c r="J12026" s="41">
        <v>2.6444444444444443E-4</v>
      </c>
      <c r="K12026" s="42">
        <v>5.6365365321815535</v>
      </c>
      <c r="L12026" s="41">
        <v>2.5263467063152412E-4</v>
      </c>
      <c r="M12026" s="42">
        <v>5.3354824089467989</v>
      </c>
    </row>
    <row r="12027" spans="1:13" x14ac:dyDescent="0.2">
      <c r="A12027" s="84">
        <v>360</v>
      </c>
      <c r="B12027" s="85">
        <v>45350</v>
      </c>
      <c r="C12027" s="105">
        <v>15.77</v>
      </c>
      <c r="F12027" s="96">
        <v>3.34</v>
      </c>
      <c r="G12027" s="91">
        <v>9.5549999999999997</v>
      </c>
      <c r="H12027" s="41">
        <v>2.5352246547738488E-4</v>
      </c>
      <c r="I12027" s="42">
        <v>207.16964133880879</v>
      </c>
      <c r="J12027" s="41">
        <v>2.6541666666666668E-4</v>
      </c>
      <c r="K12027" s="42">
        <v>5.6368019488482197</v>
      </c>
      <c r="L12027" s="41">
        <v>2.5352246547738488E-4</v>
      </c>
      <c r="M12027" s="42">
        <v>5.3357359314122768</v>
      </c>
    </row>
    <row r="12028" spans="1:13" x14ac:dyDescent="0.2">
      <c r="A12028" s="84">
        <v>360</v>
      </c>
      <c r="B12028" s="85">
        <v>45351</v>
      </c>
      <c r="C12028" s="105">
        <v>15.78</v>
      </c>
      <c r="F12028" s="96">
        <v>3.36</v>
      </c>
      <c r="G12028" s="91">
        <v>9.57</v>
      </c>
      <c r="H12028" s="41">
        <v>2.5390286240223325E-4</v>
      </c>
      <c r="I12028" s="42">
        <v>207.22224230374755</v>
      </c>
      <c r="J12028" s="41">
        <v>2.6583333333333336E-4</v>
      </c>
      <c r="K12028" s="42">
        <v>5.6370677821815534</v>
      </c>
      <c r="L12028" s="41">
        <v>2.5390286240223325E-4</v>
      </c>
      <c r="M12028" s="42">
        <v>5.3359898342746792</v>
      </c>
    </row>
    <row r="12029" spans="1:13" x14ac:dyDescent="0.2">
      <c r="A12029" s="84">
        <v>360</v>
      </c>
      <c r="B12029" s="85">
        <v>45352</v>
      </c>
      <c r="C12029" s="105">
        <v>15.82</v>
      </c>
      <c r="F12029" s="96">
        <v>3.3</v>
      </c>
      <c r="G12029" s="91">
        <v>9.56</v>
      </c>
      <c r="H12029" s="41">
        <v>2.5364927022297756E-4</v>
      </c>
      <c r="I12029" s="42">
        <v>207.27480407428186</v>
      </c>
      <c r="J12029" s="41">
        <v>2.6555555555555555E-4</v>
      </c>
      <c r="K12029" s="42">
        <v>5.6373333377371093</v>
      </c>
      <c r="L12029" s="41">
        <v>2.5364927022297756E-4</v>
      </c>
      <c r="M12029" s="42">
        <v>5.3362434835449024</v>
      </c>
    </row>
    <row r="12030" spans="1:13" x14ac:dyDescent="0.2">
      <c r="A12030" s="84">
        <v>360</v>
      </c>
      <c r="B12030" s="85">
        <v>45353</v>
      </c>
      <c r="C12030" s="105">
        <v>15.82</v>
      </c>
      <c r="F12030" s="96">
        <v>3.3</v>
      </c>
      <c r="G12030" s="91">
        <v>9.56</v>
      </c>
      <c r="H12030" s="41">
        <v>2.5364927022297756E-4</v>
      </c>
      <c r="I12030" s="42">
        <v>207.32737917707092</v>
      </c>
      <c r="J12030" s="41">
        <v>2.6555555555555555E-4</v>
      </c>
      <c r="K12030" s="42">
        <v>5.6375988932926653</v>
      </c>
      <c r="L12030" s="41">
        <v>2.5364927022297756E-4</v>
      </c>
      <c r="M12030" s="42">
        <v>5.3364971328151256</v>
      </c>
    </row>
    <row r="12031" spans="1:13" x14ac:dyDescent="0.2">
      <c r="A12031" s="84">
        <v>360</v>
      </c>
      <c r="B12031" s="85">
        <v>45354</v>
      </c>
      <c r="C12031" s="105">
        <v>15.82</v>
      </c>
      <c r="F12031" s="96">
        <v>3.3</v>
      </c>
      <c r="G12031" s="91">
        <v>9.56</v>
      </c>
      <c r="H12031" s="41">
        <v>2.5364927022297756E-4</v>
      </c>
      <c r="I12031" s="42">
        <v>207.37996761549644</v>
      </c>
      <c r="J12031" s="41">
        <v>2.6555555555555555E-4</v>
      </c>
      <c r="K12031" s="42">
        <v>5.6378644488482212</v>
      </c>
      <c r="L12031" s="41">
        <v>2.5364927022297756E-4</v>
      </c>
      <c r="M12031" s="42">
        <v>5.3367507820853488</v>
      </c>
    </row>
    <row r="12032" spans="1:13" x14ac:dyDescent="0.2">
      <c r="A12032" s="84">
        <v>360</v>
      </c>
      <c r="B12032" s="85">
        <v>45355</v>
      </c>
      <c r="C12032" s="105">
        <v>15.77</v>
      </c>
      <c r="F12032" s="96">
        <v>3.16</v>
      </c>
      <c r="G12032" s="91">
        <v>9.4649999999999999</v>
      </c>
      <c r="H12032" s="41">
        <v>2.5123899265055982E-4</v>
      </c>
      <c r="I12032" s="42">
        <v>207.43206954965606</v>
      </c>
      <c r="J12032" s="41">
        <v>2.6291666666666667E-4</v>
      </c>
      <c r="K12032" s="42">
        <v>5.6381273655148876</v>
      </c>
      <c r="L12032" s="41">
        <v>2.5123899265055982E-4</v>
      </c>
      <c r="M12032" s="42">
        <v>5.3370020210779998</v>
      </c>
    </row>
    <row r="12033" spans="1:13" x14ac:dyDescent="0.2">
      <c r="A12033" s="84">
        <v>360</v>
      </c>
      <c r="B12033" s="85">
        <v>45356</v>
      </c>
      <c r="C12033" s="105">
        <v>15.78</v>
      </c>
      <c r="F12033" s="96">
        <v>3.19</v>
      </c>
      <c r="G12033" s="91">
        <v>9.4849999999999994</v>
      </c>
      <c r="H12033" s="41">
        <v>2.5174659281068656E-4</v>
      </c>
      <c r="I12033" s="42">
        <v>207.48428986640485</v>
      </c>
      <c r="J12033" s="41">
        <v>2.6347222222222223E-4</v>
      </c>
      <c r="K12033" s="42">
        <v>5.6383908377371101</v>
      </c>
      <c r="L12033" s="41">
        <v>2.5174659281068656E-4</v>
      </c>
      <c r="M12033" s="42">
        <v>5.3372537676708109</v>
      </c>
    </row>
    <row r="12034" spans="1:13" x14ac:dyDescent="0.2">
      <c r="A12034" s="84">
        <v>360</v>
      </c>
      <c r="B12034" s="85">
        <v>45357</v>
      </c>
      <c r="C12034" s="105">
        <v>15.69</v>
      </c>
      <c r="F12034" s="96">
        <v>3.24</v>
      </c>
      <c r="G12034" s="91">
        <v>9.4649999999999999</v>
      </c>
      <c r="H12034" s="41">
        <v>2.5123899265055982E-4</v>
      </c>
      <c r="I12034" s="42">
        <v>207.53641801038171</v>
      </c>
      <c r="J12034" s="41">
        <v>2.6291666666666667E-4</v>
      </c>
      <c r="K12034" s="42">
        <v>5.6386537544037765</v>
      </c>
      <c r="L12034" s="41">
        <v>2.5123899265055982E-4</v>
      </c>
      <c r="M12034" s="42">
        <v>5.3375050066634611</v>
      </c>
    </row>
    <row r="12035" spans="1:13" x14ac:dyDescent="0.2">
      <c r="A12035" s="84">
        <v>360</v>
      </c>
      <c r="B12035" s="85">
        <v>45358</v>
      </c>
      <c r="C12035" s="105">
        <v>15.7</v>
      </c>
      <c r="F12035" s="96">
        <v>3.25</v>
      </c>
      <c r="G12035" s="91">
        <v>9.4749999999999996</v>
      </c>
      <c r="H12035" s="41">
        <v>2.5149280429004328E-4</v>
      </c>
      <c r="I12035" s="42">
        <v>207.58861192613946</v>
      </c>
      <c r="J12035" s="41">
        <v>2.6319444444444442E-4</v>
      </c>
      <c r="K12035" s="42">
        <v>5.6389169488482205</v>
      </c>
      <c r="L12035" s="41">
        <v>2.5149280429004328E-4</v>
      </c>
      <c r="M12035" s="42">
        <v>5.3377564994677513</v>
      </c>
    </row>
    <row r="12036" spans="1:13" x14ac:dyDescent="0.2">
      <c r="A12036" s="84">
        <v>360</v>
      </c>
      <c r="B12036" s="85">
        <v>45359</v>
      </c>
      <c r="C12036" s="105">
        <v>15.71</v>
      </c>
      <c r="F12036" s="96">
        <v>3.25</v>
      </c>
      <c r="G12036" s="91">
        <v>9.48</v>
      </c>
      <c r="H12036" s="41">
        <v>2.5161970143994239E-4</v>
      </c>
      <c r="I12036" s="42">
        <v>207.64084531069466</v>
      </c>
      <c r="J12036" s="41">
        <v>2.6333333333333336E-4</v>
      </c>
      <c r="K12036" s="42">
        <v>5.6391802821815542</v>
      </c>
      <c r="L12036" s="41">
        <v>2.5161970143994239E-4</v>
      </c>
      <c r="M12036" s="42">
        <v>5.3380081191691913</v>
      </c>
    </row>
    <row r="12037" spans="1:13" x14ac:dyDescent="0.2">
      <c r="A12037" s="84">
        <v>360</v>
      </c>
      <c r="B12037" s="85">
        <v>45360</v>
      </c>
      <c r="C12037" s="105">
        <v>15.71</v>
      </c>
      <c r="F12037" s="96">
        <v>3.25</v>
      </c>
      <c r="G12037" s="91">
        <v>9.48</v>
      </c>
      <c r="H12037" s="41">
        <v>2.5161970143994239E-4</v>
      </c>
      <c r="I12037" s="42">
        <v>207.69309183819848</v>
      </c>
      <c r="J12037" s="41">
        <v>2.6333333333333336E-4</v>
      </c>
      <c r="K12037" s="42">
        <v>5.6394436155148879</v>
      </c>
      <c r="L12037" s="41">
        <v>2.5161970143994239E-4</v>
      </c>
      <c r="M12037" s="42">
        <v>5.3382597388706312</v>
      </c>
    </row>
    <row r="12038" spans="1:13" x14ac:dyDescent="0.2">
      <c r="A12038" s="84">
        <v>360</v>
      </c>
      <c r="B12038" s="85">
        <v>45361</v>
      </c>
      <c r="C12038" s="105">
        <v>15.71</v>
      </c>
      <c r="F12038" s="96">
        <v>3.25</v>
      </c>
      <c r="G12038" s="91">
        <v>9.48</v>
      </c>
      <c r="H12038" s="41">
        <v>2.5161970143994239E-4</v>
      </c>
      <c r="I12038" s="42">
        <v>207.74535151195795</v>
      </c>
      <c r="J12038" s="41">
        <v>2.6333333333333336E-4</v>
      </c>
      <c r="K12038" s="42">
        <v>5.6397069488482217</v>
      </c>
      <c r="L12038" s="41">
        <v>2.5161970143994239E-4</v>
      </c>
      <c r="M12038" s="42">
        <v>5.3385113585720712</v>
      </c>
    </row>
    <row r="12039" spans="1:13" x14ac:dyDescent="0.2">
      <c r="A12039" s="84">
        <v>360</v>
      </c>
      <c r="B12039" s="85">
        <v>45362</v>
      </c>
      <c r="C12039" s="105">
        <v>15.71</v>
      </c>
      <c r="F12039" s="96">
        <v>3.28</v>
      </c>
      <c r="G12039" s="91">
        <v>9.495000000000001</v>
      </c>
      <c r="H12039" s="41">
        <v>2.5200035821648648E-4</v>
      </c>
      <c r="I12039" s="42">
        <v>207.79770341495677</v>
      </c>
      <c r="J12039" s="41">
        <v>2.6375000000000004E-4</v>
      </c>
      <c r="K12039" s="42">
        <v>5.6399706988482219</v>
      </c>
      <c r="L12039" s="41">
        <v>2.5200035821648648E-4</v>
      </c>
      <c r="M12039" s="42">
        <v>5.3387633589302874</v>
      </c>
    </row>
    <row r="12040" spans="1:13" x14ac:dyDescent="0.2">
      <c r="A12040" s="84">
        <v>360</v>
      </c>
      <c r="B12040" s="85">
        <v>45363</v>
      </c>
      <c r="C12040" s="105">
        <v>15.79</v>
      </c>
      <c r="F12040" s="96">
        <v>3.3</v>
      </c>
      <c r="G12040" s="91">
        <v>9.5449999999999999</v>
      </c>
      <c r="H12040" s="41">
        <v>2.5326883867160532E-4</v>
      </c>
      <c r="I12040" s="42">
        <v>207.8503320979793</v>
      </c>
      <c r="J12040" s="41">
        <v>2.6513888888888887E-4</v>
      </c>
      <c r="K12040" s="42">
        <v>5.6402358377371105</v>
      </c>
      <c r="L12040" s="41">
        <v>2.5326883867160532E-4</v>
      </c>
      <c r="M12040" s="42">
        <v>5.3390166277689595</v>
      </c>
    </row>
    <row r="12041" spans="1:13" x14ac:dyDescent="0.2">
      <c r="A12041" s="84">
        <v>360</v>
      </c>
      <c r="B12041" s="85">
        <v>45364</v>
      </c>
      <c r="C12041" s="105">
        <v>15.79</v>
      </c>
      <c r="F12041" s="96">
        <v>3.29</v>
      </c>
      <c r="G12041" s="91">
        <v>9.5399999999999991</v>
      </c>
      <c r="H12041" s="41">
        <v>2.5314201661053026E-4</v>
      </c>
      <c r="I12041" s="42">
        <v>207.90294775019976</v>
      </c>
      <c r="J12041" s="41">
        <v>2.6499999999999999E-4</v>
      </c>
      <c r="K12041" s="42">
        <v>5.6405008377371102</v>
      </c>
      <c r="L12041" s="41">
        <v>2.5314201661053026E-4</v>
      </c>
      <c r="M12041" s="42">
        <v>5.3392697697855702</v>
      </c>
    </row>
    <row r="12042" spans="1:13" x14ac:dyDescent="0.2">
      <c r="A12042" s="84">
        <v>360</v>
      </c>
      <c r="B12042" s="85">
        <v>45365</v>
      </c>
      <c r="C12042" s="105">
        <v>15.81</v>
      </c>
      <c r="F12042" s="96">
        <v>3.3</v>
      </c>
      <c r="G12042" s="91">
        <v>9.5549999999999997</v>
      </c>
      <c r="H12042" s="41">
        <v>2.5352246547738488E-4</v>
      </c>
      <c r="I12042" s="42">
        <v>207.95565581809339</v>
      </c>
      <c r="J12042" s="41">
        <v>2.6541666666666668E-4</v>
      </c>
      <c r="K12042" s="42">
        <v>5.6407662544037764</v>
      </c>
      <c r="L12042" s="41">
        <v>2.5352246547738488E-4</v>
      </c>
      <c r="M12042" s="42">
        <v>5.339523292251048</v>
      </c>
    </row>
    <row r="12043" spans="1:13" x14ac:dyDescent="0.2">
      <c r="A12043" s="84">
        <v>360</v>
      </c>
      <c r="B12043" s="85">
        <v>45366</v>
      </c>
      <c r="C12043" s="105">
        <v>15.8</v>
      </c>
      <c r="F12043" s="96">
        <v>3.28</v>
      </c>
      <c r="G12043" s="91">
        <v>9.5400000000000009</v>
      </c>
      <c r="H12043" s="41">
        <v>2.5314201661053026E-4</v>
      </c>
      <c r="I12043" s="42">
        <v>208.00829813217274</v>
      </c>
      <c r="J12043" s="41">
        <v>2.6500000000000004E-4</v>
      </c>
      <c r="K12043" s="42">
        <v>5.6410312544037762</v>
      </c>
      <c r="L12043" s="41">
        <v>2.5314201661053026E-4</v>
      </c>
      <c r="M12043" s="42">
        <v>5.3397764342676588</v>
      </c>
    </row>
    <row r="12044" spans="1:13" x14ac:dyDescent="0.2">
      <c r="A12044" s="84">
        <v>360</v>
      </c>
      <c r="B12044" s="85">
        <v>45367</v>
      </c>
      <c r="C12044" s="105">
        <v>15.8</v>
      </c>
      <c r="F12044" s="96">
        <v>3.28</v>
      </c>
      <c r="G12044" s="91">
        <v>9.5400000000000009</v>
      </c>
      <c r="H12044" s="41">
        <v>2.5314201661053026E-4</v>
      </c>
      <c r="I12044" s="42">
        <v>208.06095377223363</v>
      </c>
      <c r="J12044" s="41">
        <v>2.6500000000000004E-4</v>
      </c>
      <c r="K12044" s="42">
        <v>5.6412962544037759</v>
      </c>
      <c r="L12044" s="41">
        <v>2.5314201661053026E-4</v>
      </c>
      <c r="M12044" s="42">
        <v>5.3400295762842696</v>
      </c>
    </row>
    <row r="12045" spans="1:13" x14ac:dyDescent="0.2">
      <c r="A12045" s="84">
        <v>360</v>
      </c>
      <c r="B12045" s="85">
        <v>45368</v>
      </c>
      <c r="C12045" s="105">
        <v>15.8</v>
      </c>
      <c r="F12045" s="96">
        <v>3.28</v>
      </c>
      <c r="G12045" s="91">
        <v>9.5400000000000009</v>
      </c>
      <c r="H12045" s="41">
        <v>2.5314201661053026E-4</v>
      </c>
      <c r="I12045" s="42">
        <v>208.11362274164944</v>
      </c>
      <c r="J12045" s="41">
        <v>2.6500000000000004E-4</v>
      </c>
      <c r="K12045" s="42">
        <v>5.6415612544037756</v>
      </c>
      <c r="L12045" s="41">
        <v>2.5314201661053026E-4</v>
      </c>
      <c r="M12045" s="42">
        <v>5.3402827183008803</v>
      </c>
    </row>
    <row r="12046" spans="1:13" x14ac:dyDescent="0.2">
      <c r="A12046" s="84">
        <v>360</v>
      </c>
      <c r="B12046" s="85">
        <v>45369</v>
      </c>
      <c r="C12046" s="105">
        <v>15.7</v>
      </c>
      <c r="F12046" s="96">
        <v>3.28</v>
      </c>
      <c r="G12046" s="91">
        <v>9.49</v>
      </c>
      <c r="H12046" s="41">
        <v>2.518734784027199E-4</v>
      </c>
      <c r="I12046" s="42">
        <v>208.16604104371237</v>
      </c>
      <c r="J12046" s="41">
        <v>2.6361111111111111E-4</v>
      </c>
      <c r="K12046" s="42">
        <v>5.641824865514887</v>
      </c>
      <c r="L12046" s="41">
        <v>2.518734784027199E-4</v>
      </c>
      <c r="M12046" s="42">
        <v>5.3405345917792832</v>
      </c>
    </row>
    <row r="12047" spans="1:13" x14ac:dyDescent="0.2">
      <c r="A12047" s="84">
        <v>360</v>
      </c>
      <c r="B12047" s="85">
        <v>45370</v>
      </c>
      <c r="C12047" s="105">
        <v>15.67</v>
      </c>
      <c r="F12047" s="96">
        <v>3.26</v>
      </c>
      <c r="G12047" s="91">
        <v>9.4649999999999999</v>
      </c>
      <c r="H12047" s="41">
        <v>2.5123899265055982E-4</v>
      </c>
      <c r="I12047" s="42">
        <v>208.21834047016824</v>
      </c>
      <c r="J12047" s="41">
        <v>2.6291666666666667E-4</v>
      </c>
      <c r="K12047" s="42">
        <v>5.6420877821815534</v>
      </c>
      <c r="L12047" s="41">
        <v>2.5123899265055982E-4</v>
      </c>
      <c r="M12047" s="42">
        <v>5.3407858307719334</v>
      </c>
    </row>
    <row r="12048" spans="1:13" x14ac:dyDescent="0.2">
      <c r="A12048" s="84">
        <v>360</v>
      </c>
      <c r="B12048" s="85">
        <v>45371</v>
      </c>
      <c r="C12048" s="105">
        <v>15.68</v>
      </c>
      <c r="F12048" s="96">
        <v>3.25</v>
      </c>
      <c r="G12048" s="91">
        <v>9.4649999999999999</v>
      </c>
      <c r="H12048" s="41">
        <v>2.5123899265055982E-4</v>
      </c>
      <c r="I12048" s="42">
        <v>208.27065303627933</v>
      </c>
      <c r="J12048" s="41">
        <v>2.6291666666666667E-4</v>
      </c>
      <c r="K12048" s="42">
        <v>5.6423506988482197</v>
      </c>
      <c r="L12048" s="41">
        <v>2.5123899265055982E-4</v>
      </c>
      <c r="M12048" s="42">
        <v>5.3410370697645835</v>
      </c>
    </row>
    <row r="12049" spans="1:13" x14ac:dyDescent="0.2">
      <c r="A12049" s="84">
        <v>360</v>
      </c>
      <c r="B12049" s="85">
        <v>45372</v>
      </c>
      <c r="C12049" s="105">
        <v>15.58</v>
      </c>
      <c r="F12049" s="96">
        <v>3.24</v>
      </c>
      <c r="G12049" s="91">
        <v>9.41</v>
      </c>
      <c r="H12049" s="41">
        <v>2.4984261519245266E-4</v>
      </c>
      <c r="I12049" s="42">
        <v>208.32268792090176</v>
      </c>
      <c r="J12049" s="41">
        <v>2.6138888888888891E-4</v>
      </c>
      <c r="K12049" s="42">
        <v>5.6426120877371089</v>
      </c>
      <c r="L12049" s="41">
        <v>2.4984261519245266E-4</v>
      </c>
      <c r="M12049" s="42">
        <v>5.3412869123797755</v>
      </c>
    </row>
    <row r="12050" spans="1:13" x14ac:dyDescent="0.2">
      <c r="A12050" s="84">
        <v>360</v>
      </c>
      <c r="B12050" s="85">
        <v>45373</v>
      </c>
      <c r="C12050" s="105">
        <v>15.56</v>
      </c>
      <c r="F12050" s="96">
        <v>3.22</v>
      </c>
      <c r="G12050" s="91">
        <v>9.39</v>
      </c>
      <c r="H12050" s="41">
        <v>2.4933466801013715E-4</v>
      </c>
      <c r="I12050" s="42">
        <v>208.3746299891335</v>
      </c>
      <c r="J12050" s="41">
        <v>2.6083333333333335E-4</v>
      </c>
      <c r="K12050" s="42">
        <v>5.6428729210704418</v>
      </c>
      <c r="L12050" s="41">
        <v>2.4933466801013715E-4</v>
      </c>
      <c r="M12050" s="42">
        <v>5.3415362470477854</v>
      </c>
    </row>
    <row r="12051" spans="1:13" x14ac:dyDescent="0.2">
      <c r="A12051" s="84">
        <v>360</v>
      </c>
      <c r="B12051" s="85">
        <v>45374</v>
      </c>
      <c r="C12051" s="105">
        <v>15.56</v>
      </c>
      <c r="F12051" s="96">
        <v>3.22</v>
      </c>
      <c r="G12051" s="91">
        <v>9.39</v>
      </c>
      <c r="H12051" s="41">
        <v>2.4933466801013715E-4</v>
      </c>
      <c r="I12051" s="42">
        <v>208.42658500832357</v>
      </c>
      <c r="J12051" s="41">
        <v>2.6083333333333335E-4</v>
      </c>
      <c r="K12051" s="42">
        <v>5.6431337544037747</v>
      </c>
      <c r="L12051" s="41">
        <v>2.4933466801013715E-4</v>
      </c>
      <c r="M12051" s="42">
        <v>5.3417855817157953</v>
      </c>
    </row>
    <row r="12052" spans="1:13" x14ac:dyDescent="0.2">
      <c r="A12052" s="84">
        <v>360</v>
      </c>
      <c r="B12052" s="85">
        <v>45375</v>
      </c>
      <c r="C12052" s="105">
        <v>15.56</v>
      </c>
      <c r="F12052" s="96">
        <v>3.22</v>
      </c>
      <c r="G12052" s="91">
        <v>9.39</v>
      </c>
      <c r="H12052" s="41">
        <v>2.4933466801013715E-4</v>
      </c>
      <c r="I12052" s="42">
        <v>208.47855298170111</v>
      </c>
      <c r="J12052" s="41">
        <v>2.6083333333333335E-4</v>
      </c>
      <c r="K12052" s="42">
        <v>5.6433945877371077</v>
      </c>
      <c r="L12052" s="41">
        <v>2.4933466801013715E-4</v>
      </c>
      <c r="M12052" s="42">
        <v>5.3420349163838052</v>
      </c>
    </row>
    <row r="12053" spans="1:13" x14ac:dyDescent="0.2">
      <c r="A12053" s="84">
        <v>360</v>
      </c>
      <c r="B12053" s="85">
        <v>45376</v>
      </c>
      <c r="C12053" s="105">
        <v>15.6</v>
      </c>
      <c r="F12053" s="96">
        <v>3.21</v>
      </c>
      <c r="G12053" s="91">
        <v>9.4049999999999994</v>
      </c>
      <c r="H12053" s="41">
        <v>2.4971563707820721E-4</v>
      </c>
      <c r="I12053" s="42">
        <v>208.53061333637609</v>
      </c>
      <c r="J12053" s="41">
        <v>2.6124999999999998E-4</v>
      </c>
      <c r="K12053" s="42">
        <v>5.643655837737108</v>
      </c>
      <c r="L12053" s="41">
        <v>2.4971563707820721E-4</v>
      </c>
      <c r="M12053" s="42">
        <v>5.342284632020883</v>
      </c>
    </row>
    <row r="12054" spans="1:13" x14ac:dyDescent="0.2">
      <c r="A12054" s="84">
        <v>360</v>
      </c>
      <c r="B12054" s="85">
        <v>45377</v>
      </c>
      <c r="C12054" s="105">
        <v>15.71</v>
      </c>
      <c r="F12054" s="96">
        <v>3.24</v>
      </c>
      <c r="G12054" s="91">
        <v>9.4750000000000014</v>
      </c>
      <c r="H12054" s="41">
        <v>2.5149280429004328E-4</v>
      </c>
      <c r="I12054" s="42">
        <v>208.58305728510439</v>
      </c>
      <c r="J12054" s="41">
        <v>2.6319444444444448E-4</v>
      </c>
      <c r="K12054" s="42">
        <v>5.643919032181552</v>
      </c>
      <c r="L12054" s="41">
        <v>2.5149280429004328E-4</v>
      </c>
      <c r="M12054" s="42">
        <v>5.3425361248251733</v>
      </c>
    </row>
    <row r="12055" spans="1:13" x14ac:dyDescent="0.2">
      <c r="A12055" s="84">
        <v>360</v>
      </c>
      <c r="B12055" s="85">
        <v>45378</v>
      </c>
      <c r="C12055" s="105">
        <v>15.7</v>
      </c>
      <c r="F12055" s="96">
        <v>3.19</v>
      </c>
      <c r="G12055" s="91">
        <v>9.4450000000000003</v>
      </c>
      <c r="H12055" s="41">
        <v>2.5073129999753085E-4</v>
      </c>
      <c r="I12055" s="42">
        <v>208.63535558621493</v>
      </c>
      <c r="J12055" s="41">
        <v>2.6236111111111111E-4</v>
      </c>
      <c r="K12055" s="42">
        <v>5.644181393292663</v>
      </c>
      <c r="L12055" s="41">
        <v>2.5073129999753085E-4</v>
      </c>
      <c r="M12055" s="42">
        <v>5.342786856125171</v>
      </c>
    </row>
    <row r="12056" spans="1:13" x14ac:dyDescent="0.2">
      <c r="A12056" s="84">
        <v>360</v>
      </c>
      <c r="B12056" s="85">
        <v>45379</v>
      </c>
      <c r="C12056" s="105">
        <v>15.7</v>
      </c>
      <c r="F12056" s="96">
        <v>3.19</v>
      </c>
      <c r="G12056" s="91">
        <v>9.4450000000000003</v>
      </c>
      <c r="H12056" s="41">
        <v>2.5073129999753085E-4</v>
      </c>
      <c r="I12056" s="42">
        <v>208.68766700014652</v>
      </c>
      <c r="J12056" s="41">
        <v>2.6236111111111111E-4</v>
      </c>
      <c r="K12056" s="42">
        <v>5.644443754403774</v>
      </c>
      <c r="L12056" s="41">
        <v>2.5073129999753085E-4</v>
      </c>
      <c r="M12056" s="42">
        <v>5.3430375874251688</v>
      </c>
    </row>
    <row r="12057" spans="1:13" x14ac:dyDescent="0.2">
      <c r="A12057" s="84">
        <v>360</v>
      </c>
      <c r="B12057" s="85">
        <v>45380</v>
      </c>
      <c r="C12057" s="105">
        <v>15.7</v>
      </c>
      <c r="F12057" s="96">
        <v>3.19</v>
      </c>
      <c r="G12057" s="91">
        <v>9.4450000000000003</v>
      </c>
      <c r="H12057" s="41">
        <v>2.5073129999753085E-4</v>
      </c>
      <c r="I12057" s="42">
        <v>208.73999153018693</v>
      </c>
      <c r="J12057" s="41">
        <v>2.6236111111111111E-4</v>
      </c>
      <c r="K12057" s="42">
        <v>5.644706115514885</v>
      </c>
      <c r="L12057" s="41">
        <v>2.5073129999753085E-4</v>
      </c>
      <c r="M12057" s="42">
        <v>5.3432883187251665</v>
      </c>
    </row>
    <row r="12058" spans="1:13" x14ac:dyDescent="0.2">
      <c r="A12058" s="84">
        <v>360</v>
      </c>
      <c r="B12058" s="85">
        <v>45381</v>
      </c>
      <c r="C12058" s="105">
        <v>15.7</v>
      </c>
      <c r="F12058" s="96">
        <v>3.19</v>
      </c>
      <c r="G12058" s="91">
        <v>9.4450000000000003</v>
      </c>
      <c r="H12058" s="41">
        <v>2.5073129999753085E-4</v>
      </c>
      <c r="I12058" s="42">
        <v>208.79232917962477</v>
      </c>
      <c r="J12058" s="41">
        <v>2.6236111111111111E-4</v>
      </c>
      <c r="K12058" s="42">
        <v>5.644968476625996</v>
      </c>
      <c r="L12058" s="41">
        <v>2.5073129999753085E-4</v>
      </c>
      <c r="M12058" s="42">
        <v>5.3435390500251643</v>
      </c>
    </row>
    <row r="12059" spans="1:13" x14ac:dyDescent="0.2">
      <c r="A12059" s="84">
        <v>360</v>
      </c>
      <c r="B12059" s="85">
        <v>45382</v>
      </c>
      <c r="C12059" s="105">
        <v>15.7</v>
      </c>
      <c r="F12059" s="96">
        <v>3.19</v>
      </c>
      <c r="G12059" s="91">
        <v>9.4450000000000003</v>
      </c>
      <c r="H12059" s="41">
        <v>2.5073129999753085E-4</v>
      </c>
      <c r="I12059" s="42">
        <v>208.8446799517495</v>
      </c>
      <c r="J12059" s="41">
        <v>2.6236111111111111E-4</v>
      </c>
      <c r="K12059" s="42">
        <v>5.645230837737107</v>
      </c>
      <c r="L12059" s="41">
        <v>2.5073129999753085E-4</v>
      </c>
      <c r="M12059" s="42">
        <v>5.343789781325162</v>
      </c>
    </row>
    <row r="12060" spans="1:13" x14ac:dyDescent="0.2">
      <c r="A12060" s="84">
        <v>360</v>
      </c>
      <c r="B12060" s="85">
        <v>45383</v>
      </c>
      <c r="C12060" s="105">
        <v>15.68</v>
      </c>
      <c r="F12060" s="96">
        <v>3.13</v>
      </c>
      <c r="G12060" s="91">
        <v>9.4049999999999994</v>
      </c>
      <c r="H12060" s="41">
        <v>2.4971563707820721E-4</v>
      </c>
      <c r="I12060" s="42">
        <v>208.89683173405405</v>
      </c>
      <c r="J12060" s="41">
        <v>2.6124999999999998E-4</v>
      </c>
      <c r="K12060" s="42">
        <v>5.6454920877371073</v>
      </c>
      <c r="L12060" s="41">
        <v>2.4971563707820721E-4</v>
      </c>
      <c r="M12060" s="42">
        <v>5.3440394969622407</v>
      </c>
    </row>
    <row r="12061" spans="1:13" x14ac:dyDescent="0.2">
      <c r="A12061" s="84">
        <v>360</v>
      </c>
      <c r="B12061" s="85">
        <v>45384</v>
      </c>
      <c r="C12061" s="105">
        <v>15.63</v>
      </c>
      <c r="F12061" s="96">
        <v>3.1</v>
      </c>
      <c r="G12061" s="91">
        <v>9.3650000000000002</v>
      </c>
      <c r="H12061" s="41">
        <v>2.486996037822653E-4</v>
      </c>
      <c r="I12061" s="42">
        <v>208.94878429333767</v>
      </c>
      <c r="J12061" s="41">
        <v>2.6013888888888891E-4</v>
      </c>
      <c r="K12061" s="42">
        <v>5.6457522266259961</v>
      </c>
      <c r="L12061" s="41">
        <v>2.486996037822653E-4</v>
      </c>
      <c r="M12061" s="42">
        <v>5.3442881965660227</v>
      </c>
    </row>
    <row r="12062" spans="1:13" x14ac:dyDescent="0.2">
      <c r="A12062" s="84">
        <v>360</v>
      </c>
      <c r="B12062" s="85">
        <v>45385</v>
      </c>
      <c r="C12062" s="105">
        <v>15.63</v>
      </c>
      <c r="F12062" s="96">
        <v>3.12</v>
      </c>
      <c r="G12062" s="91">
        <v>9.375</v>
      </c>
      <c r="H12062" s="41">
        <v>2.4895364684374144E-4</v>
      </c>
      <c r="I12062" s="42">
        <v>209.00080285519107</v>
      </c>
      <c r="J12062" s="41">
        <v>2.6041666666666666E-4</v>
      </c>
      <c r="K12062" s="42">
        <v>5.6460126432926625</v>
      </c>
      <c r="L12062" s="41">
        <v>2.4895364684374144E-4</v>
      </c>
      <c r="M12062" s="42">
        <v>5.3445371502128669</v>
      </c>
    </row>
    <row r="12063" spans="1:13" x14ac:dyDescent="0.2">
      <c r="A12063" s="84">
        <v>360</v>
      </c>
      <c r="B12063" s="85">
        <v>45386</v>
      </c>
      <c r="C12063" s="105">
        <v>15.61</v>
      </c>
      <c r="F12063" s="96">
        <v>3.12</v>
      </c>
      <c r="G12063" s="91">
        <v>9.3650000000000002</v>
      </c>
      <c r="H12063" s="41">
        <v>2.486996037822653E-4</v>
      </c>
      <c r="I12063" s="42">
        <v>209.05278127205133</v>
      </c>
      <c r="J12063" s="41">
        <v>2.6013888888888891E-4</v>
      </c>
      <c r="K12063" s="42">
        <v>5.6462727821815513</v>
      </c>
      <c r="L12063" s="41">
        <v>2.486996037822653E-4</v>
      </c>
      <c r="M12063" s="42">
        <v>5.3447858498166489</v>
      </c>
    </row>
    <row r="12064" spans="1:13" x14ac:dyDescent="0.2">
      <c r="A12064" s="84">
        <v>360</v>
      </c>
      <c r="B12064" s="85">
        <v>45387</v>
      </c>
      <c r="C12064" s="105">
        <v>15.6</v>
      </c>
      <c r="F12064" s="96">
        <v>3.13</v>
      </c>
      <c r="G12064" s="91">
        <v>9.3650000000000002</v>
      </c>
      <c r="H12064" s="41">
        <v>2.486996037822653E-4</v>
      </c>
      <c r="I12064" s="42">
        <v>209.10477261592328</v>
      </c>
      <c r="J12064" s="41">
        <v>2.6013888888888891E-4</v>
      </c>
      <c r="K12064" s="42">
        <v>5.64653292107044</v>
      </c>
      <c r="L12064" s="41">
        <v>2.486996037822653E-4</v>
      </c>
      <c r="M12064" s="42">
        <v>5.345034549420431</v>
      </c>
    </row>
    <row r="12065" spans="1:13" x14ac:dyDescent="0.2">
      <c r="A12065" s="84">
        <v>360</v>
      </c>
      <c r="B12065" s="85">
        <v>45388</v>
      </c>
      <c r="C12065" s="105">
        <v>15.6</v>
      </c>
      <c r="F12065" s="96">
        <v>3.13</v>
      </c>
      <c r="G12065" s="91">
        <v>9.3650000000000002</v>
      </c>
      <c r="H12065" s="41">
        <v>2.486996037822653E-4</v>
      </c>
      <c r="I12065" s="42">
        <v>209.15677689002183</v>
      </c>
      <c r="J12065" s="41">
        <v>2.6013888888888891E-4</v>
      </c>
      <c r="K12065" s="42">
        <v>5.6467930599593288</v>
      </c>
      <c r="L12065" s="41">
        <v>2.486996037822653E-4</v>
      </c>
      <c r="M12065" s="42">
        <v>5.345283249024213</v>
      </c>
    </row>
    <row r="12066" spans="1:13" x14ac:dyDescent="0.2">
      <c r="A12066" s="84">
        <v>360</v>
      </c>
      <c r="B12066" s="85">
        <v>45389</v>
      </c>
      <c r="C12066" s="105">
        <v>15.6</v>
      </c>
      <c r="F12066" s="96">
        <v>3.13</v>
      </c>
      <c r="G12066" s="91">
        <v>9.3650000000000002</v>
      </c>
      <c r="H12066" s="41">
        <v>2.486996037822653E-4</v>
      </c>
      <c r="I12066" s="42">
        <v>209.20879409756276</v>
      </c>
      <c r="J12066" s="41">
        <v>2.6013888888888891E-4</v>
      </c>
      <c r="K12066" s="42">
        <v>5.6470531988482175</v>
      </c>
      <c r="L12066" s="41">
        <v>2.486996037822653E-4</v>
      </c>
      <c r="M12066" s="42">
        <v>5.3455319486279951</v>
      </c>
    </row>
    <row r="12067" spans="1:13" x14ac:dyDescent="0.2">
      <c r="A12067" s="84">
        <v>360</v>
      </c>
      <c r="B12067" s="85">
        <v>45390</v>
      </c>
      <c r="C12067" s="105">
        <v>15.67</v>
      </c>
      <c r="F12067" s="96">
        <v>3.13</v>
      </c>
      <c r="G12067" s="91">
        <v>9.4</v>
      </c>
      <c r="H12067" s="41">
        <v>2.4958865317681322E-4</v>
      </c>
      <c r="I12067" s="42">
        <v>209.26101023871431</v>
      </c>
      <c r="J12067" s="41">
        <v>2.611111111111111E-4</v>
      </c>
      <c r="K12067" s="42">
        <v>5.647314309959329</v>
      </c>
      <c r="L12067" s="41">
        <v>2.4958865317681322E-4</v>
      </c>
      <c r="M12067" s="42">
        <v>5.3457815372811721</v>
      </c>
    </row>
    <row r="12068" spans="1:13" x14ac:dyDescent="0.2">
      <c r="A12068" s="84">
        <v>360</v>
      </c>
      <c r="B12068" s="85">
        <v>45391</v>
      </c>
      <c r="C12068" s="105">
        <v>15.72</v>
      </c>
      <c r="F12068" s="96">
        <v>3.18</v>
      </c>
      <c r="G12068" s="91">
        <v>9.4500000000000011</v>
      </c>
      <c r="H12068" s="41">
        <v>2.5085823183390588E-4</v>
      </c>
      <c r="I12068" s="42">
        <v>209.31350508573456</v>
      </c>
      <c r="J12068" s="41">
        <v>2.6250000000000004E-4</v>
      </c>
      <c r="K12068" s="42">
        <v>5.6475768099593289</v>
      </c>
      <c r="L12068" s="41">
        <v>2.5085823183390588E-4</v>
      </c>
      <c r="M12068" s="42">
        <v>5.3460323955130065</v>
      </c>
    </row>
    <row r="12069" spans="1:13" x14ac:dyDescent="0.2">
      <c r="A12069" s="84">
        <v>360</v>
      </c>
      <c r="B12069" s="85">
        <v>45392</v>
      </c>
      <c r="C12069" s="105">
        <v>15.89</v>
      </c>
      <c r="F12069" s="96">
        <v>3.19</v>
      </c>
      <c r="G12069" s="91">
        <v>9.5400000000000009</v>
      </c>
      <c r="H12069" s="41">
        <v>2.5314201661053026E-4</v>
      </c>
      <c r="I12069" s="42">
        <v>209.36649112851578</v>
      </c>
      <c r="J12069" s="41">
        <v>2.6500000000000004E-4</v>
      </c>
      <c r="K12069" s="42">
        <v>5.6478418099593286</v>
      </c>
      <c r="L12069" s="41">
        <v>2.5314201661053026E-4</v>
      </c>
      <c r="M12069" s="42">
        <v>5.3462855375296172</v>
      </c>
    </row>
    <row r="12070" spans="1:13" x14ac:dyDescent="0.2">
      <c r="A12070" s="84">
        <v>360</v>
      </c>
      <c r="B12070" s="85">
        <v>45393</v>
      </c>
      <c r="C12070" s="105">
        <v>15.89</v>
      </c>
      <c r="F12070" s="96">
        <v>3.19</v>
      </c>
      <c r="G12070" s="91">
        <v>9.5400000000000009</v>
      </c>
      <c r="H12070" s="41">
        <v>2.5314201661053026E-4</v>
      </c>
      <c r="I12070" s="42">
        <v>209.41949058429071</v>
      </c>
      <c r="J12070" s="41">
        <v>2.6500000000000004E-4</v>
      </c>
      <c r="K12070" s="42">
        <v>5.6481068099593283</v>
      </c>
      <c r="L12070" s="41">
        <v>2.5314201661053026E-4</v>
      </c>
      <c r="M12070" s="42">
        <v>5.346538679546228</v>
      </c>
    </row>
    <row r="12071" spans="1:13" x14ac:dyDescent="0.2">
      <c r="A12071" s="84">
        <v>360</v>
      </c>
      <c r="B12071" s="85">
        <v>45394</v>
      </c>
      <c r="C12071" s="105">
        <v>15.89</v>
      </c>
      <c r="F12071" s="96">
        <v>3.18</v>
      </c>
      <c r="G12071" s="91">
        <v>9.5350000000000001</v>
      </c>
      <c r="H12071" s="41">
        <v>2.5301518877651752E-4</v>
      </c>
      <c r="I12071" s="42">
        <v>209.47247689623438</v>
      </c>
      <c r="J12071" s="41">
        <v>2.6486111111111111E-4</v>
      </c>
      <c r="K12071" s="42">
        <v>5.6483716710704392</v>
      </c>
      <c r="L12071" s="41">
        <v>2.5301518877651752E-4</v>
      </c>
      <c r="M12071" s="42">
        <v>5.3467916947350043</v>
      </c>
    </row>
    <row r="12072" spans="1:13" x14ac:dyDescent="0.2">
      <c r="A12072" s="84">
        <v>360</v>
      </c>
      <c r="B12072" s="85">
        <v>45395</v>
      </c>
      <c r="C12072" s="105">
        <v>15.89</v>
      </c>
      <c r="F12072" s="96">
        <v>3.18</v>
      </c>
      <c r="G12072" s="91">
        <v>9.5350000000000001</v>
      </c>
      <c r="H12072" s="41">
        <v>2.5301518877651752E-4</v>
      </c>
      <c r="I12072" s="42">
        <v>209.52547661451976</v>
      </c>
      <c r="J12072" s="41">
        <v>2.6486111111111111E-4</v>
      </c>
      <c r="K12072" s="42">
        <v>5.6486365321815502</v>
      </c>
      <c r="L12072" s="41">
        <v>2.5301518877651752E-4</v>
      </c>
      <c r="M12072" s="42">
        <v>5.3470447099237806</v>
      </c>
    </row>
    <row r="12073" spans="1:13" x14ac:dyDescent="0.2">
      <c r="A12073" s="84">
        <v>360</v>
      </c>
      <c r="B12073" s="85">
        <v>45396</v>
      </c>
      <c r="C12073" s="105">
        <v>15.89</v>
      </c>
      <c r="F12073" s="96">
        <v>3.18</v>
      </c>
      <c r="G12073" s="91">
        <v>9.5350000000000001</v>
      </c>
      <c r="H12073" s="41">
        <v>2.5301518877651752E-4</v>
      </c>
      <c r="I12073" s="42">
        <v>209.57848974253886</v>
      </c>
      <c r="J12073" s="41">
        <v>2.6486111111111111E-4</v>
      </c>
      <c r="K12073" s="42">
        <v>5.6489013932926611</v>
      </c>
      <c r="L12073" s="41">
        <v>2.5301518877651752E-4</v>
      </c>
      <c r="M12073" s="42">
        <v>5.3472977251125569</v>
      </c>
    </row>
    <row r="12074" spans="1:13" x14ac:dyDescent="0.2">
      <c r="A12074" s="84">
        <v>360</v>
      </c>
      <c r="B12074" s="85">
        <v>45397</v>
      </c>
      <c r="C12074" s="105">
        <v>15.83</v>
      </c>
      <c r="F12074" s="96">
        <v>3.19</v>
      </c>
      <c r="G12074" s="91">
        <v>9.51</v>
      </c>
      <c r="H12074" s="41">
        <v>2.5238096299418089E-4</v>
      </c>
      <c r="I12074" s="42">
        <v>209.63138336360296</v>
      </c>
      <c r="J12074" s="41">
        <v>2.6416666666666667E-4</v>
      </c>
      <c r="K12074" s="42">
        <v>5.6491655599593278</v>
      </c>
      <c r="L12074" s="41">
        <v>2.5238096299418089E-4</v>
      </c>
      <c r="M12074" s="42">
        <v>5.347550106075551</v>
      </c>
    </row>
    <row r="12075" spans="1:13" x14ac:dyDescent="0.2">
      <c r="A12075" s="84">
        <v>360</v>
      </c>
      <c r="B12075" s="85">
        <v>45398</v>
      </c>
      <c r="C12075" s="105">
        <v>15.85</v>
      </c>
      <c r="F12075" s="96">
        <v>3.17</v>
      </c>
      <c r="G12075" s="91">
        <v>9.51</v>
      </c>
      <c r="H12075" s="41">
        <v>2.5238096299418089E-4</v>
      </c>
      <c r="I12075" s="42">
        <v>209.68429033401009</v>
      </c>
      <c r="J12075" s="41">
        <v>2.6416666666666667E-4</v>
      </c>
      <c r="K12075" s="42">
        <v>5.6494297266259945</v>
      </c>
      <c r="L12075" s="41">
        <v>2.5238096299418089E-4</v>
      </c>
      <c r="M12075" s="42">
        <v>5.3478024870385452</v>
      </c>
    </row>
    <row r="12076" spans="1:13" x14ac:dyDescent="0.2">
      <c r="A12076" s="84">
        <v>360</v>
      </c>
      <c r="B12076" s="85">
        <v>45399</v>
      </c>
      <c r="C12076" s="105">
        <v>15.78</v>
      </c>
      <c r="F12076" s="96">
        <v>3.18</v>
      </c>
      <c r="G12076" s="91">
        <v>9.48</v>
      </c>
      <c r="H12076" s="41">
        <v>2.5161970143994239E-4</v>
      </c>
      <c r="I12076" s="42">
        <v>209.73705103254056</v>
      </c>
      <c r="J12076" s="41">
        <v>2.6333333333333336E-4</v>
      </c>
      <c r="K12076" s="42">
        <v>5.6496930599593282</v>
      </c>
      <c r="L12076" s="41">
        <v>2.5161970143994239E-4</v>
      </c>
      <c r="M12076" s="42">
        <v>5.3480541067399852</v>
      </c>
    </row>
    <row r="12077" spans="1:13" x14ac:dyDescent="0.2">
      <c r="A12077" s="84">
        <v>360</v>
      </c>
      <c r="B12077" s="85">
        <v>45400</v>
      </c>
      <c r="C12077" s="105">
        <v>15.69</v>
      </c>
      <c r="F12077" s="96">
        <v>3.17</v>
      </c>
      <c r="G12077" s="91">
        <v>9.43</v>
      </c>
      <c r="H12077" s="41">
        <v>2.5035046978927333E-4</v>
      </c>
      <c r="I12077" s="42">
        <v>209.78955880179879</v>
      </c>
      <c r="J12077" s="41">
        <v>2.6194444444444442E-4</v>
      </c>
      <c r="K12077" s="42">
        <v>5.6499550044037727</v>
      </c>
      <c r="L12077" s="41">
        <v>2.5035046978927333E-4</v>
      </c>
      <c r="M12077" s="42">
        <v>5.3483044572097747</v>
      </c>
    </row>
    <row r="12078" spans="1:13" x14ac:dyDescent="0.2">
      <c r="A12078" s="84">
        <v>360</v>
      </c>
      <c r="B12078" s="85">
        <v>45401</v>
      </c>
      <c r="C12078" s="105">
        <v>15.66</v>
      </c>
      <c r="F12078" s="96">
        <v>3.16</v>
      </c>
      <c r="G12078" s="91">
        <v>9.41</v>
      </c>
      <c r="H12078" s="41">
        <v>2.4984261519245266E-4</v>
      </c>
      <c r="I12078" s="42">
        <v>209.84197317380989</v>
      </c>
      <c r="J12078" s="41">
        <v>2.6138888888888891E-4</v>
      </c>
      <c r="K12078" s="42">
        <v>5.6502163932926619</v>
      </c>
      <c r="L12078" s="41">
        <v>2.4984261519245266E-4</v>
      </c>
      <c r="M12078" s="42">
        <v>5.3485542998249667</v>
      </c>
    </row>
    <row r="12079" spans="1:13" x14ac:dyDescent="0.2">
      <c r="A12079" s="84">
        <v>360</v>
      </c>
      <c r="B12079" s="85">
        <v>45402</v>
      </c>
      <c r="C12079" s="105">
        <v>15.66</v>
      </c>
      <c r="F12079" s="96">
        <v>3.16</v>
      </c>
      <c r="G12079" s="91">
        <v>9.41</v>
      </c>
      <c r="H12079" s="41">
        <v>2.4984261519245266E-4</v>
      </c>
      <c r="I12079" s="42">
        <v>209.89440064116479</v>
      </c>
      <c r="J12079" s="41">
        <v>2.6138888888888891E-4</v>
      </c>
      <c r="K12079" s="42">
        <v>5.6504777821815511</v>
      </c>
      <c r="L12079" s="41">
        <v>2.4984261519245266E-4</v>
      </c>
      <c r="M12079" s="42">
        <v>5.3488041424401587</v>
      </c>
    </row>
    <row r="12080" spans="1:13" x14ac:dyDescent="0.2">
      <c r="A12080" s="84">
        <v>360</v>
      </c>
      <c r="B12080" s="85">
        <v>45403</v>
      </c>
      <c r="C12080" s="105">
        <v>15.66</v>
      </c>
      <c r="F12080" s="96">
        <v>3.16</v>
      </c>
      <c r="G12080" s="91">
        <v>9.41</v>
      </c>
      <c r="H12080" s="41">
        <v>2.4984261519245266E-4</v>
      </c>
      <c r="I12080" s="42">
        <v>209.94684120713524</v>
      </c>
      <c r="J12080" s="41">
        <v>2.6138888888888891E-4</v>
      </c>
      <c r="K12080" s="42">
        <v>5.6507391710704402</v>
      </c>
      <c r="L12080" s="41">
        <v>2.4984261519245266E-4</v>
      </c>
      <c r="M12080" s="42">
        <v>5.3490539850553507</v>
      </c>
    </row>
    <row r="12081" spans="1:13" x14ac:dyDescent="0.2">
      <c r="A12081" s="84">
        <v>360</v>
      </c>
      <c r="B12081" s="85">
        <v>45404</v>
      </c>
      <c r="C12081" s="105">
        <v>15.67</v>
      </c>
      <c r="F12081" s="96">
        <v>3.16</v>
      </c>
      <c r="G12081" s="91">
        <v>9.4149999999999991</v>
      </c>
      <c r="H12081" s="41">
        <v>2.499695875202157E-4</v>
      </c>
      <c r="I12081" s="42">
        <v>209.99932153243296</v>
      </c>
      <c r="J12081" s="41">
        <v>2.6152777777777773E-4</v>
      </c>
      <c r="K12081" s="42">
        <v>5.6510006988482182</v>
      </c>
      <c r="L12081" s="41">
        <v>2.499695875202157E-4</v>
      </c>
      <c r="M12081" s="42">
        <v>5.3493039546428705</v>
      </c>
    </row>
    <row r="12082" spans="1:13" x14ac:dyDescent="0.2">
      <c r="A12082" s="84">
        <v>360</v>
      </c>
      <c r="B12082" s="85">
        <v>45405</v>
      </c>
      <c r="C12082" s="105">
        <v>15.76</v>
      </c>
      <c r="F12082" s="96">
        <v>3.19</v>
      </c>
      <c r="G12082" s="91">
        <v>9.4749999999999996</v>
      </c>
      <c r="H12082" s="41">
        <v>2.5149280429004328E-4</v>
      </c>
      <c r="I12082" s="42">
        <v>210.05213485070416</v>
      </c>
      <c r="J12082" s="41">
        <v>2.6319444444444442E-4</v>
      </c>
      <c r="K12082" s="42">
        <v>5.6512638932926622</v>
      </c>
      <c r="L12082" s="41">
        <v>2.5149280429004328E-4</v>
      </c>
      <c r="M12082" s="42">
        <v>5.3495554474471607</v>
      </c>
    </row>
    <row r="12083" spans="1:13" x14ac:dyDescent="0.2">
      <c r="A12083" s="84">
        <v>360</v>
      </c>
      <c r="B12083" s="85">
        <v>45406</v>
      </c>
      <c r="C12083" s="105">
        <v>15.77</v>
      </c>
      <c r="F12083" s="96">
        <v>3.16</v>
      </c>
      <c r="G12083" s="91">
        <v>9.4649999999999999</v>
      </c>
      <c r="H12083" s="41">
        <v>2.5123899265055982E-4</v>
      </c>
      <c r="I12083" s="42">
        <v>210.10490813746816</v>
      </c>
      <c r="J12083" s="41">
        <v>2.6291666666666667E-4</v>
      </c>
      <c r="K12083" s="42">
        <v>5.6515268099593285</v>
      </c>
      <c r="L12083" s="41">
        <v>2.5123899265055982E-4</v>
      </c>
      <c r="M12083" s="42">
        <v>5.3498066864398108</v>
      </c>
    </row>
    <row r="12084" spans="1:13" x14ac:dyDescent="0.2">
      <c r="A12084" s="84">
        <v>360</v>
      </c>
      <c r="B12084" s="85">
        <v>45407</v>
      </c>
      <c r="C12084" s="105">
        <v>15.72</v>
      </c>
      <c r="F12084" s="96">
        <v>3.18</v>
      </c>
      <c r="G12084" s="91">
        <v>9.4500000000000011</v>
      </c>
      <c r="H12084" s="41">
        <v>2.5085823183390588E-4</v>
      </c>
      <c r="I12084" s="42">
        <v>210.15761468322316</v>
      </c>
      <c r="J12084" s="41">
        <v>2.6250000000000004E-4</v>
      </c>
      <c r="K12084" s="42">
        <v>5.6517893099593284</v>
      </c>
      <c r="L12084" s="41">
        <v>2.5085823183390588E-4</v>
      </c>
      <c r="M12084" s="42">
        <v>5.3500575446716443</v>
      </c>
    </row>
    <row r="12085" spans="1:13" x14ac:dyDescent="0.2">
      <c r="A12085" s="84">
        <v>360</v>
      </c>
      <c r="B12085" s="85">
        <v>45408</v>
      </c>
      <c r="C12085" s="105">
        <v>15.74</v>
      </c>
      <c r="F12085" s="96">
        <v>3.14</v>
      </c>
      <c r="G12085" s="91">
        <v>9.44</v>
      </c>
      <c r="H12085" s="41">
        <v>2.5060436237844819E-4</v>
      </c>
      <c r="I12085" s="42">
        <v>210.21028109824982</v>
      </c>
      <c r="J12085" s="41">
        <v>2.6222222222222223E-4</v>
      </c>
      <c r="K12085" s="42">
        <v>5.6520515321815505</v>
      </c>
      <c r="L12085" s="41">
        <v>2.5060436237844819E-4</v>
      </c>
      <c r="M12085" s="42">
        <v>5.3503081490340225</v>
      </c>
    </row>
    <row r="12086" spans="1:13" x14ac:dyDescent="0.2">
      <c r="A12086" s="84">
        <v>360</v>
      </c>
      <c r="B12086" s="85">
        <v>45409</v>
      </c>
      <c r="C12086" s="105">
        <v>15.74</v>
      </c>
      <c r="F12086" s="96">
        <v>3.14</v>
      </c>
      <c r="G12086" s="91">
        <v>9.44</v>
      </c>
      <c r="H12086" s="41">
        <v>2.5060436237844819E-4</v>
      </c>
      <c r="I12086" s="42">
        <v>210.26296071170984</v>
      </c>
      <c r="J12086" s="41">
        <v>2.6222222222222223E-4</v>
      </c>
      <c r="K12086" s="42">
        <v>5.6523137544037727</v>
      </c>
      <c r="L12086" s="41">
        <v>2.5060436237844819E-4</v>
      </c>
      <c r="M12086" s="42">
        <v>5.3505587533964007</v>
      </c>
    </row>
    <row r="12087" spans="1:13" x14ac:dyDescent="0.2">
      <c r="A12087" s="84">
        <v>360</v>
      </c>
      <c r="B12087" s="85">
        <v>45410</v>
      </c>
      <c r="C12087" s="105">
        <v>15.74</v>
      </c>
      <c r="F12087" s="96">
        <v>3.14</v>
      </c>
      <c r="G12087" s="91">
        <v>9.44</v>
      </c>
      <c r="H12087" s="41">
        <v>2.5060436237844819E-4</v>
      </c>
      <c r="I12087" s="42">
        <v>210.31565352691081</v>
      </c>
      <c r="J12087" s="41">
        <v>2.6222222222222223E-4</v>
      </c>
      <c r="K12087" s="42">
        <v>5.6525759766259949</v>
      </c>
      <c r="L12087" s="41">
        <v>2.5060436237844819E-4</v>
      </c>
      <c r="M12087" s="42">
        <v>5.350809357758779</v>
      </c>
    </row>
    <row r="12088" spans="1:13" x14ac:dyDescent="0.2">
      <c r="A12088" s="84">
        <v>360</v>
      </c>
      <c r="B12088" s="85">
        <v>45411</v>
      </c>
      <c r="C12088" s="105">
        <v>15.75</v>
      </c>
      <c r="F12088" s="96">
        <v>3.18</v>
      </c>
      <c r="G12088" s="91">
        <v>9.4649999999999999</v>
      </c>
      <c r="H12088" s="41">
        <v>2.5123899265055982E-4</v>
      </c>
      <c r="I12088" s="42">
        <v>210.36849301984157</v>
      </c>
      <c r="J12088" s="41">
        <v>2.6291666666666667E-4</v>
      </c>
      <c r="K12088" s="42">
        <v>5.6528388932926612</v>
      </c>
      <c r="L12088" s="41">
        <v>2.5123899265055982E-4</v>
      </c>
      <c r="M12088" s="42">
        <v>5.3510605967514291</v>
      </c>
    </row>
    <row r="12089" spans="1:13" x14ac:dyDescent="0.2">
      <c r="A12089" s="84">
        <v>360</v>
      </c>
      <c r="B12089" s="85">
        <v>45412</v>
      </c>
      <c r="C12089" s="105">
        <v>15.81</v>
      </c>
      <c r="F12089" s="96">
        <v>3.16</v>
      </c>
      <c r="G12089" s="91">
        <v>9.4849999999999994</v>
      </c>
      <c r="H12089" s="41">
        <v>2.5174659281068656E-4</v>
      </c>
      <c r="I12089" s="42">
        <v>210.42145257119404</v>
      </c>
      <c r="J12089" s="41">
        <v>2.6347222222222223E-4</v>
      </c>
      <c r="K12089" s="42">
        <v>5.6531023655148838</v>
      </c>
      <c r="L12089" s="41">
        <v>2.5174659281068656E-4</v>
      </c>
      <c r="M12089" s="42">
        <v>5.3513123433442402</v>
      </c>
    </row>
    <row r="12090" spans="1:13" x14ac:dyDescent="0.2">
      <c r="A12090" s="84">
        <v>360</v>
      </c>
      <c r="B12090" s="85">
        <v>45413</v>
      </c>
      <c r="C12090" s="105">
        <v>15.81</v>
      </c>
      <c r="F12090" s="96">
        <v>3.16</v>
      </c>
      <c r="G12090" s="91">
        <v>9.4849999999999994</v>
      </c>
      <c r="H12090" s="41">
        <v>2.5174659281068656E-4</v>
      </c>
      <c r="I12090" s="42">
        <v>210.47442545493311</v>
      </c>
      <c r="J12090" s="41">
        <v>2.6347222222222223E-4</v>
      </c>
      <c r="K12090" s="42">
        <v>5.6533658377371063</v>
      </c>
      <c r="L12090" s="41">
        <v>2.5174659281068656E-4</v>
      </c>
      <c r="M12090" s="42">
        <v>5.3515640899370513</v>
      </c>
    </row>
    <row r="12091" spans="1:13" x14ac:dyDescent="0.2">
      <c r="A12091" s="84">
        <v>360</v>
      </c>
      <c r="B12091" s="85">
        <v>45414</v>
      </c>
      <c r="C12091" s="105">
        <v>15.83</v>
      </c>
      <c r="F12091" s="96">
        <v>3.12</v>
      </c>
      <c r="G12091" s="91">
        <v>9.4749999999999996</v>
      </c>
      <c r="H12091" s="41">
        <v>2.5149280429004328E-4</v>
      </c>
      <c r="I12091" s="42">
        <v>210.52735825842211</v>
      </c>
      <c r="J12091" s="41">
        <v>2.6319444444444442E-4</v>
      </c>
      <c r="K12091" s="42">
        <v>5.6536290321815503</v>
      </c>
      <c r="L12091" s="41">
        <v>2.5149280429004328E-4</v>
      </c>
      <c r="M12091" s="42">
        <v>5.3518155827413416</v>
      </c>
    </row>
    <row r="12092" spans="1:13" x14ac:dyDescent="0.2">
      <c r="A12092" s="84">
        <v>360</v>
      </c>
      <c r="B12092" s="85">
        <v>45415</v>
      </c>
      <c r="C12092" s="105">
        <v>15.79</v>
      </c>
      <c r="F12092" s="96">
        <v>3.02</v>
      </c>
      <c r="G12092" s="91">
        <v>9.4049999999999994</v>
      </c>
      <c r="H12092" s="41">
        <v>2.4971563707820721E-4</v>
      </c>
      <c r="I12092" s="42">
        <v>210.579930231812</v>
      </c>
      <c r="J12092" s="41">
        <v>2.6124999999999998E-4</v>
      </c>
      <c r="K12092" s="42">
        <v>5.6538902821815507</v>
      </c>
      <c r="L12092" s="41">
        <v>2.4971563707820721E-4</v>
      </c>
      <c r="M12092" s="42">
        <v>5.3520652983784203</v>
      </c>
    </row>
    <row r="12093" spans="1:13" x14ac:dyDescent="0.2">
      <c r="A12093" s="84">
        <v>360</v>
      </c>
      <c r="B12093" s="85">
        <v>45416</v>
      </c>
      <c r="C12093" s="105">
        <v>15.79</v>
      </c>
      <c r="F12093" s="96">
        <v>3.02</v>
      </c>
      <c r="G12093" s="91">
        <v>9.4049999999999994</v>
      </c>
      <c r="H12093" s="41">
        <v>2.4971563707820721E-4</v>
      </c>
      <c r="I12093" s="42">
        <v>210.63251533324572</v>
      </c>
      <c r="J12093" s="41">
        <v>2.6124999999999998E-4</v>
      </c>
      <c r="K12093" s="42">
        <v>5.654151532181551</v>
      </c>
      <c r="L12093" s="41">
        <v>2.4971563707820721E-4</v>
      </c>
      <c r="M12093" s="42">
        <v>5.3523150140154989</v>
      </c>
    </row>
    <row r="12094" spans="1:13" x14ac:dyDescent="0.2">
      <c r="A12094" s="84">
        <v>360</v>
      </c>
      <c r="B12094" s="85">
        <v>45417</v>
      </c>
      <c r="C12094" s="105">
        <v>15.79</v>
      </c>
      <c r="F12094" s="96">
        <v>3.02</v>
      </c>
      <c r="G12094" s="91">
        <v>9.4049999999999994</v>
      </c>
      <c r="H12094" s="41">
        <v>2.4971563707820721E-4</v>
      </c>
      <c r="I12094" s="42">
        <v>210.68511356600155</v>
      </c>
      <c r="J12094" s="41">
        <v>2.6124999999999998E-4</v>
      </c>
      <c r="K12094" s="42">
        <v>5.6544127821815513</v>
      </c>
      <c r="L12094" s="41">
        <v>2.4971563707820721E-4</v>
      </c>
      <c r="M12094" s="42">
        <v>5.3525647296525776</v>
      </c>
    </row>
    <row r="12095" spans="1:13" x14ac:dyDescent="0.2">
      <c r="A12095" s="84">
        <v>360</v>
      </c>
      <c r="B12095" s="85">
        <v>45418</v>
      </c>
      <c r="C12095" s="105">
        <v>15.78</v>
      </c>
      <c r="F12095" s="96">
        <v>3.07</v>
      </c>
      <c r="G12095" s="91">
        <v>9.4249999999999989</v>
      </c>
      <c r="H12095" s="41">
        <v>2.5022351481807092E-4</v>
      </c>
      <c r="I12095" s="42">
        <v>210.73783193563787</v>
      </c>
      <c r="J12095" s="41">
        <v>2.6180555555555554E-4</v>
      </c>
      <c r="K12095" s="42">
        <v>5.654674587737107</v>
      </c>
      <c r="L12095" s="41">
        <v>2.5022351481807092E-4</v>
      </c>
      <c r="M12095" s="42">
        <v>5.3528149531673961</v>
      </c>
    </row>
    <row r="12096" spans="1:13" x14ac:dyDescent="0.2">
      <c r="A12096" s="84">
        <v>360</v>
      </c>
      <c r="B12096" s="85">
        <v>45419</v>
      </c>
      <c r="C12096" s="105">
        <v>15.71</v>
      </c>
      <c r="F12096" s="96">
        <v>3.09</v>
      </c>
      <c r="G12096" s="91">
        <v>9.4</v>
      </c>
      <c r="H12096" s="41">
        <v>2.4958865317681322E-4</v>
      </c>
      <c r="I12096" s="42">
        <v>210.79042970728409</v>
      </c>
      <c r="J12096" s="41">
        <v>2.611111111111111E-4</v>
      </c>
      <c r="K12096" s="42">
        <v>5.6549356988482185</v>
      </c>
      <c r="L12096" s="41">
        <v>2.4958865317681322E-4</v>
      </c>
      <c r="M12096" s="42">
        <v>5.3530645418205731</v>
      </c>
    </row>
    <row r="12097" spans="1:13" x14ac:dyDescent="0.2">
      <c r="A12097" s="84">
        <v>360</v>
      </c>
      <c r="B12097" s="85">
        <v>45420</v>
      </c>
      <c r="C12097" s="105">
        <v>15.7</v>
      </c>
      <c r="F12097" s="96">
        <v>3.11</v>
      </c>
      <c r="G12097" s="91">
        <v>9.4049999999999994</v>
      </c>
      <c r="H12097" s="41">
        <v>2.4971563707820721E-4</v>
      </c>
      <c r="I12097" s="42">
        <v>210.84306737372845</v>
      </c>
      <c r="J12097" s="41">
        <v>2.6124999999999998E-4</v>
      </c>
      <c r="K12097" s="42">
        <v>5.6551969488482188</v>
      </c>
      <c r="L12097" s="41">
        <v>2.4971563707820721E-4</v>
      </c>
      <c r="M12097" s="42">
        <v>5.3533142574576509</v>
      </c>
    </row>
    <row r="12098" spans="1:13" x14ac:dyDescent="0.2">
      <c r="A12098" s="84">
        <v>360</v>
      </c>
      <c r="B12098" s="85">
        <v>45421</v>
      </c>
      <c r="C12098" s="105">
        <v>15.71</v>
      </c>
      <c r="F12098" s="96">
        <v>3.02</v>
      </c>
      <c r="G12098" s="91">
        <v>9.3650000000000002</v>
      </c>
      <c r="H12098" s="41">
        <v>2.486996037822653E-4</v>
      </c>
      <c r="I12098" s="42">
        <v>210.89550396104454</v>
      </c>
      <c r="J12098" s="41">
        <v>2.6013888888888891E-4</v>
      </c>
      <c r="K12098" s="42">
        <v>5.6554570877371075</v>
      </c>
      <c r="L12098" s="41">
        <v>2.486996037822653E-4</v>
      </c>
      <c r="M12098" s="42">
        <v>5.3535629570614329</v>
      </c>
    </row>
    <row r="12099" spans="1:13" x14ac:dyDescent="0.2">
      <c r="A12099" s="84">
        <v>360</v>
      </c>
      <c r="B12099" s="85">
        <v>45422</v>
      </c>
      <c r="C12099" s="105">
        <v>15.71</v>
      </c>
      <c r="F12099" s="96">
        <v>3.04</v>
      </c>
      <c r="G12099" s="91">
        <v>9.375</v>
      </c>
      <c r="H12099" s="41">
        <v>2.4895364684374144E-4</v>
      </c>
      <c r="I12099" s="42">
        <v>210.9480071658586</v>
      </c>
      <c r="J12099" s="41">
        <v>2.6041666666666666E-4</v>
      </c>
      <c r="K12099" s="42">
        <v>5.655717504403774</v>
      </c>
      <c r="L12099" s="41">
        <v>2.4895364684374144E-4</v>
      </c>
      <c r="M12099" s="42">
        <v>5.3538119107082771</v>
      </c>
    </row>
    <row r="12100" spans="1:13" x14ac:dyDescent="0.2">
      <c r="A12100" s="84">
        <v>360</v>
      </c>
      <c r="B12100" s="85">
        <v>45423</v>
      </c>
      <c r="C12100" s="105">
        <v>15.71</v>
      </c>
      <c r="F12100" s="96">
        <v>3.04</v>
      </c>
      <c r="G12100" s="91">
        <v>9.375</v>
      </c>
      <c r="H12100" s="41">
        <v>2.4895364684374144E-4</v>
      </c>
      <c r="I12100" s="42">
        <v>211.00052344153696</v>
      </c>
      <c r="J12100" s="41">
        <v>2.6041666666666666E-4</v>
      </c>
      <c r="K12100" s="42">
        <v>5.6559779210704404</v>
      </c>
      <c r="L12100" s="41">
        <v>2.4895364684374144E-4</v>
      </c>
      <c r="M12100" s="42">
        <v>5.3540608643551213</v>
      </c>
    </row>
    <row r="12101" spans="1:13" x14ac:dyDescent="0.2">
      <c r="A12101" s="84">
        <v>360</v>
      </c>
      <c r="B12101" s="85">
        <v>45424</v>
      </c>
      <c r="C12101" s="105">
        <v>15.71</v>
      </c>
      <c r="F12101" s="96">
        <v>3.04</v>
      </c>
      <c r="G12101" s="91">
        <v>9.375</v>
      </c>
      <c r="H12101" s="41">
        <v>2.4895364684374144E-4</v>
      </c>
      <c r="I12101" s="42">
        <v>211.05305279133367</v>
      </c>
      <c r="J12101" s="41">
        <v>2.6041666666666666E-4</v>
      </c>
      <c r="K12101" s="42">
        <v>5.6562383377371068</v>
      </c>
      <c r="L12101" s="41">
        <v>2.4895364684374144E-4</v>
      </c>
      <c r="M12101" s="42">
        <v>5.3543098180019655</v>
      </c>
    </row>
    <row r="12102" spans="1:13" x14ac:dyDescent="0.2">
      <c r="A12102" s="84">
        <v>360</v>
      </c>
      <c r="B12102" s="85">
        <v>45425</v>
      </c>
      <c r="C12102" s="105">
        <v>15.74</v>
      </c>
      <c r="F12102" s="96">
        <v>3.06</v>
      </c>
      <c r="G12102" s="91">
        <v>9.4</v>
      </c>
      <c r="H12102" s="41">
        <v>2.4958865317681322E-4</v>
      </c>
      <c r="I12102" s="42">
        <v>211.10572923852871</v>
      </c>
      <c r="J12102" s="41">
        <v>2.611111111111111E-4</v>
      </c>
      <c r="K12102" s="42">
        <v>5.6564994488482183</v>
      </c>
      <c r="L12102" s="41">
        <v>2.4958865317681322E-4</v>
      </c>
      <c r="M12102" s="42">
        <v>5.3545594066551425</v>
      </c>
    </row>
    <row r="12103" spans="1:13" x14ac:dyDescent="0.2">
      <c r="A12103" s="84">
        <v>360</v>
      </c>
      <c r="B12103" s="85">
        <v>45426</v>
      </c>
      <c r="C12103" s="105">
        <v>15.84</v>
      </c>
      <c r="F12103" s="96">
        <v>3.06</v>
      </c>
      <c r="G12103" s="91">
        <v>9.4499999999999993</v>
      </c>
      <c r="H12103" s="41">
        <v>2.5085823183390588E-4</v>
      </c>
      <c r="I12103" s="42">
        <v>211.15868684849551</v>
      </c>
      <c r="J12103" s="41">
        <v>2.6249999999999998E-4</v>
      </c>
      <c r="K12103" s="42">
        <v>5.6567619488482181</v>
      </c>
      <c r="L12103" s="41">
        <v>2.5085823183390588E-4</v>
      </c>
      <c r="M12103" s="42">
        <v>5.3548102648869769</v>
      </c>
    </row>
    <row r="12104" spans="1:13" x14ac:dyDescent="0.2">
      <c r="A12104" s="84">
        <v>360</v>
      </c>
      <c r="B12104" s="85">
        <v>45427</v>
      </c>
      <c r="C12104" s="105">
        <v>15.85</v>
      </c>
      <c r="F12104" s="96">
        <v>3.05</v>
      </c>
      <c r="G12104" s="91">
        <v>9.4499999999999993</v>
      </c>
      <c r="H12104" s="41">
        <v>2.5085823183390588E-4</v>
      </c>
      <c r="I12104" s="42">
        <v>211.2116577433147</v>
      </c>
      <c r="J12104" s="41">
        <v>2.6249999999999998E-4</v>
      </c>
      <c r="K12104" s="42">
        <v>5.657024448848218</v>
      </c>
      <c r="L12104" s="41">
        <v>2.5085823183390588E-4</v>
      </c>
      <c r="M12104" s="42">
        <v>5.3550611231188103</v>
      </c>
    </row>
    <row r="12105" spans="1:13" x14ac:dyDescent="0.2">
      <c r="A12105" s="84">
        <v>360</v>
      </c>
      <c r="B12105" s="85">
        <v>45428</v>
      </c>
      <c r="C12105" s="105">
        <v>15.83</v>
      </c>
      <c r="F12105" s="96">
        <v>3.03</v>
      </c>
      <c r="G12105" s="91">
        <v>9.43</v>
      </c>
      <c r="H12105" s="41">
        <v>2.5035046978927333E-4</v>
      </c>
      <c r="I12105" s="42">
        <v>211.26453468105572</v>
      </c>
      <c r="J12105" s="41">
        <v>2.6194444444444442E-4</v>
      </c>
      <c r="K12105" s="42">
        <v>5.6572863932926625</v>
      </c>
      <c r="L12105" s="41">
        <v>2.5035046978927333E-4</v>
      </c>
      <c r="M12105" s="42">
        <v>5.3553114735885998</v>
      </c>
    </row>
    <row r="12106" spans="1:13" x14ac:dyDescent="0.2">
      <c r="A12106" s="84">
        <v>360</v>
      </c>
      <c r="B12106" s="85">
        <v>45429</v>
      </c>
      <c r="C12106" s="105">
        <v>15.78</v>
      </c>
      <c r="F12106" s="96">
        <v>3.03</v>
      </c>
      <c r="G12106" s="91">
        <v>9.4049999999999994</v>
      </c>
      <c r="H12106" s="41">
        <v>2.4971563707820721E-4</v>
      </c>
      <c r="I12106" s="42">
        <v>211.31729073892564</v>
      </c>
      <c r="J12106" s="41">
        <v>2.6124999999999998E-4</v>
      </c>
      <c r="K12106" s="42">
        <v>5.6575476432926628</v>
      </c>
      <c r="L12106" s="41">
        <v>2.4971563707820721E-4</v>
      </c>
      <c r="M12106" s="42">
        <v>5.3555611892256785</v>
      </c>
    </row>
    <row r="12107" spans="1:13" x14ac:dyDescent="0.2">
      <c r="A12107" s="84">
        <v>360</v>
      </c>
      <c r="B12107" s="85">
        <v>45430</v>
      </c>
      <c r="C12107" s="105">
        <v>15.78</v>
      </c>
      <c r="F12107" s="96">
        <v>3.03</v>
      </c>
      <c r="G12107" s="91">
        <v>9.4049999999999994</v>
      </c>
      <c r="H12107" s="41">
        <v>2.4971563707820721E-4</v>
      </c>
      <c r="I12107" s="42">
        <v>211.37005997080814</v>
      </c>
      <c r="J12107" s="41">
        <v>2.6124999999999998E-4</v>
      </c>
      <c r="K12107" s="42">
        <v>5.6578088932926631</v>
      </c>
      <c r="L12107" s="41">
        <v>2.4971563707820721E-4</v>
      </c>
      <c r="M12107" s="42">
        <v>5.3558109048627571</v>
      </c>
    </row>
    <row r="12108" spans="1:13" x14ac:dyDescent="0.2">
      <c r="A12108" s="84">
        <v>360</v>
      </c>
      <c r="B12108" s="85">
        <v>45431</v>
      </c>
      <c r="C12108" s="105">
        <v>15.78</v>
      </c>
      <c r="F12108" s="96">
        <v>3.03</v>
      </c>
      <c r="G12108" s="91">
        <v>9.4049999999999994</v>
      </c>
      <c r="H12108" s="41">
        <v>2.4971563707820721E-4</v>
      </c>
      <c r="I12108" s="42">
        <v>211.422842379993</v>
      </c>
      <c r="J12108" s="41">
        <v>2.6124999999999998E-4</v>
      </c>
      <c r="K12108" s="42">
        <v>5.6580701432926634</v>
      </c>
      <c r="L12108" s="41">
        <v>2.4971563707820721E-4</v>
      </c>
      <c r="M12108" s="42">
        <v>5.3560606204998358</v>
      </c>
    </row>
    <row r="12109" spans="1:13" x14ac:dyDescent="0.2">
      <c r="A12109" s="84">
        <v>360</v>
      </c>
      <c r="B12109" s="85">
        <v>45432</v>
      </c>
      <c r="C12109" s="105">
        <v>15.77</v>
      </c>
      <c r="F12109" s="96">
        <v>3.03</v>
      </c>
      <c r="G12109" s="91">
        <v>9.4</v>
      </c>
      <c r="H12109" s="41">
        <v>2.4958865317681322E-4</v>
      </c>
      <c r="I12109" s="42">
        <v>211.47561112247342</v>
      </c>
      <c r="J12109" s="41">
        <v>2.611111111111111E-4</v>
      </c>
      <c r="K12109" s="42">
        <v>5.6583312544037749</v>
      </c>
      <c r="L12109" s="41">
        <v>2.4958865317681322E-4</v>
      </c>
      <c r="M12109" s="42">
        <v>5.3563102091530128</v>
      </c>
    </row>
    <row r="12110" spans="1:13" x14ac:dyDescent="0.2">
      <c r="A12110" s="84">
        <v>360</v>
      </c>
      <c r="B12110" s="85">
        <v>45433</v>
      </c>
      <c r="C12110" s="105">
        <v>15.72</v>
      </c>
      <c r="F12110" s="96">
        <v>3.04</v>
      </c>
      <c r="G12110" s="91">
        <v>9.3800000000000008</v>
      </c>
      <c r="H12110" s="41">
        <v>2.4908065968887172E-4</v>
      </c>
      <c r="I12110" s="42">
        <v>211.5282856071999</v>
      </c>
      <c r="J12110" s="41">
        <v>2.6055555555555559E-4</v>
      </c>
      <c r="K12110" s="42">
        <v>5.6585918099593302</v>
      </c>
      <c r="L12110" s="41">
        <v>2.4908065968887172E-4</v>
      </c>
      <c r="M12110" s="42">
        <v>5.3565592898127017</v>
      </c>
    </row>
    <row r="12111" spans="1:13" x14ac:dyDescent="0.2">
      <c r="A12111" s="84">
        <v>360</v>
      </c>
      <c r="B12111" s="85">
        <v>45434</v>
      </c>
      <c r="C12111" s="105">
        <v>15.68</v>
      </c>
      <c r="F12111" s="96">
        <v>3.03</v>
      </c>
      <c r="G12111" s="91">
        <v>9.3550000000000004</v>
      </c>
      <c r="H12111" s="41">
        <v>2.4844553755509757E-4</v>
      </c>
      <c r="I12111" s="42">
        <v>211.58083886582568</v>
      </c>
      <c r="J12111" s="41">
        <v>2.598611111111111E-4</v>
      </c>
      <c r="K12111" s="42">
        <v>5.6588516710704413</v>
      </c>
      <c r="L12111" s="41">
        <v>2.4844553755509757E-4</v>
      </c>
      <c r="M12111" s="42">
        <v>5.356807735350257</v>
      </c>
    </row>
    <row r="12112" spans="1:13" x14ac:dyDescent="0.2">
      <c r="A12112" s="84">
        <v>360</v>
      </c>
      <c r="B12112" s="85">
        <v>45435</v>
      </c>
      <c r="C12112" s="105">
        <v>15.66</v>
      </c>
      <c r="F12112" s="96">
        <v>3.03</v>
      </c>
      <c r="G12112" s="91">
        <v>9.3450000000000006</v>
      </c>
      <c r="H12112" s="41">
        <v>2.481914481584635E-4</v>
      </c>
      <c r="I12112" s="42">
        <v>211.63335142062638</v>
      </c>
      <c r="J12112" s="41">
        <v>2.5958333333333335E-4</v>
      </c>
      <c r="K12112" s="42">
        <v>5.6591112544037747</v>
      </c>
      <c r="L12112" s="41">
        <v>2.481914481584635E-4</v>
      </c>
      <c r="M12112" s="42">
        <v>5.3570559267984157</v>
      </c>
    </row>
    <row r="12113" spans="1:13" x14ac:dyDescent="0.2">
      <c r="A12113" s="84">
        <v>360</v>
      </c>
      <c r="B12113" s="85">
        <v>45436</v>
      </c>
      <c r="C12113" s="105">
        <v>15.67</v>
      </c>
      <c r="F12113" s="96">
        <v>3.03</v>
      </c>
      <c r="G12113" s="91">
        <v>9.35</v>
      </c>
      <c r="H12113" s="41">
        <v>2.4831849575335241E-4</v>
      </c>
      <c r="I12113" s="42">
        <v>211.68590389610239</v>
      </c>
      <c r="J12113" s="41">
        <v>2.5972222222222222E-4</v>
      </c>
      <c r="K12113" s="42">
        <v>5.659370976625997</v>
      </c>
      <c r="L12113" s="41">
        <v>2.4831849575335241E-4</v>
      </c>
      <c r="M12113" s="42">
        <v>5.357304245294169</v>
      </c>
    </row>
    <row r="12114" spans="1:13" x14ac:dyDescent="0.2">
      <c r="A12114" s="84">
        <v>360</v>
      </c>
      <c r="B12114" s="85">
        <v>45437</v>
      </c>
      <c r="C12114" s="105">
        <v>15.67</v>
      </c>
      <c r="F12114" s="96">
        <v>3.03</v>
      </c>
      <c r="G12114" s="91">
        <v>9.35</v>
      </c>
      <c r="H12114" s="41">
        <v>2.4831849575335241E-4</v>
      </c>
      <c r="I12114" s="42">
        <v>211.73846942133005</v>
      </c>
      <c r="J12114" s="41">
        <v>2.5972222222222222E-4</v>
      </c>
      <c r="K12114" s="42">
        <v>5.6596306988482192</v>
      </c>
      <c r="L12114" s="41">
        <v>2.4831849575335241E-4</v>
      </c>
      <c r="M12114" s="42">
        <v>5.3575525637899224</v>
      </c>
    </row>
    <row r="12115" spans="1:13" x14ac:dyDescent="0.2">
      <c r="A12115" s="84">
        <v>360</v>
      </c>
      <c r="B12115" s="85">
        <v>45438</v>
      </c>
      <c r="C12115" s="105">
        <v>15.67</v>
      </c>
      <c r="F12115" s="96">
        <v>3.03</v>
      </c>
      <c r="G12115" s="91">
        <v>9.35</v>
      </c>
      <c r="H12115" s="41">
        <v>2.4831849575335241E-4</v>
      </c>
      <c r="I12115" s="42">
        <v>211.79104799954987</v>
      </c>
      <c r="J12115" s="41">
        <v>2.5972222222222222E-4</v>
      </c>
      <c r="K12115" s="42">
        <v>5.6598904210704415</v>
      </c>
      <c r="L12115" s="41">
        <v>2.4831849575335241E-4</v>
      </c>
      <c r="M12115" s="42">
        <v>5.3578008822856757</v>
      </c>
    </row>
    <row r="12116" spans="1:13" x14ac:dyDescent="0.2">
      <c r="A12116" s="84">
        <v>360</v>
      </c>
      <c r="B12116" s="85">
        <v>45439</v>
      </c>
      <c r="C12116" s="105">
        <v>15.7</v>
      </c>
      <c r="F12116" s="96">
        <v>3.03</v>
      </c>
      <c r="G12116" s="91">
        <v>9.3650000000000002</v>
      </c>
      <c r="H12116" s="41">
        <v>2.486996037822653E-4</v>
      </c>
      <c r="I12116" s="42">
        <v>211.84372034927199</v>
      </c>
      <c r="J12116" s="41">
        <v>2.6013888888888891E-4</v>
      </c>
      <c r="K12116" s="42">
        <v>5.6601505599593303</v>
      </c>
      <c r="L12116" s="41">
        <v>2.486996037822653E-4</v>
      </c>
      <c r="M12116" s="42">
        <v>5.3580495818894578</v>
      </c>
    </row>
    <row r="12117" spans="1:13" x14ac:dyDescent="0.2">
      <c r="A12117" s="84">
        <v>360</v>
      </c>
      <c r="B12117" s="85">
        <v>45440</v>
      </c>
      <c r="C12117" s="105">
        <v>15.78</v>
      </c>
      <c r="F12117" s="96">
        <v>3.02</v>
      </c>
      <c r="G12117" s="91">
        <v>9.4</v>
      </c>
      <c r="H12117" s="41">
        <v>2.4958865317681322E-4</v>
      </c>
      <c r="I12117" s="42">
        <v>211.89659413811793</v>
      </c>
      <c r="J12117" s="41">
        <v>2.611111111111111E-4</v>
      </c>
      <c r="K12117" s="42">
        <v>5.6604116710704417</v>
      </c>
      <c r="L12117" s="41">
        <v>2.4958865317681322E-4</v>
      </c>
      <c r="M12117" s="42">
        <v>5.3582991705426348</v>
      </c>
    </row>
    <row r="12118" spans="1:13" x14ac:dyDescent="0.2">
      <c r="A12118" s="84">
        <v>360</v>
      </c>
      <c r="B12118" s="85">
        <v>45441</v>
      </c>
      <c r="C12118" s="105">
        <v>15.81</v>
      </c>
      <c r="F12118" s="96">
        <v>3.06</v>
      </c>
      <c r="G12118" s="91">
        <v>9.4350000000000005</v>
      </c>
      <c r="H12118" s="41">
        <v>2.5047741897576969E-4</v>
      </c>
      <c r="I12118" s="42">
        <v>211.94966945010739</v>
      </c>
      <c r="J12118" s="41">
        <v>2.6208333333333335E-4</v>
      </c>
      <c r="K12118" s="42">
        <v>5.6606737544037751</v>
      </c>
      <c r="L12118" s="41">
        <v>2.5047741897576969E-4</v>
      </c>
      <c r="M12118" s="42">
        <v>5.3585496479616106</v>
      </c>
    </row>
    <row r="12119" spans="1:13" x14ac:dyDescent="0.2">
      <c r="A12119" s="84">
        <v>360</v>
      </c>
      <c r="B12119" s="85">
        <v>45442</v>
      </c>
      <c r="C12119" s="105">
        <v>15.81</v>
      </c>
      <c r="F12119" s="96">
        <v>3.05</v>
      </c>
      <c r="G12119" s="91">
        <v>9.43</v>
      </c>
      <c r="H12119" s="41">
        <v>2.5035046978927333E-4</v>
      </c>
      <c r="I12119" s="42">
        <v>212.0027311494259</v>
      </c>
      <c r="J12119" s="41">
        <v>2.6194444444444442E-4</v>
      </c>
      <c r="K12119" s="42">
        <v>5.6609356988482196</v>
      </c>
      <c r="L12119" s="41">
        <v>2.5035046978927333E-4</v>
      </c>
      <c r="M12119" s="42">
        <v>5.3587999984314001</v>
      </c>
    </row>
    <row r="12120" spans="1:13" x14ac:dyDescent="0.2">
      <c r="A12120" s="84">
        <v>360</v>
      </c>
      <c r="B12120" s="85">
        <v>45443</v>
      </c>
      <c r="C12120" s="105">
        <v>15.8</v>
      </c>
      <c r="F12120" s="96">
        <v>3.03</v>
      </c>
      <c r="G12120" s="91">
        <v>9.4150000000000009</v>
      </c>
      <c r="H12120" s="41">
        <v>2.499695875202157E-4</v>
      </c>
      <c r="I12120" s="42">
        <v>212.05572538468448</v>
      </c>
      <c r="J12120" s="41">
        <v>2.6152777777777779E-4</v>
      </c>
      <c r="K12120" s="42">
        <v>5.6611972266259976</v>
      </c>
      <c r="L12120" s="41">
        <v>2.499695875202157E-4</v>
      </c>
      <c r="M12120" s="42">
        <v>5.3590499680189208</v>
      </c>
    </row>
    <row r="12121" spans="1:13" x14ac:dyDescent="0.2">
      <c r="A12121" s="84">
        <v>360</v>
      </c>
      <c r="B12121" s="85">
        <v>45444</v>
      </c>
      <c r="C12121" s="105">
        <v>15.8</v>
      </c>
      <c r="F12121" s="96">
        <v>3.03</v>
      </c>
      <c r="G12121" s="91">
        <v>9.4150000000000009</v>
      </c>
      <c r="H12121" s="41">
        <v>2.499695875202157E-4</v>
      </c>
      <c r="I12121" s="42">
        <v>212.10873286689019</v>
      </c>
      <c r="J12121" s="41">
        <v>2.6152777777777779E-4</v>
      </c>
      <c r="K12121" s="42">
        <v>5.6614587544037756</v>
      </c>
      <c r="L12121" s="41">
        <v>2.499695875202157E-4</v>
      </c>
      <c r="M12121" s="42">
        <v>5.3592999376064405</v>
      </c>
    </row>
    <row r="12122" spans="1:13" x14ac:dyDescent="0.2">
      <c r="A12122" s="84">
        <v>360</v>
      </c>
      <c r="B12122" s="85">
        <v>45445</v>
      </c>
      <c r="C12122" s="105">
        <v>15.8</v>
      </c>
      <c r="F12122" s="96">
        <v>3.03</v>
      </c>
      <c r="G12122" s="91">
        <v>9.4150000000000009</v>
      </c>
      <c r="H12122" s="41">
        <v>2.499695875202157E-4</v>
      </c>
      <c r="I12122" s="42">
        <v>212.16175359935437</v>
      </c>
      <c r="J12122" s="41">
        <v>2.6152777777777779E-4</v>
      </c>
      <c r="K12122" s="42">
        <v>5.6617202821815535</v>
      </c>
      <c r="L12122" s="41">
        <v>2.499695875202157E-4</v>
      </c>
      <c r="M12122" s="42">
        <v>5.3595499071939603</v>
      </c>
    </row>
    <row r="12123" spans="1:13" x14ac:dyDescent="0.2">
      <c r="A12123" s="84">
        <v>360</v>
      </c>
      <c r="B12123" s="85">
        <v>45446</v>
      </c>
      <c r="C12123" s="105">
        <v>15.84</v>
      </c>
      <c r="F12123" s="96">
        <v>2.98</v>
      </c>
      <c r="G12123" s="91">
        <v>9.41</v>
      </c>
      <c r="H12123" s="41">
        <v>2.4984261519245266E-4</v>
      </c>
      <c r="I12123" s="42">
        <v>212.21476064671745</v>
      </c>
      <c r="J12123" s="41">
        <v>2.6138888888888891E-4</v>
      </c>
      <c r="K12123" s="42">
        <v>5.6619816710704427</v>
      </c>
      <c r="L12123" s="41">
        <v>2.4984261519245266E-4</v>
      </c>
      <c r="M12123" s="42">
        <v>5.3597997498091523</v>
      </c>
    </row>
    <row r="12124" spans="1:13" x14ac:dyDescent="0.2">
      <c r="A12124" s="84">
        <v>360</v>
      </c>
      <c r="B12124" s="85">
        <v>45447</v>
      </c>
      <c r="C12124" s="105">
        <v>15.83</v>
      </c>
      <c r="F12124" s="96">
        <v>2.9</v>
      </c>
      <c r="G12124" s="91">
        <v>9.3650000000000002</v>
      </c>
      <c r="H12124" s="41">
        <v>2.486996037822653E-4</v>
      </c>
      <c r="I12124" s="42">
        <v>212.26753837360704</v>
      </c>
      <c r="J12124" s="41">
        <v>2.6013888888888891E-4</v>
      </c>
      <c r="K12124" s="42">
        <v>5.6622418099593315</v>
      </c>
      <c r="L12124" s="41">
        <v>2.486996037822653E-4</v>
      </c>
      <c r="M12124" s="42">
        <v>5.3600484494129343</v>
      </c>
    </row>
    <row r="12125" spans="1:13" x14ac:dyDescent="0.2">
      <c r="A12125" s="84">
        <v>360</v>
      </c>
      <c r="B12125" s="85">
        <v>45448</v>
      </c>
      <c r="C12125" s="105">
        <v>15.81</v>
      </c>
      <c r="F12125" s="96">
        <v>2.91</v>
      </c>
      <c r="G12125" s="91">
        <v>9.36</v>
      </c>
      <c r="H12125" s="41">
        <v>2.4857257356458717E-4</v>
      </c>
      <c r="I12125" s="42">
        <v>212.3203022619048</v>
      </c>
      <c r="J12125" s="41">
        <v>2.5999999999999998E-4</v>
      </c>
      <c r="K12125" s="42">
        <v>5.6625018099593314</v>
      </c>
      <c r="L12125" s="41">
        <v>2.4857257356458717E-4</v>
      </c>
      <c r="M12125" s="42">
        <v>5.3602970219864989</v>
      </c>
    </row>
    <row r="12126" spans="1:13" x14ac:dyDescent="0.2">
      <c r="A12126" s="84">
        <v>360</v>
      </c>
      <c r="B12126" s="85">
        <v>45449</v>
      </c>
      <c r="C12126" s="105">
        <v>15.71</v>
      </c>
      <c r="F12126" s="96">
        <v>2.92</v>
      </c>
      <c r="G12126" s="91">
        <v>9.3150000000000013</v>
      </c>
      <c r="H12126" s="41">
        <v>2.4742904090779838E-4</v>
      </c>
      <c r="I12126" s="42">
        <v>212.37283647065871</v>
      </c>
      <c r="J12126" s="41">
        <v>2.5875000000000003E-4</v>
      </c>
      <c r="K12126" s="42">
        <v>5.6627605599593318</v>
      </c>
      <c r="L12126" s="41">
        <v>2.4742904090779838E-4</v>
      </c>
      <c r="M12126" s="42">
        <v>5.3605444510274065</v>
      </c>
    </row>
    <row r="12127" spans="1:13" x14ac:dyDescent="0.2">
      <c r="A12127" s="84">
        <v>360</v>
      </c>
      <c r="B12127" s="85">
        <v>45450</v>
      </c>
      <c r="C12127" s="105">
        <v>15.71</v>
      </c>
      <c r="F12127" s="96">
        <v>2.92</v>
      </c>
      <c r="G12127" s="91">
        <v>9.3150000000000013</v>
      </c>
      <c r="H12127" s="41">
        <v>2.4742904090779838E-4</v>
      </c>
      <c r="I12127" s="42">
        <v>212.42538367790152</v>
      </c>
      <c r="J12127" s="41">
        <v>2.5875000000000003E-4</v>
      </c>
      <c r="K12127" s="42">
        <v>5.6630193099593322</v>
      </c>
      <c r="L12127" s="41">
        <v>2.4742904090779838E-4</v>
      </c>
      <c r="M12127" s="42">
        <v>5.3607918800683141</v>
      </c>
    </row>
    <row r="12128" spans="1:13" x14ac:dyDescent="0.2">
      <c r="A12128" s="84">
        <v>360</v>
      </c>
      <c r="B12128" s="85">
        <v>45451</v>
      </c>
      <c r="C12128" s="105">
        <v>15.71</v>
      </c>
      <c r="F12128" s="96">
        <v>2.92</v>
      </c>
      <c r="G12128" s="91">
        <v>9.3150000000000013</v>
      </c>
      <c r="H12128" s="41">
        <v>2.4742904090779838E-4</v>
      </c>
      <c r="I12128" s="42">
        <v>212.4779438868494</v>
      </c>
      <c r="J12128" s="41">
        <v>2.5875000000000003E-4</v>
      </c>
      <c r="K12128" s="42">
        <v>5.6632780599593326</v>
      </c>
      <c r="L12128" s="41">
        <v>2.4742904090779838E-4</v>
      </c>
      <c r="M12128" s="42">
        <v>5.3610393091092217</v>
      </c>
    </row>
    <row r="12129" spans="1:13" x14ac:dyDescent="0.2">
      <c r="A12129" s="84">
        <v>360</v>
      </c>
      <c r="B12129" s="85">
        <v>45452</v>
      </c>
      <c r="C12129" s="105">
        <v>15.71</v>
      </c>
      <c r="F12129" s="96">
        <v>2.92</v>
      </c>
      <c r="G12129" s="91">
        <v>9.3150000000000013</v>
      </c>
      <c r="H12129" s="41">
        <v>2.4742904090779838E-4</v>
      </c>
      <c r="I12129" s="42">
        <v>212.53051710071938</v>
      </c>
      <c r="J12129" s="41">
        <v>2.5875000000000003E-4</v>
      </c>
      <c r="K12129" s="42">
        <v>5.6635368099593331</v>
      </c>
      <c r="L12129" s="41">
        <v>2.4742904090779838E-4</v>
      </c>
      <c r="M12129" s="42">
        <v>5.3612867381501292</v>
      </c>
    </row>
    <row r="12130" spans="1:13" x14ac:dyDescent="0.2">
      <c r="A12130" s="84">
        <v>360</v>
      </c>
      <c r="B12130" s="85">
        <v>45453</v>
      </c>
      <c r="C12130" s="105">
        <v>15.71</v>
      </c>
      <c r="F12130" s="96">
        <v>2.9</v>
      </c>
      <c r="G12130" s="91">
        <v>9.3049999999999997</v>
      </c>
      <c r="H12130" s="41">
        <v>2.4717485879000023E-4</v>
      </c>
      <c r="I12130" s="42">
        <v>212.58304930127233</v>
      </c>
      <c r="J12130" s="41">
        <v>2.5847222222222222E-4</v>
      </c>
      <c r="K12130" s="42">
        <v>5.6637952821815549</v>
      </c>
      <c r="L12130" s="41">
        <v>2.4717485879000023E-4</v>
      </c>
      <c r="M12130" s="42">
        <v>5.3615339130089197</v>
      </c>
    </row>
    <row r="12131" spans="1:13" x14ac:dyDescent="0.2">
      <c r="A12131" s="84">
        <v>360</v>
      </c>
      <c r="B12131" s="85">
        <v>45454</v>
      </c>
      <c r="C12131" s="105">
        <v>15.74</v>
      </c>
      <c r="F12131" s="96">
        <v>2.95</v>
      </c>
      <c r="G12131" s="91">
        <v>9.3450000000000006</v>
      </c>
      <c r="H12131" s="41">
        <v>2.481914481584635E-4</v>
      </c>
      <c r="I12131" s="42">
        <v>212.63581059613236</v>
      </c>
      <c r="J12131" s="41">
        <v>2.5958333333333335E-4</v>
      </c>
      <c r="K12131" s="42">
        <v>5.6640548655148883</v>
      </c>
      <c r="L12131" s="41">
        <v>2.481914481584635E-4</v>
      </c>
      <c r="M12131" s="42">
        <v>5.3617821044570784</v>
      </c>
    </row>
    <row r="12132" spans="1:13" x14ac:dyDescent="0.2">
      <c r="A12132" s="84">
        <v>360</v>
      </c>
      <c r="B12132" s="85">
        <v>45455</v>
      </c>
      <c r="C12132" s="105">
        <v>15.75</v>
      </c>
      <c r="F12132" s="96">
        <v>2.96</v>
      </c>
      <c r="G12132" s="91">
        <v>9.3550000000000004</v>
      </c>
      <c r="H12132" s="41">
        <v>2.4844553755509757E-4</v>
      </c>
      <c r="I12132" s="42">
        <v>212.68863901439937</v>
      </c>
      <c r="J12132" s="41">
        <v>2.598611111111111E-4</v>
      </c>
      <c r="K12132" s="42">
        <v>5.6643147266259994</v>
      </c>
      <c r="L12132" s="41">
        <v>2.4844553755509757E-4</v>
      </c>
      <c r="M12132" s="42">
        <v>5.3620305499946337</v>
      </c>
    </row>
    <row r="12133" spans="1:13" x14ac:dyDescent="0.2">
      <c r="A12133" s="84">
        <v>360</v>
      </c>
      <c r="B12133" s="85">
        <v>45456</v>
      </c>
      <c r="C12133" s="105">
        <v>15.75</v>
      </c>
      <c r="F12133" s="96">
        <v>3.01</v>
      </c>
      <c r="G12133" s="91">
        <v>9.379999999999999</v>
      </c>
      <c r="H12133" s="41">
        <v>2.4908065968887172E-4</v>
      </c>
      <c r="I12133" s="42">
        <v>212.74161564091341</v>
      </c>
      <c r="J12133" s="41">
        <v>2.6055555555555554E-4</v>
      </c>
      <c r="K12133" s="42">
        <v>5.6645752821815547</v>
      </c>
      <c r="L12133" s="41">
        <v>2.4908065968887172E-4</v>
      </c>
      <c r="M12133" s="42">
        <v>5.3622796306543226</v>
      </c>
    </row>
    <row r="12134" spans="1:13" x14ac:dyDescent="0.2">
      <c r="A12134" s="84">
        <v>360</v>
      </c>
      <c r="B12134" s="85">
        <v>45457</v>
      </c>
      <c r="C12134" s="105">
        <v>15.71</v>
      </c>
      <c r="F12134" s="96">
        <v>3</v>
      </c>
      <c r="G12134" s="91">
        <v>9.3550000000000004</v>
      </c>
      <c r="H12134" s="41">
        <v>2.4844553755509757E-4</v>
      </c>
      <c r="I12134" s="42">
        <v>212.79447034597166</v>
      </c>
      <c r="J12134" s="41">
        <v>2.598611111111111E-4</v>
      </c>
      <c r="K12134" s="42">
        <v>5.6648351432926658</v>
      </c>
      <c r="L12134" s="41">
        <v>2.4844553755509757E-4</v>
      </c>
      <c r="M12134" s="42">
        <v>5.3625280761918779</v>
      </c>
    </row>
    <row r="12135" spans="1:13" x14ac:dyDescent="0.2">
      <c r="A12135" s="84">
        <v>360</v>
      </c>
      <c r="B12135" s="85">
        <v>45458</v>
      </c>
      <c r="C12135" s="105">
        <v>15.71</v>
      </c>
      <c r="F12135" s="96">
        <v>3</v>
      </c>
      <c r="G12135" s="91">
        <v>9.3550000000000004</v>
      </c>
      <c r="H12135" s="41">
        <v>2.4844553755509757E-4</v>
      </c>
      <c r="I12135" s="42">
        <v>212.84733818254551</v>
      </c>
      <c r="J12135" s="41">
        <v>2.598611111111111E-4</v>
      </c>
      <c r="K12135" s="42">
        <v>5.6650950044037769</v>
      </c>
      <c r="L12135" s="41">
        <v>2.4844553755509757E-4</v>
      </c>
      <c r="M12135" s="42">
        <v>5.3627765217294332</v>
      </c>
    </row>
    <row r="12136" spans="1:13" x14ac:dyDescent="0.2">
      <c r="A12136" s="84">
        <v>360</v>
      </c>
      <c r="B12136" s="85">
        <v>45459</v>
      </c>
      <c r="C12136" s="105">
        <v>15.71</v>
      </c>
      <c r="F12136" s="96">
        <v>3</v>
      </c>
      <c r="G12136" s="91">
        <v>9.3550000000000004</v>
      </c>
      <c r="H12136" s="41">
        <v>2.4844553755509757E-4</v>
      </c>
      <c r="I12136" s="42">
        <v>212.90021915389744</v>
      </c>
      <c r="J12136" s="41">
        <v>2.598611111111111E-4</v>
      </c>
      <c r="K12136" s="42">
        <v>5.665354865514888</v>
      </c>
      <c r="L12136" s="41">
        <v>2.4844553755509757E-4</v>
      </c>
      <c r="M12136" s="42">
        <v>5.3630249672669885</v>
      </c>
    </row>
    <row r="12137" spans="1:13" x14ac:dyDescent="0.2">
      <c r="A12137" s="84">
        <v>360</v>
      </c>
      <c r="B12137" s="85">
        <v>45460</v>
      </c>
      <c r="C12137" s="105">
        <v>15.69</v>
      </c>
      <c r="F12137" s="96">
        <v>2.97</v>
      </c>
      <c r="G12137" s="91">
        <v>9.33</v>
      </c>
      <c r="H12137" s="41">
        <v>2.4781027061093752E-4</v>
      </c>
      <c r="I12137" s="42">
        <v>212.95297801481908</v>
      </c>
      <c r="J12137" s="41">
        <v>2.5916666666666666E-4</v>
      </c>
      <c r="K12137" s="42">
        <v>5.6656140321815549</v>
      </c>
      <c r="L12137" s="41">
        <v>2.4781027061093752E-4</v>
      </c>
      <c r="M12137" s="42">
        <v>5.363272777537599</v>
      </c>
    </row>
    <row r="12138" spans="1:13" x14ac:dyDescent="0.2">
      <c r="A12138" s="84">
        <v>360</v>
      </c>
      <c r="B12138" s="85">
        <v>45461</v>
      </c>
      <c r="C12138" s="105">
        <v>15.62</v>
      </c>
      <c r="F12138" s="96">
        <v>2.99</v>
      </c>
      <c r="G12138" s="91">
        <v>9.3049999999999997</v>
      </c>
      <c r="H12138" s="41">
        <v>2.4717485879000023E-4</v>
      </c>
      <c r="I12138" s="42">
        <v>213.0056146370888</v>
      </c>
      <c r="J12138" s="41">
        <v>2.5847222222222222E-4</v>
      </c>
      <c r="K12138" s="42">
        <v>5.6658725044037768</v>
      </c>
      <c r="L12138" s="41">
        <v>2.4717485879000023E-4</v>
      </c>
      <c r="M12138" s="42">
        <v>5.3635199523963895</v>
      </c>
    </row>
    <row r="12139" spans="1:13" x14ac:dyDescent="0.2">
      <c r="A12139" s="84">
        <v>360</v>
      </c>
      <c r="B12139" s="85">
        <v>45462</v>
      </c>
      <c r="C12139" s="105">
        <v>15.6</v>
      </c>
      <c r="F12139" s="96">
        <v>2.97</v>
      </c>
      <c r="G12139" s="91">
        <v>9.2850000000000001</v>
      </c>
      <c r="H12139" s="41">
        <v>2.4666642497761515E-4</v>
      </c>
      <c r="I12139" s="42">
        <v>213.0581559705515</v>
      </c>
      <c r="J12139" s="41">
        <v>2.5791666666666666E-4</v>
      </c>
      <c r="K12139" s="42">
        <v>5.6661304210704433</v>
      </c>
      <c r="L12139" s="41">
        <v>2.4666642497761515E-4</v>
      </c>
      <c r="M12139" s="42">
        <v>5.3637666188213675</v>
      </c>
    </row>
    <row r="12140" spans="1:13" x14ac:dyDescent="0.2">
      <c r="A12140" s="84">
        <v>360</v>
      </c>
      <c r="B12140" s="85">
        <v>45463</v>
      </c>
      <c r="C12140" s="105">
        <v>15.53</v>
      </c>
      <c r="F12140" s="96">
        <v>2.97</v>
      </c>
      <c r="G12140" s="91">
        <v>9.25</v>
      </c>
      <c r="H12140" s="41">
        <v>2.4577644249190733E-4</v>
      </c>
      <c r="I12140" s="42">
        <v>213.11052064616982</v>
      </c>
      <c r="J12140" s="41">
        <v>2.5694444444444446E-4</v>
      </c>
      <c r="K12140" s="42">
        <v>5.666387365514888</v>
      </c>
      <c r="L12140" s="41">
        <v>2.4577644249190733E-4</v>
      </c>
      <c r="M12140" s="42">
        <v>5.3640123952638596</v>
      </c>
    </row>
    <row r="12141" spans="1:13" x14ac:dyDescent="0.2">
      <c r="A12141" s="84">
        <v>360</v>
      </c>
      <c r="B12141" s="85">
        <v>45464</v>
      </c>
      <c r="C12141" s="105">
        <v>15.5</v>
      </c>
      <c r="F12141" s="96">
        <v>2.93</v>
      </c>
      <c r="G12141" s="91">
        <v>9.2149999999999999</v>
      </c>
      <c r="H12141" s="41">
        <v>2.4488617563256376E-4</v>
      </c>
      <c r="I12141" s="42">
        <v>213.16270846655792</v>
      </c>
      <c r="J12141" s="41">
        <v>2.5597222222222221E-4</v>
      </c>
      <c r="K12141" s="42">
        <v>5.6666433377371099</v>
      </c>
      <c r="L12141" s="41">
        <v>2.4488617563256376E-4</v>
      </c>
      <c r="M12141" s="42">
        <v>5.3642572814394924</v>
      </c>
    </row>
    <row r="12142" spans="1:13" x14ac:dyDescent="0.2">
      <c r="A12142" s="84">
        <v>360</v>
      </c>
      <c r="B12142" s="85">
        <v>45465</v>
      </c>
      <c r="C12142" s="105">
        <v>15.5</v>
      </c>
      <c r="F12142" s="96">
        <v>2.93</v>
      </c>
      <c r="G12142" s="91">
        <v>9.2149999999999999</v>
      </c>
      <c r="H12142" s="41">
        <v>2.4488617563256376E-4</v>
      </c>
      <c r="I12142" s="42">
        <v>213.21490906702178</v>
      </c>
      <c r="J12142" s="41">
        <v>2.5597222222222221E-4</v>
      </c>
      <c r="K12142" s="42">
        <v>5.6668993099593319</v>
      </c>
      <c r="L12142" s="41">
        <v>2.4488617563256376E-4</v>
      </c>
      <c r="M12142" s="42">
        <v>5.3645021676151252</v>
      </c>
    </row>
    <row r="12143" spans="1:13" x14ac:dyDescent="0.2">
      <c r="A12143" s="84">
        <v>360</v>
      </c>
      <c r="B12143" s="85">
        <v>45466</v>
      </c>
      <c r="C12143" s="105">
        <v>15.5</v>
      </c>
      <c r="F12143" s="96">
        <v>2.93</v>
      </c>
      <c r="G12143" s="91">
        <v>9.2149999999999999</v>
      </c>
      <c r="H12143" s="41">
        <v>2.4488617563256376E-4</v>
      </c>
      <c r="I12143" s="42">
        <v>213.26712245069103</v>
      </c>
      <c r="J12143" s="41">
        <v>2.5597222222222221E-4</v>
      </c>
      <c r="K12143" s="42">
        <v>5.6671552821815538</v>
      </c>
      <c r="L12143" s="41">
        <v>2.4488617563256376E-4</v>
      </c>
      <c r="M12143" s="42">
        <v>5.364747053790758</v>
      </c>
    </row>
    <row r="12144" spans="1:13" x14ac:dyDescent="0.2">
      <c r="A12144" s="84">
        <v>360</v>
      </c>
      <c r="B12144" s="85">
        <v>45467</v>
      </c>
      <c r="C12144" s="105">
        <v>15.47</v>
      </c>
      <c r="F12144" s="96">
        <v>2.88</v>
      </c>
      <c r="G12144" s="91">
        <v>9.1750000000000007</v>
      </c>
      <c r="H12144" s="41">
        <v>2.4386837934731176E-4</v>
      </c>
      <c r="I12144" s="42">
        <v>213.31913155821115</v>
      </c>
      <c r="J12144" s="41">
        <v>2.5486111111111114E-4</v>
      </c>
      <c r="K12144" s="42">
        <v>5.6674101432926651</v>
      </c>
      <c r="L12144" s="41">
        <v>2.4386837934731176E-4</v>
      </c>
      <c r="M12144" s="42">
        <v>5.3649909221701053</v>
      </c>
    </row>
    <row r="12145" spans="1:13" x14ac:dyDescent="0.2">
      <c r="A12145" s="84">
        <v>360</v>
      </c>
      <c r="B12145" s="85">
        <v>45468</v>
      </c>
      <c r="C12145" s="105">
        <v>15.56</v>
      </c>
      <c r="F12145" s="96">
        <v>2.92</v>
      </c>
      <c r="G12145" s="91">
        <v>9.24</v>
      </c>
      <c r="H12145" s="41">
        <v>2.455221095578608E-4</v>
      </c>
      <c r="I12145" s="42">
        <v>213.37150612140039</v>
      </c>
      <c r="J12145" s="41">
        <v>2.5666666666666665E-4</v>
      </c>
      <c r="K12145" s="42">
        <v>5.6676668099593321</v>
      </c>
      <c r="L12145" s="41">
        <v>2.455221095578608E-4</v>
      </c>
      <c r="M12145" s="42">
        <v>5.3652364442796632</v>
      </c>
    </row>
    <row r="12146" spans="1:13" x14ac:dyDescent="0.2">
      <c r="A12146" s="84">
        <v>360</v>
      </c>
      <c r="B12146" s="85">
        <v>45469</v>
      </c>
      <c r="C12146" s="105">
        <v>15.58</v>
      </c>
      <c r="F12146" s="96">
        <v>2.9</v>
      </c>
      <c r="G12146" s="91">
        <v>9.24</v>
      </c>
      <c r="H12146" s="41">
        <v>2.455221095578608E-4</v>
      </c>
      <c r="I12146" s="42">
        <v>213.42389354370286</v>
      </c>
      <c r="J12146" s="41">
        <v>2.5666666666666665E-4</v>
      </c>
      <c r="K12146" s="42">
        <v>5.6679234766259992</v>
      </c>
      <c r="L12146" s="41">
        <v>2.455221095578608E-4</v>
      </c>
      <c r="M12146" s="42">
        <v>5.365481966389221</v>
      </c>
    </row>
    <row r="12147" spans="1:13" x14ac:dyDescent="0.2">
      <c r="A12147" s="84">
        <v>360</v>
      </c>
      <c r="B12147" s="85">
        <v>45470</v>
      </c>
      <c r="C12147" s="105">
        <v>15.53</v>
      </c>
      <c r="F12147" s="96">
        <v>2.95</v>
      </c>
      <c r="G12147" s="91">
        <v>9.24</v>
      </c>
      <c r="H12147" s="41">
        <v>2.455221095578608E-4</v>
      </c>
      <c r="I12147" s="42">
        <v>213.47629382827577</v>
      </c>
      <c r="J12147" s="41">
        <v>2.5666666666666665E-4</v>
      </c>
      <c r="K12147" s="42">
        <v>5.6681801432926662</v>
      </c>
      <c r="L12147" s="41">
        <v>2.455221095578608E-4</v>
      </c>
      <c r="M12147" s="42">
        <v>5.3657274884987789</v>
      </c>
    </row>
    <row r="12148" spans="1:13" x14ac:dyDescent="0.2">
      <c r="A12148" s="84">
        <v>360</v>
      </c>
      <c r="B12148" s="85">
        <v>45471</v>
      </c>
      <c r="C12148" s="105">
        <v>15.5</v>
      </c>
      <c r="F12148" s="96">
        <v>2.91</v>
      </c>
      <c r="G12148" s="91">
        <v>9.2050000000000001</v>
      </c>
      <c r="H12148" s="41">
        <v>2.4463176141553689E-4</v>
      </c>
      <c r="I12148" s="42">
        <v>213.52851691005543</v>
      </c>
      <c r="J12148" s="41">
        <v>2.5569444444444446E-4</v>
      </c>
      <c r="K12148" s="42">
        <v>5.6684358377371105</v>
      </c>
      <c r="L12148" s="41">
        <v>2.4463176141553689E-4</v>
      </c>
      <c r="M12148" s="42">
        <v>5.365972120260194</v>
      </c>
    </row>
    <row r="12149" spans="1:13" x14ac:dyDescent="0.2">
      <c r="A12149" s="84">
        <v>360</v>
      </c>
      <c r="B12149" s="85">
        <v>45472</v>
      </c>
      <c r="C12149" s="105">
        <v>15.5</v>
      </c>
      <c r="F12149" s="96">
        <v>2.91</v>
      </c>
      <c r="G12149" s="91">
        <v>9.2050000000000001</v>
      </c>
      <c r="H12149" s="41">
        <v>2.4463176141553689E-4</v>
      </c>
      <c r="I12149" s="42">
        <v>213.58075276725958</v>
      </c>
      <c r="J12149" s="41">
        <v>2.5569444444444446E-4</v>
      </c>
      <c r="K12149" s="42">
        <v>5.6686915321815547</v>
      </c>
      <c r="L12149" s="41">
        <v>2.4463176141553689E-4</v>
      </c>
      <c r="M12149" s="42">
        <v>5.3662167520216091</v>
      </c>
    </row>
    <row r="12150" spans="1:13" x14ac:dyDescent="0.2">
      <c r="A12150" s="84">
        <v>360</v>
      </c>
      <c r="B12150" s="85">
        <v>45473</v>
      </c>
      <c r="C12150" s="105">
        <v>15.5</v>
      </c>
      <c r="F12150" s="96">
        <v>2.91</v>
      </c>
      <c r="G12150" s="91">
        <v>9.2050000000000001</v>
      </c>
      <c r="H12150" s="41">
        <v>2.4463176141553689E-4</v>
      </c>
      <c r="I12150" s="42">
        <v>213.63300140301348</v>
      </c>
      <c r="J12150" s="41">
        <v>2.5569444444444446E-4</v>
      </c>
      <c r="K12150" s="42">
        <v>5.668947226625999</v>
      </c>
      <c r="L12150" s="41">
        <v>2.4463176141553689E-4</v>
      </c>
      <c r="M12150" s="42">
        <v>5.3664613837830242</v>
      </c>
    </row>
    <row r="12151" spans="1:13" x14ac:dyDescent="0.2">
      <c r="A12151" s="84">
        <v>360</v>
      </c>
      <c r="B12151" s="85">
        <v>45474</v>
      </c>
      <c r="C12151" s="105">
        <v>15.51</v>
      </c>
      <c r="F12151" s="96">
        <v>2.8</v>
      </c>
      <c r="G12151" s="91">
        <v>9.1549999999999994</v>
      </c>
      <c r="H12151" s="41">
        <v>2.4335934174524176E-4</v>
      </c>
      <c r="I12151" s="42">
        <v>213.68499098960999</v>
      </c>
      <c r="J12151" s="41">
        <v>2.5430555555555552E-4</v>
      </c>
      <c r="K12151" s="42">
        <v>5.669201532181555</v>
      </c>
      <c r="L12151" s="41">
        <v>2.4335934174524176E-4</v>
      </c>
      <c r="M12151" s="42">
        <v>5.3667047431247692</v>
      </c>
    </row>
    <row r="12152" spans="1:13" x14ac:dyDescent="0.2">
      <c r="A12152" s="84">
        <v>360</v>
      </c>
      <c r="B12152" s="85">
        <v>45475</v>
      </c>
      <c r="C12152" s="105">
        <v>15.41</v>
      </c>
      <c r="F12152" s="96">
        <v>2.84</v>
      </c>
      <c r="G12152" s="91">
        <v>9.125</v>
      </c>
      <c r="H12152" s="41">
        <v>2.4259561092265791E-4</v>
      </c>
      <c r="I12152" s="42">
        <v>213.73683003054413</v>
      </c>
      <c r="J12152" s="41">
        <v>2.5347222222222221E-4</v>
      </c>
      <c r="K12152" s="42">
        <v>5.669455004403777</v>
      </c>
      <c r="L12152" s="41">
        <v>2.4259561092265791E-4</v>
      </c>
      <c r="M12152" s="42">
        <v>5.3669473387356916</v>
      </c>
    </row>
    <row r="12153" spans="1:13" x14ac:dyDescent="0.2">
      <c r="A12153" s="84">
        <v>360</v>
      </c>
      <c r="B12153" s="85">
        <v>45476</v>
      </c>
      <c r="C12153" s="105">
        <v>15.37</v>
      </c>
      <c r="F12153" s="96">
        <v>2.83</v>
      </c>
      <c r="G12153" s="91">
        <v>9.1</v>
      </c>
      <c r="H12153" s="41">
        <v>2.4195900861267994E-4</v>
      </c>
      <c r="I12153" s="42">
        <v>213.78854558204233</v>
      </c>
      <c r="J12153" s="41">
        <v>2.5277777777777777E-4</v>
      </c>
      <c r="K12153" s="42">
        <v>5.6697077821815549</v>
      </c>
      <c r="L12153" s="41">
        <v>2.4195900861267994E-4</v>
      </c>
      <c r="M12153" s="42">
        <v>5.3671892977443045</v>
      </c>
    </row>
    <row r="12154" spans="1:13" x14ac:dyDescent="0.2">
      <c r="A12154" s="84">
        <v>360</v>
      </c>
      <c r="B12154" s="85">
        <v>45477</v>
      </c>
      <c r="C12154" s="105">
        <v>15.31</v>
      </c>
      <c r="F12154" s="96">
        <v>2.84</v>
      </c>
      <c r="G12154" s="91">
        <v>9.0749999999999993</v>
      </c>
      <c r="H12154" s="41">
        <v>2.4132226081530206E-4</v>
      </c>
      <c r="I12154" s="42">
        <v>213.8401375171986</v>
      </c>
      <c r="J12154" s="41">
        <v>2.5208333333333333E-4</v>
      </c>
      <c r="K12154" s="42">
        <v>5.6699598655148886</v>
      </c>
      <c r="L12154" s="41">
        <v>2.4132226081530206E-4</v>
      </c>
      <c r="M12154" s="42">
        <v>5.3674306200051198</v>
      </c>
    </row>
    <row r="12155" spans="1:13" x14ac:dyDescent="0.2">
      <c r="A12155" s="84">
        <v>360</v>
      </c>
      <c r="B12155" s="85">
        <v>45478</v>
      </c>
      <c r="C12155" s="105">
        <v>15.24</v>
      </c>
      <c r="F12155" s="96">
        <v>2.85</v>
      </c>
      <c r="G12155" s="91">
        <v>9.0449999999999999</v>
      </c>
      <c r="H12155" s="41">
        <v>2.4055797132138679E-4</v>
      </c>
      <c r="I12155" s="42">
        <v>213.89157846686683</v>
      </c>
      <c r="J12155" s="41">
        <v>2.5125000000000001E-4</v>
      </c>
      <c r="K12155" s="42">
        <v>5.6702111155148884</v>
      </c>
      <c r="L12155" s="41">
        <v>2.4055797132138679E-4</v>
      </c>
      <c r="M12155" s="42">
        <v>5.3676711779764412</v>
      </c>
    </row>
    <row r="12156" spans="1:13" x14ac:dyDescent="0.2">
      <c r="A12156" s="84">
        <v>360</v>
      </c>
      <c r="B12156" s="85">
        <v>45479</v>
      </c>
      <c r="C12156" s="105">
        <v>15.24</v>
      </c>
      <c r="F12156" s="96">
        <v>2.85</v>
      </c>
      <c r="G12156" s="91">
        <v>9.0449999999999999</v>
      </c>
      <c r="H12156" s="41">
        <v>2.4055797132138679E-4</v>
      </c>
      <c r="I12156" s="42">
        <v>213.94303179106555</v>
      </c>
      <c r="J12156" s="41">
        <v>2.5125000000000001E-4</v>
      </c>
      <c r="K12156" s="42">
        <v>5.6704623655148882</v>
      </c>
      <c r="L12156" s="41">
        <v>2.4055797132138679E-4</v>
      </c>
      <c r="M12156" s="42">
        <v>5.3679117359477626</v>
      </c>
    </row>
    <row r="12157" spans="1:13" x14ac:dyDescent="0.2">
      <c r="A12157" s="84">
        <v>360</v>
      </c>
      <c r="B12157" s="85">
        <v>45480</v>
      </c>
      <c r="C12157" s="105">
        <v>15.24</v>
      </c>
      <c r="F12157" s="96">
        <v>2.85</v>
      </c>
      <c r="G12157" s="91">
        <v>9.0449999999999999</v>
      </c>
      <c r="H12157" s="41">
        <v>2.4055797132138679E-4</v>
      </c>
      <c r="I12157" s="42">
        <v>213.99449749277156</v>
      </c>
      <c r="J12157" s="41">
        <v>2.5125000000000001E-4</v>
      </c>
      <c r="K12157" s="42">
        <v>5.6707136155148881</v>
      </c>
      <c r="L12157" s="41">
        <v>2.4055797132138679E-4</v>
      </c>
      <c r="M12157" s="42">
        <v>5.368152293919084</v>
      </c>
    </row>
    <row r="12158" spans="1:13" x14ac:dyDescent="0.2">
      <c r="A12158" s="84">
        <v>360</v>
      </c>
      <c r="B12158" s="85">
        <v>45481</v>
      </c>
      <c r="C12158" s="105">
        <v>15.15</v>
      </c>
      <c r="F12158" s="96">
        <v>2.84</v>
      </c>
      <c r="G12158" s="91">
        <v>8.995000000000001</v>
      </c>
      <c r="H12158" s="41">
        <v>2.392836894129502E-4</v>
      </c>
      <c r="I12158" s="42">
        <v>214.04570288564571</v>
      </c>
      <c r="J12158" s="41">
        <v>2.4986111111111113E-4</v>
      </c>
      <c r="K12158" s="42">
        <v>5.6709634766259995</v>
      </c>
      <c r="L12158" s="41">
        <v>2.392836894129502E-4</v>
      </c>
      <c r="M12158" s="42">
        <v>5.3683915776084969</v>
      </c>
    </row>
    <row r="12159" spans="1:13" x14ac:dyDescent="0.2">
      <c r="A12159" s="84">
        <v>360</v>
      </c>
      <c r="B12159" s="85">
        <v>45482</v>
      </c>
      <c r="C12159" s="105">
        <v>15.19</v>
      </c>
      <c r="F12159" s="96">
        <v>2.86</v>
      </c>
      <c r="G12159" s="91">
        <v>9.0250000000000004</v>
      </c>
      <c r="H12159" s="41">
        <v>2.400483284921151E-4</v>
      </c>
      <c r="I12159" s="42">
        <v>214.09708419884433</v>
      </c>
      <c r="J12159" s="41">
        <v>2.5069444444444445E-4</v>
      </c>
      <c r="K12159" s="42">
        <v>5.671214171070444</v>
      </c>
      <c r="L12159" s="41">
        <v>2.400483284921151E-4</v>
      </c>
      <c r="M12159" s="42">
        <v>5.3686316259369891</v>
      </c>
    </row>
    <row r="12160" spans="1:13" x14ac:dyDescent="0.2">
      <c r="A12160" s="84">
        <v>360</v>
      </c>
      <c r="B12160" s="85">
        <v>45483</v>
      </c>
      <c r="C12160" s="105">
        <v>15.2</v>
      </c>
      <c r="F12160" s="96">
        <v>2.86</v>
      </c>
      <c r="G12160" s="91">
        <v>9.0299999999999994</v>
      </c>
      <c r="H12160" s="41">
        <v>2.4017574793933072E-4</v>
      </c>
      <c r="I12160" s="42">
        <v>214.1485051261734</v>
      </c>
      <c r="J12160" s="41">
        <v>2.5083333333333332E-4</v>
      </c>
      <c r="K12160" s="42">
        <v>5.6714650044037773</v>
      </c>
      <c r="L12160" s="41">
        <v>2.4017574793933072E-4</v>
      </c>
      <c r="M12160" s="42">
        <v>5.3688718016849286</v>
      </c>
    </row>
    <row r="12161" spans="1:13" x14ac:dyDescent="0.2">
      <c r="A12161" s="84">
        <v>360</v>
      </c>
      <c r="B12161" s="85">
        <v>45484</v>
      </c>
      <c r="C12161" s="105">
        <v>15.17</v>
      </c>
      <c r="F12161" s="96">
        <v>2.83</v>
      </c>
      <c r="G12161" s="91">
        <v>9</v>
      </c>
      <c r="H12161" s="41">
        <v>2.3941114383307927E-4</v>
      </c>
      <c r="I12161" s="42">
        <v>214.1997746647358</v>
      </c>
      <c r="J12161" s="41">
        <v>2.5000000000000001E-4</v>
      </c>
      <c r="K12161" s="42">
        <v>5.6717150044037776</v>
      </c>
      <c r="L12161" s="41">
        <v>2.3941114383307927E-4</v>
      </c>
      <c r="M12161" s="42">
        <v>5.3691112128287619</v>
      </c>
    </row>
    <row r="12162" spans="1:13" x14ac:dyDescent="0.2">
      <c r="A12162" s="84">
        <v>360</v>
      </c>
      <c r="B12162" s="85">
        <v>45485</v>
      </c>
      <c r="C12162" s="105">
        <v>15.14</v>
      </c>
      <c r="F12162" s="96">
        <v>2.8</v>
      </c>
      <c r="G12162" s="91">
        <v>8.9700000000000006</v>
      </c>
      <c r="H12162" s="41">
        <v>2.3864632984094136E-4</v>
      </c>
      <c r="I12162" s="42">
        <v>214.2508926548123</v>
      </c>
      <c r="J12162" s="41">
        <v>2.4916666666666669E-4</v>
      </c>
      <c r="K12162" s="42">
        <v>5.671964171070444</v>
      </c>
      <c r="L12162" s="41">
        <v>2.3864632984094136E-4</v>
      </c>
      <c r="M12162" s="42">
        <v>5.3693498591586026</v>
      </c>
    </row>
    <row r="12163" spans="1:13" x14ac:dyDescent="0.2">
      <c r="A12163" s="84">
        <v>360</v>
      </c>
      <c r="B12163" s="85">
        <v>45486</v>
      </c>
      <c r="C12163" s="105">
        <v>15.14</v>
      </c>
      <c r="F12163" s="96">
        <v>2.8</v>
      </c>
      <c r="G12163" s="91">
        <v>8.9700000000000006</v>
      </c>
      <c r="H12163" s="41">
        <v>2.3864632984094136E-4</v>
      </c>
      <c r="I12163" s="42">
        <v>214.30202284400951</v>
      </c>
      <c r="J12163" s="41">
        <v>2.4916666666666669E-4</v>
      </c>
      <c r="K12163" s="42">
        <v>5.6722133377371105</v>
      </c>
      <c r="L12163" s="41">
        <v>2.3864632984094136E-4</v>
      </c>
      <c r="M12163" s="42">
        <v>5.3695885054884434</v>
      </c>
    </row>
    <row r="12164" spans="1:13" x14ac:dyDescent="0.2">
      <c r="A12164" s="84">
        <v>360</v>
      </c>
      <c r="B12164" s="85">
        <v>45487</v>
      </c>
      <c r="C12164" s="105">
        <v>15.14</v>
      </c>
      <c r="F12164" s="96">
        <v>2.8</v>
      </c>
      <c r="G12164" s="91">
        <v>8.9700000000000006</v>
      </c>
      <c r="H12164" s="41">
        <v>2.3864632984094136E-4</v>
      </c>
      <c r="I12164" s="42">
        <v>214.35316523523872</v>
      </c>
      <c r="J12164" s="41">
        <v>2.4916666666666669E-4</v>
      </c>
      <c r="K12164" s="42">
        <v>5.6724625044037769</v>
      </c>
      <c r="L12164" s="41">
        <v>2.3864632984094136E-4</v>
      </c>
      <c r="M12164" s="42">
        <v>5.3698271518182841</v>
      </c>
    </row>
    <row r="12165" spans="1:13" x14ac:dyDescent="0.2">
      <c r="A12165" s="84">
        <v>360</v>
      </c>
      <c r="B12165" s="85">
        <v>45488</v>
      </c>
      <c r="C12165" s="105">
        <v>15.1</v>
      </c>
      <c r="F12165" s="96">
        <v>2.8</v>
      </c>
      <c r="G12165" s="91">
        <v>8.9499999999999993</v>
      </c>
      <c r="H12165" s="41">
        <v>2.3813633718616778E-4</v>
      </c>
      <c r="I12165" s="42">
        <v>214.40421051287211</v>
      </c>
      <c r="J12165" s="41">
        <v>2.4861111111111107E-4</v>
      </c>
      <c r="K12165" s="42">
        <v>5.6727111155148879</v>
      </c>
      <c r="L12165" s="41">
        <v>2.3813633718616778E-4</v>
      </c>
      <c r="M12165" s="42">
        <v>5.3700652881554705</v>
      </c>
    </row>
    <row r="12166" spans="1:13" x14ac:dyDescent="0.2">
      <c r="A12166" s="84">
        <v>360</v>
      </c>
      <c r="B12166" s="85">
        <v>45489</v>
      </c>
      <c r="C12166" s="105">
        <v>15.06</v>
      </c>
      <c r="F12166" s="96">
        <v>2.77</v>
      </c>
      <c r="G12166" s="91">
        <v>8.9150000000000009</v>
      </c>
      <c r="H12166" s="41">
        <v>2.3724362535260113E-4</v>
      </c>
      <c r="I12166" s="42">
        <v>214.45507654506505</v>
      </c>
      <c r="J12166" s="41">
        <v>2.4763888888888893E-4</v>
      </c>
      <c r="K12166" s="42">
        <v>5.6729587544037772</v>
      </c>
      <c r="L12166" s="41">
        <v>2.3724362535260113E-4</v>
      </c>
      <c r="M12166" s="42">
        <v>5.3703025317808226</v>
      </c>
    </row>
    <row r="12167" spans="1:13" x14ac:dyDescent="0.2">
      <c r="A12167" s="84">
        <v>360</v>
      </c>
      <c r="B12167" s="85">
        <v>45490</v>
      </c>
      <c r="C12167" s="105">
        <v>15</v>
      </c>
      <c r="F12167" s="96">
        <v>2.76</v>
      </c>
      <c r="G12167" s="91">
        <v>8.879999999999999</v>
      </c>
      <c r="H12167" s="41">
        <v>2.3635062739568724E-4</v>
      </c>
      <c r="I12167" s="42">
        <v>214.50576313695467</v>
      </c>
      <c r="J12167" s="41">
        <v>2.4666666666666663E-4</v>
      </c>
      <c r="K12167" s="42">
        <v>5.6732054210704437</v>
      </c>
      <c r="L12167" s="41">
        <v>2.3635062739568724E-4</v>
      </c>
      <c r="M12167" s="42">
        <v>5.3705388824082183</v>
      </c>
    </row>
    <row r="12168" spans="1:13" x14ac:dyDescent="0.2">
      <c r="A12168" s="84">
        <v>360</v>
      </c>
      <c r="B12168" s="85">
        <v>45491</v>
      </c>
      <c r="C12168" s="105">
        <v>14.9</v>
      </c>
      <c r="F12168" s="96">
        <v>2.75</v>
      </c>
      <c r="G12168" s="91">
        <v>8.8249999999999993</v>
      </c>
      <c r="H12168" s="41">
        <v>2.3494676636448553E-4</v>
      </c>
      <c r="I12168" s="42">
        <v>214.55616057237023</v>
      </c>
      <c r="J12168" s="41">
        <v>2.4513888888888887E-4</v>
      </c>
      <c r="K12168" s="42">
        <v>5.673450559959333</v>
      </c>
      <c r="L12168" s="41">
        <v>2.3494676636448553E-4</v>
      </c>
      <c r="M12168" s="42">
        <v>5.370773829174583</v>
      </c>
    </row>
    <row r="12169" spans="1:13" x14ac:dyDescent="0.2">
      <c r="A12169" s="84">
        <v>360</v>
      </c>
      <c r="B12169" s="85">
        <v>45492</v>
      </c>
      <c r="C12169" s="105">
        <v>14.9</v>
      </c>
      <c r="F12169" s="96">
        <v>2.75</v>
      </c>
      <c r="G12169" s="91">
        <v>8.8249999999999993</v>
      </c>
      <c r="H12169" s="41">
        <v>2.3494676636448553E-4</v>
      </c>
      <c r="I12169" s="42">
        <v>214.6065698485003</v>
      </c>
      <c r="J12169" s="41">
        <v>2.4513888888888887E-4</v>
      </c>
      <c r="K12169" s="42">
        <v>5.6736956988482223</v>
      </c>
      <c r="L12169" s="41">
        <v>2.3494676636448553E-4</v>
      </c>
      <c r="M12169" s="42">
        <v>5.3710087759409477</v>
      </c>
    </row>
    <row r="12170" spans="1:13" x14ac:dyDescent="0.2">
      <c r="A12170" s="84">
        <v>360</v>
      </c>
      <c r="B12170" s="85">
        <v>45493</v>
      </c>
      <c r="C12170" s="105">
        <v>14.9</v>
      </c>
      <c r="F12170" s="96">
        <v>2.75</v>
      </c>
      <c r="G12170" s="91">
        <v>8.8249999999999993</v>
      </c>
      <c r="H12170" s="41">
        <v>2.3494676636448553E-4</v>
      </c>
      <c r="I12170" s="42">
        <v>214.65699096812679</v>
      </c>
      <c r="J12170" s="41">
        <v>2.4513888888888887E-4</v>
      </c>
      <c r="K12170" s="42">
        <v>5.6739408377371117</v>
      </c>
      <c r="L12170" s="41">
        <v>2.3494676636448553E-4</v>
      </c>
      <c r="M12170" s="42">
        <v>5.3712437227073124</v>
      </c>
    </row>
    <row r="12171" spans="1:13" x14ac:dyDescent="0.2">
      <c r="A12171" s="84">
        <v>360</v>
      </c>
      <c r="B12171" s="85">
        <v>45494</v>
      </c>
      <c r="C12171" s="105">
        <v>14.9</v>
      </c>
      <c r="F12171" s="96">
        <v>2.75</v>
      </c>
      <c r="G12171" s="91">
        <v>8.8249999999999993</v>
      </c>
      <c r="H12171" s="41">
        <v>2.3494676636448553E-4</v>
      </c>
      <c r="I12171" s="42">
        <v>214.70742393403228</v>
      </c>
      <c r="J12171" s="41">
        <v>2.4513888888888887E-4</v>
      </c>
      <c r="K12171" s="42">
        <v>5.674185976626001</v>
      </c>
      <c r="L12171" s="41">
        <v>2.3494676636448553E-4</v>
      </c>
      <c r="M12171" s="42">
        <v>5.3714786694736771</v>
      </c>
    </row>
    <row r="12172" spans="1:13" x14ac:dyDescent="0.2">
      <c r="A12172" s="84">
        <v>360</v>
      </c>
      <c r="B12172" s="85">
        <v>45495</v>
      </c>
      <c r="C12172" s="105">
        <v>14.89</v>
      </c>
      <c r="F12172" s="96">
        <v>2.75</v>
      </c>
      <c r="G12172" s="91">
        <v>8.82</v>
      </c>
      <c r="H12172" s="41">
        <v>2.3481910755163149E-4</v>
      </c>
      <c r="I12172" s="42">
        <v>214.75784133970518</v>
      </c>
      <c r="J12172" s="41">
        <v>2.4499999999999999E-4</v>
      </c>
      <c r="K12172" s="42">
        <v>5.6744309766260006</v>
      </c>
      <c r="L12172" s="41">
        <v>2.3481910755163149E-4</v>
      </c>
      <c r="M12172" s="42">
        <v>5.3717134885812285</v>
      </c>
    </row>
    <row r="12173" spans="1:13" x14ac:dyDescent="0.2">
      <c r="A12173" s="84">
        <v>360</v>
      </c>
      <c r="B12173" s="85">
        <v>45496</v>
      </c>
      <c r="C12173" s="105">
        <v>14.89</v>
      </c>
      <c r="F12173" s="96">
        <v>2.75</v>
      </c>
      <c r="G12173" s="91">
        <v>8.82</v>
      </c>
      <c r="H12173" s="41">
        <v>2.3481910755163149E-4</v>
      </c>
      <c r="I12173" s="42">
        <v>214.80827058434829</v>
      </c>
      <c r="J12173" s="41">
        <v>2.4499999999999999E-4</v>
      </c>
      <c r="K12173" s="42">
        <v>5.6746759766260002</v>
      </c>
      <c r="L12173" s="41">
        <v>2.3481910755163149E-4</v>
      </c>
      <c r="M12173" s="42">
        <v>5.37194830768878</v>
      </c>
    </row>
    <row r="12174" spans="1:13" x14ac:dyDescent="0.2">
      <c r="A12174" s="84">
        <v>360</v>
      </c>
      <c r="B12174" s="85">
        <v>45497</v>
      </c>
      <c r="C12174" s="105">
        <v>14.96</v>
      </c>
      <c r="F12174" s="96">
        <v>2.73</v>
      </c>
      <c r="G12174" s="91">
        <v>8.8450000000000006</v>
      </c>
      <c r="H12174" s="41">
        <v>2.3545734313201727E-4</v>
      </c>
      <c r="I12174" s="42">
        <v>214.85884876902287</v>
      </c>
      <c r="J12174" s="41">
        <v>2.4569444444444449E-4</v>
      </c>
      <c r="K12174" s="42">
        <v>5.6749216710704449</v>
      </c>
      <c r="L12174" s="41">
        <v>2.3545734313201727E-4</v>
      </c>
      <c r="M12174" s="42">
        <v>5.3721837650319122</v>
      </c>
    </row>
    <row r="12175" spans="1:13" x14ac:dyDescent="0.2">
      <c r="A12175" s="84">
        <v>360</v>
      </c>
      <c r="B12175" s="85">
        <v>45498</v>
      </c>
      <c r="C12175" s="105">
        <v>14.92</v>
      </c>
      <c r="F12175" s="96">
        <v>2.74</v>
      </c>
      <c r="G12175" s="91">
        <v>8.83</v>
      </c>
      <c r="H12175" s="41">
        <v>2.3507441932824058E-4</v>
      </c>
      <c r="I12175" s="42">
        <v>214.90935658813478</v>
      </c>
      <c r="J12175" s="41">
        <v>2.452777777777778E-4</v>
      </c>
      <c r="K12175" s="42">
        <v>5.675166948848223</v>
      </c>
      <c r="L12175" s="41">
        <v>2.3507441932824058E-4</v>
      </c>
      <c r="M12175" s="42">
        <v>5.3724188394512407</v>
      </c>
    </row>
    <row r="12176" spans="1:13" x14ac:dyDescent="0.2">
      <c r="A12176" s="84">
        <v>360</v>
      </c>
      <c r="B12176" s="85">
        <v>45499</v>
      </c>
      <c r="C12176" s="105">
        <v>14.92</v>
      </c>
      <c r="F12176" s="96">
        <v>2.74</v>
      </c>
      <c r="G12176" s="91">
        <v>8.83</v>
      </c>
      <c r="H12176" s="41">
        <v>2.3507441932824058E-4</v>
      </c>
      <c r="I12176" s="42">
        <v>214.95987628034294</v>
      </c>
      <c r="J12176" s="41">
        <v>2.452777777777778E-4</v>
      </c>
      <c r="K12176" s="42">
        <v>5.6754122266260012</v>
      </c>
      <c r="L12176" s="41">
        <v>2.3507441932824058E-4</v>
      </c>
      <c r="M12176" s="42">
        <v>5.3726539138705691</v>
      </c>
    </row>
    <row r="12177" spans="1:13" x14ac:dyDescent="0.2">
      <c r="A12177" s="84">
        <v>360</v>
      </c>
      <c r="B12177" s="85">
        <v>45500</v>
      </c>
      <c r="C12177" s="105">
        <v>14.92</v>
      </c>
      <c r="F12177" s="96">
        <v>2.74</v>
      </c>
      <c r="G12177" s="91">
        <v>8.83</v>
      </c>
      <c r="H12177" s="41">
        <v>2.3507441932824058E-4</v>
      </c>
      <c r="I12177" s="42">
        <v>215.0104078484384</v>
      </c>
      <c r="J12177" s="41">
        <v>2.452777777777778E-4</v>
      </c>
      <c r="K12177" s="42">
        <v>5.6756575044037794</v>
      </c>
      <c r="L12177" s="41">
        <v>2.3507441932824058E-4</v>
      </c>
      <c r="M12177" s="42">
        <v>5.3728889882898976</v>
      </c>
    </row>
    <row r="12178" spans="1:13" x14ac:dyDescent="0.2">
      <c r="A12178" s="84">
        <v>360</v>
      </c>
      <c r="B12178" s="85">
        <v>45501</v>
      </c>
      <c r="C12178" s="105">
        <v>14.92</v>
      </c>
      <c r="F12178" s="96">
        <v>2.74</v>
      </c>
      <c r="G12178" s="91">
        <v>8.83</v>
      </c>
      <c r="H12178" s="41">
        <v>2.3507441932824058E-4</v>
      </c>
      <c r="I12178" s="42">
        <v>215.0609512952129</v>
      </c>
      <c r="J12178" s="41">
        <v>2.452777777777778E-4</v>
      </c>
      <c r="K12178" s="42">
        <v>5.6759027821815575</v>
      </c>
      <c r="L12178" s="41">
        <v>2.3507441932824058E-4</v>
      </c>
      <c r="M12178" s="42">
        <v>5.373124062709226</v>
      </c>
    </row>
    <row r="12179" spans="1:13" x14ac:dyDescent="0.2">
      <c r="A12179" s="84">
        <v>360</v>
      </c>
      <c r="B12179" s="85">
        <v>45502</v>
      </c>
      <c r="C12179" s="105">
        <v>14.92</v>
      </c>
      <c r="F12179" s="96">
        <v>2.74</v>
      </c>
      <c r="G12179" s="91">
        <v>8.83</v>
      </c>
      <c r="H12179" s="41">
        <v>2.3507441932824058E-4</v>
      </c>
      <c r="I12179" s="42">
        <v>215.11150662345881</v>
      </c>
      <c r="J12179" s="41">
        <v>2.452777777777778E-4</v>
      </c>
      <c r="K12179" s="42">
        <v>5.6761480599593357</v>
      </c>
      <c r="L12179" s="41">
        <v>2.3507441932824058E-4</v>
      </c>
      <c r="M12179" s="42">
        <v>5.3733591371285545</v>
      </c>
    </row>
    <row r="12180" spans="1:13" x14ac:dyDescent="0.2">
      <c r="A12180" s="84">
        <v>360</v>
      </c>
      <c r="B12180" s="85">
        <v>45503</v>
      </c>
      <c r="C12180" s="105">
        <v>14.95</v>
      </c>
      <c r="F12180" s="96">
        <v>2.74</v>
      </c>
      <c r="G12180" s="91">
        <v>8.8449999999999989</v>
      </c>
      <c r="H12180" s="41">
        <v>2.3545734313201727E-4</v>
      </c>
      <c r="I12180" s="42">
        <v>215.16215620728551</v>
      </c>
      <c r="J12180" s="41">
        <v>2.4569444444444443E-4</v>
      </c>
      <c r="K12180" s="42">
        <v>5.6763937544037804</v>
      </c>
      <c r="L12180" s="41">
        <v>2.3545734313201727E-4</v>
      </c>
      <c r="M12180" s="42">
        <v>5.3735945944716867</v>
      </c>
    </row>
    <row r="12181" spans="1:13" x14ac:dyDescent="0.2">
      <c r="A12181" s="84">
        <v>360</v>
      </c>
      <c r="B12181" s="85">
        <v>45504</v>
      </c>
      <c r="C12181" s="105">
        <v>15.01</v>
      </c>
      <c r="F12181" s="96">
        <v>2.69</v>
      </c>
      <c r="G12181" s="91">
        <v>8.85</v>
      </c>
      <c r="H12181" s="41">
        <v>2.3558497270559364E-4</v>
      </c>
      <c r="I12181" s="42">
        <v>215.21284517798287</v>
      </c>
      <c r="J12181" s="41">
        <v>2.4583333333333331E-4</v>
      </c>
      <c r="K12181" s="42">
        <v>5.6766395877371139</v>
      </c>
      <c r="L12181" s="41">
        <v>2.3558497270559364E-4</v>
      </c>
      <c r="M12181" s="42">
        <v>5.3738301794443926</v>
      </c>
    </row>
    <row r="12182" spans="1:13" x14ac:dyDescent="0.2">
      <c r="A12182" s="84">
        <v>360</v>
      </c>
      <c r="B12182" s="85">
        <v>45505</v>
      </c>
      <c r="C12182" s="105">
        <v>15.1</v>
      </c>
      <c r="F12182" s="96">
        <v>2.66</v>
      </c>
      <c r="G12182" s="91">
        <v>8.879999999999999</v>
      </c>
      <c r="H12182" s="41">
        <v>2.3635062739568724E-4</v>
      </c>
      <c r="I12182" s="42">
        <v>215.2637108689643</v>
      </c>
      <c r="J12182" s="41">
        <v>2.4666666666666663E-4</v>
      </c>
      <c r="K12182" s="42">
        <v>5.6768862544037804</v>
      </c>
      <c r="L12182" s="41">
        <v>2.3635062739568724E-4</v>
      </c>
      <c r="M12182" s="42">
        <v>5.3740665300717883</v>
      </c>
    </row>
    <row r="12183" spans="1:13" x14ac:dyDescent="0.2">
      <c r="A12183" s="84">
        <v>360</v>
      </c>
      <c r="B12183" s="85">
        <v>45506</v>
      </c>
      <c r="C12183" s="105">
        <v>15.05</v>
      </c>
      <c r="F12183" s="96">
        <v>2.67</v>
      </c>
      <c r="G12183" s="91">
        <v>8.86</v>
      </c>
      <c r="H12183" s="41">
        <v>2.3584021431477531E-4</v>
      </c>
      <c r="I12183" s="42">
        <v>215.31447870866984</v>
      </c>
      <c r="J12183" s="41">
        <v>2.4611111111111112E-4</v>
      </c>
      <c r="K12183" s="42">
        <v>5.6771323655148915</v>
      </c>
      <c r="L12183" s="41">
        <v>2.3584021431477531E-4</v>
      </c>
      <c r="M12183" s="42">
        <v>5.3743023702861032</v>
      </c>
    </row>
    <row r="12184" spans="1:13" x14ac:dyDescent="0.2">
      <c r="A12184" s="84">
        <v>360</v>
      </c>
      <c r="B12184" s="85">
        <v>45507</v>
      </c>
      <c r="C12184" s="105">
        <v>15.05</v>
      </c>
      <c r="F12184" s="96">
        <v>2.67</v>
      </c>
      <c r="G12184" s="91">
        <v>8.86</v>
      </c>
      <c r="H12184" s="41">
        <v>2.3584021431477531E-4</v>
      </c>
      <c r="I12184" s="42">
        <v>215.36525852147358</v>
      </c>
      <c r="J12184" s="41">
        <v>2.4611111111111112E-4</v>
      </c>
      <c r="K12184" s="42">
        <v>5.6773784766260027</v>
      </c>
      <c r="L12184" s="41">
        <v>2.3584021431477531E-4</v>
      </c>
      <c r="M12184" s="42">
        <v>5.3745382105004182</v>
      </c>
    </row>
    <row r="12185" spans="1:13" x14ac:dyDescent="0.2">
      <c r="A12185" s="84">
        <v>360</v>
      </c>
      <c r="B12185" s="85">
        <v>45508</v>
      </c>
      <c r="C12185" s="105">
        <v>15.05</v>
      </c>
      <c r="F12185" s="96">
        <v>2.67</v>
      </c>
      <c r="G12185" s="91">
        <v>8.86</v>
      </c>
      <c r="H12185" s="41">
        <v>2.3584021431477531E-4</v>
      </c>
      <c r="I12185" s="42">
        <v>215.41605031019924</v>
      </c>
      <c r="J12185" s="41">
        <v>2.4611111111111112E-4</v>
      </c>
      <c r="K12185" s="42">
        <v>5.6776245877371139</v>
      </c>
      <c r="L12185" s="41">
        <v>2.3584021431477531E-4</v>
      </c>
      <c r="M12185" s="42">
        <v>5.3747740507147332</v>
      </c>
    </row>
    <row r="12186" spans="1:13" x14ac:dyDescent="0.2">
      <c r="A12186" s="84">
        <v>360</v>
      </c>
      <c r="B12186" s="85">
        <v>45509</v>
      </c>
      <c r="C12186" s="105">
        <v>15.02</v>
      </c>
      <c r="F12186" s="96">
        <v>2.58</v>
      </c>
      <c r="G12186" s="91">
        <v>8.8000000000000007</v>
      </c>
      <c r="H12186" s="41">
        <v>2.3430841380078782E-4</v>
      </c>
      <c r="I12186" s="42">
        <v>215.46652410325464</v>
      </c>
      <c r="J12186" s="41">
        <v>2.4444444444444448E-4</v>
      </c>
      <c r="K12186" s="42">
        <v>5.6778690321815581</v>
      </c>
      <c r="L12186" s="41">
        <v>2.3430841380078782E-4</v>
      </c>
      <c r="M12186" s="42">
        <v>5.3750083591285343</v>
      </c>
    </row>
    <row r="12187" spans="1:13" x14ac:dyDescent="0.2">
      <c r="A12187" s="84">
        <v>360</v>
      </c>
      <c r="B12187" s="85">
        <v>45510</v>
      </c>
      <c r="C12187" s="105">
        <v>15.02</v>
      </c>
      <c r="F12187" s="96">
        <v>2.58</v>
      </c>
      <c r="G12187" s="91">
        <v>8.8000000000000007</v>
      </c>
      <c r="H12187" s="41">
        <v>2.3430841380078782E-4</v>
      </c>
      <c r="I12187" s="42">
        <v>215.51700972274443</v>
      </c>
      <c r="J12187" s="41">
        <v>2.4444444444444448E-4</v>
      </c>
      <c r="K12187" s="42">
        <v>5.6781134766260024</v>
      </c>
      <c r="L12187" s="41">
        <v>2.3430841380078782E-4</v>
      </c>
      <c r="M12187" s="42">
        <v>5.3752426675423353</v>
      </c>
    </row>
    <row r="12188" spans="1:13" x14ac:dyDescent="0.2">
      <c r="A12188" s="84">
        <v>360</v>
      </c>
      <c r="B12188" s="85">
        <v>45511</v>
      </c>
      <c r="C12188" s="105">
        <v>14.89</v>
      </c>
      <c r="F12188" s="96">
        <v>2.61</v>
      </c>
      <c r="G12188" s="91">
        <v>8.75</v>
      </c>
      <c r="H12188" s="41">
        <v>2.3303126973761579E-4</v>
      </c>
      <c r="I12188" s="42">
        <v>215.56723192517018</v>
      </c>
      <c r="J12188" s="41">
        <v>2.4305555555555555E-4</v>
      </c>
      <c r="K12188" s="42">
        <v>5.6783565321815583</v>
      </c>
      <c r="L12188" s="41">
        <v>2.3303126973761579E-4</v>
      </c>
      <c r="M12188" s="42">
        <v>5.3754756988120729</v>
      </c>
    </row>
    <row r="12189" spans="1:13" x14ac:dyDescent="0.2">
      <c r="A12189" s="84">
        <v>360</v>
      </c>
      <c r="B12189" s="85">
        <v>45512</v>
      </c>
      <c r="C12189" s="105">
        <v>14.93</v>
      </c>
      <c r="F12189" s="96">
        <v>2.63</v>
      </c>
      <c r="G12189" s="91">
        <v>8.7799999999999994</v>
      </c>
      <c r="H12189" s="41">
        <v>2.3379762642461444E-4</v>
      </c>
      <c r="I12189" s="42">
        <v>215.6176310323292</v>
      </c>
      <c r="J12189" s="41">
        <v>2.4388888888888887E-4</v>
      </c>
      <c r="K12189" s="42">
        <v>5.6786004210704473</v>
      </c>
      <c r="L12189" s="41">
        <v>2.3379762642461444E-4</v>
      </c>
      <c r="M12189" s="42">
        <v>5.3757094964384979</v>
      </c>
    </row>
    <row r="12190" spans="1:13" x14ac:dyDescent="0.2">
      <c r="A12190" s="84">
        <v>360</v>
      </c>
      <c r="B12190" s="85">
        <v>45513</v>
      </c>
      <c r="C12190" s="105">
        <v>14.93</v>
      </c>
      <c r="F12190" s="96">
        <v>2.63</v>
      </c>
      <c r="G12190" s="91">
        <v>8.7799999999999994</v>
      </c>
      <c r="H12190" s="41">
        <v>2.3379762642461444E-4</v>
      </c>
      <c r="I12190" s="42">
        <v>215.66804192267986</v>
      </c>
      <c r="J12190" s="41">
        <v>2.4388888888888887E-4</v>
      </c>
      <c r="K12190" s="42">
        <v>5.6788443099593362</v>
      </c>
      <c r="L12190" s="41">
        <v>2.3379762642461444E-4</v>
      </c>
      <c r="M12190" s="42">
        <v>5.375943294064923</v>
      </c>
    </row>
    <row r="12191" spans="1:13" x14ac:dyDescent="0.2">
      <c r="A12191" s="84">
        <v>360</v>
      </c>
      <c r="B12191" s="85">
        <v>45514</v>
      </c>
      <c r="C12191" s="105">
        <v>14.93</v>
      </c>
      <c r="F12191" s="96">
        <v>2.63</v>
      </c>
      <c r="G12191" s="91">
        <v>8.7799999999999994</v>
      </c>
      <c r="H12191" s="41">
        <v>2.3379762642461444E-4</v>
      </c>
      <c r="I12191" s="42">
        <v>215.71846459897702</v>
      </c>
      <c r="J12191" s="41">
        <v>2.4388888888888887E-4</v>
      </c>
      <c r="K12191" s="42">
        <v>5.6790881988482251</v>
      </c>
      <c r="L12191" s="41">
        <v>2.3379762642461444E-4</v>
      </c>
      <c r="M12191" s="42">
        <v>5.3761770916913481</v>
      </c>
    </row>
    <row r="12192" spans="1:13" x14ac:dyDescent="0.2">
      <c r="A12192" s="84">
        <v>360</v>
      </c>
      <c r="B12192" s="85">
        <v>45515</v>
      </c>
      <c r="C12192" s="105">
        <v>14.93</v>
      </c>
      <c r="F12192" s="96">
        <v>2.63</v>
      </c>
      <c r="G12192" s="91">
        <v>8.7799999999999994</v>
      </c>
      <c r="H12192" s="41">
        <v>2.3379762642461444E-4</v>
      </c>
      <c r="I12192" s="42">
        <v>215.76889906397622</v>
      </c>
      <c r="J12192" s="41">
        <v>2.4388888888888887E-4</v>
      </c>
      <c r="K12192" s="42">
        <v>5.6793320877371141</v>
      </c>
      <c r="L12192" s="41">
        <v>2.3379762642461444E-4</v>
      </c>
      <c r="M12192" s="42">
        <v>5.3764108893177731</v>
      </c>
    </row>
    <row r="12193" spans="1:13" x14ac:dyDescent="0.2">
      <c r="A12193" s="84">
        <v>360</v>
      </c>
      <c r="B12193" s="85">
        <v>45516</v>
      </c>
      <c r="C12193" s="105">
        <v>14.95</v>
      </c>
      <c r="F12193" s="96">
        <v>2.7</v>
      </c>
      <c r="G12193" s="91">
        <v>8.8249999999999993</v>
      </c>
      <c r="H12193" s="41">
        <v>2.3494676636448553E-4</v>
      </c>
      <c r="I12193" s="42">
        <v>215.81959326909333</v>
      </c>
      <c r="J12193" s="41">
        <v>2.4513888888888887E-4</v>
      </c>
      <c r="K12193" s="42">
        <v>5.6795772266260034</v>
      </c>
      <c r="L12193" s="41">
        <v>2.3494676636448553E-4</v>
      </c>
      <c r="M12193" s="42">
        <v>5.3766458360841378</v>
      </c>
    </row>
    <row r="12194" spans="1:13" x14ac:dyDescent="0.2">
      <c r="A12194" s="84">
        <v>360</v>
      </c>
      <c r="B12194" s="85">
        <v>45517</v>
      </c>
      <c r="C12194" s="105">
        <v>14.98</v>
      </c>
      <c r="F12194" s="96">
        <v>2.67</v>
      </c>
      <c r="G12194" s="91">
        <v>8.8249999999999993</v>
      </c>
      <c r="H12194" s="41">
        <v>2.3494676636448553E-4</v>
      </c>
      <c r="I12194" s="42">
        <v>215.87029938465</v>
      </c>
      <c r="J12194" s="41">
        <v>2.4513888888888887E-4</v>
      </c>
      <c r="K12194" s="42">
        <v>5.6798223655148927</v>
      </c>
      <c r="L12194" s="41">
        <v>2.3494676636448553E-4</v>
      </c>
      <c r="M12194" s="42">
        <v>5.3768807828505025</v>
      </c>
    </row>
    <row r="12195" spans="1:13" x14ac:dyDescent="0.2">
      <c r="A12195" s="84">
        <v>360</v>
      </c>
      <c r="B12195" s="85">
        <v>45518</v>
      </c>
      <c r="C12195" s="105">
        <v>14.96</v>
      </c>
      <c r="F12195" s="96">
        <v>2.62</v>
      </c>
      <c r="G12195" s="91">
        <v>8.7900000000000009</v>
      </c>
      <c r="H12195" s="41">
        <v>2.3405303181811554E-4</v>
      </c>
      <c r="I12195" s="42">
        <v>215.92082448270045</v>
      </c>
      <c r="J12195" s="41">
        <v>2.4416666666666667E-4</v>
      </c>
      <c r="K12195" s="42">
        <v>5.6800665321815593</v>
      </c>
      <c r="L12195" s="41">
        <v>2.3405303181811554E-4</v>
      </c>
      <c r="M12195" s="42">
        <v>5.3771148358823204</v>
      </c>
    </row>
    <row r="12196" spans="1:13" x14ac:dyDescent="0.2">
      <c r="A12196" s="84">
        <v>360</v>
      </c>
      <c r="B12196" s="85">
        <v>45519</v>
      </c>
      <c r="C12196" s="105">
        <v>14.96</v>
      </c>
      <c r="F12196" s="96">
        <v>2.67</v>
      </c>
      <c r="G12196" s="91">
        <v>8.8150000000000013</v>
      </c>
      <c r="H12196" s="41">
        <v>2.3469144288945643E-4</v>
      </c>
      <c r="I12196" s="42">
        <v>215.97149925254817</v>
      </c>
      <c r="J12196" s="41">
        <v>2.4486111111111117E-4</v>
      </c>
      <c r="K12196" s="42">
        <v>5.6803113932926701</v>
      </c>
      <c r="L12196" s="41">
        <v>2.3469144288945643E-4</v>
      </c>
      <c r="M12196" s="42">
        <v>5.3773495273252099</v>
      </c>
    </row>
    <row r="12197" spans="1:13" x14ac:dyDescent="0.2">
      <c r="A12197" s="84">
        <v>360</v>
      </c>
      <c r="B12197" s="85">
        <v>45520</v>
      </c>
      <c r="C12197" s="105">
        <v>14.95</v>
      </c>
      <c r="F12197" s="96">
        <v>2.65</v>
      </c>
      <c r="G12197" s="91">
        <v>8.7999999999999989</v>
      </c>
      <c r="H12197" s="41">
        <v>2.3430841380078782E-4</v>
      </c>
      <c r="I12197" s="42">
        <v>216.02210319196422</v>
      </c>
      <c r="J12197" s="41">
        <v>2.4444444444444443E-4</v>
      </c>
      <c r="K12197" s="42">
        <v>5.6805558377371144</v>
      </c>
      <c r="L12197" s="41">
        <v>2.3430841380078782E-4</v>
      </c>
      <c r="M12197" s="42">
        <v>5.3775838357390109</v>
      </c>
    </row>
    <row r="12198" spans="1:13" x14ac:dyDescent="0.2">
      <c r="A12198" s="84">
        <v>360</v>
      </c>
      <c r="B12198" s="85">
        <v>45521</v>
      </c>
      <c r="C12198" s="105">
        <v>14.95</v>
      </c>
      <c r="F12198" s="96">
        <v>2.65</v>
      </c>
      <c r="G12198" s="91">
        <v>8.7999999999999989</v>
      </c>
      <c r="H12198" s="41">
        <v>2.3430841380078782E-4</v>
      </c>
      <c r="I12198" s="42">
        <v>216.07271898830905</v>
      </c>
      <c r="J12198" s="41">
        <v>2.4444444444444443E-4</v>
      </c>
      <c r="K12198" s="42">
        <v>5.6808002821815586</v>
      </c>
      <c r="L12198" s="41">
        <v>2.3430841380078782E-4</v>
      </c>
      <c r="M12198" s="42">
        <v>5.3778181441528119</v>
      </c>
    </row>
    <row r="12199" spans="1:13" x14ac:dyDescent="0.2">
      <c r="A12199" s="84">
        <v>360</v>
      </c>
      <c r="B12199" s="85">
        <v>45522</v>
      </c>
      <c r="C12199" s="105">
        <v>14.95</v>
      </c>
      <c r="F12199" s="96">
        <v>2.65</v>
      </c>
      <c r="G12199" s="91">
        <v>8.7999999999999989</v>
      </c>
      <c r="H12199" s="41">
        <v>2.3430841380078782E-4</v>
      </c>
      <c r="I12199" s="42">
        <v>216.12334664436082</v>
      </c>
      <c r="J12199" s="41">
        <v>2.4444444444444443E-4</v>
      </c>
      <c r="K12199" s="42">
        <v>5.6810447266260029</v>
      </c>
      <c r="L12199" s="41">
        <v>2.3430841380078782E-4</v>
      </c>
      <c r="M12199" s="42">
        <v>5.3780524525666129</v>
      </c>
    </row>
    <row r="12200" spans="1:13" x14ac:dyDescent="0.2">
      <c r="A12200" s="84">
        <v>360</v>
      </c>
      <c r="B12200" s="85">
        <v>45523</v>
      </c>
      <c r="C12200" s="105">
        <v>14.92</v>
      </c>
      <c r="F12200" s="96">
        <v>2.66</v>
      </c>
      <c r="G12200" s="91">
        <v>8.7899999999999991</v>
      </c>
      <c r="H12200" s="41">
        <v>2.3405303181811554E-4</v>
      </c>
      <c r="I12200" s="42">
        <v>216.17393096888961</v>
      </c>
      <c r="J12200" s="41">
        <v>2.4416666666666662E-4</v>
      </c>
      <c r="K12200" s="42">
        <v>5.6812888932926695</v>
      </c>
      <c r="L12200" s="41">
        <v>2.3405303181811554E-4</v>
      </c>
      <c r="M12200" s="42">
        <v>5.3782865055984308</v>
      </c>
    </row>
    <row r="12201" spans="1:13" x14ac:dyDescent="0.2">
      <c r="A12201" s="84">
        <v>360</v>
      </c>
      <c r="B12201" s="85">
        <v>45524</v>
      </c>
      <c r="C12201" s="105">
        <v>14.93</v>
      </c>
      <c r="F12201" s="96">
        <v>2.62</v>
      </c>
      <c r="G12201" s="91">
        <v>8.7750000000000004</v>
      </c>
      <c r="H12201" s="41">
        <v>2.3366991494744305E-4</v>
      </c>
      <c r="I12201" s="42">
        <v>216.22444431295295</v>
      </c>
      <c r="J12201" s="41">
        <v>2.4375000000000002E-4</v>
      </c>
      <c r="K12201" s="42">
        <v>5.6815326432926696</v>
      </c>
      <c r="L12201" s="41">
        <v>2.3366991494744305E-4</v>
      </c>
      <c r="M12201" s="42">
        <v>5.378520175513378</v>
      </c>
    </row>
    <row r="12202" spans="1:13" x14ac:dyDescent="0.2">
      <c r="A12202" s="84">
        <v>360</v>
      </c>
      <c r="B12202" s="85">
        <v>45525</v>
      </c>
      <c r="C12202" s="105">
        <v>14.83</v>
      </c>
      <c r="F12202" s="96">
        <v>2.65</v>
      </c>
      <c r="G12202" s="91">
        <v>8.74</v>
      </c>
      <c r="H12202" s="41">
        <v>2.3277577065861088E-4</v>
      </c>
      <c r="I12202" s="42">
        <v>216.27477612461314</v>
      </c>
      <c r="J12202" s="41">
        <v>2.4277777777777779E-4</v>
      </c>
      <c r="K12202" s="42">
        <v>5.681775421070447</v>
      </c>
      <c r="L12202" s="41">
        <v>2.3277577065861088E-4</v>
      </c>
      <c r="M12202" s="42">
        <v>5.3787529512840369</v>
      </c>
    </row>
    <row r="12203" spans="1:13" x14ac:dyDescent="0.2">
      <c r="A12203" s="84">
        <v>360</v>
      </c>
      <c r="B12203" s="85">
        <v>45526</v>
      </c>
      <c r="C12203" s="105">
        <v>14.79</v>
      </c>
      <c r="F12203" s="96">
        <v>2.66</v>
      </c>
      <c r="G12203" s="91">
        <v>8.7249999999999996</v>
      </c>
      <c r="H12203" s="41">
        <v>2.3239247810358243E-4</v>
      </c>
      <c r="I12203" s="42">
        <v>216.32503675578803</v>
      </c>
      <c r="J12203" s="41">
        <v>2.4236111111111111E-4</v>
      </c>
      <c r="K12203" s="42">
        <v>5.6820177821815578</v>
      </c>
      <c r="L12203" s="41">
        <v>2.3239247810358243E-4</v>
      </c>
      <c r="M12203" s="42">
        <v>5.3789853437621407</v>
      </c>
    </row>
    <row r="12204" spans="1:13" x14ac:dyDescent="0.2">
      <c r="A12204" s="84">
        <v>360</v>
      </c>
      <c r="B12204" s="85">
        <v>45527</v>
      </c>
      <c r="C12204" s="105">
        <v>14.79</v>
      </c>
      <c r="F12204" s="96">
        <v>2.65</v>
      </c>
      <c r="G12204" s="91">
        <v>8.7199999999999989</v>
      </c>
      <c r="H12204" s="41">
        <v>2.3226470219994688E-4</v>
      </c>
      <c r="I12204" s="42">
        <v>216.37528142602852</v>
      </c>
      <c r="J12204" s="41">
        <v>2.422222222222222E-4</v>
      </c>
      <c r="K12204" s="42">
        <v>5.6822600044037799</v>
      </c>
      <c r="L12204" s="41">
        <v>2.3226470219994688E-4</v>
      </c>
      <c r="M12204" s="42">
        <v>5.3792176084643408</v>
      </c>
    </row>
    <row r="12205" spans="1:13" x14ac:dyDescent="0.2">
      <c r="A12205" s="84">
        <v>360</v>
      </c>
      <c r="B12205" s="85">
        <v>45528</v>
      </c>
      <c r="C12205" s="105">
        <v>14.79</v>
      </c>
      <c r="F12205" s="96">
        <v>2.65</v>
      </c>
      <c r="G12205" s="91">
        <v>8.7199999999999989</v>
      </c>
      <c r="H12205" s="41">
        <v>2.3226470219994688E-4</v>
      </c>
      <c r="I12205" s="42">
        <v>216.42553776633235</v>
      </c>
      <c r="J12205" s="41">
        <v>2.422222222222222E-4</v>
      </c>
      <c r="K12205" s="42">
        <v>5.6825022266260019</v>
      </c>
      <c r="L12205" s="41">
        <v>2.3226470219994688E-4</v>
      </c>
      <c r="M12205" s="42">
        <v>5.379449873166541</v>
      </c>
    </row>
    <row r="12206" spans="1:13" x14ac:dyDescent="0.2">
      <c r="A12206" s="84">
        <v>360</v>
      </c>
      <c r="B12206" s="85">
        <v>45529</v>
      </c>
      <c r="C12206" s="105">
        <v>14.79</v>
      </c>
      <c r="F12206" s="96">
        <v>2.65</v>
      </c>
      <c r="G12206" s="91">
        <v>8.7199999999999989</v>
      </c>
      <c r="H12206" s="41">
        <v>2.3226470219994688E-4</v>
      </c>
      <c r="I12206" s="42">
        <v>216.47580577941011</v>
      </c>
      <c r="J12206" s="41">
        <v>2.422222222222222E-4</v>
      </c>
      <c r="K12206" s="42">
        <v>5.6827444488482239</v>
      </c>
      <c r="L12206" s="41">
        <v>2.3226470219994688E-4</v>
      </c>
      <c r="M12206" s="42">
        <v>5.3796821378687412</v>
      </c>
    </row>
    <row r="12207" spans="1:13" x14ac:dyDescent="0.2">
      <c r="A12207" s="84">
        <v>360</v>
      </c>
      <c r="B12207" s="85">
        <v>45530</v>
      </c>
      <c r="C12207" s="105">
        <v>14.84</v>
      </c>
      <c r="F12207" s="96">
        <v>2.64</v>
      </c>
      <c r="G12207" s="91">
        <v>8.74</v>
      </c>
      <c r="H12207" s="41">
        <v>2.3277577065861088E-4</v>
      </c>
      <c r="I12207" s="42">
        <v>216.52619610192934</v>
      </c>
      <c r="J12207" s="41">
        <v>2.4277777777777779E-4</v>
      </c>
      <c r="K12207" s="42">
        <v>5.6829872266260013</v>
      </c>
      <c r="L12207" s="41">
        <v>2.3277577065861088E-4</v>
      </c>
      <c r="M12207" s="42">
        <v>5.3799149136394</v>
      </c>
    </row>
    <row r="12208" spans="1:13" x14ac:dyDescent="0.2">
      <c r="A12208" s="84">
        <v>360</v>
      </c>
      <c r="B12208" s="85">
        <v>45531</v>
      </c>
      <c r="C12208" s="105">
        <v>14.89</v>
      </c>
      <c r="F12208" s="96">
        <v>2.66</v>
      </c>
      <c r="G12208" s="91">
        <v>8.7750000000000004</v>
      </c>
      <c r="H12208" s="41">
        <v>2.3366991494744305E-4</v>
      </c>
      <c r="I12208" s="42">
        <v>216.57679175975636</v>
      </c>
      <c r="J12208" s="41">
        <v>2.4375000000000002E-4</v>
      </c>
      <c r="K12208" s="42">
        <v>5.6832309766260014</v>
      </c>
      <c r="L12208" s="41">
        <v>2.3366991494744305E-4</v>
      </c>
      <c r="M12208" s="42">
        <v>5.3801485835543472</v>
      </c>
    </row>
    <row r="12209" spans="1:13" x14ac:dyDescent="0.2">
      <c r="A12209" s="84">
        <v>360</v>
      </c>
      <c r="B12209" s="85">
        <v>45532</v>
      </c>
      <c r="C12209" s="105">
        <v>14.93</v>
      </c>
      <c r="F12209" s="96">
        <v>2.66</v>
      </c>
      <c r="G12209" s="91">
        <v>8.7949999999999999</v>
      </c>
      <c r="H12209" s="41">
        <v>2.3418072573555548E-4</v>
      </c>
      <c r="I12209" s="42">
        <v>216.62750987002815</v>
      </c>
      <c r="J12209" s="41">
        <v>2.4430555555555555E-4</v>
      </c>
      <c r="K12209" s="42">
        <v>5.6834752821815568</v>
      </c>
      <c r="L12209" s="41">
        <v>2.3418072573555548E-4</v>
      </c>
      <c r="M12209" s="42">
        <v>5.3803827642800828</v>
      </c>
    </row>
    <row r="12210" spans="1:13" x14ac:dyDescent="0.2">
      <c r="A12210" s="84">
        <v>360</v>
      </c>
      <c r="B12210" s="85">
        <v>45533</v>
      </c>
      <c r="C12210" s="105">
        <v>14.87</v>
      </c>
      <c r="F12210" s="96">
        <v>2.64</v>
      </c>
      <c r="G12210" s="91">
        <v>8.754999999999999</v>
      </c>
      <c r="H12210" s="41">
        <v>2.3315901049136833E-4</v>
      </c>
      <c r="I12210" s="42">
        <v>216.67801852587465</v>
      </c>
      <c r="J12210" s="41">
        <v>2.4319444444444443E-4</v>
      </c>
      <c r="K12210" s="42">
        <v>5.6837184766260016</v>
      </c>
      <c r="L12210" s="41">
        <v>2.3315901049136833E-4</v>
      </c>
      <c r="M12210" s="42">
        <v>5.3806159232905744</v>
      </c>
    </row>
    <row r="12211" spans="1:13" x14ac:dyDescent="0.2">
      <c r="A12211" s="84">
        <v>360</v>
      </c>
      <c r="B12211" s="85">
        <v>45534</v>
      </c>
      <c r="C12211" s="105">
        <v>14.87</v>
      </c>
      <c r="F12211" s="96">
        <v>2.64</v>
      </c>
      <c r="G12211" s="91">
        <v>8.754999999999999</v>
      </c>
      <c r="H12211" s="41">
        <v>2.3315901049136833E-4</v>
      </c>
      <c r="I12211" s="42">
        <v>216.72853895826938</v>
      </c>
      <c r="J12211" s="41">
        <v>2.4319444444444443E-4</v>
      </c>
      <c r="K12211" s="42">
        <v>5.6839616710704464</v>
      </c>
      <c r="L12211" s="41">
        <v>2.3315901049136833E-4</v>
      </c>
      <c r="M12211" s="42">
        <v>5.380849082301066</v>
      </c>
    </row>
    <row r="12212" spans="1:13" x14ac:dyDescent="0.2">
      <c r="A12212" s="84">
        <v>360</v>
      </c>
      <c r="B12212" s="85">
        <v>45535</v>
      </c>
      <c r="C12212" s="105">
        <v>14.87</v>
      </c>
      <c r="F12212" s="96">
        <v>2.64</v>
      </c>
      <c r="G12212" s="91">
        <v>8.754999999999999</v>
      </c>
      <c r="H12212" s="41">
        <v>2.3315901049136833E-4</v>
      </c>
      <c r="I12212" s="42">
        <v>216.77907116995814</v>
      </c>
      <c r="J12212" s="41">
        <v>2.4319444444444443E-4</v>
      </c>
      <c r="K12212" s="42">
        <v>5.6842048655148911</v>
      </c>
      <c r="L12212" s="41">
        <v>2.3315901049136833E-4</v>
      </c>
      <c r="M12212" s="42">
        <v>5.3810822413115575</v>
      </c>
    </row>
    <row r="12213" spans="1:13" x14ac:dyDescent="0.2">
      <c r="A12213" s="84">
        <v>360</v>
      </c>
      <c r="B12213" s="85">
        <v>45536</v>
      </c>
      <c r="C12213" s="105">
        <v>14.87</v>
      </c>
      <c r="F12213" s="96">
        <v>2.64</v>
      </c>
      <c r="G12213" s="91">
        <v>8.754999999999999</v>
      </c>
      <c r="H12213" s="41">
        <v>2.3315901049136833E-4</v>
      </c>
      <c r="I12213" s="42">
        <v>216.82961516368738</v>
      </c>
      <c r="J12213" s="41">
        <v>2.4319444444444443E-4</v>
      </c>
      <c r="K12213" s="42">
        <v>5.6844480599593359</v>
      </c>
      <c r="L12213" s="41">
        <v>2.3315901049136833E-4</v>
      </c>
      <c r="M12213" s="42">
        <v>5.3813154003220491</v>
      </c>
    </row>
    <row r="12214" spans="1:13" x14ac:dyDescent="0.2">
      <c r="A12214" s="84">
        <v>360</v>
      </c>
      <c r="B12214" s="85">
        <v>45537</v>
      </c>
      <c r="C12214" s="105">
        <v>14.9</v>
      </c>
      <c r="F12214" s="96">
        <v>2.59</v>
      </c>
      <c r="G12214" s="91">
        <v>8.745000000000001</v>
      </c>
      <c r="H12214" s="41">
        <v>2.3290352312677065E-4</v>
      </c>
      <c r="I12214" s="42">
        <v>216.88011554497723</v>
      </c>
      <c r="J12214" s="41">
        <v>2.429166666666667E-4</v>
      </c>
      <c r="K12214" s="42">
        <v>5.684690976626003</v>
      </c>
      <c r="L12214" s="41">
        <v>2.3290352312677065E-4</v>
      </c>
      <c r="M12214" s="42">
        <v>5.3815483038451761</v>
      </c>
    </row>
    <row r="12215" spans="1:13" x14ac:dyDescent="0.2">
      <c r="A12215" s="84">
        <v>360</v>
      </c>
      <c r="B12215" s="85">
        <v>45538</v>
      </c>
      <c r="C12215" s="105">
        <v>14.89</v>
      </c>
      <c r="F12215" s="96">
        <v>2.58</v>
      </c>
      <c r="G12215" s="91">
        <v>8.7349999999999994</v>
      </c>
      <c r="H12215" s="41">
        <v>2.326480123322483E-4</v>
      </c>
      <c r="I12215" s="42">
        <v>216.93057227277316</v>
      </c>
      <c r="J12215" s="41">
        <v>2.4263888888888886E-4</v>
      </c>
      <c r="K12215" s="42">
        <v>5.6849336155148915</v>
      </c>
      <c r="L12215" s="41">
        <v>2.326480123322483E-4</v>
      </c>
      <c r="M12215" s="42">
        <v>5.3817809518575084</v>
      </c>
    </row>
    <row r="12216" spans="1:13" x14ac:dyDescent="0.2">
      <c r="A12216" s="84">
        <v>360</v>
      </c>
      <c r="B12216" s="85">
        <v>45539</v>
      </c>
      <c r="C12216" s="105">
        <v>14.79</v>
      </c>
      <c r="F12216" s="96">
        <v>2.59</v>
      </c>
      <c r="G12216" s="91">
        <v>8.69</v>
      </c>
      <c r="H12216" s="41">
        <v>2.3149792369570044E-4</v>
      </c>
      <c r="I12216" s="42">
        <v>216.98079124984042</v>
      </c>
      <c r="J12216" s="41">
        <v>2.4138888888888889E-4</v>
      </c>
      <c r="K12216" s="42">
        <v>5.6851750044037805</v>
      </c>
      <c r="L12216" s="41">
        <v>2.3149792369570044E-4</v>
      </c>
      <c r="M12216" s="42">
        <v>5.3820124497812039</v>
      </c>
    </row>
    <row r="12217" spans="1:13" x14ac:dyDescent="0.2">
      <c r="A12217" s="84">
        <v>360</v>
      </c>
      <c r="B12217" s="85">
        <v>45540</v>
      </c>
      <c r="C12217" s="105">
        <v>14.77</v>
      </c>
      <c r="F12217" s="96">
        <v>2.59</v>
      </c>
      <c r="G12217" s="91">
        <v>8.68</v>
      </c>
      <c r="H12217" s="41">
        <v>2.3124228395943192E-4</v>
      </c>
      <c r="I12217" s="42">
        <v>217.03096638358437</v>
      </c>
      <c r="J12217" s="41">
        <v>2.4111111111111111E-4</v>
      </c>
      <c r="K12217" s="42">
        <v>5.6854161155148919</v>
      </c>
      <c r="L12217" s="41">
        <v>2.3124228395943192E-4</v>
      </c>
      <c r="M12217" s="42">
        <v>5.3822436920651633</v>
      </c>
    </row>
    <row r="12218" spans="1:13" x14ac:dyDescent="0.2">
      <c r="A12218" s="84">
        <v>360</v>
      </c>
      <c r="B12218" s="85">
        <v>45541</v>
      </c>
      <c r="C12218" s="105">
        <v>14.71</v>
      </c>
      <c r="F12218" s="96">
        <v>2.59</v>
      </c>
      <c r="G12218" s="91">
        <v>8.65</v>
      </c>
      <c r="H12218" s="41">
        <v>2.3047522398522702E-4</v>
      </c>
      <c r="I12218" s="42">
        <v>217.08098664417335</v>
      </c>
      <c r="J12218" s="41">
        <v>2.4027777777777779E-4</v>
      </c>
      <c r="K12218" s="42">
        <v>5.6856563932926694</v>
      </c>
      <c r="L12218" s="41">
        <v>2.3047522398522702E-4</v>
      </c>
      <c r="M12218" s="42">
        <v>5.3824741672891481</v>
      </c>
    </row>
    <row r="12219" spans="1:13" x14ac:dyDescent="0.2">
      <c r="A12219" s="84">
        <v>360</v>
      </c>
      <c r="B12219" s="85">
        <v>45542</v>
      </c>
      <c r="C12219" s="105">
        <v>14.71</v>
      </c>
      <c r="F12219" s="96">
        <v>2.59</v>
      </c>
      <c r="G12219" s="91">
        <v>8.65</v>
      </c>
      <c r="H12219" s="41">
        <v>2.3047522398522702E-4</v>
      </c>
      <c r="I12219" s="42">
        <v>217.13101843319311</v>
      </c>
      <c r="J12219" s="41">
        <v>2.4027777777777779E-4</v>
      </c>
      <c r="K12219" s="42">
        <v>5.6858966710704468</v>
      </c>
      <c r="L12219" s="41">
        <v>2.3047522398522702E-4</v>
      </c>
      <c r="M12219" s="42">
        <v>5.3827046425131329</v>
      </c>
    </row>
    <row r="12220" spans="1:13" x14ac:dyDescent="0.2">
      <c r="A12220" s="84">
        <v>360</v>
      </c>
      <c r="B12220" s="85">
        <v>45543</v>
      </c>
      <c r="C12220" s="105">
        <v>14.71</v>
      </c>
      <c r="F12220" s="96">
        <v>2.59</v>
      </c>
      <c r="G12220" s="91">
        <v>8.65</v>
      </c>
      <c r="H12220" s="41">
        <v>2.3047522398522702E-4</v>
      </c>
      <c r="I12220" s="42">
        <v>217.18106175330064</v>
      </c>
      <c r="J12220" s="41">
        <v>2.4027777777777779E-4</v>
      </c>
      <c r="K12220" s="42">
        <v>5.6861369488482243</v>
      </c>
      <c r="L12220" s="41">
        <v>2.3047522398522702E-4</v>
      </c>
      <c r="M12220" s="42">
        <v>5.3829351177371176</v>
      </c>
    </row>
    <row r="12221" spans="1:13" x14ac:dyDescent="0.2">
      <c r="A12221" s="84">
        <v>360</v>
      </c>
      <c r="B12221" s="85">
        <v>45544</v>
      </c>
      <c r="C12221" s="105">
        <v>14.72</v>
      </c>
      <c r="F12221" s="96">
        <v>2.59</v>
      </c>
      <c r="G12221" s="91">
        <v>8.6550000000000011</v>
      </c>
      <c r="H12221" s="41">
        <v>2.3060308198052937E-4</v>
      </c>
      <c r="I12221" s="42">
        <v>217.23114437548875</v>
      </c>
      <c r="J12221" s="41">
        <v>2.4041666666666669E-4</v>
      </c>
      <c r="K12221" s="42">
        <v>5.6863773655148906</v>
      </c>
      <c r="L12221" s="41">
        <v>2.3060308198052937E-4</v>
      </c>
      <c r="M12221" s="42">
        <v>5.3831657208190986</v>
      </c>
    </row>
    <row r="12222" spans="1:13" x14ac:dyDescent="0.2">
      <c r="A12222" s="84">
        <v>360</v>
      </c>
      <c r="B12222" s="85">
        <v>45545</v>
      </c>
      <c r="C12222" s="105">
        <v>14.78</v>
      </c>
      <c r="F12222" s="96">
        <v>2.61</v>
      </c>
      <c r="G12222" s="91">
        <v>8.6950000000000003</v>
      </c>
      <c r="H12222" s="41">
        <v>2.3162573476853687E-4</v>
      </c>
      <c r="I12222" s="42">
        <v>217.28146069891935</v>
      </c>
      <c r="J12222" s="41">
        <v>2.4152777777777779E-4</v>
      </c>
      <c r="K12222" s="42">
        <v>5.6866188932926685</v>
      </c>
      <c r="L12222" s="41">
        <v>2.3162573476853687E-4</v>
      </c>
      <c r="M12222" s="42">
        <v>5.3833973465538669</v>
      </c>
    </row>
    <row r="12223" spans="1:13" x14ac:dyDescent="0.2">
      <c r="A12223" s="84">
        <v>360</v>
      </c>
      <c r="B12223" s="85">
        <v>45546</v>
      </c>
      <c r="C12223" s="105">
        <v>14.78</v>
      </c>
      <c r="F12223" s="96">
        <v>2.61</v>
      </c>
      <c r="G12223" s="91">
        <v>8.6950000000000003</v>
      </c>
      <c r="H12223" s="41">
        <v>2.3162573476853687E-4</v>
      </c>
      <c r="I12223" s="42">
        <v>217.33178867690532</v>
      </c>
      <c r="J12223" s="41">
        <v>2.4152777777777779E-4</v>
      </c>
      <c r="K12223" s="42">
        <v>5.6868604210704463</v>
      </c>
      <c r="L12223" s="41">
        <v>2.3162573476853687E-4</v>
      </c>
      <c r="M12223" s="42">
        <v>5.3836289722886352</v>
      </c>
    </row>
    <row r="12224" spans="1:13" x14ac:dyDescent="0.2">
      <c r="A12224" s="84">
        <v>360</v>
      </c>
      <c r="B12224" s="85">
        <v>45547</v>
      </c>
      <c r="C12224" s="105">
        <v>14.76</v>
      </c>
      <c r="F12224" s="96">
        <v>2.62</v>
      </c>
      <c r="G12224" s="91">
        <v>8.69</v>
      </c>
      <c r="H12224" s="41">
        <v>2.3149792369570044E-4</v>
      </c>
      <c r="I12224" s="42">
        <v>217.38210053473711</v>
      </c>
      <c r="J12224" s="41">
        <v>2.4138888888888889E-4</v>
      </c>
      <c r="K12224" s="42">
        <v>5.6871018099593353</v>
      </c>
      <c r="L12224" s="41">
        <v>2.3149792369570044E-4</v>
      </c>
      <c r="M12224" s="42">
        <v>5.3838604702123307</v>
      </c>
    </row>
    <row r="12225" spans="1:13" x14ac:dyDescent="0.2">
      <c r="A12225" s="84">
        <v>360</v>
      </c>
      <c r="B12225" s="85">
        <v>45548</v>
      </c>
      <c r="C12225" s="105">
        <v>14.78</v>
      </c>
      <c r="F12225" s="96">
        <v>2.62</v>
      </c>
      <c r="G12225" s="91">
        <v>8.6999999999999993</v>
      </c>
      <c r="H12225" s="41">
        <v>2.3175353997850756E-4</v>
      </c>
      <c r="I12225" s="42">
        <v>217.43247960606399</v>
      </c>
      <c r="J12225" s="41">
        <v>2.4166666666666664E-4</v>
      </c>
      <c r="K12225" s="42">
        <v>5.687343476626002</v>
      </c>
      <c r="L12225" s="41">
        <v>2.3175353997850756E-4</v>
      </c>
      <c r="M12225" s="42">
        <v>5.384092223752309</v>
      </c>
    </row>
    <row r="12226" spans="1:13" x14ac:dyDescent="0.2">
      <c r="A12226" s="84">
        <v>360</v>
      </c>
      <c r="B12226" s="85">
        <v>45549</v>
      </c>
      <c r="C12226" s="105">
        <v>14.78</v>
      </c>
      <c r="F12226" s="96">
        <v>2.62</v>
      </c>
      <c r="G12226" s="91">
        <v>8.6999999999999993</v>
      </c>
      <c r="H12226" s="41">
        <v>2.3175353997850756E-4</v>
      </c>
      <c r="I12226" s="42">
        <v>217.48287035291901</v>
      </c>
      <c r="J12226" s="41">
        <v>2.4166666666666664E-4</v>
      </c>
      <c r="K12226" s="42">
        <v>5.6875851432926687</v>
      </c>
      <c r="L12226" s="41">
        <v>2.3175353997850756E-4</v>
      </c>
      <c r="M12226" s="42">
        <v>5.3843239772922873</v>
      </c>
    </row>
    <row r="12227" spans="1:13" x14ac:dyDescent="0.2">
      <c r="A12227" s="84">
        <v>360</v>
      </c>
      <c r="B12227" s="85">
        <v>45550</v>
      </c>
      <c r="C12227" s="105">
        <v>14.78</v>
      </c>
      <c r="F12227" s="96">
        <v>2.62</v>
      </c>
      <c r="G12227" s="91">
        <v>8.6999999999999993</v>
      </c>
      <c r="H12227" s="41">
        <v>2.3175353997850756E-4</v>
      </c>
      <c r="I12227" s="42">
        <v>217.53327277800798</v>
      </c>
      <c r="J12227" s="41">
        <v>2.4166666666666664E-4</v>
      </c>
      <c r="K12227" s="42">
        <v>5.6878268099593354</v>
      </c>
      <c r="L12227" s="41">
        <v>2.3175353997850756E-4</v>
      </c>
      <c r="M12227" s="42">
        <v>5.3845557308322656</v>
      </c>
    </row>
    <row r="12228" spans="1:13" x14ac:dyDescent="0.2">
      <c r="A12228" s="84">
        <v>360</v>
      </c>
      <c r="B12228" s="85">
        <v>45551</v>
      </c>
      <c r="C12228" s="105">
        <v>14.78</v>
      </c>
      <c r="F12228" s="96">
        <v>2.6</v>
      </c>
      <c r="G12228" s="91">
        <v>8.69</v>
      </c>
      <c r="H12228" s="41">
        <v>2.3149792369570044E-4</v>
      </c>
      <c r="I12228" s="42">
        <v>217.58363127899082</v>
      </c>
      <c r="J12228" s="41">
        <v>2.4138888888888889E-4</v>
      </c>
      <c r="K12228" s="42">
        <v>5.6880681988482245</v>
      </c>
      <c r="L12228" s="41">
        <v>2.3149792369570044E-4</v>
      </c>
      <c r="M12228" s="42">
        <v>5.3847872287559611</v>
      </c>
    </row>
    <row r="12229" spans="1:13" x14ac:dyDescent="0.2">
      <c r="A12229" s="84">
        <v>360</v>
      </c>
      <c r="B12229" s="85">
        <v>45552</v>
      </c>
      <c r="C12229" s="105">
        <v>14.68</v>
      </c>
      <c r="F12229" s="96">
        <v>2.61</v>
      </c>
      <c r="G12229" s="91">
        <v>8.6449999999999996</v>
      </c>
      <c r="H12229" s="41">
        <v>2.3034736012239598E-4</v>
      </c>
      <c r="I12229" s="42">
        <v>217.63375109406178</v>
      </c>
      <c r="J12229" s="41">
        <v>2.4013888888888888E-4</v>
      </c>
      <c r="K12229" s="42">
        <v>5.6883083377371131</v>
      </c>
      <c r="L12229" s="41">
        <v>2.3034736012239598E-4</v>
      </c>
      <c r="M12229" s="42">
        <v>5.3850175761160832</v>
      </c>
    </row>
    <row r="12230" spans="1:13" x14ac:dyDescent="0.2">
      <c r="A12230" s="84">
        <v>360</v>
      </c>
      <c r="B12230" s="85">
        <v>45553</v>
      </c>
      <c r="C12230" s="105">
        <v>14.6</v>
      </c>
      <c r="F12230" s="96">
        <v>2.61</v>
      </c>
      <c r="G12230" s="91">
        <v>8.6050000000000004</v>
      </c>
      <c r="H12230" s="41">
        <v>2.2932423791588441E-4</v>
      </c>
      <c r="I12230" s="42">
        <v>217.68365978817619</v>
      </c>
      <c r="J12230" s="41">
        <v>2.3902777777777778E-4</v>
      </c>
      <c r="K12230" s="42">
        <v>5.688547365514891</v>
      </c>
      <c r="L12230" s="41">
        <v>2.2932423791588441E-4</v>
      </c>
      <c r="M12230" s="42">
        <v>5.3852469003539989</v>
      </c>
    </row>
    <row r="12231" spans="1:13" x14ac:dyDescent="0.2">
      <c r="A12231" s="84">
        <v>360</v>
      </c>
      <c r="B12231" s="85">
        <v>45554</v>
      </c>
      <c r="C12231" s="105">
        <v>14.59</v>
      </c>
      <c r="F12231" s="96">
        <v>2.61</v>
      </c>
      <c r="G12231" s="91">
        <v>8.6</v>
      </c>
      <c r="H12231" s="41">
        <v>2.2919632121909395E-4</v>
      </c>
      <c r="I12231" s="42">
        <v>217.73355208218914</v>
      </c>
      <c r="J12231" s="41">
        <v>2.3888888888888888E-4</v>
      </c>
      <c r="K12231" s="42">
        <v>5.6887862544037802</v>
      </c>
      <c r="L12231" s="41">
        <v>2.2919632121909395E-4</v>
      </c>
      <c r="M12231" s="42">
        <v>5.3854760966752178</v>
      </c>
    </row>
    <row r="12232" spans="1:13" x14ac:dyDescent="0.2">
      <c r="A12232" s="84">
        <v>360</v>
      </c>
      <c r="B12232" s="85">
        <v>45555</v>
      </c>
      <c r="C12232" s="105">
        <v>14.58</v>
      </c>
      <c r="F12232" s="96">
        <v>2.61</v>
      </c>
      <c r="G12232" s="91">
        <v>8.5950000000000006</v>
      </c>
      <c r="H12232" s="41">
        <v>2.2906839864922368E-4</v>
      </c>
      <c r="I12232" s="42">
        <v>217.78342795829681</v>
      </c>
      <c r="J12232" s="41">
        <v>2.3875000000000003E-4</v>
      </c>
      <c r="K12232" s="42">
        <v>5.6890250044037804</v>
      </c>
      <c r="L12232" s="41">
        <v>2.2906839864922368E-4</v>
      </c>
      <c r="M12232" s="42">
        <v>5.3857051650738672</v>
      </c>
    </row>
    <row r="12233" spans="1:13" x14ac:dyDescent="0.2">
      <c r="A12233" s="84">
        <v>360</v>
      </c>
      <c r="B12233" s="85">
        <v>45556</v>
      </c>
      <c r="C12233" s="105">
        <v>14.58</v>
      </c>
      <c r="F12233" s="96">
        <v>2.61</v>
      </c>
      <c r="G12233" s="91">
        <v>8.5950000000000006</v>
      </c>
      <c r="H12233" s="41">
        <v>2.2906839864922368E-4</v>
      </c>
      <c r="I12233" s="42">
        <v>217.83331525939155</v>
      </c>
      <c r="J12233" s="41">
        <v>2.3875000000000003E-4</v>
      </c>
      <c r="K12233" s="42">
        <v>5.6892637544037807</v>
      </c>
      <c r="L12233" s="41">
        <v>2.2906839864922368E-4</v>
      </c>
      <c r="M12233" s="42">
        <v>5.3859342334725167</v>
      </c>
    </row>
    <row r="12234" spans="1:13" x14ac:dyDescent="0.2">
      <c r="A12234" s="84">
        <v>360</v>
      </c>
      <c r="B12234" s="85">
        <v>45557</v>
      </c>
      <c r="C12234" s="105">
        <v>14.58</v>
      </c>
      <c r="F12234" s="96">
        <v>2.61</v>
      </c>
      <c r="G12234" s="91">
        <v>8.5950000000000006</v>
      </c>
      <c r="H12234" s="41">
        <v>2.2906839864922368E-4</v>
      </c>
      <c r="I12234" s="42">
        <v>217.88321398809046</v>
      </c>
      <c r="J12234" s="41">
        <v>2.3875000000000003E-4</v>
      </c>
      <c r="K12234" s="42">
        <v>5.689502504403781</v>
      </c>
      <c r="L12234" s="41">
        <v>2.2906839864922368E-4</v>
      </c>
      <c r="M12234" s="42">
        <v>5.3861633018711661</v>
      </c>
    </row>
    <row r="12235" spans="1:13" x14ac:dyDescent="0.2">
      <c r="A12235" s="84">
        <v>360</v>
      </c>
      <c r="B12235" s="85">
        <v>45558</v>
      </c>
      <c r="C12235" s="105">
        <v>14.59</v>
      </c>
      <c r="F12235" s="96">
        <v>2.61</v>
      </c>
      <c r="G12235" s="91">
        <v>8.6</v>
      </c>
      <c r="H12235" s="41">
        <v>2.2919632121909395E-4</v>
      </c>
      <c r="I12235" s="42">
        <v>217.93315201919194</v>
      </c>
      <c r="J12235" s="41">
        <v>2.3888888888888888E-4</v>
      </c>
      <c r="K12235" s="42">
        <v>5.6897413932926701</v>
      </c>
      <c r="L12235" s="41">
        <v>2.2919632121909395E-4</v>
      </c>
      <c r="M12235" s="42">
        <v>5.386392498192385</v>
      </c>
    </row>
    <row r="12236" spans="1:13" x14ac:dyDescent="0.2">
      <c r="A12236" s="84">
        <v>360</v>
      </c>
      <c r="B12236" s="85">
        <v>45559</v>
      </c>
      <c r="C12236" s="105">
        <v>14.66</v>
      </c>
      <c r="F12236" s="96">
        <v>2.6</v>
      </c>
      <c r="G12236" s="91">
        <v>8.6300000000000008</v>
      </c>
      <c r="H12236" s="41">
        <v>2.2996373332184739E-4</v>
      </c>
      <c r="I12236" s="42">
        <v>217.98326874044486</v>
      </c>
      <c r="J12236" s="41">
        <v>2.3972222222222225E-4</v>
      </c>
      <c r="K12236" s="42">
        <v>5.6899811155148923</v>
      </c>
      <c r="L12236" s="41">
        <v>2.2996373332184739E-4</v>
      </c>
      <c r="M12236" s="42">
        <v>5.3866224619257066</v>
      </c>
    </row>
    <row r="12237" spans="1:13" x14ac:dyDescent="0.2">
      <c r="A12237" s="84">
        <v>360</v>
      </c>
      <c r="B12237" s="85">
        <v>45560</v>
      </c>
      <c r="C12237" s="105">
        <v>14.68</v>
      </c>
      <c r="F12237" s="96">
        <v>2.6</v>
      </c>
      <c r="G12237" s="91">
        <v>8.64</v>
      </c>
      <c r="H12237" s="41">
        <v>2.3021949039114808E-4</v>
      </c>
      <c r="I12237" s="42">
        <v>218.03345273748809</v>
      </c>
      <c r="J12237" s="41">
        <v>2.4000000000000001E-4</v>
      </c>
      <c r="K12237" s="42">
        <v>5.6902211155148921</v>
      </c>
      <c r="L12237" s="41">
        <v>2.3021949039114808E-4</v>
      </c>
      <c r="M12237" s="42">
        <v>5.386852681416098</v>
      </c>
    </row>
    <row r="12238" spans="1:13" x14ac:dyDescent="0.2">
      <c r="A12238" s="84">
        <v>360</v>
      </c>
      <c r="B12238" s="85">
        <v>45561</v>
      </c>
      <c r="C12238" s="105">
        <v>14.69</v>
      </c>
      <c r="F12238" s="96">
        <v>2.6</v>
      </c>
      <c r="G12238" s="91">
        <v>8.6449999999999996</v>
      </c>
      <c r="H12238" s="41">
        <v>2.3034736012239598E-4</v>
      </c>
      <c r="I12238" s="42">
        <v>218.08367616774453</v>
      </c>
      <c r="J12238" s="41">
        <v>2.4013888888888888E-4</v>
      </c>
      <c r="K12238" s="42">
        <v>5.6904612544037807</v>
      </c>
      <c r="L12238" s="41">
        <v>2.3034736012239598E-4</v>
      </c>
      <c r="M12238" s="42">
        <v>5.3870830287762201</v>
      </c>
    </row>
    <row r="12239" spans="1:13" x14ac:dyDescent="0.2">
      <c r="A12239" s="84">
        <v>360</v>
      </c>
      <c r="B12239" s="85">
        <v>45562</v>
      </c>
      <c r="C12239" s="105">
        <v>14.69</v>
      </c>
      <c r="F12239" s="96">
        <v>2.62</v>
      </c>
      <c r="G12239" s="91">
        <v>8.6549999999999994</v>
      </c>
      <c r="H12239" s="41">
        <v>2.3060308198052937E-4</v>
      </c>
      <c r="I12239" s="42">
        <v>218.13396693559847</v>
      </c>
      <c r="J12239" s="41">
        <v>2.4041666666666664E-4</v>
      </c>
      <c r="K12239" s="42">
        <v>5.690701671070447</v>
      </c>
      <c r="L12239" s="41">
        <v>2.3060308198052937E-4</v>
      </c>
      <c r="M12239" s="42">
        <v>5.3873136318582002</v>
      </c>
    </row>
    <row r="12240" spans="1:13" x14ac:dyDescent="0.2">
      <c r="A12240" s="84">
        <v>360</v>
      </c>
      <c r="B12240" s="85">
        <v>45563</v>
      </c>
      <c r="C12240" s="105">
        <v>14.69</v>
      </c>
      <c r="F12240" s="96">
        <v>2.62</v>
      </c>
      <c r="G12240" s="91">
        <v>8.6549999999999994</v>
      </c>
      <c r="H12240" s="41">
        <v>2.3060308198052937E-4</v>
      </c>
      <c r="I12240" s="42">
        <v>218.18426930065846</v>
      </c>
      <c r="J12240" s="41">
        <v>2.4041666666666664E-4</v>
      </c>
      <c r="K12240" s="42">
        <v>5.6909420877371133</v>
      </c>
      <c r="L12240" s="41">
        <v>2.3060308198052937E-4</v>
      </c>
      <c r="M12240" s="42">
        <v>5.3875442349401812</v>
      </c>
    </row>
    <row r="12241" spans="1:13" x14ac:dyDescent="0.2">
      <c r="A12241" s="84">
        <v>360</v>
      </c>
      <c r="B12241" s="85">
        <v>45564</v>
      </c>
      <c r="C12241" s="105">
        <v>14.69</v>
      </c>
      <c r="F12241" s="96">
        <v>2.62</v>
      </c>
      <c r="G12241" s="91">
        <v>8.6549999999999994</v>
      </c>
      <c r="H12241" s="41">
        <v>2.3060308198052937E-4</v>
      </c>
      <c r="I12241" s="42">
        <v>218.23458326559887</v>
      </c>
      <c r="J12241" s="41">
        <v>2.4041666666666664E-4</v>
      </c>
      <c r="K12241" s="42">
        <v>5.6911825044037796</v>
      </c>
      <c r="L12241" s="41">
        <v>2.3060308198052937E-4</v>
      </c>
      <c r="M12241" s="42">
        <v>5.3877748380221622</v>
      </c>
    </row>
    <row r="12242" spans="1:13" x14ac:dyDescent="0.2">
      <c r="A12242" s="84">
        <v>360</v>
      </c>
      <c r="B12242" s="85">
        <v>45565</v>
      </c>
      <c r="C12242" s="105">
        <v>14.72</v>
      </c>
      <c r="F12242" s="96">
        <v>2.58</v>
      </c>
      <c r="G12242" s="91">
        <v>8.65</v>
      </c>
      <c r="H12242" s="41">
        <v>2.3047522398522702E-4</v>
      </c>
      <c r="I12242" s="42">
        <v>218.28488093005834</v>
      </c>
      <c r="J12242" s="41">
        <v>2.4027777777777779E-4</v>
      </c>
      <c r="K12242" s="42">
        <v>5.6914227821815571</v>
      </c>
      <c r="L12242" s="41">
        <v>2.3047522398522702E-4</v>
      </c>
      <c r="M12242" s="42">
        <v>5.388005313246147</v>
      </c>
    </row>
    <row r="12243" spans="1:13" x14ac:dyDescent="0.2">
      <c r="A12243" s="84">
        <v>360</v>
      </c>
      <c r="B12243" s="85">
        <v>45566</v>
      </c>
      <c r="C12243" s="105">
        <v>14.83</v>
      </c>
      <c r="F12243" s="96">
        <v>2.5499999999999998</v>
      </c>
      <c r="G12243" s="91">
        <v>8.69</v>
      </c>
      <c r="H12243" s="41">
        <v>2.3149792369570044E-4</v>
      </c>
      <c r="I12243" s="42">
        <v>218.33541342676781</v>
      </c>
      <c r="J12243" s="41">
        <v>2.4138888888888889E-4</v>
      </c>
      <c r="K12243" s="42">
        <v>5.6916641710704461</v>
      </c>
      <c r="L12243" s="41">
        <v>2.3149792369570044E-4</v>
      </c>
      <c r="M12243" s="42">
        <v>5.3882368111698424</v>
      </c>
    </row>
    <row r="12244" spans="1:13" x14ac:dyDescent="0.2">
      <c r="A12244" s="84">
        <v>360</v>
      </c>
      <c r="B12244" s="85">
        <v>45567</v>
      </c>
      <c r="C12244" s="105">
        <v>14.98</v>
      </c>
      <c r="F12244" s="96">
        <v>2.5499999999999998</v>
      </c>
      <c r="G12244" s="91">
        <v>8.7650000000000006</v>
      </c>
      <c r="H12244" s="41">
        <v>2.3341447443003815E-4</v>
      </c>
      <c r="I12244" s="42">
        <v>218.38637607254228</v>
      </c>
      <c r="J12244" s="41">
        <v>2.4347222222222223E-4</v>
      </c>
      <c r="K12244" s="42">
        <v>5.6919076432926685</v>
      </c>
      <c r="L12244" s="41">
        <v>2.3341447443003815E-4</v>
      </c>
      <c r="M12244" s="42">
        <v>5.3884702256442729</v>
      </c>
    </row>
    <row r="12245" spans="1:13" x14ac:dyDescent="0.2">
      <c r="A12245" s="84">
        <v>360</v>
      </c>
      <c r="B12245" s="85">
        <v>45568</v>
      </c>
      <c r="C12245" s="105">
        <v>14.85</v>
      </c>
      <c r="F12245" s="96">
        <v>2.59</v>
      </c>
      <c r="G12245" s="91">
        <v>8.7199999999999989</v>
      </c>
      <c r="H12245" s="41">
        <v>2.3226470219994688E-4</v>
      </c>
      <c r="I12245" s="42">
        <v>218.43709951914528</v>
      </c>
      <c r="J12245" s="41">
        <v>2.422222222222222E-4</v>
      </c>
      <c r="K12245" s="42">
        <v>5.6921498655148905</v>
      </c>
      <c r="L12245" s="41">
        <v>2.3226470219994688E-4</v>
      </c>
      <c r="M12245" s="42">
        <v>5.3887024903464731</v>
      </c>
    </row>
    <row r="12246" spans="1:13" x14ac:dyDescent="0.2">
      <c r="A12246" s="84">
        <v>360</v>
      </c>
      <c r="B12246" s="85">
        <v>45569</v>
      </c>
      <c r="C12246" s="105">
        <v>14.82</v>
      </c>
      <c r="F12246" s="96">
        <v>2.4700000000000002</v>
      </c>
      <c r="G12246" s="91">
        <v>8.6449999999999996</v>
      </c>
      <c r="H12246" s="41">
        <v>2.3034736012239598E-4</v>
      </c>
      <c r="I12246" s="42">
        <v>218.48741592837231</v>
      </c>
      <c r="J12246" s="41">
        <v>2.4013888888888888E-4</v>
      </c>
      <c r="K12246" s="42">
        <v>5.6923900044037792</v>
      </c>
      <c r="L12246" s="41">
        <v>2.3034736012239598E-4</v>
      </c>
      <c r="M12246" s="42">
        <v>5.3889328377065953</v>
      </c>
    </row>
    <row r="12247" spans="1:13" x14ac:dyDescent="0.2">
      <c r="A12247" s="84">
        <v>360</v>
      </c>
      <c r="B12247" s="85">
        <v>45570</v>
      </c>
      <c r="C12247" s="105">
        <v>14.82</v>
      </c>
      <c r="F12247" s="96">
        <v>2.4700000000000002</v>
      </c>
      <c r="G12247" s="91">
        <v>8.6449999999999996</v>
      </c>
      <c r="H12247" s="41">
        <v>2.3034736012239598E-4</v>
      </c>
      <c r="I12247" s="42">
        <v>218.53774392785138</v>
      </c>
      <c r="J12247" s="41">
        <v>2.4013888888888888E-4</v>
      </c>
      <c r="K12247" s="42">
        <v>5.6926301432926678</v>
      </c>
      <c r="L12247" s="41">
        <v>2.3034736012239598E-4</v>
      </c>
      <c r="M12247" s="42">
        <v>5.3891631850667174</v>
      </c>
    </row>
    <row r="12248" spans="1:13" x14ac:dyDescent="0.2">
      <c r="A12248" s="84">
        <v>360</v>
      </c>
      <c r="B12248" s="85">
        <v>45571</v>
      </c>
      <c r="C12248" s="105">
        <v>14.82</v>
      </c>
      <c r="F12248" s="96">
        <v>2.4700000000000002</v>
      </c>
      <c r="G12248" s="91">
        <v>8.6449999999999996</v>
      </c>
      <c r="H12248" s="41">
        <v>2.3034736012239598E-4</v>
      </c>
      <c r="I12248" s="42">
        <v>218.58808352025227</v>
      </c>
      <c r="J12248" s="41">
        <v>2.4013888888888888E-4</v>
      </c>
      <c r="K12248" s="42">
        <v>5.6928702821815564</v>
      </c>
      <c r="L12248" s="41">
        <v>2.3034736012239598E-4</v>
      </c>
      <c r="M12248" s="42">
        <v>5.3893935324268396</v>
      </c>
    </row>
    <row r="12249" spans="1:13" x14ac:dyDescent="0.2">
      <c r="A12249" s="84">
        <v>360</v>
      </c>
      <c r="B12249" s="85">
        <v>45572</v>
      </c>
      <c r="C12249" s="105">
        <v>14.83</v>
      </c>
      <c r="F12249" s="96">
        <v>2.5</v>
      </c>
      <c r="G12249" s="91">
        <v>8.6649999999999991</v>
      </c>
      <c r="H12249" s="41">
        <v>2.3085878036988028E-4</v>
      </c>
      <c r="I12249" s="42">
        <v>218.63854649861713</v>
      </c>
      <c r="J12249" s="41">
        <v>2.4069444444444442E-4</v>
      </c>
      <c r="K12249" s="42">
        <v>5.6931109766260013</v>
      </c>
      <c r="L12249" s="41">
        <v>2.3085878036988028E-4</v>
      </c>
      <c r="M12249" s="42">
        <v>5.3896243912072093</v>
      </c>
    </row>
    <row r="12250" spans="1:13" x14ac:dyDescent="0.2">
      <c r="A12250" s="84">
        <v>360</v>
      </c>
      <c r="B12250" s="85">
        <v>45573</v>
      </c>
      <c r="C12250" s="105">
        <v>14.83</v>
      </c>
      <c r="F12250" s="96">
        <v>2.5</v>
      </c>
      <c r="G12250" s="91">
        <v>8.6649999999999991</v>
      </c>
      <c r="H12250" s="41">
        <v>2.3085878036988028E-4</v>
      </c>
      <c r="I12250" s="42">
        <v>218.68902112680365</v>
      </c>
      <c r="J12250" s="41">
        <v>2.4069444444444442E-4</v>
      </c>
      <c r="K12250" s="42">
        <v>5.6933516710704462</v>
      </c>
      <c r="L12250" s="41">
        <v>2.3085878036988028E-4</v>
      </c>
      <c r="M12250" s="42">
        <v>5.3898552499875789</v>
      </c>
    </row>
    <row r="12251" spans="1:13" x14ac:dyDescent="0.2">
      <c r="A12251" s="84">
        <v>360</v>
      </c>
      <c r="B12251" s="85">
        <v>45574</v>
      </c>
      <c r="C12251" s="105">
        <v>14.82</v>
      </c>
      <c r="F12251" s="96">
        <v>2.52</v>
      </c>
      <c r="G12251" s="91">
        <v>8.67</v>
      </c>
      <c r="H12251" s="41">
        <v>2.3098662076503906E-4</v>
      </c>
      <c r="I12251" s="42">
        <v>218.73953536479215</v>
      </c>
      <c r="J12251" s="41">
        <v>2.4083333333333332E-4</v>
      </c>
      <c r="K12251" s="42">
        <v>5.6935925044037798</v>
      </c>
      <c r="L12251" s="41">
        <v>2.3098662076503906E-4</v>
      </c>
      <c r="M12251" s="42">
        <v>5.3900862366083437</v>
      </c>
    </row>
    <row r="12252" spans="1:13" x14ac:dyDescent="0.2">
      <c r="A12252" s="84">
        <v>360</v>
      </c>
      <c r="B12252" s="85">
        <v>45575</v>
      </c>
      <c r="C12252" s="105">
        <v>14.85</v>
      </c>
      <c r="F12252" s="96">
        <v>2.5299999999999998</v>
      </c>
      <c r="G12252" s="91">
        <v>8.69</v>
      </c>
      <c r="H12252" s="41">
        <v>2.3149792369570044E-4</v>
      </c>
      <c r="I12252" s="42">
        <v>218.79017311305927</v>
      </c>
      <c r="J12252" s="41">
        <v>2.4138888888888889E-4</v>
      </c>
      <c r="K12252" s="42">
        <v>5.6938338932926689</v>
      </c>
      <c r="L12252" s="41">
        <v>2.3149792369570044E-4</v>
      </c>
      <c r="M12252" s="42">
        <v>5.3903177345320392</v>
      </c>
    </row>
    <row r="12253" spans="1:13" x14ac:dyDescent="0.2">
      <c r="A12253" s="84">
        <v>360</v>
      </c>
      <c r="B12253" s="85">
        <v>45576</v>
      </c>
      <c r="C12253" s="105">
        <v>14.86</v>
      </c>
      <c r="F12253" s="96">
        <v>2.5299999999999998</v>
      </c>
      <c r="G12253" s="91">
        <v>8.6950000000000003</v>
      </c>
      <c r="H12253" s="41">
        <v>2.3162573476853687E-4</v>
      </c>
      <c r="I12253" s="42">
        <v>218.84085054766672</v>
      </c>
      <c r="J12253" s="41">
        <v>2.4152777777777779E-4</v>
      </c>
      <c r="K12253" s="42">
        <v>5.6940754210704467</v>
      </c>
      <c r="L12253" s="41">
        <v>2.3162573476853687E-4</v>
      </c>
      <c r="M12253" s="42">
        <v>5.3905493602668075</v>
      </c>
    </row>
    <row r="12254" spans="1:13" x14ac:dyDescent="0.2">
      <c r="A12254" s="84">
        <v>360</v>
      </c>
      <c r="B12254" s="85">
        <v>45577</v>
      </c>
      <c r="C12254" s="105">
        <v>14.86</v>
      </c>
      <c r="F12254" s="96">
        <v>2.5299999999999998</v>
      </c>
      <c r="G12254" s="91">
        <v>8.6950000000000003</v>
      </c>
      <c r="H12254" s="41">
        <v>2.3162573476853687E-4</v>
      </c>
      <c r="I12254" s="42">
        <v>218.8915397204722</v>
      </c>
      <c r="J12254" s="41">
        <v>2.4152777777777779E-4</v>
      </c>
      <c r="K12254" s="42">
        <v>5.6943169488482246</v>
      </c>
      <c r="L12254" s="41">
        <v>2.3162573476853687E-4</v>
      </c>
      <c r="M12254" s="42">
        <v>5.3907809860015758</v>
      </c>
    </row>
    <row r="12255" spans="1:13" x14ac:dyDescent="0.2">
      <c r="A12255" s="84">
        <v>360</v>
      </c>
      <c r="B12255" s="85">
        <v>45578</v>
      </c>
      <c r="C12255" s="105">
        <v>14.86</v>
      </c>
      <c r="F12255" s="96">
        <v>2.5299999999999998</v>
      </c>
      <c r="G12255" s="91">
        <v>8.6950000000000003</v>
      </c>
      <c r="H12255" s="41">
        <v>2.3162573476853687E-4</v>
      </c>
      <c r="I12255" s="42">
        <v>218.94224063419458</v>
      </c>
      <c r="J12255" s="41">
        <v>2.4152777777777779E-4</v>
      </c>
      <c r="K12255" s="42">
        <v>5.6945584766260025</v>
      </c>
      <c r="L12255" s="41">
        <v>2.3162573476853687E-4</v>
      </c>
      <c r="M12255" s="42">
        <v>5.3910126117363442</v>
      </c>
    </row>
    <row r="12256" spans="1:13" x14ac:dyDescent="0.2">
      <c r="A12256" s="84">
        <v>360</v>
      </c>
      <c r="B12256" s="85">
        <v>45579</v>
      </c>
      <c r="C12256" s="105">
        <v>14.76</v>
      </c>
      <c r="F12256" s="96">
        <v>2.52</v>
      </c>
      <c r="G12256" s="91">
        <v>8.64</v>
      </c>
      <c r="H12256" s="41">
        <v>2.3021949039114808E-4</v>
      </c>
      <c r="I12256" s="42">
        <v>218.99264540525849</v>
      </c>
      <c r="J12256" s="41">
        <v>2.4000000000000001E-4</v>
      </c>
      <c r="K12256" s="42">
        <v>5.6947984766260022</v>
      </c>
      <c r="L12256" s="41">
        <v>2.3021949039114808E-4</v>
      </c>
      <c r="M12256" s="42">
        <v>5.3912428312267355</v>
      </c>
    </row>
    <row r="12257" spans="1:13" x14ac:dyDescent="0.2">
      <c r="A12257" s="84">
        <v>360</v>
      </c>
      <c r="B12257" s="85">
        <v>45580</v>
      </c>
      <c r="C12257" s="105">
        <v>14.8</v>
      </c>
      <c r="F12257" s="96">
        <v>2.59</v>
      </c>
      <c r="G12257" s="91">
        <v>8.6950000000000003</v>
      </c>
      <c r="H12257" s="41">
        <v>2.3162573476853687E-4</v>
      </c>
      <c r="I12257" s="42">
        <v>219.04336973765939</v>
      </c>
      <c r="J12257" s="41">
        <v>2.4152777777777779E-4</v>
      </c>
      <c r="K12257" s="42">
        <v>5.6950400044037801</v>
      </c>
      <c r="L12257" s="41">
        <v>2.3162573476853687E-4</v>
      </c>
      <c r="M12257" s="42">
        <v>5.3914744569615038</v>
      </c>
    </row>
    <row r="12258" spans="1:13" x14ac:dyDescent="0.2">
      <c r="A12258" s="84">
        <v>360</v>
      </c>
      <c r="B12258" s="85">
        <v>45581</v>
      </c>
      <c r="C12258" s="105">
        <v>14.76</v>
      </c>
      <c r="F12258" s="96">
        <v>2.59</v>
      </c>
      <c r="G12258" s="91">
        <v>8.6750000000000007</v>
      </c>
      <c r="H12258" s="41">
        <v>2.3111445529466756E-4</v>
      </c>
      <c r="I12258" s="42">
        <v>219.09399382674221</v>
      </c>
      <c r="J12258" s="41">
        <v>2.4097222222222225E-4</v>
      </c>
      <c r="K12258" s="42">
        <v>5.6952809766260026</v>
      </c>
      <c r="L12258" s="41">
        <v>2.3111445529466756E-4</v>
      </c>
      <c r="M12258" s="42">
        <v>5.3917055714167983</v>
      </c>
    </row>
    <row r="12259" spans="1:13" x14ac:dyDescent="0.2">
      <c r="A12259" s="84">
        <v>360</v>
      </c>
      <c r="B12259" s="85">
        <v>45582</v>
      </c>
      <c r="C12259" s="105">
        <v>14.68</v>
      </c>
      <c r="F12259" s="96">
        <v>2.59</v>
      </c>
      <c r="G12259" s="91">
        <v>8.6349999999999998</v>
      </c>
      <c r="H12259" s="41">
        <v>2.3009161479103923E-4</v>
      </c>
      <c r="I12259" s="42">
        <v>219.14440551757281</v>
      </c>
      <c r="J12259" s="41">
        <v>2.398611111111111E-4</v>
      </c>
      <c r="K12259" s="42">
        <v>5.6955208377371136</v>
      </c>
      <c r="L12259" s="41">
        <v>2.3009161479103923E-4</v>
      </c>
      <c r="M12259" s="42">
        <v>5.3919356630315889</v>
      </c>
    </row>
    <row r="12260" spans="1:13" x14ac:dyDescent="0.2">
      <c r="A12260" s="84">
        <v>360</v>
      </c>
      <c r="B12260" s="85">
        <v>45583</v>
      </c>
      <c r="C12260" s="105">
        <v>14.67</v>
      </c>
      <c r="F12260" s="96">
        <v>2.59</v>
      </c>
      <c r="G12260" s="91">
        <v>8.629999999999999</v>
      </c>
      <c r="H12260" s="41">
        <v>2.2996373332184739E-4</v>
      </c>
      <c r="I12260" s="42">
        <v>219.19480078320223</v>
      </c>
      <c r="J12260" s="41">
        <v>2.397222222222222E-4</v>
      </c>
      <c r="K12260" s="42">
        <v>5.6957605599593357</v>
      </c>
      <c r="L12260" s="41">
        <v>2.2996373332184739E-4</v>
      </c>
      <c r="M12260" s="42">
        <v>5.3921656267649105</v>
      </c>
    </row>
    <row r="12261" spans="1:13" x14ac:dyDescent="0.2">
      <c r="A12261" s="84">
        <v>360</v>
      </c>
      <c r="B12261" s="85">
        <v>45584</v>
      </c>
      <c r="C12261" s="105">
        <v>14.67</v>
      </c>
      <c r="F12261" s="96">
        <v>2.59</v>
      </c>
      <c r="G12261" s="91">
        <v>8.629999999999999</v>
      </c>
      <c r="H12261" s="41">
        <v>2.2996373332184739E-4</v>
      </c>
      <c r="I12261" s="42">
        <v>219.24520763791506</v>
      </c>
      <c r="J12261" s="41">
        <v>2.397222222222222E-4</v>
      </c>
      <c r="K12261" s="42">
        <v>5.6960002821815578</v>
      </c>
      <c r="L12261" s="41">
        <v>2.2996373332184739E-4</v>
      </c>
      <c r="M12261" s="42">
        <v>5.3923955904982321</v>
      </c>
    </row>
    <row r="12262" spans="1:13" x14ac:dyDescent="0.2">
      <c r="A12262" s="84">
        <v>360</v>
      </c>
      <c r="B12262" s="85">
        <v>45585</v>
      </c>
      <c r="C12262" s="105">
        <v>14.67</v>
      </c>
      <c r="F12262" s="96">
        <v>2.59</v>
      </c>
      <c r="G12262" s="91">
        <v>8.629999999999999</v>
      </c>
      <c r="H12262" s="41">
        <v>2.2996373332184739E-4</v>
      </c>
      <c r="I12262" s="42">
        <v>219.29562608437641</v>
      </c>
      <c r="J12262" s="41">
        <v>2.397222222222222E-4</v>
      </c>
      <c r="K12262" s="42">
        <v>5.69624000440378</v>
      </c>
      <c r="L12262" s="41">
        <v>2.2996373332184739E-4</v>
      </c>
      <c r="M12262" s="42">
        <v>5.3926255542315538</v>
      </c>
    </row>
    <row r="12263" spans="1:13" x14ac:dyDescent="0.2">
      <c r="A12263" s="84">
        <v>360</v>
      </c>
      <c r="B12263" s="85">
        <v>45586</v>
      </c>
      <c r="C12263" s="105">
        <v>14.66</v>
      </c>
      <c r="F12263" s="96">
        <v>2.6</v>
      </c>
      <c r="G12263" s="91">
        <v>8.6300000000000008</v>
      </c>
      <c r="H12263" s="41">
        <v>2.2996373332184739E-4</v>
      </c>
      <c r="I12263" s="42">
        <v>219.34605612525192</v>
      </c>
      <c r="J12263" s="41">
        <v>2.3972222222222225E-4</v>
      </c>
      <c r="K12263" s="42">
        <v>5.6964797266260021</v>
      </c>
      <c r="L12263" s="41">
        <v>2.2996373332184739E-4</v>
      </c>
      <c r="M12263" s="42">
        <v>5.3928555179648754</v>
      </c>
    </row>
    <row r="12264" spans="1:13" x14ac:dyDescent="0.2">
      <c r="A12264" s="84">
        <v>360</v>
      </c>
      <c r="B12264" s="85">
        <v>45587</v>
      </c>
      <c r="C12264" s="105">
        <v>14.61</v>
      </c>
      <c r="F12264" s="96">
        <v>2.6</v>
      </c>
      <c r="G12264" s="91">
        <v>8.6050000000000004</v>
      </c>
      <c r="H12264" s="41">
        <v>2.2932423791588441E-4</v>
      </c>
      <c r="I12264" s="42">
        <v>219.3963574924127</v>
      </c>
      <c r="J12264" s="41">
        <v>2.3902777777777778E-4</v>
      </c>
      <c r="K12264" s="42">
        <v>5.6967187544037801</v>
      </c>
      <c r="L12264" s="41">
        <v>2.2932423791588441E-4</v>
      </c>
      <c r="M12264" s="42">
        <v>5.3930848422027911</v>
      </c>
    </row>
    <row r="12265" spans="1:13" x14ac:dyDescent="0.2">
      <c r="A12265" s="84">
        <v>360</v>
      </c>
      <c r="B12265" s="85">
        <v>45588</v>
      </c>
      <c r="C12265" s="105">
        <v>14.59</v>
      </c>
      <c r="F12265" s="96">
        <v>2.61</v>
      </c>
      <c r="G12265" s="91">
        <v>8.6</v>
      </c>
      <c r="H12265" s="41">
        <v>2.2919632121909395E-4</v>
      </c>
      <c r="I12265" s="42">
        <v>219.44664233043883</v>
      </c>
      <c r="J12265" s="41">
        <v>2.3888888888888888E-4</v>
      </c>
      <c r="K12265" s="42">
        <v>5.6969576432926692</v>
      </c>
      <c r="L12265" s="41">
        <v>2.2919632121909395E-4</v>
      </c>
      <c r="M12265" s="42">
        <v>5.3933140385240099</v>
      </c>
    </row>
    <row r="12266" spans="1:13" x14ac:dyDescent="0.2">
      <c r="A12266" s="84">
        <v>360</v>
      </c>
      <c r="B12266" s="85">
        <v>45589</v>
      </c>
      <c r="C12266" s="105">
        <v>14.61</v>
      </c>
      <c r="F12266" s="96">
        <v>2.59</v>
      </c>
      <c r="G12266" s="91">
        <v>8.6</v>
      </c>
      <c r="H12266" s="41">
        <v>2.2919632121909395E-4</v>
      </c>
      <c r="I12266" s="42">
        <v>219.49693869356486</v>
      </c>
      <c r="J12266" s="41">
        <v>2.3888888888888888E-4</v>
      </c>
      <c r="K12266" s="42">
        <v>5.6971965321815583</v>
      </c>
      <c r="L12266" s="41">
        <v>2.2919632121909395E-4</v>
      </c>
      <c r="M12266" s="42">
        <v>5.3935432348452288</v>
      </c>
    </row>
    <row r="12267" spans="1:13" x14ac:dyDescent="0.2">
      <c r="A12267" s="84">
        <v>360</v>
      </c>
      <c r="B12267" s="85">
        <v>45590</v>
      </c>
      <c r="C12267" s="105">
        <v>14.62</v>
      </c>
      <c r="F12267" s="96">
        <v>2.61</v>
      </c>
      <c r="G12267" s="91">
        <v>8.6150000000000002</v>
      </c>
      <c r="H12267" s="41">
        <v>2.2958005369222434E-4</v>
      </c>
      <c r="I12267" s="42">
        <v>219.54733081253539</v>
      </c>
      <c r="J12267" s="41">
        <v>2.3930555555555557E-4</v>
      </c>
      <c r="K12267" s="42">
        <v>5.6974358377371139</v>
      </c>
      <c r="L12267" s="41">
        <v>2.2958005369222434E-4</v>
      </c>
      <c r="M12267" s="42">
        <v>5.393772814898921</v>
      </c>
    </row>
    <row r="12268" spans="1:13" x14ac:dyDescent="0.2">
      <c r="A12268" s="84">
        <v>360</v>
      </c>
      <c r="B12268" s="85">
        <v>45591</v>
      </c>
      <c r="C12268" s="105">
        <v>14.62</v>
      </c>
      <c r="F12268" s="96">
        <v>2.61</v>
      </c>
      <c r="G12268" s="91">
        <v>8.6150000000000002</v>
      </c>
      <c r="H12268" s="41">
        <v>2.2958005369222434E-4</v>
      </c>
      <c r="I12268" s="42">
        <v>219.59773450053132</v>
      </c>
      <c r="J12268" s="41">
        <v>2.3930555555555557E-4</v>
      </c>
      <c r="K12268" s="42">
        <v>5.6976751432926696</v>
      </c>
      <c r="L12268" s="41">
        <v>2.2958005369222434E-4</v>
      </c>
      <c r="M12268" s="42">
        <v>5.3940023949526132</v>
      </c>
    </row>
    <row r="12269" spans="1:13" x14ac:dyDescent="0.2">
      <c r="A12269" s="84">
        <v>360</v>
      </c>
      <c r="B12269" s="85">
        <v>45592</v>
      </c>
      <c r="C12269" s="105">
        <v>14.62</v>
      </c>
      <c r="F12269" s="96">
        <v>2.61</v>
      </c>
      <c r="G12269" s="91">
        <v>8.6150000000000002</v>
      </c>
      <c r="H12269" s="41">
        <v>2.2958005369222434E-4</v>
      </c>
      <c r="I12269" s="42">
        <v>219.64814976020864</v>
      </c>
      <c r="J12269" s="41">
        <v>2.3930555555555557E-4</v>
      </c>
      <c r="K12269" s="42">
        <v>5.6979144488482252</v>
      </c>
      <c r="L12269" s="41">
        <v>2.2958005369222434E-4</v>
      </c>
      <c r="M12269" s="42">
        <v>5.3942319750063055</v>
      </c>
    </row>
    <row r="12270" spans="1:13" x14ac:dyDescent="0.2">
      <c r="A12270" s="84">
        <v>360</v>
      </c>
      <c r="B12270" s="85">
        <v>45593</v>
      </c>
      <c r="C12270" s="105">
        <v>14.68</v>
      </c>
      <c r="F12270" s="96">
        <v>2.6</v>
      </c>
      <c r="G12270" s="91">
        <v>8.64</v>
      </c>
      <c r="H12270" s="41">
        <v>2.3021949039114808E-4</v>
      </c>
      <c r="I12270" s="42">
        <v>219.69871704531178</v>
      </c>
      <c r="J12270" s="41">
        <v>2.4000000000000001E-4</v>
      </c>
      <c r="K12270" s="42">
        <v>5.698154448848225</v>
      </c>
      <c r="L12270" s="41">
        <v>2.3021949039114808E-4</v>
      </c>
      <c r="M12270" s="42">
        <v>5.3944621944966968</v>
      </c>
    </row>
    <row r="12271" spans="1:13" x14ac:dyDescent="0.2">
      <c r="A12271" s="84">
        <v>360</v>
      </c>
      <c r="B12271" s="85">
        <v>45594</v>
      </c>
      <c r="C12271" s="105">
        <v>14.68</v>
      </c>
      <c r="F12271" s="96">
        <v>2.59</v>
      </c>
      <c r="G12271" s="91">
        <v>8.6349999999999998</v>
      </c>
      <c r="H12271" s="41">
        <v>2.3009161479103923E-4</v>
      </c>
      <c r="I12271" s="42">
        <v>219.74926787788425</v>
      </c>
      <c r="J12271" s="41">
        <v>2.398611111111111E-4</v>
      </c>
      <c r="K12271" s="42">
        <v>5.6983943099593359</v>
      </c>
      <c r="L12271" s="41">
        <v>2.3009161479103923E-4</v>
      </c>
      <c r="M12271" s="42">
        <v>5.3946922861114874</v>
      </c>
    </row>
    <row r="12272" spans="1:13" x14ac:dyDescent="0.2">
      <c r="A12272" s="84">
        <v>360</v>
      </c>
      <c r="B12272" s="85">
        <v>45595</v>
      </c>
      <c r="C12272" s="105">
        <v>14.66</v>
      </c>
      <c r="F12272" s="96">
        <v>2.59</v>
      </c>
      <c r="G12272" s="91">
        <v>8.625</v>
      </c>
      <c r="H12272" s="41">
        <v>2.2983584598246232E-4</v>
      </c>
      <c r="I12272" s="42">
        <v>219.79977413677099</v>
      </c>
      <c r="J12272" s="41">
        <v>2.3958333333333332E-4</v>
      </c>
      <c r="K12272" s="42">
        <v>5.6986338932926692</v>
      </c>
      <c r="L12272" s="41">
        <v>2.2983584598246232E-4</v>
      </c>
      <c r="M12272" s="42">
        <v>5.3949221219574701</v>
      </c>
    </row>
    <row r="12273" spans="1:13" x14ac:dyDescent="0.2">
      <c r="A12273" s="84">
        <v>360</v>
      </c>
      <c r="B12273" s="85">
        <v>45596</v>
      </c>
      <c r="C12273" s="105">
        <v>14.69</v>
      </c>
      <c r="F12273" s="96">
        <v>2.58</v>
      </c>
      <c r="G12273" s="91">
        <v>8.6349999999999998</v>
      </c>
      <c r="H12273" s="41">
        <v>2.3009161479103923E-4</v>
      </c>
      <c r="I12273" s="42">
        <v>219.85034822173282</v>
      </c>
      <c r="J12273" s="41">
        <v>2.398611111111111E-4</v>
      </c>
      <c r="K12273" s="42">
        <v>5.6988737544037802</v>
      </c>
      <c r="L12273" s="41">
        <v>2.3009161479103923E-4</v>
      </c>
      <c r="M12273" s="42">
        <v>5.3951522135722616</v>
      </c>
    </row>
    <row r="12274" spans="1:13" x14ac:dyDescent="0.2">
      <c r="A12274" s="84">
        <v>360</v>
      </c>
      <c r="B12274" s="85">
        <v>45597</v>
      </c>
      <c r="C12274" s="105">
        <v>14.69</v>
      </c>
      <c r="F12274" s="96">
        <v>2.58</v>
      </c>
      <c r="G12274" s="91">
        <v>8.6349999999999998</v>
      </c>
      <c r="H12274" s="41">
        <v>2.3009161479103923E-4</v>
      </c>
      <c r="I12274" s="42">
        <v>219.90093394336753</v>
      </c>
      <c r="J12274" s="41">
        <v>2.398611111111111E-4</v>
      </c>
      <c r="K12274" s="42">
        <v>5.6991136155148912</v>
      </c>
      <c r="L12274" s="41">
        <v>2.3009161479103923E-4</v>
      </c>
      <c r="M12274" s="42">
        <v>5.3953823051870522</v>
      </c>
    </row>
    <row r="12275" spans="1:13" x14ac:dyDescent="0.2">
      <c r="A12275" s="84">
        <v>360</v>
      </c>
      <c r="B12275" s="85">
        <v>45598</v>
      </c>
      <c r="C12275" s="105">
        <v>14.69</v>
      </c>
      <c r="F12275" s="96">
        <v>2.58</v>
      </c>
      <c r="G12275" s="91">
        <v>8.6349999999999998</v>
      </c>
      <c r="H12275" s="41">
        <v>2.3009161479103923E-4</v>
      </c>
      <c r="I12275" s="42">
        <v>219.95153130435261</v>
      </c>
      <c r="J12275" s="41">
        <v>2.398611111111111E-4</v>
      </c>
      <c r="K12275" s="42">
        <v>5.6993534766260021</v>
      </c>
      <c r="L12275" s="41">
        <v>2.3009161479103923E-4</v>
      </c>
      <c r="M12275" s="42">
        <v>5.3956123968018428</v>
      </c>
    </row>
    <row r="12276" spans="1:13" x14ac:dyDescent="0.2">
      <c r="A12276" s="84">
        <v>360</v>
      </c>
      <c r="B12276" s="85">
        <v>45599</v>
      </c>
      <c r="C12276" s="105">
        <v>14.69</v>
      </c>
      <c r="F12276" s="96">
        <v>2.58</v>
      </c>
      <c r="G12276" s="91">
        <v>8.6349999999999998</v>
      </c>
      <c r="H12276" s="41">
        <v>2.3009161479103923E-4</v>
      </c>
      <c r="I12276" s="42">
        <v>220.0021403073662</v>
      </c>
      <c r="J12276" s="41">
        <v>2.398611111111111E-4</v>
      </c>
      <c r="K12276" s="42">
        <v>5.6995933377371131</v>
      </c>
      <c r="L12276" s="41">
        <v>2.3009161479103923E-4</v>
      </c>
      <c r="M12276" s="42">
        <v>5.3958424884166334</v>
      </c>
    </row>
    <row r="12277" spans="1:13" x14ac:dyDescent="0.2">
      <c r="A12277" s="84">
        <v>360</v>
      </c>
      <c r="B12277" s="85">
        <v>45600</v>
      </c>
      <c r="C12277" s="105">
        <v>14.73</v>
      </c>
      <c r="F12277" s="96">
        <v>2.54</v>
      </c>
      <c r="G12277" s="91">
        <v>8.6349999999999998</v>
      </c>
      <c r="H12277" s="41">
        <v>2.3009161479103923E-4</v>
      </c>
      <c r="I12277" s="42">
        <v>220.05276095508702</v>
      </c>
      <c r="J12277" s="41">
        <v>2.398611111111111E-4</v>
      </c>
      <c r="K12277" s="42">
        <v>5.699833198848224</v>
      </c>
      <c r="L12277" s="41">
        <v>2.3009161479103923E-4</v>
      </c>
      <c r="M12277" s="42">
        <v>5.396072580031424</v>
      </c>
    </row>
    <row r="12278" spans="1:13" x14ac:dyDescent="0.2">
      <c r="A12278" s="84">
        <v>360</v>
      </c>
      <c r="B12278" s="85">
        <v>45601</v>
      </c>
      <c r="C12278" s="105">
        <v>14.79</v>
      </c>
      <c r="F12278" s="96">
        <v>2.4500000000000002</v>
      </c>
      <c r="G12278" s="91">
        <v>8.6199999999999992</v>
      </c>
      <c r="H12278" s="41">
        <v>2.2970795277288403E-4</v>
      </c>
      <c r="I12278" s="42">
        <v>220.10330882430804</v>
      </c>
      <c r="J12278" s="41">
        <v>2.3944444444444442E-4</v>
      </c>
      <c r="K12278" s="42">
        <v>5.7000726432926685</v>
      </c>
      <c r="L12278" s="41">
        <v>2.2970795277288403E-4</v>
      </c>
      <c r="M12278" s="42">
        <v>5.3963022879841969</v>
      </c>
    </row>
    <row r="12279" spans="1:13" x14ac:dyDescent="0.2">
      <c r="A12279" s="84">
        <v>360</v>
      </c>
      <c r="B12279" s="85">
        <v>45602</v>
      </c>
      <c r="C12279" s="105">
        <v>14.72</v>
      </c>
      <c r="F12279" s="96">
        <v>2.48</v>
      </c>
      <c r="G12279" s="91">
        <v>8.6</v>
      </c>
      <c r="H12279" s="41">
        <v>2.2919632121909395E-4</v>
      </c>
      <c r="I12279" s="42">
        <v>220.15375569297873</v>
      </c>
      <c r="J12279" s="41">
        <v>2.3888888888888888E-4</v>
      </c>
      <c r="K12279" s="42">
        <v>5.7003115321815576</v>
      </c>
      <c r="L12279" s="41">
        <v>2.2919632121909395E-4</v>
      </c>
      <c r="M12279" s="42">
        <v>5.3965314843054157</v>
      </c>
    </row>
    <row r="12280" spans="1:13" x14ac:dyDescent="0.2">
      <c r="A12280" s="84">
        <v>360</v>
      </c>
      <c r="B12280" s="85">
        <v>45603</v>
      </c>
      <c r="C12280" s="105">
        <v>14.73</v>
      </c>
      <c r="F12280" s="96">
        <v>2.48</v>
      </c>
      <c r="G12280" s="91">
        <v>8.6050000000000004</v>
      </c>
      <c r="H12280" s="41">
        <v>2.2932423791588441E-4</v>
      </c>
      <c r="I12280" s="42">
        <v>220.20424228522734</v>
      </c>
      <c r="J12280" s="41">
        <v>2.3902777777777778E-4</v>
      </c>
      <c r="K12280" s="42">
        <v>5.7005505599593356</v>
      </c>
      <c r="L12280" s="41">
        <v>2.2932423791588441E-4</v>
      </c>
      <c r="M12280" s="42">
        <v>5.3967608085433314</v>
      </c>
    </row>
    <row r="12281" spans="1:13" x14ac:dyDescent="0.2">
      <c r="A12281" s="84">
        <v>360</v>
      </c>
      <c r="B12281" s="85">
        <v>45604</v>
      </c>
      <c r="C12281" s="105">
        <v>14.82</v>
      </c>
      <c r="F12281" s="96">
        <v>2.48</v>
      </c>
      <c r="G12281" s="91">
        <v>8.65</v>
      </c>
      <c r="H12281" s="41">
        <v>2.3047522398522702E-4</v>
      </c>
      <c r="I12281" s="42">
        <v>220.25499390729053</v>
      </c>
      <c r="J12281" s="41">
        <v>2.4027777777777779E-4</v>
      </c>
      <c r="K12281" s="42">
        <v>5.700790837737113</v>
      </c>
      <c r="L12281" s="41">
        <v>2.3047522398522702E-4</v>
      </c>
      <c r="M12281" s="42">
        <v>5.3969912837673171</v>
      </c>
    </row>
    <row r="12282" spans="1:13" x14ac:dyDescent="0.2">
      <c r="A12282" s="84">
        <v>360</v>
      </c>
      <c r="B12282" s="85">
        <v>45605</v>
      </c>
      <c r="C12282" s="105">
        <v>14.82</v>
      </c>
      <c r="F12282" s="96">
        <v>2.48</v>
      </c>
      <c r="G12282" s="91">
        <v>8.65</v>
      </c>
      <c r="H12282" s="41">
        <v>2.3047522398522702E-4</v>
      </c>
      <c r="I12282" s="42">
        <v>220.30575722634518</v>
      </c>
      <c r="J12282" s="41">
        <v>2.4027777777777779E-4</v>
      </c>
      <c r="K12282" s="42">
        <v>5.7010311155148905</v>
      </c>
      <c r="L12282" s="41">
        <v>2.3047522398522702E-4</v>
      </c>
      <c r="M12282" s="42">
        <v>5.3972217589913019</v>
      </c>
    </row>
    <row r="12283" spans="1:13" x14ac:dyDescent="0.2">
      <c r="A12283" s="84">
        <v>360</v>
      </c>
      <c r="B12283" s="85">
        <v>45606</v>
      </c>
      <c r="C12283" s="105">
        <v>14.82</v>
      </c>
      <c r="F12283" s="96">
        <v>2.48</v>
      </c>
      <c r="G12283" s="91">
        <v>8.65</v>
      </c>
      <c r="H12283" s="41">
        <v>2.3047522398522702E-4</v>
      </c>
      <c r="I12283" s="42">
        <v>220.35653224508715</v>
      </c>
      <c r="J12283" s="41">
        <v>2.4027777777777779E-4</v>
      </c>
      <c r="K12283" s="42">
        <v>5.701271393292668</v>
      </c>
      <c r="L12283" s="41">
        <v>2.3047522398522702E-4</v>
      </c>
      <c r="M12283" s="42">
        <v>5.3974522342152866</v>
      </c>
    </row>
    <row r="12284" spans="1:13" x14ac:dyDescent="0.2">
      <c r="A12284" s="84">
        <v>360</v>
      </c>
      <c r="B12284" s="85">
        <v>45607</v>
      </c>
      <c r="C12284" s="105">
        <v>14.84</v>
      </c>
      <c r="F12284" s="96">
        <v>2.5</v>
      </c>
      <c r="G12284" s="91">
        <v>8.67</v>
      </c>
      <c r="H12284" s="41">
        <v>2.3098662076503906E-4</v>
      </c>
      <c r="I12284" s="42">
        <v>220.40743165583396</v>
      </c>
      <c r="J12284" s="41">
        <v>2.4083333333333332E-4</v>
      </c>
      <c r="K12284" s="42">
        <v>5.7015122266260017</v>
      </c>
      <c r="L12284" s="41">
        <v>2.3098662076503906E-4</v>
      </c>
      <c r="M12284" s="42">
        <v>5.3976832208360515</v>
      </c>
    </row>
    <row r="12285" spans="1:13" x14ac:dyDescent="0.2">
      <c r="A12285" s="84">
        <v>360</v>
      </c>
      <c r="B12285" s="85">
        <v>45608</v>
      </c>
      <c r="C12285" s="105">
        <v>14.91</v>
      </c>
      <c r="F12285" s="96">
        <v>2.5499999999999998</v>
      </c>
      <c r="G12285" s="91">
        <v>8.73</v>
      </c>
      <c r="H12285" s="41">
        <v>2.3252024814746086E-4</v>
      </c>
      <c r="I12285" s="42">
        <v>220.45868084653611</v>
      </c>
      <c r="J12285" s="41">
        <v>2.4250000000000001E-4</v>
      </c>
      <c r="K12285" s="42">
        <v>5.7017547266260014</v>
      </c>
      <c r="L12285" s="41">
        <v>2.3252024814746086E-4</v>
      </c>
      <c r="M12285" s="42">
        <v>5.3979157410841987</v>
      </c>
    </row>
    <row r="12286" spans="1:13" x14ac:dyDescent="0.2">
      <c r="A12286" s="84">
        <v>360</v>
      </c>
      <c r="B12286" s="85">
        <v>45609</v>
      </c>
      <c r="C12286" s="105">
        <v>14.92</v>
      </c>
      <c r="F12286" s="96">
        <v>2.54</v>
      </c>
      <c r="G12286" s="91">
        <v>8.73</v>
      </c>
      <c r="H12286" s="41">
        <v>2.3252024814746086E-4</v>
      </c>
      <c r="I12286" s="42">
        <v>220.5099419537128</v>
      </c>
      <c r="J12286" s="41">
        <v>2.4250000000000001E-4</v>
      </c>
      <c r="K12286" s="42">
        <v>5.7019972266260011</v>
      </c>
      <c r="L12286" s="41">
        <v>2.3252024814746086E-4</v>
      </c>
      <c r="M12286" s="42">
        <v>5.3981482613323459</v>
      </c>
    </row>
    <row r="12287" spans="1:13" x14ac:dyDescent="0.2">
      <c r="A12287" s="84">
        <v>360</v>
      </c>
      <c r="B12287" s="85">
        <v>45610</v>
      </c>
      <c r="C12287" s="105">
        <v>14.91</v>
      </c>
      <c r="F12287" s="96">
        <v>2.5499999999999998</v>
      </c>
      <c r="G12287" s="91">
        <v>8.73</v>
      </c>
      <c r="H12287" s="41">
        <v>2.3252024814746086E-4</v>
      </c>
      <c r="I12287" s="42">
        <v>220.56121498013485</v>
      </c>
      <c r="J12287" s="41">
        <v>2.4250000000000001E-4</v>
      </c>
      <c r="K12287" s="42">
        <v>5.7022397266260008</v>
      </c>
      <c r="L12287" s="41">
        <v>2.3252024814746086E-4</v>
      </c>
      <c r="M12287" s="42">
        <v>5.3983807815804932</v>
      </c>
    </row>
    <row r="12288" spans="1:13" x14ac:dyDescent="0.2">
      <c r="A12288" s="84">
        <v>360</v>
      </c>
      <c r="B12288" s="85">
        <v>45611</v>
      </c>
      <c r="C12288" s="105">
        <v>14.89</v>
      </c>
      <c r="F12288" s="96">
        <v>2.5499999999999998</v>
      </c>
      <c r="G12288" s="91">
        <v>8.7200000000000006</v>
      </c>
      <c r="H12288" s="41">
        <v>2.3226470219994688E-4</v>
      </c>
      <c r="I12288" s="42">
        <v>220.61244356504906</v>
      </c>
      <c r="J12288" s="41">
        <v>2.4222222222222223E-4</v>
      </c>
      <c r="K12288" s="42">
        <v>5.7024819488482228</v>
      </c>
      <c r="L12288" s="41">
        <v>2.3226470219994688E-4</v>
      </c>
      <c r="M12288" s="42">
        <v>5.3986130462826933</v>
      </c>
    </row>
    <row r="12289" spans="1:13" x14ac:dyDescent="0.2">
      <c r="A12289" s="84">
        <v>360</v>
      </c>
      <c r="B12289" s="85">
        <v>45612</v>
      </c>
      <c r="C12289" s="105">
        <v>14.89</v>
      </c>
      <c r="F12289" s="96">
        <v>2.5499999999999998</v>
      </c>
      <c r="G12289" s="91">
        <v>8.7200000000000006</v>
      </c>
      <c r="H12289" s="41">
        <v>2.3226470219994688E-4</v>
      </c>
      <c r="I12289" s="42">
        <v>220.6636840485553</v>
      </c>
      <c r="J12289" s="41">
        <v>2.4222222222222223E-4</v>
      </c>
      <c r="K12289" s="42">
        <v>5.7027241710704448</v>
      </c>
      <c r="L12289" s="41">
        <v>2.3226470219994688E-4</v>
      </c>
      <c r="M12289" s="42">
        <v>5.3988453109848935</v>
      </c>
    </row>
    <row r="12290" spans="1:13" x14ac:dyDescent="0.2">
      <c r="A12290" s="84">
        <v>360</v>
      </c>
      <c r="B12290" s="85">
        <v>45613</v>
      </c>
      <c r="C12290" s="105">
        <v>14.89</v>
      </c>
      <c r="F12290" s="96">
        <v>2.5499999999999998</v>
      </c>
      <c r="G12290" s="91">
        <v>8.7200000000000006</v>
      </c>
      <c r="H12290" s="41">
        <v>2.3226470219994688E-4</v>
      </c>
      <c r="I12290" s="42">
        <v>220.71493643341717</v>
      </c>
      <c r="J12290" s="41">
        <v>2.4222222222222223E-4</v>
      </c>
      <c r="K12290" s="42">
        <v>5.7029663932926669</v>
      </c>
      <c r="L12290" s="41">
        <v>2.3226470219994688E-4</v>
      </c>
      <c r="M12290" s="42">
        <v>5.3990775756870937</v>
      </c>
    </row>
    <row r="12291" spans="1:13" x14ac:dyDescent="0.2">
      <c r="A12291" s="84">
        <v>360</v>
      </c>
      <c r="B12291" s="85">
        <v>45614</v>
      </c>
      <c r="C12291" s="105">
        <v>14.87</v>
      </c>
      <c r="F12291" s="96">
        <v>2.5499999999999998</v>
      </c>
      <c r="G12291" s="91">
        <v>8.7099999999999991</v>
      </c>
      <c r="H12291" s="41">
        <v>2.3200913281185009E-4</v>
      </c>
      <c r="I12291" s="42">
        <v>220.76614431441772</v>
      </c>
      <c r="J12291" s="41">
        <v>2.4194444444444442E-4</v>
      </c>
      <c r="K12291" s="42">
        <v>5.7032083377371112</v>
      </c>
      <c r="L12291" s="41">
        <v>2.3200913281185009E-4</v>
      </c>
      <c r="M12291" s="42">
        <v>5.3993095848199051</v>
      </c>
    </row>
    <row r="12292" spans="1:13" x14ac:dyDescent="0.2">
      <c r="A12292" s="84">
        <v>360</v>
      </c>
      <c r="B12292" s="85">
        <v>45615</v>
      </c>
      <c r="C12292" s="105">
        <v>14.79</v>
      </c>
      <c r="F12292" s="96">
        <v>2.5499999999999998</v>
      </c>
      <c r="G12292" s="91">
        <v>8.67</v>
      </c>
      <c r="H12292" s="41">
        <v>2.3098662076503906E-4</v>
      </c>
      <c r="I12292" s="42">
        <v>220.81713834007223</v>
      </c>
      <c r="J12292" s="41">
        <v>2.4083333333333332E-4</v>
      </c>
      <c r="K12292" s="42">
        <v>5.7034491710704449</v>
      </c>
      <c r="L12292" s="41">
        <v>2.3098662076503906E-4</v>
      </c>
      <c r="M12292" s="42">
        <v>5.3995405714406699</v>
      </c>
    </row>
    <row r="12293" spans="1:13" x14ac:dyDescent="0.2">
      <c r="A12293" s="84">
        <v>360</v>
      </c>
      <c r="B12293" s="85">
        <v>45616</v>
      </c>
      <c r="C12293" s="105">
        <v>14.76</v>
      </c>
      <c r="F12293" s="96">
        <v>2.42</v>
      </c>
      <c r="G12293" s="91">
        <v>8.59</v>
      </c>
      <c r="H12293" s="41">
        <v>2.2894047020560748E-4</v>
      </c>
      <c r="I12293" s="42">
        <v>220.86769231955327</v>
      </c>
      <c r="J12293" s="41">
        <v>2.386111111111111E-4</v>
      </c>
      <c r="K12293" s="42">
        <v>5.7036877821815564</v>
      </c>
      <c r="L12293" s="41">
        <v>2.2894047020560748E-4</v>
      </c>
      <c r="M12293" s="42">
        <v>5.3997695119108755</v>
      </c>
    </row>
    <row r="12294" spans="1:13" x14ac:dyDescent="0.2">
      <c r="A12294" s="84">
        <v>360</v>
      </c>
      <c r="B12294" s="85">
        <v>45617</v>
      </c>
      <c r="C12294" s="105">
        <v>14.73</v>
      </c>
      <c r="F12294" s="96">
        <v>2.54</v>
      </c>
      <c r="G12294" s="91">
        <v>8.6349999999999998</v>
      </c>
      <c r="H12294" s="41">
        <v>2.3009161479103923E-4</v>
      </c>
      <c r="I12294" s="42">
        <v>220.91851212353424</v>
      </c>
      <c r="J12294" s="41">
        <v>2.398611111111111E-4</v>
      </c>
      <c r="K12294" s="42">
        <v>5.7039276432926673</v>
      </c>
      <c r="L12294" s="41">
        <v>2.3009161479103923E-4</v>
      </c>
      <c r="M12294" s="42">
        <v>5.3999996035256661</v>
      </c>
    </row>
    <row r="12295" spans="1:13" x14ac:dyDescent="0.2">
      <c r="A12295" s="84">
        <v>360</v>
      </c>
      <c r="B12295" s="85">
        <v>45618</v>
      </c>
      <c r="C12295" s="105">
        <v>14.64</v>
      </c>
      <c r="F12295" s="96">
        <v>2.5499999999999998</v>
      </c>
      <c r="G12295" s="91">
        <v>8.5950000000000006</v>
      </c>
      <c r="H12295" s="41">
        <v>2.2906839864922368E-4</v>
      </c>
      <c r="I12295" s="42">
        <v>220.96911757333834</v>
      </c>
      <c r="J12295" s="41">
        <v>2.3875000000000003E-4</v>
      </c>
      <c r="K12295" s="42">
        <v>5.7041663932926676</v>
      </c>
      <c r="L12295" s="41">
        <v>2.2906839864922368E-4</v>
      </c>
      <c r="M12295" s="42">
        <v>5.4002286719243155</v>
      </c>
    </row>
    <row r="12296" spans="1:13" x14ac:dyDescent="0.2">
      <c r="A12296" s="84">
        <v>360</v>
      </c>
      <c r="B12296" s="85">
        <v>45619</v>
      </c>
      <c r="C12296" s="105">
        <v>14.64</v>
      </c>
      <c r="F12296" s="96">
        <v>2.5499999999999998</v>
      </c>
      <c r="G12296" s="91">
        <v>8.5950000000000006</v>
      </c>
      <c r="H12296" s="41">
        <v>2.2906839864922368E-4</v>
      </c>
      <c r="I12296" s="42">
        <v>221.01973461525179</v>
      </c>
      <c r="J12296" s="41">
        <v>2.3875000000000003E-4</v>
      </c>
      <c r="K12296" s="42">
        <v>5.7044051432926679</v>
      </c>
      <c r="L12296" s="41">
        <v>2.2906839864922368E-4</v>
      </c>
      <c r="M12296" s="42">
        <v>5.400457740322965</v>
      </c>
    </row>
    <row r="12297" spans="1:13" x14ac:dyDescent="0.2">
      <c r="A12297" s="84">
        <v>360</v>
      </c>
      <c r="B12297" s="85">
        <v>45620</v>
      </c>
      <c r="C12297" s="105">
        <v>14.64</v>
      </c>
      <c r="F12297" s="96">
        <v>2.5499999999999998</v>
      </c>
      <c r="G12297" s="91">
        <v>8.5950000000000006</v>
      </c>
      <c r="H12297" s="41">
        <v>2.2906839864922368E-4</v>
      </c>
      <c r="I12297" s="42">
        <v>221.07036325192999</v>
      </c>
      <c r="J12297" s="41">
        <v>2.3875000000000003E-4</v>
      </c>
      <c r="K12297" s="42">
        <v>5.7046438932926682</v>
      </c>
      <c r="L12297" s="41">
        <v>2.2906839864922368E-4</v>
      </c>
      <c r="M12297" s="42">
        <v>5.4006868087216144</v>
      </c>
    </row>
    <row r="12298" spans="1:13" x14ac:dyDescent="0.2">
      <c r="A12298" s="84">
        <v>360</v>
      </c>
      <c r="B12298" s="85">
        <v>45621</v>
      </c>
      <c r="C12298" s="105">
        <v>14.66</v>
      </c>
      <c r="F12298" s="96">
        <v>2.5299999999999998</v>
      </c>
      <c r="G12298" s="91">
        <v>8.5950000000000006</v>
      </c>
      <c r="H12298" s="41">
        <v>2.2906839864922368E-4</v>
      </c>
      <c r="I12298" s="42">
        <v>221.12100348602891</v>
      </c>
      <c r="J12298" s="41">
        <v>2.3875000000000003E-4</v>
      </c>
      <c r="K12298" s="42">
        <v>5.7048826432926685</v>
      </c>
      <c r="L12298" s="41">
        <v>2.2906839864922368E-4</v>
      </c>
      <c r="M12298" s="42">
        <v>5.4009158771202639</v>
      </c>
    </row>
    <row r="12299" spans="1:13" x14ac:dyDescent="0.2">
      <c r="A12299" s="84">
        <v>360</v>
      </c>
      <c r="B12299" s="85">
        <v>45622</v>
      </c>
      <c r="C12299" s="105">
        <v>14.79</v>
      </c>
      <c r="F12299" s="96">
        <v>2.5099999999999998</v>
      </c>
      <c r="G12299" s="91">
        <v>8.6499999999999986</v>
      </c>
      <c r="H12299" s="41">
        <v>2.3047522398522702E-4</v>
      </c>
      <c r="I12299" s="42">
        <v>221.1719663988352</v>
      </c>
      <c r="J12299" s="41">
        <v>2.4027777777777773E-4</v>
      </c>
      <c r="K12299" s="42">
        <v>5.7051229210704459</v>
      </c>
      <c r="L12299" s="41">
        <v>2.3047522398522702E-4</v>
      </c>
      <c r="M12299" s="42">
        <v>5.4011463523442487</v>
      </c>
    </row>
    <row r="12300" spans="1:13" x14ac:dyDescent="0.2">
      <c r="A12300" s="84">
        <v>360</v>
      </c>
      <c r="B12300" s="85">
        <v>45623</v>
      </c>
      <c r="C12300" s="105">
        <v>14.79</v>
      </c>
      <c r="F12300" s="96">
        <v>2.5099999999999998</v>
      </c>
      <c r="G12300" s="91">
        <v>8.6499999999999986</v>
      </c>
      <c r="H12300" s="41">
        <v>2.3047522398522702E-4</v>
      </c>
      <c r="I12300" s="42">
        <v>221.22294105733022</v>
      </c>
      <c r="J12300" s="41">
        <v>2.4027777777777773E-4</v>
      </c>
      <c r="K12300" s="42">
        <v>5.7053631988482234</v>
      </c>
      <c r="L12300" s="41">
        <v>2.3047522398522702E-4</v>
      </c>
      <c r="M12300" s="42">
        <v>5.4013768275682335</v>
      </c>
    </row>
    <row r="12301" spans="1:13" x14ac:dyDescent="0.2">
      <c r="A12301" s="84">
        <v>360</v>
      </c>
      <c r="B12301" s="85">
        <v>45624</v>
      </c>
      <c r="C12301" s="105">
        <v>14.79</v>
      </c>
      <c r="F12301" s="96">
        <v>2.52</v>
      </c>
      <c r="G12301" s="91">
        <v>8.6549999999999994</v>
      </c>
      <c r="H12301" s="41">
        <v>2.3060308198052937E-4</v>
      </c>
      <c r="I12301" s="42">
        <v>221.27395574934283</v>
      </c>
      <c r="J12301" s="41">
        <v>2.4041666666666664E-4</v>
      </c>
      <c r="K12301" s="42">
        <v>5.7056036155148897</v>
      </c>
      <c r="L12301" s="41">
        <v>2.3060308198052937E-4</v>
      </c>
      <c r="M12301" s="42">
        <v>5.4016074306502144</v>
      </c>
    </row>
    <row r="12302" spans="1:13" x14ac:dyDescent="0.2">
      <c r="A12302" s="84">
        <v>360</v>
      </c>
      <c r="B12302" s="85">
        <v>45625</v>
      </c>
      <c r="C12302" s="105">
        <v>14.78</v>
      </c>
      <c r="F12302" s="96">
        <v>2.5</v>
      </c>
      <c r="G12302" s="91">
        <v>8.64</v>
      </c>
      <c r="H12302" s="41">
        <v>2.3021949039114808E-4</v>
      </c>
      <c r="I12302" s="42">
        <v>221.32489732667227</v>
      </c>
      <c r="J12302" s="41">
        <v>2.4000000000000001E-4</v>
      </c>
      <c r="K12302" s="42">
        <v>5.7058436155148895</v>
      </c>
      <c r="L12302" s="41">
        <v>2.3021949039114808E-4</v>
      </c>
      <c r="M12302" s="42">
        <v>5.4018376501406058</v>
      </c>
    </row>
    <row r="12303" spans="1:13" x14ac:dyDescent="0.2">
      <c r="A12303" s="84">
        <v>360</v>
      </c>
      <c r="B12303" s="85">
        <v>45626</v>
      </c>
      <c r="C12303" s="105">
        <v>14.78</v>
      </c>
      <c r="F12303" s="96">
        <v>2.5</v>
      </c>
      <c r="G12303" s="91">
        <v>8.64</v>
      </c>
      <c r="H12303" s="41">
        <v>2.3021949039114808E-4</v>
      </c>
      <c r="I12303" s="42">
        <v>221.37585063174569</v>
      </c>
      <c r="J12303" s="41">
        <v>2.4000000000000001E-4</v>
      </c>
      <c r="K12303" s="42">
        <v>5.7060836155148893</v>
      </c>
      <c r="L12303" s="41">
        <v>2.3021949039114808E-4</v>
      </c>
      <c r="M12303" s="42">
        <v>5.4020678696309972</v>
      </c>
    </row>
    <row r="12304" spans="1:13" x14ac:dyDescent="0.2">
      <c r="A12304" s="84">
        <v>360</v>
      </c>
      <c r="B12304" s="85">
        <v>45627</v>
      </c>
      <c r="C12304" s="105">
        <v>14.78</v>
      </c>
      <c r="F12304" s="96">
        <v>2.5</v>
      </c>
      <c r="G12304" s="91">
        <v>8.64</v>
      </c>
      <c r="H12304" s="41">
        <v>2.3021949039114808E-4</v>
      </c>
      <c r="I12304" s="42">
        <v>221.42681566726304</v>
      </c>
      <c r="J12304" s="41">
        <v>2.4000000000000001E-4</v>
      </c>
      <c r="K12304" s="42">
        <v>5.7063236155148891</v>
      </c>
      <c r="L12304" s="41">
        <v>2.3021949039114808E-4</v>
      </c>
      <c r="M12304" s="42">
        <v>5.4022980891213885</v>
      </c>
    </row>
    <row r="12305" spans="1:13" x14ac:dyDescent="0.2">
      <c r="A12305" s="84">
        <v>360</v>
      </c>
      <c r="B12305" s="85">
        <v>45628</v>
      </c>
      <c r="C12305" s="105">
        <v>14.85</v>
      </c>
      <c r="F12305" s="96">
        <v>2.48</v>
      </c>
      <c r="G12305" s="91">
        <v>8.6649999999999991</v>
      </c>
      <c r="H12305" s="41">
        <v>2.3085878036988028E-4</v>
      </c>
      <c r="I12305" s="42">
        <v>221.47793399186918</v>
      </c>
      <c r="J12305" s="41">
        <v>2.4069444444444442E-4</v>
      </c>
      <c r="K12305" s="42">
        <v>5.7065643099593339</v>
      </c>
      <c r="L12305" s="41">
        <v>2.3085878036988028E-4</v>
      </c>
      <c r="M12305" s="42">
        <v>5.4025289479017582</v>
      </c>
    </row>
    <row r="12306" spans="1:13" x14ac:dyDescent="0.2">
      <c r="A12306" s="84">
        <v>360</v>
      </c>
      <c r="B12306" s="85">
        <v>45629</v>
      </c>
      <c r="C12306" s="105">
        <v>14.87</v>
      </c>
      <c r="F12306" s="96">
        <v>2.4300000000000002</v>
      </c>
      <c r="G12306" s="91">
        <v>8.65</v>
      </c>
      <c r="H12306" s="41">
        <v>2.3047522398522702E-4</v>
      </c>
      <c r="I12306" s="42">
        <v>221.52897916831375</v>
      </c>
      <c r="J12306" s="41">
        <v>2.4027777777777779E-4</v>
      </c>
      <c r="K12306" s="42">
        <v>5.7068045877371114</v>
      </c>
      <c r="L12306" s="41">
        <v>2.3047522398522702E-4</v>
      </c>
      <c r="M12306" s="42">
        <v>5.4027594231257439</v>
      </c>
    </row>
    <row r="12307" spans="1:13" x14ac:dyDescent="0.2">
      <c r="A12307" s="84">
        <v>360</v>
      </c>
      <c r="B12307" s="85">
        <v>45630</v>
      </c>
      <c r="C12307" s="105">
        <v>14.83</v>
      </c>
      <c r="F12307" s="96">
        <v>2.42</v>
      </c>
      <c r="G12307" s="91">
        <v>8.625</v>
      </c>
      <c r="H12307" s="41">
        <v>2.2983584598246232E-4</v>
      </c>
      <c r="I12307" s="42">
        <v>221.57989446865054</v>
      </c>
      <c r="J12307" s="41">
        <v>2.3958333333333332E-4</v>
      </c>
      <c r="K12307" s="42">
        <v>5.7070441710704447</v>
      </c>
      <c r="L12307" s="41">
        <v>2.2983584598246232E-4</v>
      </c>
      <c r="M12307" s="42">
        <v>5.4029892589717265</v>
      </c>
    </row>
    <row r="12308" spans="1:13" x14ac:dyDescent="0.2">
      <c r="A12308" s="84">
        <v>360</v>
      </c>
      <c r="B12308" s="85">
        <v>45631</v>
      </c>
      <c r="C12308" s="105">
        <v>14.82</v>
      </c>
      <c r="F12308" s="96">
        <v>2.42</v>
      </c>
      <c r="G12308" s="91">
        <v>8.620000000000001</v>
      </c>
      <c r="H12308" s="41">
        <v>2.2970795277288403E-4</v>
      </c>
      <c r="I12308" s="42">
        <v>221.63079313258456</v>
      </c>
      <c r="J12308" s="41">
        <v>2.3944444444444447E-4</v>
      </c>
      <c r="K12308" s="42">
        <v>5.7072836155148892</v>
      </c>
      <c r="L12308" s="41">
        <v>2.2970795277288403E-4</v>
      </c>
      <c r="M12308" s="42">
        <v>5.4032189669244994</v>
      </c>
    </row>
    <row r="12309" spans="1:13" x14ac:dyDescent="0.2">
      <c r="A12309" s="84">
        <v>360</v>
      </c>
      <c r="B12309" s="85">
        <v>45632</v>
      </c>
      <c r="C12309" s="105">
        <v>14.77</v>
      </c>
      <c r="F12309" s="96">
        <v>2.42</v>
      </c>
      <c r="G12309" s="91">
        <v>8.5949999999999989</v>
      </c>
      <c r="H12309" s="41">
        <v>2.2906839864922368E-4</v>
      </c>
      <c r="I12309" s="42">
        <v>221.68156174345879</v>
      </c>
      <c r="J12309" s="41">
        <v>2.3874999999999998E-4</v>
      </c>
      <c r="K12309" s="42">
        <v>5.7075223655148895</v>
      </c>
      <c r="L12309" s="41">
        <v>2.2906839864922368E-4</v>
      </c>
      <c r="M12309" s="42">
        <v>5.4034480353231489</v>
      </c>
    </row>
    <row r="12310" spans="1:13" x14ac:dyDescent="0.2">
      <c r="A12310" s="84">
        <v>360</v>
      </c>
      <c r="B12310" s="85">
        <v>45633</v>
      </c>
      <c r="C12310" s="105">
        <v>14.77</v>
      </c>
      <c r="F12310" s="96">
        <v>2.42</v>
      </c>
      <c r="G12310" s="91">
        <v>8.5949999999999989</v>
      </c>
      <c r="H12310" s="41">
        <v>2.2906839864922368E-4</v>
      </c>
      <c r="I12310" s="42">
        <v>221.73234198381741</v>
      </c>
      <c r="J12310" s="41">
        <v>2.3874999999999998E-4</v>
      </c>
      <c r="K12310" s="42">
        <v>5.7077611155148897</v>
      </c>
      <c r="L12310" s="41">
        <v>2.2906839864922368E-4</v>
      </c>
      <c r="M12310" s="42">
        <v>5.4036771037217983</v>
      </c>
    </row>
    <row r="12311" spans="1:13" x14ac:dyDescent="0.2">
      <c r="A12311" s="84">
        <v>360</v>
      </c>
      <c r="B12311" s="85">
        <v>45634</v>
      </c>
      <c r="C12311" s="105">
        <v>14.77</v>
      </c>
      <c r="F12311" s="96">
        <v>2.42</v>
      </c>
      <c r="G12311" s="91">
        <v>8.5949999999999989</v>
      </c>
      <c r="H12311" s="41">
        <v>2.2906839864922368E-4</v>
      </c>
      <c r="I12311" s="42">
        <v>221.78313385632438</v>
      </c>
      <c r="J12311" s="41">
        <v>2.3874999999999998E-4</v>
      </c>
      <c r="K12311" s="42">
        <v>5.70799986551489</v>
      </c>
      <c r="L12311" s="41">
        <v>2.2906839864922368E-4</v>
      </c>
      <c r="M12311" s="42">
        <v>5.4039061721204478</v>
      </c>
    </row>
    <row r="12312" spans="1:13" x14ac:dyDescent="0.2">
      <c r="A12312" s="84">
        <v>360</v>
      </c>
      <c r="B12312" s="85">
        <v>45635</v>
      </c>
      <c r="C12312" s="105">
        <v>14.77</v>
      </c>
      <c r="F12312" s="96">
        <v>2.42</v>
      </c>
      <c r="G12312" s="91">
        <v>8.5949999999999989</v>
      </c>
      <c r="H12312" s="41">
        <v>2.2906839864922368E-4</v>
      </c>
      <c r="I12312" s="42">
        <v>221.83393736364425</v>
      </c>
      <c r="J12312" s="41">
        <v>2.3874999999999998E-4</v>
      </c>
      <c r="K12312" s="42">
        <v>5.7082386155148903</v>
      </c>
      <c r="L12312" s="41">
        <v>2.2906839864922368E-4</v>
      </c>
      <c r="M12312" s="42">
        <v>5.4041352405190972</v>
      </c>
    </row>
    <row r="12313" spans="1:13" x14ac:dyDescent="0.2">
      <c r="A12313" s="84">
        <v>360</v>
      </c>
      <c r="B12313" s="85">
        <v>45636</v>
      </c>
      <c r="C12313" s="105">
        <v>14.85</v>
      </c>
      <c r="F12313" s="96">
        <v>2.42</v>
      </c>
      <c r="G12313" s="91">
        <v>8.6349999999999998</v>
      </c>
      <c r="H12313" s="41">
        <v>2.3009161479103923E-4</v>
      </c>
      <c r="I12313" s="42">
        <v>221.88497949250771</v>
      </c>
      <c r="J12313" s="41">
        <v>2.398611111111111E-4</v>
      </c>
      <c r="K12313" s="42">
        <v>5.7084784766260013</v>
      </c>
      <c r="L12313" s="41">
        <v>2.3009161479103923E-4</v>
      </c>
      <c r="M12313" s="42">
        <v>5.4043653321338887</v>
      </c>
    </row>
    <row r="12314" spans="1:13" x14ac:dyDescent="0.2">
      <c r="A12314" s="84">
        <v>360</v>
      </c>
      <c r="B12314" s="85">
        <v>45637</v>
      </c>
      <c r="C12314" s="105">
        <v>14.97</v>
      </c>
      <c r="F12314" s="96">
        <v>2.4300000000000002</v>
      </c>
      <c r="G12314" s="91">
        <v>8.7000000000000011</v>
      </c>
      <c r="H12314" s="41">
        <v>2.3175353997850756E-4</v>
      </c>
      <c r="I12314" s="42">
        <v>221.93640212197315</v>
      </c>
      <c r="J12314" s="41">
        <v>2.416666666666667E-4</v>
      </c>
      <c r="K12314" s="42">
        <v>5.708720143292668</v>
      </c>
      <c r="L12314" s="41">
        <v>2.3175353997850756E-4</v>
      </c>
      <c r="M12314" s="42">
        <v>5.404597085673867</v>
      </c>
    </row>
    <row r="12315" spans="1:13" x14ac:dyDescent="0.2">
      <c r="A12315" s="84">
        <v>360</v>
      </c>
      <c r="B12315" s="85">
        <v>45638</v>
      </c>
      <c r="C12315" s="105">
        <v>14.98</v>
      </c>
      <c r="F12315" s="96">
        <v>2.4300000000000002</v>
      </c>
      <c r="G12315" s="91">
        <v>8.7050000000000001</v>
      </c>
      <c r="H12315" s="41">
        <v>2.3188133932605659E-4</v>
      </c>
      <c r="I12315" s="42">
        <v>221.98786503214239</v>
      </c>
      <c r="J12315" s="41">
        <v>2.4180555555555555E-4</v>
      </c>
      <c r="K12315" s="42">
        <v>5.7089619488482235</v>
      </c>
      <c r="L12315" s="41">
        <v>2.3188133932605659E-4</v>
      </c>
      <c r="M12315" s="42">
        <v>5.4048289670131933</v>
      </c>
    </row>
    <row r="12316" spans="1:13" x14ac:dyDescent="0.2">
      <c r="A12316" s="84">
        <v>360</v>
      </c>
      <c r="B12316" s="85">
        <v>45639</v>
      </c>
      <c r="C12316" s="105">
        <v>14.99</v>
      </c>
      <c r="F12316" s="96">
        <v>2.44</v>
      </c>
      <c r="G12316" s="91">
        <v>8.7149999999999999</v>
      </c>
      <c r="H12316" s="41">
        <v>2.3213692043633216E-4</v>
      </c>
      <c r="I12316" s="42">
        <v>222.0393966115052</v>
      </c>
      <c r="J12316" s="41">
        <v>2.4208333333333333E-4</v>
      </c>
      <c r="K12316" s="42">
        <v>5.7092040321815567</v>
      </c>
      <c r="L12316" s="41">
        <v>2.3213692043633216E-4</v>
      </c>
      <c r="M12316" s="42">
        <v>5.4050611039336296</v>
      </c>
    </row>
    <row r="12317" spans="1:13" x14ac:dyDescent="0.2">
      <c r="A12317" s="84">
        <v>360</v>
      </c>
      <c r="B12317" s="85">
        <v>45640</v>
      </c>
      <c r="C12317" s="105">
        <v>14.99</v>
      </c>
      <c r="F12317" s="96">
        <v>2.44</v>
      </c>
      <c r="G12317" s="91">
        <v>8.7149999999999999</v>
      </c>
      <c r="H12317" s="41">
        <v>2.3213692043633216E-4</v>
      </c>
      <c r="I12317" s="42">
        <v>222.09094015325013</v>
      </c>
      <c r="J12317" s="41">
        <v>2.4208333333333333E-4</v>
      </c>
      <c r="K12317" s="42">
        <v>5.7094461155148899</v>
      </c>
      <c r="L12317" s="41">
        <v>2.3213692043633216E-4</v>
      </c>
      <c r="M12317" s="42">
        <v>5.4052932408540659</v>
      </c>
    </row>
    <row r="12318" spans="1:13" x14ac:dyDescent="0.2">
      <c r="A12318" s="84">
        <v>360</v>
      </c>
      <c r="B12318" s="85">
        <v>45641</v>
      </c>
      <c r="C12318" s="105">
        <v>14.99</v>
      </c>
      <c r="F12318" s="96">
        <v>2.44</v>
      </c>
      <c r="G12318" s="91">
        <v>8.7149999999999999</v>
      </c>
      <c r="H12318" s="41">
        <v>2.3213692043633216E-4</v>
      </c>
      <c r="I12318" s="42">
        <v>222.14249566015411</v>
      </c>
      <c r="J12318" s="41">
        <v>2.4208333333333333E-4</v>
      </c>
      <c r="K12318" s="42">
        <v>5.7096881988482231</v>
      </c>
      <c r="L12318" s="41">
        <v>2.3213692043633216E-4</v>
      </c>
      <c r="M12318" s="42">
        <v>5.4055253777745023</v>
      </c>
    </row>
    <row r="12319" spans="1:13" x14ac:dyDescent="0.2">
      <c r="A12319" s="84">
        <v>360</v>
      </c>
      <c r="B12319" s="85">
        <v>45642</v>
      </c>
      <c r="C12319" s="105">
        <v>14.93</v>
      </c>
      <c r="F12319" s="96">
        <v>2.42</v>
      </c>
      <c r="G12319" s="91">
        <v>8.6750000000000007</v>
      </c>
      <c r="H12319" s="41">
        <v>2.3111445529466756E-4</v>
      </c>
      <c r="I12319" s="42">
        <v>222.19383600203639</v>
      </c>
      <c r="J12319" s="41">
        <v>2.4097222222222225E-4</v>
      </c>
      <c r="K12319" s="42">
        <v>5.7099291710704456</v>
      </c>
      <c r="L12319" s="41">
        <v>2.3111445529466756E-4</v>
      </c>
      <c r="M12319" s="42">
        <v>5.4057564922297967</v>
      </c>
    </row>
    <row r="12320" spans="1:13" x14ac:dyDescent="0.2">
      <c r="A12320" s="84">
        <v>360</v>
      </c>
      <c r="B12320" s="85">
        <v>45643</v>
      </c>
      <c r="C12320" s="105">
        <v>14.92</v>
      </c>
      <c r="F12320" s="96">
        <v>2.4300000000000002</v>
      </c>
      <c r="G12320" s="91">
        <v>8.6750000000000007</v>
      </c>
      <c r="H12320" s="41">
        <v>2.3111445529466756E-4</v>
      </c>
      <c r="I12320" s="42">
        <v>222.24518820941384</v>
      </c>
      <c r="J12320" s="41">
        <v>2.4097222222222225E-4</v>
      </c>
      <c r="K12320" s="42">
        <v>5.7101701432926681</v>
      </c>
      <c r="L12320" s="41">
        <v>2.3111445529466756E-4</v>
      </c>
      <c r="M12320" s="42">
        <v>5.4059876066850912</v>
      </c>
    </row>
    <row r="12321" spans="1:13" x14ac:dyDescent="0.2">
      <c r="A12321" s="84">
        <v>360</v>
      </c>
      <c r="B12321" s="85">
        <v>45644</v>
      </c>
      <c r="C12321" s="105">
        <v>14.9</v>
      </c>
      <c r="F12321" s="96">
        <v>2.42</v>
      </c>
      <c r="G12321" s="91">
        <v>8.66</v>
      </c>
      <c r="H12321" s="41">
        <v>2.3073093410852508E-4</v>
      </c>
      <c r="I12321" s="42">
        <v>222.29646704929053</v>
      </c>
      <c r="J12321" s="41">
        <v>2.4055555555555557E-4</v>
      </c>
      <c r="K12321" s="42">
        <v>5.7104106988482233</v>
      </c>
      <c r="L12321" s="41">
        <v>2.3073093410852508E-4</v>
      </c>
      <c r="M12321" s="42">
        <v>5.4062183376191992</v>
      </c>
    </row>
    <row r="12322" spans="1:13" x14ac:dyDescent="0.2">
      <c r="A12322" s="84">
        <v>360</v>
      </c>
      <c r="B12322" s="85">
        <v>45645</v>
      </c>
      <c r="C12322" s="105">
        <v>14.83</v>
      </c>
      <c r="F12322" s="96">
        <v>2.42</v>
      </c>
      <c r="G12322" s="91">
        <v>8.625</v>
      </c>
      <c r="H12322" s="41">
        <v>2.2983584598246232E-4</v>
      </c>
      <c r="I12322" s="42">
        <v>222.34755874585372</v>
      </c>
      <c r="J12322" s="41">
        <v>2.3958333333333332E-4</v>
      </c>
      <c r="K12322" s="42">
        <v>5.7106502821815566</v>
      </c>
      <c r="L12322" s="41">
        <v>2.2983584598246232E-4</v>
      </c>
      <c r="M12322" s="42">
        <v>5.4064481734651819</v>
      </c>
    </row>
    <row r="12323" spans="1:13" x14ac:dyDescent="0.2">
      <c r="A12323" s="84">
        <v>360</v>
      </c>
      <c r="B12323" s="85">
        <v>45646</v>
      </c>
      <c r="C12323" s="105">
        <v>14.76</v>
      </c>
      <c r="F12323" s="96">
        <v>2.41</v>
      </c>
      <c r="G12323" s="91">
        <v>8.5850000000000009</v>
      </c>
      <c r="H12323" s="41">
        <v>2.2881253588780126E-4</v>
      </c>
      <c r="I12323" s="42">
        <v>222.39843465461882</v>
      </c>
      <c r="J12323" s="41">
        <v>2.3847222222222225E-4</v>
      </c>
      <c r="K12323" s="42">
        <v>5.7108887544037792</v>
      </c>
      <c r="L12323" s="41">
        <v>2.2881253588780126E-4</v>
      </c>
      <c r="M12323" s="42">
        <v>5.4066769860010702</v>
      </c>
    </row>
    <row r="12324" spans="1:13" x14ac:dyDescent="0.2">
      <c r="A12324" s="84">
        <v>360</v>
      </c>
      <c r="B12324" s="85">
        <v>45647</v>
      </c>
      <c r="C12324" s="105">
        <v>14.76</v>
      </c>
      <c r="F12324" s="96">
        <v>2.41</v>
      </c>
      <c r="G12324" s="91">
        <v>8.5850000000000009</v>
      </c>
      <c r="H12324" s="41">
        <v>2.2881253588780126E-4</v>
      </c>
      <c r="I12324" s="42">
        <v>222.44932220442962</v>
      </c>
      <c r="J12324" s="41">
        <v>2.3847222222222225E-4</v>
      </c>
      <c r="K12324" s="42">
        <v>5.7111272266260018</v>
      </c>
      <c r="L12324" s="41">
        <v>2.2881253588780126E-4</v>
      </c>
      <c r="M12324" s="42">
        <v>5.4069057985369575</v>
      </c>
    </row>
    <row r="12325" spans="1:13" x14ac:dyDescent="0.2">
      <c r="A12325" s="84">
        <v>360</v>
      </c>
      <c r="B12325" s="85">
        <v>45648</v>
      </c>
      <c r="C12325" s="105">
        <v>14.76</v>
      </c>
      <c r="F12325" s="96">
        <v>2.41</v>
      </c>
      <c r="G12325" s="91">
        <v>8.5850000000000009</v>
      </c>
      <c r="H12325" s="41">
        <v>2.2881253588780126E-4</v>
      </c>
      <c r="I12325" s="42">
        <v>222.50022139794973</v>
      </c>
      <c r="J12325" s="41">
        <v>2.3847222222222225E-4</v>
      </c>
      <c r="K12325" s="42">
        <v>5.7113656988482244</v>
      </c>
      <c r="L12325" s="41">
        <v>2.2881253588780126E-4</v>
      </c>
      <c r="M12325" s="42">
        <v>5.4071346110728449</v>
      </c>
    </row>
    <row r="12326" spans="1:13" x14ac:dyDescent="0.2">
      <c r="A12326" s="84">
        <v>360</v>
      </c>
      <c r="B12326" s="85">
        <v>45649</v>
      </c>
      <c r="C12326" s="105">
        <v>14.77</v>
      </c>
      <c r="F12326" s="96">
        <v>2.39</v>
      </c>
      <c r="G12326" s="91">
        <v>8.58</v>
      </c>
      <c r="H12326" s="41">
        <v>2.2868459569536093E-4</v>
      </c>
      <c r="I12326" s="42">
        <v>222.55110377112226</v>
      </c>
      <c r="J12326" s="41">
        <v>2.3833333333333334E-4</v>
      </c>
      <c r="K12326" s="42">
        <v>5.7116040321815573</v>
      </c>
      <c r="L12326" s="41">
        <v>2.2868459569536093E-4</v>
      </c>
      <c r="M12326" s="42">
        <v>5.4073632956685405</v>
      </c>
    </row>
    <row r="12327" spans="1:13" x14ac:dyDescent="0.2">
      <c r="A12327" s="84">
        <v>360</v>
      </c>
      <c r="B12327" s="85">
        <v>45650</v>
      </c>
      <c r="C12327" s="105">
        <v>14.86</v>
      </c>
      <c r="F12327" s="96">
        <v>2.39</v>
      </c>
      <c r="G12327" s="91">
        <v>8.625</v>
      </c>
      <c r="H12327" s="41">
        <v>2.2983584598246232E-4</v>
      </c>
      <c r="I12327" s="42">
        <v>222.60225399233181</v>
      </c>
      <c r="J12327" s="41">
        <v>2.3958333333333332E-4</v>
      </c>
      <c r="K12327" s="42">
        <v>5.7118436155148906</v>
      </c>
      <c r="L12327" s="41">
        <v>2.2983584598246232E-4</v>
      </c>
      <c r="M12327" s="42">
        <v>5.4075931315145231</v>
      </c>
    </row>
    <row r="12328" spans="1:13" x14ac:dyDescent="0.2">
      <c r="A12328" s="84">
        <v>360</v>
      </c>
      <c r="B12328" s="85">
        <v>45651</v>
      </c>
      <c r="C12328" s="105">
        <v>14.86</v>
      </c>
      <c r="F12328" s="96">
        <v>2.39</v>
      </c>
      <c r="G12328" s="91">
        <v>8.625</v>
      </c>
      <c r="H12328" s="41">
        <v>2.2983584598246232E-4</v>
      </c>
      <c r="I12328" s="42">
        <v>222.65341596969574</v>
      </c>
      <c r="J12328" s="41">
        <v>2.3958333333333332E-4</v>
      </c>
      <c r="K12328" s="42">
        <v>5.7120831988482239</v>
      </c>
      <c r="L12328" s="41">
        <v>2.2983584598246232E-4</v>
      </c>
      <c r="M12328" s="42">
        <v>5.4078229673605058</v>
      </c>
    </row>
    <row r="12329" spans="1:13" x14ac:dyDescent="0.2">
      <c r="A12329" s="84">
        <v>360</v>
      </c>
      <c r="B12329" s="85">
        <v>45652</v>
      </c>
      <c r="C12329" s="105">
        <v>14.93</v>
      </c>
      <c r="F12329" s="96">
        <v>2.39</v>
      </c>
      <c r="G12329" s="91">
        <v>8.66</v>
      </c>
      <c r="H12329" s="41">
        <v>2.3073093410852508E-4</v>
      </c>
      <c r="I12329" s="42">
        <v>222.70478900034487</v>
      </c>
      <c r="J12329" s="41">
        <v>2.4055555555555557E-4</v>
      </c>
      <c r="K12329" s="42">
        <v>5.712323754403779</v>
      </c>
      <c r="L12329" s="41">
        <v>2.3073093410852508E-4</v>
      </c>
      <c r="M12329" s="42">
        <v>5.4080536982946139</v>
      </c>
    </row>
    <row r="12330" spans="1:13" x14ac:dyDescent="0.2">
      <c r="A12330" s="84">
        <v>360</v>
      </c>
      <c r="B12330" s="85">
        <v>45653</v>
      </c>
      <c r="C12330" s="105">
        <v>14.98</v>
      </c>
      <c r="F12330" s="96">
        <v>2.38</v>
      </c>
      <c r="G12330" s="91">
        <v>8.68</v>
      </c>
      <c r="H12330" s="41">
        <v>2.3124228395943192E-4</v>
      </c>
      <c r="I12330" s="42">
        <v>222.756287764402</v>
      </c>
      <c r="J12330" s="41">
        <v>2.4111111111111111E-4</v>
      </c>
      <c r="K12330" s="42">
        <v>5.7125648655148904</v>
      </c>
      <c r="L12330" s="41">
        <v>2.3124228395943192E-4</v>
      </c>
      <c r="M12330" s="42">
        <v>5.4082849405785733</v>
      </c>
    </row>
    <row r="12331" spans="1:13" x14ac:dyDescent="0.2">
      <c r="A12331" s="84">
        <v>360</v>
      </c>
      <c r="B12331" s="85">
        <v>45654</v>
      </c>
      <c r="C12331" s="105">
        <v>14.98</v>
      </c>
      <c r="F12331" s="96">
        <v>2.38</v>
      </c>
      <c r="G12331" s="91">
        <v>8.68</v>
      </c>
      <c r="H12331" s="41">
        <v>2.3124228395943192E-4</v>
      </c>
      <c r="I12331" s="42">
        <v>222.80779843715098</v>
      </c>
      <c r="J12331" s="41">
        <v>2.4111111111111111E-4</v>
      </c>
      <c r="K12331" s="42">
        <v>5.7128059766260018</v>
      </c>
      <c r="L12331" s="41">
        <v>2.3124228395943192E-4</v>
      </c>
      <c r="M12331" s="42">
        <v>5.4085161828625328</v>
      </c>
    </row>
    <row r="12332" spans="1:13" x14ac:dyDescent="0.2">
      <c r="A12332" s="84">
        <v>360</v>
      </c>
      <c r="B12332" s="85">
        <v>45655</v>
      </c>
      <c r="C12332" s="105">
        <v>14.98</v>
      </c>
      <c r="F12332" s="96">
        <v>2.38</v>
      </c>
      <c r="G12332" s="91">
        <v>8.68</v>
      </c>
      <c r="H12332" s="41">
        <v>2.3124228395943192E-4</v>
      </c>
      <c r="I12332" s="42">
        <v>222.85932102134555</v>
      </c>
      <c r="J12332" s="41">
        <v>2.4111111111111111E-4</v>
      </c>
      <c r="K12332" s="42">
        <v>5.7130470877371131</v>
      </c>
      <c r="L12332" s="41">
        <v>2.3124228395943192E-4</v>
      </c>
      <c r="M12332" s="42">
        <v>5.4087474251464922</v>
      </c>
    </row>
    <row r="12333" spans="1:13" x14ac:dyDescent="0.2">
      <c r="A12333" s="84">
        <v>360</v>
      </c>
      <c r="B12333" s="85">
        <v>45656</v>
      </c>
      <c r="C12333" s="105">
        <v>15.02</v>
      </c>
      <c r="F12333" s="96">
        <v>2.38</v>
      </c>
      <c r="G12333" s="91">
        <v>8.6999999999999993</v>
      </c>
      <c r="H12333" s="41">
        <v>2.3175353997850756E-4</v>
      </c>
      <c r="I12333" s="42">
        <v>222.91096945790946</v>
      </c>
      <c r="J12333" s="41">
        <v>2.4166666666666664E-4</v>
      </c>
      <c r="K12333" s="42">
        <v>5.7132887544037798</v>
      </c>
      <c r="L12333" s="41">
        <v>2.3175353997850756E-4</v>
      </c>
      <c r="M12333" s="42">
        <v>5.4089791786864705</v>
      </c>
    </row>
    <row r="12334" spans="1:13" x14ac:dyDescent="0.2">
      <c r="A12334" s="84">
        <v>360</v>
      </c>
      <c r="B12334" s="85">
        <v>45657</v>
      </c>
      <c r="C12334" s="105">
        <v>15.02</v>
      </c>
      <c r="F12334" s="96">
        <v>2.38</v>
      </c>
      <c r="G12334" s="91">
        <v>8.6999999999999993</v>
      </c>
      <c r="H12334" s="41">
        <v>2.3175353997850756E-4</v>
      </c>
      <c r="I12334" s="42">
        <v>222.96262986418137</v>
      </c>
      <c r="J12334" s="41">
        <v>2.4166666666666664E-4</v>
      </c>
      <c r="K12334" s="42">
        <v>5.7135304210704465</v>
      </c>
      <c r="L12334" s="41">
        <v>2.3175353997850756E-4</v>
      </c>
      <c r="M12334" s="42">
        <v>5.4092109322264488</v>
      </c>
    </row>
    <row r="12335" spans="1:13" x14ac:dyDescent="0.2">
      <c r="A12335" s="84">
        <v>360</v>
      </c>
      <c r="B12335" s="85">
        <v>45658</v>
      </c>
      <c r="C12335" s="105">
        <v>15.02</v>
      </c>
      <c r="F12335" s="96">
        <v>2.38</v>
      </c>
      <c r="G12335" s="91">
        <v>8.6999999999999993</v>
      </c>
      <c r="H12335" s="41">
        <v>2.3175353997850756E-4</v>
      </c>
      <c r="I12335" s="42">
        <v>223.01430224293532</v>
      </c>
      <c r="J12335" s="41">
        <v>2.4166666666666664E-4</v>
      </c>
      <c r="K12335" s="42">
        <v>5.7137720877371132</v>
      </c>
      <c r="L12335" s="41">
        <v>2.3175353997850756E-4</v>
      </c>
      <c r="M12335" s="42">
        <v>5.4094426857664271</v>
      </c>
    </row>
    <row r="12336" spans="1:13" x14ac:dyDescent="0.2">
      <c r="A12336" s="84">
        <v>360</v>
      </c>
      <c r="B12336" s="85">
        <v>45659</v>
      </c>
      <c r="C12336" s="105">
        <v>15.19</v>
      </c>
      <c r="F12336" s="96">
        <v>2.35</v>
      </c>
      <c r="G12336" s="91">
        <v>8.77</v>
      </c>
      <c r="H12336" s="41">
        <v>2.3354219761628769E-4</v>
      </c>
      <c r="I12336" s="42">
        <v>223.066385493181</v>
      </c>
      <c r="J12336" s="41">
        <v>2.4361111111111111E-4</v>
      </c>
      <c r="K12336" s="42">
        <v>5.7140156988482245</v>
      </c>
      <c r="L12336" s="41">
        <v>2.3354219761628769E-4</v>
      </c>
      <c r="M12336" s="42">
        <v>5.4096762279640433</v>
      </c>
    </row>
    <row r="12337" spans="1:13" x14ac:dyDescent="0.2">
      <c r="A12337" s="84">
        <v>360</v>
      </c>
      <c r="B12337" s="85">
        <v>45660</v>
      </c>
      <c r="C12337" s="105">
        <v>15.09</v>
      </c>
      <c r="F12337" s="96">
        <v>2.27</v>
      </c>
      <c r="G12337" s="91">
        <v>8.68</v>
      </c>
      <c r="H12337" s="41">
        <v>2.3124228395943192E-4</v>
      </c>
      <c r="I12337" s="42">
        <v>223.11796787363701</v>
      </c>
      <c r="J12337" s="41">
        <v>2.4111111111111111E-4</v>
      </c>
      <c r="K12337" s="42">
        <v>5.7142568099593358</v>
      </c>
      <c r="L12337" s="41">
        <v>2.3124228395943192E-4</v>
      </c>
      <c r="M12337" s="42">
        <v>5.4099074702480028</v>
      </c>
    </row>
    <row r="12338" spans="1:13" x14ac:dyDescent="0.2">
      <c r="A12338" s="84">
        <v>360</v>
      </c>
      <c r="B12338" s="85">
        <v>45661</v>
      </c>
      <c r="C12338" s="105">
        <v>15.09</v>
      </c>
      <c r="F12338" s="96">
        <v>2.27</v>
      </c>
      <c r="G12338" s="91">
        <v>8.68</v>
      </c>
      <c r="H12338" s="41">
        <v>2.3124228395943192E-4</v>
      </c>
      <c r="I12338" s="42">
        <v>223.1695621821205</v>
      </c>
      <c r="J12338" s="41">
        <v>2.4111111111111111E-4</v>
      </c>
      <c r="K12338" s="42">
        <v>5.7144979210704472</v>
      </c>
      <c r="L12338" s="41">
        <v>2.3124228395943192E-4</v>
      </c>
      <c r="M12338" s="42">
        <v>5.4101387125319622</v>
      </c>
    </row>
    <row r="12339" spans="1:13" x14ac:dyDescent="0.2">
      <c r="A12339" s="84">
        <v>360</v>
      </c>
      <c r="B12339" s="85">
        <v>45662</v>
      </c>
      <c r="C12339" s="105">
        <v>15.09</v>
      </c>
      <c r="F12339" s="96">
        <v>2.27</v>
      </c>
      <c r="G12339" s="91">
        <v>8.68</v>
      </c>
      <c r="H12339" s="41">
        <v>2.3124228395943192E-4</v>
      </c>
      <c r="I12339" s="42">
        <v>223.22116842138973</v>
      </c>
      <c r="J12339" s="41">
        <v>2.4111111111111111E-4</v>
      </c>
      <c r="K12339" s="42">
        <v>5.7147390321815585</v>
      </c>
      <c r="L12339" s="41">
        <v>2.3124228395943192E-4</v>
      </c>
      <c r="M12339" s="42">
        <v>5.4103699548159216</v>
      </c>
    </row>
    <row r="12340" spans="1:13" x14ac:dyDescent="0.2">
      <c r="A12340" s="84">
        <v>360</v>
      </c>
      <c r="B12340" s="85">
        <v>45663</v>
      </c>
      <c r="C12340" s="105">
        <v>15.04</v>
      </c>
      <c r="F12340" s="96">
        <v>2.2999999999999998</v>
      </c>
      <c r="G12340" s="91">
        <v>8.67</v>
      </c>
      <c r="H12340" s="41">
        <v>2.3098662076503906E-4</v>
      </c>
      <c r="I12340" s="42">
        <v>223.27272952476662</v>
      </c>
      <c r="J12340" s="41">
        <v>2.4083333333333332E-4</v>
      </c>
      <c r="K12340" s="42">
        <v>5.7149798655148922</v>
      </c>
      <c r="L12340" s="41">
        <v>2.3098662076503906E-4</v>
      </c>
      <c r="M12340" s="42">
        <v>5.4106009414366865</v>
      </c>
    </row>
    <row r="12341" spans="1:13" x14ac:dyDescent="0.2">
      <c r="A12341" s="84">
        <v>360</v>
      </c>
      <c r="B12341" s="85">
        <v>45664</v>
      </c>
      <c r="C12341" s="105">
        <v>15.01</v>
      </c>
      <c r="F12341" s="96">
        <v>2.33</v>
      </c>
      <c r="G12341" s="91">
        <v>8.67</v>
      </c>
      <c r="H12341" s="41">
        <v>2.3098662076503906E-4</v>
      </c>
      <c r="I12341" s="42">
        <v>223.32430253806854</v>
      </c>
      <c r="J12341" s="41">
        <v>2.4083333333333332E-4</v>
      </c>
      <c r="K12341" s="42">
        <v>5.7152206988482259</v>
      </c>
      <c r="L12341" s="41">
        <v>2.3098662076503906E-4</v>
      </c>
      <c r="M12341" s="42">
        <v>5.4108319280574513</v>
      </c>
    </row>
    <row r="12342" spans="1:13" x14ac:dyDescent="0.2">
      <c r="A12342" s="84">
        <v>360</v>
      </c>
      <c r="B12342" s="85">
        <v>45665</v>
      </c>
      <c r="C12342" s="105">
        <v>15</v>
      </c>
      <c r="F12342" s="96">
        <v>2.3199999999999998</v>
      </c>
      <c r="G12342" s="91">
        <v>8.66</v>
      </c>
      <c r="H12342" s="41">
        <v>2.3073093410852508E-4</v>
      </c>
      <c r="I12342" s="42">
        <v>223.37583036300228</v>
      </c>
      <c r="J12342" s="41">
        <v>2.4055555555555557E-4</v>
      </c>
      <c r="K12342" s="42">
        <v>5.7154612544037811</v>
      </c>
      <c r="L12342" s="41">
        <v>2.3073093410852508E-4</v>
      </c>
      <c r="M12342" s="42">
        <v>5.4110626589915594</v>
      </c>
    </row>
    <row r="12343" spans="1:13" x14ac:dyDescent="0.2">
      <c r="A12343" s="84">
        <v>360</v>
      </c>
      <c r="B12343" s="85">
        <v>45666</v>
      </c>
      <c r="C12343" s="105">
        <v>15.01</v>
      </c>
      <c r="F12343" s="96">
        <v>2.35</v>
      </c>
      <c r="G12343" s="91">
        <v>8.68</v>
      </c>
      <c r="H12343" s="41">
        <v>2.3124228395943192E-4</v>
      </c>
      <c r="I12343" s="42">
        <v>223.42748430019677</v>
      </c>
      <c r="J12343" s="41">
        <v>2.4111111111111111E-4</v>
      </c>
      <c r="K12343" s="42">
        <v>5.7157023655148924</v>
      </c>
      <c r="L12343" s="41">
        <v>2.3124228395943192E-4</v>
      </c>
      <c r="M12343" s="42">
        <v>5.4112939012755188</v>
      </c>
    </row>
    <row r="12344" spans="1:13" x14ac:dyDescent="0.2">
      <c r="A12344" s="84">
        <v>360</v>
      </c>
      <c r="B12344" s="85">
        <v>45667</v>
      </c>
      <c r="C12344" s="105">
        <v>15.01</v>
      </c>
      <c r="F12344" s="96">
        <v>2.36</v>
      </c>
      <c r="G12344" s="91">
        <v>8.6850000000000005</v>
      </c>
      <c r="H12344" s="41">
        <v>2.3137010675955416E-4</v>
      </c>
      <c r="I12344" s="42">
        <v>223.47917874109231</v>
      </c>
      <c r="J12344" s="41">
        <v>2.4125000000000001E-4</v>
      </c>
      <c r="K12344" s="42">
        <v>5.7159436155148926</v>
      </c>
      <c r="L12344" s="41">
        <v>2.3137010675955416E-4</v>
      </c>
      <c r="M12344" s="42">
        <v>5.4115252713822786</v>
      </c>
    </row>
    <row r="12345" spans="1:13" x14ac:dyDescent="0.2">
      <c r="A12345" s="84">
        <v>360</v>
      </c>
      <c r="B12345" s="85">
        <v>45668</v>
      </c>
      <c r="C12345" s="105">
        <v>15.01</v>
      </c>
      <c r="F12345" s="96">
        <v>2.36</v>
      </c>
      <c r="G12345" s="91">
        <v>8.6850000000000005</v>
      </c>
      <c r="H12345" s="41">
        <v>2.3137010675955416E-4</v>
      </c>
      <c r="I12345" s="42">
        <v>223.53088514253616</v>
      </c>
      <c r="J12345" s="41">
        <v>2.4125000000000001E-4</v>
      </c>
      <c r="K12345" s="42">
        <v>5.7161848655148928</v>
      </c>
      <c r="L12345" s="41">
        <v>2.3137010675955416E-4</v>
      </c>
      <c r="M12345" s="42">
        <v>5.4117566414890383</v>
      </c>
    </row>
    <row r="12346" spans="1:13" x14ac:dyDescent="0.2">
      <c r="A12346" s="84">
        <v>360</v>
      </c>
      <c r="B12346" s="85">
        <v>45669</v>
      </c>
      <c r="C12346" s="105">
        <v>15.01</v>
      </c>
      <c r="F12346" s="96">
        <v>2.36</v>
      </c>
      <c r="G12346" s="91">
        <v>8.6850000000000005</v>
      </c>
      <c r="H12346" s="41">
        <v>2.3137010675955416E-4</v>
      </c>
      <c r="I12346" s="42">
        <v>223.58260350729566</v>
      </c>
      <c r="J12346" s="41">
        <v>2.4125000000000001E-4</v>
      </c>
      <c r="K12346" s="42">
        <v>5.716426115514893</v>
      </c>
      <c r="L12346" s="41">
        <v>2.3137010675955416E-4</v>
      </c>
      <c r="M12346" s="42">
        <v>5.4119880115957981</v>
      </c>
    </row>
    <row r="12347" spans="1:13" x14ac:dyDescent="0.2">
      <c r="A12347" s="84">
        <v>360</v>
      </c>
      <c r="B12347" s="85">
        <v>45670</v>
      </c>
      <c r="C12347" s="105">
        <v>15.05</v>
      </c>
      <c r="F12347" s="96">
        <v>2.37</v>
      </c>
      <c r="G12347" s="91">
        <v>8.7100000000000009</v>
      </c>
      <c r="H12347" s="41">
        <v>2.3200913281185009E-4</v>
      </c>
      <c r="I12347" s="42">
        <v>223.63447671324721</v>
      </c>
      <c r="J12347" s="41">
        <v>2.4194444444444448E-4</v>
      </c>
      <c r="K12347" s="42">
        <v>5.7166680599593374</v>
      </c>
      <c r="L12347" s="41">
        <v>2.3200913281185009E-4</v>
      </c>
      <c r="M12347" s="42">
        <v>5.4122200207286095</v>
      </c>
    </row>
    <row r="12348" spans="1:13" x14ac:dyDescent="0.2">
      <c r="A12348" s="84">
        <v>360</v>
      </c>
      <c r="B12348" s="85">
        <v>45671</v>
      </c>
      <c r="C12348" s="105">
        <v>15.09</v>
      </c>
      <c r="F12348" s="96">
        <v>2.38</v>
      </c>
      <c r="G12348" s="91">
        <v>8.7349999999999994</v>
      </c>
      <c r="H12348" s="41">
        <v>2.326480123322483E-4</v>
      </c>
      <c r="I12348" s="42">
        <v>223.68650482974351</v>
      </c>
      <c r="J12348" s="41">
        <v>2.4263888888888886E-4</v>
      </c>
      <c r="K12348" s="42">
        <v>5.7169106988482259</v>
      </c>
      <c r="L12348" s="41">
        <v>2.326480123322483E-4</v>
      </c>
      <c r="M12348" s="42">
        <v>5.4124526687409418</v>
      </c>
    </row>
    <row r="12349" spans="1:13" x14ac:dyDescent="0.2">
      <c r="A12349" s="84">
        <v>360</v>
      </c>
      <c r="B12349" s="85">
        <v>45672</v>
      </c>
      <c r="C12349" s="105">
        <v>15.06</v>
      </c>
      <c r="F12349" s="96">
        <v>2.38</v>
      </c>
      <c r="G12349" s="91">
        <v>8.7200000000000006</v>
      </c>
      <c r="H12349" s="41">
        <v>2.3226470219994688E-4</v>
      </c>
      <c r="I12349" s="42">
        <v>223.73845930917395</v>
      </c>
      <c r="J12349" s="41">
        <v>2.4222222222222223E-4</v>
      </c>
      <c r="K12349" s="42">
        <v>5.7171529210704479</v>
      </c>
      <c r="L12349" s="41">
        <v>2.3226470219994688E-4</v>
      </c>
      <c r="M12349" s="42">
        <v>5.4126849334431419</v>
      </c>
    </row>
    <row r="12350" spans="1:13" x14ac:dyDescent="0.2">
      <c r="A12350" s="84">
        <v>360</v>
      </c>
      <c r="B12350" s="85">
        <v>45673</v>
      </c>
      <c r="C12350" s="105">
        <v>14.95</v>
      </c>
      <c r="F12350" s="96">
        <v>2.37</v>
      </c>
      <c r="G12350" s="91">
        <v>8.66</v>
      </c>
      <c r="H12350" s="41">
        <v>2.3073093410852508E-4</v>
      </c>
      <c r="I12350" s="42">
        <v>223.79008269288636</v>
      </c>
      <c r="J12350" s="41">
        <v>2.4055555555555557E-4</v>
      </c>
      <c r="K12350" s="42">
        <v>5.7173934766260031</v>
      </c>
      <c r="L12350" s="41">
        <v>2.3073093410852508E-4</v>
      </c>
      <c r="M12350" s="42">
        <v>5.41291566437725</v>
      </c>
    </row>
    <row r="12351" spans="1:13" x14ac:dyDescent="0.2">
      <c r="A12351" s="84">
        <v>360</v>
      </c>
      <c r="B12351" s="85">
        <v>45674</v>
      </c>
      <c r="C12351" s="105">
        <v>14.89</v>
      </c>
      <c r="F12351" s="96">
        <v>2.37</v>
      </c>
      <c r="G12351" s="91">
        <v>8.6300000000000008</v>
      </c>
      <c r="H12351" s="41">
        <v>2.2996373332184739E-4</v>
      </c>
      <c r="I12351" s="42">
        <v>223.84154629578282</v>
      </c>
      <c r="J12351" s="41">
        <v>2.3972222222222225E-4</v>
      </c>
      <c r="K12351" s="42">
        <v>5.7176331988482252</v>
      </c>
      <c r="L12351" s="41">
        <v>2.2996373332184739E-4</v>
      </c>
      <c r="M12351" s="42">
        <v>5.4131456281105716</v>
      </c>
    </row>
    <row r="12352" spans="1:13" x14ac:dyDescent="0.2">
      <c r="A12352" s="84">
        <v>360</v>
      </c>
      <c r="B12352" s="85">
        <v>45675</v>
      </c>
      <c r="C12352" s="105">
        <v>14.89</v>
      </c>
      <c r="F12352" s="96">
        <v>2.37</v>
      </c>
      <c r="G12352" s="91">
        <v>8.6300000000000008</v>
      </c>
      <c r="H12352" s="41">
        <v>2.2996373332184739E-4</v>
      </c>
      <c r="I12352" s="42">
        <v>223.89302173344154</v>
      </c>
      <c r="J12352" s="41">
        <v>2.3972222222222225E-4</v>
      </c>
      <c r="K12352" s="42">
        <v>5.7178729210704473</v>
      </c>
      <c r="L12352" s="41">
        <v>2.2996373332184739E-4</v>
      </c>
      <c r="M12352" s="42">
        <v>5.4133755918438933</v>
      </c>
    </row>
    <row r="12353" spans="1:13" x14ac:dyDescent="0.2">
      <c r="A12353" s="84">
        <v>360</v>
      </c>
      <c r="B12353" s="85">
        <v>45676</v>
      </c>
      <c r="C12353" s="105">
        <v>14.89</v>
      </c>
      <c r="F12353" s="96">
        <v>2.37</v>
      </c>
      <c r="G12353" s="91">
        <v>8.6300000000000008</v>
      </c>
      <c r="H12353" s="41">
        <v>2.2996373332184739E-4</v>
      </c>
      <c r="I12353" s="42">
        <v>223.94450900858408</v>
      </c>
      <c r="J12353" s="41">
        <v>2.3972222222222225E-4</v>
      </c>
      <c r="K12353" s="42">
        <v>5.7181126432926694</v>
      </c>
      <c r="L12353" s="41">
        <v>2.2996373332184739E-4</v>
      </c>
      <c r="M12353" s="42">
        <v>5.4136055555772149</v>
      </c>
    </row>
    <row r="12354" spans="1:13" x14ac:dyDescent="0.2">
      <c r="A12354" s="84">
        <v>360</v>
      </c>
      <c r="B12354" s="85">
        <v>45677</v>
      </c>
      <c r="C12354" s="105">
        <v>14.89</v>
      </c>
      <c r="F12354" s="96">
        <v>2.36</v>
      </c>
      <c r="G12354" s="91">
        <v>8.625</v>
      </c>
      <c r="H12354" s="41">
        <v>2.2983584598246232E-4</v>
      </c>
      <c r="I12354" s="42">
        <v>223.99597948426521</v>
      </c>
      <c r="J12354" s="41">
        <v>2.3958333333333332E-4</v>
      </c>
      <c r="K12354" s="42">
        <v>5.7183522266260027</v>
      </c>
      <c r="L12354" s="41">
        <v>2.2983584598246232E-4</v>
      </c>
      <c r="M12354" s="42">
        <v>5.4138353914231976</v>
      </c>
    </row>
    <row r="12355" spans="1:13" x14ac:dyDescent="0.2">
      <c r="A12355" s="84">
        <v>360</v>
      </c>
      <c r="B12355" s="85">
        <v>45678</v>
      </c>
      <c r="C12355" s="105">
        <v>14.9</v>
      </c>
      <c r="F12355" s="96">
        <v>2.37</v>
      </c>
      <c r="G12355" s="91">
        <v>8.6349999999999998</v>
      </c>
      <c r="H12355" s="41">
        <v>2.3009161479103923E-4</v>
      </c>
      <c r="I12355" s="42">
        <v>224.04751908089145</v>
      </c>
      <c r="J12355" s="41">
        <v>2.398611111111111E-4</v>
      </c>
      <c r="K12355" s="42">
        <v>5.7185920877371137</v>
      </c>
      <c r="L12355" s="41">
        <v>2.3009161479103923E-4</v>
      </c>
      <c r="M12355" s="42">
        <v>5.4140654830379891</v>
      </c>
    </row>
    <row r="12356" spans="1:13" x14ac:dyDescent="0.2">
      <c r="A12356" s="84">
        <v>360</v>
      </c>
      <c r="B12356" s="85">
        <v>45679</v>
      </c>
      <c r="C12356" s="105">
        <v>14.92</v>
      </c>
      <c r="F12356" s="96">
        <v>2.38</v>
      </c>
      <c r="G12356" s="91">
        <v>8.65</v>
      </c>
      <c r="H12356" s="41">
        <v>2.3047522398522702E-4</v>
      </c>
      <c r="I12356" s="42">
        <v>224.09915648303496</v>
      </c>
      <c r="J12356" s="41">
        <v>2.4027777777777779E-4</v>
      </c>
      <c r="K12356" s="42">
        <v>5.7188323655148912</v>
      </c>
      <c r="L12356" s="41">
        <v>2.3047522398522702E-4</v>
      </c>
      <c r="M12356" s="42">
        <v>5.4142959582619739</v>
      </c>
    </row>
    <row r="12357" spans="1:13" x14ac:dyDescent="0.2">
      <c r="A12357" s="84">
        <v>360</v>
      </c>
      <c r="B12357" s="85">
        <v>45680</v>
      </c>
      <c r="C12357" s="105">
        <v>14.93</v>
      </c>
      <c r="F12357" s="96">
        <v>2.37</v>
      </c>
      <c r="G12357" s="91">
        <v>8.65</v>
      </c>
      <c r="H12357" s="41">
        <v>2.3047522398522702E-4</v>
      </c>
      <c r="I12357" s="42">
        <v>224.15080578632029</v>
      </c>
      <c r="J12357" s="41">
        <v>2.4027777777777779E-4</v>
      </c>
      <c r="K12357" s="42">
        <v>5.7190726432926686</v>
      </c>
      <c r="L12357" s="41">
        <v>2.3047522398522702E-4</v>
      </c>
      <c r="M12357" s="42">
        <v>5.4145264334859586</v>
      </c>
    </row>
    <row r="12358" spans="1:13" x14ac:dyDescent="0.2">
      <c r="A12358" s="84">
        <v>360</v>
      </c>
      <c r="B12358" s="85">
        <v>45681</v>
      </c>
      <c r="C12358" s="105">
        <v>14.9</v>
      </c>
      <c r="F12358" s="96">
        <v>2.36</v>
      </c>
      <c r="G12358" s="91">
        <v>8.6300000000000008</v>
      </c>
      <c r="H12358" s="41">
        <v>2.2996373332184739E-4</v>
      </c>
      <c r="I12358" s="42">
        <v>224.20235234244601</v>
      </c>
      <c r="J12358" s="41">
        <v>2.3972222222222225E-4</v>
      </c>
      <c r="K12358" s="42">
        <v>5.7193123655148908</v>
      </c>
      <c r="L12358" s="41">
        <v>2.2996373332184739E-4</v>
      </c>
      <c r="M12358" s="42">
        <v>5.4147563972192803</v>
      </c>
    </row>
    <row r="12359" spans="1:13" x14ac:dyDescent="0.2">
      <c r="A12359" s="84">
        <v>360</v>
      </c>
      <c r="B12359" s="85">
        <v>45682</v>
      </c>
      <c r="C12359" s="105">
        <v>14.9</v>
      </c>
      <c r="F12359" s="96">
        <v>2.36</v>
      </c>
      <c r="G12359" s="91">
        <v>8.6300000000000008</v>
      </c>
      <c r="H12359" s="41">
        <v>2.2996373332184739E-4</v>
      </c>
      <c r="I12359" s="42">
        <v>224.25391075241021</v>
      </c>
      <c r="J12359" s="41">
        <v>2.3972222222222225E-4</v>
      </c>
      <c r="K12359" s="42">
        <v>5.7195520877371129</v>
      </c>
      <c r="L12359" s="41">
        <v>2.2996373332184739E-4</v>
      </c>
      <c r="M12359" s="42">
        <v>5.4149863609526019</v>
      </c>
    </row>
    <row r="12360" spans="1:13" x14ac:dyDescent="0.2">
      <c r="A12360" s="84">
        <v>360</v>
      </c>
      <c r="B12360" s="85">
        <v>45683</v>
      </c>
      <c r="C12360" s="105">
        <v>14.9</v>
      </c>
      <c r="F12360" s="96">
        <v>2.36</v>
      </c>
      <c r="G12360" s="91">
        <v>8.6300000000000008</v>
      </c>
      <c r="H12360" s="41">
        <v>2.2996373332184739E-4</v>
      </c>
      <c r="I12360" s="42">
        <v>224.30548101893885</v>
      </c>
      <c r="J12360" s="41">
        <v>2.3972222222222225E-4</v>
      </c>
      <c r="K12360" s="42">
        <v>5.719791809959335</v>
      </c>
      <c r="L12360" s="41">
        <v>2.2996373332184739E-4</v>
      </c>
      <c r="M12360" s="42">
        <v>5.4152163246859235</v>
      </c>
    </row>
    <row r="12361" spans="1:13" x14ac:dyDescent="0.2">
      <c r="A12361" s="84">
        <v>360</v>
      </c>
      <c r="B12361" s="85">
        <v>45684</v>
      </c>
      <c r="C12361" s="105">
        <v>14.93</v>
      </c>
      <c r="F12361" s="96">
        <v>2.37</v>
      </c>
      <c r="G12361" s="91">
        <v>8.65</v>
      </c>
      <c r="H12361" s="41">
        <v>2.3047522398522702E-4</v>
      </c>
      <c r="I12361" s="42">
        <v>224.3571778749178</v>
      </c>
      <c r="J12361" s="41">
        <v>2.4027777777777779E-4</v>
      </c>
      <c r="K12361" s="42">
        <v>5.7200320877371125</v>
      </c>
      <c r="L12361" s="41">
        <v>2.3047522398522702E-4</v>
      </c>
      <c r="M12361" s="42">
        <v>5.4154467999099083</v>
      </c>
    </row>
    <row r="12362" spans="1:13" x14ac:dyDescent="0.2">
      <c r="A12362" s="84">
        <v>360</v>
      </c>
      <c r="B12362" s="85">
        <v>45685</v>
      </c>
      <c r="C12362" s="105">
        <v>15</v>
      </c>
      <c r="F12362" s="96">
        <v>2.37</v>
      </c>
      <c r="G12362" s="91">
        <v>8.6850000000000005</v>
      </c>
      <c r="H12362" s="41">
        <v>2.3137010675955416E-4</v>
      </c>
      <c r="I12362" s="42">
        <v>224.409087419115</v>
      </c>
      <c r="J12362" s="41">
        <v>2.4125000000000001E-4</v>
      </c>
      <c r="K12362" s="42">
        <v>5.7202733377371127</v>
      </c>
      <c r="L12362" s="41">
        <v>2.3137010675955416E-4</v>
      </c>
      <c r="M12362" s="42">
        <v>5.4156781700166681</v>
      </c>
    </row>
    <row r="12363" spans="1:13" x14ac:dyDescent="0.2">
      <c r="A12363" s="84">
        <v>360</v>
      </c>
      <c r="B12363" s="85">
        <v>45686</v>
      </c>
      <c r="C12363" s="105">
        <v>15.01</v>
      </c>
      <c r="F12363" s="96">
        <v>2.39</v>
      </c>
      <c r="G12363" s="91">
        <v>8.6999999999999993</v>
      </c>
      <c r="H12363" s="41">
        <v>2.3175353997850756E-4</v>
      </c>
      <c r="I12363" s="42">
        <v>224.46109501952773</v>
      </c>
      <c r="J12363" s="41">
        <v>2.4166666666666664E-4</v>
      </c>
      <c r="K12363" s="42">
        <v>5.7205150044037794</v>
      </c>
      <c r="L12363" s="41">
        <v>2.3175353997850756E-4</v>
      </c>
      <c r="M12363" s="42">
        <v>5.4159099235566464</v>
      </c>
    </row>
    <row r="12364" spans="1:13" x14ac:dyDescent="0.2">
      <c r="A12364" s="84">
        <v>360</v>
      </c>
      <c r="B12364" s="85">
        <v>45687</v>
      </c>
      <c r="C12364" s="105">
        <v>15.02</v>
      </c>
      <c r="F12364" s="96">
        <v>2.38</v>
      </c>
      <c r="G12364" s="91">
        <v>8.6999999999999993</v>
      </c>
      <c r="H12364" s="41">
        <v>2.3175353997850756E-4</v>
      </c>
      <c r="I12364" s="42">
        <v>224.51311467288596</v>
      </c>
      <c r="J12364" s="41">
        <v>2.4166666666666664E-4</v>
      </c>
      <c r="K12364" s="42">
        <v>5.7207566710704461</v>
      </c>
      <c r="L12364" s="41">
        <v>2.3175353997850756E-4</v>
      </c>
      <c r="M12364" s="42">
        <v>5.4161416770966246</v>
      </c>
    </row>
    <row r="12365" spans="1:13" x14ac:dyDescent="0.2">
      <c r="A12365" s="84">
        <v>360</v>
      </c>
      <c r="B12365" s="85">
        <v>45688</v>
      </c>
      <c r="C12365" s="105">
        <v>15.02</v>
      </c>
      <c r="F12365" s="96">
        <v>2.36</v>
      </c>
      <c r="G12365" s="91">
        <v>8.69</v>
      </c>
      <c r="H12365" s="41">
        <v>2.3149792369570044E-4</v>
      </c>
      <c r="I12365" s="42">
        <v>224.5650889927752</v>
      </c>
      <c r="J12365" s="41">
        <v>2.4138888888888889E-4</v>
      </c>
      <c r="K12365" s="42">
        <v>5.7209980599593351</v>
      </c>
      <c r="L12365" s="41">
        <v>2.3149792369570044E-4</v>
      </c>
      <c r="M12365" s="42">
        <v>5.4163731750203201</v>
      </c>
    </row>
    <row r="12366" spans="1:13" x14ac:dyDescent="0.2">
      <c r="A12366" s="84">
        <v>360</v>
      </c>
      <c r="B12366" s="85">
        <v>45689</v>
      </c>
      <c r="C12366" s="105">
        <v>15.02</v>
      </c>
      <c r="F12366" s="96">
        <v>2.36</v>
      </c>
      <c r="G12366" s="91">
        <v>8.69</v>
      </c>
      <c r="H12366" s="41">
        <v>2.3149792369570044E-4</v>
      </c>
      <c r="I12366" s="42">
        <v>224.61707534461158</v>
      </c>
      <c r="J12366" s="41">
        <v>2.4138888888888889E-4</v>
      </c>
      <c r="K12366" s="42">
        <v>5.7212394488482241</v>
      </c>
      <c r="L12366" s="41">
        <v>2.3149792369570044E-4</v>
      </c>
      <c r="M12366" s="42">
        <v>5.4166046729440156</v>
      </c>
    </row>
    <row r="12367" spans="1:13" x14ac:dyDescent="0.2">
      <c r="A12367" s="84">
        <v>360</v>
      </c>
      <c r="B12367" s="85">
        <v>45690</v>
      </c>
      <c r="C12367" s="105">
        <v>15.02</v>
      </c>
      <c r="F12367" s="96">
        <v>2.36</v>
      </c>
      <c r="G12367" s="91">
        <v>8.69</v>
      </c>
      <c r="H12367" s="41">
        <v>2.3149792369570044E-4</v>
      </c>
      <c r="I12367" s="42">
        <v>224.66907373118045</v>
      </c>
      <c r="J12367" s="41">
        <v>2.4138888888888889E-4</v>
      </c>
      <c r="K12367" s="42">
        <v>5.7214808377371131</v>
      </c>
      <c r="L12367" s="41">
        <v>2.3149792369570044E-4</v>
      </c>
      <c r="M12367" s="42">
        <v>5.4168361708677111</v>
      </c>
    </row>
    <row r="12368" spans="1:13" x14ac:dyDescent="0.2">
      <c r="A12368" s="84">
        <v>360</v>
      </c>
      <c r="B12368" s="85">
        <v>45691</v>
      </c>
      <c r="C12368" s="105">
        <v>15.03</v>
      </c>
      <c r="F12368" s="96">
        <v>2.36</v>
      </c>
      <c r="G12368" s="91">
        <v>8.6950000000000003</v>
      </c>
      <c r="H12368" s="41">
        <v>2.3162573476853687E-4</v>
      </c>
      <c r="I12368" s="42">
        <v>224.7211128704632</v>
      </c>
      <c r="J12368" s="41">
        <v>2.4152777777777779E-4</v>
      </c>
      <c r="K12368" s="42">
        <v>5.721722365514891</v>
      </c>
      <c r="L12368" s="41">
        <v>2.3162573476853687E-4</v>
      </c>
      <c r="M12368" s="42">
        <v>5.4170677966024794</v>
      </c>
    </row>
    <row r="12369" spans="1:13" x14ac:dyDescent="0.2">
      <c r="A12369" s="84">
        <v>360</v>
      </c>
      <c r="B12369" s="85">
        <v>45692</v>
      </c>
      <c r="C12369" s="105">
        <v>14.99</v>
      </c>
      <c r="F12369" s="96">
        <v>2.2999999999999998</v>
      </c>
      <c r="G12369" s="91">
        <v>8.6449999999999996</v>
      </c>
      <c r="H12369" s="41">
        <v>2.3034736012239598E-4</v>
      </c>
      <c r="I12369" s="42">
        <v>224.77287678557667</v>
      </c>
      <c r="J12369" s="41">
        <v>2.4013888888888888E-4</v>
      </c>
      <c r="K12369" s="42">
        <v>5.7219625044037796</v>
      </c>
      <c r="L12369" s="41">
        <v>2.3034736012239598E-4</v>
      </c>
      <c r="M12369" s="42">
        <v>5.4172981439626016</v>
      </c>
    </row>
    <row r="12370" spans="1:13" x14ac:dyDescent="0.2">
      <c r="A12370" s="84">
        <v>360</v>
      </c>
      <c r="B12370" s="85">
        <v>45693</v>
      </c>
      <c r="C12370" s="105">
        <v>14.95</v>
      </c>
      <c r="F12370" s="96">
        <v>2.3199999999999998</v>
      </c>
      <c r="G12370" s="91">
        <v>8.6349999999999998</v>
      </c>
      <c r="H12370" s="41">
        <v>2.3009161479103923E-4</v>
      </c>
      <c r="I12370" s="42">
        <v>224.82459513975749</v>
      </c>
      <c r="J12370" s="41">
        <v>2.398611111111111E-4</v>
      </c>
      <c r="K12370" s="42">
        <v>5.7222023655148906</v>
      </c>
      <c r="L12370" s="41">
        <v>2.3009161479103923E-4</v>
      </c>
      <c r="M12370" s="42">
        <v>5.417528235577393</v>
      </c>
    </row>
    <row r="12371" spans="1:13" x14ac:dyDescent="0.2">
      <c r="A12371" s="84">
        <v>360</v>
      </c>
      <c r="B12371" s="85">
        <v>45694</v>
      </c>
      <c r="C12371" s="105">
        <v>14.8</v>
      </c>
      <c r="F12371" s="96">
        <v>2.3199999999999998</v>
      </c>
      <c r="G12371" s="91">
        <v>8.56</v>
      </c>
      <c r="H12371" s="41">
        <v>2.2817277616682397E-4</v>
      </c>
      <c r="I12371" s="42">
        <v>224.87589399178111</v>
      </c>
      <c r="J12371" s="41">
        <v>2.3777777777777778E-4</v>
      </c>
      <c r="K12371" s="42">
        <v>5.7224401432926681</v>
      </c>
      <c r="L12371" s="41">
        <v>2.2817277616682397E-4</v>
      </c>
      <c r="M12371" s="42">
        <v>5.4177564083535596</v>
      </c>
    </row>
    <row r="12372" spans="1:13" x14ac:dyDescent="0.2">
      <c r="A12372" s="84">
        <v>360</v>
      </c>
      <c r="B12372" s="85">
        <v>45695</v>
      </c>
      <c r="C12372" s="105">
        <v>14.79</v>
      </c>
      <c r="F12372" s="96">
        <v>2.3199999999999998</v>
      </c>
      <c r="G12372" s="91">
        <v>8.5549999999999997</v>
      </c>
      <c r="H12372" s="41">
        <v>2.2804480659255333E-4</v>
      </c>
      <c r="I12372" s="42">
        <v>224.9271757715338</v>
      </c>
      <c r="J12372" s="41">
        <v>2.3763888888888888E-4</v>
      </c>
      <c r="K12372" s="42">
        <v>5.7226777821815569</v>
      </c>
      <c r="L12372" s="41">
        <v>2.2804480659255333E-4</v>
      </c>
      <c r="M12372" s="42">
        <v>5.4179844531601518</v>
      </c>
    </row>
    <row r="12373" spans="1:13" x14ac:dyDescent="0.2">
      <c r="A12373" s="84">
        <v>360</v>
      </c>
      <c r="B12373" s="85">
        <v>45696</v>
      </c>
      <c r="C12373" s="105">
        <v>14.79</v>
      </c>
      <c r="F12373" s="96">
        <v>2.3199999999999998</v>
      </c>
      <c r="G12373" s="91">
        <v>8.5549999999999997</v>
      </c>
      <c r="H12373" s="41">
        <v>2.2804480659255333E-4</v>
      </c>
      <c r="I12373" s="42">
        <v>224.97846924583001</v>
      </c>
      <c r="J12373" s="41">
        <v>2.3763888888888888E-4</v>
      </c>
      <c r="K12373" s="42">
        <v>5.7229154210704456</v>
      </c>
      <c r="L12373" s="41">
        <v>2.2804480659255333E-4</v>
      </c>
      <c r="M12373" s="42">
        <v>5.4182124979667439</v>
      </c>
    </row>
    <row r="12374" spans="1:13" x14ac:dyDescent="0.2">
      <c r="A12374" s="84">
        <v>360</v>
      </c>
      <c r="B12374" s="85">
        <v>45697</v>
      </c>
      <c r="C12374" s="105">
        <v>14.79</v>
      </c>
      <c r="F12374" s="96">
        <v>2.3199999999999998</v>
      </c>
      <c r="G12374" s="91">
        <v>8.5549999999999997</v>
      </c>
      <c r="H12374" s="41">
        <v>2.2804480659255333E-4</v>
      </c>
      <c r="I12374" s="42">
        <v>225.02977441733665</v>
      </c>
      <c r="J12374" s="41">
        <v>2.3763888888888888E-4</v>
      </c>
      <c r="K12374" s="42">
        <v>5.7231530599593343</v>
      </c>
      <c r="L12374" s="41">
        <v>2.2804480659255333E-4</v>
      </c>
      <c r="M12374" s="42">
        <v>5.418440542773336</v>
      </c>
    </row>
    <row r="12375" spans="1:13" x14ac:dyDescent="0.2">
      <c r="A12375" s="84">
        <v>360</v>
      </c>
      <c r="B12375" s="85">
        <v>45698</v>
      </c>
      <c r="C12375" s="105">
        <v>14.83</v>
      </c>
      <c r="F12375" s="96">
        <v>2.35</v>
      </c>
      <c r="G12375" s="91">
        <v>8.59</v>
      </c>
      <c r="H12375" s="41">
        <v>2.2894047020560748E-4</v>
      </c>
      <c r="I12375" s="42">
        <v>225.08129283970203</v>
      </c>
      <c r="J12375" s="41">
        <v>2.386111111111111E-4</v>
      </c>
      <c r="K12375" s="42">
        <v>5.7233916710704458</v>
      </c>
      <c r="L12375" s="41">
        <v>2.2894047020560748E-4</v>
      </c>
      <c r="M12375" s="42">
        <v>5.4186694832435416</v>
      </c>
    </row>
    <row r="12376" spans="1:13" x14ac:dyDescent="0.2">
      <c r="A12376" s="84">
        <v>360</v>
      </c>
      <c r="B12376" s="85">
        <v>45699</v>
      </c>
      <c r="C12376" s="105">
        <v>14.91</v>
      </c>
      <c r="F12376" s="96">
        <v>2.37</v>
      </c>
      <c r="G12376" s="91">
        <v>8.64</v>
      </c>
      <c r="H12376" s="41">
        <v>2.3021949039114808E-4</v>
      </c>
      <c r="I12376" s="42">
        <v>225.13311094023618</v>
      </c>
      <c r="J12376" s="41">
        <v>2.4000000000000001E-4</v>
      </c>
      <c r="K12376" s="42">
        <v>5.7236316710704456</v>
      </c>
      <c r="L12376" s="41">
        <v>2.3021949039114808E-4</v>
      </c>
      <c r="M12376" s="42">
        <v>5.418899702733933</v>
      </c>
    </row>
    <row r="12377" spans="1:13" x14ac:dyDescent="0.2">
      <c r="A12377" s="84">
        <v>360</v>
      </c>
      <c r="B12377" s="85">
        <v>45700</v>
      </c>
      <c r="C12377" s="105">
        <v>14.93</v>
      </c>
      <c r="F12377" s="96">
        <v>2.42</v>
      </c>
      <c r="G12377" s="91">
        <v>8.6750000000000007</v>
      </c>
      <c r="H12377" s="41">
        <v>2.3111445529466756E-4</v>
      </c>
      <c r="I12377" s="42">
        <v>225.18514245653992</v>
      </c>
      <c r="J12377" s="41">
        <v>2.4097222222222225E-4</v>
      </c>
      <c r="K12377" s="42">
        <v>5.7238726432926681</v>
      </c>
      <c r="L12377" s="41">
        <v>2.3111445529466756E-4</v>
      </c>
      <c r="M12377" s="42">
        <v>5.4191308171892274</v>
      </c>
    </row>
    <row r="12378" spans="1:13" x14ac:dyDescent="0.2">
      <c r="A12378" s="84">
        <v>360</v>
      </c>
      <c r="B12378" s="85">
        <v>45701</v>
      </c>
      <c r="C12378" s="105">
        <v>14.94</v>
      </c>
      <c r="F12378" s="96">
        <v>2.36</v>
      </c>
      <c r="G12378" s="91">
        <v>8.65</v>
      </c>
      <c r="H12378" s="41">
        <v>2.3047522398522702E-4</v>
      </c>
      <c r="I12378" s="42">
        <v>225.23704205268575</v>
      </c>
      <c r="J12378" s="41">
        <v>2.4027777777777779E-4</v>
      </c>
      <c r="K12378" s="42">
        <v>5.7241129210704456</v>
      </c>
      <c r="L12378" s="41">
        <v>2.3047522398522702E-4</v>
      </c>
      <c r="M12378" s="42">
        <v>5.4193612924132122</v>
      </c>
    </row>
    <row r="12379" spans="1:13" x14ac:dyDescent="0.2">
      <c r="A12379" s="84">
        <v>360</v>
      </c>
      <c r="B12379" s="85">
        <v>45702</v>
      </c>
      <c r="C12379" s="105">
        <v>14.96</v>
      </c>
      <c r="F12379" s="96">
        <v>2.35</v>
      </c>
      <c r="G12379" s="91">
        <v>8.6550000000000011</v>
      </c>
      <c r="H12379" s="41">
        <v>2.3060308198052937E-4</v>
      </c>
      <c r="I12379" s="42">
        <v>225.28898240875927</v>
      </c>
      <c r="J12379" s="41">
        <v>2.4041666666666669E-4</v>
      </c>
      <c r="K12379" s="42">
        <v>5.7243533377371119</v>
      </c>
      <c r="L12379" s="41">
        <v>2.3060308198052937E-4</v>
      </c>
      <c r="M12379" s="42">
        <v>5.4195918954951932</v>
      </c>
    </row>
    <row r="12380" spans="1:13" x14ac:dyDescent="0.2">
      <c r="A12380" s="84">
        <v>360</v>
      </c>
      <c r="B12380" s="85">
        <v>45703</v>
      </c>
      <c r="C12380" s="105">
        <v>14.96</v>
      </c>
      <c r="F12380" s="96">
        <v>2.35</v>
      </c>
      <c r="G12380" s="91">
        <v>8.6550000000000011</v>
      </c>
      <c r="H12380" s="41">
        <v>2.3060308198052937E-4</v>
      </c>
      <c r="I12380" s="42">
        <v>225.34093474243898</v>
      </c>
      <c r="J12380" s="41">
        <v>2.4041666666666669E-4</v>
      </c>
      <c r="K12380" s="42">
        <v>5.7245937544037782</v>
      </c>
      <c r="L12380" s="41">
        <v>2.3060308198052937E-4</v>
      </c>
      <c r="M12380" s="42">
        <v>5.4198224985771741</v>
      </c>
    </row>
    <row r="12381" spans="1:13" x14ac:dyDescent="0.2">
      <c r="A12381" s="84">
        <v>360</v>
      </c>
      <c r="B12381" s="85">
        <v>45704</v>
      </c>
      <c r="C12381" s="105">
        <v>14.96</v>
      </c>
      <c r="F12381" s="96">
        <v>2.35</v>
      </c>
      <c r="G12381" s="91">
        <v>8.6550000000000011</v>
      </c>
      <c r="H12381" s="41">
        <v>2.3060308198052937E-4</v>
      </c>
      <c r="I12381" s="42">
        <v>225.39289905648695</v>
      </c>
      <c r="J12381" s="41">
        <v>2.4041666666666669E-4</v>
      </c>
      <c r="K12381" s="42">
        <v>5.7248341710704445</v>
      </c>
      <c r="L12381" s="41">
        <v>2.3060308198052937E-4</v>
      </c>
      <c r="M12381" s="42">
        <v>5.4200531016591551</v>
      </c>
    </row>
    <row r="12382" spans="1:13" x14ac:dyDescent="0.2">
      <c r="A12382" s="84">
        <v>360</v>
      </c>
      <c r="B12382" s="85">
        <v>45705</v>
      </c>
      <c r="C12382" s="105">
        <v>14.95</v>
      </c>
      <c r="F12382" s="96">
        <v>2.35</v>
      </c>
      <c r="G12382" s="91">
        <v>8.65</v>
      </c>
      <c r="H12382" s="41">
        <v>2.3047522398522702E-4</v>
      </c>
      <c r="I12382" s="42">
        <v>225.44484653538169</v>
      </c>
      <c r="J12382" s="41">
        <v>2.4027777777777779E-4</v>
      </c>
      <c r="K12382" s="42">
        <v>5.7250744488482219</v>
      </c>
      <c r="L12382" s="41">
        <v>2.3047522398522702E-4</v>
      </c>
      <c r="M12382" s="42">
        <v>5.4202835768831399</v>
      </c>
    </row>
    <row r="12383" spans="1:13" x14ac:dyDescent="0.2">
      <c r="A12383" s="84">
        <v>360</v>
      </c>
      <c r="B12383" s="85">
        <v>45706</v>
      </c>
      <c r="C12383" s="105">
        <v>14.98</v>
      </c>
      <c r="F12383" s="96">
        <v>2.35</v>
      </c>
      <c r="G12383" s="91">
        <v>8.6650000000000009</v>
      </c>
      <c r="H12383" s="41">
        <v>2.3085878036988028E-4</v>
      </c>
      <c r="I12383" s="42">
        <v>225.49689245769352</v>
      </c>
      <c r="J12383" s="41">
        <v>2.4069444444444447E-4</v>
      </c>
      <c r="K12383" s="42">
        <v>5.7253151432926668</v>
      </c>
      <c r="L12383" s="41">
        <v>2.3085878036988028E-4</v>
      </c>
      <c r="M12383" s="42">
        <v>5.4205144356635095</v>
      </c>
    </row>
    <row r="12384" spans="1:13" x14ac:dyDescent="0.2">
      <c r="A12384" s="84">
        <v>360</v>
      </c>
      <c r="B12384" s="85">
        <v>45707</v>
      </c>
      <c r="C12384" s="105">
        <v>14.95</v>
      </c>
      <c r="F12384" s="96">
        <v>2.36</v>
      </c>
      <c r="G12384" s="91">
        <v>8.6549999999999994</v>
      </c>
      <c r="H12384" s="41">
        <v>2.3060308198052937E-4</v>
      </c>
      <c r="I12384" s="42">
        <v>225.54889273607131</v>
      </c>
      <c r="J12384" s="41">
        <v>2.4041666666666664E-4</v>
      </c>
      <c r="K12384" s="42">
        <v>5.7255555599593331</v>
      </c>
      <c r="L12384" s="41">
        <v>2.3060308198052937E-4</v>
      </c>
      <c r="M12384" s="42">
        <v>5.4207450387454905</v>
      </c>
    </row>
    <row r="12385" spans="1:13" x14ac:dyDescent="0.2">
      <c r="A12385" s="84">
        <v>360</v>
      </c>
      <c r="B12385" s="85">
        <v>45708</v>
      </c>
      <c r="C12385" s="105">
        <v>14.93</v>
      </c>
      <c r="F12385" s="96">
        <v>2.36</v>
      </c>
      <c r="G12385" s="91">
        <v>8.6449999999999996</v>
      </c>
      <c r="H12385" s="41">
        <v>2.3034736012239598E-4</v>
      </c>
      <c r="I12385" s="42">
        <v>225.60084732809159</v>
      </c>
      <c r="J12385" s="41">
        <v>2.4013888888888888E-4</v>
      </c>
      <c r="K12385" s="42">
        <v>5.7257956988482217</v>
      </c>
      <c r="L12385" s="41">
        <v>2.3034736012239598E-4</v>
      </c>
      <c r="M12385" s="42">
        <v>5.4209753861056127</v>
      </c>
    </row>
    <row r="12386" spans="1:13" x14ac:dyDescent="0.2">
      <c r="A12386" s="84">
        <v>360</v>
      </c>
      <c r="B12386" s="85">
        <v>45709</v>
      </c>
      <c r="C12386" s="105">
        <v>14.79</v>
      </c>
      <c r="F12386" s="96">
        <v>2.35</v>
      </c>
      <c r="G12386" s="91">
        <v>8.57</v>
      </c>
      <c r="H12386" s="41">
        <v>2.2842869768391338E-4</v>
      </c>
      <c r="I12386" s="42">
        <v>225.65238103584312</v>
      </c>
      <c r="J12386" s="41">
        <v>2.3805555555555556E-4</v>
      </c>
      <c r="K12386" s="42">
        <v>5.7260337544037769</v>
      </c>
      <c r="L12386" s="41">
        <v>2.2842869768391338E-4</v>
      </c>
      <c r="M12386" s="42">
        <v>5.421203814803297</v>
      </c>
    </row>
    <row r="12387" spans="1:13" x14ac:dyDescent="0.2">
      <c r="A12387" s="84">
        <v>360</v>
      </c>
      <c r="B12387" s="85">
        <v>45710</v>
      </c>
      <c r="C12387" s="105">
        <v>14.79</v>
      </c>
      <c r="F12387" s="96">
        <v>2.35</v>
      </c>
      <c r="G12387" s="91">
        <v>8.57</v>
      </c>
      <c r="H12387" s="41">
        <v>2.2842869768391338E-4</v>
      </c>
      <c r="I12387" s="42">
        <v>225.70392651537242</v>
      </c>
      <c r="J12387" s="41">
        <v>2.3805555555555556E-4</v>
      </c>
      <c r="K12387" s="42">
        <v>5.7262718099593322</v>
      </c>
      <c r="L12387" s="41">
        <v>2.2842869768391338E-4</v>
      </c>
      <c r="M12387" s="42">
        <v>5.4214322435009805</v>
      </c>
    </row>
    <row r="12388" spans="1:13" x14ac:dyDescent="0.2">
      <c r="A12388" s="84">
        <v>360</v>
      </c>
      <c r="B12388" s="85">
        <v>45711</v>
      </c>
      <c r="C12388" s="105">
        <v>14.79</v>
      </c>
      <c r="F12388" s="96">
        <v>2.35</v>
      </c>
      <c r="G12388" s="91">
        <v>8.57</v>
      </c>
      <c r="H12388" s="41">
        <v>2.2842869768391338E-4</v>
      </c>
      <c r="I12388" s="42">
        <v>225.75548376936848</v>
      </c>
      <c r="J12388" s="41">
        <v>2.3805555555555556E-4</v>
      </c>
      <c r="K12388" s="42">
        <v>5.7265098655148874</v>
      </c>
      <c r="L12388" s="41">
        <v>2.2842869768391338E-4</v>
      </c>
      <c r="M12388" s="42">
        <v>5.421660672198664</v>
      </c>
    </row>
    <row r="12389" spans="1:13" x14ac:dyDescent="0.2">
      <c r="A12389" s="84">
        <v>360</v>
      </c>
      <c r="B12389" s="85">
        <v>45712</v>
      </c>
      <c r="C12389" s="105">
        <v>14.81</v>
      </c>
      <c r="F12389" s="96">
        <v>2.37</v>
      </c>
      <c r="G12389" s="91">
        <v>8.59</v>
      </c>
      <c r="H12389" s="41">
        <v>2.2894047020560748E-4</v>
      </c>
      <c r="I12389" s="42">
        <v>225.80716833597413</v>
      </c>
      <c r="J12389" s="41">
        <v>2.386111111111111E-4</v>
      </c>
      <c r="K12389" s="42">
        <v>5.7267484766259988</v>
      </c>
      <c r="L12389" s="41">
        <v>2.2894047020560748E-4</v>
      </c>
      <c r="M12389" s="42">
        <v>5.4218896126688696</v>
      </c>
    </row>
    <row r="12390" spans="1:13" x14ac:dyDescent="0.2">
      <c r="A12390" s="84">
        <v>360</v>
      </c>
      <c r="B12390" s="85">
        <v>45713</v>
      </c>
      <c r="C12390" s="105">
        <v>14.91</v>
      </c>
      <c r="F12390" s="96">
        <v>2.35</v>
      </c>
      <c r="G12390" s="91">
        <v>8.6300000000000008</v>
      </c>
      <c r="H12390" s="41">
        <v>2.2996373332184739E-4</v>
      </c>
      <c r="I12390" s="42">
        <v>225.8590957954155</v>
      </c>
      <c r="J12390" s="41">
        <v>2.3972222222222225E-4</v>
      </c>
      <c r="K12390" s="42">
        <v>5.726988198848221</v>
      </c>
      <c r="L12390" s="41">
        <v>2.2996373332184739E-4</v>
      </c>
      <c r="M12390" s="42">
        <v>5.4221195764021912</v>
      </c>
    </row>
    <row r="12391" spans="1:13" x14ac:dyDescent="0.2">
      <c r="A12391" s="84">
        <v>360</v>
      </c>
      <c r="B12391" s="85">
        <v>45714</v>
      </c>
      <c r="C12391" s="105">
        <v>14.93</v>
      </c>
      <c r="F12391" s="96">
        <v>2.37</v>
      </c>
      <c r="G12391" s="91">
        <v>8.65</v>
      </c>
      <c r="H12391" s="41">
        <v>2.3047522398522702E-4</v>
      </c>
      <c r="I12391" s="42">
        <v>225.91115072110804</v>
      </c>
      <c r="J12391" s="41">
        <v>2.4027777777777779E-4</v>
      </c>
      <c r="K12391" s="42">
        <v>5.7272284766259984</v>
      </c>
      <c r="L12391" s="41">
        <v>2.3047522398522702E-4</v>
      </c>
      <c r="M12391" s="42">
        <v>5.4223500516261769</v>
      </c>
    </row>
    <row r="12392" spans="1:13" x14ac:dyDescent="0.2">
      <c r="A12392" s="84">
        <v>360</v>
      </c>
      <c r="B12392" s="85">
        <v>45715</v>
      </c>
      <c r="C12392" s="105">
        <v>14.93</v>
      </c>
      <c r="F12392" s="96">
        <v>2.37</v>
      </c>
      <c r="G12392" s="91">
        <v>8.65</v>
      </c>
      <c r="H12392" s="41">
        <v>2.3047522398522702E-4</v>
      </c>
      <c r="I12392" s="42">
        <v>225.96321764417124</v>
      </c>
      <c r="J12392" s="41">
        <v>2.4027777777777779E-4</v>
      </c>
      <c r="K12392" s="42">
        <v>5.7274687544037759</v>
      </c>
      <c r="L12392" s="41">
        <v>2.3047522398522702E-4</v>
      </c>
      <c r="M12392" s="42">
        <v>5.4225805268501617</v>
      </c>
    </row>
    <row r="12393" spans="1:13" x14ac:dyDescent="0.2">
      <c r="A12393" s="84">
        <v>360</v>
      </c>
      <c r="B12393" s="85">
        <v>45716</v>
      </c>
      <c r="C12393" s="105">
        <v>14.92</v>
      </c>
      <c r="F12393" s="96">
        <v>2.36</v>
      </c>
      <c r="G12393" s="91">
        <v>8.64</v>
      </c>
      <c r="H12393" s="41">
        <v>2.3021949039114808E-4</v>
      </c>
      <c r="I12393" s="42">
        <v>226.01523878098442</v>
      </c>
      <c r="J12393" s="41">
        <v>2.4000000000000001E-4</v>
      </c>
      <c r="K12393" s="42">
        <v>5.7277087544037757</v>
      </c>
      <c r="L12393" s="41">
        <v>2.3021949039114808E-4</v>
      </c>
      <c r="M12393" s="42">
        <v>5.422810746340553</v>
      </c>
    </row>
    <row r="12394" spans="1:13" x14ac:dyDescent="0.2">
      <c r="A12394" s="84">
        <v>360</v>
      </c>
      <c r="B12394" s="85">
        <v>45717</v>
      </c>
      <c r="C12394" s="105">
        <v>14.92</v>
      </c>
      <c r="F12394" s="96">
        <v>2.36</v>
      </c>
      <c r="G12394" s="91">
        <v>8.64</v>
      </c>
      <c r="H12394" s="41">
        <v>2.3021949039114808E-4</v>
      </c>
      <c r="I12394" s="42">
        <v>226.06727189407721</v>
      </c>
      <c r="J12394" s="41">
        <v>2.4000000000000001E-4</v>
      </c>
      <c r="K12394" s="42">
        <v>5.7279487544037755</v>
      </c>
      <c r="L12394" s="41">
        <v>2.3021949039114808E-4</v>
      </c>
      <c r="M12394" s="42">
        <v>5.4230409658309444</v>
      </c>
    </row>
    <row r="12395" spans="1:13" x14ac:dyDescent="0.2">
      <c r="A12395" s="84">
        <v>360</v>
      </c>
      <c r="B12395" s="85">
        <v>45718</v>
      </c>
      <c r="C12395" s="105">
        <v>14.92</v>
      </c>
      <c r="F12395" s="96">
        <v>2.36</v>
      </c>
      <c r="G12395" s="91">
        <v>8.64</v>
      </c>
      <c r="H12395" s="41">
        <v>2.3021949039114808E-4</v>
      </c>
      <c r="I12395" s="42">
        <v>226.11931698620677</v>
      </c>
      <c r="J12395" s="41">
        <v>2.4000000000000001E-4</v>
      </c>
      <c r="K12395" s="42">
        <v>5.7281887544037753</v>
      </c>
      <c r="L12395" s="41">
        <v>2.3021949039114808E-4</v>
      </c>
      <c r="M12395" s="42">
        <v>5.4232711853213358</v>
      </c>
    </row>
    <row r="12396" spans="1:13" x14ac:dyDescent="0.2">
      <c r="A12396" s="84">
        <v>360</v>
      </c>
      <c r="B12396" s="85">
        <v>45719</v>
      </c>
      <c r="C12396" s="105">
        <v>14.93</v>
      </c>
      <c r="F12396" s="96">
        <v>2.34</v>
      </c>
      <c r="G12396" s="91">
        <v>8.6349999999999998</v>
      </c>
      <c r="H12396" s="41">
        <v>2.3009161479103923E-4</v>
      </c>
      <c r="I12396" s="42">
        <v>226.17134514498758</v>
      </c>
      <c r="J12396" s="41">
        <v>2.398611111111111E-4</v>
      </c>
      <c r="K12396" s="42">
        <v>5.7284286155148862</v>
      </c>
      <c r="L12396" s="41">
        <v>2.3009161479103923E-4</v>
      </c>
      <c r="M12396" s="42">
        <v>5.4235012769361273</v>
      </c>
    </row>
    <row r="12397" spans="1:13" x14ac:dyDescent="0.2">
      <c r="A12397" s="84">
        <v>360</v>
      </c>
      <c r="B12397" s="85">
        <v>45720</v>
      </c>
      <c r="C12397" s="105">
        <v>14.91</v>
      </c>
      <c r="F12397" s="96">
        <v>2.34</v>
      </c>
      <c r="G12397" s="91">
        <v>8.625</v>
      </c>
      <c r="H12397" s="41">
        <v>2.2983584598246232E-4</v>
      </c>
      <c r="I12397" s="42">
        <v>226.22332742743598</v>
      </c>
      <c r="J12397" s="41">
        <v>2.3958333333333332E-4</v>
      </c>
      <c r="K12397" s="42">
        <v>5.7286681988482195</v>
      </c>
      <c r="L12397" s="41">
        <v>2.2983584598246232E-4</v>
      </c>
      <c r="M12397" s="42">
        <v>5.42373111278211</v>
      </c>
    </row>
    <row r="12398" spans="1:13" x14ac:dyDescent="0.2">
      <c r="A12398" s="84">
        <v>360</v>
      </c>
      <c r="B12398" s="85">
        <v>45721</v>
      </c>
      <c r="C12398" s="105">
        <v>14.89</v>
      </c>
      <c r="F12398" s="96">
        <v>2.34</v>
      </c>
      <c r="G12398" s="91">
        <v>8.6150000000000002</v>
      </c>
      <c r="H12398" s="41">
        <v>2.2958005369222434E-4</v>
      </c>
      <c r="I12398" s="42">
        <v>226.27526379109321</v>
      </c>
      <c r="J12398" s="41">
        <v>2.3930555555555557E-4</v>
      </c>
      <c r="K12398" s="42">
        <v>5.7289075044037752</v>
      </c>
      <c r="L12398" s="41">
        <v>2.2958005369222434E-4</v>
      </c>
      <c r="M12398" s="42">
        <v>5.4239606928358022</v>
      </c>
    </row>
    <row r="12399" spans="1:13" x14ac:dyDescent="0.2">
      <c r="A12399" s="84">
        <v>360</v>
      </c>
      <c r="B12399" s="85">
        <v>45722</v>
      </c>
      <c r="C12399" s="105">
        <v>14.76</v>
      </c>
      <c r="F12399" s="96">
        <v>2.2999999999999998</v>
      </c>
      <c r="G12399" s="91">
        <v>8.5299999999999994</v>
      </c>
      <c r="H12399" s="41">
        <v>2.2740487053996006E-4</v>
      </c>
      <c r="I12399" s="42">
        <v>226.32671988816202</v>
      </c>
      <c r="J12399" s="41">
        <v>2.3694444444444444E-4</v>
      </c>
      <c r="K12399" s="42">
        <v>5.7291444488482197</v>
      </c>
      <c r="L12399" s="41">
        <v>2.2740487053996006E-4</v>
      </c>
      <c r="M12399" s="42">
        <v>5.4241880977063417</v>
      </c>
    </row>
    <row r="12400" spans="1:13" x14ac:dyDescent="0.2">
      <c r="A12400" s="84">
        <v>360</v>
      </c>
      <c r="B12400" s="85">
        <v>45723</v>
      </c>
      <c r="C12400" s="105">
        <v>14.74</v>
      </c>
      <c r="F12400" s="96">
        <v>2.3199999999999998</v>
      </c>
      <c r="G12400" s="91">
        <v>8.5299999999999994</v>
      </c>
      <c r="H12400" s="41">
        <v>2.2740487053996006E-4</v>
      </c>
      <c r="I12400" s="42">
        <v>226.37818768659793</v>
      </c>
      <c r="J12400" s="41">
        <v>2.3694444444444444E-4</v>
      </c>
      <c r="K12400" s="42">
        <v>5.7293813932926643</v>
      </c>
      <c r="L12400" s="41">
        <v>2.2740487053996006E-4</v>
      </c>
      <c r="M12400" s="42">
        <v>5.4244155025768812</v>
      </c>
    </row>
    <row r="12401" spans="1:13" x14ac:dyDescent="0.2">
      <c r="A12401" s="84">
        <v>360</v>
      </c>
      <c r="B12401" s="85">
        <v>45724</v>
      </c>
      <c r="C12401" s="105">
        <v>14.74</v>
      </c>
      <c r="F12401" s="96">
        <v>2.3199999999999998</v>
      </c>
      <c r="G12401" s="91">
        <v>8.5299999999999994</v>
      </c>
      <c r="H12401" s="41">
        <v>2.2740487053996006E-4</v>
      </c>
      <c r="I12401" s="42">
        <v>226.42966718906186</v>
      </c>
      <c r="J12401" s="41">
        <v>2.3694444444444444E-4</v>
      </c>
      <c r="K12401" s="42">
        <v>5.7296183377371088</v>
      </c>
      <c r="L12401" s="41">
        <v>2.2740487053996006E-4</v>
      </c>
      <c r="M12401" s="42">
        <v>5.4246429074474207</v>
      </c>
    </row>
    <row r="12402" spans="1:13" x14ac:dyDescent="0.2">
      <c r="A12402" s="84">
        <v>360</v>
      </c>
      <c r="B12402" s="85">
        <v>45725</v>
      </c>
      <c r="C12402" s="105">
        <v>14.74</v>
      </c>
      <c r="F12402" s="96">
        <v>2.3199999999999998</v>
      </c>
      <c r="G12402" s="91">
        <v>8.5299999999999994</v>
      </c>
      <c r="H12402" s="41">
        <v>2.2740487053996006E-4</v>
      </c>
      <c r="I12402" s="42">
        <v>226.4811583982154</v>
      </c>
      <c r="J12402" s="41">
        <v>2.3694444444444444E-4</v>
      </c>
      <c r="K12402" s="42">
        <v>5.7298552821815534</v>
      </c>
      <c r="L12402" s="41">
        <v>2.2740487053996006E-4</v>
      </c>
      <c r="M12402" s="42">
        <v>5.4248703123179602</v>
      </c>
    </row>
    <row r="12403" spans="1:13" x14ac:dyDescent="0.2">
      <c r="A12403" s="84">
        <v>360</v>
      </c>
      <c r="B12403" s="85">
        <v>45726</v>
      </c>
      <c r="C12403" s="105">
        <v>14.76</v>
      </c>
      <c r="F12403" s="96">
        <v>2.34</v>
      </c>
      <c r="G12403" s="91">
        <v>8.5500000000000007</v>
      </c>
      <c r="H12403" s="41">
        <v>2.2791683114009587E-4</v>
      </c>
      <c r="I12403" s="42">
        <v>226.53277726615045</v>
      </c>
      <c r="J12403" s="41">
        <v>2.3750000000000003E-4</v>
      </c>
      <c r="K12403" s="42">
        <v>5.7300927821815533</v>
      </c>
      <c r="L12403" s="41">
        <v>2.2791683114009587E-4</v>
      </c>
      <c r="M12403" s="42">
        <v>5.4250982291490999</v>
      </c>
    </row>
    <row r="12404" spans="1:13" x14ac:dyDescent="0.2">
      <c r="A12404" s="84">
        <v>360</v>
      </c>
      <c r="B12404" s="85">
        <v>45727</v>
      </c>
      <c r="C12404" s="105">
        <v>14.84</v>
      </c>
      <c r="F12404" s="96">
        <v>2.37</v>
      </c>
      <c r="G12404" s="91">
        <v>8.6050000000000004</v>
      </c>
      <c r="H12404" s="41">
        <v>2.2932423791588441E-4</v>
      </c>
      <c r="I12404" s="42">
        <v>226.58472672265998</v>
      </c>
      <c r="J12404" s="41">
        <v>2.3902777777777778E-4</v>
      </c>
      <c r="K12404" s="42">
        <v>5.7303318099593312</v>
      </c>
      <c r="L12404" s="41">
        <v>2.2932423791588441E-4</v>
      </c>
      <c r="M12404" s="42">
        <v>5.4253275533870156</v>
      </c>
    </row>
    <row r="12405" spans="1:13" x14ac:dyDescent="0.2">
      <c r="A12405" s="84">
        <v>360</v>
      </c>
      <c r="B12405" s="85">
        <v>45728</v>
      </c>
      <c r="C12405" s="105">
        <v>14.84</v>
      </c>
      <c r="F12405" s="96">
        <v>2.36</v>
      </c>
      <c r="G12405" s="91">
        <v>8.6</v>
      </c>
      <c r="H12405" s="41">
        <v>2.2919632121909395E-4</v>
      </c>
      <c r="I12405" s="42">
        <v>226.63665910846925</v>
      </c>
      <c r="J12405" s="41">
        <v>2.3888888888888888E-4</v>
      </c>
      <c r="K12405" s="42">
        <v>5.7305706988482203</v>
      </c>
      <c r="L12405" s="41">
        <v>2.2919632121909395E-4</v>
      </c>
      <c r="M12405" s="42">
        <v>5.4255567497082344</v>
      </c>
    </row>
    <row r="12406" spans="1:13" x14ac:dyDescent="0.2">
      <c r="A12406" s="84">
        <v>360</v>
      </c>
      <c r="B12406" s="85">
        <v>45729</v>
      </c>
      <c r="C12406" s="105">
        <v>14.83</v>
      </c>
      <c r="F12406" s="96">
        <v>2.36</v>
      </c>
      <c r="G12406" s="91">
        <v>8.5950000000000006</v>
      </c>
      <c r="H12406" s="41">
        <v>2.2906839864922368E-4</v>
      </c>
      <c r="I12406" s="42">
        <v>226.68857440504644</v>
      </c>
      <c r="J12406" s="41">
        <v>2.3875000000000003E-4</v>
      </c>
      <c r="K12406" s="42">
        <v>5.7308094488482206</v>
      </c>
      <c r="L12406" s="41">
        <v>2.2906839864922368E-4</v>
      </c>
      <c r="M12406" s="42">
        <v>5.4257858181068839</v>
      </c>
    </row>
    <row r="12407" spans="1:13" x14ac:dyDescent="0.2">
      <c r="A12407" s="84">
        <v>360</v>
      </c>
      <c r="B12407" s="85">
        <v>45730</v>
      </c>
      <c r="C12407" s="105">
        <v>14.81</v>
      </c>
      <c r="F12407" s="96">
        <v>2.37</v>
      </c>
      <c r="G12407" s="91">
        <v>8.59</v>
      </c>
      <c r="H12407" s="41">
        <v>2.2894047020560748E-4</v>
      </c>
      <c r="I12407" s="42">
        <v>226.74047259386097</v>
      </c>
      <c r="J12407" s="41">
        <v>2.386111111111111E-4</v>
      </c>
      <c r="K12407" s="42">
        <v>5.7310480599593321</v>
      </c>
      <c r="L12407" s="41">
        <v>2.2894047020560748E-4</v>
      </c>
      <c r="M12407" s="42">
        <v>5.4260147585770895</v>
      </c>
    </row>
    <row r="12408" spans="1:13" x14ac:dyDescent="0.2">
      <c r="A12408" s="84">
        <v>360</v>
      </c>
      <c r="B12408" s="85">
        <v>45731</v>
      </c>
      <c r="C12408" s="105">
        <v>14.81</v>
      </c>
      <c r="F12408" s="96">
        <v>2.37</v>
      </c>
      <c r="G12408" s="91">
        <v>8.59</v>
      </c>
      <c r="H12408" s="41">
        <v>2.2894047020560748E-4</v>
      </c>
      <c r="I12408" s="42">
        <v>226.79238266427126</v>
      </c>
      <c r="J12408" s="41">
        <v>2.386111111111111E-4</v>
      </c>
      <c r="K12408" s="42">
        <v>5.7312866710704435</v>
      </c>
      <c r="L12408" s="41">
        <v>2.2894047020560748E-4</v>
      </c>
      <c r="M12408" s="42">
        <v>5.4262436990472951</v>
      </c>
    </row>
    <row r="12409" spans="1:13" x14ac:dyDescent="0.2">
      <c r="A12409" s="84">
        <v>360</v>
      </c>
      <c r="B12409" s="85">
        <v>45732</v>
      </c>
      <c r="C12409" s="105">
        <v>14.81</v>
      </c>
      <c r="F12409" s="96">
        <v>2.37</v>
      </c>
      <c r="G12409" s="91">
        <v>8.59</v>
      </c>
      <c r="H12409" s="41">
        <v>2.2894047020560748E-4</v>
      </c>
      <c r="I12409" s="42">
        <v>226.84430461899746</v>
      </c>
      <c r="J12409" s="41">
        <v>2.386111111111111E-4</v>
      </c>
      <c r="K12409" s="42">
        <v>5.731525282181555</v>
      </c>
      <c r="L12409" s="41">
        <v>2.2894047020560748E-4</v>
      </c>
      <c r="M12409" s="42">
        <v>5.4264726395175007</v>
      </c>
    </row>
    <row r="12410" spans="1:13" x14ac:dyDescent="0.2">
      <c r="A12410" s="84">
        <v>360</v>
      </c>
      <c r="B12410" s="85">
        <v>45733</v>
      </c>
      <c r="C12410" s="105">
        <v>14.81</v>
      </c>
      <c r="F12410" s="96">
        <v>2.37</v>
      </c>
      <c r="G12410" s="91">
        <v>8.59</v>
      </c>
      <c r="H12410" s="41">
        <v>2.2894047020560748E-4</v>
      </c>
      <c r="I12410" s="42">
        <v>226.8962384607604</v>
      </c>
      <c r="J12410" s="41">
        <v>2.386111111111111E-4</v>
      </c>
      <c r="K12410" s="42">
        <v>5.7317638932926664</v>
      </c>
      <c r="L12410" s="41">
        <v>2.2894047020560748E-4</v>
      </c>
      <c r="M12410" s="42">
        <v>5.4267015799877063</v>
      </c>
    </row>
    <row r="12411" spans="1:13" x14ac:dyDescent="0.2">
      <c r="A12411" s="84">
        <v>360</v>
      </c>
      <c r="B12411" s="85">
        <v>45734</v>
      </c>
      <c r="C12411" s="105">
        <v>14.8</v>
      </c>
      <c r="F12411" s="96">
        <v>2.34</v>
      </c>
      <c r="G12411" s="91">
        <v>8.57</v>
      </c>
      <c r="H12411" s="41">
        <v>2.2842869768391338E-4</v>
      </c>
      <c r="I12411" s="42">
        <v>226.94806807302137</v>
      </c>
      <c r="J12411" s="41">
        <v>2.3805555555555556E-4</v>
      </c>
      <c r="K12411" s="42">
        <v>5.7320019488482217</v>
      </c>
      <c r="L12411" s="41">
        <v>2.2842869768391338E-4</v>
      </c>
      <c r="M12411" s="42">
        <v>5.4269300086853907</v>
      </c>
    </row>
    <row r="12412" spans="1:13" x14ac:dyDescent="0.2">
      <c r="A12412" s="84">
        <v>360</v>
      </c>
      <c r="B12412" s="85">
        <v>45735</v>
      </c>
      <c r="C12412" s="105">
        <v>14.77</v>
      </c>
      <c r="F12412" s="96">
        <v>2.36</v>
      </c>
      <c r="G12412" s="91">
        <v>8.5649999999999995</v>
      </c>
      <c r="H12412" s="41">
        <v>2.2830073986379595E-4</v>
      </c>
      <c r="I12412" s="42">
        <v>226.9998804848731</v>
      </c>
      <c r="J12412" s="41">
        <v>2.3791666666666666E-4</v>
      </c>
      <c r="K12412" s="42">
        <v>5.7322398655148881</v>
      </c>
      <c r="L12412" s="41">
        <v>2.2830073986379595E-4</v>
      </c>
      <c r="M12412" s="42">
        <v>5.4271583094252547</v>
      </c>
    </row>
    <row r="12413" spans="1:13" x14ac:dyDescent="0.2">
      <c r="A12413" s="84">
        <v>360</v>
      </c>
      <c r="B12413" s="85">
        <v>45736</v>
      </c>
      <c r="C12413" s="105">
        <v>14.73</v>
      </c>
      <c r="F12413" s="96">
        <v>2.34</v>
      </c>
      <c r="G12413" s="91">
        <v>8.5350000000000001</v>
      </c>
      <c r="H12413" s="41">
        <v>2.2753286950982776E-4</v>
      </c>
      <c r="I12413" s="42">
        <v>227.05153041905822</v>
      </c>
      <c r="J12413" s="41">
        <v>2.3708333333333334E-4</v>
      </c>
      <c r="K12413" s="42">
        <v>5.7324769488482215</v>
      </c>
      <c r="L12413" s="41">
        <v>2.2753286950982776E-4</v>
      </c>
      <c r="M12413" s="42">
        <v>5.4273858422947647</v>
      </c>
    </row>
    <row r="12414" spans="1:13" x14ac:dyDescent="0.2">
      <c r="A12414" s="84">
        <v>360</v>
      </c>
      <c r="B12414" s="85">
        <v>45737</v>
      </c>
      <c r="C12414" s="105">
        <v>14.61</v>
      </c>
      <c r="F12414" s="96">
        <v>2.34</v>
      </c>
      <c r="G12414" s="91">
        <v>8.4749999999999996</v>
      </c>
      <c r="H12414" s="41">
        <v>2.2599649362819996E-4</v>
      </c>
      <c r="I12414" s="42">
        <v>227.10284326880586</v>
      </c>
      <c r="J12414" s="41">
        <v>2.3541666666666665E-4</v>
      </c>
      <c r="K12414" s="42">
        <v>5.7327123655148879</v>
      </c>
      <c r="L12414" s="41">
        <v>2.2599649362819996E-4</v>
      </c>
      <c r="M12414" s="42">
        <v>5.4276118387883932</v>
      </c>
    </row>
    <row r="12415" spans="1:13" x14ac:dyDescent="0.2">
      <c r="A12415" s="84">
        <v>360</v>
      </c>
      <c r="B12415" s="85">
        <v>45738</v>
      </c>
      <c r="C12415" s="105">
        <v>14.61</v>
      </c>
      <c r="F12415" s="96">
        <v>2.34</v>
      </c>
      <c r="G12415" s="91">
        <v>8.4749999999999996</v>
      </c>
      <c r="H12415" s="41">
        <v>2.2599649362819996E-4</v>
      </c>
      <c r="I12415" s="42">
        <v>227.15416771507759</v>
      </c>
      <c r="J12415" s="41">
        <v>2.3541666666666665E-4</v>
      </c>
      <c r="K12415" s="42">
        <v>5.7329477821815544</v>
      </c>
      <c r="L12415" s="41">
        <v>2.2599649362819996E-4</v>
      </c>
      <c r="M12415" s="42">
        <v>5.4278378352820216</v>
      </c>
    </row>
    <row r="12416" spans="1:13" x14ac:dyDescent="0.2">
      <c r="A12416" s="84">
        <v>360</v>
      </c>
      <c r="B12416" s="85">
        <v>45739</v>
      </c>
      <c r="C12416" s="105">
        <v>14.61</v>
      </c>
      <c r="F12416" s="96">
        <v>2.34</v>
      </c>
      <c r="G12416" s="91">
        <v>8.4749999999999996</v>
      </c>
      <c r="H12416" s="41">
        <v>2.2599649362819996E-4</v>
      </c>
      <c r="I12416" s="42">
        <v>227.20550376049422</v>
      </c>
      <c r="J12416" s="41">
        <v>2.3541666666666665E-4</v>
      </c>
      <c r="K12416" s="42">
        <v>5.7331831988482209</v>
      </c>
      <c r="L12416" s="41">
        <v>2.2599649362819996E-4</v>
      </c>
      <c r="M12416" s="42">
        <v>5.42806383177565</v>
      </c>
    </row>
    <row r="12417" spans="1:13" x14ac:dyDescent="0.2">
      <c r="A12417" s="84">
        <v>360</v>
      </c>
      <c r="B12417" s="85">
        <v>45740</v>
      </c>
      <c r="C12417" s="105">
        <v>14.6</v>
      </c>
      <c r="F12417" s="96">
        <v>2.36</v>
      </c>
      <c r="G12417" s="91">
        <v>8.48</v>
      </c>
      <c r="H12417" s="41">
        <v>2.2612455731541026E-4</v>
      </c>
      <c r="I12417" s="42">
        <v>227.25688050445169</v>
      </c>
      <c r="J12417" s="41">
        <v>2.3555555555555556E-4</v>
      </c>
      <c r="K12417" s="42">
        <v>5.7334187544037762</v>
      </c>
      <c r="L12417" s="41">
        <v>2.2612455731541026E-4</v>
      </c>
      <c r="M12417" s="42">
        <v>5.4282899563329652</v>
      </c>
    </row>
    <row r="12418" spans="1:13" x14ac:dyDescent="0.2">
      <c r="A12418" s="84">
        <v>360</v>
      </c>
      <c r="B12418" s="85">
        <v>45741</v>
      </c>
      <c r="C12418" s="105">
        <v>14.65</v>
      </c>
      <c r="F12418" s="96">
        <v>2.33</v>
      </c>
      <c r="G12418" s="91">
        <v>8.49</v>
      </c>
      <c r="H12418" s="41">
        <v>2.263806670319557E-4</v>
      </c>
      <c r="I12418" s="42">
        <v>227.30832706864788</v>
      </c>
      <c r="J12418" s="41">
        <v>2.3583333333333334E-4</v>
      </c>
      <c r="K12418" s="42">
        <v>5.7336545877371092</v>
      </c>
      <c r="L12418" s="41">
        <v>2.263806670319557E-4</v>
      </c>
      <c r="M12418" s="42">
        <v>5.4285163369999969</v>
      </c>
    </row>
    <row r="12419" spans="1:13" x14ac:dyDescent="0.2">
      <c r="A12419" s="84">
        <v>360</v>
      </c>
      <c r="B12419" s="85">
        <v>45742</v>
      </c>
      <c r="C12419" s="105">
        <v>14.7</v>
      </c>
      <c r="F12419" s="96">
        <v>2.33</v>
      </c>
      <c r="G12419" s="91">
        <v>8.5150000000000006</v>
      </c>
      <c r="H12419" s="41">
        <v>2.2702083834458264E-4</v>
      </c>
      <c r="I12419" s="42">
        <v>227.35993079562172</v>
      </c>
      <c r="J12419" s="41">
        <v>2.365277777777778E-4</v>
      </c>
      <c r="K12419" s="42">
        <v>5.7338911155148873</v>
      </c>
      <c r="L12419" s="41">
        <v>2.2702083834458264E-4</v>
      </c>
      <c r="M12419" s="42">
        <v>5.4287433578383411</v>
      </c>
    </row>
    <row r="12420" spans="1:13" x14ac:dyDescent="0.2">
      <c r="A12420" s="84">
        <v>360</v>
      </c>
      <c r="B12420" s="85">
        <v>45743</v>
      </c>
      <c r="C12420" s="105">
        <v>14.72</v>
      </c>
      <c r="F12420" s="96">
        <v>2.34</v>
      </c>
      <c r="G12420" s="91">
        <v>8.5300000000000011</v>
      </c>
      <c r="H12420" s="41">
        <v>2.2740487053996006E-4</v>
      </c>
      <c r="I12420" s="42">
        <v>227.41163355125028</v>
      </c>
      <c r="J12420" s="41">
        <v>2.3694444444444446E-4</v>
      </c>
      <c r="K12420" s="42">
        <v>5.7341280599593318</v>
      </c>
      <c r="L12420" s="41">
        <v>2.2740487053996006E-4</v>
      </c>
      <c r="M12420" s="42">
        <v>5.4289707627088806</v>
      </c>
    </row>
    <row r="12421" spans="1:13" x14ac:dyDescent="0.2">
      <c r="A12421" s="84">
        <v>360</v>
      </c>
      <c r="B12421" s="85">
        <v>45744</v>
      </c>
      <c r="C12421" s="105">
        <v>14.72</v>
      </c>
      <c r="F12421" s="96">
        <v>2.3199999999999998</v>
      </c>
      <c r="G12421" s="91">
        <v>8.52</v>
      </c>
      <c r="H12421" s="41">
        <v>2.2714885495811465E-4</v>
      </c>
      <c r="I12421" s="42">
        <v>227.46328984341559</v>
      </c>
      <c r="J12421" s="41">
        <v>2.3666666666666665E-4</v>
      </c>
      <c r="K12421" s="42">
        <v>5.7343647266259987</v>
      </c>
      <c r="L12421" s="41">
        <v>2.2714885495811465E-4</v>
      </c>
      <c r="M12421" s="42">
        <v>5.4291979115638389</v>
      </c>
    </row>
    <row r="12422" spans="1:13" x14ac:dyDescent="0.2">
      <c r="A12422" s="84">
        <v>360</v>
      </c>
      <c r="B12422" s="85">
        <v>45745</v>
      </c>
      <c r="C12422" s="105">
        <v>14.72</v>
      </c>
      <c r="F12422" s="96">
        <v>2.3199999999999998</v>
      </c>
      <c r="G12422" s="91">
        <v>8.52</v>
      </c>
      <c r="H12422" s="41">
        <v>2.2714885495811465E-4</v>
      </c>
      <c r="I12422" s="42">
        <v>227.51495786924852</v>
      </c>
      <c r="J12422" s="41">
        <v>2.3666666666666665E-4</v>
      </c>
      <c r="K12422" s="42">
        <v>5.7346013932926656</v>
      </c>
      <c r="L12422" s="41">
        <v>2.2714885495811465E-4</v>
      </c>
      <c r="M12422" s="42">
        <v>5.4294250604187972</v>
      </c>
    </row>
    <row r="12423" spans="1:13" x14ac:dyDescent="0.2">
      <c r="A12423" s="84">
        <v>360</v>
      </c>
      <c r="B12423" s="85">
        <v>45746</v>
      </c>
      <c r="C12423" s="105">
        <v>14.72</v>
      </c>
      <c r="F12423" s="96">
        <v>2.3199999999999998</v>
      </c>
      <c r="G12423" s="91">
        <v>8.52</v>
      </c>
      <c r="H12423" s="41">
        <v>2.2714885495811465E-4</v>
      </c>
      <c r="I12423" s="42">
        <v>227.56663763141435</v>
      </c>
      <c r="J12423" s="41">
        <v>2.3666666666666665E-4</v>
      </c>
      <c r="K12423" s="42">
        <v>5.7348380599593325</v>
      </c>
      <c r="L12423" s="41">
        <v>2.2714885495811465E-4</v>
      </c>
      <c r="M12423" s="42">
        <v>5.4296522092737556</v>
      </c>
    </row>
    <row r="12424" spans="1:13" x14ac:dyDescent="0.2">
      <c r="A12424" s="84">
        <v>360</v>
      </c>
      <c r="B12424" s="85">
        <v>45747</v>
      </c>
      <c r="C12424" s="105">
        <v>14.75</v>
      </c>
      <c r="F12424" s="96">
        <v>2.33</v>
      </c>
      <c r="G12424" s="91">
        <v>8.5399999999999991</v>
      </c>
      <c r="H12424" s="41">
        <v>2.2766086259928819E-4</v>
      </c>
      <c r="I12424" s="42">
        <v>227.61844564843634</v>
      </c>
      <c r="J12424" s="41">
        <v>2.3722222222222219E-4</v>
      </c>
      <c r="K12424" s="42">
        <v>5.7350752821815547</v>
      </c>
      <c r="L12424" s="41">
        <v>2.2766086259928819E-4</v>
      </c>
      <c r="M12424" s="42">
        <v>5.4298798701363546</v>
      </c>
    </row>
    <row r="12425" spans="1:13" x14ac:dyDescent="0.2">
      <c r="A12425" s="84">
        <v>360</v>
      </c>
      <c r="B12425" s="85">
        <v>45748</v>
      </c>
      <c r="C12425" s="105">
        <v>14.97</v>
      </c>
      <c r="F12425" s="96">
        <v>2.25</v>
      </c>
      <c r="G12425" s="91">
        <v>8.61</v>
      </c>
      <c r="H12425" s="41">
        <v>2.2945214874003916E-4</v>
      </c>
      <c r="I12425" s="42">
        <v>227.67067318988325</v>
      </c>
      <c r="J12425" s="41">
        <v>2.3916666666666666E-4</v>
      </c>
      <c r="K12425" s="42">
        <v>5.7353144488482215</v>
      </c>
      <c r="L12425" s="41">
        <v>2.2945214874003916E-4</v>
      </c>
      <c r="M12425" s="42">
        <v>5.4301093222850945</v>
      </c>
    </row>
    <row r="12426" spans="1:13" x14ac:dyDescent="0.2">
      <c r="A12426" s="84">
        <v>360</v>
      </c>
      <c r="B12426" s="85">
        <v>45749</v>
      </c>
      <c r="C12426" s="105">
        <v>14.86</v>
      </c>
      <c r="F12426" s="96">
        <v>2.27</v>
      </c>
      <c r="G12426" s="91">
        <v>8.5649999999999995</v>
      </c>
      <c r="H12426" s="41">
        <v>2.2830073986379595E-4</v>
      </c>
      <c r="I12426" s="42">
        <v>227.72265057301777</v>
      </c>
      <c r="J12426" s="41">
        <v>2.3791666666666666E-4</v>
      </c>
      <c r="K12426" s="42">
        <v>5.7355523655148879</v>
      </c>
      <c r="L12426" s="41">
        <v>2.2830073986379595E-4</v>
      </c>
      <c r="M12426" s="42">
        <v>5.4303376230249585</v>
      </c>
    </row>
    <row r="12427" spans="1:13" x14ac:dyDescent="0.2">
      <c r="A12427" s="84">
        <v>360</v>
      </c>
      <c r="B12427" s="85">
        <v>45750</v>
      </c>
      <c r="C12427" s="105">
        <v>14.88</v>
      </c>
      <c r="F12427" s="96">
        <v>2.2400000000000002</v>
      </c>
      <c r="G12427" s="91">
        <v>8.56</v>
      </c>
      <c r="H12427" s="41">
        <v>2.2817277616682397E-4</v>
      </c>
      <c r="I12427" s="42">
        <v>227.77461068239509</v>
      </c>
      <c r="J12427" s="41">
        <v>2.3777777777777778E-4</v>
      </c>
      <c r="K12427" s="42">
        <v>5.7357901432926655</v>
      </c>
      <c r="L12427" s="41">
        <v>2.2817277616682397E-4</v>
      </c>
      <c r="M12427" s="42">
        <v>5.4305657958011251</v>
      </c>
    </row>
    <row r="12428" spans="1:13" x14ac:dyDescent="0.2">
      <c r="A12428" s="84">
        <v>360</v>
      </c>
      <c r="B12428" s="85">
        <v>45751</v>
      </c>
      <c r="C12428" s="105">
        <v>14.88</v>
      </c>
      <c r="F12428" s="96">
        <v>2.2200000000000002</v>
      </c>
      <c r="G12428" s="91">
        <v>8.5500000000000007</v>
      </c>
      <c r="H12428" s="41">
        <v>2.2791683114009587E-4</v>
      </c>
      <c r="I12428" s="42">
        <v>227.826524349876</v>
      </c>
      <c r="J12428" s="41">
        <v>2.3750000000000003E-4</v>
      </c>
      <c r="K12428" s="42">
        <v>5.7360276432926653</v>
      </c>
      <c r="L12428" s="41">
        <v>2.2791683114009587E-4</v>
      </c>
      <c r="M12428" s="42">
        <v>5.4307937126322656</v>
      </c>
    </row>
    <row r="12429" spans="1:13" x14ac:dyDescent="0.2">
      <c r="A12429" s="84">
        <v>360</v>
      </c>
      <c r="B12429" s="85">
        <v>45752</v>
      </c>
      <c r="C12429" s="105">
        <v>14.88</v>
      </c>
      <c r="F12429" s="96">
        <v>2.2200000000000002</v>
      </c>
      <c r="G12429" s="91">
        <f t="shared" ref="G12429" si="423">(C12429+F12429)/2</f>
        <v>8.5500000000000007</v>
      </c>
      <c r="H12429" s="41">
        <f t="shared" ref="H12429" si="424">((1+G12429/100)^(1/360))-1</f>
        <v>2.2791683114009587E-4</v>
      </c>
      <c r="I12429" s="42">
        <f t="shared" ref="I12429" si="425">I12428*(1+H12429)</f>
        <v>227.87844984935549</v>
      </c>
      <c r="J12429" s="41">
        <f t="shared" ref="J12429" si="426">((C12429+F12429)/2)/36000</f>
        <v>2.3750000000000003E-4</v>
      </c>
      <c r="K12429" s="42">
        <f t="shared" ref="K12429" si="427">K12428+J12429</f>
        <v>5.7362651432926652</v>
      </c>
      <c r="L12429" s="41">
        <f t="shared" ref="L12429" si="428">((1+G12429/100)^(1/360))-1</f>
        <v>2.2791683114009587E-4</v>
      </c>
      <c r="M12429" s="42">
        <f t="shared" ref="M12429" si="429">M12428+L12429</f>
        <v>5.4310216294634053</v>
      </c>
    </row>
    <row r="12430" spans="1:13" x14ac:dyDescent="0.2">
      <c r="A12430" s="84">
        <v>360</v>
      </c>
      <c r="B12430" s="85">
        <v>45753</v>
      </c>
      <c r="C12430" s="105">
        <v>14.88</v>
      </c>
      <c r="F12430" s="96">
        <v>2.2200000000000002</v>
      </c>
      <c r="G12430" s="91">
        <f t="shared" ref="G12430" si="430">(C12430+F12430)/2</f>
        <v>8.5500000000000007</v>
      </c>
      <c r="H12430" s="41">
        <f t="shared" ref="H12430" si="431">((1+G12430/100)^(1/360))-1</f>
        <v>2.2791683114009587E-4</v>
      </c>
      <c r="I12430" s="42">
        <f t="shared" ref="I12430" si="432">I12429*(1+H12430)</f>
        <v>227.93038718353029</v>
      </c>
      <c r="J12430" s="41">
        <f t="shared" ref="J12430" si="433">((C12430+F12430)/2)/36000</f>
        <v>2.3750000000000003E-4</v>
      </c>
      <c r="K12430" s="42">
        <f t="shared" ref="K12430" si="434">K12429+J12430</f>
        <v>5.7365026432926651</v>
      </c>
      <c r="L12430" s="41">
        <f t="shared" ref="L12430" si="435">((1+G12430/100)^(1/360))-1</f>
        <v>2.2791683114009587E-4</v>
      </c>
      <c r="M12430" s="42">
        <f t="shared" ref="M12430" si="436">M12429+L12430</f>
        <v>5.4312495462945449</v>
      </c>
    </row>
    <row r="12431" spans="1:13" x14ac:dyDescent="0.2">
      <c r="A12431" s="84">
        <v>360</v>
      </c>
      <c r="B12431" s="85">
        <v>45754</v>
      </c>
      <c r="C12431" s="105">
        <v>14.85</v>
      </c>
      <c r="F12431" s="96">
        <v>2.2599999999999998</v>
      </c>
      <c r="G12431" s="91">
        <f t="shared" ref="G12431" si="437">(C12431+F12431)/2</f>
        <v>8.5549999999999997</v>
      </c>
      <c r="H12431" s="41">
        <f t="shared" ref="H12431" si="438">((1+G12431/100)^(1/360))-1</f>
        <v>2.2804480659255333E-4</v>
      </c>
      <c r="I12431" s="42">
        <f t="shared" ref="I12431" si="439">I12430*(1+H12431)</f>
        <v>227.98236552459213</v>
      </c>
      <c r="J12431" s="41">
        <f t="shared" ref="J12431" si="440">((C12431+F12431)/2)/36000</f>
        <v>2.3763888888888888E-4</v>
      </c>
      <c r="K12431" s="42">
        <f t="shared" ref="K12431" si="441">K12430+J12431</f>
        <v>5.7367402821815539</v>
      </c>
      <c r="L12431" s="41">
        <f t="shared" ref="L12431" si="442">((1+G12431/100)^(1/360))-1</f>
        <v>2.2804480659255333E-4</v>
      </c>
      <c r="M12431" s="42">
        <f t="shared" ref="M12431" si="443">M12430+L12431</f>
        <v>5.431477591101137</v>
      </c>
    </row>
    <row r="12432" spans="1:13" x14ac:dyDescent="0.2">
      <c r="A12432" s="84">
        <v>360</v>
      </c>
      <c r="B12432" s="85">
        <v>45755</v>
      </c>
      <c r="C12432" s="105">
        <v>14.85</v>
      </c>
      <c r="D12432" s="195"/>
      <c r="F12432" s="96">
        <v>2.2599999999999998</v>
      </c>
      <c r="G12432" s="91">
        <f t="shared" ref="G12432" si="444">(C12432+F12432)/2</f>
        <v>8.5549999999999997</v>
      </c>
      <c r="H12432" s="41">
        <f t="shared" ref="H12432" si="445">((1+G12432/100)^(1/360))-1</f>
        <v>2.2804480659255333E-4</v>
      </c>
      <c r="I12432" s="42">
        <f t="shared" ref="I12432" si="446">I12431*(1+H12432)</f>
        <v>228.0343557190447</v>
      </c>
      <c r="J12432" s="41">
        <f t="shared" ref="J12432" si="447">((C12432+F12432)/2)/36000</f>
        <v>2.3763888888888888E-4</v>
      </c>
      <c r="K12432" s="42">
        <f t="shared" ref="K12432" si="448">K12431+J12432</f>
        <v>5.7369779210704426</v>
      </c>
      <c r="L12432" s="41">
        <f t="shared" ref="L12432" si="449">((1+G12432/100)^(1/360))-1</f>
        <v>2.2804480659255333E-4</v>
      </c>
      <c r="M12432" s="42">
        <f t="shared" ref="M12432" si="450">M12431+L12432</f>
        <v>5.4317056359077291</v>
      </c>
    </row>
    <row r="12433" spans="2:13" x14ac:dyDescent="0.2">
      <c r="B12433" s="198">
        <v>45756</v>
      </c>
      <c r="C12433" s="199">
        <v>14.87</v>
      </c>
      <c r="D12433" s="207"/>
      <c r="E12433"/>
      <c r="F12433" s="200">
        <v>2.29</v>
      </c>
      <c r="G12433" s="91">
        <f t="shared" ref="G12433:G12496" si="451">(C12433+F12433)/2</f>
        <v>8.58</v>
      </c>
      <c r="H12433" s="41">
        <f t="shared" ref="H12433:H12496" si="452">((1+G12433/100)^(1/360))-1</f>
        <v>2.2868459569536093E-4</v>
      </c>
      <c r="I12433" s="42">
        <f t="shared" ref="I12433:I12496" si="453">I12432*(1+H12433)</f>
        <v>228.08650366348695</v>
      </c>
      <c r="J12433" s="41">
        <f t="shared" ref="J12433:J12496" si="454">((C12433+F12433)/2)/36000</f>
        <v>2.3833333333333334E-4</v>
      </c>
      <c r="K12433" s="42">
        <f t="shared" ref="K12433:K12496" si="455">K12432+J12433</f>
        <v>5.7372162544037755</v>
      </c>
      <c r="L12433" s="41">
        <f t="shared" ref="L12433:L12496" si="456">((1+G12433/100)^(1/360))-1</f>
        <v>2.2868459569536093E-4</v>
      </c>
      <c r="M12433" s="42">
        <f t="shared" ref="M12433:M12496" si="457">M12432+L12433</f>
        <v>5.4319343205034247</v>
      </c>
    </row>
    <row r="12434" spans="2:13" x14ac:dyDescent="0.2">
      <c r="B12434" s="198">
        <v>45757</v>
      </c>
      <c r="C12434" s="199">
        <v>14.93</v>
      </c>
      <c r="D12434" s="207"/>
      <c r="E12434"/>
      <c r="F12434" s="200">
        <v>2.31</v>
      </c>
      <c r="G12434" s="91">
        <f t="shared" si="451"/>
        <v>8.6199999999999992</v>
      </c>
      <c r="H12434" s="41">
        <f t="shared" si="452"/>
        <v>2.2970795277288403E-4</v>
      </c>
      <c r="I12434" s="42">
        <f t="shared" si="453"/>
        <v>228.1388969472986</v>
      </c>
      <c r="J12434" s="41">
        <f t="shared" si="454"/>
        <v>2.3944444444444442E-4</v>
      </c>
      <c r="K12434" s="42">
        <f t="shared" si="455"/>
        <v>5.7374556988482199</v>
      </c>
      <c r="L12434" s="41">
        <f t="shared" si="456"/>
        <v>2.2970795277288403E-4</v>
      </c>
      <c r="M12434" s="42">
        <f t="shared" si="457"/>
        <v>5.4321640284561976</v>
      </c>
    </row>
    <row r="12435" spans="2:13" x14ac:dyDescent="0.2">
      <c r="B12435" s="198">
        <v>45758</v>
      </c>
      <c r="C12435" s="199">
        <v>14.96</v>
      </c>
      <c r="D12435" s="207"/>
      <c r="E12435"/>
      <c r="F12435" s="200">
        <v>2.31</v>
      </c>
      <c r="G12435" s="91">
        <f t="shared" si="451"/>
        <v>8.6349999999999998</v>
      </c>
      <c r="H12435" s="41">
        <f t="shared" si="452"/>
        <v>2.3009161479103923E-4</v>
      </c>
      <c r="I12435" s="42">
        <f t="shared" si="453"/>
        <v>228.19138979449386</v>
      </c>
      <c r="J12435" s="41">
        <f t="shared" si="454"/>
        <v>2.398611111111111E-4</v>
      </c>
      <c r="K12435" s="42">
        <f t="shared" si="455"/>
        <v>5.7376955599593309</v>
      </c>
      <c r="L12435" s="41">
        <f t="shared" si="456"/>
        <v>2.3009161479103923E-4</v>
      </c>
      <c r="M12435" s="42">
        <f t="shared" si="457"/>
        <v>5.4323941200709882</v>
      </c>
    </row>
    <row r="12436" spans="2:13" x14ac:dyDescent="0.2">
      <c r="B12436" s="198">
        <v>45759</v>
      </c>
      <c r="C12436" s="199">
        <v>14.96</v>
      </c>
      <c r="D12436" s="207"/>
      <c r="E12436"/>
      <c r="F12436" s="200">
        <v>2.31</v>
      </c>
      <c r="G12436" s="91">
        <f t="shared" si="451"/>
        <v>8.6349999999999998</v>
      </c>
      <c r="H12436" s="41">
        <f t="shared" si="452"/>
        <v>2.3009161479103923E-4</v>
      </c>
      <c r="I12436" s="42">
        <f t="shared" si="453"/>
        <v>228.24389471985307</v>
      </c>
      <c r="J12436" s="41">
        <f t="shared" si="454"/>
        <v>2.398611111111111E-4</v>
      </c>
      <c r="K12436" s="42">
        <f t="shared" si="455"/>
        <v>5.7379354210704419</v>
      </c>
      <c r="L12436" s="41">
        <f t="shared" si="456"/>
        <v>2.3009161479103923E-4</v>
      </c>
      <c r="M12436" s="42">
        <f t="shared" si="457"/>
        <v>5.4326242116857788</v>
      </c>
    </row>
    <row r="12437" spans="2:13" x14ac:dyDescent="0.2">
      <c r="B12437" s="198">
        <v>45760</v>
      </c>
      <c r="C12437" s="199">
        <v>14.96</v>
      </c>
      <c r="D12437" s="207"/>
      <c r="E12437"/>
      <c r="F12437" s="200">
        <v>2.31</v>
      </c>
      <c r="G12437" s="91">
        <f t="shared" si="451"/>
        <v>8.6349999999999998</v>
      </c>
      <c r="H12437" s="41">
        <f t="shared" si="452"/>
        <v>2.3009161479103923E-4</v>
      </c>
      <c r="I12437" s="42">
        <f t="shared" si="453"/>
        <v>228.29641172615536</v>
      </c>
      <c r="J12437" s="41">
        <f t="shared" si="454"/>
        <v>2.398611111111111E-4</v>
      </c>
      <c r="K12437" s="42">
        <f t="shared" si="455"/>
        <v>5.7381752821815528</v>
      </c>
      <c r="L12437" s="41">
        <f t="shared" si="456"/>
        <v>2.3009161479103923E-4</v>
      </c>
      <c r="M12437" s="42">
        <f t="shared" si="457"/>
        <v>5.4328543033005694</v>
      </c>
    </row>
    <row r="12438" spans="2:13" x14ac:dyDescent="0.2">
      <c r="B12438" s="198">
        <v>45761</v>
      </c>
      <c r="C12438" s="199">
        <v>15</v>
      </c>
      <c r="D12438" s="207"/>
      <c r="E12438"/>
      <c r="F12438" s="200">
        <v>2.3199999999999998</v>
      </c>
      <c r="G12438" s="91">
        <f t="shared" si="451"/>
        <v>8.66</v>
      </c>
      <c r="H12438" s="41">
        <f t="shared" si="452"/>
        <v>2.3073093410852508E-4</v>
      </c>
      <c r="I12438" s="42">
        <f t="shared" si="453"/>
        <v>228.34908677048657</v>
      </c>
      <c r="J12438" s="41">
        <f t="shared" si="454"/>
        <v>2.4055555555555557E-4</v>
      </c>
      <c r="K12438" s="42">
        <f t="shared" si="455"/>
        <v>5.7384158377371079</v>
      </c>
      <c r="L12438" s="41">
        <f t="shared" si="456"/>
        <v>2.3073093410852508E-4</v>
      </c>
      <c r="M12438" s="42">
        <f t="shared" si="457"/>
        <v>5.4330850342346775</v>
      </c>
    </row>
    <row r="12439" spans="2:13" x14ac:dyDescent="0.2">
      <c r="B12439" s="198">
        <v>45762</v>
      </c>
      <c r="C12439" s="199">
        <v>15.08</v>
      </c>
      <c r="D12439" s="207"/>
      <c r="E12439"/>
      <c r="F12439" s="200">
        <v>2.31</v>
      </c>
      <c r="G12439" s="91">
        <f t="shared" si="451"/>
        <v>8.6950000000000003</v>
      </c>
      <c r="H12439" s="41">
        <f t="shared" si="452"/>
        <v>2.3162573476853687E-4</v>
      </c>
      <c r="I12439" s="42">
        <f t="shared" si="453"/>
        <v>228.40197829549351</v>
      </c>
      <c r="J12439" s="41">
        <f t="shared" si="454"/>
        <v>2.4152777777777779E-4</v>
      </c>
      <c r="K12439" s="42">
        <f t="shared" si="455"/>
        <v>5.7386573655148858</v>
      </c>
      <c r="L12439" s="41">
        <f t="shared" si="456"/>
        <v>2.3162573476853687E-4</v>
      </c>
      <c r="M12439" s="42">
        <f t="shared" si="457"/>
        <v>5.4333166599694458</v>
      </c>
    </row>
    <row r="12440" spans="2:13" x14ac:dyDescent="0.2">
      <c r="B12440" s="198">
        <v>45763</v>
      </c>
      <c r="C12440" s="199">
        <v>15.05</v>
      </c>
      <c r="D12440" s="207"/>
      <c r="E12440"/>
      <c r="F12440" s="200">
        <v>2.29</v>
      </c>
      <c r="G12440" s="91">
        <f t="shared" si="451"/>
        <v>8.67</v>
      </c>
      <c r="H12440" s="41">
        <f t="shared" si="452"/>
        <v>2.3098662076503906E-4</v>
      </c>
      <c r="I12440" s="42">
        <f t="shared" si="453"/>
        <v>228.45473609663603</v>
      </c>
      <c r="J12440" s="41">
        <f t="shared" si="454"/>
        <v>2.4083333333333332E-4</v>
      </c>
      <c r="K12440" s="42">
        <f t="shared" si="455"/>
        <v>5.7388981988482195</v>
      </c>
      <c r="L12440" s="41">
        <f t="shared" si="456"/>
        <v>2.3098662076503906E-4</v>
      </c>
      <c r="M12440" s="42">
        <f t="shared" si="457"/>
        <v>5.4335476465902106</v>
      </c>
    </row>
    <row r="12441" spans="2:13" x14ac:dyDescent="0.2">
      <c r="B12441" s="198">
        <v>45764</v>
      </c>
      <c r="C12441" s="199">
        <v>15.05</v>
      </c>
      <c r="D12441" s="207"/>
      <c r="E12441"/>
      <c r="F12441" s="200">
        <v>2.29</v>
      </c>
      <c r="G12441" s="91">
        <f t="shared" si="451"/>
        <v>8.67</v>
      </c>
      <c r="H12441" s="41">
        <f t="shared" si="452"/>
        <v>2.3098662076503906E-4</v>
      </c>
      <c r="I12441" s="42">
        <f t="shared" si="453"/>
        <v>228.50750608412477</v>
      </c>
      <c r="J12441" s="41">
        <f t="shared" si="454"/>
        <v>2.4083333333333332E-4</v>
      </c>
      <c r="K12441" s="42">
        <f t="shared" si="455"/>
        <v>5.7391390321815532</v>
      </c>
      <c r="L12441" s="41">
        <f t="shared" si="456"/>
        <v>2.3098662076503906E-4</v>
      </c>
      <c r="M12441" s="42">
        <f t="shared" si="457"/>
        <v>5.4337786332109754</v>
      </c>
    </row>
    <row r="12442" spans="2:13" x14ac:dyDescent="0.2">
      <c r="B12442" s="198">
        <v>45765</v>
      </c>
      <c r="C12442" s="199">
        <v>15.05</v>
      </c>
      <c r="D12442" s="207"/>
      <c r="E12442"/>
      <c r="F12442" s="200">
        <v>2.29</v>
      </c>
      <c r="G12442" s="91">
        <f t="shared" si="451"/>
        <v>8.67</v>
      </c>
      <c r="H12442" s="41">
        <f t="shared" si="452"/>
        <v>2.3098662076503906E-4</v>
      </c>
      <c r="I12442" s="42">
        <f t="shared" si="453"/>
        <v>228.5602882607746</v>
      </c>
      <c r="J12442" s="41">
        <f t="shared" si="454"/>
        <v>2.4083333333333332E-4</v>
      </c>
      <c r="K12442" s="42">
        <f t="shared" si="455"/>
        <v>5.7393798655148869</v>
      </c>
      <c r="L12442" s="41">
        <f t="shared" si="456"/>
        <v>2.3098662076503906E-4</v>
      </c>
      <c r="M12442" s="42">
        <f t="shared" si="457"/>
        <v>5.4340096198317402</v>
      </c>
    </row>
    <row r="12443" spans="2:13" x14ac:dyDescent="0.2">
      <c r="B12443" s="198">
        <v>45766</v>
      </c>
      <c r="C12443" s="199">
        <v>15.05</v>
      </c>
      <c r="D12443" s="207"/>
      <c r="E12443"/>
      <c r="F12443" s="200">
        <v>2.29</v>
      </c>
      <c r="G12443" s="91">
        <f t="shared" si="451"/>
        <v>8.67</v>
      </c>
      <c r="H12443" s="41">
        <f t="shared" si="452"/>
        <v>2.3098662076503906E-4</v>
      </c>
      <c r="I12443" s="42">
        <f t="shared" si="453"/>
        <v>228.61308262940105</v>
      </c>
      <c r="J12443" s="41">
        <f t="shared" si="454"/>
        <v>2.4083333333333332E-4</v>
      </c>
      <c r="K12443" s="42">
        <f t="shared" si="455"/>
        <v>5.7396206988482206</v>
      </c>
      <c r="L12443" s="41">
        <f t="shared" si="456"/>
        <v>2.3098662076503906E-4</v>
      </c>
      <c r="M12443" s="42">
        <f t="shared" si="457"/>
        <v>5.4342406064525051</v>
      </c>
    </row>
    <row r="12444" spans="2:13" x14ac:dyDescent="0.2">
      <c r="B12444" s="198">
        <v>45767</v>
      </c>
      <c r="C12444" s="199">
        <v>15.05</v>
      </c>
      <c r="D12444" s="207"/>
      <c r="E12444"/>
      <c r="F12444" s="200">
        <v>2.29</v>
      </c>
      <c r="G12444" s="91">
        <f t="shared" si="451"/>
        <v>8.67</v>
      </c>
      <c r="H12444" s="41">
        <f t="shared" si="452"/>
        <v>2.3098662076503906E-4</v>
      </c>
      <c r="I12444" s="42">
        <f t="shared" si="453"/>
        <v>228.66588919282029</v>
      </c>
      <c r="J12444" s="41">
        <f t="shared" si="454"/>
        <v>2.4083333333333332E-4</v>
      </c>
      <c r="K12444" s="42">
        <f t="shared" si="455"/>
        <v>5.7398615321815543</v>
      </c>
      <c r="L12444" s="41">
        <f t="shared" si="456"/>
        <v>2.3098662076503906E-4</v>
      </c>
      <c r="M12444" s="42">
        <f t="shared" si="457"/>
        <v>5.4344715930732699</v>
      </c>
    </row>
    <row r="12445" spans="2:13" x14ac:dyDescent="0.2">
      <c r="B12445" s="198">
        <v>45768</v>
      </c>
      <c r="C12445" s="199">
        <v>15.02</v>
      </c>
      <c r="D12445" s="207"/>
      <c r="E12445"/>
      <c r="F12445" s="200">
        <v>2.2999999999999998</v>
      </c>
      <c r="G12445" s="91">
        <f t="shared" si="451"/>
        <v>8.66</v>
      </c>
      <c r="H12445" s="41">
        <f t="shared" si="452"/>
        <v>2.3073093410852508E-4</v>
      </c>
      <c r="I12445" s="42">
        <f t="shared" si="453"/>
        <v>228.71864948703251</v>
      </c>
      <c r="J12445" s="41">
        <f t="shared" si="454"/>
        <v>2.4055555555555557E-4</v>
      </c>
      <c r="K12445" s="42">
        <f t="shared" si="455"/>
        <v>5.7401020877371094</v>
      </c>
      <c r="L12445" s="41">
        <f t="shared" si="456"/>
        <v>2.3073093410852508E-4</v>
      </c>
      <c r="M12445" s="42">
        <f t="shared" si="457"/>
        <v>5.4347023240073788</v>
      </c>
    </row>
    <row r="12446" spans="2:13" x14ac:dyDescent="0.2">
      <c r="B12446" s="198">
        <v>45769</v>
      </c>
      <c r="C12446" s="199">
        <v>15.04</v>
      </c>
      <c r="D12446" s="207"/>
      <c r="E12446"/>
      <c r="F12446" s="200">
        <v>2.2999999999999998</v>
      </c>
      <c r="G12446" s="91">
        <f t="shared" si="451"/>
        <v>8.67</v>
      </c>
      <c r="H12446" s="41">
        <f t="shared" si="452"/>
        <v>2.3098662076503906E-4</v>
      </c>
      <c r="I12446" s="42">
        <f t="shared" si="453"/>
        <v>228.77148043498346</v>
      </c>
      <c r="J12446" s="41">
        <f t="shared" si="454"/>
        <v>2.4083333333333332E-4</v>
      </c>
      <c r="K12446" s="42">
        <f t="shared" si="455"/>
        <v>5.7403429210704431</v>
      </c>
      <c r="L12446" s="41">
        <f t="shared" si="456"/>
        <v>2.3098662076503906E-4</v>
      </c>
      <c r="M12446" s="42">
        <f t="shared" si="457"/>
        <v>5.4349333106281437</v>
      </c>
    </row>
    <row r="12447" spans="2:13" x14ac:dyDescent="0.2">
      <c r="B12447" s="198">
        <v>45770</v>
      </c>
      <c r="C12447" s="199">
        <v>14.85</v>
      </c>
      <c r="D12447" s="207"/>
      <c r="E12447"/>
      <c r="F12447" s="200">
        <v>2.3199999999999998</v>
      </c>
      <c r="G12447" s="91">
        <f t="shared" si="451"/>
        <v>8.5849999999999991</v>
      </c>
      <c r="H12447" s="41">
        <f t="shared" si="452"/>
        <v>2.2881253588780126E-4</v>
      </c>
      <c r="I12447" s="42">
        <f t="shared" si="453"/>
        <v>228.82382621756059</v>
      </c>
      <c r="J12447" s="41">
        <f t="shared" si="454"/>
        <v>2.3847222222222219E-4</v>
      </c>
      <c r="K12447" s="42">
        <f t="shared" si="455"/>
        <v>5.7405813932926657</v>
      </c>
      <c r="L12447" s="41">
        <f t="shared" si="456"/>
        <v>2.2881253588780126E-4</v>
      </c>
      <c r="M12447" s="42">
        <f t="shared" si="457"/>
        <v>5.4351621231640319</v>
      </c>
    </row>
    <row r="12448" spans="2:13" x14ac:dyDescent="0.2">
      <c r="B12448" s="198">
        <v>45771</v>
      </c>
      <c r="C12448" s="199">
        <v>14.96</v>
      </c>
      <c r="D12448" s="207"/>
      <c r="E12448"/>
      <c r="F12448" s="200">
        <v>2.31</v>
      </c>
      <c r="G12448" s="91">
        <f t="shared" si="451"/>
        <v>8.6349999999999998</v>
      </c>
      <c r="H12448" s="41">
        <f t="shared" si="452"/>
        <v>2.3009161479103923E-4</v>
      </c>
      <c r="I12448" s="42">
        <f t="shared" si="453"/>
        <v>228.87647666123766</v>
      </c>
      <c r="J12448" s="41">
        <f t="shared" si="454"/>
        <v>2.398611111111111E-4</v>
      </c>
      <c r="K12448" s="42">
        <f t="shared" si="455"/>
        <v>5.7408212544037767</v>
      </c>
      <c r="L12448" s="41">
        <f t="shared" si="456"/>
        <v>2.3009161479103923E-4</v>
      </c>
      <c r="M12448" s="42">
        <f t="shared" si="457"/>
        <v>5.4353922147788225</v>
      </c>
    </row>
    <row r="12449" spans="2:13" x14ac:dyDescent="0.2">
      <c r="B12449" s="198">
        <v>45772</v>
      </c>
      <c r="C12449" s="199">
        <v>14.96</v>
      </c>
      <c r="D12449" s="207"/>
      <c r="E12449"/>
      <c r="F12449" s="200">
        <v>2.29</v>
      </c>
      <c r="G12449" s="91">
        <f t="shared" si="451"/>
        <v>8.625</v>
      </c>
      <c r="H12449" s="41">
        <f t="shared" si="452"/>
        <v>2.2983584598246232E-4</v>
      </c>
      <c r="I12449" s="42">
        <f t="shared" si="453"/>
        <v>228.92908067987659</v>
      </c>
      <c r="J12449" s="41">
        <f t="shared" si="454"/>
        <v>2.3958333333333332E-4</v>
      </c>
      <c r="K12449" s="42">
        <f t="shared" si="455"/>
        <v>5.74106083773711</v>
      </c>
      <c r="L12449" s="41">
        <f t="shared" si="456"/>
        <v>2.2983584598246232E-4</v>
      </c>
      <c r="M12449" s="42">
        <f t="shared" si="457"/>
        <v>5.4356220506248052</v>
      </c>
    </row>
    <row r="12450" spans="2:13" x14ac:dyDescent="0.2">
      <c r="B12450" s="198">
        <v>45773</v>
      </c>
      <c r="C12450" s="199">
        <v>14.96</v>
      </c>
      <c r="D12450" s="207"/>
      <c r="E12450"/>
      <c r="F12450" s="200">
        <v>2.29</v>
      </c>
      <c r="G12450" s="91">
        <f t="shared" si="451"/>
        <v>8.625</v>
      </c>
      <c r="H12450" s="41">
        <f t="shared" si="452"/>
        <v>2.2983584598246232E-4</v>
      </c>
      <c r="I12450" s="42">
        <f t="shared" si="453"/>
        <v>228.98169678880464</v>
      </c>
      <c r="J12450" s="41">
        <f t="shared" si="454"/>
        <v>2.3958333333333332E-4</v>
      </c>
      <c r="K12450" s="42">
        <f t="shared" si="455"/>
        <v>5.7413004210704432</v>
      </c>
      <c r="L12450" s="41">
        <f t="shared" si="456"/>
        <v>2.2983584598246232E-4</v>
      </c>
      <c r="M12450" s="42">
        <f t="shared" si="457"/>
        <v>5.4358518864707879</v>
      </c>
    </row>
    <row r="12451" spans="2:13" x14ac:dyDescent="0.2">
      <c r="B12451" s="198">
        <v>45774</v>
      </c>
      <c r="C12451" s="199">
        <v>14.96</v>
      </c>
      <c r="D12451" s="207"/>
      <c r="E12451"/>
      <c r="F12451" s="200">
        <v>2.29</v>
      </c>
      <c r="G12451" s="91">
        <f t="shared" si="451"/>
        <v>8.625</v>
      </c>
      <c r="H12451" s="41">
        <f t="shared" si="452"/>
        <v>2.2983584598246232E-4</v>
      </c>
      <c r="I12451" s="42">
        <f t="shared" si="453"/>
        <v>229.0343249908006</v>
      </c>
      <c r="J12451" s="41">
        <f t="shared" si="454"/>
        <v>2.3958333333333332E-4</v>
      </c>
      <c r="K12451" s="42">
        <f t="shared" si="455"/>
        <v>5.7415400044037765</v>
      </c>
      <c r="L12451" s="41">
        <f t="shared" si="456"/>
        <v>2.2983584598246232E-4</v>
      </c>
      <c r="M12451" s="42">
        <f t="shared" si="457"/>
        <v>5.4360817223167706</v>
      </c>
    </row>
    <row r="12452" spans="2:13" x14ac:dyDescent="0.2">
      <c r="B12452" s="198">
        <v>45775</v>
      </c>
      <c r="C12452" s="199">
        <v>15</v>
      </c>
      <c r="D12452" s="207"/>
      <c r="E12452"/>
      <c r="F12452" s="200">
        <v>2.31</v>
      </c>
      <c r="G12452" s="91">
        <f t="shared" si="451"/>
        <v>8.6549999999999994</v>
      </c>
      <c r="H12452" s="41">
        <f t="shared" si="452"/>
        <v>2.3060308198052937E-4</v>
      </c>
      <c r="I12452" s="42">
        <f t="shared" si="453"/>
        <v>229.08714101202281</v>
      </c>
      <c r="J12452" s="41">
        <f t="shared" si="454"/>
        <v>2.4041666666666664E-4</v>
      </c>
      <c r="K12452" s="42">
        <f t="shared" si="455"/>
        <v>5.7417804210704428</v>
      </c>
      <c r="L12452" s="41">
        <f t="shared" si="456"/>
        <v>2.3060308198052937E-4</v>
      </c>
      <c r="M12452" s="42">
        <f t="shared" si="457"/>
        <v>5.4363123253987506</v>
      </c>
    </row>
    <row r="12453" spans="2:13" x14ac:dyDescent="0.2">
      <c r="B12453" s="198">
        <v>45776</v>
      </c>
      <c r="C12453" s="199">
        <v>14.99</v>
      </c>
      <c r="D12453" s="207"/>
      <c r="E12453"/>
      <c r="F12453" s="200">
        <v>2.2999999999999998</v>
      </c>
      <c r="G12453" s="91">
        <f t="shared" si="451"/>
        <v>8.6449999999999996</v>
      </c>
      <c r="H12453" s="41">
        <f t="shared" si="452"/>
        <v>2.3034736012239598E-4</v>
      </c>
      <c r="I12453" s="42">
        <f t="shared" si="453"/>
        <v>229.13991063019293</v>
      </c>
      <c r="J12453" s="41">
        <f t="shared" si="454"/>
        <v>2.4013888888888888E-4</v>
      </c>
      <c r="K12453" s="42">
        <f t="shared" si="455"/>
        <v>5.7420205599593315</v>
      </c>
      <c r="L12453" s="41">
        <f t="shared" si="456"/>
        <v>2.3034736012239598E-4</v>
      </c>
      <c r="M12453" s="42">
        <f t="shared" si="457"/>
        <v>5.4365426727588728</v>
      </c>
    </row>
    <row r="12454" spans="2:13" x14ac:dyDescent="0.2">
      <c r="B12454" s="198">
        <v>45777</v>
      </c>
      <c r="C12454" s="199">
        <v>15.02</v>
      </c>
      <c r="D12454" s="207"/>
      <c r="E12454"/>
      <c r="F12454" s="200">
        <v>2.33</v>
      </c>
      <c r="G12454" s="91">
        <f t="shared" si="451"/>
        <v>8.6750000000000007</v>
      </c>
      <c r="H12454" s="41">
        <f t="shared" si="452"/>
        <v>2.3111445529466756E-4</v>
      </c>
      <c r="I12454" s="42">
        <f t="shared" si="453"/>
        <v>229.19286817582449</v>
      </c>
      <c r="J12454" s="41">
        <f t="shared" si="454"/>
        <v>2.4097222222222225E-4</v>
      </c>
      <c r="K12454" s="42">
        <f t="shared" si="455"/>
        <v>5.742261532181554</v>
      </c>
      <c r="L12454" s="41">
        <f t="shared" si="456"/>
        <v>2.3111445529466756E-4</v>
      </c>
      <c r="M12454" s="42">
        <f t="shared" si="457"/>
        <v>5.4367737872141673</v>
      </c>
    </row>
    <row r="12455" spans="2:13" x14ac:dyDescent="0.2">
      <c r="B12455" s="198">
        <v>45778</v>
      </c>
      <c r="C12455" s="199">
        <v>15.02</v>
      </c>
      <c r="D12455" s="207"/>
      <c r="E12455"/>
      <c r="F12455" s="200">
        <v>2.33</v>
      </c>
      <c r="G12455" s="91">
        <f t="shared" si="451"/>
        <v>8.6750000000000007</v>
      </c>
      <c r="H12455" s="41">
        <f t="shared" si="452"/>
        <v>2.3111445529466756E-4</v>
      </c>
      <c r="I12455" s="42">
        <f t="shared" si="453"/>
        <v>229.24583796071036</v>
      </c>
      <c r="J12455" s="41">
        <f t="shared" si="454"/>
        <v>2.4097222222222225E-4</v>
      </c>
      <c r="K12455" s="42">
        <f t="shared" si="455"/>
        <v>5.7425025044037765</v>
      </c>
      <c r="L12455" s="41">
        <f t="shared" si="456"/>
        <v>2.3111445529466756E-4</v>
      </c>
      <c r="M12455" s="42">
        <f t="shared" si="457"/>
        <v>5.4370049016694617</v>
      </c>
    </row>
    <row r="12456" spans="2:13" x14ac:dyDescent="0.2">
      <c r="B12456" s="198">
        <v>45779</v>
      </c>
      <c r="C12456" s="199">
        <v>15.02</v>
      </c>
      <c r="D12456" s="207"/>
      <c r="E12456"/>
      <c r="F12456" s="200">
        <v>2.2999999999999998</v>
      </c>
      <c r="G12456" s="91">
        <f t="shared" si="451"/>
        <v>8.66</v>
      </c>
      <c r="H12456" s="41">
        <f t="shared" si="452"/>
        <v>2.3073093410852508E-4</v>
      </c>
      <c r="I12456" s="42">
        <f t="shared" si="453"/>
        <v>229.29873206704352</v>
      </c>
      <c r="J12456" s="41">
        <f t="shared" si="454"/>
        <v>2.4055555555555557E-4</v>
      </c>
      <c r="K12456" s="42">
        <f t="shared" si="455"/>
        <v>5.7427430599593317</v>
      </c>
      <c r="L12456" s="41">
        <f t="shared" si="456"/>
        <v>2.3073093410852508E-4</v>
      </c>
      <c r="M12456" s="42">
        <f t="shared" si="457"/>
        <v>5.4372356326035707</v>
      </c>
    </row>
    <row r="12457" spans="2:13" x14ac:dyDescent="0.2">
      <c r="B12457" s="198">
        <v>45780</v>
      </c>
      <c r="C12457" s="199">
        <v>15.02</v>
      </c>
      <c r="D12457" s="207"/>
      <c r="E12457"/>
      <c r="F12457" s="200">
        <v>2.2999999999999998</v>
      </c>
      <c r="G12457" s="91">
        <f t="shared" si="451"/>
        <v>8.66</v>
      </c>
      <c r="H12457" s="41">
        <f t="shared" si="452"/>
        <v>2.3073093410852508E-4</v>
      </c>
      <c r="I12457" s="42">
        <f t="shared" si="453"/>
        <v>229.35163837768326</v>
      </c>
      <c r="J12457" s="41">
        <f t="shared" si="454"/>
        <v>2.4055555555555557E-4</v>
      </c>
      <c r="K12457" s="42">
        <f t="shared" si="455"/>
        <v>5.7429836155148868</v>
      </c>
      <c r="L12457" s="41">
        <f t="shared" si="456"/>
        <v>2.3073093410852508E-4</v>
      </c>
      <c r="M12457" s="42">
        <f t="shared" si="457"/>
        <v>5.4374663635376788</v>
      </c>
    </row>
    <row r="12458" spans="2:13" x14ac:dyDescent="0.2">
      <c r="B12458" s="198">
        <v>45781</v>
      </c>
      <c r="C12458" s="199">
        <v>15.02</v>
      </c>
      <c r="D12458" s="207"/>
      <c r="E12458"/>
      <c r="F12458" s="200">
        <v>2.2999999999999998</v>
      </c>
      <c r="G12458" s="91">
        <f t="shared" si="451"/>
        <v>8.66</v>
      </c>
      <c r="H12458" s="41">
        <f t="shared" si="452"/>
        <v>2.3073093410852508E-4</v>
      </c>
      <c r="I12458" s="42">
        <f t="shared" si="453"/>
        <v>229.40455689544547</v>
      </c>
      <c r="J12458" s="41">
        <f t="shared" si="454"/>
        <v>2.4055555555555557E-4</v>
      </c>
      <c r="K12458" s="42">
        <f t="shared" si="455"/>
        <v>5.7432241710704419</v>
      </c>
      <c r="L12458" s="41">
        <f t="shared" si="456"/>
        <v>2.3073093410852508E-4</v>
      </c>
      <c r="M12458" s="42">
        <f t="shared" si="457"/>
        <v>5.4376970944717868</v>
      </c>
    </row>
    <row r="12459" spans="2:13" x14ac:dyDescent="0.2">
      <c r="B12459" s="198">
        <v>45782</v>
      </c>
      <c r="C12459" s="199">
        <v>15</v>
      </c>
      <c r="D12459" s="207"/>
      <c r="E12459"/>
      <c r="F12459" s="200">
        <v>2.2200000000000002</v>
      </c>
      <c r="G12459" s="91">
        <f t="shared" si="451"/>
        <v>8.61</v>
      </c>
      <c r="H12459" s="41">
        <f t="shared" si="452"/>
        <v>2.2945214874003916E-4</v>
      </c>
      <c r="I12459" s="42">
        <f t="shared" si="453"/>
        <v>229.45719426395587</v>
      </c>
      <c r="J12459" s="41">
        <f t="shared" si="454"/>
        <v>2.3916666666666666E-4</v>
      </c>
      <c r="K12459" s="42">
        <f t="shared" si="455"/>
        <v>5.7434633377371087</v>
      </c>
      <c r="L12459" s="41">
        <f t="shared" si="456"/>
        <v>2.2945214874003916E-4</v>
      </c>
      <c r="M12459" s="42">
        <f t="shared" si="457"/>
        <v>5.4379265466205267</v>
      </c>
    </row>
    <row r="12460" spans="2:13" x14ac:dyDescent="0.2">
      <c r="B12460" s="198">
        <v>45783</v>
      </c>
      <c r="C12460" s="199">
        <v>14.96</v>
      </c>
      <c r="D12460" s="207"/>
      <c r="E12460"/>
      <c r="F12460" s="200">
        <v>2.2400000000000002</v>
      </c>
      <c r="G12460" s="91">
        <f t="shared" si="451"/>
        <v>8.6000000000000014</v>
      </c>
      <c r="H12460" s="41">
        <f t="shared" si="452"/>
        <v>2.2919632121909395E-4</v>
      </c>
      <c r="I12460" s="42">
        <f t="shared" si="453"/>
        <v>229.50978500875843</v>
      </c>
      <c r="J12460" s="41">
        <f t="shared" si="454"/>
        <v>2.3888888888888893E-4</v>
      </c>
      <c r="K12460" s="42">
        <f t="shared" si="455"/>
        <v>5.7437022266259978</v>
      </c>
      <c r="L12460" s="41">
        <f t="shared" si="456"/>
        <v>2.2919632121909395E-4</v>
      </c>
      <c r="M12460" s="42">
        <f t="shared" si="457"/>
        <v>5.4381557429417455</v>
      </c>
    </row>
    <row r="12461" spans="2:13" x14ac:dyDescent="0.2">
      <c r="B12461" s="198">
        <v>45784</v>
      </c>
      <c r="C12461" s="199">
        <v>14.89</v>
      </c>
      <c r="D12461" s="207"/>
      <c r="E12461"/>
      <c r="F12461" s="200">
        <v>2.3199999999999998</v>
      </c>
      <c r="G12461" s="91">
        <f t="shared" si="451"/>
        <v>8.6050000000000004</v>
      </c>
      <c r="H12461" s="41">
        <f t="shared" si="452"/>
        <v>2.2932423791588441E-4</v>
      </c>
      <c r="I12461" s="42">
        <f t="shared" si="453"/>
        <v>229.56241716529979</v>
      </c>
      <c r="J12461" s="41">
        <f t="shared" si="454"/>
        <v>2.3902777777777778E-4</v>
      </c>
      <c r="K12461" s="42">
        <f t="shared" si="455"/>
        <v>5.7439412544037758</v>
      </c>
      <c r="L12461" s="41">
        <f t="shared" si="456"/>
        <v>2.2932423791588441E-4</v>
      </c>
      <c r="M12461" s="42">
        <f t="shared" si="457"/>
        <v>5.4383850671796612</v>
      </c>
    </row>
    <row r="12462" spans="2:13" x14ac:dyDescent="0.2">
      <c r="B12462" s="198">
        <v>45785</v>
      </c>
      <c r="C12462" s="199">
        <v>14.9</v>
      </c>
      <c r="D12462" s="207"/>
      <c r="E12462"/>
      <c r="F12462" s="200">
        <v>2.23</v>
      </c>
      <c r="G12462" s="91">
        <f t="shared" si="451"/>
        <v>8.5649999999999995</v>
      </c>
      <c r="H12462" s="41">
        <f t="shared" si="452"/>
        <v>2.2830073986379595E-4</v>
      </c>
      <c r="I12462" s="42">
        <f t="shared" si="453"/>
        <v>229.61482643498354</v>
      </c>
      <c r="J12462" s="41">
        <f t="shared" si="454"/>
        <v>2.3791666666666666E-4</v>
      </c>
      <c r="K12462" s="42">
        <f t="shared" si="455"/>
        <v>5.7441791710704422</v>
      </c>
      <c r="L12462" s="41">
        <f t="shared" si="456"/>
        <v>2.2830073986379595E-4</v>
      </c>
      <c r="M12462" s="42">
        <f t="shared" si="457"/>
        <v>5.4386133679195252</v>
      </c>
    </row>
    <row r="12463" spans="2:13" x14ac:dyDescent="0.2">
      <c r="B12463" s="198">
        <v>45786</v>
      </c>
      <c r="C12463" s="199">
        <v>14.9</v>
      </c>
      <c r="D12463" s="207"/>
      <c r="E12463"/>
      <c r="F12463" s="200">
        <v>2.23</v>
      </c>
      <c r="G12463" s="91">
        <f t="shared" si="451"/>
        <v>8.5649999999999995</v>
      </c>
      <c r="H12463" s="41">
        <f t="shared" si="452"/>
        <v>2.2830073986379595E-4</v>
      </c>
      <c r="I12463" s="42">
        <f t="shared" si="453"/>
        <v>229.66724766974235</v>
      </c>
      <c r="J12463" s="41">
        <f t="shared" si="454"/>
        <v>2.3791666666666666E-4</v>
      </c>
      <c r="K12463" s="42">
        <f t="shared" si="455"/>
        <v>5.7444170877371086</v>
      </c>
      <c r="L12463" s="41">
        <f t="shared" si="456"/>
        <v>2.2830073986379595E-4</v>
      </c>
      <c r="M12463" s="42">
        <f t="shared" si="457"/>
        <v>5.4388416686593892</v>
      </c>
    </row>
    <row r="12464" spans="2:13" x14ac:dyDescent="0.2">
      <c r="B12464" s="198">
        <v>45787</v>
      </c>
      <c r="C12464" s="199">
        <v>14.9</v>
      </c>
      <c r="D12464" s="207"/>
      <c r="E12464"/>
      <c r="F12464" s="200">
        <v>2.23</v>
      </c>
      <c r="G12464" s="91">
        <f t="shared" si="451"/>
        <v>8.5649999999999995</v>
      </c>
      <c r="H12464" s="41">
        <f t="shared" si="452"/>
        <v>2.2830073986379595E-4</v>
      </c>
      <c r="I12464" s="42">
        <f t="shared" si="453"/>
        <v>229.71968087230783</v>
      </c>
      <c r="J12464" s="41">
        <f t="shared" si="454"/>
        <v>2.3791666666666666E-4</v>
      </c>
      <c r="K12464" s="42">
        <f t="shared" si="455"/>
        <v>5.744655004403775</v>
      </c>
      <c r="L12464" s="41">
        <f t="shared" si="456"/>
        <v>2.2830073986379595E-4</v>
      </c>
      <c r="M12464" s="42">
        <f t="shared" si="457"/>
        <v>5.4390699693992532</v>
      </c>
    </row>
    <row r="12465" spans="2:13" x14ac:dyDescent="0.2">
      <c r="B12465" s="198">
        <v>45788</v>
      </c>
      <c r="C12465" s="199">
        <v>14.9</v>
      </c>
      <c r="D12465" s="207"/>
      <c r="E12465"/>
      <c r="F12465" s="200">
        <v>2.23</v>
      </c>
      <c r="G12465" s="91">
        <f t="shared" si="451"/>
        <v>8.5649999999999995</v>
      </c>
      <c r="H12465" s="41">
        <f t="shared" si="452"/>
        <v>2.2830073986379595E-4</v>
      </c>
      <c r="I12465" s="42">
        <f t="shared" si="453"/>
        <v>229.77212604541225</v>
      </c>
      <c r="J12465" s="41">
        <f t="shared" si="454"/>
        <v>2.3791666666666666E-4</v>
      </c>
      <c r="K12465" s="42">
        <f t="shared" si="455"/>
        <v>5.7448929210704414</v>
      </c>
      <c r="L12465" s="41">
        <f t="shared" si="456"/>
        <v>2.2830073986379595E-4</v>
      </c>
      <c r="M12465" s="42">
        <f t="shared" si="457"/>
        <v>5.4392982701391173</v>
      </c>
    </row>
    <row r="12466" spans="2:13" x14ac:dyDescent="0.2">
      <c r="B12466" s="198">
        <v>45789</v>
      </c>
      <c r="C12466" s="199">
        <v>14.96</v>
      </c>
      <c r="D12466" s="207"/>
      <c r="E12466"/>
      <c r="F12466" s="200">
        <v>2.2400000000000002</v>
      </c>
      <c r="G12466" s="91">
        <f t="shared" si="451"/>
        <v>8.6000000000000014</v>
      </c>
      <c r="H12466" s="41">
        <f t="shared" si="452"/>
        <v>2.2919632121909395E-4</v>
      </c>
      <c r="I12466" s="42">
        <f t="shared" si="453"/>
        <v>229.82478897142056</v>
      </c>
      <c r="J12466" s="41">
        <f t="shared" si="454"/>
        <v>2.3888888888888893E-4</v>
      </c>
      <c r="K12466" s="42">
        <f t="shared" si="455"/>
        <v>5.7451318099593305</v>
      </c>
      <c r="L12466" s="41">
        <f t="shared" si="456"/>
        <v>2.2919632121909395E-4</v>
      </c>
      <c r="M12466" s="42">
        <f t="shared" si="457"/>
        <v>5.4395274664603361</v>
      </c>
    </row>
    <row r="12467" spans="2:13" x14ac:dyDescent="0.2">
      <c r="B12467" s="198">
        <v>45790</v>
      </c>
      <c r="C12467" s="199">
        <v>15.07</v>
      </c>
      <c r="D12467" s="207"/>
      <c r="E12467"/>
      <c r="F12467" s="200">
        <v>2.27</v>
      </c>
      <c r="G12467" s="91">
        <f t="shared" si="451"/>
        <v>8.67</v>
      </c>
      <c r="H12467" s="41">
        <f t="shared" si="452"/>
        <v>2.3098662076503906E-4</v>
      </c>
      <c r="I12467" s="42">
        <f t="shared" si="453"/>
        <v>229.8778754227931</v>
      </c>
      <c r="J12467" s="41">
        <f t="shared" si="454"/>
        <v>2.4083333333333332E-4</v>
      </c>
      <c r="K12467" s="42">
        <f t="shared" si="455"/>
        <v>5.7453726432926642</v>
      </c>
      <c r="L12467" s="41">
        <f t="shared" si="456"/>
        <v>2.3098662076503906E-4</v>
      </c>
      <c r="M12467" s="42">
        <f t="shared" si="457"/>
        <v>5.439758453081101</v>
      </c>
    </row>
    <row r="12468" spans="2:13" x14ac:dyDescent="0.2">
      <c r="B12468" s="198">
        <v>45791</v>
      </c>
      <c r="C12468" s="199">
        <v>15.09</v>
      </c>
      <c r="D12468" s="207"/>
      <c r="E12468"/>
      <c r="F12468" s="200">
        <v>2.2799999999999998</v>
      </c>
      <c r="G12468" s="91">
        <f t="shared" si="451"/>
        <v>8.6850000000000005</v>
      </c>
      <c r="H12468" s="41">
        <f t="shared" si="452"/>
        <v>2.3137010675955416E-4</v>
      </c>
      <c r="I12468" s="42">
        <f t="shared" si="453"/>
        <v>229.93106229137132</v>
      </c>
      <c r="J12468" s="41">
        <f t="shared" si="454"/>
        <v>2.4125000000000001E-4</v>
      </c>
      <c r="K12468" s="42">
        <f t="shared" si="455"/>
        <v>5.7456138932926644</v>
      </c>
      <c r="L12468" s="41">
        <f t="shared" si="456"/>
        <v>2.3137010675955416E-4</v>
      </c>
      <c r="M12468" s="42">
        <f t="shared" si="457"/>
        <v>5.4399898231878607</v>
      </c>
    </row>
    <row r="12469" spans="2:13" x14ac:dyDescent="0.2">
      <c r="B12469" s="198">
        <v>45792</v>
      </c>
      <c r="C12469" s="199">
        <v>15.04</v>
      </c>
      <c r="D12469" s="207"/>
      <c r="E12469"/>
      <c r="F12469" s="200">
        <v>2.27</v>
      </c>
      <c r="G12469" s="91">
        <f t="shared" si="451"/>
        <v>8.6549999999999994</v>
      </c>
      <c r="H12469" s="41">
        <f t="shared" si="452"/>
        <v>2.3060308198052937E-4</v>
      </c>
      <c r="I12469" s="42">
        <f t="shared" si="453"/>
        <v>229.98408510297875</v>
      </c>
      <c r="J12469" s="41">
        <f t="shared" si="454"/>
        <v>2.4041666666666664E-4</v>
      </c>
      <c r="K12469" s="42">
        <f t="shared" si="455"/>
        <v>5.7458543099593307</v>
      </c>
      <c r="L12469" s="41">
        <f t="shared" si="456"/>
        <v>2.3060308198052937E-4</v>
      </c>
      <c r="M12469" s="42">
        <f t="shared" si="457"/>
        <v>5.4402204262698408</v>
      </c>
    </row>
    <row r="12470" spans="2:13" x14ac:dyDescent="0.2">
      <c r="B12470" s="198">
        <v>45793</v>
      </c>
      <c r="C12470" s="199">
        <v>15.01</v>
      </c>
      <c r="D12470" s="207"/>
      <c r="E12470"/>
      <c r="F12470" s="200">
        <v>2.27</v>
      </c>
      <c r="G12470" s="91">
        <f t="shared" si="451"/>
        <v>8.64</v>
      </c>
      <c r="H12470" s="41">
        <f t="shared" si="452"/>
        <v>2.3021949039114808E-4</v>
      </c>
      <c r="I12470" s="42">
        <f t="shared" si="453"/>
        <v>230.03703192184923</v>
      </c>
      <c r="J12470" s="41">
        <f t="shared" si="454"/>
        <v>2.4000000000000001E-4</v>
      </c>
      <c r="K12470" s="42">
        <f t="shared" si="455"/>
        <v>5.7460943099593305</v>
      </c>
      <c r="L12470" s="41">
        <f t="shared" si="456"/>
        <v>2.3021949039114808E-4</v>
      </c>
      <c r="M12470" s="42">
        <f t="shared" si="457"/>
        <v>5.4404506457602322</v>
      </c>
    </row>
    <row r="12471" spans="2:13" x14ac:dyDescent="0.2">
      <c r="B12471" s="198">
        <v>45794</v>
      </c>
      <c r="C12471" s="199">
        <v>15.01</v>
      </c>
      <c r="D12471" s="207"/>
      <c r="E12471"/>
      <c r="F12471" s="200">
        <v>2.27</v>
      </c>
      <c r="G12471" s="91">
        <f t="shared" si="451"/>
        <v>8.64</v>
      </c>
      <c r="H12471" s="41">
        <f t="shared" si="452"/>
        <v>2.3021949039114808E-4</v>
      </c>
      <c r="I12471" s="42">
        <f t="shared" si="453"/>
        <v>230.08999093010937</v>
      </c>
      <c r="J12471" s="41">
        <f t="shared" si="454"/>
        <v>2.4000000000000001E-4</v>
      </c>
      <c r="K12471" s="42">
        <f t="shared" si="455"/>
        <v>5.7463343099593303</v>
      </c>
      <c r="L12471" s="41">
        <f t="shared" si="456"/>
        <v>2.3021949039114808E-4</v>
      </c>
      <c r="M12471" s="42">
        <f t="shared" si="457"/>
        <v>5.4406808652506236</v>
      </c>
    </row>
    <row r="12472" spans="2:13" x14ac:dyDescent="0.2">
      <c r="B12472" s="198">
        <v>45795</v>
      </c>
      <c r="C12472" s="199">
        <v>15.01</v>
      </c>
      <c r="D12472" s="207"/>
      <c r="E12472"/>
      <c r="F12472" s="200">
        <v>2.27</v>
      </c>
      <c r="G12472" s="91">
        <f t="shared" si="451"/>
        <v>8.64</v>
      </c>
      <c r="H12472" s="41">
        <f t="shared" si="452"/>
        <v>2.3021949039114808E-4</v>
      </c>
      <c r="I12472" s="42">
        <f t="shared" si="453"/>
        <v>230.14296213056539</v>
      </c>
      <c r="J12472" s="41">
        <f t="shared" si="454"/>
        <v>2.4000000000000001E-4</v>
      </c>
      <c r="K12472" s="42">
        <f t="shared" si="455"/>
        <v>5.7465743099593301</v>
      </c>
      <c r="L12472" s="41">
        <f t="shared" si="456"/>
        <v>2.3021949039114808E-4</v>
      </c>
      <c r="M12472" s="42">
        <f t="shared" si="457"/>
        <v>5.4409110847410149</v>
      </c>
    </row>
    <row r="12473" spans="2:13" x14ac:dyDescent="0.2">
      <c r="B12473" s="198">
        <v>45796</v>
      </c>
      <c r="C12473" s="199">
        <v>14.96</v>
      </c>
      <c r="D12473" s="207"/>
      <c r="E12473"/>
      <c r="F12473" s="200">
        <v>2.27</v>
      </c>
      <c r="G12473" s="91">
        <f t="shared" si="451"/>
        <v>8.6150000000000002</v>
      </c>
      <c r="H12473" s="41">
        <f t="shared" si="452"/>
        <v>2.2958005369222434E-4</v>
      </c>
      <c r="I12473" s="42">
        <f t="shared" si="453"/>
        <v>230.19579836416821</v>
      </c>
      <c r="J12473" s="41">
        <f t="shared" si="454"/>
        <v>2.3930555555555557E-4</v>
      </c>
      <c r="K12473" s="42">
        <f t="shared" si="455"/>
        <v>5.7468136155148857</v>
      </c>
      <c r="L12473" s="41">
        <f t="shared" si="456"/>
        <v>2.2958005369222434E-4</v>
      </c>
      <c r="M12473" s="42">
        <f t="shared" si="457"/>
        <v>5.4411406647947071</v>
      </c>
    </row>
    <row r="12474" spans="2:13" x14ac:dyDescent="0.2">
      <c r="B12474" s="198">
        <v>45797</v>
      </c>
      <c r="C12474" s="199">
        <v>14.97</v>
      </c>
      <c r="D12474" s="207"/>
      <c r="E12474"/>
      <c r="F12474" s="200">
        <v>2.2599999999999998</v>
      </c>
      <c r="G12474" s="91">
        <f t="shared" si="451"/>
        <v>8.6150000000000002</v>
      </c>
      <c r="H12474" s="41">
        <f t="shared" si="452"/>
        <v>2.2958005369222434E-4</v>
      </c>
      <c r="I12474" s="42">
        <f t="shared" si="453"/>
        <v>230.24864672791639</v>
      </c>
      <c r="J12474" s="41">
        <f t="shared" si="454"/>
        <v>2.3930555555555557E-4</v>
      </c>
      <c r="K12474" s="42">
        <f t="shared" si="455"/>
        <v>5.7470529210704413</v>
      </c>
      <c r="L12474" s="41">
        <f t="shared" si="456"/>
        <v>2.2958005369222434E-4</v>
      </c>
      <c r="M12474" s="42">
        <f t="shared" si="457"/>
        <v>5.4413702448483994</v>
      </c>
    </row>
    <row r="12475" spans="2:13" x14ac:dyDescent="0.2">
      <c r="B12475" s="198">
        <v>45798</v>
      </c>
      <c r="C12475" s="199">
        <v>14.86</v>
      </c>
      <c r="D12475" s="207"/>
      <c r="E12475"/>
      <c r="F12475" s="200">
        <v>2.25</v>
      </c>
      <c r="G12475" s="91">
        <f t="shared" si="451"/>
        <v>8.5549999999999997</v>
      </c>
      <c r="H12475" s="41">
        <f t="shared" si="452"/>
        <v>2.2804480659255333E-4</v>
      </c>
      <c r="I12475" s="42">
        <f t="shared" si="453"/>
        <v>230.30115373602766</v>
      </c>
      <c r="J12475" s="41">
        <f t="shared" si="454"/>
        <v>2.3763888888888888E-4</v>
      </c>
      <c r="K12475" s="42">
        <f t="shared" si="455"/>
        <v>5.74729055995933</v>
      </c>
      <c r="L12475" s="41">
        <f t="shared" si="456"/>
        <v>2.2804480659255333E-4</v>
      </c>
      <c r="M12475" s="42">
        <f t="shared" si="457"/>
        <v>5.4415982896549924</v>
      </c>
    </row>
    <row r="12476" spans="2:13" x14ac:dyDescent="0.2">
      <c r="B12476" s="198">
        <v>45799</v>
      </c>
      <c r="C12476" s="199">
        <v>14.84</v>
      </c>
      <c r="D12476" s="207"/>
      <c r="E12476"/>
      <c r="F12476" s="200">
        <v>2.25</v>
      </c>
      <c r="G12476" s="91">
        <f t="shared" si="451"/>
        <v>8.5449999999999999</v>
      </c>
      <c r="H12476" s="41">
        <f t="shared" si="452"/>
        <v>2.2778884980922953E-4</v>
      </c>
      <c r="I12476" s="42">
        <f t="shared" si="453"/>
        <v>230.35361377094694</v>
      </c>
      <c r="J12476" s="41">
        <f t="shared" si="454"/>
        <v>2.3736111111111112E-4</v>
      </c>
      <c r="K12476" s="42">
        <f t="shared" si="455"/>
        <v>5.7475279210704411</v>
      </c>
      <c r="L12476" s="41">
        <f t="shared" si="456"/>
        <v>2.2778884980922953E-4</v>
      </c>
      <c r="M12476" s="42">
        <f t="shared" si="457"/>
        <v>5.4418260785048016</v>
      </c>
    </row>
    <row r="12477" spans="2:13" x14ac:dyDescent="0.2">
      <c r="B12477" s="198">
        <v>45800</v>
      </c>
      <c r="C12477" s="199">
        <v>14.81</v>
      </c>
      <c r="D12477" s="207"/>
      <c r="E12477"/>
      <c r="F12477" s="200">
        <v>2.2599999999999998</v>
      </c>
      <c r="G12477" s="91">
        <f t="shared" si="451"/>
        <v>8.5350000000000001</v>
      </c>
      <c r="H12477" s="41">
        <f t="shared" si="452"/>
        <v>2.2753286950982776E-4</v>
      </c>
      <c r="I12477" s="42">
        <f t="shared" si="453"/>
        <v>230.4060267896902</v>
      </c>
      <c r="J12477" s="41">
        <f t="shared" si="454"/>
        <v>2.3708333333333334E-4</v>
      </c>
      <c r="K12477" s="42">
        <f t="shared" si="455"/>
        <v>5.7477650044037745</v>
      </c>
      <c r="L12477" s="41">
        <f t="shared" si="456"/>
        <v>2.2753286950982776E-4</v>
      </c>
      <c r="M12477" s="42">
        <f t="shared" si="457"/>
        <v>5.4420536113743117</v>
      </c>
    </row>
    <row r="12478" spans="2:13" x14ac:dyDescent="0.2">
      <c r="B12478" s="198">
        <v>45801</v>
      </c>
      <c r="C12478" s="199">
        <v>14.81</v>
      </c>
      <c r="D12478" s="207"/>
      <c r="E12478"/>
      <c r="F12478" s="200">
        <v>2.2599999999999998</v>
      </c>
      <c r="G12478" s="91">
        <f t="shared" si="451"/>
        <v>8.5350000000000001</v>
      </c>
      <c r="H12478" s="41">
        <f t="shared" si="452"/>
        <v>2.2753286950982776E-4</v>
      </c>
      <c r="I12478" s="42">
        <f t="shared" si="453"/>
        <v>230.45845173411803</v>
      </c>
      <c r="J12478" s="41">
        <f t="shared" si="454"/>
        <v>2.3708333333333334E-4</v>
      </c>
      <c r="K12478" s="42">
        <f t="shared" si="455"/>
        <v>5.7480020877371079</v>
      </c>
      <c r="L12478" s="41">
        <f t="shared" si="456"/>
        <v>2.2753286950982776E-4</v>
      </c>
      <c r="M12478" s="42">
        <f t="shared" si="457"/>
        <v>5.4422811442438217</v>
      </c>
    </row>
    <row r="12479" spans="2:13" x14ac:dyDescent="0.2">
      <c r="B12479" s="198">
        <v>45802</v>
      </c>
      <c r="C12479" s="199">
        <v>14.81</v>
      </c>
      <c r="D12479" s="207"/>
      <c r="E12479"/>
      <c r="F12479" s="200">
        <v>2.2599999999999998</v>
      </c>
      <c r="G12479" s="91">
        <f t="shared" si="451"/>
        <v>8.5350000000000001</v>
      </c>
      <c r="H12479" s="41">
        <f t="shared" si="452"/>
        <v>2.2753286950982776E-4</v>
      </c>
      <c r="I12479" s="42">
        <f t="shared" si="453"/>
        <v>230.51088860694389</v>
      </c>
      <c r="J12479" s="41">
        <f t="shared" si="454"/>
        <v>2.3708333333333334E-4</v>
      </c>
      <c r="K12479" s="42">
        <f t="shared" si="455"/>
        <v>5.7482391710704412</v>
      </c>
      <c r="L12479" s="41">
        <f t="shared" si="456"/>
        <v>2.2753286950982776E-4</v>
      </c>
      <c r="M12479" s="42">
        <f t="shared" si="457"/>
        <v>5.4425086771133317</v>
      </c>
    </row>
    <row r="12480" spans="2:13" x14ac:dyDescent="0.2">
      <c r="B12480" s="198">
        <v>45803</v>
      </c>
      <c r="C12480" s="199">
        <v>14.88</v>
      </c>
      <c r="D12480" s="207"/>
      <c r="E12480"/>
      <c r="F12480" s="200">
        <v>2.2400000000000002</v>
      </c>
      <c r="G12480" s="91">
        <f t="shared" si="451"/>
        <v>8.56</v>
      </c>
      <c r="H12480" s="41">
        <f t="shared" si="452"/>
        <v>2.2817277616682397E-4</v>
      </c>
      <c r="I12480" s="42">
        <f t="shared" si="453"/>
        <v>230.56348491633403</v>
      </c>
      <c r="J12480" s="41">
        <f t="shared" si="454"/>
        <v>2.3777777777777778E-4</v>
      </c>
      <c r="K12480" s="42">
        <f t="shared" si="455"/>
        <v>5.7484769488482188</v>
      </c>
      <c r="L12480" s="41">
        <f t="shared" si="456"/>
        <v>2.2817277616682397E-4</v>
      </c>
      <c r="M12480" s="42">
        <f t="shared" si="457"/>
        <v>5.4427368498894984</v>
      </c>
    </row>
    <row r="12481" spans="2:13" x14ac:dyDescent="0.2">
      <c r="B12481" s="198">
        <v>45804</v>
      </c>
      <c r="C12481" s="199">
        <v>14.96</v>
      </c>
      <c r="D12481" s="207"/>
      <c r="E12481"/>
      <c r="F12481" s="200">
        <v>2.27</v>
      </c>
      <c r="G12481" s="91">
        <f t="shared" si="451"/>
        <v>8.6150000000000002</v>
      </c>
      <c r="H12481" s="41">
        <f t="shared" si="452"/>
        <v>2.2958005369222434E-4</v>
      </c>
      <c r="I12481" s="42">
        <f t="shared" si="453"/>
        <v>230.61641769358059</v>
      </c>
      <c r="J12481" s="41">
        <f t="shared" si="454"/>
        <v>2.3930555555555557E-4</v>
      </c>
      <c r="K12481" s="42">
        <f t="shared" si="455"/>
        <v>5.7487162544037744</v>
      </c>
      <c r="L12481" s="41">
        <f t="shared" si="456"/>
        <v>2.2958005369222434E-4</v>
      </c>
      <c r="M12481" s="42">
        <f t="shared" si="457"/>
        <v>5.4429664299431906</v>
      </c>
    </row>
    <row r="12482" spans="2:13" x14ac:dyDescent="0.2">
      <c r="B12482" s="198">
        <v>45805</v>
      </c>
      <c r="C12482" s="199">
        <v>14.98</v>
      </c>
      <c r="D12482" s="207"/>
      <c r="E12482"/>
      <c r="F12482" s="200">
        <v>2.2999999999999998</v>
      </c>
      <c r="G12482" s="91">
        <f t="shared" si="451"/>
        <v>8.64</v>
      </c>
      <c r="H12482" s="41">
        <f t="shared" si="452"/>
        <v>2.3021949039114808E-4</v>
      </c>
      <c r="I12482" s="42">
        <f t="shared" si="453"/>
        <v>230.66951008773785</v>
      </c>
      <c r="J12482" s="41">
        <f t="shared" si="454"/>
        <v>2.4000000000000001E-4</v>
      </c>
      <c r="K12482" s="42">
        <f t="shared" si="455"/>
        <v>5.7489562544037742</v>
      </c>
      <c r="L12482" s="41">
        <f t="shared" si="456"/>
        <v>2.3021949039114808E-4</v>
      </c>
      <c r="M12482" s="42">
        <f t="shared" si="457"/>
        <v>5.4431966494335819</v>
      </c>
    </row>
    <row r="12483" spans="2:13" x14ac:dyDescent="0.2">
      <c r="B12483" s="198">
        <v>45806</v>
      </c>
      <c r="C12483" s="199">
        <v>14.99</v>
      </c>
      <c r="D12483" s="207"/>
      <c r="E12483"/>
      <c r="F12483" s="200">
        <v>2.2999999999999998</v>
      </c>
      <c r="G12483" s="91">
        <f t="shared" si="451"/>
        <v>8.6449999999999996</v>
      </c>
      <c r="H12483" s="41">
        <f t="shared" si="452"/>
        <v>2.3034736012239598E-4</v>
      </c>
      <c r="I12483" s="42">
        <f t="shared" si="453"/>
        <v>230.72264420044729</v>
      </c>
      <c r="J12483" s="41">
        <f t="shared" si="454"/>
        <v>2.4013888888888888E-4</v>
      </c>
      <c r="K12483" s="42">
        <f t="shared" si="455"/>
        <v>5.7491963932926629</v>
      </c>
      <c r="L12483" s="41">
        <f t="shared" si="456"/>
        <v>2.3034736012239598E-4</v>
      </c>
      <c r="M12483" s="42">
        <f t="shared" si="457"/>
        <v>5.4434269967937041</v>
      </c>
    </row>
    <row r="12484" spans="2:13" x14ac:dyDescent="0.2">
      <c r="B12484" s="198">
        <v>45807</v>
      </c>
      <c r="C12484" s="199">
        <v>14.96</v>
      </c>
      <c r="D12484" s="207"/>
      <c r="E12484"/>
      <c r="F12484" s="200">
        <v>2.2799999999999998</v>
      </c>
      <c r="G12484" s="91">
        <f t="shared" si="451"/>
        <v>8.620000000000001</v>
      </c>
      <c r="H12484" s="41">
        <f t="shared" si="452"/>
        <v>2.2970795277288403E-4</v>
      </c>
      <c r="I12484" s="42">
        <f t="shared" si="453"/>
        <v>230.77564302670493</v>
      </c>
      <c r="J12484" s="41">
        <f t="shared" si="454"/>
        <v>2.3944444444444447E-4</v>
      </c>
      <c r="K12484" s="42">
        <f t="shared" si="455"/>
        <v>5.7494358377371073</v>
      </c>
      <c r="L12484" s="41">
        <f t="shared" si="456"/>
        <v>2.2970795277288403E-4</v>
      </c>
      <c r="M12484" s="42">
        <f t="shared" si="457"/>
        <v>5.443656704746477</v>
      </c>
    </row>
    <row r="12485" spans="2:13" x14ac:dyDescent="0.2">
      <c r="B12485" s="198">
        <v>45808</v>
      </c>
      <c r="C12485" s="199">
        <v>14.96</v>
      </c>
      <c r="D12485" s="207"/>
      <c r="E12485"/>
      <c r="F12485" s="200">
        <v>2.2799999999999998</v>
      </c>
      <c r="G12485" s="91">
        <f t="shared" si="451"/>
        <v>8.620000000000001</v>
      </c>
      <c r="H12485" s="41">
        <f t="shared" si="452"/>
        <v>2.2970795277288403E-4</v>
      </c>
      <c r="I12485" s="42">
        <f t="shared" si="453"/>
        <v>230.82865402721444</v>
      </c>
      <c r="J12485" s="41">
        <f t="shared" si="454"/>
        <v>2.3944444444444447E-4</v>
      </c>
      <c r="K12485" s="42">
        <f t="shared" si="455"/>
        <v>5.7496752821815518</v>
      </c>
      <c r="L12485" s="41">
        <f t="shared" si="456"/>
        <v>2.2970795277288403E-4</v>
      </c>
      <c r="M12485" s="42">
        <f t="shared" si="457"/>
        <v>5.4438864126992499</v>
      </c>
    </row>
    <row r="12486" spans="2:13" x14ac:dyDescent="0.2">
      <c r="B12486" s="198">
        <v>45809</v>
      </c>
      <c r="C12486" s="199">
        <v>14.96</v>
      </c>
      <c r="D12486" s="207"/>
      <c r="E12486"/>
      <c r="F12486" s="200">
        <v>2.2799999999999998</v>
      </c>
      <c r="G12486" s="91">
        <f t="shared" si="451"/>
        <v>8.620000000000001</v>
      </c>
      <c r="H12486" s="41">
        <f t="shared" si="452"/>
        <v>2.2970795277288403E-4</v>
      </c>
      <c r="I12486" s="42">
        <f t="shared" si="453"/>
        <v>230.88167720477236</v>
      </c>
      <c r="J12486" s="41">
        <f t="shared" si="454"/>
        <v>2.3944444444444447E-4</v>
      </c>
      <c r="K12486" s="42">
        <f t="shared" si="455"/>
        <v>5.7499147266259962</v>
      </c>
      <c r="L12486" s="41">
        <f t="shared" si="456"/>
        <v>2.2970795277288403E-4</v>
      </c>
      <c r="M12486" s="42">
        <f t="shared" si="457"/>
        <v>5.4441161206520228</v>
      </c>
    </row>
    <row r="12487" spans="2:13" x14ac:dyDescent="0.2">
      <c r="B12487" s="198">
        <v>45810</v>
      </c>
      <c r="C12487" s="199">
        <v>15.01</v>
      </c>
      <c r="D12487" s="207"/>
      <c r="E12487"/>
      <c r="F12487" s="200">
        <v>2.25</v>
      </c>
      <c r="G12487" s="91">
        <f t="shared" si="451"/>
        <v>8.629999999999999</v>
      </c>
      <c r="H12487" s="41">
        <f t="shared" si="452"/>
        <v>2.2996373332184739E-4</v>
      </c>
      <c r="I12487" s="42">
        <f t="shared" si="453"/>
        <v>230.93477161721799</v>
      </c>
      <c r="J12487" s="41">
        <f t="shared" si="454"/>
        <v>2.397222222222222E-4</v>
      </c>
      <c r="K12487" s="42">
        <f t="shared" si="455"/>
        <v>5.7501544488482184</v>
      </c>
      <c r="L12487" s="41">
        <f t="shared" si="456"/>
        <v>2.2996373332184739E-4</v>
      </c>
      <c r="M12487" s="42">
        <f t="shared" si="457"/>
        <v>5.4443460843853444</v>
      </c>
    </row>
    <row r="12488" spans="2:13" x14ac:dyDescent="0.2">
      <c r="B12488" s="198">
        <v>45811</v>
      </c>
      <c r="C12488" s="199">
        <v>14.97</v>
      </c>
      <c r="D12488" s="207"/>
      <c r="E12488"/>
      <c r="F12488" s="200">
        <v>2.17</v>
      </c>
      <c r="G12488" s="91">
        <f t="shared" si="451"/>
        <v>8.57</v>
      </c>
      <c r="H12488" s="41">
        <f t="shared" si="452"/>
        <v>2.2842869768391338E-4</v>
      </c>
      <c r="I12488" s="42">
        <f t="shared" si="453"/>
        <v>230.98752374634844</v>
      </c>
      <c r="J12488" s="41">
        <f t="shared" si="454"/>
        <v>2.3805555555555556E-4</v>
      </c>
      <c r="K12488" s="42">
        <f t="shared" si="455"/>
        <v>5.7503925044037736</v>
      </c>
      <c r="L12488" s="41">
        <f t="shared" si="456"/>
        <v>2.2842869768391338E-4</v>
      </c>
      <c r="M12488" s="42">
        <f t="shared" si="457"/>
        <v>5.4445745130830279</v>
      </c>
    </row>
    <row r="12489" spans="2:13" x14ac:dyDescent="0.2">
      <c r="B12489" s="198">
        <v>45812</v>
      </c>
      <c r="C12489" s="199">
        <v>14.97</v>
      </c>
      <c r="D12489" s="207"/>
      <c r="E12489"/>
      <c r="F12489" s="200">
        <v>2.2000000000000002</v>
      </c>
      <c r="G12489" s="91">
        <f t="shared" si="451"/>
        <v>8.5850000000000009</v>
      </c>
      <c r="H12489" s="41">
        <f t="shared" si="452"/>
        <v>2.2881253588780126E-4</v>
      </c>
      <c r="I12489" s="42">
        <f t="shared" si="453"/>
        <v>231.0403765874153</v>
      </c>
      <c r="J12489" s="41">
        <f t="shared" si="454"/>
        <v>2.3847222222222225E-4</v>
      </c>
      <c r="K12489" s="42">
        <f t="shared" si="455"/>
        <v>5.7506309766259962</v>
      </c>
      <c r="L12489" s="41">
        <f t="shared" si="456"/>
        <v>2.2881253588780126E-4</v>
      </c>
      <c r="M12489" s="42">
        <f t="shared" si="457"/>
        <v>5.4448033256189152</v>
      </c>
    </row>
    <row r="12490" spans="2:13" x14ac:dyDescent="0.2">
      <c r="B12490" s="198">
        <v>45813</v>
      </c>
      <c r="C12490" s="199">
        <v>14.95</v>
      </c>
      <c r="D12490" s="207"/>
      <c r="E12490"/>
      <c r="F12490" s="200">
        <v>2.21</v>
      </c>
      <c r="G12490" s="91">
        <f t="shared" si="451"/>
        <v>8.58</v>
      </c>
      <c r="H12490" s="41">
        <f t="shared" si="452"/>
        <v>2.2868459569536093E-4</v>
      </c>
      <c r="I12490" s="42">
        <f t="shared" si="453"/>
        <v>231.09321196252449</v>
      </c>
      <c r="J12490" s="41">
        <f t="shared" si="454"/>
        <v>2.3833333333333334E-4</v>
      </c>
      <c r="K12490" s="42">
        <f t="shared" si="455"/>
        <v>5.7508693099593291</v>
      </c>
      <c r="L12490" s="41">
        <f t="shared" si="456"/>
        <v>2.2868459569536093E-4</v>
      </c>
      <c r="M12490" s="42">
        <f t="shared" si="457"/>
        <v>5.4450320102146108</v>
      </c>
    </row>
    <row r="12491" spans="2:13" x14ac:dyDescent="0.2">
      <c r="B12491" s="198">
        <v>45814</v>
      </c>
      <c r="C12491" s="199">
        <v>14.85</v>
      </c>
      <c r="D12491" s="207"/>
      <c r="E12491"/>
      <c r="F12491" s="200">
        <v>2.21</v>
      </c>
      <c r="G12491" s="91">
        <f t="shared" si="451"/>
        <v>8.5299999999999994</v>
      </c>
      <c r="H12491" s="41">
        <f t="shared" si="452"/>
        <v>2.2740487053996006E-4</v>
      </c>
      <c r="I12491" s="42">
        <f t="shared" si="453"/>
        <v>231.14576368447351</v>
      </c>
      <c r="J12491" s="41">
        <f t="shared" si="454"/>
        <v>2.3694444444444444E-4</v>
      </c>
      <c r="K12491" s="42">
        <f t="shared" si="455"/>
        <v>5.7511062544037737</v>
      </c>
      <c r="L12491" s="41">
        <f t="shared" si="456"/>
        <v>2.2740487053996006E-4</v>
      </c>
      <c r="M12491" s="42">
        <f t="shared" si="457"/>
        <v>5.4452594150851503</v>
      </c>
    </row>
    <row r="12492" spans="2:13" x14ac:dyDescent="0.2">
      <c r="B12492" s="198">
        <v>45815</v>
      </c>
      <c r="C12492" s="199">
        <v>14.85</v>
      </c>
      <c r="D12492" s="207"/>
      <c r="E12492"/>
      <c r="F12492" s="200">
        <v>2.21</v>
      </c>
      <c r="G12492" s="91">
        <f t="shared" si="451"/>
        <v>8.5299999999999994</v>
      </c>
      <c r="H12492" s="41">
        <f t="shared" si="452"/>
        <v>2.2740487053996006E-4</v>
      </c>
      <c r="I12492" s="42">
        <f t="shared" si="453"/>
        <v>231.19832735694004</v>
      </c>
      <c r="J12492" s="41">
        <f t="shared" si="454"/>
        <v>2.3694444444444444E-4</v>
      </c>
      <c r="K12492" s="42">
        <f t="shared" si="455"/>
        <v>5.7513431988482182</v>
      </c>
      <c r="L12492" s="41">
        <f t="shared" si="456"/>
        <v>2.2740487053996006E-4</v>
      </c>
      <c r="M12492" s="42">
        <f t="shared" si="457"/>
        <v>5.4454868199556898</v>
      </c>
    </row>
    <row r="12493" spans="2:13" x14ac:dyDescent="0.2">
      <c r="B12493" s="198">
        <v>45816</v>
      </c>
      <c r="C12493" s="199">
        <v>14.85</v>
      </c>
      <c r="D12493" s="207"/>
      <c r="E12493"/>
      <c r="F12493" s="200">
        <v>2.21</v>
      </c>
      <c r="G12493" s="91">
        <f t="shared" si="451"/>
        <v>8.5299999999999994</v>
      </c>
      <c r="H12493" s="41">
        <f t="shared" si="452"/>
        <v>2.2740487053996006E-4</v>
      </c>
      <c r="I12493" s="42">
        <f t="shared" si="453"/>
        <v>231.25090298264169</v>
      </c>
      <c r="J12493" s="41">
        <f t="shared" si="454"/>
        <v>2.3694444444444444E-4</v>
      </c>
      <c r="K12493" s="42">
        <f t="shared" si="455"/>
        <v>5.7515801432926628</v>
      </c>
      <c r="L12493" s="41">
        <f t="shared" si="456"/>
        <v>2.2740487053996006E-4</v>
      </c>
      <c r="M12493" s="42">
        <f t="shared" si="457"/>
        <v>5.4457142248262294</v>
      </c>
    </row>
    <row r="12494" spans="2:13" x14ac:dyDescent="0.2">
      <c r="B12494" s="198">
        <v>45817</v>
      </c>
      <c r="C12494" s="199">
        <v>14.84</v>
      </c>
      <c r="D12494" s="207"/>
      <c r="E12494"/>
      <c r="F12494" s="200">
        <v>2.23</v>
      </c>
      <c r="G12494" s="91">
        <f t="shared" si="451"/>
        <v>8.5350000000000001</v>
      </c>
      <c r="H12494" s="41">
        <f t="shared" si="452"/>
        <v>2.2753286950982776E-4</v>
      </c>
      <c r="I12494" s="42">
        <f t="shared" si="453"/>
        <v>231.30352016417407</v>
      </c>
      <c r="J12494" s="41">
        <f t="shared" si="454"/>
        <v>2.3708333333333334E-4</v>
      </c>
      <c r="K12494" s="42">
        <f t="shared" si="455"/>
        <v>5.7518172266259961</v>
      </c>
      <c r="L12494" s="41">
        <f t="shared" si="456"/>
        <v>2.2753286950982776E-4</v>
      </c>
      <c r="M12494" s="42">
        <f t="shared" si="457"/>
        <v>5.4459417576957394</v>
      </c>
    </row>
    <row r="12495" spans="2:13" x14ac:dyDescent="0.2">
      <c r="B12495" s="198">
        <v>45818</v>
      </c>
      <c r="C12495" s="199">
        <v>14.95</v>
      </c>
      <c r="D12495" s="207"/>
      <c r="E12495"/>
      <c r="F12495" s="200">
        <v>2.2599999999999998</v>
      </c>
      <c r="G12495" s="91">
        <f t="shared" si="451"/>
        <v>8.6050000000000004</v>
      </c>
      <c r="H12495" s="41">
        <f t="shared" si="452"/>
        <v>2.2932423791588441E-4</v>
      </c>
      <c r="I12495" s="42">
        <f t="shared" si="453"/>
        <v>231.35656366766298</v>
      </c>
      <c r="J12495" s="41">
        <f t="shared" si="454"/>
        <v>2.3902777777777778E-4</v>
      </c>
      <c r="K12495" s="42">
        <f t="shared" si="455"/>
        <v>5.7520562544037741</v>
      </c>
      <c r="L12495" s="41">
        <f t="shared" si="456"/>
        <v>2.2932423791588441E-4</v>
      </c>
      <c r="M12495" s="42">
        <f t="shared" si="457"/>
        <v>5.4461710819336551</v>
      </c>
    </row>
    <row r="12496" spans="2:13" x14ac:dyDescent="0.2">
      <c r="B12496" s="198">
        <v>45819</v>
      </c>
      <c r="C12496" s="199">
        <v>14.97</v>
      </c>
      <c r="D12496" s="207"/>
      <c r="E12496"/>
      <c r="F12496" s="200">
        <v>2.27</v>
      </c>
      <c r="G12496" s="91">
        <f t="shared" si="451"/>
        <v>8.620000000000001</v>
      </c>
      <c r="H12496" s="41">
        <f t="shared" si="452"/>
        <v>2.2970795277288403E-4</v>
      </c>
      <c r="I12496" s="42">
        <f t="shared" si="453"/>
        <v>231.40970811026364</v>
      </c>
      <c r="J12496" s="41">
        <f t="shared" si="454"/>
        <v>2.3944444444444447E-4</v>
      </c>
      <c r="K12496" s="42">
        <f t="shared" si="455"/>
        <v>5.7522956988482186</v>
      </c>
      <c r="L12496" s="41">
        <f t="shared" si="456"/>
        <v>2.2970795277288403E-4</v>
      </c>
      <c r="M12496" s="42">
        <f t="shared" si="457"/>
        <v>5.446400789886428</v>
      </c>
    </row>
    <row r="12497" spans="2:13" x14ac:dyDescent="0.2">
      <c r="B12497" s="198">
        <v>45820</v>
      </c>
      <c r="C12497" s="199">
        <v>15</v>
      </c>
      <c r="D12497" s="207"/>
      <c r="E12497"/>
      <c r="F12497" s="200">
        <v>2.2999999999999998</v>
      </c>
      <c r="G12497" s="91">
        <f t="shared" ref="G12497:G12501" si="458">(C12497+F12497)/2</f>
        <v>8.65</v>
      </c>
      <c r="H12497" s="41">
        <f t="shared" ref="H12497:H12501" si="459">((1+G12497/100)^(1/360))-1</f>
        <v>2.3047522398522702E-4</v>
      </c>
      <c r="I12497" s="42">
        <f t="shared" ref="I12497:I12501" si="460">I12496*(1+H12497)</f>
        <v>231.4630423145727</v>
      </c>
      <c r="J12497" s="41">
        <f t="shared" ref="J12497:J12501" si="461">((C12497+F12497)/2)/36000</f>
        <v>2.4027777777777779E-4</v>
      </c>
      <c r="K12497" s="42">
        <f t="shared" ref="K12497:K12501" si="462">K12496+J12497</f>
        <v>5.752535976625996</v>
      </c>
      <c r="L12497" s="41">
        <f t="shared" ref="L12497:L12501" si="463">((1+G12497/100)^(1/360))-1</f>
        <v>2.3047522398522702E-4</v>
      </c>
      <c r="M12497" s="42">
        <f t="shared" ref="M12497:M12501" si="464">M12496+L12497</f>
        <v>5.4466312651104136</v>
      </c>
    </row>
    <row r="12498" spans="2:13" x14ac:dyDescent="0.2">
      <c r="B12498" s="198">
        <v>45821</v>
      </c>
      <c r="C12498" s="199">
        <v>15.01</v>
      </c>
      <c r="D12498" s="207"/>
      <c r="E12498"/>
      <c r="F12498" s="200">
        <v>2.2999999999999998</v>
      </c>
      <c r="G12498" s="91">
        <f t="shared" si="458"/>
        <v>8.6549999999999994</v>
      </c>
      <c r="H12498" s="41">
        <f t="shared" si="459"/>
        <v>2.3060308198052937E-4</v>
      </c>
      <c r="I12498" s="42">
        <f t="shared" si="460"/>
        <v>231.51641840549505</v>
      </c>
      <c r="J12498" s="41">
        <f t="shared" si="461"/>
        <v>2.4041666666666664E-4</v>
      </c>
      <c r="K12498" s="42">
        <f t="shared" si="462"/>
        <v>5.7527763932926623</v>
      </c>
      <c r="L12498" s="41">
        <f t="shared" si="463"/>
        <v>2.3060308198052937E-4</v>
      </c>
      <c r="M12498" s="42">
        <f t="shared" si="464"/>
        <v>5.4468618681923946</v>
      </c>
    </row>
    <row r="12499" spans="2:13" x14ac:dyDescent="0.2">
      <c r="B12499" s="198">
        <v>45822</v>
      </c>
      <c r="C12499" s="199">
        <v>15.01</v>
      </c>
      <c r="D12499" s="207"/>
      <c r="E12499"/>
      <c r="F12499" s="200">
        <v>2.2999999999999998</v>
      </c>
      <c r="G12499" s="91">
        <f t="shared" si="458"/>
        <v>8.6549999999999994</v>
      </c>
      <c r="H12499" s="41">
        <f t="shared" si="459"/>
        <v>2.3060308198052937E-4</v>
      </c>
      <c r="I12499" s="42">
        <f t="shared" si="460"/>
        <v>231.56980680510844</v>
      </c>
      <c r="J12499" s="41">
        <f t="shared" si="461"/>
        <v>2.4041666666666664E-4</v>
      </c>
      <c r="K12499" s="42">
        <f t="shared" si="462"/>
        <v>5.7530168099593286</v>
      </c>
      <c r="L12499" s="41">
        <f t="shared" si="463"/>
        <v>2.3060308198052937E-4</v>
      </c>
      <c r="M12499" s="42">
        <f t="shared" si="464"/>
        <v>5.4470924712743756</v>
      </c>
    </row>
    <row r="12500" spans="2:13" x14ac:dyDescent="0.2">
      <c r="B12500" s="198">
        <v>45823</v>
      </c>
      <c r="C12500" s="199">
        <v>15.01</v>
      </c>
      <c r="D12500" s="207"/>
      <c r="E12500"/>
      <c r="F12500" s="200">
        <v>2.2999999999999998</v>
      </c>
      <c r="G12500" s="91">
        <f t="shared" si="458"/>
        <v>8.6549999999999994</v>
      </c>
      <c r="H12500" s="41">
        <f t="shared" si="459"/>
        <v>2.3060308198052937E-4</v>
      </c>
      <c r="I12500" s="42">
        <f t="shared" si="460"/>
        <v>231.62320751625134</v>
      </c>
      <c r="J12500" s="41">
        <f t="shared" si="461"/>
        <v>2.4041666666666664E-4</v>
      </c>
      <c r="K12500" s="42">
        <f t="shared" si="462"/>
        <v>5.7532572266259949</v>
      </c>
      <c r="L12500" s="41">
        <f t="shared" si="463"/>
        <v>2.3060308198052937E-4</v>
      </c>
      <c r="M12500" s="42">
        <f t="shared" si="464"/>
        <v>5.4473230743563565</v>
      </c>
    </row>
    <row r="12501" spans="2:13" x14ac:dyDescent="0.2">
      <c r="B12501" s="198">
        <v>45824</v>
      </c>
      <c r="C12501" s="199">
        <v>15.02</v>
      </c>
      <c r="D12501" s="207"/>
      <c r="E12501"/>
      <c r="F12501" s="200">
        <v>2.2999999999999998</v>
      </c>
      <c r="G12501" s="91">
        <f t="shared" si="458"/>
        <v>8.66</v>
      </c>
      <c r="H12501" s="41">
        <f t="shared" si="459"/>
        <v>2.3073093410852508E-4</v>
      </c>
      <c r="I12501" s="42">
        <f t="shared" si="460"/>
        <v>231.67665015528277</v>
      </c>
      <c r="J12501" s="41">
        <f t="shared" si="461"/>
        <v>2.4055555555555557E-4</v>
      </c>
      <c r="K12501" s="42">
        <f t="shared" si="462"/>
        <v>5.7534977821815501</v>
      </c>
      <c r="L12501" s="41">
        <f t="shared" si="463"/>
        <v>2.3073093410852508E-4</v>
      </c>
      <c r="M12501" s="42">
        <f t="shared" si="464"/>
        <v>5.4475538052904646</v>
      </c>
    </row>
    <row r="12502" spans="2:13" x14ac:dyDescent="0.2">
      <c r="B12502" s="198">
        <v>45825</v>
      </c>
      <c r="C12502" s="199">
        <v>15.04</v>
      </c>
      <c r="D12502" s="207"/>
      <c r="E12502"/>
      <c r="F12502" s="200">
        <v>2.29</v>
      </c>
      <c r="G12502" s="91">
        <f t="shared" ref="G12502:G12565" si="465">(C12502+F12502)/2</f>
        <v>8.6649999999999991</v>
      </c>
      <c r="H12502" s="41">
        <f t="shared" ref="H12502:H12565" si="466">((1+G12502/100)^(1/360))-1</f>
        <v>2.3085878036988028E-4</v>
      </c>
      <c r="I12502" s="42">
        <f t="shared" ref="I12502:I12565" si="467">I12501*(1+H12502)</f>
        <v>231.7301347441778</v>
      </c>
      <c r="J12502" s="41">
        <f t="shared" ref="J12502:J12565" si="468">((C12502+F12502)/2)/36000</f>
        <v>2.4069444444444442E-4</v>
      </c>
      <c r="K12502" s="42">
        <f t="shared" ref="K12502:K12565" si="469">K12501+J12502</f>
        <v>5.7537384766259949</v>
      </c>
      <c r="L12502" s="41">
        <f t="shared" ref="L12502:L12565" si="470">((1+G12502/100)^(1/360))-1</f>
        <v>2.3085878036988028E-4</v>
      </c>
      <c r="M12502" s="42">
        <f t="shared" ref="M12502:M12565" si="471">M12501+L12502</f>
        <v>5.4477846640708343</v>
      </c>
    </row>
    <row r="12503" spans="2:13" x14ac:dyDescent="0.2">
      <c r="B12503" s="198">
        <v>45826</v>
      </c>
      <c r="C12503" s="199">
        <v>15.04</v>
      </c>
      <c r="D12503" s="207"/>
      <c r="E12503"/>
      <c r="F12503" s="200">
        <v>2.2999999999999998</v>
      </c>
      <c r="G12503" s="91">
        <f t="shared" si="465"/>
        <v>8.67</v>
      </c>
      <c r="H12503" s="41">
        <f t="shared" si="466"/>
        <v>2.3098662076503906E-4</v>
      </c>
      <c r="I12503" s="42">
        <f t="shared" si="467"/>
        <v>231.7836613049318</v>
      </c>
      <c r="J12503" s="41">
        <f t="shared" si="468"/>
        <v>2.4083333333333332E-4</v>
      </c>
      <c r="K12503" s="42">
        <f t="shared" si="469"/>
        <v>5.7539793099593286</v>
      </c>
      <c r="L12503" s="41">
        <f t="shared" si="470"/>
        <v>2.3098662076503906E-4</v>
      </c>
      <c r="M12503" s="42">
        <f t="shared" si="471"/>
        <v>5.4480156506915991</v>
      </c>
    </row>
    <row r="12504" spans="2:13" x14ac:dyDescent="0.2">
      <c r="B12504" s="198">
        <v>45827</v>
      </c>
      <c r="C12504" s="199">
        <v>15.01</v>
      </c>
      <c r="D12504" s="207"/>
      <c r="E12504"/>
      <c r="F12504" s="200">
        <v>2.2999999999999998</v>
      </c>
      <c r="G12504" s="91">
        <f t="shared" si="465"/>
        <v>8.6549999999999994</v>
      </c>
      <c r="H12504" s="41">
        <f t="shared" si="466"/>
        <v>2.3060308198052937E-4</v>
      </c>
      <c r="I12504" s="42">
        <f t="shared" si="467"/>
        <v>231.83711133158144</v>
      </c>
      <c r="J12504" s="41">
        <f t="shared" si="468"/>
        <v>2.4041666666666664E-4</v>
      </c>
      <c r="K12504" s="42">
        <f t="shared" si="469"/>
        <v>5.7542197266259949</v>
      </c>
      <c r="L12504" s="41">
        <f t="shared" si="470"/>
        <v>2.3060308198052937E-4</v>
      </c>
      <c r="M12504" s="42">
        <f t="shared" si="471"/>
        <v>5.4482462537735792</v>
      </c>
    </row>
    <row r="12505" spans="2:13" x14ac:dyDescent="0.2">
      <c r="B12505" s="198">
        <v>45828</v>
      </c>
      <c r="C12505" s="199">
        <v>14.97</v>
      </c>
      <c r="D12505" s="207"/>
      <c r="E12505"/>
      <c r="F12505" s="200">
        <v>2.2999999999999998</v>
      </c>
      <c r="G12505" s="91">
        <f t="shared" si="465"/>
        <v>8.6349999999999998</v>
      </c>
      <c r="H12505" s="41">
        <f t="shared" si="466"/>
        <v>2.3009161479103923E-4</v>
      </c>
      <c r="I12505" s="42">
        <f t="shared" si="467"/>
        <v>231.89045510689621</v>
      </c>
      <c r="J12505" s="41">
        <f t="shared" si="468"/>
        <v>2.398611111111111E-4</v>
      </c>
      <c r="K12505" s="42">
        <f t="shared" si="469"/>
        <v>5.7544595877371059</v>
      </c>
      <c r="L12505" s="41">
        <f t="shared" si="470"/>
        <v>2.3009161479103923E-4</v>
      </c>
      <c r="M12505" s="42">
        <f t="shared" si="471"/>
        <v>5.4484763453883698</v>
      </c>
    </row>
    <row r="12506" spans="2:13" x14ac:dyDescent="0.2">
      <c r="B12506" s="198">
        <v>45829</v>
      </c>
      <c r="C12506" s="199">
        <v>14.97</v>
      </c>
      <c r="D12506" s="207"/>
      <c r="E12506"/>
      <c r="F12506" s="200">
        <v>2.2999999999999998</v>
      </c>
      <c r="G12506" s="91">
        <f t="shared" si="465"/>
        <v>8.6349999999999998</v>
      </c>
      <c r="H12506" s="41">
        <f t="shared" si="466"/>
        <v>2.3009161479103923E-4</v>
      </c>
      <c r="I12506" s="42">
        <f t="shared" si="467"/>
        <v>231.94381115616639</v>
      </c>
      <c r="J12506" s="41">
        <f t="shared" si="468"/>
        <v>2.398611111111111E-4</v>
      </c>
      <c r="K12506" s="42">
        <f t="shared" si="469"/>
        <v>5.7546994488482168</v>
      </c>
      <c r="L12506" s="41">
        <f t="shared" si="470"/>
        <v>2.3009161479103923E-4</v>
      </c>
      <c r="M12506" s="42">
        <f t="shared" si="471"/>
        <v>5.4487064370031604</v>
      </c>
    </row>
    <row r="12507" spans="2:13" x14ac:dyDescent="0.2">
      <c r="B12507" s="198">
        <v>45830</v>
      </c>
      <c r="C12507" s="199">
        <v>14.97</v>
      </c>
      <c r="D12507" s="207"/>
      <c r="E12507"/>
      <c r="F12507" s="200">
        <v>2.2999999999999998</v>
      </c>
      <c r="G12507" s="91">
        <f t="shared" si="465"/>
        <v>8.6349999999999998</v>
      </c>
      <c r="H12507" s="41">
        <f t="shared" si="466"/>
        <v>2.3009161479103923E-4</v>
      </c>
      <c r="I12507" s="42">
        <f t="shared" si="467"/>
        <v>231.9971794822161</v>
      </c>
      <c r="J12507" s="41">
        <f t="shared" si="468"/>
        <v>2.398611111111111E-4</v>
      </c>
      <c r="K12507" s="42">
        <f t="shared" si="469"/>
        <v>5.7549393099593278</v>
      </c>
      <c r="L12507" s="41">
        <f t="shared" si="470"/>
        <v>2.3009161479103923E-4</v>
      </c>
      <c r="M12507" s="42">
        <f t="shared" si="471"/>
        <v>5.448936528617951</v>
      </c>
    </row>
    <row r="12508" spans="2:13" x14ac:dyDescent="0.2">
      <c r="B12508" s="198">
        <v>45831</v>
      </c>
      <c r="C12508" s="199">
        <v>14.91</v>
      </c>
      <c r="D12508" s="207"/>
      <c r="E12508"/>
      <c r="F12508" s="200">
        <v>2.31</v>
      </c>
      <c r="G12508" s="91">
        <f t="shared" si="465"/>
        <v>8.61</v>
      </c>
      <c r="H12508" s="41">
        <f t="shared" si="466"/>
        <v>2.2945214874003916E-4</v>
      </c>
      <c r="I12508" s="42">
        <f t="shared" si="467"/>
        <v>232.05041173354991</v>
      </c>
      <c r="J12508" s="41">
        <f t="shared" si="468"/>
        <v>2.3916666666666666E-4</v>
      </c>
      <c r="K12508" s="42">
        <f t="shared" si="469"/>
        <v>5.7551784766259946</v>
      </c>
      <c r="L12508" s="41">
        <f t="shared" si="470"/>
        <v>2.2945214874003916E-4</v>
      </c>
      <c r="M12508" s="42">
        <f t="shared" si="471"/>
        <v>5.4491659807666908</v>
      </c>
    </row>
    <row r="12509" spans="2:13" x14ac:dyDescent="0.2">
      <c r="B12509" s="198">
        <v>45832</v>
      </c>
      <c r="C12509" s="199">
        <v>14.98</v>
      </c>
      <c r="D12509" s="207"/>
      <c r="E12509"/>
      <c r="F12509" s="200">
        <v>2.2999999999999998</v>
      </c>
      <c r="G12509" s="91">
        <f t="shared" si="465"/>
        <v>8.64</v>
      </c>
      <c r="H12509" s="41">
        <f t="shared" si="466"/>
        <v>2.3021949039114808E-4</v>
      </c>
      <c r="I12509" s="42">
        <f t="shared" si="467"/>
        <v>232.10383426108427</v>
      </c>
      <c r="J12509" s="41">
        <f t="shared" si="468"/>
        <v>2.4000000000000001E-4</v>
      </c>
      <c r="K12509" s="42">
        <f t="shared" si="469"/>
        <v>5.7554184766259944</v>
      </c>
      <c r="L12509" s="41">
        <f t="shared" si="470"/>
        <v>2.3021949039114808E-4</v>
      </c>
      <c r="M12509" s="42">
        <f t="shared" si="471"/>
        <v>5.4493962002570822</v>
      </c>
    </row>
    <row r="12510" spans="2:13" x14ac:dyDescent="0.2">
      <c r="B12510" s="198">
        <v>45833</v>
      </c>
      <c r="C12510" s="199">
        <v>14.99</v>
      </c>
      <c r="D12510" s="207"/>
      <c r="E12510"/>
      <c r="F12510" s="200">
        <v>2.2999999999999998</v>
      </c>
      <c r="G12510" s="91">
        <f t="shared" si="465"/>
        <v>8.6449999999999996</v>
      </c>
      <c r="H12510" s="41">
        <f t="shared" si="466"/>
        <v>2.3034736012239598E-4</v>
      </c>
      <c r="I12510" s="42">
        <f t="shared" si="467"/>
        <v>232.1572987665806</v>
      </c>
      <c r="J12510" s="41">
        <f t="shared" si="468"/>
        <v>2.4013888888888888E-4</v>
      </c>
      <c r="K12510" s="42">
        <f t="shared" si="469"/>
        <v>5.755658615514883</v>
      </c>
      <c r="L12510" s="41">
        <f t="shared" si="470"/>
        <v>2.3034736012239598E-4</v>
      </c>
      <c r="M12510" s="42">
        <f t="shared" si="471"/>
        <v>5.4496265476172043</v>
      </c>
    </row>
    <row r="12511" spans="2:13" x14ac:dyDescent="0.2">
      <c r="B12511" s="198">
        <v>45834</v>
      </c>
      <c r="C12511" s="199">
        <v>15.06</v>
      </c>
      <c r="D12511" s="207"/>
      <c r="E12511"/>
      <c r="F12511" s="200">
        <v>2.29</v>
      </c>
      <c r="G12511" s="91">
        <f t="shared" si="465"/>
        <v>8.6750000000000007</v>
      </c>
      <c r="H12511" s="41">
        <f t="shared" si="466"/>
        <v>2.3111445529466756E-4</v>
      </c>
      <c r="I12511" s="42">
        <f t="shared" si="467"/>
        <v>232.21095367422771</v>
      </c>
      <c r="J12511" s="41">
        <f t="shared" si="468"/>
        <v>2.4097222222222225E-4</v>
      </c>
      <c r="K12511" s="42">
        <f t="shared" si="469"/>
        <v>5.7558995877371055</v>
      </c>
      <c r="L12511" s="41">
        <f t="shared" si="470"/>
        <v>2.3111445529466756E-4</v>
      </c>
      <c r="M12511" s="42">
        <f t="shared" si="471"/>
        <v>5.4498576620724988</v>
      </c>
    </row>
    <row r="12512" spans="2:13" x14ac:dyDescent="0.2">
      <c r="B12512" s="198">
        <v>45835</v>
      </c>
      <c r="C12512" s="199">
        <v>15.06</v>
      </c>
      <c r="D12512" s="207"/>
      <c r="E12512"/>
      <c r="F12512" s="200">
        <v>2.31</v>
      </c>
      <c r="G12512" s="91">
        <f t="shared" si="465"/>
        <v>8.6850000000000005</v>
      </c>
      <c r="H12512" s="41">
        <f t="shared" si="466"/>
        <v>2.3137010675955416E-4</v>
      </c>
      <c r="I12512" s="42">
        <f t="shared" si="467"/>
        <v>232.26468034737005</v>
      </c>
      <c r="J12512" s="41">
        <f t="shared" si="468"/>
        <v>2.4125000000000001E-4</v>
      </c>
      <c r="K12512" s="42">
        <f t="shared" si="469"/>
        <v>5.7561408377371057</v>
      </c>
      <c r="L12512" s="41">
        <f t="shared" si="470"/>
        <v>2.3137010675955416E-4</v>
      </c>
      <c r="M12512" s="42">
        <f t="shared" si="471"/>
        <v>5.4500890321792586</v>
      </c>
    </row>
    <row r="12513" spans="2:13" x14ac:dyDescent="0.2">
      <c r="B12513" s="198">
        <v>45836</v>
      </c>
      <c r="C12513" s="199">
        <v>15.06</v>
      </c>
      <c r="D12513" s="207"/>
      <c r="E12513"/>
      <c r="F12513" s="200">
        <v>2.31</v>
      </c>
      <c r="G12513" s="91">
        <f t="shared" si="465"/>
        <v>8.6850000000000005</v>
      </c>
      <c r="H12513" s="41">
        <f t="shared" si="466"/>
        <v>2.3137010675955416E-4</v>
      </c>
      <c r="I12513" s="42">
        <f t="shared" si="467"/>
        <v>232.31841945125848</v>
      </c>
      <c r="J12513" s="41">
        <f t="shared" si="468"/>
        <v>2.4125000000000001E-4</v>
      </c>
      <c r="K12513" s="42">
        <f t="shared" si="469"/>
        <v>5.7563820877371059</v>
      </c>
      <c r="L12513" s="41">
        <f t="shared" si="470"/>
        <v>2.3137010675955416E-4</v>
      </c>
      <c r="M12513" s="42">
        <f t="shared" si="471"/>
        <v>5.4503204022860183</v>
      </c>
    </row>
    <row r="12514" spans="2:13" x14ac:dyDescent="0.2">
      <c r="B12514" s="198">
        <v>45837</v>
      </c>
      <c r="C12514" s="199">
        <v>15.06</v>
      </c>
      <c r="D12514" s="207"/>
      <c r="E12514"/>
      <c r="F12514" s="200">
        <v>2.31</v>
      </c>
      <c r="G12514" s="91">
        <f t="shared" si="465"/>
        <v>8.6850000000000005</v>
      </c>
      <c r="H12514" s="41">
        <f t="shared" si="466"/>
        <v>2.3137010675955416E-4</v>
      </c>
      <c r="I12514" s="42">
        <f t="shared" si="467"/>
        <v>232.37217098876911</v>
      </c>
      <c r="J12514" s="41">
        <f t="shared" si="468"/>
        <v>2.4125000000000001E-4</v>
      </c>
      <c r="K12514" s="42">
        <f t="shared" si="469"/>
        <v>5.7566233377371061</v>
      </c>
      <c r="L12514" s="41">
        <f t="shared" si="470"/>
        <v>2.3137010675955416E-4</v>
      </c>
      <c r="M12514" s="42">
        <f t="shared" si="471"/>
        <v>5.4505517723927781</v>
      </c>
    </row>
    <row r="12515" spans="2:13" x14ac:dyDescent="0.2">
      <c r="B12515" s="198">
        <v>45838</v>
      </c>
      <c r="C12515" s="199">
        <v>15.13</v>
      </c>
      <c r="D12515" s="207"/>
      <c r="E12515"/>
      <c r="F12515" s="200">
        <v>2.31</v>
      </c>
      <c r="G12515" s="91">
        <f t="shared" si="465"/>
        <v>8.7200000000000006</v>
      </c>
      <c r="H12515" s="41">
        <f t="shared" si="466"/>
        <v>2.3226470219994688E-4</v>
      </c>
      <c r="I12515" s="42">
        <f t="shared" si="467"/>
        <v>232.42614284186337</v>
      </c>
      <c r="J12515" s="41">
        <f t="shared" si="468"/>
        <v>2.4222222222222223E-4</v>
      </c>
      <c r="K12515" s="42">
        <f t="shared" si="469"/>
        <v>5.7568655599593281</v>
      </c>
      <c r="L12515" s="41">
        <f t="shared" si="470"/>
        <v>2.3226470219994688E-4</v>
      </c>
      <c r="M12515" s="42">
        <f t="shared" si="471"/>
        <v>5.4507840370949783</v>
      </c>
    </row>
    <row r="12516" spans="2:13" x14ac:dyDescent="0.2">
      <c r="B12516" s="198">
        <v>45839</v>
      </c>
      <c r="C12516" s="199">
        <v>15.81</v>
      </c>
      <c r="D12516" s="207"/>
      <c r="E12516"/>
      <c r="F12516" s="200">
        <v>2.88</v>
      </c>
      <c r="G12516" s="91">
        <f t="shared" si="465"/>
        <v>9.3450000000000006</v>
      </c>
      <c r="H12516" s="41">
        <f t="shared" si="466"/>
        <v>2.481914481584635E-4</v>
      </c>
      <c r="I12516" s="42">
        <f t="shared" si="467"/>
        <v>232.48382902284519</v>
      </c>
      <c r="J12516" s="41">
        <f t="shared" si="468"/>
        <v>2.5958333333333335E-4</v>
      </c>
      <c r="K12516" s="42">
        <f t="shared" si="469"/>
        <v>5.7571251432926616</v>
      </c>
      <c r="L12516" s="41">
        <f t="shared" si="470"/>
        <v>2.481914481584635E-4</v>
      </c>
      <c r="M12516" s="42">
        <f t="shared" si="471"/>
        <v>5.451032228543137</v>
      </c>
    </row>
    <row r="12517" spans="2:13" x14ac:dyDescent="0.2">
      <c r="B12517" s="198">
        <v>45840</v>
      </c>
      <c r="C12517" s="199">
        <v>15.21</v>
      </c>
      <c r="D12517" s="207"/>
      <c r="E12517"/>
      <c r="F12517" s="200">
        <v>2.19</v>
      </c>
      <c r="G12517" s="91">
        <f t="shared" si="465"/>
        <v>8.7000000000000011</v>
      </c>
      <c r="H12517" s="41">
        <f t="shared" si="466"/>
        <v>2.3175353997850756E-4</v>
      </c>
      <c r="I12517" s="42">
        <f t="shared" si="467"/>
        <v>232.537707973209</v>
      </c>
      <c r="J12517" s="41">
        <f t="shared" si="468"/>
        <v>2.416666666666667E-4</v>
      </c>
      <c r="K12517" s="42">
        <f t="shared" si="469"/>
        <v>5.7573668099593283</v>
      </c>
      <c r="L12517" s="41">
        <f t="shared" si="470"/>
        <v>2.3175353997850756E-4</v>
      </c>
      <c r="M12517" s="42">
        <f t="shared" si="471"/>
        <v>5.4512639820831152</v>
      </c>
    </row>
    <row r="12518" spans="2:13" x14ac:dyDescent="0.2">
      <c r="B12518" s="198">
        <v>45841</v>
      </c>
      <c r="C12518" s="199">
        <v>15.18</v>
      </c>
      <c r="D12518" s="207"/>
      <c r="E12518"/>
      <c r="F12518" s="200">
        <v>2.09</v>
      </c>
      <c r="G12518" s="91">
        <f t="shared" si="465"/>
        <v>8.6349999999999998</v>
      </c>
      <c r="H12518" s="41">
        <f t="shared" si="466"/>
        <v>2.3009161479103923E-4</v>
      </c>
      <c r="I12518" s="42">
        <f t="shared" si="467"/>
        <v>232.59121294993636</v>
      </c>
      <c r="J12518" s="41">
        <f t="shared" si="468"/>
        <v>2.398611111111111E-4</v>
      </c>
      <c r="K12518" s="42">
        <f t="shared" si="469"/>
        <v>5.7576066710704392</v>
      </c>
      <c r="L12518" s="41">
        <f t="shared" si="470"/>
        <v>2.3009161479103923E-4</v>
      </c>
      <c r="M12518" s="42">
        <f t="shared" si="471"/>
        <v>5.4514940736979067</v>
      </c>
    </row>
    <row r="12519" spans="2:13" x14ac:dyDescent="0.2">
      <c r="B12519" s="198">
        <v>45842</v>
      </c>
      <c r="C12519" s="199">
        <v>15.19</v>
      </c>
      <c r="D12519" s="207"/>
      <c r="E12519"/>
      <c r="F12519" s="200">
        <v>2.11</v>
      </c>
      <c r="G12519" s="91">
        <f t="shared" si="465"/>
        <v>8.65</v>
      </c>
      <c r="H12519" s="41">
        <f t="shared" si="466"/>
        <v>2.3047522398522702E-4</v>
      </c>
      <c r="I12519" s="42">
        <f t="shared" si="467"/>
        <v>232.64481946183798</v>
      </c>
      <c r="J12519" s="41">
        <f t="shared" si="468"/>
        <v>2.4027777777777779E-4</v>
      </c>
      <c r="K12519" s="42">
        <f t="shared" si="469"/>
        <v>5.7578469488482167</v>
      </c>
      <c r="L12519" s="41">
        <f t="shared" si="470"/>
        <v>2.3047522398522702E-4</v>
      </c>
      <c r="M12519" s="42">
        <f t="shared" si="471"/>
        <v>5.4517245489218915</v>
      </c>
    </row>
    <row r="12520" spans="2:13" x14ac:dyDescent="0.2">
      <c r="B12520" s="198">
        <v>45843</v>
      </c>
      <c r="C12520" s="199">
        <v>15.19</v>
      </c>
      <c r="D12520" s="207"/>
      <c r="E12520"/>
      <c r="F12520" s="200">
        <v>2.11</v>
      </c>
      <c r="G12520" s="91">
        <f t="shared" si="465"/>
        <v>8.65</v>
      </c>
      <c r="H12520" s="41">
        <f t="shared" si="466"/>
        <v>2.3047522398522702E-4</v>
      </c>
      <c r="I12520" s="42">
        <f t="shared" si="467"/>
        <v>232.69843832871246</v>
      </c>
      <c r="J12520" s="41">
        <f t="shared" si="468"/>
        <v>2.4027777777777779E-4</v>
      </c>
      <c r="K12520" s="42">
        <f t="shared" si="469"/>
        <v>5.7580872266259941</v>
      </c>
      <c r="L12520" s="41">
        <f t="shared" si="470"/>
        <v>2.3047522398522702E-4</v>
      </c>
      <c r="M12520" s="42">
        <f t="shared" si="471"/>
        <v>5.4519550241458763</v>
      </c>
    </row>
    <row r="12521" spans="2:13" x14ac:dyDescent="0.2">
      <c r="B12521" s="198">
        <v>45844</v>
      </c>
      <c r="C12521" s="199">
        <v>15.19</v>
      </c>
      <c r="D12521" s="207"/>
      <c r="E12521"/>
      <c r="F12521" s="200">
        <v>2.11</v>
      </c>
      <c r="G12521" s="91">
        <f t="shared" si="465"/>
        <v>8.65</v>
      </c>
      <c r="H12521" s="41">
        <f t="shared" si="466"/>
        <v>2.3047522398522702E-4</v>
      </c>
      <c r="I12521" s="42">
        <f t="shared" si="467"/>
        <v>232.75206955340727</v>
      </c>
      <c r="J12521" s="41">
        <f t="shared" si="468"/>
        <v>2.4027777777777779E-4</v>
      </c>
      <c r="K12521" s="42">
        <f t="shared" si="469"/>
        <v>5.7583275044037716</v>
      </c>
      <c r="L12521" s="41">
        <f t="shared" si="470"/>
        <v>2.3047522398522702E-4</v>
      </c>
      <c r="M12521" s="42">
        <f t="shared" si="471"/>
        <v>5.4521854993698611</v>
      </c>
    </row>
    <row r="12522" spans="2:13" x14ac:dyDescent="0.2">
      <c r="B12522" s="198">
        <v>45845</v>
      </c>
      <c r="C12522" s="199">
        <v>15.18</v>
      </c>
      <c r="D12522" s="207"/>
      <c r="E12522"/>
      <c r="F12522" s="200">
        <v>2.11</v>
      </c>
      <c r="G12522" s="91">
        <f t="shared" si="465"/>
        <v>8.6449999999999996</v>
      </c>
      <c r="H12522" s="41">
        <f t="shared" si="466"/>
        <v>2.3034736012239598E-4</v>
      </c>
      <c r="I12522" s="42">
        <f t="shared" si="467"/>
        <v>232.80568337819193</v>
      </c>
      <c r="J12522" s="41">
        <f t="shared" si="468"/>
        <v>2.4013888888888888E-4</v>
      </c>
      <c r="K12522" s="42">
        <f t="shared" si="469"/>
        <v>5.7585676432926602</v>
      </c>
      <c r="L12522" s="41">
        <f t="shared" si="470"/>
        <v>2.3034736012239598E-4</v>
      </c>
      <c r="M12522" s="42">
        <f t="shared" si="471"/>
        <v>5.4524158467299833</v>
      </c>
    </row>
    <row r="12523" spans="2:13" x14ac:dyDescent="0.2">
      <c r="B12523" s="198">
        <v>45846</v>
      </c>
      <c r="C12523" s="199">
        <v>15.11</v>
      </c>
      <c r="D12523" s="207"/>
      <c r="E12523"/>
      <c r="F12523" s="200">
        <v>2.12</v>
      </c>
      <c r="G12523" s="91">
        <f t="shared" si="465"/>
        <v>8.6150000000000002</v>
      </c>
      <c r="H12523" s="41">
        <f t="shared" si="466"/>
        <v>2.2958005369222434E-4</v>
      </c>
      <c r="I12523" s="42">
        <f t="shared" si="467"/>
        <v>232.85913091948174</v>
      </c>
      <c r="J12523" s="41">
        <f t="shared" si="468"/>
        <v>2.3930555555555557E-4</v>
      </c>
      <c r="K12523" s="42">
        <f t="shared" si="469"/>
        <v>5.7588069488482159</v>
      </c>
      <c r="L12523" s="41">
        <f t="shared" si="470"/>
        <v>2.2958005369222434E-4</v>
      </c>
      <c r="M12523" s="42">
        <f t="shared" si="471"/>
        <v>5.4526454267836755</v>
      </c>
    </row>
    <row r="12524" spans="2:13" x14ac:dyDescent="0.2">
      <c r="B12524" s="198">
        <v>45847</v>
      </c>
      <c r="C12524" s="199">
        <v>15.08</v>
      </c>
      <c r="D12524" s="207"/>
      <c r="E12524"/>
      <c r="F12524" s="200">
        <v>2.12</v>
      </c>
      <c r="G12524" s="91">
        <f t="shared" si="465"/>
        <v>8.6</v>
      </c>
      <c r="H12524" s="41">
        <f t="shared" si="466"/>
        <v>2.2919632121909395E-4</v>
      </c>
      <c r="I12524" s="42">
        <f t="shared" si="467"/>
        <v>232.91250137565078</v>
      </c>
      <c r="J12524" s="41">
        <f t="shared" si="468"/>
        <v>2.3888888888888888E-4</v>
      </c>
      <c r="K12524" s="42">
        <f t="shared" si="469"/>
        <v>5.759045837737105</v>
      </c>
      <c r="L12524" s="41">
        <f t="shared" si="470"/>
        <v>2.2919632121909395E-4</v>
      </c>
      <c r="M12524" s="42">
        <f t="shared" si="471"/>
        <v>5.4528746231048943</v>
      </c>
    </row>
    <row r="12525" spans="2:13" x14ac:dyDescent="0.2">
      <c r="B12525" s="198">
        <v>45848</v>
      </c>
      <c r="C12525" s="199">
        <v>15.09</v>
      </c>
      <c r="D12525" s="207"/>
      <c r="E12525"/>
      <c r="F12525" s="200">
        <v>2.12</v>
      </c>
      <c r="G12525" s="91">
        <f t="shared" si="465"/>
        <v>8.6050000000000004</v>
      </c>
      <c r="H12525" s="41">
        <f t="shared" si="466"/>
        <v>2.2932423791588441E-4</v>
      </c>
      <c r="I12525" s="42">
        <f t="shared" si="467"/>
        <v>232.96591385752984</v>
      </c>
      <c r="J12525" s="41">
        <f t="shared" si="468"/>
        <v>2.3902777777777778E-4</v>
      </c>
      <c r="K12525" s="42">
        <f t="shared" si="469"/>
        <v>5.7592848655148829</v>
      </c>
      <c r="L12525" s="41">
        <f t="shared" si="470"/>
        <v>2.2932423791588441E-4</v>
      </c>
      <c r="M12525" s="42">
        <f t="shared" si="471"/>
        <v>5.45310394734281</v>
      </c>
    </row>
    <row r="12526" spans="2:13" x14ac:dyDescent="0.2">
      <c r="B12526" s="198">
        <v>45849</v>
      </c>
      <c r="C12526" s="199">
        <v>15.06</v>
      </c>
      <c r="D12526" s="207"/>
      <c r="E12526"/>
      <c r="F12526" s="200">
        <v>2.14</v>
      </c>
      <c r="G12526" s="91">
        <f t="shared" si="465"/>
        <v>8.6</v>
      </c>
      <c r="H12526" s="41">
        <f t="shared" si="466"/>
        <v>2.2919632121909395E-4</v>
      </c>
      <c r="I12526" s="42">
        <f t="shared" si="467"/>
        <v>233.01930878795542</v>
      </c>
      <c r="J12526" s="41">
        <f t="shared" si="468"/>
        <v>2.3888888888888888E-4</v>
      </c>
      <c r="K12526" s="42">
        <f t="shared" si="469"/>
        <v>5.7595237544037721</v>
      </c>
      <c r="L12526" s="41">
        <f t="shared" si="470"/>
        <v>2.2919632121909395E-4</v>
      </c>
      <c r="M12526" s="42">
        <f t="shared" si="471"/>
        <v>5.4533331436640289</v>
      </c>
    </row>
    <row r="12527" spans="2:13" x14ac:dyDescent="0.2">
      <c r="B12527" s="198">
        <v>45850</v>
      </c>
      <c r="C12527" s="199">
        <v>15.06</v>
      </c>
      <c r="D12527" s="207"/>
      <c r="E12527"/>
      <c r="F12527" s="200">
        <v>2.14</v>
      </c>
      <c r="G12527" s="91">
        <f t="shared" si="465"/>
        <v>8.6</v>
      </c>
      <c r="H12527" s="41">
        <f t="shared" si="466"/>
        <v>2.2919632121909395E-4</v>
      </c>
      <c r="I12527" s="42">
        <f t="shared" si="467"/>
        <v>233.07271595630263</v>
      </c>
      <c r="J12527" s="41">
        <f t="shared" si="468"/>
        <v>2.3888888888888888E-4</v>
      </c>
      <c r="K12527" s="42">
        <f t="shared" si="469"/>
        <v>5.7597626432926612</v>
      </c>
      <c r="L12527" s="41">
        <f t="shared" si="470"/>
        <v>2.2919632121909395E-4</v>
      </c>
      <c r="M12527" s="42">
        <f t="shared" si="471"/>
        <v>5.4535623399852478</v>
      </c>
    </row>
    <row r="12528" spans="2:13" x14ac:dyDescent="0.2">
      <c r="B12528" s="198">
        <v>45851</v>
      </c>
      <c r="C12528" s="199">
        <v>15.06</v>
      </c>
      <c r="D12528" s="207"/>
      <c r="E12528"/>
      <c r="F12528" s="200">
        <v>2.14</v>
      </c>
      <c r="G12528" s="91">
        <f t="shared" si="465"/>
        <v>8.6</v>
      </c>
      <c r="H12528" s="41">
        <f t="shared" si="466"/>
        <v>2.2919632121909395E-4</v>
      </c>
      <c r="I12528" s="42">
        <f t="shared" si="467"/>
        <v>233.12613536537637</v>
      </c>
      <c r="J12528" s="41">
        <f t="shared" si="468"/>
        <v>2.3888888888888888E-4</v>
      </c>
      <c r="K12528" s="42">
        <f t="shared" si="469"/>
        <v>5.7600015321815503</v>
      </c>
      <c r="L12528" s="41">
        <f t="shared" si="470"/>
        <v>2.2919632121909395E-4</v>
      </c>
      <c r="M12528" s="42">
        <f t="shared" si="471"/>
        <v>5.4537915363064666</v>
      </c>
    </row>
    <row r="12529" spans="2:13" x14ac:dyDescent="0.2">
      <c r="B12529" s="198">
        <v>45852</v>
      </c>
      <c r="C12529" s="199">
        <v>15.07</v>
      </c>
      <c r="D12529" s="207"/>
      <c r="E12529"/>
      <c r="F12529" s="200">
        <v>2.16</v>
      </c>
      <c r="G12529" s="91">
        <f t="shared" si="465"/>
        <v>8.6150000000000002</v>
      </c>
      <c r="H12529" s="41">
        <f t="shared" si="466"/>
        <v>2.2958005369222434E-4</v>
      </c>
      <c r="I12529" s="42">
        <f t="shared" si="467"/>
        <v>233.17965647605061</v>
      </c>
      <c r="J12529" s="41">
        <f t="shared" si="468"/>
        <v>2.3930555555555557E-4</v>
      </c>
      <c r="K12529" s="42">
        <f t="shared" si="469"/>
        <v>5.7602408377371059</v>
      </c>
      <c r="L12529" s="41">
        <f t="shared" si="470"/>
        <v>2.2958005369222434E-4</v>
      </c>
      <c r="M12529" s="42">
        <f t="shared" si="471"/>
        <v>5.4540211163601588</v>
      </c>
    </row>
    <row r="12530" spans="2:13" x14ac:dyDescent="0.2">
      <c r="B12530" s="198">
        <v>45853</v>
      </c>
      <c r="C12530" s="199">
        <v>15.08</v>
      </c>
      <c r="D12530" s="207"/>
      <c r="E12530"/>
      <c r="F12530" s="200">
        <v>2.13</v>
      </c>
      <c r="G12530" s="91">
        <f t="shared" si="465"/>
        <v>8.6050000000000004</v>
      </c>
      <c r="H12530" s="41">
        <f t="shared" si="466"/>
        <v>2.2932423791588441E-4</v>
      </c>
      <c r="I12530" s="42">
        <f t="shared" si="467"/>
        <v>233.23313022306948</v>
      </c>
      <c r="J12530" s="41">
        <f t="shared" si="468"/>
        <v>2.3902777777777778E-4</v>
      </c>
      <c r="K12530" s="42">
        <f t="shared" si="469"/>
        <v>5.7604798655148839</v>
      </c>
      <c r="L12530" s="41">
        <f t="shared" si="470"/>
        <v>2.2932423791588441E-4</v>
      </c>
      <c r="M12530" s="42">
        <f t="shared" si="471"/>
        <v>5.4542504405980745</v>
      </c>
    </row>
    <row r="12531" spans="2:13" x14ac:dyDescent="0.2">
      <c r="B12531" s="198">
        <v>45854</v>
      </c>
      <c r="C12531" s="199">
        <v>15.02</v>
      </c>
      <c r="D12531" s="207"/>
      <c r="E12531"/>
      <c r="F12531" s="200">
        <v>2.13</v>
      </c>
      <c r="G12531" s="91">
        <f t="shared" si="465"/>
        <v>8.5749999999999993</v>
      </c>
      <c r="H12531" s="41">
        <f t="shared" si="466"/>
        <v>2.285566496273983E-4</v>
      </c>
      <c r="I12531" s="42">
        <f t="shared" si="467"/>
        <v>233.28643720589537</v>
      </c>
      <c r="J12531" s="41">
        <f t="shared" si="468"/>
        <v>2.3819444444444441E-4</v>
      </c>
      <c r="K12531" s="42">
        <f t="shared" si="469"/>
        <v>5.760718059959328</v>
      </c>
      <c r="L12531" s="41">
        <f t="shared" si="470"/>
        <v>2.285566496273983E-4</v>
      </c>
      <c r="M12531" s="42">
        <f t="shared" si="471"/>
        <v>5.4544789972477021</v>
      </c>
    </row>
    <row r="12532" spans="2:13" x14ac:dyDescent="0.2">
      <c r="B12532" s="198">
        <v>45855</v>
      </c>
      <c r="C12532" s="199">
        <v>14.96</v>
      </c>
      <c r="D12532" s="207"/>
      <c r="E12532"/>
      <c r="F12532" s="200">
        <v>2.13</v>
      </c>
      <c r="G12532" s="91">
        <f t="shared" si="465"/>
        <v>8.5449999999999999</v>
      </c>
      <c r="H12532" s="41">
        <f t="shared" si="466"/>
        <v>2.2778884980922953E-4</v>
      </c>
      <c r="I12532" s="42">
        <f t="shared" si="467"/>
        <v>233.3395772551026</v>
      </c>
      <c r="J12532" s="41">
        <f t="shared" si="468"/>
        <v>2.3736111111111112E-4</v>
      </c>
      <c r="K12532" s="42">
        <f t="shared" si="469"/>
        <v>5.760955421070439</v>
      </c>
      <c r="L12532" s="41">
        <f t="shared" si="470"/>
        <v>2.2778884980922953E-4</v>
      </c>
      <c r="M12532" s="42">
        <f t="shared" si="471"/>
        <v>5.4547067860975114</v>
      </c>
    </row>
    <row r="12533" spans="2:13" x14ac:dyDescent="0.2">
      <c r="B12533" s="198">
        <v>45856</v>
      </c>
      <c r="C12533" s="199">
        <v>14.9</v>
      </c>
      <c r="D12533" s="207"/>
      <c r="E12533"/>
      <c r="F12533" s="200">
        <v>2.15</v>
      </c>
      <c r="G12533" s="91">
        <f t="shared" si="465"/>
        <v>8.5250000000000004</v>
      </c>
      <c r="H12533" s="41">
        <f t="shared" si="466"/>
        <v>2.2727686568968508E-4</v>
      </c>
      <c r="I12533" s="42">
        <f t="shared" si="467"/>
        <v>233.39260994286249</v>
      </c>
      <c r="J12533" s="41">
        <f t="shared" si="468"/>
        <v>2.3680555555555556E-4</v>
      </c>
      <c r="K12533" s="42">
        <f t="shared" si="469"/>
        <v>5.7611922266259947</v>
      </c>
      <c r="L12533" s="41">
        <f t="shared" si="470"/>
        <v>2.2727686568968508E-4</v>
      </c>
      <c r="M12533" s="42">
        <f t="shared" si="471"/>
        <v>5.4549340629632006</v>
      </c>
    </row>
    <row r="12534" spans="2:13" x14ac:dyDescent="0.2">
      <c r="B12534" s="198">
        <v>45857</v>
      </c>
      <c r="C12534" s="199">
        <v>14.9</v>
      </c>
      <c r="D12534" s="207"/>
      <c r="E12534"/>
      <c r="F12534" s="200">
        <v>2.15</v>
      </c>
      <c r="G12534" s="91">
        <f t="shared" si="465"/>
        <v>8.5250000000000004</v>
      </c>
      <c r="H12534" s="41">
        <f t="shared" si="466"/>
        <v>2.2727686568968508E-4</v>
      </c>
      <c r="I12534" s="42">
        <f t="shared" si="467"/>
        <v>233.44565468372545</v>
      </c>
      <c r="J12534" s="41">
        <f t="shared" si="468"/>
        <v>2.3680555555555556E-4</v>
      </c>
      <c r="K12534" s="42">
        <f t="shared" si="469"/>
        <v>5.7614290321815504</v>
      </c>
      <c r="L12534" s="41">
        <f t="shared" si="470"/>
        <v>2.2727686568968508E-4</v>
      </c>
      <c r="M12534" s="42">
        <f t="shared" si="471"/>
        <v>5.4551613398288907</v>
      </c>
    </row>
    <row r="12535" spans="2:13" x14ac:dyDescent="0.2">
      <c r="B12535" s="198">
        <v>45858</v>
      </c>
      <c r="C12535" s="199">
        <v>14.9</v>
      </c>
      <c r="D12535" s="207"/>
      <c r="E12535"/>
      <c r="F12535" s="200">
        <v>2.15</v>
      </c>
      <c r="G12535" s="91">
        <f t="shared" si="465"/>
        <v>8.5250000000000004</v>
      </c>
      <c r="H12535" s="41">
        <f t="shared" si="466"/>
        <v>2.2727686568968508E-4</v>
      </c>
      <c r="I12535" s="42">
        <f t="shared" si="467"/>
        <v>233.49871148043084</v>
      </c>
      <c r="J12535" s="41">
        <f t="shared" si="468"/>
        <v>2.3680555555555556E-4</v>
      </c>
      <c r="K12535" s="42">
        <f t="shared" si="469"/>
        <v>5.7616658377371062</v>
      </c>
      <c r="L12535" s="41">
        <f t="shared" si="470"/>
        <v>2.2727686568968508E-4</v>
      </c>
      <c r="M12535" s="42">
        <f t="shared" si="471"/>
        <v>5.4553886166945809</v>
      </c>
    </row>
    <row r="12536" spans="2:13" x14ac:dyDescent="0.2">
      <c r="B12536" s="198">
        <v>45859</v>
      </c>
      <c r="C12536" s="199">
        <v>14.92</v>
      </c>
      <c r="D12536" s="207"/>
      <c r="E12536"/>
      <c r="F12536" s="200">
        <v>2.15</v>
      </c>
      <c r="G12536" s="91">
        <f t="shared" si="465"/>
        <v>8.5350000000000001</v>
      </c>
      <c r="H12536" s="41">
        <f t="shared" si="466"/>
        <v>2.2753286950982776E-4</v>
      </c>
      <c r="I12536" s="42">
        <f t="shared" si="467"/>
        <v>233.55184011228084</v>
      </c>
      <c r="J12536" s="41">
        <f t="shared" si="468"/>
        <v>2.3708333333333334E-4</v>
      </c>
      <c r="K12536" s="42">
        <f t="shared" si="469"/>
        <v>5.7619029210704396</v>
      </c>
      <c r="L12536" s="41">
        <f t="shared" si="470"/>
        <v>2.2753286950982776E-4</v>
      </c>
      <c r="M12536" s="42">
        <f t="shared" si="471"/>
        <v>5.4556161495640909</v>
      </c>
    </row>
    <row r="12537" spans="2:13" x14ac:dyDescent="0.2">
      <c r="B12537" s="198">
        <v>45860</v>
      </c>
      <c r="C12537" s="199">
        <v>14.86</v>
      </c>
      <c r="D12537" s="207"/>
      <c r="E12537"/>
      <c r="F12537" s="200">
        <v>2.16</v>
      </c>
      <c r="G12537" s="91">
        <f t="shared" si="465"/>
        <v>8.51</v>
      </c>
      <c r="H12537" s="41">
        <f t="shared" si="466"/>
        <v>2.26892815848867E-4</v>
      </c>
      <c r="I12537" s="42">
        <f t="shared" si="467"/>
        <v>233.60483134693061</v>
      </c>
      <c r="J12537" s="41">
        <f t="shared" si="468"/>
        <v>2.3638888888888887E-4</v>
      </c>
      <c r="K12537" s="42">
        <f t="shared" si="469"/>
        <v>5.7621393099593288</v>
      </c>
      <c r="L12537" s="41">
        <f t="shared" si="470"/>
        <v>2.26892815848867E-4</v>
      </c>
      <c r="M12537" s="42">
        <f t="shared" si="471"/>
        <v>5.4558430423799393</v>
      </c>
    </row>
    <row r="12538" spans="2:13" x14ac:dyDescent="0.2">
      <c r="B12538" s="198">
        <v>45861</v>
      </c>
      <c r="C12538" s="199">
        <v>14.86</v>
      </c>
      <c r="D12538" s="207"/>
      <c r="E12538"/>
      <c r="F12538" s="200">
        <v>2.16</v>
      </c>
      <c r="G12538" s="91">
        <f t="shared" si="465"/>
        <v>8.51</v>
      </c>
      <c r="H12538" s="41">
        <f t="shared" si="466"/>
        <v>2.26892815848867E-4</v>
      </c>
      <c r="I12538" s="42">
        <f t="shared" si="467"/>
        <v>233.65783460491082</v>
      </c>
      <c r="J12538" s="41">
        <f t="shared" si="468"/>
        <v>2.3638888888888887E-4</v>
      </c>
      <c r="K12538" s="42">
        <f t="shared" si="469"/>
        <v>5.762375698848218</v>
      </c>
      <c r="L12538" s="41">
        <f t="shared" si="470"/>
        <v>2.26892815848867E-4</v>
      </c>
      <c r="M12538" s="42">
        <f t="shared" si="471"/>
        <v>5.4560699351957886</v>
      </c>
    </row>
    <row r="12539" spans="2:13" x14ac:dyDescent="0.2">
      <c r="B12539" s="198">
        <v>45862</v>
      </c>
      <c r="C12539" s="199">
        <v>14.87</v>
      </c>
      <c r="D12539" s="207"/>
      <c r="E12539"/>
      <c r="F12539" s="200">
        <v>2.16</v>
      </c>
      <c r="G12539" s="91">
        <f t="shared" si="465"/>
        <v>8.5150000000000006</v>
      </c>
      <c r="H12539" s="41">
        <f t="shared" si="466"/>
        <v>2.2702083834458264E-4</v>
      </c>
      <c r="I12539" s="42">
        <f t="shared" si="467"/>
        <v>233.71087980240861</v>
      </c>
      <c r="J12539" s="41">
        <f t="shared" si="468"/>
        <v>2.365277777777778E-4</v>
      </c>
      <c r="K12539" s="42">
        <f t="shared" si="469"/>
        <v>5.762612226625996</v>
      </c>
      <c r="L12539" s="41">
        <f t="shared" si="470"/>
        <v>2.2702083834458264E-4</v>
      </c>
      <c r="M12539" s="42">
        <f t="shared" si="471"/>
        <v>5.4562969560341337</v>
      </c>
    </row>
    <row r="12540" spans="2:13" x14ac:dyDescent="0.2">
      <c r="B12540" s="198">
        <v>45863</v>
      </c>
      <c r="C12540" s="199">
        <v>14.9</v>
      </c>
      <c r="D12540" s="207"/>
      <c r="E12540"/>
      <c r="F12540" s="200">
        <v>2.15</v>
      </c>
      <c r="G12540" s="91">
        <f t="shared" si="465"/>
        <v>8.5250000000000004</v>
      </c>
      <c r="H12540" s="41">
        <f t="shared" si="466"/>
        <v>2.2727686568968508E-4</v>
      </c>
      <c r="I12540" s="42">
        <f t="shared" si="467"/>
        <v>233.76399687864767</v>
      </c>
      <c r="J12540" s="41">
        <f t="shared" si="468"/>
        <v>2.3680555555555556E-4</v>
      </c>
      <c r="K12540" s="42">
        <f t="shared" si="469"/>
        <v>5.7628490321815518</v>
      </c>
      <c r="L12540" s="41">
        <f t="shared" si="470"/>
        <v>2.2727686568968508E-4</v>
      </c>
      <c r="M12540" s="42">
        <f t="shared" si="471"/>
        <v>5.4565242328998238</v>
      </c>
    </row>
    <row r="12541" spans="2:13" x14ac:dyDescent="0.2">
      <c r="B12541" s="198">
        <v>45864</v>
      </c>
      <c r="C12541" s="199">
        <v>14.9</v>
      </c>
      <c r="D12541" s="207"/>
      <c r="E12541"/>
      <c r="F12541" s="200">
        <v>2.15</v>
      </c>
      <c r="G12541" s="91">
        <f t="shared" si="465"/>
        <v>8.5250000000000004</v>
      </c>
      <c r="H12541" s="41">
        <f t="shared" si="466"/>
        <v>2.2727686568968508E-4</v>
      </c>
      <c r="I12541" s="42">
        <f t="shared" si="467"/>
        <v>233.81712602716934</v>
      </c>
      <c r="J12541" s="41">
        <f t="shared" si="468"/>
        <v>2.3680555555555556E-4</v>
      </c>
      <c r="K12541" s="42">
        <f t="shared" si="469"/>
        <v>5.7630858377371075</v>
      </c>
      <c r="L12541" s="41">
        <f t="shared" si="470"/>
        <v>2.2727686568968508E-4</v>
      </c>
      <c r="M12541" s="42">
        <f t="shared" si="471"/>
        <v>5.4567515097655139</v>
      </c>
    </row>
    <row r="12542" spans="2:13" x14ac:dyDescent="0.2">
      <c r="B12542" s="198">
        <v>45865</v>
      </c>
      <c r="C12542" s="199">
        <v>14.9</v>
      </c>
      <c r="D12542" s="207"/>
      <c r="E12542"/>
      <c r="F12542" s="200">
        <v>2.15</v>
      </c>
      <c r="G12542" s="91">
        <f t="shared" si="465"/>
        <v>8.5250000000000004</v>
      </c>
      <c r="H12542" s="41">
        <f t="shared" si="466"/>
        <v>2.2727686568968508E-4</v>
      </c>
      <c r="I12542" s="42">
        <f t="shared" si="467"/>
        <v>233.87026725071738</v>
      </c>
      <c r="J12542" s="41">
        <f t="shared" si="468"/>
        <v>2.3680555555555556E-4</v>
      </c>
      <c r="K12542" s="42">
        <f t="shared" si="469"/>
        <v>5.7633226432926632</v>
      </c>
      <c r="L12542" s="41">
        <f t="shared" si="470"/>
        <v>2.2727686568968508E-4</v>
      </c>
      <c r="M12542" s="42">
        <f t="shared" si="471"/>
        <v>5.4569787866312041</v>
      </c>
    </row>
    <row r="12543" spans="2:13" x14ac:dyDescent="0.2">
      <c r="B12543" s="198">
        <v>45866</v>
      </c>
      <c r="C12543" s="199">
        <v>14.9</v>
      </c>
      <c r="D12543" s="207"/>
      <c r="E12543"/>
      <c r="F12543" s="200">
        <v>2.15</v>
      </c>
      <c r="G12543" s="91">
        <f t="shared" si="465"/>
        <v>8.5250000000000004</v>
      </c>
      <c r="H12543" s="41">
        <f t="shared" si="466"/>
        <v>2.2727686568968508E-4</v>
      </c>
      <c r="I12543" s="42">
        <f t="shared" si="467"/>
        <v>233.92342055203613</v>
      </c>
      <c r="J12543" s="41">
        <f t="shared" si="468"/>
        <v>2.3680555555555556E-4</v>
      </c>
      <c r="K12543" s="42">
        <f t="shared" si="469"/>
        <v>5.7635594488482189</v>
      </c>
      <c r="L12543" s="41">
        <f t="shared" si="470"/>
        <v>2.2727686568968508E-4</v>
      </c>
      <c r="M12543" s="42">
        <f t="shared" si="471"/>
        <v>5.4572060634968942</v>
      </c>
    </row>
    <row r="12544" spans="2:13" x14ac:dyDescent="0.2">
      <c r="B12544" s="198">
        <v>45867</v>
      </c>
      <c r="C12544" s="199">
        <v>14.9</v>
      </c>
      <c r="D12544" s="207"/>
      <c r="E12544"/>
      <c r="F12544" s="200">
        <v>2.15</v>
      </c>
      <c r="G12544" s="91">
        <f t="shared" si="465"/>
        <v>8.5250000000000004</v>
      </c>
      <c r="H12544" s="41">
        <f t="shared" si="466"/>
        <v>2.2727686568968508E-4</v>
      </c>
      <c r="I12544" s="42">
        <f t="shared" si="467"/>
        <v>233.97658593387061</v>
      </c>
      <c r="J12544" s="41">
        <f t="shared" si="468"/>
        <v>2.3680555555555556E-4</v>
      </c>
      <c r="K12544" s="42">
        <f t="shared" si="469"/>
        <v>5.7637962544037746</v>
      </c>
      <c r="L12544" s="41">
        <f t="shared" si="470"/>
        <v>2.2727686568968508E-4</v>
      </c>
      <c r="M12544" s="42">
        <f t="shared" si="471"/>
        <v>5.4574333403625843</v>
      </c>
    </row>
    <row r="12545" spans="2:13" x14ac:dyDescent="0.2">
      <c r="B12545" s="198">
        <v>45868</v>
      </c>
      <c r="C12545" s="199">
        <v>14.95</v>
      </c>
      <c r="D12545" s="207"/>
      <c r="E12545"/>
      <c r="F12545" s="200">
        <v>2.15</v>
      </c>
      <c r="G12545" s="91">
        <f t="shared" si="465"/>
        <v>8.5499999999999989</v>
      </c>
      <c r="H12545" s="41">
        <f t="shared" si="466"/>
        <v>2.2791683114009587E-4</v>
      </c>
      <c r="I12545" s="42">
        <f t="shared" si="467"/>
        <v>234.02991313589763</v>
      </c>
      <c r="J12545" s="41">
        <f t="shared" si="468"/>
        <v>2.3749999999999997E-4</v>
      </c>
      <c r="K12545" s="42">
        <f t="shared" si="469"/>
        <v>5.7640337544037745</v>
      </c>
      <c r="L12545" s="41">
        <f t="shared" si="470"/>
        <v>2.2791683114009587E-4</v>
      </c>
      <c r="M12545" s="42">
        <f t="shared" si="471"/>
        <v>5.457661257193724</v>
      </c>
    </row>
    <row r="12546" spans="2:13" x14ac:dyDescent="0.2">
      <c r="B12546" s="198">
        <v>45869</v>
      </c>
      <c r="C12546" s="199">
        <v>15.08</v>
      </c>
      <c r="D12546" s="207"/>
      <c r="E12546"/>
      <c r="F12546" s="200">
        <v>2.13</v>
      </c>
      <c r="G12546" s="91">
        <f t="shared" si="465"/>
        <v>8.6050000000000004</v>
      </c>
      <c r="H12546" s="41">
        <f t="shared" si="466"/>
        <v>2.2932423791588441E-4</v>
      </c>
      <c r="I12546" s="42">
        <f t="shared" si="467"/>
        <v>234.08358186737703</v>
      </c>
      <c r="J12546" s="41">
        <f t="shared" si="468"/>
        <v>2.3902777777777778E-4</v>
      </c>
      <c r="K12546" s="42">
        <f t="shared" si="469"/>
        <v>5.7642727821815525</v>
      </c>
      <c r="L12546" s="41">
        <f t="shared" si="470"/>
        <v>2.2932423791588441E-4</v>
      </c>
      <c r="M12546" s="42">
        <f t="shared" si="471"/>
        <v>5.4578905814316396</v>
      </c>
    </row>
    <row r="12547" spans="2:13" x14ac:dyDescent="0.2">
      <c r="B12547" s="198">
        <v>45870</v>
      </c>
      <c r="C12547" s="199">
        <v>15.12</v>
      </c>
      <c r="D12547" s="207"/>
      <c r="E12547"/>
      <c r="F12547" s="200">
        <v>2.1</v>
      </c>
      <c r="G12547" s="91">
        <f t="shared" si="465"/>
        <v>8.61</v>
      </c>
      <c r="H12547" s="41">
        <f t="shared" si="466"/>
        <v>2.2945214874003916E-4</v>
      </c>
      <c r="I12547" s="42">
        <f t="shared" si="467"/>
        <v>234.13729284822128</v>
      </c>
      <c r="J12547" s="41">
        <f t="shared" si="468"/>
        <v>2.3916666666666666E-4</v>
      </c>
      <c r="K12547" s="42">
        <f t="shared" si="469"/>
        <v>5.7645119488482193</v>
      </c>
      <c r="L12547" s="41">
        <f t="shared" si="470"/>
        <v>2.2945214874003916E-4</v>
      </c>
      <c r="M12547" s="42">
        <f t="shared" si="471"/>
        <v>5.4581200335803794</v>
      </c>
    </row>
    <row r="12548" spans="2:13" x14ac:dyDescent="0.2">
      <c r="B12548" s="198">
        <v>45871</v>
      </c>
      <c r="C12548" s="199">
        <v>15.12</v>
      </c>
      <c r="D12548" s="207"/>
      <c r="E12548"/>
      <c r="F12548" s="200">
        <v>2.1</v>
      </c>
      <c r="G12548" s="91">
        <f t="shared" si="465"/>
        <v>8.61</v>
      </c>
      <c r="H12548" s="41">
        <f t="shared" si="466"/>
        <v>2.2945214874003916E-4</v>
      </c>
      <c r="I12548" s="42">
        <f t="shared" si="467"/>
        <v>234.19101615316549</v>
      </c>
      <c r="J12548" s="41">
        <f t="shared" si="468"/>
        <v>2.3916666666666666E-4</v>
      </c>
      <c r="K12548" s="42">
        <f t="shared" si="469"/>
        <v>5.7647511155148861</v>
      </c>
      <c r="L12548" s="41">
        <f t="shared" si="470"/>
        <v>2.2945214874003916E-4</v>
      </c>
      <c r="M12548" s="42">
        <f t="shared" si="471"/>
        <v>5.4583494857291193</v>
      </c>
    </row>
    <row r="12549" spans="2:13" x14ac:dyDescent="0.2">
      <c r="B12549" s="198">
        <v>45872</v>
      </c>
      <c r="C12549" s="199">
        <v>15.12</v>
      </c>
      <c r="D12549" s="207"/>
      <c r="E12549"/>
      <c r="F12549" s="200">
        <v>2.1</v>
      </c>
      <c r="G12549" s="91">
        <f t="shared" si="465"/>
        <v>8.61</v>
      </c>
      <c r="H12549" s="41">
        <f t="shared" si="466"/>
        <v>2.2945214874003916E-4</v>
      </c>
      <c r="I12549" s="42">
        <f t="shared" si="467"/>
        <v>234.24475178503744</v>
      </c>
      <c r="J12549" s="41">
        <f t="shared" si="468"/>
        <v>2.3916666666666666E-4</v>
      </c>
      <c r="K12549" s="42">
        <f t="shared" si="469"/>
        <v>5.7649902821815528</v>
      </c>
      <c r="L12549" s="41">
        <f t="shared" si="470"/>
        <v>2.2945214874003916E-4</v>
      </c>
      <c r="M12549" s="42">
        <f t="shared" si="471"/>
        <v>5.4585789378778591</v>
      </c>
    </row>
    <row r="12550" spans="2:13" x14ac:dyDescent="0.2">
      <c r="B12550" s="198">
        <v>45873</v>
      </c>
      <c r="C12550" s="199">
        <v>15.09</v>
      </c>
      <c r="D12550" s="207"/>
      <c r="E12550"/>
      <c r="F12550" s="200">
        <v>2.02</v>
      </c>
      <c r="G12550" s="91">
        <f t="shared" si="465"/>
        <v>8.5549999999999997</v>
      </c>
      <c r="H12550" s="41">
        <f t="shared" si="466"/>
        <v>2.2804480659255333E-4</v>
      </c>
      <c r="I12550" s="42">
        <f t="shared" si="467"/>
        <v>234.29817008415358</v>
      </c>
      <c r="J12550" s="41">
        <f t="shared" si="468"/>
        <v>2.3763888888888888E-4</v>
      </c>
      <c r="K12550" s="42">
        <f t="shared" si="469"/>
        <v>5.7652279210704416</v>
      </c>
      <c r="L12550" s="41">
        <f t="shared" si="470"/>
        <v>2.2804480659255333E-4</v>
      </c>
      <c r="M12550" s="42">
        <f t="shared" si="471"/>
        <v>5.4588069826844521</v>
      </c>
    </row>
    <row r="12551" spans="2:13" x14ac:dyDescent="0.2">
      <c r="B12551" s="198">
        <v>45874</v>
      </c>
      <c r="C12551" s="199">
        <v>15.1</v>
      </c>
      <c r="D12551" s="207"/>
      <c r="E12551"/>
      <c r="F12551" s="200">
        <v>2.06</v>
      </c>
      <c r="G12551" s="91">
        <f t="shared" si="465"/>
        <v>8.58</v>
      </c>
      <c r="H12551" s="41">
        <f t="shared" si="466"/>
        <v>2.2868459569536093E-4</v>
      </c>
      <c r="I12551" s="42">
        <f t="shared" si="467"/>
        <v>234.35175046645145</v>
      </c>
      <c r="J12551" s="41">
        <f t="shared" si="468"/>
        <v>2.3833333333333334E-4</v>
      </c>
      <c r="K12551" s="42">
        <f t="shared" si="469"/>
        <v>5.7654662544037745</v>
      </c>
      <c r="L12551" s="41">
        <f t="shared" si="470"/>
        <v>2.2868459569536093E-4</v>
      </c>
      <c r="M12551" s="42">
        <f t="shared" si="471"/>
        <v>5.4590356672801477</v>
      </c>
    </row>
    <row r="12552" spans="2:13" x14ac:dyDescent="0.2">
      <c r="B12552" s="198">
        <v>45875</v>
      </c>
      <c r="C12552" s="199">
        <v>15.1</v>
      </c>
      <c r="D12552" s="207"/>
      <c r="E12552"/>
      <c r="F12552" s="200">
        <v>2.06</v>
      </c>
      <c r="G12552" s="91">
        <f t="shared" si="465"/>
        <v>8.58</v>
      </c>
      <c r="H12552" s="41">
        <f t="shared" si="466"/>
        <v>2.2868459569536093E-4</v>
      </c>
      <c r="I12552" s="42">
        <f t="shared" si="467"/>
        <v>234.40534310175738</v>
      </c>
      <c r="J12552" s="41">
        <f t="shared" si="468"/>
        <v>2.3833333333333334E-4</v>
      </c>
      <c r="K12552" s="42">
        <f t="shared" si="469"/>
        <v>5.7657045877371074</v>
      </c>
      <c r="L12552" s="41">
        <f t="shared" si="470"/>
        <v>2.2868459569536093E-4</v>
      </c>
      <c r="M12552" s="42">
        <f t="shared" si="471"/>
        <v>5.4592643518758432</v>
      </c>
    </row>
    <row r="12553" spans="2:13" x14ac:dyDescent="0.2">
      <c r="B12553" s="198">
        <v>45876</v>
      </c>
      <c r="C12553" s="199">
        <v>14.98</v>
      </c>
      <c r="D12553" s="207"/>
      <c r="E12553"/>
      <c r="F12553" s="200">
        <v>2.0699999999999998</v>
      </c>
      <c r="G12553" s="91">
        <f t="shared" si="465"/>
        <v>8.5250000000000004</v>
      </c>
      <c r="H12553" s="41">
        <f t="shared" si="466"/>
        <v>2.2727686568968508E-4</v>
      </c>
      <c r="I12553" s="42">
        <f t="shared" si="467"/>
        <v>234.45861801343847</v>
      </c>
      <c r="J12553" s="41">
        <f t="shared" si="468"/>
        <v>2.3680555555555556E-4</v>
      </c>
      <c r="K12553" s="42">
        <f t="shared" si="469"/>
        <v>5.7659413932926631</v>
      </c>
      <c r="L12553" s="41">
        <f t="shared" si="470"/>
        <v>2.2727686568968508E-4</v>
      </c>
      <c r="M12553" s="42">
        <f t="shared" si="471"/>
        <v>5.4594916287415334</v>
      </c>
    </row>
    <row r="12554" spans="2:13" x14ac:dyDescent="0.2">
      <c r="B12554" s="198">
        <v>45877</v>
      </c>
      <c r="C12554" s="199">
        <v>14.99</v>
      </c>
      <c r="D12554" s="207"/>
      <c r="E12554"/>
      <c r="F12554" s="200">
        <v>2.06</v>
      </c>
      <c r="G12554" s="91">
        <f t="shared" si="465"/>
        <v>8.5250000000000004</v>
      </c>
      <c r="H12554" s="41">
        <f t="shared" si="466"/>
        <v>2.2727686568968508E-4</v>
      </c>
      <c r="I12554" s="42">
        <f t="shared" si="467"/>
        <v>234.5119050332745</v>
      </c>
      <c r="J12554" s="41">
        <f t="shared" si="468"/>
        <v>2.3680555555555556E-4</v>
      </c>
      <c r="K12554" s="42">
        <f t="shared" si="469"/>
        <v>5.7661781988482188</v>
      </c>
      <c r="L12554" s="41">
        <f t="shared" si="470"/>
        <v>2.2727686568968508E-4</v>
      </c>
      <c r="M12554" s="42">
        <f t="shared" si="471"/>
        <v>5.4597189056072235</v>
      </c>
    </row>
    <row r="12555" spans="2:13" x14ac:dyDescent="0.2">
      <c r="B12555" s="198">
        <v>45878</v>
      </c>
      <c r="C12555" s="199">
        <v>14.99</v>
      </c>
      <c r="D12555" s="207"/>
      <c r="E12555"/>
      <c r="F12555" s="200">
        <v>2.06</v>
      </c>
      <c r="G12555" s="91">
        <f t="shared" si="465"/>
        <v>8.5250000000000004</v>
      </c>
      <c r="H12555" s="41">
        <f t="shared" si="466"/>
        <v>2.2727686568968508E-4</v>
      </c>
      <c r="I12555" s="42">
        <f t="shared" si="467"/>
        <v>234.56520416401739</v>
      </c>
      <c r="J12555" s="41">
        <f t="shared" si="468"/>
        <v>2.3680555555555556E-4</v>
      </c>
      <c r="K12555" s="42">
        <f t="shared" si="469"/>
        <v>5.7664150044037745</v>
      </c>
      <c r="L12555" s="41">
        <f t="shared" si="470"/>
        <v>2.2727686568968508E-4</v>
      </c>
      <c r="M12555" s="42">
        <f t="shared" si="471"/>
        <v>5.4599461824729136</v>
      </c>
    </row>
    <row r="12556" spans="2:13" x14ac:dyDescent="0.2">
      <c r="B12556" s="198">
        <v>45879</v>
      </c>
      <c r="C12556" s="199">
        <v>14.99</v>
      </c>
      <c r="D12556" s="207"/>
      <c r="E12556"/>
      <c r="F12556" s="200">
        <v>2.06</v>
      </c>
      <c r="G12556" s="91">
        <f t="shared" si="465"/>
        <v>8.5250000000000004</v>
      </c>
      <c r="H12556" s="41">
        <f t="shared" si="466"/>
        <v>2.2727686568968508E-4</v>
      </c>
      <c r="I12556" s="42">
        <f t="shared" si="467"/>
        <v>234.61851540841965</v>
      </c>
      <c r="J12556" s="41">
        <f t="shared" si="468"/>
        <v>2.3680555555555556E-4</v>
      </c>
      <c r="K12556" s="42">
        <f t="shared" si="469"/>
        <v>5.7666518099593302</v>
      </c>
      <c r="L12556" s="41">
        <f t="shared" si="470"/>
        <v>2.2727686568968508E-4</v>
      </c>
      <c r="M12556" s="42">
        <f t="shared" si="471"/>
        <v>5.4601734593386038</v>
      </c>
    </row>
    <row r="12557" spans="2:13" x14ac:dyDescent="0.2">
      <c r="B12557" s="198">
        <v>45880</v>
      </c>
      <c r="C12557" s="199">
        <v>15.04</v>
      </c>
      <c r="D12557" s="207"/>
      <c r="E12557"/>
      <c r="F12557" s="200">
        <v>2.12</v>
      </c>
      <c r="G12557" s="91">
        <f t="shared" si="465"/>
        <v>8.58</v>
      </c>
      <c r="H12557" s="41">
        <f t="shared" si="466"/>
        <v>2.2868459569536093E-4</v>
      </c>
      <c r="I12557" s="42">
        <f t="shared" si="467"/>
        <v>234.67216904875846</v>
      </c>
      <c r="J12557" s="41">
        <f t="shared" si="468"/>
        <v>2.3833333333333334E-4</v>
      </c>
      <c r="K12557" s="42">
        <f t="shared" si="469"/>
        <v>5.7668901432926631</v>
      </c>
      <c r="L12557" s="41">
        <f t="shared" si="470"/>
        <v>2.2868459569536093E-4</v>
      </c>
      <c r="M12557" s="42">
        <f t="shared" si="471"/>
        <v>5.4604021439342993</v>
      </c>
    </row>
    <row r="12558" spans="2:13" x14ac:dyDescent="0.2">
      <c r="B12558" s="198">
        <v>45881</v>
      </c>
      <c r="C12558" s="199">
        <v>15.14</v>
      </c>
      <c r="D12558" s="207"/>
      <c r="E12558"/>
      <c r="F12558" s="200">
        <v>2.19</v>
      </c>
      <c r="G12558" s="91">
        <f t="shared" si="465"/>
        <v>8.6650000000000009</v>
      </c>
      <c r="H12558" s="41">
        <f t="shared" si="466"/>
        <v>2.3085878036988028E-4</v>
      </c>
      <c r="I12558" s="42">
        <f t="shared" si="467"/>
        <v>234.7263451794918</v>
      </c>
      <c r="J12558" s="41">
        <f t="shared" si="468"/>
        <v>2.4069444444444447E-4</v>
      </c>
      <c r="K12558" s="42">
        <f t="shared" si="469"/>
        <v>5.767130837737108</v>
      </c>
      <c r="L12558" s="41">
        <f t="shared" si="470"/>
        <v>2.3085878036988028E-4</v>
      </c>
      <c r="M12558" s="42">
        <f t="shared" si="471"/>
        <v>5.460633002714669</v>
      </c>
    </row>
    <row r="12559" spans="2:13" x14ac:dyDescent="0.2">
      <c r="B12559" s="198">
        <v>45882</v>
      </c>
      <c r="C12559" s="199">
        <v>15.15</v>
      </c>
      <c r="D12559" s="207"/>
      <c r="E12559"/>
      <c r="F12559" s="200">
        <v>2.16</v>
      </c>
      <c r="G12559" s="91">
        <f t="shared" si="465"/>
        <v>8.6550000000000011</v>
      </c>
      <c r="H12559" s="41">
        <f t="shared" si="466"/>
        <v>2.3060308198052937E-4</v>
      </c>
      <c r="I12559" s="42">
        <f t="shared" si="467"/>
        <v>234.78047379811221</v>
      </c>
      <c r="J12559" s="41">
        <f t="shared" si="468"/>
        <v>2.4041666666666669E-4</v>
      </c>
      <c r="K12559" s="42">
        <f t="shared" si="469"/>
        <v>5.7673712544037743</v>
      </c>
      <c r="L12559" s="41">
        <f t="shared" si="470"/>
        <v>2.3060308198052937E-4</v>
      </c>
      <c r="M12559" s="42">
        <f t="shared" si="471"/>
        <v>5.46086360579665</v>
      </c>
    </row>
    <row r="12560" spans="2:13" x14ac:dyDescent="0.2">
      <c r="B12560" s="198">
        <v>45883</v>
      </c>
      <c r="C12560" s="199">
        <v>15.2</v>
      </c>
      <c r="D12560" s="207"/>
      <c r="E12560"/>
      <c r="F12560" s="200">
        <v>2.16</v>
      </c>
      <c r="G12560" s="91">
        <f t="shared" si="465"/>
        <v>8.68</v>
      </c>
      <c r="H12560" s="41">
        <f t="shared" si="466"/>
        <v>2.3124228395943192E-4</v>
      </c>
      <c r="I12560" s="42">
        <f t="shared" si="467"/>
        <v>234.83476497110237</v>
      </c>
      <c r="J12560" s="41">
        <f t="shared" si="468"/>
        <v>2.4111111111111111E-4</v>
      </c>
      <c r="K12560" s="42">
        <f t="shared" si="469"/>
        <v>5.7676123655148857</v>
      </c>
      <c r="L12560" s="41">
        <f t="shared" si="470"/>
        <v>2.3124228395943192E-4</v>
      </c>
      <c r="M12560" s="42">
        <f t="shared" si="471"/>
        <v>5.4610948480806094</v>
      </c>
    </row>
    <row r="12561" spans="2:13" x14ac:dyDescent="0.2">
      <c r="B12561" s="198">
        <v>45884</v>
      </c>
      <c r="C12561" s="199">
        <v>15.22</v>
      </c>
      <c r="D12561" s="207"/>
      <c r="E12561"/>
      <c r="F12561" s="200">
        <v>2.17</v>
      </c>
      <c r="G12561" s="91">
        <f t="shared" si="465"/>
        <v>8.6950000000000003</v>
      </c>
      <c r="H12561" s="41">
        <f t="shared" si="466"/>
        <v>2.3162573476853687E-4</v>
      </c>
      <c r="I12561" s="42">
        <f t="shared" si="467"/>
        <v>234.88915874608801</v>
      </c>
      <c r="J12561" s="41">
        <f t="shared" si="468"/>
        <v>2.4152777777777779E-4</v>
      </c>
      <c r="K12561" s="42">
        <f t="shared" si="469"/>
        <v>5.7678538932926635</v>
      </c>
      <c r="L12561" s="41">
        <f t="shared" si="470"/>
        <v>2.3162573476853687E-4</v>
      </c>
      <c r="M12561" s="42">
        <f t="shared" si="471"/>
        <v>5.4613264738153777</v>
      </c>
    </row>
    <row r="12562" spans="2:13" x14ac:dyDescent="0.2">
      <c r="B12562" s="198">
        <v>45885</v>
      </c>
      <c r="C12562" s="199">
        <v>15.22</v>
      </c>
      <c r="D12562" s="207"/>
      <c r="E12562"/>
      <c r="F12562" s="200">
        <v>2.17</v>
      </c>
      <c r="G12562" s="91">
        <f t="shared" si="465"/>
        <v>8.6950000000000003</v>
      </c>
      <c r="H12562" s="41">
        <f t="shared" si="466"/>
        <v>2.3162573476853687E-4</v>
      </c>
      <c r="I12562" s="42">
        <f t="shared" si="467"/>
        <v>234.94356512007175</v>
      </c>
      <c r="J12562" s="41">
        <f t="shared" si="468"/>
        <v>2.4152777777777779E-4</v>
      </c>
      <c r="K12562" s="42">
        <f t="shared" si="469"/>
        <v>5.7680954210704414</v>
      </c>
      <c r="L12562" s="41">
        <f t="shared" si="470"/>
        <v>2.3162573476853687E-4</v>
      </c>
      <c r="M12562" s="42">
        <f t="shared" si="471"/>
        <v>5.461558099550146</v>
      </c>
    </row>
    <row r="12563" spans="2:13" x14ac:dyDescent="0.2">
      <c r="B12563" s="198">
        <v>45886</v>
      </c>
      <c r="C12563" s="199">
        <v>15.22</v>
      </c>
      <c r="D12563" s="207"/>
      <c r="E12563"/>
      <c r="F12563" s="200">
        <v>2.17</v>
      </c>
      <c r="G12563" s="91">
        <f t="shared" si="465"/>
        <v>8.6950000000000003</v>
      </c>
      <c r="H12563" s="41">
        <f t="shared" si="466"/>
        <v>2.3162573476853687E-4</v>
      </c>
      <c r="I12563" s="42">
        <f t="shared" si="467"/>
        <v>234.99798409597182</v>
      </c>
      <c r="J12563" s="41">
        <f t="shared" si="468"/>
        <v>2.4152777777777779E-4</v>
      </c>
      <c r="K12563" s="42">
        <f t="shared" si="469"/>
        <v>5.7683369488482192</v>
      </c>
      <c r="L12563" s="41">
        <f t="shared" si="470"/>
        <v>2.3162573476853687E-4</v>
      </c>
      <c r="M12563" s="42">
        <f t="shared" si="471"/>
        <v>5.4617897252849144</v>
      </c>
    </row>
    <row r="12564" spans="2:13" x14ac:dyDescent="0.2">
      <c r="B12564" s="198">
        <v>45887</v>
      </c>
      <c r="C12564" s="199">
        <v>15.21</v>
      </c>
      <c r="D12564" s="207"/>
      <c r="E12564"/>
      <c r="F12564" s="200">
        <v>2.17</v>
      </c>
      <c r="G12564" s="91">
        <f t="shared" si="465"/>
        <v>8.6900000000000013</v>
      </c>
      <c r="H12564" s="41">
        <f t="shared" si="466"/>
        <v>2.3149792369570044E-4</v>
      </c>
      <c r="I12564" s="42">
        <f t="shared" si="467"/>
        <v>235.05238564136272</v>
      </c>
      <c r="J12564" s="41">
        <f t="shared" si="468"/>
        <v>2.4138888888888891E-4</v>
      </c>
      <c r="K12564" s="42">
        <f t="shared" si="469"/>
        <v>5.7685783377371083</v>
      </c>
      <c r="L12564" s="41">
        <f t="shared" si="470"/>
        <v>2.3149792369570044E-4</v>
      </c>
      <c r="M12564" s="42">
        <f t="shared" si="471"/>
        <v>5.4620212232086098</v>
      </c>
    </row>
    <row r="12565" spans="2:13" x14ac:dyDescent="0.2">
      <c r="B12565" s="198">
        <v>45888</v>
      </c>
      <c r="C12565" s="199">
        <v>15.21</v>
      </c>
      <c r="D12565" s="207"/>
      <c r="E12565"/>
      <c r="F12565" s="200">
        <v>2.17</v>
      </c>
      <c r="G12565" s="91">
        <f t="shared" si="465"/>
        <v>8.6900000000000013</v>
      </c>
      <c r="H12565" s="41">
        <f t="shared" si="466"/>
        <v>2.3149792369570044E-4</v>
      </c>
      <c r="I12565" s="42">
        <f t="shared" si="467"/>
        <v>235.10679978059841</v>
      </c>
      <c r="J12565" s="41">
        <f t="shared" si="468"/>
        <v>2.4138888888888891E-4</v>
      </c>
      <c r="K12565" s="42">
        <f t="shared" si="469"/>
        <v>5.7688197266259973</v>
      </c>
      <c r="L12565" s="41">
        <f t="shared" si="470"/>
        <v>2.3149792369570044E-4</v>
      </c>
      <c r="M12565" s="42">
        <f t="shared" si="471"/>
        <v>5.4622527211323053</v>
      </c>
    </row>
    <row r="12566" spans="2:13" x14ac:dyDescent="0.2">
      <c r="B12566" s="198">
        <v>45889</v>
      </c>
      <c r="C12566" s="199">
        <v>15.2</v>
      </c>
      <c r="D12566" s="207"/>
      <c r="E12566"/>
      <c r="F12566" s="200">
        <v>2.17</v>
      </c>
      <c r="G12566" s="91">
        <f t="shared" ref="G12566:G12629" si="472">(C12566+F12566)/2</f>
        <v>8.6849999999999987</v>
      </c>
      <c r="H12566" s="41">
        <f t="shared" ref="H12566:H12629" si="473">((1+G12566/100)^(1/360))-1</f>
        <v>2.3137010675955416E-4</v>
      </c>
      <c r="I12566" s="42">
        <f t="shared" ref="I12566:I12629" si="474">I12565*(1+H12566)</f>
        <v>235.16119646596354</v>
      </c>
      <c r="J12566" s="41">
        <f t="shared" ref="J12566:J12629" si="475">((C12566+F12566)/2)/36000</f>
        <v>2.4124999999999996E-4</v>
      </c>
      <c r="K12566" s="42">
        <f t="shared" ref="K12566:K12629" si="476">K12565+J12566</f>
        <v>5.7690609766259975</v>
      </c>
      <c r="L12566" s="41">
        <f t="shared" ref="L12566:L12629" si="477">((1+G12566/100)^(1/360))-1</f>
        <v>2.3137010675955416E-4</v>
      </c>
      <c r="M12566" s="42">
        <f t="shared" ref="M12566:M12629" si="478">M12565+L12566</f>
        <v>5.4624840912390651</v>
      </c>
    </row>
    <row r="12567" spans="2:13" x14ac:dyDescent="0.2">
      <c r="B12567" s="198">
        <v>45890</v>
      </c>
      <c r="C12567" s="199">
        <v>15.1</v>
      </c>
      <c r="D12567" s="207"/>
      <c r="E12567"/>
      <c r="F12567" s="200">
        <v>2.17</v>
      </c>
      <c r="G12567" s="91">
        <f t="shared" si="472"/>
        <v>8.6349999999999998</v>
      </c>
      <c r="H12567" s="41">
        <f t="shared" si="473"/>
        <v>2.3009161479103923E-4</v>
      </c>
      <c r="I12567" s="42">
        <f t="shared" si="474"/>
        <v>235.21530508539459</v>
      </c>
      <c r="J12567" s="41">
        <f t="shared" si="475"/>
        <v>2.398611111111111E-4</v>
      </c>
      <c r="K12567" s="42">
        <f t="shared" si="476"/>
        <v>5.7693008377371084</v>
      </c>
      <c r="L12567" s="41">
        <f t="shared" si="477"/>
        <v>2.3009161479103923E-4</v>
      </c>
      <c r="M12567" s="42">
        <f t="shared" si="478"/>
        <v>5.4627141828538566</v>
      </c>
    </row>
    <row r="12568" spans="2:13" x14ac:dyDescent="0.2">
      <c r="B12568" s="198">
        <v>45891</v>
      </c>
      <c r="C12568" s="199">
        <v>15.1</v>
      </c>
      <c r="D12568" s="207"/>
      <c r="E12568"/>
      <c r="F12568" s="200">
        <v>2.16</v>
      </c>
      <c r="G12568" s="91">
        <f t="shared" si="472"/>
        <v>8.629999999999999</v>
      </c>
      <c r="H12568" s="41">
        <f t="shared" si="473"/>
        <v>2.2996373332184739E-4</v>
      </c>
      <c r="I12568" s="42">
        <f t="shared" si="474"/>
        <v>235.26939607508646</v>
      </c>
      <c r="J12568" s="41">
        <f t="shared" si="475"/>
        <v>2.397222222222222E-4</v>
      </c>
      <c r="K12568" s="42">
        <f t="shared" si="476"/>
        <v>5.7695405599593306</v>
      </c>
      <c r="L12568" s="41">
        <f t="shared" si="477"/>
        <v>2.2996373332184739E-4</v>
      </c>
      <c r="M12568" s="42">
        <f t="shared" si="478"/>
        <v>5.4629441465871782</v>
      </c>
    </row>
    <row r="12569" spans="2:13" x14ac:dyDescent="0.2">
      <c r="B12569" s="198">
        <v>45892</v>
      </c>
      <c r="C12569" s="199">
        <v>15.1</v>
      </c>
      <c r="D12569" s="207"/>
      <c r="E12569"/>
      <c r="F12569" s="200">
        <v>2.16</v>
      </c>
      <c r="G12569" s="91">
        <f t="shared" si="472"/>
        <v>8.629999999999999</v>
      </c>
      <c r="H12569" s="41">
        <f t="shared" si="473"/>
        <v>2.2996373332184739E-4</v>
      </c>
      <c r="I12569" s="42">
        <f t="shared" si="474"/>
        <v>235.32349950374427</v>
      </c>
      <c r="J12569" s="41">
        <f t="shared" si="475"/>
        <v>2.397222222222222E-4</v>
      </c>
      <c r="K12569" s="42">
        <f t="shared" si="476"/>
        <v>5.7697802821815527</v>
      </c>
      <c r="L12569" s="41">
        <f t="shared" si="477"/>
        <v>2.2996373332184739E-4</v>
      </c>
      <c r="M12569" s="42">
        <f t="shared" si="478"/>
        <v>5.4631741103204998</v>
      </c>
    </row>
    <row r="12570" spans="2:13" x14ac:dyDescent="0.2">
      <c r="B12570" s="198">
        <v>45893</v>
      </c>
      <c r="C12570" s="199">
        <v>15.1</v>
      </c>
      <c r="D12570" s="207"/>
      <c r="E12570"/>
      <c r="F12570" s="200">
        <v>2.16</v>
      </c>
      <c r="G12570" s="91">
        <f t="shared" si="472"/>
        <v>8.629999999999999</v>
      </c>
      <c r="H12570" s="41">
        <f t="shared" si="473"/>
        <v>2.2996373332184739E-4</v>
      </c>
      <c r="I12570" s="42">
        <f t="shared" si="474"/>
        <v>235.37761537422853</v>
      </c>
      <c r="J12570" s="41">
        <f t="shared" si="475"/>
        <v>2.397222222222222E-4</v>
      </c>
      <c r="K12570" s="42">
        <f t="shared" si="476"/>
        <v>5.7700200044037748</v>
      </c>
      <c r="L12570" s="41">
        <f t="shared" si="477"/>
        <v>2.2996373332184739E-4</v>
      </c>
      <c r="M12570" s="42">
        <f t="shared" si="478"/>
        <v>5.4634040740538214</v>
      </c>
    </row>
    <row r="12571" spans="2:13" x14ac:dyDescent="0.2">
      <c r="B12571" s="198">
        <v>45894</v>
      </c>
      <c r="C12571" s="199">
        <v>15.13</v>
      </c>
      <c r="D12571" s="207"/>
      <c r="E12571"/>
      <c r="F12571" s="200">
        <v>2.17</v>
      </c>
      <c r="G12571" s="91">
        <f t="shared" si="472"/>
        <v>8.65</v>
      </c>
      <c r="H12571" s="41">
        <f t="shared" si="473"/>
        <v>2.3047522398522702E-4</v>
      </c>
      <c r="I12571" s="42">
        <f t="shared" si="474"/>
        <v>235.431864082853</v>
      </c>
      <c r="J12571" s="41">
        <f t="shared" si="475"/>
        <v>2.4027777777777779E-4</v>
      </c>
      <c r="K12571" s="42">
        <f t="shared" si="476"/>
        <v>5.7702602821815523</v>
      </c>
      <c r="L12571" s="41">
        <f t="shared" si="477"/>
        <v>2.3047522398522702E-4</v>
      </c>
      <c r="M12571" s="42">
        <f t="shared" si="478"/>
        <v>5.4636345492778062</v>
      </c>
    </row>
    <row r="12572" spans="2:13" x14ac:dyDescent="0.2">
      <c r="B12572" s="198">
        <v>45895</v>
      </c>
      <c r="C12572" s="199">
        <v>15.25</v>
      </c>
      <c r="D12572" s="207"/>
      <c r="E12572"/>
      <c r="F12572" s="200">
        <v>2.1800000000000002</v>
      </c>
      <c r="G12572" s="91">
        <f t="shared" si="472"/>
        <v>8.7149999999999999</v>
      </c>
      <c r="H12572" s="41">
        <f t="shared" si="473"/>
        <v>2.3213692043633216E-4</v>
      </c>
      <c r="I12572" s="42">
        <f t="shared" si="474"/>
        <v>235.48651651075377</v>
      </c>
      <c r="J12572" s="41">
        <f t="shared" si="475"/>
        <v>2.4208333333333333E-4</v>
      </c>
      <c r="K12572" s="42">
        <f t="shared" si="476"/>
        <v>5.7705023655148855</v>
      </c>
      <c r="L12572" s="41">
        <f t="shared" si="477"/>
        <v>2.3213692043633216E-4</v>
      </c>
      <c r="M12572" s="42">
        <f t="shared" si="478"/>
        <v>5.4638666861982426</v>
      </c>
    </row>
    <row r="12573" spans="2:13" x14ac:dyDescent="0.2">
      <c r="B12573" s="198">
        <v>45896</v>
      </c>
      <c r="C12573" s="199">
        <v>15.29</v>
      </c>
      <c r="D12573" s="207"/>
      <c r="E12573"/>
      <c r="F12573" s="200">
        <v>2.17</v>
      </c>
      <c r="G12573" s="91">
        <f t="shared" si="472"/>
        <v>8.73</v>
      </c>
      <c r="H12573" s="41">
        <f t="shared" si="473"/>
        <v>2.3252024814746086E-4</v>
      </c>
      <c r="I12573" s="42">
        <f t="shared" si="474"/>
        <v>235.54127189400825</v>
      </c>
      <c r="J12573" s="41">
        <f t="shared" si="475"/>
        <v>2.4250000000000001E-4</v>
      </c>
      <c r="K12573" s="42">
        <f t="shared" si="476"/>
        <v>5.7707448655148852</v>
      </c>
      <c r="L12573" s="41">
        <f t="shared" si="477"/>
        <v>2.3252024814746086E-4</v>
      </c>
      <c r="M12573" s="42">
        <f t="shared" si="478"/>
        <v>5.4640992064463898</v>
      </c>
    </row>
    <row r="12574" spans="2:13" x14ac:dyDescent="0.2">
      <c r="B12574" s="198">
        <v>45897</v>
      </c>
      <c r="C12574" s="199">
        <v>15.3</v>
      </c>
      <c r="D12574" s="207"/>
      <c r="E12574"/>
      <c r="F12574" s="200">
        <v>2.16</v>
      </c>
      <c r="G12574" s="91">
        <f t="shared" si="472"/>
        <v>8.73</v>
      </c>
      <c r="H12574" s="41">
        <f t="shared" si="473"/>
        <v>2.3252024814746086E-4</v>
      </c>
      <c r="I12574" s="42">
        <f t="shared" si="474"/>
        <v>235.59604000899802</v>
      </c>
      <c r="J12574" s="41">
        <f t="shared" si="475"/>
        <v>2.4250000000000001E-4</v>
      </c>
      <c r="K12574" s="42">
        <f t="shared" si="476"/>
        <v>5.7709873655148849</v>
      </c>
      <c r="L12574" s="41">
        <f t="shared" si="477"/>
        <v>2.3252024814746086E-4</v>
      </c>
      <c r="M12574" s="42">
        <f t="shared" si="478"/>
        <v>5.464331726694537</v>
      </c>
    </row>
    <row r="12575" spans="2:13" x14ac:dyDescent="0.2">
      <c r="B12575" s="198">
        <v>45898</v>
      </c>
      <c r="C12575" s="199">
        <v>15.33</v>
      </c>
      <c r="D12575" s="207"/>
      <c r="E12575"/>
      <c r="F12575" s="200">
        <v>2.14</v>
      </c>
      <c r="G12575" s="91">
        <f t="shared" si="472"/>
        <v>8.7349999999999994</v>
      </c>
      <c r="H12575" s="41">
        <f t="shared" si="473"/>
        <v>2.326480123322483E-4</v>
      </c>
      <c r="I12575" s="42">
        <f t="shared" si="474"/>
        <v>235.65085095941947</v>
      </c>
      <c r="J12575" s="41">
        <f t="shared" si="475"/>
        <v>2.4263888888888886E-4</v>
      </c>
      <c r="K12575" s="42">
        <f t="shared" si="476"/>
        <v>5.7712300044037734</v>
      </c>
      <c r="L12575" s="41">
        <f t="shared" si="477"/>
        <v>2.326480123322483E-4</v>
      </c>
      <c r="M12575" s="42">
        <f t="shared" si="478"/>
        <v>5.4645643747068693</v>
      </c>
    </row>
    <row r="12576" spans="2:13" x14ac:dyDescent="0.2">
      <c r="B12576" s="198">
        <v>45899</v>
      </c>
      <c r="C12576" s="199">
        <v>15.33</v>
      </c>
      <c r="D12576" s="207"/>
      <c r="E12576"/>
      <c r="F12576" s="200">
        <v>2.14</v>
      </c>
      <c r="G12576" s="91">
        <f t="shared" si="472"/>
        <v>8.7349999999999994</v>
      </c>
      <c r="H12576" s="41">
        <f t="shared" si="473"/>
        <v>2.326480123322483E-4</v>
      </c>
      <c r="I12576" s="42">
        <f t="shared" si="474"/>
        <v>235.70567466149959</v>
      </c>
      <c r="J12576" s="41">
        <f t="shared" si="475"/>
        <v>2.4263888888888886E-4</v>
      </c>
      <c r="K12576" s="42">
        <f t="shared" si="476"/>
        <v>5.771472643292662</v>
      </c>
      <c r="L12576" s="41">
        <f t="shared" si="477"/>
        <v>2.326480123322483E-4</v>
      </c>
      <c r="M12576" s="42">
        <f t="shared" si="478"/>
        <v>5.4647970227192015</v>
      </c>
    </row>
    <row r="12577" spans="2:13" x14ac:dyDescent="0.2">
      <c r="B12577" s="198">
        <v>45900</v>
      </c>
      <c r="C12577" s="199">
        <v>15.33</v>
      </c>
      <c r="D12577" s="207"/>
      <c r="E12577"/>
      <c r="F12577" s="200">
        <v>2.14</v>
      </c>
      <c r="G12577" s="91">
        <f t="shared" si="472"/>
        <v>8.7349999999999994</v>
      </c>
      <c r="H12577" s="41">
        <f t="shared" si="473"/>
        <v>2.326480123322483E-4</v>
      </c>
      <c r="I12577" s="42">
        <f t="shared" si="474"/>
        <v>235.76051111820502</v>
      </c>
      <c r="J12577" s="41">
        <f t="shared" si="475"/>
        <v>2.4263888888888886E-4</v>
      </c>
      <c r="K12577" s="42">
        <f t="shared" si="476"/>
        <v>5.7717152821815505</v>
      </c>
      <c r="L12577" s="41">
        <f t="shared" si="477"/>
        <v>2.326480123322483E-4</v>
      </c>
      <c r="M12577" s="42">
        <f t="shared" si="478"/>
        <v>5.4650296707315338</v>
      </c>
    </row>
    <row r="12578" spans="2:13" x14ac:dyDescent="0.2">
      <c r="B12578" s="198">
        <v>45901</v>
      </c>
      <c r="C12578" s="199">
        <v>15.32</v>
      </c>
      <c r="D12578" s="207"/>
      <c r="E12578"/>
      <c r="F12578" s="200">
        <v>2.12</v>
      </c>
      <c r="G12578" s="91">
        <f t="shared" si="472"/>
        <v>8.7200000000000006</v>
      </c>
      <c r="H12578" s="41">
        <f t="shared" si="473"/>
        <v>2.3226470219994688E-4</v>
      </c>
      <c r="I12578" s="42">
        <f t="shared" si="474"/>
        <v>235.81526996311038</v>
      </c>
      <c r="J12578" s="41">
        <f t="shared" si="475"/>
        <v>2.4222222222222223E-4</v>
      </c>
      <c r="K12578" s="42">
        <f t="shared" si="476"/>
        <v>5.7719575044037725</v>
      </c>
      <c r="L12578" s="41">
        <f t="shared" si="477"/>
        <v>2.3226470219994688E-4</v>
      </c>
      <c r="M12578" s="42">
        <f t="shared" si="478"/>
        <v>5.465261935433734</v>
      </c>
    </row>
    <row r="12579" spans="2:13" x14ac:dyDescent="0.2">
      <c r="B12579" s="198">
        <v>45902</v>
      </c>
      <c r="C12579" s="199">
        <v>15.32</v>
      </c>
      <c r="D12579" s="207"/>
      <c r="E12579"/>
      <c r="F12579" s="200">
        <v>2.0299999999999998</v>
      </c>
      <c r="G12579" s="91">
        <f t="shared" si="472"/>
        <v>8.6750000000000007</v>
      </c>
      <c r="H12579" s="41">
        <f t="shared" si="473"/>
        <v>2.3111445529466756E-4</v>
      </c>
      <c r="I12579" s="42">
        <f t="shared" si="474"/>
        <v>235.86977028077808</v>
      </c>
      <c r="J12579" s="41">
        <f t="shared" si="475"/>
        <v>2.4097222222222225E-4</v>
      </c>
      <c r="K12579" s="42">
        <f t="shared" si="476"/>
        <v>5.7721984766259951</v>
      </c>
      <c r="L12579" s="41">
        <f t="shared" si="477"/>
        <v>2.3111445529466756E-4</v>
      </c>
      <c r="M12579" s="42">
        <f t="shared" si="478"/>
        <v>5.4654930498890284</v>
      </c>
    </row>
    <row r="12580" spans="2:13" x14ac:dyDescent="0.2">
      <c r="B12580" s="198">
        <v>45903</v>
      </c>
      <c r="C12580" s="199">
        <v>15.32</v>
      </c>
      <c r="D12580" s="207"/>
      <c r="E12580"/>
      <c r="F12580" s="200">
        <v>2.0499999999999998</v>
      </c>
      <c r="G12580" s="91">
        <f t="shared" si="472"/>
        <v>8.6850000000000005</v>
      </c>
      <c r="H12580" s="41">
        <f t="shared" si="473"/>
        <v>2.3137010675955416E-4</v>
      </c>
      <c r="I12580" s="42">
        <f t="shared" si="474"/>
        <v>235.92434349470929</v>
      </c>
      <c r="J12580" s="41">
        <f t="shared" si="475"/>
        <v>2.4125000000000001E-4</v>
      </c>
      <c r="K12580" s="42">
        <f t="shared" si="476"/>
        <v>5.7724397266259952</v>
      </c>
      <c r="L12580" s="41">
        <f t="shared" si="477"/>
        <v>2.3137010675955416E-4</v>
      </c>
      <c r="M12580" s="42">
        <f t="shared" si="478"/>
        <v>5.4657244199957882</v>
      </c>
    </row>
    <row r="12581" spans="2:13" x14ac:dyDescent="0.2">
      <c r="B12581" s="198">
        <v>45904</v>
      </c>
      <c r="C12581" s="199">
        <v>15.37</v>
      </c>
      <c r="D12581" s="207"/>
      <c r="E12581"/>
      <c r="F12581" s="200">
        <v>2.0699999999999998</v>
      </c>
      <c r="G12581" s="91">
        <f t="shared" si="472"/>
        <v>8.7199999999999989</v>
      </c>
      <c r="H12581" s="41">
        <f t="shared" si="473"/>
        <v>2.3226470219994688E-4</v>
      </c>
      <c r="I12581" s="42">
        <f t="shared" si="474"/>
        <v>235.9791403920928</v>
      </c>
      <c r="J12581" s="41">
        <f t="shared" si="475"/>
        <v>2.422222222222222E-4</v>
      </c>
      <c r="K12581" s="42">
        <f t="shared" si="476"/>
        <v>5.7726819488482173</v>
      </c>
      <c r="L12581" s="41">
        <f t="shared" si="477"/>
        <v>2.3226470219994688E-4</v>
      </c>
      <c r="M12581" s="42">
        <f t="shared" si="478"/>
        <v>5.4659566846979883</v>
      </c>
    </row>
    <row r="12582" spans="2:13" x14ac:dyDescent="0.2">
      <c r="B12582" s="198">
        <v>45905</v>
      </c>
      <c r="C12582" s="199">
        <v>15.34</v>
      </c>
      <c r="D12582" s="207"/>
      <c r="E12582"/>
      <c r="F12582" s="200">
        <v>2.06</v>
      </c>
      <c r="G12582" s="91">
        <f t="shared" si="472"/>
        <v>8.6999999999999993</v>
      </c>
      <c r="H12582" s="41">
        <f t="shared" si="473"/>
        <v>2.3175353997850756E-4</v>
      </c>
      <c r="I12582" s="42">
        <f t="shared" si="474"/>
        <v>236.03382939323976</v>
      </c>
      <c r="J12582" s="41">
        <f t="shared" si="475"/>
        <v>2.4166666666666664E-4</v>
      </c>
      <c r="K12582" s="42">
        <f t="shared" si="476"/>
        <v>5.772923615514884</v>
      </c>
      <c r="L12582" s="41">
        <f t="shared" si="477"/>
        <v>2.3175353997850756E-4</v>
      </c>
      <c r="M12582" s="42">
        <f t="shared" si="478"/>
        <v>5.4661884382379666</v>
      </c>
    </row>
    <row r="12583" spans="2:13" x14ac:dyDescent="0.2">
      <c r="B12583" s="198">
        <v>45906</v>
      </c>
      <c r="C12583" s="199">
        <v>15.34</v>
      </c>
      <c r="D12583" s="207"/>
      <c r="E12583"/>
      <c r="F12583" s="200">
        <v>2.06</v>
      </c>
      <c r="G12583" s="91">
        <f t="shared" si="472"/>
        <v>8.6999999999999993</v>
      </c>
      <c r="H12583" s="41">
        <f t="shared" si="473"/>
        <v>2.3175353997850756E-4</v>
      </c>
      <c r="I12583" s="42">
        <f t="shared" si="474"/>
        <v>236.08853106875631</v>
      </c>
      <c r="J12583" s="41">
        <f t="shared" si="475"/>
        <v>2.4166666666666664E-4</v>
      </c>
      <c r="K12583" s="42">
        <f t="shared" si="476"/>
        <v>5.7731652821815507</v>
      </c>
      <c r="L12583" s="41">
        <f t="shared" si="477"/>
        <v>2.3175353997850756E-4</v>
      </c>
      <c r="M12583" s="42">
        <f t="shared" si="478"/>
        <v>5.4664201917779449</v>
      </c>
    </row>
    <row r="12584" spans="2:13" x14ac:dyDescent="0.2">
      <c r="B12584" s="198">
        <v>45907</v>
      </c>
      <c r="C12584" s="199">
        <v>15.34</v>
      </c>
      <c r="D12584" s="207"/>
      <c r="E12584"/>
      <c r="F12584" s="200">
        <v>2.06</v>
      </c>
      <c r="G12584" s="91">
        <f t="shared" si="472"/>
        <v>8.6999999999999993</v>
      </c>
      <c r="H12584" s="41">
        <f t="shared" si="473"/>
        <v>2.3175353997850756E-4</v>
      </c>
      <c r="I12584" s="42">
        <f t="shared" si="474"/>
        <v>236.14324542157982</v>
      </c>
      <c r="J12584" s="41">
        <f t="shared" si="475"/>
        <v>2.4166666666666664E-4</v>
      </c>
      <c r="K12584" s="42">
        <f t="shared" si="476"/>
        <v>5.7734069488482174</v>
      </c>
      <c r="L12584" s="41">
        <f t="shared" si="477"/>
        <v>2.3175353997850756E-4</v>
      </c>
      <c r="M12584" s="42">
        <f t="shared" si="478"/>
        <v>5.4666519453179232</v>
      </c>
    </row>
    <row r="12585" spans="2:13" x14ac:dyDescent="0.2">
      <c r="B12585" s="198">
        <v>45908</v>
      </c>
      <c r="C12585" s="199">
        <v>15.26</v>
      </c>
      <c r="D12585" s="207"/>
      <c r="E12585"/>
      <c r="F12585" s="200">
        <v>2.08</v>
      </c>
      <c r="G12585" s="91">
        <f t="shared" si="472"/>
        <v>8.67</v>
      </c>
      <c r="H12585" s="41">
        <f t="shared" si="473"/>
        <v>2.3098662076503906E-4</v>
      </c>
      <c r="I12585" s="42">
        <f t="shared" si="474"/>
        <v>236.19779135185624</v>
      </c>
      <c r="J12585" s="41">
        <f t="shared" si="475"/>
        <v>2.4083333333333332E-4</v>
      </c>
      <c r="K12585" s="42">
        <f t="shared" si="476"/>
        <v>5.7736477821815511</v>
      </c>
      <c r="L12585" s="41">
        <f t="shared" si="477"/>
        <v>2.3098662076503906E-4</v>
      </c>
      <c r="M12585" s="42">
        <f t="shared" si="478"/>
        <v>5.466882931938688</v>
      </c>
    </row>
    <row r="12586" spans="2:13" x14ac:dyDescent="0.2">
      <c r="B12586" s="198">
        <v>45909</v>
      </c>
      <c r="C12586" s="199">
        <v>15.29</v>
      </c>
      <c r="D12586" s="207"/>
      <c r="E12586"/>
      <c r="F12586" s="200">
        <v>2.12</v>
      </c>
      <c r="G12586" s="91">
        <f t="shared" si="472"/>
        <v>8.7050000000000001</v>
      </c>
      <c r="H12586" s="41">
        <f t="shared" si="473"/>
        <v>2.3188133932605659E-4</v>
      </c>
      <c r="I12586" s="42">
        <f t="shared" si="474"/>
        <v>236.25256121206075</v>
      </c>
      <c r="J12586" s="41">
        <f t="shared" si="475"/>
        <v>2.4180555555555555E-4</v>
      </c>
      <c r="K12586" s="42">
        <f t="shared" si="476"/>
        <v>5.7738895877371066</v>
      </c>
      <c r="L12586" s="41">
        <f t="shared" si="477"/>
        <v>2.3188133932605659E-4</v>
      </c>
      <c r="M12586" s="42">
        <f t="shared" si="478"/>
        <v>5.4671148132780143</v>
      </c>
    </row>
    <row r="12587" spans="2:13" x14ac:dyDescent="0.2">
      <c r="B12587" s="198">
        <v>45910</v>
      </c>
      <c r="C12587" s="199">
        <v>15.31</v>
      </c>
      <c r="D12587" s="207"/>
      <c r="E12587"/>
      <c r="F12587" s="200">
        <v>2.12</v>
      </c>
      <c r="G12587" s="91">
        <f t="shared" si="472"/>
        <v>8.7149999999999999</v>
      </c>
      <c r="H12587" s="41">
        <f t="shared" si="473"/>
        <v>2.3213692043633216E-4</v>
      </c>
      <c r="I12587" s="42">
        <f t="shared" si="474"/>
        <v>236.30740415406572</v>
      </c>
      <c r="J12587" s="41">
        <f t="shared" si="475"/>
        <v>2.4208333333333333E-4</v>
      </c>
      <c r="K12587" s="42">
        <f t="shared" si="476"/>
        <v>5.7741316710704398</v>
      </c>
      <c r="L12587" s="41">
        <f t="shared" si="477"/>
        <v>2.3213692043633216E-4</v>
      </c>
      <c r="M12587" s="42">
        <f t="shared" si="478"/>
        <v>5.4673469501984506</v>
      </c>
    </row>
    <row r="12588" spans="2:13" x14ac:dyDescent="0.2">
      <c r="B12588" s="198">
        <v>45911</v>
      </c>
      <c r="C12588" s="199">
        <v>15.33</v>
      </c>
      <c r="D12588" s="207"/>
      <c r="E12588"/>
      <c r="F12588" s="200">
        <v>2.13</v>
      </c>
      <c r="G12588" s="91">
        <f t="shared" si="472"/>
        <v>8.73</v>
      </c>
      <c r="H12588" s="41">
        <f t="shared" si="473"/>
        <v>2.3252024814746086E-4</v>
      </c>
      <c r="I12588" s="42">
        <f t="shared" si="474"/>
        <v>236.3623504103187</v>
      </c>
      <c r="J12588" s="41">
        <f t="shared" si="475"/>
        <v>2.4250000000000001E-4</v>
      </c>
      <c r="K12588" s="42">
        <f t="shared" si="476"/>
        <v>5.7743741710704395</v>
      </c>
      <c r="L12588" s="41">
        <f t="shared" si="477"/>
        <v>2.3252024814746086E-4</v>
      </c>
      <c r="M12588" s="42">
        <f t="shared" si="478"/>
        <v>5.4675794704465979</v>
      </c>
    </row>
    <row r="12589" spans="2:13" x14ac:dyDescent="0.2">
      <c r="B12589" s="198">
        <v>45912</v>
      </c>
      <c r="C12589" s="199">
        <v>15.32</v>
      </c>
      <c r="D12589" s="207"/>
      <c r="E12589"/>
      <c r="F12589" s="200">
        <v>2.17</v>
      </c>
      <c r="G12589" s="91">
        <f t="shared" si="472"/>
        <v>8.745000000000001</v>
      </c>
      <c r="H12589" s="41">
        <f t="shared" si="473"/>
        <v>2.3290352312677065E-4</v>
      </c>
      <c r="I12589" s="42">
        <f t="shared" si="474"/>
        <v>236.41740003446378</v>
      </c>
      <c r="J12589" s="41">
        <f t="shared" si="475"/>
        <v>2.429166666666667E-4</v>
      </c>
      <c r="K12589" s="42">
        <f t="shared" si="476"/>
        <v>5.7746170877371066</v>
      </c>
      <c r="L12589" s="41">
        <f t="shared" si="477"/>
        <v>2.3290352312677065E-4</v>
      </c>
      <c r="M12589" s="42">
        <f t="shared" si="478"/>
        <v>5.4678123739697249</v>
      </c>
    </row>
    <row r="12590" spans="2:13" x14ac:dyDescent="0.2">
      <c r="B12590" s="198">
        <v>45913</v>
      </c>
      <c r="C12590" s="199">
        <v>15.32</v>
      </c>
      <c r="D12590" s="207"/>
      <c r="E12590"/>
      <c r="F12590" s="200">
        <v>2.17</v>
      </c>
      <c r="G12590" s="91">
        <f t="shared" si="472"/>
        <v>8.745000000000001</v>
      </c>
      <c r="H12590" s="41">
        <f t="shared" si="473"/>
        <v>2.3290352312677065E-4</v>
      </c>
      <c r="I12590" s="42">
        <f t="shared" si="474"/>
        <v>236.47246247986027</v>
      </c>
      <c r="J12590" s="41">
        <f t="shared" si="475"/>
        <v>2.429166666666667E-4</v>
      </c>
      <c r="K12590" s="42">
        <f t="shared" si="476"/>
        <v>5.7748600044037737</v>
      </c>
      <c r="L12590" s="41">
        <f t="shared" si="477"/>
        <v>2.3290352312677065E-4</v>
      </c>
      <c r="M12590" s="42">
        <f t="shared" si="478"/>
        <v>5.4680452774928519</v>
      </c>
    </row>
    <row r="12591" spans="2:13" x14ac:dyDescent="0.2">
      <c r="B12591" s="198">
        <v>45914</v>
      </c>
      <c r="C12591" s="199">
        <v>15.32</v>
      </c>
      <c r="D12591" s="207"/>
      <c r="E12591"/>
      <c r="F12591" s="200">
        <v>2.17</v>
      </c>
      <c r="G12591" s="91">
        <f t="shared" si="472"/>
        <v>8.745000000000001</v>
      </c>
      <c r="H12591" s="41">
        <f t="shared" si="473"/>
        <v>2.3290352312677065E-4</v>
      </c>
      <c r="I12591" s="42">
        <f t="shared" si="474"/>
        <v>236.52753774949429</v>
      </c>
      <c r="J12591" s="41">
        <f t="shared" si="475"/>
        <v>2.429166666666667E-4</v>
      </c>
      <c r="K12591" s="42">
        <f t="shared" si="476"/>
        <v>5.7751029210704408</v>
      </c>
      <c r="L12591" s="41">
        <f t="shared" si="477"/>
        <v>2.3290352312677065E-4</v>
      </c>
      <c r="M12591" s="42">
        <f t="shared" si="478"/>
        <v>5.4682781810159788</v>
      </c>
    </row>
    <row r="12592" spans="2:13" x14ac:dyDescent="0.2">
      <c r="B12592" s="198">
        <v>45915</v>
      </c>
      <c r="C12592" s="199">
        <v>15.36</v>
      </c>
      <c r="D12592" s="207"/>
      <c r="E12592"/>
      <c r="F12592" s="200">
        <v>2.17</v>
      </c>
      <c r="G12592" s="91">
        <f t="shared" si="472"/>
        <v>8.7650000000000006</v>
      </c>
      <c r="H12592" s="41">
        <f t="shared" si="473"/>
        <v>2.3341447443003815E-4</v>
      </c>
      <c r="I12592" s="42">
        <f t="shared" si="474"/>
        <v>236.58274670040632</v>
      </c>
      <c r="J12592" s="41">
        <f t="shared" si="475"/>
        <v>2.4347222222222223E-4</v>
      </c>
      <c r="K12592" s="42">
        <f t="shared" si="476"/>
        <v>5.7753463932926632</v>
      </c>
      <c r="L12592" s="41">
        <f t="shared" si="477"/>
        <v>2.3341447443003815E-4</v>
      </c>
      <c r="M12592" s="42">
        <f t="shared" si="478"/>
        <v>5.4685115954904084</v>
      </c>
    </row>
    <row r="12593" spans="2:13" x14ac:dyDescent="0.2">
      <c r="B12593" s="198">
        <v>45916</v>
      </c>
      <c r="C12593" s="199">
        <v>15.4</v>
      </c>
      <c r="D12593" s="207"/>
      <c r="E12593"/>
      <c r="F12593" s="200">
        <v>2.16</v>
      </c>
      <c r="G12593" s="91">
        <f t="shared" si="472"/>
        <v>8.7800000000000011</v>
      </c>
      <c r="H12593" s="41">
        <f t="shared" si="473"/>
        <v>2.3379762642461444E-4</v>
      </c>
      <c r="I12593" s="42">
        <f t="shared" si="474"/>
        <v>236.63805918503789</v>
      </c>
      <c r="J12593" s="41">
        <f t="shared" si="475"/>
        <v>2.4388888888888892E-4</v>
      </c>
      <c r="K12593" s="42">
        <f t="shared" si="476"/>
        <v>5.7755902821815521</v>
      </c>
      <c r="L12593" s="41">
        <f t="shared" si="477"/>
        <v>2.3379762642461444E-4</v>
      </c>
      <c r="M12593" s="42">
        <f t="shared" si="478"/>
        <v>5.4687453931168335</v>
      </c>
    </row>
    <row r="12594" spans="2:13" x14ac:dyDescent="0.2">
      <c r="B12594" s="198">
        <v>45917</v>
      </c>
      <c r="C12594" s="199">
        <v>15.37</v>
      </c>
      <c r="D12594" s="207"/>
      <c r="E12594"/>
      <c r="F12594" s="200">
        <v>2.17</v>
      </c>
      <c r="G12594" s="91">
        <f t="shared" si="472"/>
        <v>8.77</v>
      </c>
      <c r="H12594" s="41">
        <f t="shared" si="473"/>
        <v>2.3354219761628769E-4</v>
      </c>
      <c r="I12594" s="42">
        <f t="shared" si="474"/>
        <v>236.69332415741962</v>
      </c>
      <c r="J12594" s="41">
        <f t="shared" si="475"/>
        <v>2.4361111111111111E-4</v>
      </c>
      <c r="K12594" s="42">
        <f t="shared" si="476"/>
        <v>5.7758338932926634</v>
      </c>
      <c r="L12594" s="41">
        <f t="shared" si="477"/>
        <v>2.3354219761628769E-4</v>
      </c>
      <c r="M12594" s="42">
        <f t="shared" si="478"/>
        <v>5.4689789353144498</v>
      </c>
    </row>
    <row r="12595" spans="2:13" x14ac:dyDescent="0.2">
      <c r="B12595" s="198">
        <v>45918</v>
      </c>
      <c r="C12595" s="199">
        <v>15.36</v>
      </c>
      <c r="D12595" s="207"/>
      <c r="E12595"/>
      <c r="F12595" s="200">
        <v>2.17</v>
      </c>
      <c r="G12595" s="91">
        <f t="shared" si="472"/>
        <v>8.7650000000000006</v>
      </c>
      <c r="H12595" s="41">
        <f t="shared" si="473"/>
        <v>2.3341447443003815E-4</v>
      </c>
      <c r="I12595" s="42">
        <f t="shared" si="474"/>
        <v>236.74857180527891</v>
      </c>
      <c r="J12595" s="41">
        <f t="shared" si="475"/>
        <v>2.4347222222222223E-4</v>
      </c>
      <c r="K12595" s="42">
        <f t="shared" si="476"/>
        <v>5.7760773655148858</v>
      </c>
      <c r="L12595" s="41">
        <f t="shared" si="477"/>
        <v>2.3341447443003815E-4</v>
      </c>
      <c r="M12595" s="42">
        <f t="shared" si="478"/>
        <v>5.4692123497888794</v>
      </c>
    </row>
    <row r="12596" spans="2:13" x14ac:dyDescent="0.2">
      <c r="B12596" s="198">
        <v>45919</v>
      </c>
      <c r="C12596" s="199">
        <v>15.35</v>
      </c>
      <c r="D12596" s="207"/>
      <c r="E12596"/>
      <c r="F12596" s="200">
        <v>2.16</v>
      </c>
      <c r="G12596" s="91">
        <f t="shared" si="472"/>
        <v>8.754999999999999</v>
      </c>
      <c r="H12596" s="41">
        <f t="shared" si="473"/>
        <v>2.3315901049136833E-4</v>
      </c>
      <c r="I12596" s="42">
        <f t="shared" si="474"/>
        <v>236.80377186801627</v>
      </c>
      <c r="J12596" s="41">
        <f t="shared" si="475"/>
        <v>2.4319444444444443E-4</v>
      </c>
      <c r="K12596" s="42">
        <f t="shared" si="476"/>
        <v>5.7763205599593306</v>
      </c>
      <c r="L12596" s="41">
        <f t="shared" si="477"/>
        <v>2.3315901049136833E-4</v>
      </c>
      <c r="M12596" s="42">
        <f t="shared" si="478"/>
        <v>5.469445508799371</v>
      </c>
    </row>
    <row r="12597" spans="2:13" x14ac:dyDescent="0.2">
      <c r="B12597" s="198">
        <v>45920</v>
      </c>
      <c r="C12597" s="199">
        <v>15.35</v>
      </c>
      <c r="D12597" s="207"/>
      <c r="E12597"/>
      <c r="F12597" s="200">
        <v>2.16</v>
      </c>
      <c r="G12597" s="91">
        <f t="shared" si="472"/>
        <v>8.754999999999999</v>
      </c>
      <c r="H12597" s="41">
        <f t="shared" si="473"/>
        <v>2.3315901049136833E-4</v>
      </c>
      <c r="I12597" s="42">
        <f t="shared" si="474"/>
        <v>236.85898480114565</v>
      </c>
      <c r="J12597" s="41">
        <f t="shared" si="475"/>
        <v>2.4319444444444443E-4</v>
      </c>
      <c r="K12597" s="42">
        <f t="shared" si="476"/>
        <v>5.7765637544037753</v>
      </c>
      <c r="L12597" s="41">
        <f t="shared" si="477"/>
        <v>2.3315901049136833E-4</v>
      </c>
      <c r="M12597" s="42">
        <f t="shared" si="478"/>
        <v>5.4696786678098626</v>
      </c>
    </row>
    <row r="12598" spans="2:13" x14ac:dyDescent="0.2">
      <c r="B12598" s="198">
        <v>45921</v>
      </c>
      <c r="C12598" s="199">
        <v>15.35</v>
      </c>
      <c r="D12598" s="207"/>
      <c r="E12598"/>
      <c r="F12598" s="200">
        <v>2.16</v>
      </c>
      <c r="G12598" s="91">
        <f t="shared" si="472"/>
        <v>8.754999999999999</v>
      </c>
      <c r="H12598" s="41">
        <f t="shared" si="473"/>
        <v>2.3315901049136833E-4</v>
      </c>
      <c r="I12598" s="42">
        <f t="shared" si="474"/>
        <v>236.91421060766788</v>
      </c>
      <c r="J12598" s="41">
        <f t="shared" si="475"/>
        <v>2.4319444444444443E-4</v>
      </c>
      <c r="K12598" s="42">
        <f t="shared" si="476"/>
        <v>5.7768069488482201</v>
      </c>
      <c r="L12598" s="41">
        <f t="shared" si="477"/>
        <v>2.3315901049136833E-4</v>
      </c>
      <c r="M12598" s="42">
        <f t="shared" si="478"/>
        <v>5.4699118268203542</v>
      </c>
    </row>
    <row r="12599" spans="2:13" x14ac:dyDescent="0.2">
      <c r="B12599" s="198">
        <v>45922</v>
      </c>
      <c r="C12599" s="199">
        <v>15.35</v>
      </c>
      <c r="D12599" s="207"/>
      <c r="E12599"/>
      <c r="F12599" s="200">
        <v>2.17</v>
      </c>
      <c r="G12599" s="91">
        <f t="shared" si="472"/>
        <v>8.76</v>
      </c>
      <c r="H12599" s="41">
        <f t="shared" si="473"/>
        <v>2.3328674538869443E-4</v>
      </c>
      <c r="I12599" s="42">
        <f t="shared" si="474"/>
        <v>236.96947955279688</v>
      </c>
      <c r="J12599" s="41">
        <f t="shared" si="475"/>
        <v>2.4333333333333333E-4</v>
      </c>
      <c r="K12599" s="42">
        <f t="shared" si="476"/>
        <v>5.7770502821815537</v>
      </c>
      <c r="L12599" s="41">
        <f t="shared" si="477"/>
        <v>2.3328674538869443E-4</v>
      </c>
      <c r="M12599" s="42">
        <f t="shared" si="478"/>
        <v>5.4701451135657431</v>
      </c>
    </row>
    <row r="12600" spans="2:13" x14ac:dyDescent="0.2">
      <c r="B12600" s="198">
        <v>45923</v>
      </c>
      <c r="C12600" s="199">
        <v>15.32</v>
      </c>
      <c r="D12600" s="207"/>
      <c r="E12600"/>
      <c r="F12600" s="200">
        <v>2.19</v>
      </c>
      <c r="G12600" s="91">
        <f t="shared" si="472"/>
        <v>8.7550000000000008</v>
      </c>
      <c r="H12600" s="41">
        <f t="shared" si="473"/>
        <v>2.3315901049136833E-4</v>
      </c>
      <c r="I12600" s="42">
        <f t="shared" si="474"/>
        <v>237.02473112216606</v>
      </c>
      <c r="J12600" s="41">
        <f t="shared" si="475"/>
        <v>2.4319444444444445E-4</v>
      </c>
      <c r="K12600" s="42">
        <f t="shared" si="476"/>
        <v>5.7772934766259985</v>
      </c>
      <c r="L12600" s="41">
        <f t="shared" si="477"/>
        <v>2.3315901049136833E-4</v>
      </c>
      <c r="M12600" s="42">
        <f t="shared" si="478"/>
        <v>5.4703782725762347</v>
      </c>
    </row>
    <row r="12601" spans="2:13" x14ac:dyDescent="0.2">
      <c r="B12601" s="198">
        <v>45924</v>
      </c>
      <c r="C12601" s="199">
        <v>15.33</v>
      </c>
      <c r="D12601" s="207"/>
      <c r="E12601"/>
      <c r="F12601" s="200">
        <v>2.1800000000000002</v>
      </c>
      <c r="G12601" s="91">
        <f t="shared" si="472"/>
        <v>8.7550000000000008</v>
      </c>
      <c r="H12601" s="41">
        <f t="shared" si="473"/>
        <v>2.3315901049136833E-4</v>
      </c>
      <c r="I12601" s="42">
        <f t="shared" si="474"/>
        <v>237.07999557393649</v>
      </c>
      <c r="J12601" s="41">
        <f t="shared" si="475"/>
        <v>2.4319444444444445E-4</v>
      </c>
      <c r="K12601" s="42">
        <f t="shared" si="476"/>
        <v>5.7775366710704432</v>
      </c>
      <c r="L12601" s="41">
        <f t="shared" si="477"/>
        <v>2.3315901049136833E-4</v>
      </c>
      <c r="M12601" s="42">
        <f t="shared" si="478"/>
        <v>5.4706114315867262</v>
      </c>
    </row>
    <row r="12602" spans="2:13" x14ac:dyDescent="0.2">
      <c r="B12602" s="198">
        <v>45925</v>
      </c>
      <c r="C12602" s="199">
        <v>15.35</v>
      </c>
      <c r="D12602" s="207"/>
      <c r="E12602"/>
      <c r="F12602" s="200">
        <v>2.1800000000000002</v>
      </c>
      <c r="G12602" s="91">
        <f t="shared" si="472"/>
        <v>8.7650000000000006</v>
      </c>
      <c r="H12602" s="41">
        <f t="shared" si="473"/>
        <v>2.3341447443003815E-4</v>
      </c>
      <c r="I12602" s="42">
        <f t="shared" si="474"/>
        <v>237.13533347650124</v>
      </c>
      <c r="J12602" s="41">
        <f t="shared" si="475"/>
        <v>2.4347222222222223E-4</v>
      </c>
      <c r="K12602" s="42">
        <f t="shared" si="476"/>
        <v>5.7777801432926656</v>
      </c>
      <c r="L12602" s="41">
        <f t="shared" si="477"/>
        <v>2.3341447443003815E-4</v>
      </c>
      <c r="M12602" s="42">
        <f t="shared" si="478"/>
        <v>5.4708448460611567</v>
      </c>
    </row>
    <row r="12603" spans="2:13" x14ac:dyDescent="0.2">
      <c r="B12603" s="198">
        <v>45926</v>
      </c>
      <c r="C12603" s="199">
        <v>15.41</v>
      </c>
      <c r="D12603" s="207"/>
      <c r="E12603"/>
      <c r="F12603" s="200">
        <v>2.1800000000000002</v>
      </c>
      <c r="G12603" s="91">
        <f t="shared" si="472"/>
        <v>8.7949999999999999</v>
      </c>
      <c r="H12603" s="41">
        <f t="shared" si="473"/>
        <v>2.3418072573555548E-4</v>
      </c>
      <c r="I12603" s="42">
        <f t="shared" si="474"/>
        <v>237.19086600099232</v>
      </c>
      <c r="J12603" s="41">
        <f t="shared" si="475"/>
        <v>2.4430555555555555E-4</v>
      </c>
      <c r="K12603" s="42">
        <f t="shared" si="476"/>
        <v>5.7780244488482211</v>
      </c>
      <c r="L12603" s="41">
        <f t="shared" si="477"/>
        <v>2.3418072573555548E-4</v>
      </c>
      <c r="M12603" s="42">
        <f t="shared" si="478"/>
        <v>5.4710790267868923</v>
      </c>
    </row>
    <row r="12604" spans="2:13" x14ac:dyDescent="0.2">
      <c r="B12604" s="198">
        <v>45927</v>
      </c>
      <c r="C12604" s="199">
        <v>15.41</v>
      </c>
      <c r="D12604" s="207"/>
      <c r="E12604"/>
      <c r="F12604" s="200">
        <v>2.1800000000000002</v>
      </c>
      <c r="G12604" s="91">
        <f t="shared" si="472"/>
        <v>8.7949999999999999</v>
      </c>
      <c r="H12604" s="41">
        <f t="shared" si="473"/>
        <v>2.3418072573555548E-4</v>
      </c>
      <c r="I12604" s="42">
        <f t="shared" si="474"/>
        <v>237.24641153013027</v>
      </c>
      <c r="J12604" s="41">
        <f t="shared" si="475"/>
        <v>2.4430555555555555E-4</v>
      </c>
      <c r="K12604" s="42">
        <f t="shared" si="476"/>
        <v>5.7782687544037765</v>
      </c>
      <c r="L12604" s="41">
        <f t="shared" si="477"/>
        <v>2.3418072573555548E-4</v>
      </c>
      <c r="M12604" s="42">
        <f t="shared" si="478"/>
        <v>5.4713132075126278</v>
      </c>
    </row>
    <row r="12605" spans="2:13" x14ac:dyDescent="0.2">
      <c r="B12605" s="198">
        <v>45928</v>
      </c>
      <c r="C12605" s="199">
        <v>15.41</v>
      </c>
      <c r="D12605" s="207"/>
      <c r="E12605"/>
      <c r="F12605" s="200">
        <v>2.1800000000000002</v>
      </c>
      <c r="G12605" s="91">
        <f t="shared" si="472"/>
        <v>8.7949999999999999</v>
      </c>
      <c r="H12605" s="41">
        <f t="shared" si="473"/>
        <v>2.3418072573555548E-4</v>
      </c>
      <c r="I12605" s="42">
        <f t="shared" si="474"/>
        <v>237.30197006696056</v>
      </c>
      <c r="J12605" s="41">
        <f t="shared" si="475"/>
        <v>2.4430555555555555E-4</v>
      </c>
      <c r="K12605" s="42">
        <f t="shared" si="476"/>
        <v>5.778513059959332</v>
      </c>
      <c r="L12605" s="41">
        <f t="shared" si="477"/>
        <v>2.3418072573555548E-4</v>
      </c>
      <c r="M12605" s="42">
        <f t="shared" si="478"/>
        <v>5.4715473882383634</v>
      </c>
    </row>
    <row r="12606" spans="2:13" x14ac:dyDescent="0.2">
      <c r="B12606" s="198">
        <v>45929</v>
      </c>
      <c r="C12606" s="199">
        <v>15.41</v>
      </c>
      <c r="D12606" s="207"/>
      <c r="E12606"/>
      <c r="F12606" s="200">
        <v>2.19</v>
      </c>
      <c r="G12606" s="91">
        <f t="shared" si="472"/>
        <v>8.8000000000000007</v>
      </c>
      <c r="H12606" s="41">
        <f t="shared" si="473"/>
        <v>2.3430841380078782E-4</v>
      </c>
      <c r="I12606" s="42">
        <f t="shared" si="474"/>
        <v>237.35757191515876</v>
      </c>
      <c r="J12606" s="41">
        <f t="shared" si="475"/>
        <v>2.4444444444444448E-4</v>
      </c>
      <c r="K12606" s="42">
        <f t="shared" si="476"/>
        <v>5.7787575044037762</v>
      </c>
      <c r="L12606" s="41">
        <f t="shared" si="477"/>
        <v>2.3430841380078782E-4</v>
      </c>
      <c r="M12606" s="42">
        <f t="shared" si="478"/>
        <v>5.4717816966521644</v>
      </c>
    </row>
    <row r="12607" spans="2:13" x14ac:dyDescent="0.2">
      <c r="B12607" s="198">
        <v>45930</v>
      </c>
      <c r="C12607" s="199">
        <v>15.49</v>
      </c>
      <c r="D12607" s="207"/>
      <c r="E12607"/>
      <c r="F12607" s="200">
        <v>2.1800000000000002</v>
      </c>
      <c r="G12607" s="91">
        <f t="shared" si="472"/>
        <v>8.8350000000000009</v>
      </c>
      <c r="H12607" s="41">
        <f t="shared" si="473"/>
        <v>2.3520206644378483E-4</v>
      </c>
      <c r="I12607" s="42">
        <f t="shared" si="474"/>
        <v>237.41339890655928</v>
      </c>
      <c r="J12607" s="41">
        <f t="shared" si="475"/>
        <v>2.4541666666666668E-4</v>
      </c>
      <c r="K12607" s="42">
        <f t="shared" si="476"/>
        <v>5.7790029210704432</v>
      </c>
      <c r="L12607" s="41">
        <f t="shared" si="477"/>
        <v>2.3520206644378483E-4</v>
      </c>
      <c r="M12607" s="42">
        <f t="shared" si="478"/>
        <v>5.472016898718608</v>
      </c>
    </row>
    <row r="12608" spans="2:13" x14ac:dyDescent="0.2">
      <c r="B12608" s="198">
        <v>45931</v>
      </c>
      <c r="C12608" s="199">
        <v>15.56</v>
      </c>
      <c r="D12608" s="207"/>
      <c r="E12608"/>
      <c r="F12608" s="200">
        <v>2.12</v>
      </c>
      <c r="G12608" s="91">
        <f t="shared" si="472"/>
        <v>8.84</v>
      </c>
      <c r="H12608" s="41">
        <f t="shared" si="473"/>
        <v>2.3532970771156236E-4</v>
      </c>
      <c r="I12608" s="42">
        <f t="shared" si="474"/>
        <v>237.46926933233078</v>
      </c>
      <c r="J12608" s="41">
        <f t="shared" si="475"/>
        <v>2.4555555555555556E-4</v>
      </c>
      <c r="K12608" s="42">
        <f t="shared" si="476"/>
        <v>5.7792484766259991</v>
      </c>
      <c r="L12608" s="41">
        <f t="shared" si="477"/>
        <v>2.3532970771156236E-4</v>
      </c>
      <c r="M12608" s="42">
        <f t="shared" si="478"/>
        <v>5.4722522284263198</v>
      </c>
    </row>
    <row r="12609" spans="2:13" x14ac:dyDescent="0.2">
      <c r="B12609" s="198">
        <v>45932</v>
      </c>
      <c r="C12609" s="199">
        <v>15.46</v>
      </c>
      <c r="D12609" s="207"/>
      <c r="E12609"/>
      <c r="F12609" s="200">
        <v>2.0499999999999998</v>
      </c>
      <c r="G12609" s="91">
        <f t="shared" si="472"/>
        <v>8.7550000000000008</v>
      </c>
      <c r="H12609" s="41">
        <f t="shared" si="473"/>
        <v>2.3315901049136833E-4</v>
      </c>
      <c r="I12609" s="42">
        <f t="shared" si="474"/>
        <v>237.52463743219042</v>
      </c>
      <c r="J12609" s="41">
        <f t="shared" si="475"/>
        <v>2.4319444444444445E-4</v>
      </c>
      <c r="K12609" s="42">
        <f t="shared" si="476"/>
        <v>5.7794916710704438</v>
      </c>
      <c r="L12609" s="41">
        <f t="shared" si="477"/>
        <v>2.3315901049136833E-4</v>
      </c>
      <c r="M12609" s="42">
        <f t="shared" si="478"/>
        <v>5.4724853874368113</v>
      </c>
    </row>
    <row r="12610" spans="2:13" x14ac:dyDescent="0.2">
      <c r="B12610" s="198">
        <v>45933</v>
      </c>
      <c r="C12610" s="199">
        <v>15.42</v>
      </c>
      <c r="D12610" s="207"/>
      <c r="E12610"/>
      <c r="F12610" s="200">
        <v>2.0699999999999998</v>
      </c>
      <c r="G12610" s="91">
        <f t="shared" si="472"/>
        <v>8.7449999999999992</v>
      </c>
      <c r="H12610" s="41">
        <f t="shared" si="473"/>
        <v>2.3290352312677065E-4</v>
      </c>
      <c r="I12610" s="42">
        <f t="shared" si="474"/>
        <v>237.57995775707778</v>
      </c>
      <c r="J12610" s="41">
        <f t="shared" si="475"/>
        <v>2.4291666666666664E-4</v>
      </c>
      <c r="K12610" s="42">
        <f t="shared" si="476"/>
        <v>5.7797345877371109</v>
      </c>
      <c r="L12610" s="41">
        <f t="shared" si="477"/>
        <v>2.3290352312677065E-4</v>
      </c>
      <c r="M12610" s="42">
        <f t="shared" si="478"/>
        <v>5.4727182909599383</v>
      </c>
    </row>
    <row r="12611" spans="2:13" x14ac:dyDescent="0.2">
      <c r="B12611" s="198">
        <v>45934</v>
      </c>
      <c r="C12611" s="199">
        <v>15.42</v>
      </c>
      <c r="D12611" s="207"/>
      <c r="E12611"/>
      <c r="F12611" s="200">
        <v>2.0699999999999998</v>
      </c>
      <c r="G12611" s="91">
        <f t="shared" si="472"/>
        <v>8.7449999999999992</v>
      </c>
      <c r="H12611" s="41">
        <f t="shared" si="473"/>
        <v>2.3290352312677065E-4</v>
      </c>
      <c r="I12611" s="42">
        <f t="shared" si="474"/>
        <v>237.63529096626371</v>
      </c>
      <c r="J12611" s="41">
        <f t="shared" si="475"/>
        <v>2.4291666666666664E-4</v>
      </c>
      <c r="K12611" s="42">
        <f t="shared" si="476"/>
        <v>5.779977504403778</v>
      </c>
      <c r="L12611" s="41">
        <f t="shared" si="477"/>
        <v>2.3290352312677065E-4</v>
      </c>
      <c r="M12611" s="42">
        <f t="shared" si="478"/>
        <v>5.4729511944830653</v>
      </c>
    </row>
    <row r="12612" spans="2:13" x14ac:dyDescent="0.2">
      <c r="B12612" s="198">
        <v>45935</v>
      </c>
      <c r="C12612" s="199">
        <v>15.42</v>
      </c>
      <c r="D12612" s="207"/>
      <c r="E12612"/>
      <c r="F12612" s="200">
        <v>2.0699999999999998</v>
      </c>
      <c r="G12612" s="91">
        <f t="shared" si="472"/>
        <v>8.7449999999999992</v>
      </c>
      <c r="H12612" s="41">
        <f t="shared" si="473"/>
        <v>2.3290352312677065E-4</v>
      </c>
      <c r="I12612" s="42">
        <f t="shared" si="474"/>
        <v>237.690637062749</v>
      </c>
      <c r="J12612" s="41">
        <f t="shared" si="475"/>
        <v>2.4291666666666664E-4</v>
      </c>
      <c r="K12612" s="42">
        <f t="shared" si="476"/>
        <v>5.7802204210704451</v>
      </c>
      <c r="L12612" s="41">
        <f t="shared" si="477"/>
        <v>2.3290352312677065E-4</v>
      </c>
      <c r="M12612" s="42">
        <f t="shared" si="478"/>
        <v>5.4731840980061923</v>
      </c>
    </row>
    <row r="12613" spans="2:13" x14ac:dyDescent="0.2">
      <c r="B12613" s="198">
        <v>45936</v>
      </c>
      <c r="C12613" s="199">
        <v>15.42</v>
      </c>
      <c r="D12613" s="207"/>
      <c r="E12613"/>
      <c r="F12613" s="200">
        <v>2.0699999999999998</v>
      </c>
      <c r="G12613" s="91">
        <f t="shared" si="472"/>
        <v>8.7449999999999992</v>
      </c>
      <c r="H12613" s="41">
        <f t="shared" si="473"/>
        <v>2.3290352312677065E-4</v>
      </c>
      <c r="I12613" s="42">
        <f t="shared" si="474"/>
        <v>237.74599604953517</v>
      </c>
      <c r="J12613" s="41">
        <f t="shared" si="475"/>
        <v>2.4291666666666664E-4</v>
      </c>
      <c r="K12613" s="42">
        <f t="shared" si="476"/>
        <v>5.7804633377371122</v>
      </c>
      <c r="L12613" s="41">
        <f t="shared" si="477"/>
        <v>2.3290352312677065E-4</v>
      </c>
      <c r="M12613" s="42">
        <f t="shared" si="478"/>
        <v>5.4734170015293193</v>
      </c>
    </row>
    <row r="12614" spans="2:13" x14ac:dyDescent="0.2">
      <c r="B12614" s="198">
        <v>45937</v>
      </c>
      <c r="C12614" s="199">
        <v>15.36</v>
      </c>
      <c r="D12614" s="207"/>
      <c r="E12614"/>
      <c r="F12614" s="200">
        <v>2.09</v>
      </c>
      <c r="G12614" s="91">
        <f t="shared" si="472"/>
        <v>8.7249999999999996</v>
      </c>
      <c r="H12614" s="41">
        <f t="shared" si="473"/>
        <v>2.3239247810358243E-4</v>
      </c>
      <c r="I12614" s="42">
        <f t="shared" si="474"/>
        <v>237.80124643071633</v>
      </c>
      <c r="J12614" s="41">
        <f t="shared" si="475"/>
        <v>2.4236111111111111E-4</v>
      </c>
      <c r="K12614" s="42">
        <f t="shared" si="476"/>
        <v>5.7807056988482231</v>
      </c>
      <c r="L12614" s="41">
        <f t="shared" si="477"/>
        <v>2.3239247810358243E-4</v>
      </c>
      <c r="M12614" s="42">
        <f t="shared" si="478"/>
        <v>5.4736493940074231</v>
      </c>
    </row>
    <row r="12615" spans="2:13" x14ac:dyDescent="0.2">
      <c r="B12615" s="198">
        <v>45938</v>
      </c>
      <c r="C12615" s="199">
        <v>15.36</v>
      </c>
      <c r="D12615" s="207"/>
      <c r="E12615"/>
      <c r="F12615" s="200">
        <v>2.09</v>
      </c>
      <c r="G12615" s="91">
        <f t="shared" si="472"/>
        <v>8.7249999999999996</v>
      </c>
      <c r="H12615" s="41">
        <f t="shared" si="473"/>
        <v>2.3239247810358243E-4</v>
      </c>
      <c r="I12615" s="42">
        <f t="shared" si="474"/>
        <v>237.85650965167048</v>
      </c>
      <c r="J12615" s="41">
        <f t="shared" si="475"/>
        <v>2.4236111111111111E-4</v>
      </c>
      <c r="K12615" s="42">
        <f t="shared" si="476"/>
        <v>5.7809480599593339</v>
      </c>
      <c r="L12615" s="41">
        <f t="shared" si="477"/>
        <v>2.3239247810358243E-4</v>
      </c>
      <c r="M12615" s="42">
        <f t="shared" si="478"/>
        <v>5.4738817864855269</v>
      </c>
    </row>
    <row r="12616" spans="2:13" x14ac:dyDescent="0.2">
      <c r="B12616" s="198">
        <v>45939</v>
      </c>
      <c r="C12616" s="199">
        <v>15.35</v>
      </c>
      <c r="D12616" s="207"/>
      <c r="E12616"/>
      <c r="F12616" s="200">
        <v>2.11</v>
      </c>
      <c r="G12616" s="91">
        <f t="shared" si="472"/>
        <v>8.73</v>
      </c>
      <c r="H12616" s="41">
        <f t="shared" si="473"/>
        <v>2.3252024814746086E-4</v>
      </c>
      <c r="I12616" s="42">
        <f t="shared" si="474"/>
        <v>237.91181610631818</v>
      </c>
      <c r="J12616" s="41">
        <f t="shared" si="475"/>
        <v>2.4250000000000001E-4</v>
      </c>
      <c r="K12616" s="42">
        <f t="shared" si="476"/>
        <v>5.7811905599593336</v>
      </c>
      <c r="L12616" s="41">
        <f t="shared" si="477"/>
        <v>2.3252024814746086E-4</v>
      </c>
      <c r="M12616" s="42">
        <f t="shared" si="478"/>
        <v>5.4741143067336742</v>
      </c>
    </row>
    <row r="12617" spans="2:13" x14ac:dyDescent="0.2">
      <c r="B12617" s="198">
        <v>45940</v>
      </c>
      <c r="C12617" s="199">
        <v>15.5</v>
      </c>
      <c r="D12617" s="207"/>
      <c r="E12617"/>
      <c r="F12617" s="200">
        <v>2.11</v>
      </c>
      <c r="G12617" s="91">
        <f t="shared" si="472"/>
        <v>8.8049999999999997</v>
      </c>
      <c r="H12617" s="41">
        <f t="shared" si="473"/>
        <v>2.3443609601447868E-4</v>
      </c>
      <c r="I12617" s="42">
        <f t="shared" si="474"/>
        <v>237.96759122368186</v>
      </c>
      <c r="J12617" s="41">
        <f t="shared" si="475"/>
        <v>2.4458333333333331E-4</v>
      </c>
      <c r="K12617" s="42">
        <f t="shared" si="476"/>
        <v>5.7814351432926667</v>
      </c>
      <c r="L12617" s="41">
        <f t="shared" si="477"/>
        <v>2.3443609601447868E-4</v>
      </c>
      <c r="M12617" s="42">
        <f t="shared" si="478"/>
        <v>5.4743487428296884</v>
      </c>
    </row>
    <row r="12618" spans="2:13" x14ac:dyDescent="0.2">
      <c r="B12618" s="198">
        <v>45941</v>
      </c>
      <c r="C12618" s="199">
        <v>15.5</v>
      </c>
      <c r="D12618" s="207"/>
      <c r="E12618"/>
      <c r="F12618" s="200">
        <v>2.11</v>
      </c>
      <c r="G12618" s="91">
        <f t="shared" si="472"/>
        <v>8.8049999999999997</v>
      </c>
      <c r="H12618" s="41">
        <f t="shared" si="473"/>
        <v>2.3443609601447868E-4</v>
      </c>
      <c r="I12618" s="42">
        <f t="shared" si="474"/>
        <v>238.02337941674631</v>
      </c>
      <c r="J12618" s="41">
        <f t="shared" si="475"/>
        <v>2.4458333333333331E-4</v>
      </c>
      <c r="K12618" s="42">
        <f t="shared" si="476"/>
        <v>5.7816797266259998</v>
      </c>
      <c r="L12618" s="41">
        <f t="shared" si="477"/>
        <v>2.3443609601447868E-4</v>
      </c>
      <c r="M12618" s="42">
        <f t="shared" si="478"/>
        <v>5.4745831789257027</v>
      </c>
    </row>
    <row r="12619" spans="2:13" x14ac:dyDescent="0.2">
      <c r="B12619" s="198">
        <v>45942</v>
      </c>
      <c r="C12619" s="199">
        <v>15.5</v>
      </c>
      <c r="D12619" s="207"/>
      <c r="E12619"/>
      <c r="F12619" s="200">
        <v>2.11</v>
      </c>
      <c r="G12619" s="91">
        <f t="shared" si="472"/>
        <v>8.8049999999999997</v>
      </c>
      <c r="H12619" s="41">
        <f t="shared" si="473"/>
        <v>2.3443609601447868E-4</v>
      </c>
      <c r="I12619" s="42">
        <f t="shared" si="474"/>
        <v>238.07918068857694</v>
      </c>
      <c r="J12619" s="41">
        <f t="shared" si="475"/>
        <v>2.4458333333333331E-4</v>
      </c>
      <c r="K12619" s="42">
        <f t="shared" si="476"/>
        <v>5.7819243099593329</v>
      </c>
      <c r="L12619" s="41">
        <f t="shared" si="477"/>
        <v>2.3443609601447868E-4</v>
      </c>
      <c r="M12619" s="42">
        <f t="shared" si="478"/>
        <v>5.4748176150217169</v>
      </c>
    </row>
    <row r="12620" spans="2:13" x14ac:dyDescent="0.2">
      <c r="B12620" s="198">
        <v>45943</v>
      </c>
      <c r="C12620" s="199">
        <v>15.55</v>
      </c>
      <c r="D12620" s="207"/>
      <c r="E12620"/>
      <c r="F12620" s="200">
        <v>2.12</v>
      </c>
      <c r="G12620" s="91">
        <f t="shared" si="472"/>
        <v>8.8350000000000009</v>
      </c>
      <c r="H12620" s="41">
        <f t="shared" si="473"/>
        <v>2.3520206644378483E-4</v>
      </c>
      <c r="I12620" s="42">
        <f t="shared" si="474"/>
        <v>238.13517740385214</v>
      </c>
      <c r="J12620" s="41">
        <f t="shared" si="475"/>
        <v>2.4541666666666668E-4</v>
      </c>
      <c r="K12620" s="42">
        <f t="shared" si="476"/>
        <v>5.7821697266259999</v>
      </c>
      <c r="L12620" s="41">
        <f t="shared" si="477"/>
        <v>2.3520206644378483E-4</v>
      </c>
      <c r="M12620" s="42">
        <f t="shared" si="478"/>
        <v>5.4750528170881605</v>
      </c>
    </row>
    <row r="12621" spans="2:13" x14ac:dyDescent="0.2">
      <c r="B12621" s="198">
        <v>45944</v>
      </c>
      <c r="C12621" s="199">
        <v>15.65</v>
      </c>
      <c r="D12621" s="207"/>
      <c r="E12621"/>
      <c r="F12621" s="200">
        <v>2.13</v>
      </c>
      <c r="G12621" s="91">
        <f t="shared" si="472"/>
        <v>8.89</v>
      </c>
      <c r="H12621" s="41">
        <f t="shared" si="473"/>
        <v>2.3660579887607724E-4</v>
      </c>
      <c r="I12621" s="42">
        <f t="shared" si="474"/>
        <v>238.19152156774229</v>
      </c>
      <c r="J12621" s="41">
        <f t="shared" si="475"/>
        <v>2.4694444444444444E-4</v>
      </c>
      <c r="K12621" s="42">
        <f t="shared" si="476"/>
        <v>5.7824166710704441</v>
      </c>
      <c r="L12621" s="41">
        <f t="shared" si="477"/>
        <v>2.3660579887607724E-4</v>
      </c>
      <c r="M12621" s="42">
        <f t="shared" si="478"/>
        <v>5.4752894228870366</v>
      </c>
    </row>
    <row r="12622" spans="2:13" x14ac:dyDescent="0.2">
      <c r="B12622" s="198">
        <v>45945</v>
      </c>
      <c r="C12622" s="199">
        <v>15.66</v>
      </c>
      <c r="D12622" s="207"/>
      <c r="E12622"/>
      <c r="F12622" s="200">
        <v>2.12</v>
      </c>
      <c r="G12622" s="91">
        <f t="shared" si="472"/>
        <v>8.89</v>
      </c>
      <c r="H12622" s="41">
        <f t="shared" si="473"/>
        <v>2.3660579887607724E-4</v>
      </c>
      <c r="I12622" s="42">
        <f t="shared" si="474"/>
        <v>238.24787906298832</v>
      </c>
      <c r="J12622" s="41">
        <f t="shared" si="475"/>
        <v>2.4694444444444444E-4</v>
      </c>
      <c r="K12622" s="42">
        <f t="shared" si="476"/>
        <v>5.7826636155148883</v>
      </c>
      <c r="L12622" s="41">
        <f t="shared" si="477"/>
        <v>2.3660579887607724E-4</v>
      </c>
      <c r="M12622" s="42">
        <f t="shared" si="478"/>
        <v>5.4755260286859126</v>
      </c>
    </row>
    <row r="12623" spans="2:13" x14ac:dyDescent="0.2">
      <c r="B12623" s="198">
        <v>45946</v>
      </c>
      <c r="C12623" s="199">
        <v>15.65</v>
      </c>
      <c r="D12623" s="207"/>
      <c r="E12623"/>
      <c r="F12623" s="200">
        <v>2.14</v>
      </c>
      <c r="G12623" s="91">
        <f t="shared" si="472"/>
        <v>8.8949999999999996</v>
      </c>
      <c r="H12623" s="41">
        <f t="shared" si="473"/>
        <v>2.3673337585305987E-4</v>
      </c>
      <c r="I12623" s="42">
        <f t="shared" si="474"/>
        <v>238.30428028768873</v>
      </c>
      <c r="J12623" s="41">
        <f t="shared" si="475"/>
        <v>2.4708333333333331E-4</v>
      </c>
      <c r="K12623" s="42">
        <f t="shared" si="476"/>
        <v>5.7829106988482213</v>
      </c>
      <c r="L12623" s="41">
        <f t="shared" si="477"/>
        <v>2.3673337585305987E-4</v>
      </c>
      <c r="M12623" s="42">
        <f t="shared" si="478"/>
        <v>5.4757627620617662</v>
      </c>
    </row>
    <row r="12624" spans="2:13" x14ac:dyDescent="0.2">
      <c r="B12624" s="198">
        <v>45947</v>
      </c>
      <c r="C12624" s="199">
        <v>15.59</v>
      </c>
      <c r="D12624" s="207"/>
      <c r="E12624"/>
      <c r="F12624" s="200">
        <v>2.14</v>
      </c>
      <c r="G12624" s="91">
        <f t="shared" si="472"/>
        <v>8.8650000000000002</v>
      </c>
      <c r="H12624" s="41">
        <f t="shared" si="473"/>
        <v>2.3596782635149083E-4</v>
      </c>
      <c r="I12624" s="42">
        <f t="shared" si="474"/>
        <v>238.36051243071847</v>
      </c>
      <c r="J12624" s="41">
        <f t="shared" si="475"/>
        <v>2.4625E-4</v>
      </c>
      <c r="K12624" s="42">
        <f t="shared" si="476"/>
        <v>5.7831569488482213</v>
      </c>
      <c r="L12624" s="41">
        <f t="shared" si="477"/>
        <v>2.3596782635149083E-4</v>
      </c>
      <c r="M12624" s="42">
        <f t="shared" si="478"/>
        <v>5.4759987298881176</v>
      </c>
    </row>
    <row r="12625" spans="2:13" x14ac:dyDescent="0.2">
      <c r="B12625" s="198">
        <v>45948</v>
      </c>
      <c r="C12625" s="199">
        <v>15.59</v>
      </c>
      <c r="D12625" s="207"/>
      <c r="E12625"/>
      <c r="F12625" s="200">
        <v>2.14</v>
      </c>
      <c r="G12625" s="91">
        <f t="shared" si="472"/>
        <v>8.8650000000000002</v>
      </c>
      <c r="H12625" s="41">
        <f t="shared" si="473"/>
        <v>2.3596782635149083E-4</v>
      </c>
      <c r="I12625" s="42">
        <f t="shared" si="474"/>
        <v>238.41675784272476</v>
      </c>
      <c r="J12625" s="41">
        <f t="shared" si="475"/>
        <v>2.4625E-4</v>
      </c>
      <c r="K12625" s="42">
        <f t="shared" si="476"/>
        <v>5.7834031988482213</v>
      </c>
      <c r="L12625" s="41">
        <f t="shared" si="477"/>
        <v>2.3596782635149083E-4</v>
      </c>
      <c r="M12625" s="42">
        <f t="shared" si="478"/>
        <v>5.4762346977144691</v>
      </c>
    </row>
    <row r="12626" spans="2:13" x14ac:dyDescent="0.2">
      <c r="B12626" s="198">
        <v>45949</v>
      </c>
      <c r="C12626" s="199">
        <v>15.59</v>
      </c>
      <c r="D12626" s="207"/>
      <c r="E12626"/>
      <c r="F12626" s="200">
        <v>2.14</v>
      </c>
      <c r="G12626" s="91">
        <f t="shared" si="472"/>
        <v>8.8650000000000002</v>
      </c>
      <c r="H12626" s="41">
        <f t="shared" si="473"/>
        <v>2.3596782635149083E-4</v>
      </c>
      <c r="I12626" s="42">
        <f t="shared" si="474"/>
        <v>238.47301652683868</v>
      </c>
      <c r="J12626" s="41">
        <f t="shared" si="475"/>
        <v>2.4625E-4</v>
      </c>
      <c r="K12626" s="42">
        <f t="shared" si="476"/>
        <v>5.7836494488482213</v>
      </c>
      <c r="L12626" s="41">
        <f t="shared" si="477"/>
        <v>2.3596782635149083E-4</v>
      </c>
      <c r="M12626" s="42">
        <f t="shared" si="478"/>
        <v>5.4764706655408206</v>
      </c>
    </row>
    <row r="12627" spans="2:13" x14ac:dyDescent="0.2">
      <c r="B12627" s="198">
        <v>45950</v>
      </c>
      <c r="C12627" s="199">
        <v>15.61</v>
      </c>
      <c r="D12627" s="207"/>
      <c r="E12627"/>
      <c r="F12627" s="200">
        <v>2.16</v>
      </c>
      <c r="G12627" s="91">
        <f t="shared" si="472"/>
        <v>8.8849999999999998</v>
      </c>
      <c r="H12627" s="41">
        <f t="shared" si="473"/>
        <v>2.3647821605710106E-4</v>
      </c>
      <c r="I12627" s="42">
        <f t="shared" si="474"/>
        <v>238.52941020036471</v>
      </c>
      <c r="J12627" s="41">
        <f t="shared" si="475"/>
        <v>2.4680555555555556E-4</v>
      </c>
      <c r="K12627" s="42">
        <f t="shared" si="476"/>
        <v>5.7838962544037766</v>
      </c>
      <c r="L12627" s="41">
        <f t="shared" si="477"/>
        <v>2.3647821605710106E-4</v>
      </c>
      <c r="M12627" s="42">
        <f t="shared" si="478"/>
        <v>5.4767071437568777</v>
      </c>
    </row>
    <row r="12628" spans="2:13" x14ac:dyDescent="0.2">
      <c r="B12628" s="198">
        <v>45951</v>
      </c>
      <c r="C12628" s="199">
        <v>15.56</v>
      </c>
      <c r="D12628" s="207"/>
      <c r="E12628"/>
      <c r="F12628" s="200">
        <v>2.16</v>
      </c>
      <c r="G12628" s="91">
        <f t="shared" si="472"/>
        <v>8.86</v>
      </c>
      <c r="H12628" s="41">
        <f t="shared" si="473"/>
        <v>2.3584021431477531E-4</v>
      </c>
      <c r="I12628" s="42">
        <f t="shared" si="474"/>
        <v>238.58566502758674</v>
      </c>
      <c r="J12628" s="41">
        <f t="shared" si="475"/>
        <v>2.4611111111111112E-4</v>
      </c>
      <c r="K12628" s="42">
        <f t="shared" si="476"/>
        <v>5.7841423655148878</v>
      </c>
      <c r="L12628" s="41">
        <f t="shared" si="477"/>
        <v>2.3584021431477531E-4</v>
      </c>
      <c r="M12628" s="42">
        <f t="shared" si="478"/>
        <v>5.4769429839711927</v>
      </c>
    </row>
    <row r="12629" spans="2:13" x14ac:dyDescent="0.2">
      <c r="B12629" s="198">
        <v>45952</v>
      </c>
      <c r="C12629" s="199">
        <v>15.53</v>
      </c>
      <c r="D12629" s="207"/>
      <c r="E12629"/>
      <c r="F12629" s="200">
        <v>2.15</v>
      </c>
      <c r="G12629" s="91">
        <f t="shared" si="472"/>
        <v>8.84</v>
      </c>
      <c r="H12629" s="41">
        <f t="shared" si="473"/>
        <v>2.3532970771156236E-4</v>
      </c>
      <c r="I12629" s="42">
        <f t="shared" si="474"/>
        <v>238.64181132240185</v>
      </c>
      <c r="J12629" s="41">
        <f t="shared" si="475"/>
        <v>2.4555555555555556E-4</v>
      </c>
      <c r="K12629" s="42">
        <f t="shared" si="476"/>
        <v>5.7843879210704436</v>
      </c>
      <c r="L12629" s="41">
        <f t="shared" si="477"/>
        <v>2.3532970771156236E-4</v>
      </c>
      <c r="M12629" s="42">
        <f t="shared" si="478"/>
        <v>5.4771783136789045</v>
      </c>
    </row>
    <row r="12630" spans="2:13" x14ac:dyDescent="0.2">
      <c r="B12630" s="198">
        <v>45953</v>
      </c>
      <c r="C12630" s="199">
        <v>15.55</v>
      </c>
      <c r="D12630" s="207"/>
      <c r="E12630"/>
      <c r="F12630" s="200">
        <v>2.15</v>
      </c>
      <c r="G12630" s="91">
        <f t="shared" ref="G12630:G12693" si="479">(C12630+F12630)/2</f>
        <v>8.85</v>
      </c>
      <c r="H12630" s="41">
        <f t="shared" ref="H12630:H12693" si="480">((1+G12630/100)^(1/360))-1</f>
        <v>2.3558497270559364E-4</v>
      </c>
      <c r="I12630" s="42">
        <f t="shared" ref="I12630:I12693" si="481">I12629*(1+H12630)</f>
        <v>238.69803174700866</v>
      </c>
      <c r="J12630" s="41">
        <f t="shared" ref="J12630:J12693" si="482">((C12630+F12630)/2)/36000</f>
        <v>2.4583333333333331E-4</v>
      </c>
      <c r="K12630" s="42">
        <f t="shared" ref="K12630:K12693" si="483">K12629+J12630</f>
        <v>5.7846337544037771</v>
      </c>
      <c r="L12630" s="41">
        <f t="shared" ref="L12630:L12693" si="484">((1+G12630/100)^(1/360))-1</f>
        <v>2.3558497270559364E-4</v>
      </c>
      <c r="M12630" s="42">
        <f t="shared" ref="M12630:M12693" si="485">M12629+L12630</f>
        <v>5.4774138986516103</v>
      </c>
    </row>
    <row r="12631" spans="2:13" x14ac:dyDescent="0.2">
      <c r="B12631" s="198">
        <v>45954</v>
      </c>
      <c r="C12631" s="199">
        <v>15.56</v>
      </c>
      <c r="D12631" s="207"/>
      <c r="E12631"/>
      <c r="F12631" s="200">
        <v>2.13</v>
      </c>
      <c r="G12631" s="91">
        <f t="shared" si="479"/>
        <v>8.8450000000000006</v>
      </c>
      <c r="H12631" s="41">
        <f t="shared" si="480"/>
        <v>2.3545734313201727E-4</v>
      </c>
      <c r="I12631" s="42">
        <f t="shared" si="481"/>
        <v>238.75423495137466</v>
      </c>
      <c r="J12631" s="41">
        <f t="shared" si="482"/>
        <v>2.4569444444444449E-4</v>
      </c>
      <c r="K12631" s="42">
        <f t="shared" si="483"/>
        <v>5.7848794488482218</v>
      </c>
      <c r="L12631" s="41">
        <f t="shared" si="484"/>
        <v>2.3545734313201727E-4</v>
      </c>
      <c r="M12631" s="42">
        <f t="shared" si="485"/>
        <v>5.4776493559947426</v>
      </c>
    </row>
    <row r="12632" spans="2:13" x14ac:dyDescent="0.2">
      <c r="B12632" s="198">
        <v>45955</v>
      </c>
      <c r="C12632" s="199">
        <v>15.56</v>
      </c>
      <c r="D12632" s="207"/>
      <c r="E12632"/>
      <c r="F12632" s="200">
        <v>2.13</v>
      </c>
      <c r="G12632" s="91">
        <f t="shared" si="479"/>
        <v>8.8450000000000006</v>
      </c>
      <c r="H12632" s="41">
        <f t="shared" si="480"/>
        <v>2.3545734313201727E-4</v>
      </c>
      <c r="I12632" s="42">
        <f t="shared" si="481"/>
        <v>238.81045138919782</v>
      </c>
      <c r="J12632" s="41">
        <f t="shared" si="482"/>
        <v>2.4569444444444449E-4</v>
      </c>
      <c r="K12632" s="42">
        <f t="shared" si="483"/>
        <v>5.7851251432926665</v>
      </c>
      <c r="L12632" s="41">
        <f t="shared" si="484"/>
        <v>2.3545734313201727E-4</v>
      </c>
      <c r="M12632" s="42">
        <f t="shared" si="485"/>
        <v>5.4778848133378748</v>
      </c>
    </row>
    <row r="12633" spans="2:13" x14ac:dyDescent="0.2">
      <c r="B12633" s="198">
        <v>45956</v>
      </c>
      <c r="C12633" s="199">
        <v>15.56</v>
      </c>
      <c r="D12633" s="207"/>
      <c r="E12633"/>
      <c r="F12633" s="200">
        <v>2.13</v>
      </c>
      <c r="G12633" s="91">
        <f t="shared" si="479"/>
        <v>8.8450000000000006</v>
      </c>
      <c r="H12633" s="41">
        <f t="shared" si="480"/>
        <v>2.3545734313201727E-4</v>
      </c>
      <c r="I12633" s="42">
        <f t="shared" si="481"/>
        <v>238.86668106359409</v>
      </c>
      <c r="J12633" s="41">
        <f t="shared" si="482"/>
        <v>2.4569444444444449E-4</v>
      </c>
      <c r="K12633" s="42">
        <f t="shared" si="483"/>
        <v>5.7853708377371111</v>
      </c>
      <c r="L12633" s="41">
        <f t="shared" si="484"/>
        <v>2.3545734313201727E-4</v>
      </c>
      <c r="M12633" s="42">
        <f t="shared" si="485"/>
        <v>5.478120270681007</v>
      </c>
    </row>
    <row r="12634" spans="2:13" x14ac:dyDescent="0.2">
      <c r="B12634" s="198">
        <v>45957</v>
      </c>
      <c r="C12634" s="199">
        <v>15.6</v>
      </c>
      <c r="D12634" s="207"/>
      <c r="E12634"/>
      <c r="F12634" s="200">
        <v>2.13</v>
      </c>
      <c r="G12634" s="91">
        <f t="shared" si="479"/>
        <v>8.8650000000000002</v>
      </c>
      <c r="H12634" s="41">
        <f t="shared" si="480"/>
        <v>2.3596782635149083E-4</v>
      </c>
      <c r="I12634" s="42">
        <f t="shared" si="481"/>
        <v>238.92304591511245</v>
      </c>
      <c r="J12634" s="41">
        <f t="shared" si="482"/>
        <v>2.4625E-4</v>
      </c>
      <c r="K12634" s="42">
        <f t="shared" si="483"/>
        <v>5.7856170877371111</v>
      </c>
      <c r="L12634" s="41">
        <f t="shared" si="484"/>
        <v>2.3596782635149083E-4</v>
      </c>
      <c r="M12634" s="42">
        <f t="shared" si="485"/>
        <v>5.4783562385073585</v>
      </c>
    </row>
    <row r="12635" spans="2:13" x14ac:dyDescent="0.2">
      <c r="B12635" s="198">
        <v>45958</v>
      </c>
      <c r="C12635" s="199">
        <v>15.71</v>
      </c>
      <c r="D12635" s="207"/>
      <c r="E12635"/>
      <c r="F12635" s="200">
        <v>2.13</v>
      </c>
      <c r="G12635" s="91">
        <f t="shared" si="479"/>
        <v>8.92</v>
      </c>
      <c r="H12635" s="41">
        <f t="shared" si="480"/>
        <v>2.3737117312805367E-4</v>
      </c>
      <c r="I12635" s="42">
        <f t="shared" si="481"/>
        <v>238.97975935880865</v>
      </c>
      <c r="J12635" s="41">
        <f t="shared" si="482"/>
        <v>2.4777777777777775E-4</v>
      </c>
      <c r="K12635" s="42">
        <f t="shared" si="483"/>
        <v>5.7858648655148892</v>
      </c>
      <c r="L12635" s="41">
        <f t="shared" si="484"/>
        <v>2.3737117312805367E-4</v>
      </c>
      <c r="M12635" s="42">
        <f t="shared" si="485"/>
        <v>5.4785936096804866</v>
      </c>
    </row>
    <row r="12636" spans="2:13" x14ac:dyDescent="0.2">
      <c r="B12636" s="198">
        <v>45959</v>
      </c>
      <c r="C12636" s="199">
        <v>15.72</v>
      </c>
      <c r="D12636" s="207"/>
      <c r="E12636"/>
      <c r="F12636" s="200">
        <v>2.14</v>
      </c>
      <c r="G12636" s="91">
        <f t="shared" si="479"/>
        <v>8.93</v>
      </c>
      <c r="H12636" s="41">
        <f t="shared" si="480"/>
        <v>2.3762625116319214E-4</v>
      </c>
      <c r="I12636" s="42">
        <f t="shared" si="481"/>
        <v>239.03654722312896</v>
      </c>
      <c r="J12636" s="41">
        <f t="shared" si="482"/>
        <v>2.4805555555555556E-4</v>
      </c>
      <c r="K12636" s="42">
        <f t="shared" si="483"/>
        <v>5.7861129210704449</v>
      </c>
      <c r="L12636" s="41">
        <f t="shared" si="484"/>
        <v>2.3762625116319214E-4</v>
      </c>
      <c r="M12636" s="42">
        <f t="shared" si="485"/>
        <v>5.4788312359316498</v>
      </c>
    </row>
    <row r="12637" spans="2:13" x14ac:dyDescent="0.2">
      <c r="B12637" s="198">
        <v>45960</v>
      </c>
      <c r="C12637" s="199">
        <v>15.73</v>
      </c>
      <c r="D12637" s="207"/>
      <c r="E12637"/>
      <c r="F12637" s="200">
        <v>2.16</v>
      </c>
      <c r="G12637" s="91">
        <f t="shared" si="479"/>
        <v>8.9450000000000003</v>
      </c>
      <c r="H12637" s="41">
        <f t="shared" si="480"/>
        <v>2.38008824434921E-4</v>
      </c>
      <c r="I12637" s="42">
        <f t="shared" si="481"/>
        <v>239.09344003073053</v>
      </c>
      <c r="J12637" s="41">
        <f t="shared" si="482"/>
        <v>2.4847222222222225E-4</v>
      </c>
      <c r="K12637" s="42">
        <f t="shared" si="483"/>
        <v>5.7863613932926672</v>
      </c>
      <c r="L12637" s="41">
        <f t="shared" si="484"/>
        <v>2.38008824434921E-4</v>
      </c>
      <c r="M12637" s="42">
        <f t="shared" si="485"/>
        <v>5.4790692447560847</v>
      </c>
    </row>
    <row r="12638" spans="2:13" x14ac:dyDescent="0.2">
      <c r="B12638" s="198">
        <v>45961</v>
      </c>
      <c r="C12638" s="199">
        <v>15.72</v>
      </c>
      <c r="D12638" s="207"/>
      <c r="E12638"/>
      <c r="F12638" s="200">
        <v>2.15</v>
      </c>
      <c r="G12638" s="91">
        <f t="shared" si="479"/>
        <v>8.9350000000000005</v>
      </c>
      <c r="H12638" s="41">
        <f t="shared" si="480"/>
        <v>2.3775378142398829E-4</v>
      </c>
      <c r="I12638" s="42">
        <f t="shared" si="481"/>
        <v>239.15028540021152</v>
      </c>
      <c r="J12638" s="41">
        <f t="shared" si="482"/>
        <v>2.4819444444444444E-4</v>
      </c>
      <c r="K12638" s="42">
        <f t="shared" si="483"/>
        <v>5.7866095877371118</v>
      </c>
      <c r="L12638" s="41">
        <f t="shared" si="484"/>
        <v>2.3775378142398829E-4</v>
      </c>
      <c r="M12638" s="42">
        <f t="shared" si="485"/>
        <v>5.4793069985375089</v>
      </c>
    </row>
    <row r="12639" spans="2:13" x14ac:dyDescent="0.2">
      <c r="B12639" s="198">
        <v>45658</v>
      </c>
      <c r="C12639" s="199">
        <v>15.72</v>
      </c>
      <c r="D12639" s="207"/>
      <c r="E12639"/>
      <c r="F12639" s="200">
        <v>2.15</v>
      </c>
      <c r="G12639" s="91">
        <f t="shared" si="479"/>
        <v>8.9350000000000005</v>
      </c>
      <c r="H12639" s="41">
        <f t="shared" si="480"/>
        <v>2.3775378142398829E-4</v>
      </c>
      <c r="I12639" s="42">
        <f t="shared" si="481"/>
        <v>239.20714428489404</v>
      </c>
      <c r="J12639" s="41">
        <f t="shared" si="482"/>
        <v>2.4819444444444444E-4</v>
      </c>
      <c r="K12639" s="42">
        <f t="shared" si="483"/>
        <v>5.7868577821815563</v>
      </c>
      <c r="L12639" s="41">
        <f t="shared" si="484"/>
        <v>2.3775378142398829E-4</v>
      </c>
      <c r="M12639" s="42">
        <f t="shared" si="485"/>
        <v>5.4795447523189331</v>
      </c>
    </row>
    <row r="12640" spans="2:13" x14ac:dyDescent="0.2">
      <c r="B12640" s="198">
        <v>45963</v>
      </c>
      <c r="C12640" s="199">
        <v>15.72</v>
      </c>
      <c r="D12640" s="207"/>
      <c r="E12640"/>
      <c r="F12640" s="200">
        <v>2.15</v>
      </c>
      <c r="G12640" s="91">
        <f t="shared" si="479"/>
        <v>8.9350000000000005</v>
      </c>
      <c r="H12640" s="41">
        <f t="shared" si="480"/>
        <v>2.3775378142398829E-4</v>
      </c>
      <c r="I12640" s="42">
        <f t="shared" si="481"/>
        <v>239.26401668799141</v>
      </c>
      <c r="J12640" s="41">
        <f t="shared" si="482"/>
        <v>2.4819444444444444E-4</v>
      </c>
      <c r="K12640" s="42">
        <f t="shared" si="483"/>
        <v>5.7871059766260009</v>
      </c>
      <c r="L12640" s="41">
        <f t="shared" si="484"/>
        <v>2.3775378142398829E-4</v>
      </c>
      <c r="M12640" s="42">
        <f t="shared" si="485"/>
        <v>5.4797825061003573</v>
      </c>
    </row>
    <row r="12641" spans="2:13" x14ac:dyDescent="0.2">
      <c r="B12641" s="198">
        <v>45964</v>
      </c>
      <c r="C12641" s="199">
        <v>15.72</v>
      </c>
      <c r="D12641" s="207"/>
      <c r="E12641"/>
      <c r="F12641" s="200">
        <v>2.12</v>
      </c>
      <c r="G12641" s="91">
        <f t="shared" si="479"/>
        <v>8.92</v>
      </c>
      <c r="H12641" s="41">
        <f t="shared" si="480"/>
        <v>2.3737117312805367E-4</v>
      </c>
      <c r="I12641" s="42">
        <f t="shared" si="481"/>
        <v>239.32081106831998</v>
      </c>
      <c r="J12641" s="41">
        <f t="shared" si="482"/>
        <v>2.4777777777777775E-4</v>
      </c>
      <c r="K12641" s="42">
        <f t="shared" si="483"/>
        <v>5.787353754403779</v>
      </c>
      <c r="L12641" s="41">
        <f t="shared" si="484"/>
        <v>2.3737117312805367E-4</v>
      </c>
      <c r="M12641" s="42">
        <f t="shared" si="485"/>
        <v>5.4800198772734854</v>
      </c>
    </row>
    <row r="12642" spans="2:13" x14ac:dyDescent="0.2">
      <c r="B12642" s="198">
        <v>45965</v>
      </c>
      <c r="C12642" s="199">
        <v>15.68</v>
      </c>
      <c r="D12642" s="207"/>
      <c r="E12642"/>
      <c r="F12642" s="200">
        <v>2.0299999999999998</v>
      </c>
      <c r="G12642" s="91">
        <f t="shared" si="479"/>
        <v>8.8550000000000004</v>
      </c>
      <c r="H12642" s="41">
        <f t="shared" si="480"/>
        <v>2.3571259643295761E-4</v>
      </c>
      <c r="I12642" s="42">
        <f t="shared" si="481"/>
        <v>239.37722199807735</v>
      </c>
      <c r="J12642" s="41">
        <f t="shared" si="482"/>
        <v>2.4597222222222224E-4</v>
      </c>
      <c r="K12642" s="42">
        <f t="shared" si="483"/>
        <v>5.7875997266260013</v>
      </c>
      <c r="L12642" s="41">
        <f t="shared" si="484"/>
        <v>2.3571259643295761E-4</v>
      </c>
      <c r="M12642" s="42">
        <f t="shared" si="485"/>
        <v>5.4802555898699179</v>
      </c>
    </row>
    <row r="12643" spans="2:13" x14ac:dyDescent="0.2">
      <c r="B12643" s="198">
        <v>45966</v>
      </c>
      <c r="C12643" s="199">
        <v>15.66</v>
      </c>
      <c r="D12643" s="207"/>
      <c r="E12643"/>
      <c r="F12643" s="200">
        <v>2.06</v>
      </c>
      <c r="G12643" s="91">
        <f t="shared" si="479"/>
        <v>8.86</v>
      </c>
      <c r="H12643" s="41">
        <f t="shared" si="480"/>
        <v>2.3584021431477531E-4</v>
      </c>
      <c r="I12643" s="42">
        <f t="shared" si="481"/>
        <v>239.43367677341544</v>
      </c>
      <c r="J12643" s="41">
        <f t="shared" si="482"/>
        <v>2.4611111111111112E-4</v>
      </c>
      <c r="K12643" s="42">
        <f t="shared" si="483"/>
        <v>5.7878458377371125</v>
      </c>
      <c r="L12643" s="41">
        <f t="shared" si="484"/>
        <v>2.3584021431477531E-4</v>
      </c>
      <c r="M12643" s="42">
        <f t="shared" si="485"/>
        <v>5.4804914300842329</v>
      </c>
    </row>
    <row r="12644" spans="2:13" x14ac:dyDescent="0.2">
      <c r="B12644" s="198">
        <v>45967</v>
      </c>
      <c r="C12644" s="199">
        <v>15.57</v>
      </c>
      <c r="D12644" s="207"/>
      <c r="E12644"/>
      <c r="F12644" s="200">
        <v>2.06</v>
      </c>
      <c r="G12644" s="91">
        <f t="shared" si="479"/>
        <v>8.8149999999999995</v>
      </c>
      <c r="H12644" s="41">
        <f t="shared" si="480"/>
        <v>2.3469144288945643E-4</v>
      </c>
      <c r="I12644" s="42">
        <f t="shared" si="481"/>
        <v>239.48986980849372</v>
      </c>
      <c r="J12644" s="41">
        <f t="shared" si="482"/>
        <v>2.4486111111111111E-4</v>
      </c>
      <c r="K12644" s="42">
        <f t="shared" si="483"/>
        <v>5.7880906988482232</v>
      </c>
      <c r="L12644" s="41">
        <f t="shared" si="484"/>
        <v>2.3469144288945643E-4</v>
      </c>
      <c r="M12644" s="42">
        <f t="shared" si="485"/>
        <v>5.4807261215271224</v>
      </c>
    </row>
    <row r="12645" spans="2:13" x14ac:dyDescent="0.2">
      <c r="B12645" s="198">
        <v>45968</v>
      </c>
      <c r="C12645" s="199">
        <v>15.61</v>
      </c>
      <c r="D12645" s="207"/>
      <c r="E12645"/>
      <c r="F12645" s="200">
        <v>2.0699999999999998</v>
      </c>
      <c r="G12645" s="91">
        <f t="shared" si="479"/>
        <v>8.84</v>
      </c>
      <c r="H12645" s="41">
        <f t="shared" si="480"/>
        <v>2.3532970771156236E-4</v>
      </c>
      <c r="I12645" s="42">
        <f t="shared" si="481"/>
        <v>239.54622888955564</v>
      </c>
      <c r="J12645" s="41">
        <f t="shared" si="482"/>
        <v>2.4555555555555556E-4</v>
      </c>
      <c r="K12645" s="42">
        <f t="shared" si="483"/>
        <v>5.7883362544037791</v>
      </c>
      <c r="L12645" s="41">
        <f t="shared" si="484"/>
        <v>2.3532970771156236E-4</v>
      </c>
      <c r="M12645" s="42">
        <f t="shared" si="485"/>
        <v>5.4809614512348341</v>
      </c>
    </row>
    <row r="12646" spans="2:13" x14ac:dyDescent="0.2">
      <c r="B12646" s="198">
        <v>45969</v>
      </c>
      <c r="C12646" s="199">
        <v>15.61</v>
      </c>
      <c r="D12646" s="207"/>
      <c r="E12646"/>
      <c r="F12646" s="200">
        <v>2.0699999999999998</v>
      </c>
      <c r="G12646" s="91">
        <f t="shared" si="479"/>
        <v>8.84</v>
      </c>
      <c r="H12646" s="41">
        <f t="shared" si="480"/>
        <v>2.3532970771156236E-4</v>
      </c>
      <c r="I12646" s="42">
        <f t="shared" si="481"/>
        <v>239.60260123358361</v>
      </c>
      <c r="J12646" s="41">
        <f t="shared" si="482"/>
        <v>2.4555555555555556E-4</v>
      </c>
      <c r="K12646" s="42">
        <f t="shared" si="483"/>
        <v>5.7885818099593349</v>
      </c>
      <c r="L12646" s="41">
        <f t="shared" si="484"/>
        <v>2.3532970771156236E-4</v>
      </c>
      <c r="M12646" s="42">
        <f t="shared" si="485"/>
        <v>5.4811967809425459</v>
      </c>
    </row>
    <row r="12647" spans="2:13" x14ac:dyDescent="0.2">
      <c r="B12647" s="198">
        <v>45970</v>
      </c>
      <c r="C12647" s="199">
        <v>15.61</v>
      </c>
      <c r="D12647" s="207"/>
      <c r="E12647"/>
      <c r="F12647" s="200">
        <v>2.0699999999999998</v>
      </c>
      <c r="G12647" s="91">
        <f t="shared" si="479"/>
        <v>8.84</v>
      </c>
      <c r="H12647" s="41">
        <f t="shared" si="480"/>
        <v>2.3532970771156236E-4</v>
      </c>
      <c r="I12647" s="42">
        <f t="shared" si="481"/>
        <v>239.65898684369884</v>
      </c>
      <c r="J12647" s="41">
        <f t="shared" si="482"/>
        <v>2.4555555555555556E-4</v>
      </c>
      <c r="K12647" s="42">
        <f t="shared" si="483"/>
        <v>5.7888273655148907</v>
      </c>
      <c r="L12647" s="41">
        <f t="shared" si="484"/>
        <v>2.3532970771156236E-4</v>
      </c>
      <c r="M12647" s="42">
        <f t="shared" si="485"/>
        <v>5.4814321106502577</v>
      </c>
    </row>
    <row r="12648" spans="2:13" x14ac:dyDescent="0.2">
      <c r="B12648" s="198">
        <v>45971</v>
      </c>
      <c r="C12648" s="199">
        <v>15.63</v>
      </c>
      <c r="D12648" s="207"/>
      <c r="E12648"/>
      <c r="F12648" s="200">
        <v>2.06</v>
      </c>
      <c r="G12648" s="91">
        <f t="shared" si="479"/>
        <v>8.8450000000000006</v>
      </c>
      <c r="H12648" s="41">
        <f t="shared" si="480"/>
        <v>2.3545734313201727E-4</v>
      </c>
      <c r="I12648" s="42">
        <f t="shared" si="481"/>
        <v>239.71541631199878</v>
      </c>
      <c r="J12648" s="41">
        <f t="shared" si="482"/>
        <v>2.4569444444444449E-4</v>
      </c>
      <c r="K12648" s="42">
        <f t="shared" si="483"/>
        <v>5.7890730599593354</v>
      </c>
      <c r="L12648" s="41">
        <f t="shared" si="484"/>
        <v>2.3545734313201727E-4</v>
      </c>
      <c r="M12648" s="42">
        <f t="shared" si="485"/>
        <v>5.4816675679933899</v>
      </c>
    </row>
    <row r="12649" spans="2:13" x14ac:dyDescent="0.2">
      <c r="B12649" s="198">
        <v>45972</v>
      </c>
      <c r="C12649" s="199">
        <v>15.78</v>
      </c>
      <c r="D12649" s="207"/>
      <c r="E12649"/>
      <c r="F12649" s="200">
        <v>2.1</v>
      </c>
      <c r="G12649" s="91">
        <f t="shared" si="479"/>
        <v>8.94</v>
      </c>
      <c r="H12649" s="41">
        <f t="shared" si="480"/>
        <v>2.3788130584789791E-4</v>
      </c>
      <c r="I12649" s="42">
        <f t="shared" si="481"/>
        <v>239.77244012826296</v>
      </c>
      <c r="J12649" s="41">
        <f t="shared" si="482"/>
        <v>2.4833333333333332E-4</v>
      </c>
      <c r="K12649" s="42">
        <f t="shared" si="483"/>
        <v>5.7893213932926688</v>
      </c>
      <c r="L12649" s="41">
        <f t="shared" si="484"/>
        <v>2.3788130584789791E-4</v>
      </c>
      <c r="M12649" s="42">
        <f t="shared" si="485"/>
        <v>5.4819054492992381</v>
      </c>
    </row>
    <row r="12650" spans="2:13" x14ac:dyDescent="0.2">
      <c r="B12650" s="198">
        <v>45973</v>
      </c>
      <c r="C12650" s="199">
        <v>15.8</v>
      </c>
      <c r="D12650" s="207"/>
      <c r="E12650"/>
      <c r="F12650" s="200">
        <v>2.1</v>
      </c>
      <c r="G12650" s="91">
        <f t="shared" si="479"/>
        <v>8.9500000000000011</v>
      </c>
      <c r="H12650" s="41">
        <f t="shared" si="480"/>
        <v>2.3813633718616778E-4</v>
      </c>
      <c r="I12650" s="42">
        <f t="shared" si="481"/>
        <v>239.82953865891329</v>
      </c>
      <c r="J12650" s="41">
        <f t="shared" si="482"/>
        <v>2.4861111111111112E-4</v>
      </c>
      <c r="K12650" s="42">
        <f t="shared" si="483"/>
        <v>5.7895700044037799</v>
      </c>
      <c r="L12650" s="41">
        <f t="shared" si="484"/>
        <v>2.3813633718616778E-4</v>
      </c>
      <c r="M12650" s="42">
        <f t="shared" si="485"/>
        <v>5.4821435856364245</v>
      </c>
    </row>
    <row r="12651" spans="2:13" x14ac:dyDescent="0.2">
      <c r="B12651" s="198">
        <v>45974</v>
      </c>
      <c r="C12651" s="199">
        <v>15.82</v>
      </c>
      <c r="D12651" s="207"/>
      <c r="E12651"/>
      <c r="F12651" s="200">
        <v>2.09</v>
      </c>
      <c r="G12651" s="91">
        <f t="shared" si="479"/>
        <v>8.9550000000000001</v>
      </c>
      <c r="H12651" s="41">
        <f t="shared" si="480"/>
        <v>2.382638441018603E-4</v>
      </c>
      <c r="I12651" s="42">
        <f t="shared" si="481"/>
        <v>239.88668136672334</v>
      </c>
      <c r="J12651" s="41">
        <f t="shared" si="482"/>
        <v>2.4875E-4</v>
      </c>
      <c r="K12651" s="42">
        <f t="shared" si="483"/>
        <v>5.7898187544037798</v>
      </c>
      <c r="L12651" s="41">
        <f t="shared" si="484"/>
        <v>2.382638441018603E-4</v>
      </c>
      <c r="M12651" s="42">
        <f t="shared" si="485"/>
        <v>5.4823818494805261</v>
      </c>
    </row>
    <row r="12652" spans="2:13" x14ac:dyDescent="0.2">
      <c r="B12652" s="198">
        <v>45975</v>
      </c>
      <c r="C12652" s="199">
        <v>15.82</v>
      </c>
      <c r="D12652" s="207"/>
      <c r="E12652"/>
      <c r="F12652" s="200">
        <v>2.11</v>
      </c>
      <c r="G12652" s="91">
        <f t="shared" si="479"/>
        <v>8.9649999999999999</v>
      </c>
      <c r="H12652" s="41">
        <f t="shared" si="480"/>
        <v>2.3851884042858096E-4</v>
      </c>
      <c r="I12652" s="42">
        <f t="shared" si="481"/>
        <v>239.9438988597972</v>
      </c>
      <c r="J12652" s="41">
        <f t="shared" si="482"/>
        <v>2.4902777777777776E-4</v>
      </c>
      <c r="K12652" s="42">
        <f t="shared" si="483"/>
        <v>5.7900677821815574</v>
      </c>
      <c r="L12652" s="41">
        <f t="shared" si="484"/>
        <v>2.3851884042858096E-4</v>
      </c>
      <c r="M12652" s="42">
        <f t="shared" si="485"/>
        <v>5.4826203683209549</v>
      </c>
    </row>
    <row r="12653" spans="2:13" x14ac:dyDescent="0.2">
      <c r="B12653" s="198">
        <v>45976</v>
      </c>
      <c r="C12653" s="199">
        <v>15.82</v>
      </c>
      <c r="D12653" s="207"/>
      <c r="E12653"/>
      <c r="F12653" s="200">
        <v>2.11</v>
      </c>
      <c r="G12653" s="91">
        <f t="shared" si="479"/>
        <v>8.9649999999999999</v>
      </c>
      <c r="H12653" s="41">
        <f t="shared" si="480"/>
        <v>2.3851884042858096E-4</v>
      </c>
      <c r="I12653" s="42">
        <f t="shared" si="481"/>
        <v>240.00113000032115</v>
      </c>
      <c r="J12653" s="41">
        <f t="shared" si="482"/>
        <v>2.4902777777777776E-4</v>
      </c>
      <c r="K12653" s="42">
        <f t="shared" si="483"/>
        <v>5.790316809959335</v>
      </c>
      <c r="L12653" s="41">
        <f t="shared" si="484"/>
        <v>2.3851884042858096E-4</v>
      </c>
      <c r="M12653" s="42">
        <f t="shared" si="485"/>
        <v>5.4828588871613837</v>
      </c>
    </row>
    <row r="12654" spans="2:13" x14ac:dyDescent="0.2">
      <c r="B12654" s="198">
        <v>45977</v>
      </c>
      <c r="C12654" s="199">
        <v>15.82</v>
      </c>
      <c r="D12654" s="207"/>
      <c r="E12654"/>
      <c r="F12654" s="200">
        <v>2.11</v>
      </c>
      <c r="G12654" s="91">
        <f t="shared" si="479"/>
        <v>8.9649999999999999</v>
      </c>
      <c r="H12654" s="41">
        <f t="shared" si="480"/>
        <v>2.3851884042858096E-4</v>
      </c>
      <c r="I12654" s="42">
        <f t="shared" si="481"/>
        <v>240.05837479155039</v>
      </c>
      <c r="J12654" s="41">
        <f t="shared" si="482"/>
        <v>2.4902777777777776E-4</v>
      </c>
      <c r="K12654" s="42">
        <f t="shared" si="483"/>
        <v>5.7905658377371125</v>
      </c>
      <c r="L12654" s="41">
        <f t="shared" si="484"/>
        <v>2.3851884042858096E-4</v>
      </c>
      <c r="M12654" s="42">
        <f t="shared" si="485"/>
        <v>5.4830974060018125</v>
      </c>
    </row>
    <row r="12655" spans="2:13" x14ac:dyDescent="0.2">
      <c r="B12655" s="198">
        <v>45978</v>
      </c>
      <c r="C12655" s="199">
        <v>15.8</v>
      </c>
      <c r="D12655" s="207"/>
      <c r="E12655"/>
      <c r="F12655" s="200">
        <v>2.12</v>
      </c>
      <c r="G12655" s="91">
        <f t="shared" si="479"/>
        <v>8.9600000000000009</v>
      </c>
      <c r="H12655" s="41">
        <f t="shared" si="480"/>
        <v>2.3839134518244265E-4</v>
      </c>
      <c r="I12655" s="42">
        <f t="shared" si="481"/>
        <v>240.11560263043927</v>
      </c>
      <c r="J12655" s="41">
        <f t="shared" si="482"/>
        <v>2.4888888888888893E-4</v>
      </c>
      <c r="K12655" s="42">
        <f t="shared" si="483"/>
        <v>5.7908147266260013</v>
      </c>
      <c r="L12655" s="41">
        <f t="shared" si="484"/>
        <v>2.3839134518244265E-4</v>
      </c>
      <c r="M12655" s="42">
        <f t="shared" si="485"/>
        <v>5.4833357973469949</v>
      </c>
    </row>
    <row r="12656" spans="2:13" x14ac:dyDescent="0.2">
      <c r="B12656" s="198">
        <v>45979</v>
      </c>
      <c r="C12656" s="199">
        <v>15.79</v>
      </c>
      <c r="D12656" s="207"/>
      <c r="E12656"/>
      <c r="F12656" s="200">
        <v>2.11</v>
      </c>
      <c r="G12656" s="91">
        <f t="shared" si="479"/>
        <v>8.9499999999999993</v>
      </c>
      <c r="H12656" s="41">
        <f t="shared" si="480"/>
        <v>2.3813633718616778E-4</v>
      </c>
      <c r="I12656" s="42">
        <f t="shared" si="481"/>
        <v>240.17278288055093</v>
      </c>
      <c r="J12656" s="41">
        <f t="shared" si="482"/>
        <v>2.4861111111111107E-4</v>
      </c>
      <c r="K12656" s="42">
        <f t="shared" si="483"/>
        <v>5.7910633377371123</v>
      </c>
      <c r="L12656" s="41">
        <f t="shared" si="484"/>
        <v>2.3813633718616778E-4</v>
      </c>
      <c r="M12656" s="42">
        <f t="shared" si="485"/>
        <v>5.4835739336841813</v>
      </c>
    </row>
    <row r="12657" spans="2:13" x14ac:dyDescent="0.2">
      <c r="B12657" s="198">
        <v>45980</v>
      </c>
      <c r="C12657" s="199">
        <v>15.77</v>
      </c>
      <c r="D12657" s="207"/>
      <c r="E12657"/>
      <c r="F12657" s="200">
        <v>2.11</v>
      </c>
      <c r="G12657" s="91">
        <f t="shared" si="479"/>
        <v>8.94</v>
      </c>
      <c r="H12657" s="41">
        <f t="shared" si="480"/>
        <v>2.3788130584789791E-4</v>
      </c>
      <c r="I12657" s="42">
        <f t="shared" si="481"/>
        <v>240.22991549577168</v>
      </c>
      <c r="J12657" s="41">
        <f t="shared" si="482"/>
        <v>2.4833333333333332E-4</v>
      </c>
      <c r="K12657" s="42">
        <f t="shared" si="483"/>
        <v>5.7913116710704458</v>
      </c>
      <c r="L12657" s="41">
        <f t="shared" si="484"/>
        <v>2.3788130584789791E-4</v>
      </c>
      <c r="M12657" s="42">
        <f t="shared" si="485"/>
        <v>5.4838118149900295</v>
      </c>
    </row>
    <row r="12658" spans="2:13" x14ac:dyDescent="0.2">
      <c r="B12658" s="198">
        <v>45981</v>
      </c>
      <c r="C12658" s="199">
        <v>15.8</v>
      </c>
      <c r="D12658" s="207"/>
      <c r="E12658"/>
      <c r="F12658" s="200">
        <v>2.1</v>
      </c>
      <c r="G12658" s="91">
        <f t="shared" si="479"/>
        <v>8.9500000000000011</v>
      </c>
      <c r="H12658" s="41">
        <f t="shared" si="480"/>
        <v>2.3813633718616778E-4</v>
      </c>
      <c r="I12658" s="42">
        <f t="shared" si="481"/>
        <v>240.28712296793037</v>
      </c>
      <c r="J12658" s="41">
        <f t="shared" si="482"/>
        <v>2.4861111111111112E-4</v>
      </c>
      <c r="K12658" s="42">
        <f t="shared" si="483"/>
        <v>5.7915602821815568</v>
      </c>
      <c r="L12658" s="41">
        <f t="shared" si="484"/>
        <v>2.3813633718616778E-4</v>
      </c>
      <c r="M12658" s="42">
        <f t="shared" si="485"/>
        <v>5.4840499513272158</v>
      </c>
    </row>
    <row r="12659" spans="2:13" x14ac:dyDescent="0.2">
      <c r="B12659" s="198">
        <v>45982</v>
      </c>
      <c r="C12659" s="199">
        <v>15.71</v>
      </c>
      <c r="D12659" s="207"/>
      <c r="E12659"/>
      <c r="F12659" s="200">
        <v>2.11</v>
      </c>
      <c r="G12659" s="91">
        <f t="shared" si="479"/>
        <v>8.91</v>
      </c>
      <c r="H12659" s="41">
        <f t="shared" si="480"/>
        <v>2.3711607173804161E-4</v>
      </c>
      <c r="I12659" s="42">
        <f t="shared" si="481"/>
        <v>240.34409890661777</v>
      </c>
      <c r="J12659" s="41">
        <f t="shared" si="482"/>
        <v>2.475E-4</v>
      </c>
      <c r="K12659" s="42">
        <f t="shared" si="483"/>
        <v>5.7918077821815572</v>
      </c>
      <c r="L12659" s="41">
        <f t="shared" si="484"/>
        <v>2.3711607173804161E-4</v>
      </c>
      <c r="M12659" s="42">
        <f t="shared" si="485"/>
        <v>5.4842870673989541</v>
      </c>
    </row>
    <row r="12660" spans="2:13" x14ac:dyDescent="0.2">
      <c r="B12660" s="198">
        <v>45983</v>
      </c>
      <c r="C12660" s="199">
        <v>15.71</v>
      </c>
      <c r="D12660" s="207"/>
      <c r="E12660"/>
      <c r="F12660" s="200">
        <v>2.11</v>
      </c>
      <c r="G12660" s="91">
        <f t="shared" si="479"/>
        <v>8.91</v>
      </c>
      <c r="H12660" s="41">
        <f t="shared" si="480"/>
        <v>2.3711607173804161E-4</v>
      </c>
      <c r="I12660" s="42">
        <f t="shared" si="481"/>
        <v>240.40108835521593</v>
      </c>
      <c r="J12660" s="41">
        <f t="shared" si="482"/>
        <v>2.475E-4</v>
      </c>
      <c r="K12660" s="42">
        <f t="shared" si="483"/>
        <v>5.7920552821815576</v>
      </c>
      <c r="L12660" s="41">
        <f t="shared" si="484"/>
        <v>2.3711607173804161E-4</v>
      </c>
      <c r="M12660" s="42">
        <f t="shared" si="485"/>
        <v>5.4845241834706924</v>
      </c>
    </row>
    <row r="12661" spans="2:13" x14ac:dyDescent="0.2">
      <c r="B12661" s="198">
        <v>45984</v>
      </c>
      <c r="C12661" s="199">
        <v>15.71</v>
      </c>
      <c r="D12661" s="207"/>
      <c r="E12661"/>
      <c r="F12661" s="200">
        <v>2.11</v>
      </c>
      <c r="G12661" s="91">
        <f t="shared" si="479"/>
        <v>8.91</v>
      </c>
      <c r="H12661" s="41">
        <f t="shared" si="480"/>
        <v>2.3711607173804161E-4</v>
      </c>
      <c r="I12661" s="42">
        <f t="shared" si="481"/>
        <v>240.45809131692826</v>
      </c>
      <c r="J12661" s="41">
        <f t="shared" si="482"/>
        <v>2.475E-4</v>
      </c>
      <c r="K12661" s="42">
        <f t="shared" si="483"/>
        <v>5.792302782181558</v>
      </c>
      <c r="L12661" s="41">
        <f t="shared" si="484"/>
        <v>2.3711607173804161E-4</v>
      </c>
      <c r="M12661" s="42">
        <f t="shared" si="485"/>
        <v>5.4847612995424306</v>
      </c>
    </row>
    <row r="12662" spans="2:13" x14ac:dyDescent="0.2">
      <c r="B12662" s="198">
        <v>45985</v>
      </c>
      <c r="C12662" s="199">
        <v>15.7</v>
      </c>
      <c r="D12662" s="207"/>
      <c r="E12662"/>
      <c r="F12662" s="200">
        <v>2.11</v>
      </c>
      <c r="G12662" s="91">
        <f t="shared" si="479"/>
        <v>8.9049999999999994</v>
      </c>
      <c r="H12662" s="41">
        <f t="shared" si="480"/>
        <v>2.3698851228348694E-4</v>
      </c>
      <c r="I12662" s="42">
        <f t="shared" si="481"/>
        <v>240.51507712225597</v>
      </c>
      <c r="J12662" s="41">
        <f t="shared" si="482"/>
        <v>2.4736111111111107E-4</v>
      </c>
      <c r="K12662" s="42">
        <f t="shared" si="483"/>
        <v>5.7925501432926687</v>
      </c>
      <c r="L12662" s="41">
        <f t="shared" si="484"/>
        <v>2.3698851228348694E-4</v>
      </c>
      <c r="M12662" s="42">
        <f t="shared" si="485"/>
        <v>5.4849982880547143</v>
      </c>
    </row>
    <row r="12663" spans="2:13" x14ac:dyDescent="0.2">
      <c r="B12663" s="198">
        <v>45986</v>
      </c>
      <c r="C12663" s="199">
        <v>15.81</v>
      </c>
      <c r="D12663" s="207"/>
      <c r="E12663"/>
      <c r="F12663" s="200">
        <v>2.1</v>
      </c>
      <c r="G12663" s="91">
        <f t="shared" si="479"/>
        <v>8.9550000000000001</v>
      </c>
      <c r="H12663" s="41">
        <f t="shared" si="480"/>
        <v>2.382638441018603E-4</v>
      </c>
      <c r="I12663" s="42">
        <f t="shared" si="481"/>
        <v>240.57238316909559</v>
      </c>
      <c r="J12663" s="41">
        <f t="shared" si="482"/>
        <v>2.4875E-4</v>
      </c>
      <c r="K12663" s="42">
        <f t="shared" si="483"/>
        <v>5.7927988932926686</v>
      </c>
      <c r="L12663" s="41">
        <f t="shared" si="484"/>
        <v>2.382638441018603E-4</v>
      </c>
      <c r="M12663" s="42">
        <f t="shared" si="485"/>
        <v>5.485236551898816</v>
      </c>
    </row>
    <row r="12664" spans="2:13" x14ac:dyDescent="0.2">
      <c r="B12664" s="198">
        <v>45987</v>
      </c>
      <c r="C12664" s="199">
        <v>15.84</v>
      </c>
      <c r="D12664" s="207"/>
      <c r="E12664"/>
      <c r="F12664" s="200">
        <v>2.1</v>
      </c>
      <c r="G12664" s="91">
        <f t="shared" si="479"/>
        <v>8.9700000000000006</v>
      </c>
      <c r="H12664" s="41">
        <f t="shared" si="480"/>
        <v>2.3864632984094136E-4</v>
      </c>
      <c r="I12664" s="42">
        <f t="shared" si="481"/>
        <v>240.62979488539997</v>
      </c>
      <c r="J12664" s="41">
        <f t="shared" si="482"/>
        <v>2.4916666666666669E-4</v>
      </c>
      <c r="K12664" s="42">
        <f t="shared" si="483"/>
        <v>5.793048059959335</v>
      </c>
      <c r="L12664" s="41">
        <f t="shared" si="484"/>
        <v>2.3864632984094136E-4</v>
      </c>
      <c r="M12664" s="42">
        <f t="shared" si="485"/>
        <v>5.4854751982286567</v>
      </c>
    </row>
    <row r="12665" spans="2:13" x14ac:dyDescent="0.2">
      <c r="B12665" s="198">
        <v>45988</v>
      </c>
      <c r="C12665" s="199">
        <v>15.85</v>
      </c>
      <c r="D12665" s="207"/>
      <c r="E12665"/>
      <c r="F12665" s="200">
        <v>2.11</v>
      </c>
      <c r="G12665" s="91">
        <f t="shared" si="479"/>
        <v>8.98</v>
      </c>
      <c r="H12665" s="41">
        <f t="shared" si="480"/>
        <v>2.3890129116610481E-4</v>
      </c>
      <c r="I12665" s="42">
        <f t="shared" si="481"/>
        <v>240.68728165409112</v>
      </c>
      <c r="J12665" s="41">
        <f t="shared" si="482"/>
        <v>2.4944444444444444E-4</v>
      </c>
      <c r="K12665" s="42">
        <f t="shared" si="483"/>
        <v>5.7932975044037791</v>
      </c>
      <c r="L12665" s="41">
        <f t="shared" si="484"/>
        <v>2.3890129116610481E-4</v>
      </c>
      <c r="M12665" s="42">
        <f t="shared" si="485"/>
        <v>5.4857140995198233</v>
      </c>
    </row>
    <row r="12666" spans="2:13" x14ac:dyDescent="0.2">
      <c r="B12666" s="198">
        <v>45989</v>
      </c>
      <c r="C12666" s="199">
        <v>15.86</v>
      </c>
      <c r="D12666" s="207"/>
      <c r="E12666"/>
      <c r="F12666" s="200">
        <v>2.08</v>
      </c>
      <c r="G12666" s="91">
        <f t="shared" si="479"/>
        <v>8.9699999999999989</v>
      </c>
      <c r="H12666" s="41">
        <f t="shared" si="480"/>
        <v>2.3864632984094136E-4</v>
      </c>
      <c r="I12666" s="42">
        <f t="shared" si="481"/>
        <v>240.74472079049727</v>
      </c>
      <c r="J12666" s="41">
        <f t="shared" si="482"/>
        <v>2.4916666666666663E-4</v>
      </c>
      <c r="K12666" s="42">
        <f t="shared" si="483"/>
        <v>5.7935466710704455</v>
      </c>
      <c r="L12666" s="41">
        <f t="shared" si="484"/>
        <v>2.3864632984094136E-4</v>
      </c>
      <c r="M12666" s="42">
        <f t="shared" si="485"/>
        <v>5.485952745849664</v>
      </c>
    </row>
    <row r="12667" spans="2:13" x14ac:dyDescent="0.2">
      <c r="B12667" s="198">
        <v>45990</v>
      </c>
      <c r="C12667" s="199">
        <v>15.86</v>
      </c>
      <c r="D12667" s="207"/>
      <c r="E12667"/>
      <c r="F12667" s="200">
        <v>2.08</v>
      </c>
      <c r="G12667" s="91">
        <f t="shared" si="479"/>
        <v>8.9699999999999989</v>
      </c>
      <c r="H12667" s="41">
        <f t="shared" si="480"/>
        <v>2.3864632984094136E-4</v>
      </c>
      <c r="I12667" s="42">
        <f t="shared" si="481"/>
        <v>240.8021736345425</v>
      </c>
      <c r="J12667" s="41">
        <f t="shared" si="482"/>
        <v>2.4916666666666663E-4</v>
      </c>
      <c r="K12667" s="42">
        <f t="shared" si="483"/>
        <v>5.7937958377371119</v>
      </c>
      <c r="L12667" s="41">
        <f t="shared" si="484"/>
        <v>2.3864632984094136E-4</v>
      </c>
      <c r="M12667" s="42">
        <f t="shared" si="485"/>
        <v>5.4861913921795047</v>
      </c>
    </row>
    <row r="12668" spans="2:13" x14ac:dyDescent="0.2">
      <c r="B12668" s="198">
        <v>45991</v>
      </c>
      <c r="C12668" s="199">
        <v>15.86</v>
      </c>
      <c r="D12668" s="207"/>
      <c r="E12668"/>
      <c r="F12668" s="200">
        <v>2.08</v>
      </c>
      <c r="G12668" s="91">
        <f t="shared" si="479"/>
        <v>8.9699999999999989</v>
      </c>
      <c r="H12668" s="41">
        <f t="shared" si="480"/>
        <v>2.3864632984094136E-4</v>
      </c>
      <c r="I12668" s="42">
        <f t="shared" si="481"/>
        <v>240.85964018949809</v>
      </c>
      <c r="J12668" s="41">
        <f t="shared" si="482"/>
        <v>2.4916666666666663E-4</v>
      </c>
      <c r="K12668" s="42">
        <f t="shared" si="483"/>
        <v>5.7940450044037783</v>
      </c>
      <c r="L12668" s="41">
        <f t="shared" si="484"/>
        <v>2.3864632984094136E-4</v>
      </c>
      <c r="M12668" s="42">
        <f t="shared" si="485"/>
        <v>5.4864300385093454</v>
      </c>
    </row>
    <row r="12669" spans="2:13" x14ac:dyDescent="0.2">
      <c r="B12669" s="198">
        <v>45992</v>
      </c>
      <c r="C12669" s="199">
        <v>15.85</v>
      </c>
      <c r="D12669" s="207"/>
      <c r="E12669"/>
      <c r="F12669" s="200">
        <v>2.06</v>
      </c>
      <c r="G12669" s="91">
        <f t="shared" si="479"/>
        <v>8.9550000000000001</v>
      </c>
      <c r="H12669" s="41">
        <f t="shared" si="480"/>
        <v>2.382638441018603E-4</v>
      </c>
      <c r="I12669" s="42">
        <f t="shared" si="481"/>
        <v>240.91702833325863</v>
      </c>
      <c r="J12669" s="41">
        <f t="shared" si="482"/>
        <v>2.4875E-4</v>
      </c>
      <c r="K12669" s="42">
        <f t="shared" si="483"/>
        <v>5.7942937544037783</v>
      </c>
      <c r="L12669" s="41">
        <f t="shared" si="484"/>
        <v>2.382638441018603E-4</v>
      </c>
      <c r="M12669" s="42">
        <f t="shared" si="485"/>
        <v>5.486668302353447</v>
      </c>
    </row>
    <row r="12670" spans="2:13" x14ac:dyDescent="0.2">
      <c r="B12670" s="198">
        <v>45993</v>
      </c>
      <c r="C12670" s="199">
        <v>15.94</v>
      </c>
      <c r="D12670" s="207"/>
      <c r="E12670"/>
      <c r="F12670" s="200">
        <v>1.94</v>
      </c>
      <c r="G12670" s="91">
        <f t="shared" si="479"/>
        <v>8.94</v>
      </c>
      <c r="H12670" s="41">
        <f t="shared" si="480"/>
        <v>2.3788130584789791E-4</v>
      </c>
      <c r="I12670" s="42">
        <f t="shared" si="481"/>
        <v>240.97433799055955</v>
      </c>
      <c r="J12670" s="41">
        <f t="shared" si="482"/>
        <v>2.4833333333333332E-4</v>
      </c>
      <c r="K12670" s="42">
        <f t="shared" si="483"/>
        <v>5.7945420877371117</v>
      </c>
      <c r="L12670" s="41">
        <f t="shared" si="484"/>
        <v>2.3788130584789791E-4</v>
      </c>
      <c r="M12670" s="42">
        <f t="shared" si="485"/>
        <v>5.4869061836592952</v>
      </c>
    </row>
    <row r="12671" spans="2:13" x14ac:dyDescent="0.2">
      <c r="B12671" s="198">
        <v>45994</v>
      </c>
      <c r="C12671" s="199">
        <v>15.92</v>
      </c>
      <c r="D12671" s="207"/>
      <c r="E12671"/>
      <c r="F12671" s="200">
        <v>1.98</v>
      </c>
      <c r="G12671" s="91">
        <f t="shared" si="479"/>
        <v>8.9499999999999993</v>
      </c>
      <c r="H12671" s="41">
        <f t="shared" si="480"/>
        <v>2.3813633718616778E-4</v>
      </c>
      <c r="I12671" s="42">
        <f t="shared" si="481"/>
        <v>241.03172273676449</v>
      </c>
      <c r="J12671" s="41">
        <f t="shared" si="482"/>
        <v>2.4861111111111107E-4</v>
      </c>
      <c r="K12671" s="42">
        <f t="shared" si="483"/>
        <v>5.7947906988482227</v>
      </c>
      <c r="L12671" s="41">
        <f t="shared" si="484"/>
        <v>2.3813633718616778E-4</v>
      </c>
      <c r="M12671" s="42">
        <f t="shared" si="485"/>
        <v>5.4871443199964816</v>
      </c>
    </row>
    <row r="12672" spans="2:13" x14ac:dyDescent="0.2">
      <c r="B12672" s="198">
        <v>45995</v>
      </c>
      <c r="C12672" s="199">
        <v>15.9</v>
      </c>
      <c r="D12672" s="207"/>
      <c r="E12672"/>
      <c r="F12672" s="200">
        <v>2</v>
      </c>
      <c r="G12672" s="91">
        <f t="shared" si="479"/>
        <v>8.9499999999999993</v>
      </c>
      <c r="H12672" s="41">
        <f t="shared" si="480"/>
        <v>2.3813633718616778E-4</v>
      </c>
      <c r="I12672" s="42">
        <f t="shared" si="481"/>
        <v>241.08912114836269</v>
      </c>
      <c r="J12672" s="41">
        <f t="shared" si="482"/>
        <v>2.4861111111111107E-4</v>
      </c>
      <c r="K12672" s="42">
        <f t="shared" si="483"/>
        <v>5.7950393099593338</v>
      </c>
      <c r="L12672" s="41">
        <f t="shared" si="484"/>
        <v>2.3813633718616778E-4</v>
      </c>
      <c r="M12672" s="42">
        <f t="shared" si="485"/>
        <v>5.4873824563336679</v>
      </c>
    </row>
    <row r="12673" spans="2:13" x14ac:dyDescent="0.2">
      <c r="B12673" s="198">
        <v>45996</v>
      </c>
      <c r="C12673" s="199">
        <v>15.88</v>
      </c>
      <c r="D12673" s="207"/>
      <c r="E12673"/>
      <c r="F12673" s="200">
        <v>1.98</v>
      </c>
      <c r="G12673" s="91">
        <f t="shared" si="479"/>
        <v>8.93</v>
      </c>
      <c r="H12673" s="41">
        <f t="shared" si="480"/>
        <v>2.3762625116319214E-4</v>
      </c>
      <c r="I12673" s="42">
        <f t="shared" si="481"/>
        <v>241.14641025241741</v>
      </c>
      <c r="J12673" s="41">
        <f t="shared" si="482"/>
        <v>2.4805555555555556E-4</v>
      </c>
      <c r="K12673" s="42">
        <f t="shared" si="483"/>
        <v>5.7952873655148895</v>
      </c>
      <c r="L12673" s="41">
        <f t="shared" si="484"/>
        <v>2.3762625116319214E-4</v>
      </c>
      <c r="M12673" s="42">
        <f t="shared" si="485"/>
        <v>5.4876200825848311</v>
      </c>
    </row>
    <row r="12674" spans="2:13" x14ac:dyDescent="0.2">
      <c r="B12674" s="198">
        <v>45997</v>
      </c>
      <c r="C12674" s="199">
        <v>15.88</v>
      </c>
      <c r="D12674" s="207"/>
      <c r="E12674"/>
      <c r="F12674" s="200">
        <v>1.98</v>
      </c>
      <c r="G12674" s="91">
        <f t="shared" si="479"/>
        <v>8.93</v>
      </c>
      <c r="H12674" s="41">
        <f t="shared" si="480"/>
        <v>2.3762625116319214E-4</v>
      </c>
      <c r="I12674" s="42">
        <f t="shared" si="481"/>
        <v>241.20371296986715</v>
      </c>
      <c r="J12674" s="41">
        <f t="shared" si="482"/>
        <v>2.4805555555555556E-4</v>
      </c>
      <c r="K12674" s="42">
        <f t="shared" si="483"/>
        <v>5.7955354210704453</v>
      </c>
      <c r="L12674" s="41">
        <f t="shared" si="484"/>
        <v>2.3762625116319214E-4</v>
      </c>
      <c r="M12674" s="42">
        <f t="shared" si="485"/>
        <v>5.4878577088359943</v>
      </c>
    </row>
    <row r="12675" spans="2:13" x14ac:dyDescent="0.2">
      <c r="B12675" s="198">
        <v>45998</v>
      </c>
      <c r="C12675" s="199">
        <v>15.88</v>
      </c>
      <c r="D12675" s="207"/>
      <c r="E12675"/>
      <c r="F12675" s="200">
        <v>1.98</v>
      </c>
      <c r="G12675" s="91">
        <f t="shared" si="479"/>
        <v>8.93</v>
      </c>
      <c r="H12675" s="41">
        <f t="shared" si="480"/>
        <v>2.3762625116319214E-4</v>
      </c>
      <c r="I12675" s="42">
        <f t="shared" si="481"/>
        <v>241.26102930394683</v>
      </c>
      <c r="J12675" s="41">
        <f t="shared" si="482"/>
        <v>2.4805555555555556E-4</v>
      </c>
      <c r="K12675" s="42">
        <f t="shared" si="483"/>
        <v>5.795783476626001</v>
      </c>
      <c r="L12675" s="41">
        <f t="shared" si="484"/>
        <v>2.3762625116319214E-4</v>
      </c>
      <c r="M12675" s="42">
        <f t="shared" si="485"/>
        <v>5.4880953350871575</v>
      </c>
    </row>
    <row r="12676" spans="2:13" x14ac:dyDescent="0.2">
      <c r="B12676" s="198">
        <v>45999</v>
      </c>
      <c r="C12676" s="199">
        <v>15.88</v>
      </c>
      <c r="D12676" s="207"/>
      <c r="E12676"/>
      <c r="F12676" s="200">
        <v>1.98</v>
      </c>
      <c r="G12676" s="91">
        <f t="shared" si="479"/>
        <v>8.93</v>
      </c>
      <c r="H12676" s="41">
        <f t="shared" si="480"/>
        <v>2.3762625116319214E-4</v>
      </c>
      <c r="I12676" s="42">
        <f t="shared" si="481"/>
        <v>241.3183592578921</v>
      </c>
      <c r="J12676" s="41">
        <f t="shared" si="482"/>
        <v>2.4805555555555556E-4</v>
      </c>
      <c r="K12676" s="42">
        <f t="shared" si="483"/>
        <v>5.7960315321815568</v>
      </c>
      <c r="L12676" s="41">
        <f t="shared" si="484"/>
        <v>2.3762625116319214E-4</v>
      </c>
      <c r="M12676" s="42">
        <f t="shared" si="485"/>
        <v>5.4883329613383207</v>
      </c>
    </row>
    <row r="12677" spans="2:13" x14ac:dyDescent="0.2">
      <c r="B12677" s="198">
        <v>46000</v>
      </c>
      <c r="C12677" s="199">
        <v>15.88</v>
      </c>
      <c r="D12677" s="207"/>
      <c r="E12677"/>
      <c r="F12677" s="200">
        <v>1.98</v>
      </c>
      <c r="G12677" s="91">
        <f t="shared" si="479"/>
        <v>8.93</v>
      </c>
      <c r="H12677" s="41">
        <f t="shared" si="480"/>
        <v>2.3762625116319214E-4</v>
      </c>
      <c r="I12677" s="42">
        <f t="shared" si="481"/>
        <v>241.3757028349394</v>
      </c>
      <c r="J12677" s="41">
        <f t="shared" si="482"/>
        <v>2.4805555555555556E-4</v>
      </c>
      <c r="K12677" s="42">
        <f t="shared" si="483"/>
        <v>5.7962795877371125</v>
      </c>
      <c r="L12677" s="41">
        <f t="shared" si="484"/>
        <v>2.3762625116319214E-4</v>
      </c>
      <c r="M12677" s="42">
        <f t="shared" si="485"/>
        <v>5.4885705875894839</v>
      </c>
    </row>
    <row r="12678" spans="2:13" x14ac:dyDescent="0.2">
      <c r="B12678" s="198">
        <v>46001</v>
      </c>
      <c r="C12678" s="199">
        <v>15.77</v>
      </c>
      <c r="D12678" s="207"/>
      <c r="E12678"/>
      <c r="F12678" s="200">
        <v>1.99</v>
      </c>
      <c r="G12678" s="91">
        <f t="shared" si="479"/>
        <v>8.879999999999999</v>
      </c>
      <c r="H12678" s="41">
        <f t="shared" si="480"/>
        <v>2.3635062739568724E-4</v>
      </c>
      <c r="I12678" s="42">
        <f t="shared" si="481"/>
        <v>241.43275213374253</v>
      </c>
      <c r="J12678" s="41">
        <f t="shared" si="482"/>
        <v>2.4666666666666663E-4</v>
      </c>
      <c r="K12678" s="42">
        <f t="shared" si="483"/>
        <v>5.796526254403779</v>
      </c>
      <c r="L12678" s="41">
        <f t="shared" si="484"/>
        <v>2.3635062739568724E-4</v>
      </c>
      <c r="M12678" s="42">
        <f t="shared" si="485"/>
        <v>5.4888069382168796</v>
      </c>
    </row>
    <row r="12679" spans="2:13" x14ac:dyDescent="0.2">
      <c r="B12679" s="198">
        <v>46002</v>
      </c>
      <c r="C12679" s="199">
        <v>15.86</v>
      </c>
      <c r="D12679" s="207"/>
      <c r="E12679"/>
      <c r="F12679" s="200">
        <v>1.98</v>
      </c>
      <c r="G12679" s="91">
        <f t="shared" si="479"/>
        <v>8.92</v>
      </c>
      <c r="H12679" s="41">
        <f t="shared" si="480"/>
        <v>2.3737117312805367E-4</v>
      </c>
      <c r="I12679" s="42">
        <f t="shared" si="481"/>
        <v>241.49006130934805</v>
      </c>
      <c r="J12679" s="41">
        <f t="shared" si="482"/>
        <v>2.4777777777777775E-4</v>
      </c>
      <c r="K12679" s="42">
        <f t="shared" si="483"/>
        <v>5.7967740321815571</v>
      </c>
      <c r="L12679" s="41">
        <f t="shared" si="484"/>
        <v>2.3737117312805367E-4</v>
      </c>
      <c r="M12679" s="42">
        <f t="shared" si="485"/>
        <v>5.4890443093900076</v>
      </c>
    </row>
    <row r="12680" spans="2:13" x14ac:dyDescent="0.2">
      <c r="B12680" s="198">
        <v>46003</v>
      </c>
      <c r="C12680" s="199">
        <v>15.89</v>
      </c>
      <c r="D12680" s="207"/>
      <c r="E12680"/>
      <c r="F12680" s="200">
        <v>1.97</v>
      </c>
      <c r="G12680" s="91">
        <f t="shared" si="479"/>
        <v>8.93</v>
      </c>
      <c r="H12680" s="41">
        <f t="shared" si="480"/>
        <v>2.3762625116319214E-4</v>
      </c>
      <c r="I12680" s="42">
        <f t="shared" si="481"/>
        <v>241.54744568731016</v>
      </c>
      <c r="J12680" s="41">
        <f t="shared" si="482"/>
        <v>2.4805555555555556E-4</v>
      </c>
      <c r="K12680" s="42">
        <f t="shared" si="483"/>
        <v>5.7970220877371128</v>
      </c>
      <c r="L12680" s="41">
        <f t="shared" si="484"/>
        <v>2.3762625116319214E-4</v>
      </c>
      <c r="M12680" s="42">
        <f t="shared" si="485"/>
        <v>5.4892819356411708</v>
      </c>
    </row>
    <row r="12681" spans="2:13" x14ac:dyDescent="0.2">
      <c r="B12681" s="198">
        <v>46004</v>
      </c>
      <c r="C12681" s="199">
        <v>15.89</v>
      </c>
      <c r="D12681" s="207"/>
      <c r="E12681"/>
      <c r="F12681" s="200">
        <v>1.97</v>
      </c>
      <c r="G12681" s="91">
        <f t="shared" si="479"/>
        <v>8.93</v>
      </c>
      <c r="H12681" s="41">
        <f t="shared" si="480"/>
        <v>2.3762625116319214E-4</v>
      </c>
      <c r="I12681" s="42">
        <f t="shared" si="481"/>
        <v>241.60484370130689</v>
      </c>
      <c r="J12681" s="41">
        <f t="shared" si="482"/>
        <v>2.4805555555555556E-4</v>
      </c>
      <c r="K12681" s="42">
        <f t="shared" si="483"/>
        <v>5.7972701432926685</v>
      </c>
      <c r="L12681" s="41">
        <f t="shared" si="484"/>
        <v>2.3762625116319214E-4</v>
      </c>
      <c r="M12681" s="42">
        <f t="shared" si="485"/>
        <v>5.489519561892334</v>
      </c>
    </row>
    <row r="12682" spans="2:13" x14ac:dyDescent="0.2">
      <c r="B12682" s="198">
        <v>46005</v>
      </c>
      <c r="C12682" s="199">
        <v>15.89</v>
      </c>
      <c r="D12682" s="207"/>
      <c r="E12682"/>
      <c r="F12682" s="200">
        <v>1.97</v>
      </c>
      <c r="G12682" s="91">
        <f t="shared" si="479"/>
        <v>8.93</v>
      </c>
      <c r="H12682" s="41">
        <f t="shared" si="480"/>
        <v>2.3762625116319214E-4</v>
      </c>
      <c r="I12682" s="42">
        <f t="shared" si="481"/>
        <v>241.66225535457849</v>
      </c>
      <c r="J12682" s="41">
        <f t="shared" si="482"/>
        <v>2.4805555555555556E-4</v>
      </c>
      <c r="K12682" s="42">
        <f t="shared" si="483"/>
        <v>5.7975181988482243</v>
      </c>
      <c r="L12682" s="41">
        <f t="shared" si="484"/>
        <v>2.3762625116319214E-4</v>
      </c>
      <c r="M12682" s="42">
        <f t="shared" si="485"/>
        <v>5.4897571881434972</v>
      </c>
    </row>
    <row r="12683" spans="2:13" x14ac:dyDescent="0.2">
      <c r="B12683" s="198">
        <v>46006</v>
      </c>
      <c r="C12683" s="199">
        <v>15.87</v>
      </c>
      <c r="D12683" s="207"/>
      <c r="E12683"/>
      <c r="F12683" s="200">
        <v>1.98</v>
      </c>
      <c r="G12683" s="91">
        <f t="shared" si="479"/>
        <v>8.9249999999999989</v>
      </c>
      <c r="H12683" s="41">
        <f t="shared" si="480"/>
        <v>2.3749871506462128E-4</v>
      </c>
      <c r="I12683" s="42">
        <f t="shared" si="481"/>
        <v>241.71964982970482</v>
      </c>
      <c r="J12683" s="41">
        <f t="shared" si="482"/>
        <v>2.4791666666666663E-4</v>
      </c>
      <c r="K12683" s="42">
        <f t="shared" si="483"/>
        <v>5.7977661155148912</v>
      </c>
      <c r="L12683" s="41">
        <f t="shared" si="484"/>
        <v>2.3749871506462128E-4</v>
      </c>
      <c r="M12683" s="42">
        <f t="shared" si="485"/>
        <v>5.4899946868585623</v>
      </c>
    </row>
    <row r="12684" spans="2:13" x14ac:dyDescent="0.2">
      <c r="B12684" s="198">
        <v>46007</v>
      </c>
      <c r="C12684" s="199">
        <v>15.86</v>
      </c>
      <c r="D12684" s="207"/>
      <c r="E12684"/>
      <c r="F12684" s="200">
        <v>1.99</v>
      </c>
      <c r="G12684" s="91">
        <f t="shared" si="479"/>
        <v>8.9249999999999989</v>
      </c>
      <c r="H12684" s="41">
        <f t="shared" si="480"/>
        <v>2.3749871506462128E-4</v>
      </c>
      <c r="I12684" s="42">
        <f t="shared" si="481"/>
        <v>241.77705793594524</v>
      </c>
      <c r="J12684" s="41">
        <f t="shared" si="482"/>
        <v>2.4791666666666663E-4</v>
      </c>
      <c r="K12684" s="42">
        <f t="shared" si="483"/>
        <v>5.7980140321815581</v>
      </c>
      <c r="L12684" s="41">
        <f t="shared" si="484"/>
        <v>2.3749871506462128E-4</v>
      </c>
      <c r="M12684" s="42">
        <f t="shared" si="485"/>
        <v>5.4902321855736265</v>
      </c>
    </row>
    <row r="12685" spans="2:13" x14ac:dyDescent="0.2">
      <c r="B12685" s="198">
        <v>46008</v>
      </c>
      <c r="C12685" s="199">
        <v>15.8</v>
      </c>
      <c r="D12685" s="207"/>
      <c r="E12685"/>
      <c r="F12685" s="200">
        <v>1.98</v>
      </c>
      <c r="G12685" s="91">
        <f t="shared" si="479"/>
        <v>8.89</v>
      </c>
      <c r="H12685" s="41">
        <f t="shared" si="480"/>
        <v>2.3660579887607724E-4</v>
      </c>
      <c r="I12685" s="42">
        <f t="shared" si="481"/>
        <v>241.83426378988807</v>
      </c>
      <c r="J12685" s="41">
        <f t="shared" si="482"/>
        <v>2.4694444444444444E-4</v>
      </c>
      <c r="K12685" s="42">
        <f t="shared" si="483"/>
        <v>5.7982609766260023</v>
      </c>
      <c r="L12685" s="41">
        <f t="shared" si="484"/>
        <v>2.3660579887607724E-4</v>
      </c>
      <c r="M12685" s="42">
        <f t="shared" si="485"/>
        <v>5.4904687913725025</v>
      </c>
    </row>
    <row r="12686" spans="2:13" x14ac:dyDescent="0.2">
      <c r="B12686" s="198">
        <v>46009</v>
      </c>
      <c r="C12686" s="199">
        <v>15.77</v>
      </c>
      <c r="D12686" s="207"/>
      <c r="E12686"/>
      <c r="F12686" s="200">
        <v>1.99</v>
      </c>
      <c r="G12686" s="91">
        <f t="shared" si="479"/>
        <v>8.879999999999999</v>
      </c>
      <c r="H12686" s="41">
        <f t="shared" si="480"/>
        <v>2.3635062739568724E-4</v>
      </c>
      <c r="I12686" s="42">
        <f t="shared" si="481"/>
        <v>241.89142146986057</v>
      </c>
      <c r="J12686" s="41">
        <f t="shared" si="482"/>
        <v>2.4666666666666663E-4</v>
      </c>
      <c r="K12686" s="42">
        <f t="shared" si="483"/>
        <v>5.7985076432926688</v>
      </c>
      <c r="L12686" s="41">
        <f t="shared" si="484"/>
        <v>2.3635062739568724E-4</v>
      </c>
      <c r="M12686" s="42">
        <f t="shared" si="485"/>
        <v>5.4907051419998982</v>
      </c>
    </row>
    <row r="12687" spans="2:13" x14ac:dyDescent="0.2">
      <c r="B12687" s="198">
        <v>46010</v>
      </c>
      <c r="C12687" s="199">
        <v>15.75</v>
      </c>
      <c r="D12687" s="207"/>
      <c r="E12687"/>
      <c r="F12687" s="200">
        <v>1.97</v>
      </c>
      <c r="G12687" s="91">
        <f t="shared" si="479"/>
        <v>8.86</v>
      </c>
      <c r="H12687" s="41">
        <f t="shared" si="480"/>
        <v>2.3584021431477531E-4</v>
      </c>
      <c r="I12687" s="42">
        <f t="shared" si="481"/>
        <v>241.94846919454093</v>
      </c>
      <c r="J12687" s="41">
        <f t="shared" si="482"/>
        <v>2.4611111111111112E-4</v>
      </c>
      <c r="K12687" s="42">
        <f t="shared" si="483"/>
        <v>5.7987537544037799</v>
      </c>
      <c r="L12687" s="41">
        <f t="shared" si="484"/>
        <v>2.3584021431477531E-4</v>
      </c>
      <c r="M12687" s="42">
        <f t="shared" si="485"/>
        <v>5.4909409822142132</v>
      </c>
    </row>
    <row r="12688" spans="2:13" x14ac:dyDescent="0.2">
      <c r="B12688" s="198">
        <v>46011</v>
      </c>
      <c r="C12688" s="199">
        <v>15.75</v>
      </c>
      <c r="D12688" s="207"/>
      <c r="E12688"/>
      <c r="F12688" s="200">
        <v>1.97</v>
      </c>
      <c r="G12688" s="91">
        <f t="shared" si="479"/>
        <v>8.86</v>
      </c>
      <c r="H12688" s="41">
        <f t="shared" si="480"/>
        <v>2.3584021431477531E-4</v>
      </c>
      <c r="I12688" s="42">
        <f t="shared" si="481"/>
        <v>242.00553037336891</v>
      </c>
      <c r="J12688" s="41">
        <f t="shared" si="482"/>
        <v>2.4611111111111112E-4</v>
      </c>
      <c r="K12688" s="42">
        <f t="shared" si="483"/>
        <v>5.7989998655148911</v>
      </c>
      <c r="L12688" s="41">
        <f t="shared" si="484"/>
        <v>2.3584021431477531E-4</v>
      </c>
      <c r="M12688" s="42">
        <f t="shared" si="485"/>
        <v>5.4911768224285282</v>
      </c>
    </row>
    <row r="12689" spans="2:13" x14ac:dyDescent="0.2">
      <c r="B12689" s="198">
        <v>46012</v>
      </c>
      <c r="C12689" s="199">
        <v>15.75</v>
      </c>
      <c r="D12689" s="207"/>
      <c r="E12689"/>
      <c r="F12689" s="200">
        <v>1.97</v>
      </c>
      <c r="G12689" s="91">
        <f t="shared" si="479"/>
        <v>8.86</v>
      </c>
      <c r="H12689" s="41">
        <f t="shared" si="480"/>
        <v>2.3584021431477531E-4</v>
      </c>
      <c r="I12689" s="42">
        <f t="shared" si="481"/>
        <v>242.06260500951754</v>
      </c>
      <c r="J12689" s="41">
        <f t="shared" si="482"/>
        <v>2.4611111111111112E-4</v>
      </c>
      <c r="K12689" s="42">
        <f t="shared" si="483"/>
        <v>5.7992459766260023</v>
      </c>
      <c r="L12689" s="41">
        <f t="shared" si="484"/>
        <v>2.3584021431477531E-4</v>
      </c>
      <c r="M12689" s="42">
        <f t="shared" si="485"/>
        <v>5.4914126626428432</v>
      </c>
    </row>
    <row r="12690" spans="2:13" x14ac:dyDescent="0.2">
      <c r="B12690" s="198">
        <v>46013</v>
      </c>
      <c r="C12690" s="199">
        <v>15.77</v>
      </c>
      <c r="D12690" s="207"/>
      <c r="E12690"/>
      <c r="F12690" s="200">
        <v>1.97</v>
      </c>
      <c r="G12690" s="91">
        <f t="shared" si="479"/>
        <v>8.8699999999999992</v>
      </c>
      <c r="H12690" s="41">
        <f t="shared" si="480"/>
        <v>2.3609543254354826E-4</v>
      </c>
      <c r="I12690" s="42">
        <f t="shared" si="481"/>
        <v>242.11975488494988</v>
      </c>
      <c r="J12690" s="41">
        <f t="shared" si="482"/>
        <v>2.4638888888888887E-4</v>
      </c>
      <c r="K12690" s="42">
        <f t="shared" si="483"/>
        <v>5.7994923655148911</v>
      </c>
      <c r="L12690" s="41">
        <f t="shared" si="484"/>
        <v>2.3609543254354826E-4</v>
      </c>
      <c r="M12690" s="42">
        <f t="shared" si="485"/>
        <v>5.491648758075387</v>
      </c>
    </row>
    <row r="12691" spans="2:13" x14ac:dyDescent="0.2">
      <c r="B12691" s="198">
        <v>46014</v>
      </c>
      <c r="C12691" s="199">
        <v>15.78</v>
      </c>
      <c r="D12691" s="207"/>
      <c r="E12691"/>
      <c r="F12691" s="200">
        <v>1.96</v>
      </c>
      <c r="G12691" s="91">
        <f t="shared" si="479"/>
        <v>8.8699999999999992</v>
      </c>
      <c r="H12691" s="41">
        <f t="shared" si="480"/>
        <v>2.3609543254354826E-4</v>
      </c>
      <c r="I12691" s="42">
        <f t="shared" si="481"/>
        <v>242.17691825320679</v>
      </c>
      <c r="J12691" s="41">
        <f t="shared" si="482"/>
        <v>2.4638888888888887E-4</v>
      </c>
      <c r="K12691" s="42">
        <f t="shared" si="483"/>
        <v>5.79973875440378</v>
      </c>
      <c r="L12691" s="41">
        <f t="shared" si="484"/>
        <v>2.3609543254354826E-4</v>
      </c>
      <c r="M12691" s="42">
        <f t="shared" si="485"/>
        <v>5.4918848535079308</v>
      </c>
    </row>
    <row r="12692" spans="2:13" x14ac:dyDescent="0.2">
      <c r="B12692" s="198">
        <v>46015</v>
      </c>
      <c r="C12692" s="199">
        <v>15.81</v>
      </c>
      <c r="D12692" s="207"/>
      <c r="E12692"/>
      <c r="F12692" s="200">
        <v>1.97</v>
      </c>
      <c r="G12692" s="91">
        <f t="shared" si="479"/>
        <v>8.89</v>
      </c>
      <c r="H12692" s="41">
        <f t="shared" si="480"/>
        <v>2.3660579887607724E-4</v>
      </c>
      <c r="I12692" s="42">
        <f t="shared" si="481"/>
        <v>242.23421871641943</v>
      </c>
      <c r="J12692" s="41">
        <f t="shared" si="482"/>
        <v>2.4694444444444444E-4</v>
      </c>
      <c r="K12692" s="42">
        <f t="shared" si="483"/>
        <v>5.7999856988482241</v>
      </c>
      <c r="L12692" s="41">
        <f t="shared" si="484"/>
        <v>2.3660579887607724E-4</v>
      </c>
      <c r="M12692" s="42">
        <f t="shared" si="485"/>
        <v>5.4921214593068068</v>
      </c>
    </row>
    <row r="12693" spans="2:13" x14ac:dyDescent="0.2">
      <c r="B12693" s="198">
        <v>46016</v>
      </c>
      <c r="C12693" s="199">
        <v>15.81</v>
      </c>
      <c r="D12693" s="207"/>
      <c r="E12693"/>
      <c r="F12693" s="200">
        <v>1.97</v>
      </c>
      <c r="G12693" s="91">
        <f t="shared" si="479"/>
        <v>8.89</v>
      </c>
      <c r="H12693" s="41">
        <f t="shared" si="480"/>
        <v>2.3660579887607724E-4</v>
      </c>
      <c r="I12693" s="42">
        <f t="shared" si="481"/>
        <v>242.29153273725396</v>
      </c>
      <c r="J12693" s="41">
        <f t="shared" si="482"/>
        <v>2.4694444444444444E-4</v>
      </c>
      <c r="K12693" s="42">
        <f t="shared" si="483"/>
        <v>5.8002326432926683</v>
      </c>
      <c r="L12693" s="41">
        <f t="shared" si="484"/>
        <v>2.3660579887607724E-4</v>
      </c>
      <c r="M12693" s="42">
        <f t="shared" si="485"/>
        <v>5.4923580651056829</v>
      </c>
    </row>
    <row r="12694" spans="2:13" x14ac:dyDescent="0.2">
      <c r="B12694" s="198">
        <v>46017</v>
      </c>
      <c r="C12694" s="199">
        <v>15.81</v>
      </c>
      <c r="D12694" s="207"/>
      <c r="E12694"/>
      <c r="F12694" s="200">
        <v>1.97</v>
      </c>
      <c r="G12694" s="91">
        <f t="shared" ref="G12694:G12742" si="486">(C12694+F12694)/2</f>
        <v>8.89</v>
      </c>
      <c r="H12694" s="41">
        <f t="shared" ref="H12694:H12742" si="487">((1+G12694/100)^(1/360))-1</f>
        <v>2.3660579887607724E-4</v>
      </c>
      <c r="I12694" s="42">
        <f t="shared" ref="I12694:I12742" si="488">I12693*(1+H12694)</f>
        <v>242.34886031891816</v>
      </c>
      <c r="J12694" s="41">
        <f t="shared" ref="J12694:J12742" si="489">((C12694+F12694)/2)/36000</f>
        <v>2.4694444444444444E-4</v>
      </c>
      <c r="K12694" s="42">
        <f t="shared" ref="K12694:K12742" si="490">K12693+J12694</f>
        <v>5.8004795877371125</v>
      </c>
      <c r="L12694" s="41">
        <f t="shared" ref="L12694:L12742" si="491">((1+G12694/100)^(1/360))-1</f>
        <v>2.3660579887607724E-4</v>
      </c>
      <c r="M12694" s="42">
        <f t="shared" ref="M12694:M12742" si="492">M12693+L12694</f>
        <v>5.492594670904559</v>
      </c>
    </row>
    <row r="12695" spans="2:13" x14ac:dyDescent="0.2">
      <c r="B12695" s="198">
        <v>46018</v>
      </c>
      <c r="C12695" s="199">
        <v>15.81</v>
      </c>
      <c r="D12695" s="207"/>
      <c r="E12695"/>
      <c r="F12695" s="200">
        <v>1.97</v>
      </c>
      <c r="G12695" s="91">
        <f t="shared" si="486"/>
        <v>8.89</v>
      </c>
      <c r="H12695" s="41">
        <f t="shared" si="487"/>
        <v>2.3660579887607724E-4</v>
      </c>
      <c r="I12695" s="42">
        <f t="shared" si="488"/>
        <v>242.40620146462061</v>
      </c>
      <c r="J12695" s="41">
        <f t="shared" si="489"/>
        <v>2.4694444444444444E-4</v>
      </c>
      <c r="K12695" s="42">
        <f t="shared" si="490"/>
        <v>5.8007265321815566</v>
      </c>
      <c r="L12695" s="41">
        <f t="shared" si="491"/>
        <v>2.3660579887607724E-4</v>
      </c>
      <c r="M12695" s="42">
        <f t="shared" si="492"/>
        <v>5.4928312767034351</v>
      </c>
    </row>
    <row r="12696" spans="2:13" x14ac:dyDescent="0.2">
      <c r="B12696" s="198">
        <v>46019</v>
      </c>
      <c r="C12696" s="199">
        <v>15.81</v>
      </c>
      <c r="D12696" s="207"/>
      <c r="E12696"/>
      <c r="F12696" s="200">
        <v>1.97</v>
      </c>
      <c r="G12696" s="91">
        <f t="shared" si="486"/>
        <v>8.89</v>
      </c>
      <c r="H12696" s="41">
        <f t="shared" si="487"/>
        <v>2.3660579887607724E-4</v>
      </c>
      <c r="I12696" s="42">
        <f t="shared" si="488"/>
        <v>242.46355617757067</v>
      </c>
      <c r="J12696" s="41">
        <f t="shared" si="489"/>
        <v>2.4694444444444444E-4</v>
      </c>
      <c r="K12696" s="42">
        <f t="shared" si="490"/>
        <v>5.8009734766260008</v>
      </c>
      <c r="L12696" s="41">
        <f t="shared" si="491"/>
        <v>2.3660579887607724E-4</v>
      </c>
      <c r="M12696" s="42">
        <f t="shared" si="492"/>
        <v>5.4930678825023112</v>
      </c>
    </row>
    <row r="12697" spans="2:13" x14ac:dyDescent="0.2">
      <c r="B12697" s="198">
        <v>46020</v>
      </c>
      <c r="C12697" s="199">
        <v>15.94</v>
      </c>
      <c r="D12697" s="207"/>
      <c r="E12697"/>
      <c r="F12697" s="200">
        <v>1.96</v>
      </c>
      <c r="G12697" s="91">
        <f t="shared" si="486"/>
        <v>8.9499999999999993</v>
      </c>
      <c r="H12697" s="41">
        <f t="shared" si="487"/>
        <v>2.3813633718616778E-4</v>
      </c>
      <c r="I12697" s="42">
        <f t="shared" si="488"/>
        <v>242.52129556073993</v>
      </c>
      <c r="J12697" s="41">
        <f t="shared" si="489"/>
        <v>2.4861111111111107E-4</v>
      </c>
      <c r="K12697" s="42">
        <f t="shared" si="490"/>
        <v>5.8012220877371119</v>
      </c>
      <c r="L12697" s="41">
        <f t="shared" si="491"/>
        <v>2.3813633718616778E-4</v>
      </c>
      <c r="M12697" s="42">
        <f t="shared" si="492"/>
        <v>5.4933060188394975</v>
      </c>
    </row>
    <row r="12698" spans="2:13" x14ac:dyDescent="0.2">
      <c r="B12698" s="198">
        <v>46021</v>
      </c>
      <c r="C12698" s="199">
        <v>16.04</v>
      </c>
      <c r="D12698" s="207"/>
      <c r="E12698"/>
      <c r="F12698" s="200">
        <v>1.97</v>
      </c>
      <c r="G12698" s="91">
        <f t="shared" si="486"/>
        <v>9.004999999999999</v>
      </c>
      <c r="H12698" s="41">
        <f t="shared" si="487"/>
        <v>2.3953859242298314E-4</v>
      </c>
      <c r="I12698" s="42">
        <f t="shared" si="488"/>
        <v>242.57938877051114</v>
      </c>
      <c r="J12698" s="41">
        <f t="shared" si="489"/>
        <v>2.5013888888888888E-4</v>
      </c>
      <c r="K12698" s="42">
        <f t="shared" si="490"/>
        <v>5.801472226626001</v>
      </c>
      <c r="L12698" s="41">
        <f t="shared" si="491"/>
        <v>2.3953859242298314E-4</v>
      </c>
      <c r="M12698" s="42">
        <f t="shared" si="492"/>
        <v>5.4935455574319203</v>
      </c>
    </row>
    <row r="12699" spans="2:13" x14ac:dyDescent="0.2">
      <c r="B12699" s="198">
        <v>46022</v>
      </c>
      <c r="C12699" s="199">
        <v>17.059999999999999</v>
      </c>
      <c r="D12699" s="207"/>
      <c r="E12699"/>
      <c r="F12699" s="200">
        <v>1.97</v>
      </c>
      <c r="G12699" s="91">
        <f t="shared" si="486"/>
        <v>9.5149999999999988</v>
      </c>
      <c r="H12699" s="41">
        <f t="shared" si="487"/>
        <v>2.5250781970065361E-4</v>
      </c>
      <c r="I12699" s="42">
        <f t="shared" si="488"/>
        <v>242.6406419630739</v>
      </c>
      <c r="J12699" s="41">
        <f t="shared" si="489"/>
        <v>2.643055555555555E-4</v>
      </c>
      <c r="K12699" s="42">
        <f t="shared" si="490"/>
        <v>5.8017365321815566</v>
      </c>
      <c r="L12699" s="41">
        <f t="shared" si="491"/>
        <v>2.5250781970065361E-4</v>
      </c>
      <c r="M12699" s="42">
        <f t="shared" si="492"/>
        <v>5.493798065251621</v>
      </c>
    </row>
    <row r="12700" spans="2:13" x14ac:dyDescent="0.2">
      <c r="B12700" s="198">
        <v>46023</v>
      </c>
      <c r="C12700" s="199">
        <v>17.059999999999999</v>
      </c>
      <c r="D12700" s="207"/>
      <c r="E12700"/>
      <c r="F12700" s="200">
        <v>1.97</v>
      </c>
      <c r="G12700" s="91">
        <f t="shared" si="486"/>
        <v>9.5149999999999988</v>
      </c>
      <c r="H12700" s="41">
        <f t="shared" si="487"/>
        <v>2.5250781970065361E-4</v>
      </c>
      <c r="I12700" s="42">
        <f t="shared" si="488"/>
        <v>242.70191062254676</v>
      </c>
      <c r="J12700" s="41">
        <f t="shared" si="489"/>
        <v>2.643055555555555E-4</v>
      </c>
      <c r="K12700" s="42">
        <f t="shared" si="490"/>
        <v>5.8020008377371122</v>
      </c>
      <c r="L12700" s="41">
        <f t="shared" si="491"/>
        <v>2.5250781970065361E-4</v>
      </c>
      <c r="M12700" s="42">
        <f t="shared" si="492"/>
        <v>5.4940505730713216</v>
      </c>
    </row>
    <row r="12701" spans="2:13" x14ac:dyDescent="0.2">
      <c r="B12701" s="198">
        <v>46024</v>
      </c>
      <c r="C12701" s="199">
        <v>17.059999999999999</v>
      </c>
      <c r="D12701" s="207"/>
      <c r="E12701"/>
      <c r="F12701" s="200">
        <v>1.97</v>
      </c>
      <c r="G12701" s="91">
        <f t="shared" si="486"/>
        <v>9.5149999999999988</v>
      </c>
      <c r="H12701" s="41">
        <f t="shared" si="487"/>
        <v>2.5250781970065361E-4</v>
      </c>
      <c r="I12701" s="42">
        <f t="shared" si="488"/>
        <v>242.76319475283523</v>
      </c>
      <c r="J12701" s="41">
        <f t="shared" si="489"/>
        <v>2.643055555555555E-4</v>
      </c>
      <c r="K12701" s="42">
        <f t="shared" si="490"/>
        <v>5.8022651432926677</v>
      </c>
      <c r="L12701" s="41">
        <f t="shared" si="491"/>
        <v>2.5250781970065361E-4</v>
      </c>
      <c r="M12701" s="42">
        <f t="shared" si="492"/>
        <v>5.4943030808910223</v>
      </c>
    </row>
    <row r="12702" spans="2:13" x14ac:dyDescent="0.2">
      <c r="B12702" s="198">
        <v>46025</v>
      </c>
      <c r="C12702" s="199">
        <v>17.059999999999999</v>
      </c>
      <c r="D12702" s="207"/>
      <c r="E12702"/>
      <c r="F12702" s="200">
        <v>1.97</v>
      </c>
      <c r="G12702" s="91">
        <f t="shared" si="486"/>
        <v>9.5149999999999988</v>
      </c>
      <c r="H12702" s="41">
        <f t="shared" si="487"/>
        <v>2.5250781970065361E-4</v>
      </c>
      <c r="I12702" s="42">
        <f t="shared" si="488"/>
        <v>242.82449435784585</v>
      </c>
      <c r="J12702" s="41">
        <f t="shared" si="489"/>
        <v>2.643055555555555E-4</v>
      </c>
      <c r="K12702" s="42">
        <f t="shared" si="490"/>
        <v>5.8025294488482233</v>
      </c>
      <c r="L12702" s="41">
        <f t="shared" si="491"/>
        <v>2.5250781970065361E-4</v>
      </c>
      <c r="M12702" s="42">
        <f t="shared" si="492"/>
        <v>5.4945555887107229</v>
      </c>
    </row>
    <row r="12703" spans="2:13" x14ac:dyDescent="0.2">
      <c r="B12703" s="198">
        <v>46026</v>
      </c>
      <c r="C12703" s="199">
        <v>17.059999999999999</v>
      </c>
      <c r="D12703" s="207"/>
      <c r="E12703"/>
      <c r="F12703" s="200">
        <v>1.97</v>
      </c>
      <c r="G12703" s="91">
        <f t="shared" si="486"/>
        <v>9.5149999999999988</v>
      </c>
      <c r="H12703" s="41">
        <f t="shared" si="487"/>
        <v>2.5250781970065361E-4</v>
      </c>
      <c r="I12703" s="42">
        <f t="shared" si="488"/>
        <v>242.88580944148606</v>
      </c>
      <c r="J12703" s="41">
        <f t="shared" si="489"/>
        <v>2.643055555555555E-4</v>
      </c>
      <c r="K12703" s="42">
        <f t="shared" si="490"/>
        <v>5.8027937544037789</v>
      </c>
      <c r="L12703" s="41">
        <f t="shared" si="491"/>
        <v>2.5250781970065361E-4</v>
      </c>
      <c r="M12703" s="42">
        <f t="shared" si="492"/>
        <v>5.4948080965304236</v>
      </c>
    </row>
    <row r="12704" spans="2:13" x14ac:dyDescent="0.2">
      <c r="B12704" s="198">
        <v>46027</v>
      </c>
      <c r="C12704" s="199">
        <v>16.149999999999999</v>
      </c>
      <c r="D12704" s="207"/>
      <c r="E12704"/>
      <c r="F12704" s="200">
        <v>1.86</v>
      </c>
      <c r="G12704" s="91">
        <f t="shared" si="486"/>
        <v>9.004999999999999</v>
      </c>
      <c r="H12704" s="41">
        <f t="shared" si="487"/>
        <v>2.3953859242298314E-4</v>
      </c>
      <c r="I12704" s="42">
        <f t="shared" si="488"/>
        <v>242.94398996639919</v>
      </c>
      <c r="J12704" s="41">
        <f t="shared" si="489"/>
        <v>2.5013888888888888E-4</v>
      </c>
      <c r="K12704" s="42">
        <f t="shared" si="490"/>
        <v>5.803043893292668</v>
      </c>
      <c r="L12704" s="41">
        <f t="shared" si="491"/>
        <v>2.3953859242298314E-4</v>
      </c>
      <c r="M12704" s="42">
        <f t="shared" si="492"/>
        <v>5.4950476351228463</v>
      </c>
    </row>
    <row r="12705" spans="2:13" x14ac:dyDescent="0.2">
      <c r="B12705" s="198">
        <v>46028</v>
      </c>
      <c r="C12705" s="199">
        <v>16.87</v>
      </c>
      <c r="D12705" s="207"/>
      <c r="E12705"/>
      <c r="F12705" s="200">
        <v>1.88</v>
      </c>
      <c r="G12705" s="91">
        <f t="shared" si="486"/>
        <v>9.375</v>
      </c>
      <c r="H12705" s="41">
        <f t="shared" si="487"/>
        <v>2.4895364684374144E-4</v>
      </c>
      <c r="I12705" s="42">
        <f t="shared" si="488"/>
        <v>243.0044717586801</v>
      </c>
      <c r="J12705" s="41">
        <f t="shared" si="489"/>
        <v>2.6041666666666666E-4</v>
      </c>
      <c r="K12705" s="42">
        <f t="shared" si="490"/>
        <v>5.8033043099593344</v>
      </c>
      <c r="L12705" s="41">
        <f t="shared" si="491"/>
        <v>2.4895364684374144E-4</v>
      </c>
      <c r="M12705" s="42">
        <f t="shared" si="492"/>
        <v>5.4952965887696905</v>
      </c>
    </row>
    <row r="12706" spans="2:13" x14ac:dyDescent="0.2">
      <c r="B12706" s="198">
        <v>46029</v>
      </c>
      <c r="C12706" s="199">
        <v>16.82</v>
      </c>
      <c r="D12706" s="207"/>
      <c r="E12706"/>
      <c r="F12706" s="200">
        <v>1.9</v>
      </c>
      <c r="G12706" s="91">
        <f t="shared" si="486"/>
        <v>9.36</v>
      </c>
      <c r="H12706" s="41">
        <f t="shared" si="487"/>
        <v>2.4857257356458717E-4</v>
      </c>
      <c r="I12706" s="42">
        <f t="shared" si="488"/>
        <v>243.06487600561286</v>
      </c>
      <c r="J12706" s="41">
        <f t="shared" si="489"/>
        <v>2.5999999999999998E-4</v>
      </c>
      <c r="K12706" s="42">
        <f t="shared" si="490"/>
        <v>5.8035643099593344</v>
      </c>
      <c r="L12706" s="41">
        <f t="shared" si="491"/>
        <v>2.4857257356458717E-4</v>
      </c>
      <c r="M12706" s="42">
        <f t="shared" si="492"/>
        <v>5.4955451613432551</v>
      </c>
    </row>
    <row r="12707" spans="2:13" x14ac:dyDescent="0.2">
      <c r="B12707" s="198">
        <v>46030</v>
      </c>
      <c r="C12707" s="199">
        <v>16.82</v>
      </c>
      <c r="D12707" s="207"/>
      <c r="E12707"/>
      <c r="F12707" s="200">
        <v>1.92</v>
      </c>
      <c r="G12707" s="91">
        <f t="shared" si="486"/>
        <v>9.370000000000001</v>
      </c>
      <c r="H12707" s="41">
        <f t="shared" si="487"/>
        <v>2.4882662820835399E-4</v>
      </c>
      <c r="I12707" s="42">
        <f t="shared" si="488"/>
        <v>243.12535701914521</v>
      </c>
      <c r="J12707" s="41">
        <f t="shared" si="489"/>
        <v>2.6027777777777779E-4</v>
      </c>
      <c r="K12707" s="42">
        <f t="shared" si="490"/>
        <v>5.803824587737112</v>
      </c>
      <c r="L12707" s="41">
        <f t="shared" si="491"/>
        <v>2.4882662820835399E-4</v>
      </c>
      <c r="M12707" s="42">
        <f t="shared" si="492"/>
        <v>5.4957939879714637</v>
      </c>
    </row>
    <row r="12708" spans="2:13" x14ac:dyDescent="0.2">
      <c r="B12708" s="198">
        <v>46031</v>
      </c>
      <c r="C12708" s="199">
        <v>16.84</v>
      </c>
      <c r="D12708" s="207"/>
      <c r="E12708"/>
      <c r="F12708" s="200">
        <v>1.93</v>
      </c>
      <c r="G12708" s="91">
        <f t="shared" si="486"/>
        <v>9.3849999999999998</v>
      </c>
      <c r="H12708" s="41">
        <f t="shared" si="487"/>
        <v>2.4920766674418893E-4</v>
      </c>
      <c r="I12708" s="42">
        <f t="shared" si="488"/>
        <v>243.18594572209429</v>
      </c>
      <c r="J12708" s="41">
        <f t="shared" si="489"/>
        <v>2.6069444444444442E-4</v>
      </c>
      <c r="K12708" s="42">
        <f t="shared" si="490"/>
        <v>5.8040852821815561</v>
      </c>
      <c r="L12708" s="41">
        <f t="shared" si="491"/>
        <v>2.4920766674418893E-4</v>
      </c>
      <c r="M12708" s="42">
        <f t="shared" si="492"/>
        <v>5.4960431956382081</v>
      </c>
    </row>
    <row r="12709" spans="2:13" x14ac:dyDescent="0.2">
      <c r="B12709" s="198">
        <v>46032</v>
      </c>
      <c r="C12709" s="199">
        <v>16.84</v>
      </c>
      <c r="D12709" s="207"/>
      <c r="E12709"/>
      <c r="F12709" s="200">
        <v>1.93</v>
      </c>
      <c r="G12709" s="91">
        <f t="shared" si="486"/>
        <v>9.3849999999999998</v>
      </c>
      <c r="H12709" s="41">
        <f t="shared" si="487"/>
        <v>2.4920766674418893E-4</v>
      </c>
      <c r="I12709" s="42">
        <f t="shared" si="488"/>
        <v>243.24654952421267</v>
      </c>
      <c r="J12709" s="41">
        <f t="shared" si="489"/>
        <v>2.6069444444444442E-4</v>
      </c>
      <c r="K12709" s="42">
        <f t="shared" si="490"/>
        <v>5.8043459766260002</v>
      </c>
      <c r="L12709" s="41">
        <f t="shared" si="491"/>
        <v>2.4920766674418893E-4</v>
      </c>
      <c r="M12709" s="42">
        <f t="shared" si="492"/>
        <v>5.4962924033049525</v>
      </c>
    </row>
    <row r="12710" spans="2:13" x14ac:dyDescent="0.2">
      <c r="B12710" s="198">
        <v>46033</v>
      </c>
      <c r="C12710" s="199">
        <v>16.84</v>
      </c>
      <c r="D12710" s="207"/>
      <c r="E12710"/>
      <c r="F12710" s="200">
        <v>1.93</v>
      </c>
      <c r="G12710" s="91">
        <f t="shared" si="486"/>
        <v>9.3849999999999998</v>
      </c>
      <c r="H12710" s="41">
        <f t="shared" si="487"/>
        <v>2.4920766674418893E-4</v>
      </c>
      <c r="I12710" s="42">
        <f t="shared" si="488"/>
        <v>243.30716842926319</v>
      </c>
      <c r="J12710" s="41">
        <f t="shared" si="489"/>
        <v>2.6069444444444442E-4</v>
      </c>
      <c r="K12710" s="42">
        <f t="shared" si="490"/>
        <v>5.8046066710704443</v>
      </c>
      <c r="L12710" s="41">
        <f t="shared" si="491"/>
        <v>2.4920766674418893E-4</v>
      </c>
      <c r="M12710" s="42">
        <f t="shared" si="492"/>
        <v>5.4965416109716969</v>
      </c>
    </row>
    <row r="12711" spans="2:13" x14ac:dyDescent="0.2">
      <c r="B12711" s="198">
        <v>46034</v>
      </c>
      <c r="C12711" s="199">
        <v>16.88</v>
      </c>
      <c r="D12711" s="207"/>
      <c r="E12711"/>
      <c r="F12711" s="200">
        <v>1.94</v>
      </c>
      <c r="G12711" s="91">
        <f t="shared" si="486"/>
        <v>9.41</v>
      </c>
      <c r="H12711" s="41">
        <f t="shared" si="487"/>
        <v>2.4984261519245266E-4</v>
      </c>
      <c r="I12711" s="42">
        <f t="shared" si="488"/>
        <v>243.36795692851862</v>
      </c>
      <c r="J12711" s="41">
        <f t="shared" si="489"/>
        <v>2.6138888888888891E-4</v>
      </c>
      <c r="K12711" s="42">
        <f t="shared" si="490"/>
        <v>5.8048680599593334</v>
      </c>
      <c r="L12711" s="41">
        <f t="shared" si="491"/>
        <v>2.4984261519245266E-4</v>
      </c>
      <c r="M12711" s="42">
        <f t="shared" si="492"/>
        <v>5.4967914535868889</v>
      </c>
    </row>
    <row r="12712" spans="2:13" x14ac:dyDescent="0.2">
      <c r="B12712" s="198">
        <v>46035</v>
      </c>
      <c r="C12712" s="199">
        <v>16.97</v>
      </c>
      <c r="D12712" s="207"/>
      <c r="E12712"/>
      <c r="F12712" s="200">
        <v>1.96</v>
      </c>
      <c r="G12712" s="91">
        <f t="shared" si="486"/>
        <v>9.4649999999999999</v>
      </c>
      <c r="H12712" s="41">
        <f t="shared" si="487"/>
        <v>2.5123899265055982E-4</v>
      </c>
      <c r="I12712" s="42">
        <f t="shared" si="488"/>
        <v>243.42910044886077</v>
      </c>
      <c r="J12712" s="41">
        <f t="shared" si="489"/>
        <v>2.6291666666666667E-4</v>
      </c>
      <c r="K12712" s="42">
        <f t="shared" si="490"/>
        <v>5.8051309766259998</v>
      </c>
      <c r="L12712" s="41">
        <f t="shared" si="491"/>
        <v>2.5123899265055982E-4</v>
      </c>
      <c r="M12712" s="42">
        <f t="shared" si="492"/>
        <v>5.497042692579539</v>
      </c>
    </row>
    <row r="12713" spans="2:13" x14ac:dyDescent="0.2">
      <c r="B12713" s="198">
        <v>46036</v>
      </c>
      <c r="C12713" s="199">
        <v>16.98</v>
      </c>
      <c r="D12713" s="207"/>
      <c r="E12713"/>
      <c r="F12713" s="200">
        <v>1.96</v>
      </c>
      <c r="G12713" s="91">
        <f t="shared" si="486"/>
        <v>9.4700000000000006</v>
      </c>
      <c r="H12713" s="41">
        <f t="shared" si="487"/>
        <v>2.5136590136054515E-4</v>
      </c>
      <c r="I12713" s="42">
        <f t="shared" si="488"/>
        <v>243.49029022411247</v>
      </c>
      <c r="J12713" s="41">
        <f t="shared" si="489"/>
        <v>2.6305555555555555E-4</v>
      </c>
      <c r="K12713" s="42">
        <f t="shared" si="490"/>
        <v>5.8053940321815549</v>
      </c>
      <c r="L12713" s="41">
        <f t="shared" si="491"/>
        <v>2.5136590136054515E-4</v>
      </c>
      <c r="M12713" s="42">
        <f t="shared" si="492"/>
        <v>5.4972940584808994</v>
      </c>
    </row>
    <row r="12714" spans="2:13" x14ac:dyDescent="0.2">
      <c r="B12714" s="198">
        <v>46037</v>
      </c>
      <c r="C12714" s="199">
        <v>16.989999999999998</v>
      </c>
      <c r="D12714" s="207"/>
      <c r="E12714"/>
      <c r="F12714" s="200">
        <v>1.96</v>
      </c>
      <c r="G12714" s="91">
        <f t="shared" si="486"/>
        <v>9.4749999999999996</v>
      </c>
      <c r="H12714" s="41">
        <f t="shared" si="487"/>
        <v>2.5149280429004328E-4</v>
      </c>
      <c r="I12714" s="42">
        <f t="shared" si="488"/>
        <v>243.55152628001832</v>
      </c>
      <c r="J12714" s="41">
        <f t="shared" si="489"/>
        <v>2.6319444444444442E-4</v>
      </c>
      <c r="K12714" s="42">
        <f t="shared" si="490"/>
        <v>5.8056572266259989</v>
      </c>
      <c r="L12714" s="41">
        <f t="shared" si="491"/>
        <v>2.5149280429004328E-4</v>
      </c>
      <c r="M12714" s="42">
        <f t="shared" si="492"/>
        <v>5.4975455512851896</v>
      </c>
    </row>
    <row r="12715" spans="2:13" x14ac:dyDescent="0.2">
      <c r="B12715" s="198">
        <v>46038</v>
      </c>
      <c r="C12715" s="199">
        <v>16.11</v>
      </c>
      <c r="D12715" s="207"/>
      <c r="E12715"/>
      <c r="F12715" s="200">
        <v>1.96</v>
      </c>
      <c r="G12715" s="91">
        <f t="shared" si="486"/>
        <v>9.0350000000000001</v>
      </c>
      <c r="H12715" s="41">
        <f t="shared" si="487"/>
        <v>2.4030316155965181E-4</v>
      </c>
      <c r="I12715" s="42">
        <f t="shared" si="488"/>
        <v>243.61005248178608</v>
      </c>
      <c r="J12715" s="41">
        <f t="shared" si="489"/>
        <v>2.509722222222222E-4</v>
      </c>
      <c r="K12715" s="42">
        <f t="shared" si="490"/>
        <v>5.8059081988482211</v>
      </c>
      <c r="L12715" s="41">
        <f t="shared" si="491"/>
        <v>2.4030316155965181E-4</v>
      </c>
      <c r="M12715" s="42">
        <f t="shared" si="492"/>
        <v>5.4977858544467493</v>
      </c>
    </row>
    <row r="12716" spans="2:13" x14ac:dyDescent="0.2">
      <c r="B12716" s="198">
        <v>46039</v>
      </c>
      <c r="C12716" s="199">
        <v>16.11</v>
      </c>
      <c r="D12716" s="207"/>
      <c r="E12716"/>
      <c r="F12716" s="200">
        <v>1.96</v>
      </c>
      <c r="G12716" s="91">
        <f t="shared" si="486"/>
        <v>9.0350000000000001</v>
      </c>
      <c r="H12716" s="41">
        <f t="shared" si="487"/>
        <v>2.4030316155965181E-4</v>
      </c>
      <c r="I12716" s="42">
        <f t="shared" si="488"/>
        <v>243.66859274758517</v>
      </c>
      <c r="J12716" s="41">
        <f t="shared" si="489"/>
        <v>2.509722222222222E-4</v>
      </c>
      <c r="K12716" s="42">
        <f t="shared" si="490"/>
        <v>5.8061591710704432</v>
      </c>
      <c r="L12716" s="41">
        <f t="shared" si="491"/>
        <v>2.4030316155965181E-4</v>
      </c>
      <c r="M12716" s="42">
        <f t="shared" si="492"/>
        <v>5.4980261576083089</v>
      </c>
    </row>
    <row r="12717" spans="2:13" x14ac:dyDescent="0.2">
      <c r="B12717" s="198">
        <v>46040</v>
      </c>
      <c r="C12717" s="199">
        <v>16.11</v>
      </c>
      <c r="D12717" s="207"/>
      <c r="E12717"/>
      <c r="F12717" s="200">
        <v>1.96</v>
      </c>
      <c r="G12717" s="91">
        <f t="shared" si="486"/>
        <v>9.0350000000000001</v>
      </c>
      <c r="H12717" s="41">
        <f t="shared" si="487"/>
        <v>2.4030316155965181E-4</v>
      </c>
      <c r="I12717" s="42">
        <f t="shared" si="488"/>
        <v>243.72714708079519</v>
      </c>
      <c r="J12717" s="41">
        <f t="shared" si="489"/>
        <v>2.509722222222222E-4</v>
      </c>
      <c r="K12717" s="42">
        <f t="shared" si="490"/>
        <v>5.8064101432926654</v>
      </c>
      <c r="L12717" s="41">
        <f t="shared" si="491"/>
        <v>2.4030316155965181E-4</v>
      </c>
      <c r="M12717" s="42">
        <f t="shared" si="492"/>
        <v>5.4982664607698686</v>
      </c>
    </row>
    <row r="12718" spans="2:13" x14ac:dyDescent="0.2">
      <c r="B12718" s="198">
        <v>46041</v>
      </c>
      <c r="C12718" s="199">
        <v>16.09</v>
      </c>
      <c r="D12718" s="207"/>
      <c r="E12718"/>
      <c r="F12718" s="200">
        <v>1.96</v>
      </c>
      <c r="G12718" s="91">
        <f t="shared" si="486"/>
        <v>9.0250000000000004</v>
      </c>
      <c r="H12718" s="41">
        <f t="shared" si="487"/>
        <v>2.400483284921151E-4</v>
      </c>
      <c r="I12718" s="42">
        <f t="shared" si="488"/>
        <v>243.78565337506009</v>
      </c>
      <c r="J12718" s="41">
        <f t="shared" si="489"/>
        <v>2.5069444444444445E-4</v>
      </c>
      <c r="K12718" s="42">
        <f t="shared" si="490"/>
        <v>5.8066608377371098</v>
      </c>
      <c r="L12718" s="41">
        <f t="shared" si="491"/>
        <v>2.400483284921151E-4</v>
      </c>
      <c r="M12718" s="42">
        <f t="shared" si="492"/>
        <v>5.4985065090983607</v>
      </c>
    </row>
    <row r="12719" spans="2:13" x14ac:dyDescent="0.2">
      <c r="B12719" s="198">
        <v>46042</v>
      </c>
      <c r="C12719" s="199">
        <v>16.11</v>
      </c>
      <c r="D12719" s="207"/>
      <c r="E12719"/>
      <c r="F12719" s="200">
        <v>1.97</v>
      </c>
      <c r="G12719" s="91">
        <f t="shared" si="486"/>
        <v>9.0399999999999991</v>
      </c>
      <c r="H12719" s="41">
        <f t="shared" si="487"/>
        <v>2.4043056935330043E-4</v>
      </c>
      <c r="I12719" s="42">
        <f t="shared" si="488"/>
        <v>243.84426689850122</v>
      </c>
      <c r="J12719" s="41">
        <f t="shared" si="489"/>
        <v>2.5111111111111108E-4</v>
      </c>
      <c r="K12719" s="42">
        <f t="shared" si="490"/>
        <v>5.8069119488482208</v>
      </c>
      <c r="L12719" s="41">
        <f t="shared" si="491"/>
        <v>2.4043056935330043E-4</v>
      </c>
      <c r="M12719" s="42">
        <f t="shared" si="492"/>
        <v>5.498746939667714</v>
      </c>
    </row>
    <row r="12720" spans="2:13" x14ac:dyDescent="0.2">
      <c r="B12720" s="198">
        <v>46043</v>
      </c>
      <c r="C12720" s="199">
        <v>16.02</v>
      </c>
      <c r="D12720" s="207"/>
      <c r="E12720"/>
      <c r="F12720" s="200">
        <v>1.97</v>
      </c>
      <c r="G12720" s="91">
        <f t="shared" si="486"/>
        <v>8.9949999999999992</v>
      </c>
      <c r="H12720" s="41">
        <f t="shared" si="487"/>
        <v>2.392836894129502E-4</v>
      </c>
      <c r="I12720" s="42">
        <f t="shared" si="488"/>
        <v>243.90261485432688</v>
      </c>
      <c r="J12720" s="41">
        <f t="shared" si="489"/>
        <v>2.4986111111111107E-4</v>
      </c>
      <c r="K12720" s="42">
        <f t="shared" si="490"/>
        <v>5.8071618099593323</v>
      </c>
      <c r="L12720" s="41">
        <f t="shared" si="491"/>
        <v>2.392836894129502E-4</v>
      </c>
      <c r="M12720" s="42">
        <f t="shared" si="492"/>
        <v>5.4989862233571269</v>
      </c>
    </row>
    <row r="12721" spans="2:13" x14ac:dyDescent="0.2">
      <c r="B12721" s="198">
        <v>46044</v>
      </c>
      <c r="C12721" s="199">
        <v>15.98</v>
      </c>
      <c r="D12721" s="207"/>
      <c r="E12721"/>
      <c r="F12721" s="200">
        <v>1.98</v>
      </c>
      <c r="G12721" s="91">
        <f t="shared" si="486"/>
        <v>8.98</v>
      </c>
      <c r="H12721" s="41">
        <f t="shared" si="487"/>
        <v>2.3890129116610481E-4</v>
      </c>
      <c r="I12721" s="42">
        <f t="shared" si="488"/>
        <v>243.96088350393438</v>
      </c>
      <c r="J12721" s="41">
        <f t="shared" si="489"/>
        <v>2.4944444444444444E-4</v>
      </c>
      <c r="K12721" s="42">
        <f t="shared" si="490"/>
        <v>5.8074112544037764</v>
      </c>
      <c r="L12721" s="41">
        <f t="shared" si="491"/>
        <v>2.3890129116610481E-4</v>
      </c>
      <c r="M12721" s="42">
        <f t="shared" si="492"/>
        <v>5.4992251246482926</v>
      </c>
    </row>
    <row r="12722" spans="2:13" x14ac:dyDescent="0.2">
      <c r="B12722" s="198">
        <v>46045</v>
      </c>
      <c r="C12722" s="199">
        <v>15.97</v>
      </c>
      <c r="D12722" s="207"/>
      <c r="E12722"/>
      <c r="F12722" s="200">
        <v>1.97</v>
      </c>
      <c r="G12722" s="91">
        <f t="shared" si="486"/>
        <v>8.9700000000000006</v>
      </c>
      <c r="H12722" s="41">
        <f t="shared" si="487"/>
        <v>2.3864632984094136E-4</v>
      </c>
      <c r="I12722" s="42">
        <f t="shared" si="488"/>
        <v>244.01910387340735</v>
      </c>
      <c r="J12722" s="41">
        <f t="shared" si="489"/>
        <v>2.4916666666666669E-4</v>
      </c>
      <c r="K12722" s="42">
        <f t="shared" si="490"/>
        <v>5.8076604210704428</v>
      </c>
      <c r="L12722" s="41">
        <f t="shared" si="491"/>
        <v>2.3864632984094136E-4</v>
      </c>
      <c r="M12722" s="42">
        <f t="shared" si="492"/>
        <v>5.4994637709781333</v>
      </c>
    </row>
    <row r="12723" spans="2:13" x14ac:dyDescent="0.2">
      <c r="B12723" s="198">
        <v>46046</v>
      </c>
      <c r="C12723" s="199">
        <v>15.97</v>
      </c>
      <c r="D12723" s="207"/>
      <c r="E12723"/>
      <c r="F12723" s="200">
        <v>1.97</v>
      </c>
      <c r="G12723" s="91">
        <f t="shared" si="486"/>
        <v>8.9700000000000006</v>
      </c>
      <c r="H12723" s="41">
        <f t="shared" si="487"/>
        <v>2.3864632984094136E-4</v>
      </c>
      <c r="I12723" s="42">
        <f t="shared" si="488"/>
        <v>244.07733813695782</v>
      </c>
      <c r="J12723" s="41">
        <f t="shared" si="489"/>
        <v>2.4916666666666669E-4</v>
      </c>
      <c r="K12723" s="42">
        <f t="shared" si="490"/>
        <v>5.8079095877371092</v>
      </c>
      <c r="L12723" s="41">
        <f t="shared" si="491"/>
        <v>2.3864632984094136E-4</v>
      </c>
      <c r="M12723" s="42">
        <f t="shared" si="492"/>
        <v>5.499702417307974</v>
      </c>
    </row>
    <row r="12724" spans="2:13" x14ac:dyDescent="0.2">
      <c r="B12724" s="198">
        <v>46047</v>
      </c>
      <c r="C12724" s="199">
        <v>15.97</v>
      </c>
      <c r="D12724" s="207"/>
      <c r="E12724"/>
      <c r="F12724" s="200">
        <v>1.97</v>
      </c>
      <c r="G12724" s="91">
        <f t="shared" si="486"/>
        <v>8.9700000000000006</v>
      </c>
      <c r="H12724" s="41">
        <f t="shared" si="487"/>
        <v>2.3864632984094136E-4</v>
      </c>
      <c r="I12724" s="42">
        <f t="shared" si="488"/>
        <v>244.13558629790154</v>
      </c>
      <c r="J12724" s="41">
        <f t="shared" si="489"/>
        <v>2.4916666666666669E-4</v>
      </c>
      <c r="K12724" s="42">
        <f t="shared" si="490"/>
        <v>5.8081587544037756</v>
      </c>
      <c r="L12724" s="41">
        <f t="shared" si="491"/>
        <v>2.3864632984094136E-4</v>
      </c>
      <c r="M12724" s="42">
        <f t="shared" si="492"/>
        <v>5.4999410636378148</v>
      </c>
    </row>
    <row r="12725" spans="2:13" x14ac:dyDescent="0.2">
      <c r="B12725" s="198">
        <v>46048</v>
      </c>
      <c r="C12725" s="199">
        <v>16.010000000000002</v>
      </c>
      <c r="D12725" s="207"/>
      <c r="E12725"/>
      <c r="F12725" s="200">
        <v>1.99</v>
      </c>
      <c r="G12725" s="91">
        <f t="shared" si="486"/>
        <v>9</v>
      </c>
      <c r="H12725" s="41">
        <f t="shared" si="487"/>
        <v>2.3941114383307927E-4</v>
      </c>
      <c r="I12725" s="42">
        <f t="shared" si="488"/>
        <v>244.19403507786748</v>
      </c>
      <c r="J12725" s="41">
        <f t="shared" si="489"/>
        <v>2.5000000000000001E-4</v>
      </c>
      <c r="K12725" s="42">
        <f t="shared" si="490"/>
        <v>5.8084087544037759</v>
      </c>
      <c r="L12725" s="41">
        <f t="shared" si="491"/>
        <v>2.3941114383307927E-4</v>
      </c>
      <c r="M12725" s="42">
        <f t="shared" si="492"/>
        <v>5.5001804747816481</v>
      </c>
    </row>
    <row r="12726" spans="2:13" x14ac:dyDescent="0.2">
      <c r="B12726" s="198">
        <v>46049</v>
      </c>
      <c r="C12726" s="199">
        <v>16.11</v>
      </c>
      <c r="D12726" s="207"/>
      <c r="E12726"/>
      <c r="F12726" s="200">
        <v>2</v>
      </c>
      <c r="G12726" s="91">
        <f t="shared" si="486"/>
        <v>9.0549999999999997</v>
      </c>
      <c r="H12726" s="41">
        <f t="shared" si="487"/>
        <v>2.4081275778176092E-4</v>
      </c>
      <c r="I12726" s="42">
        <f t="shared" si="488"/>
        <v>244.25284011688845</v>
      </c>
      <c r="J12726" s="41">
        <f t="shared" si="489"/>
        <v>2.5152777777777776E-4</v>
      </c>
      <c r="K12726" s="42">
        <f t="shared" si="490"/>
        <v>5.8086602821815534</v>
      </c>
      <c r="L12726" s="41">
        <f t="shared" si="491"/>
        <v>2.4081275778176092E-4</v>
      </c>
      <c r="M12726" s="42">
        <f t="shared" si="492"/>
        <v>5.5004212875394298</v>
      </c>
    </row>
    <row r="12727" spans="2:13" x14ac:dyDescent="0.2">
      <c r="B12727" s="198">
        <v>46050</v>
      </c>
      <c r="C12727" s="199">
        <v>16.13</v>
      </c>
      <c r="D12727" s="207"/>
      <c r="E12727"/>
      <c r="F12727" s="200">
        <v>2</v>
      </c>
      <c r="G12727" s="91">
        <f t="shared" si="486"/>
        <v>9.0649999999999995</v>
      </c>
      <c r="H12727" s="41">
        <f t="shared" si="487"/>
        <v>2.4106752094499306E-4</v>
      </c>
      <c r="I12727" s="42">
        <f t="shared" si="488"/>
        <v>244.31172154353919</v>
      </c>
      <c r="J12727" s="41">
        <f t="shared" si="489"/>
        <v>2.5180555555555552E-4</v>
      </c>
      <c r="K12727" s="42">
        <f t="shared" si="490"/>
        <v>5.8089120877371085</v>
      </c>
      <c r="L12727" s="41">
        <f t="shared" si="491"/>
        <v>2.4106752094499306E-4</v>
      </c>
      <c r="M12727" s="42">
        <f t="shared" si="492"/>
        <v>5.500662355060375</v>
      </c>
    </row>
    <row r="12728" spans="2:13" x14ac:dyDescent="0.2">
      <c r="B12728" s="198">
        <v>46051</v>
      </c>
      <c r="C12728" s="199">
        <v>16.14</v>
      </c>
      <c r="D12728" s="207"/>
      <c r="E12728"/>
      <c r="F12728" s="200">
        <v>2.02</v>
      </c>
      <c r="G12728" s="91">
        <f t="shared" si="486"/>
        <v>9.08</v>
      </c>
      <c r="H12728" s="41">
        <f t="shared" si="487"/>
        <v>2.4144962201688713E-4</v>
      </c>
      <c r="I12728" s="42">
        <f t="shared" si="488"/>
        <v>244.37071051636016</v>
      </c>
      <c r="J12728" s="41">
        <f t="shared" si="489"/>
        <v>2.522222222222222E-4</v>
      </c>
      <c r="K12728" s="42">
        <f t="shared" si="490"/>
        <v>5.8091643099593311</v>
      </c>
      <c r="L12728" s="41">
        <f t="shared" si="491"/>
        <v>2.4144962201688713E-4</v>
      </c>
      <c r="M12728" s="42">
        <f t="shared" si="492"/>
        <v>5.5009038046823919</v>
      </c>
    </row>
    <row r="12729" spans="2:13" x14ac:dyDescent="0.2">
      <c r="B12729" s="198">
        <v>46052</v>
      </c>
      <c r="C12729" s="199">
        <v>16.13</v>
      </c>
      <c r="D12729" s="207"/>
      <c r="E12729"/>
      <c r="F12729" s="200">
        <v>2</v>
      </c>
      <c r="G12729" s="91">
        <f t="shared" si="486"/>
        <v>9.0649999999999995</v>
      </c>
      <c r="H12729" s="41">
        <f t="shared" si="487"/>
        <v>2.4106752094499306E-4</v>
      </c>
      <c r="I12729" s="42">
        <f t="shared" si="488"/>
        <v>244.4296203577359</v>
      </c>
      <c r="J12729" s="41">
        <f t="shared" si="489"/>
        <v>2.5180555555555552E-4</v>
      </c>
      <c r="K12729" s="42">
        <f t="shared" si="490"/>
        <v>5.8094161155148862</v>
      </c>
      <c r="L12729" s="41">
        <f t="shared" si="491"/>
        <v>2.4106752094499306E-4</v>
      </c>
      <c r="M12729" s="42">
        <f t="shared" si="492"/>
        <v>5.5011448722033371</v>
      </c>
    </row>
    <row r="12730" spans="2:13" x14ac:dyDescent="0.2">
      <c r="B12730" s="198">
        <v>46053</v>
      </c>
      <c r="C12730" s="199">
        <v>16.13</v>
      </c>
      <c r="D12730" s="207"/>
      <c r="E12730"/>
      <c r="F12730" s="200">
        <v>2</v>
      </c>
      <c r="G12730" s="91">
        <f t="shared" si="486"/>
        <v>9.0649999999999995</v>
      </c>
      <c r="H12730" s="41">
        <f t="shared" si="487"/>
        <v>2.4106752094499306E-4</v>
      </c>
      <c r="I12730" s="42">
        <f t="shared" si="488"/>
        <v>244.48854440036106</v>
      </c>
      <c r="J12730" s="41">
        <f t="shared" si="489"/>
        <v>2.5180555555555552E-4</v>
      </c>
      <c r="K12730" s="42">
        <f t="shared" si="490"/>
        <v>5.8096679210704414</v>
      </c>
      <c r="L12730" s="41">
        <f t="shared" si="491"/>
        <v>2.4106752094499306E-4</v>
      </c>
      <c r="M12730" s="42">
        <f t="shared" si="492"/>
        <v>5.5013859397242824</v>
      </c>
    </row>
    <row r="12731" spans="2:13" x14ac:dyDescent="0.2">
      <c r="B12731" s="198">
        <v>46054</v>
      </c>
      <c r="C12731" s="199">
        <v>16.13</v>
      </c>
      <c r="D12731" s="207"/>
      <c r="E12731"/>
      <c r="F12731" s="200">
        <v>2</v>
      </c>
      <c r="G12731" s="91">
        <f t="shared" si="486"/>
        <v>9.0649999999999995</v>
      </c>
      <c r="H12731" s="41">
        <f t="shared" si="487"/>
        <v>2.4106752094499306E-4</v>
      </c>
      <c r="I12731" s="42">
        <f t="shared" si="488"/>
        <v>244.54748264765911</v>
      </c>
      <c r="J12731" s="41">
        <f t="shared" si="489"/>
        <v>2.5180555555555552E-4</v>
      </c>
      <c r="K12731" s="42">
        <f t="shared" si="490"/>
        <v>5.8099197266259965</v>
      </c>
      <c r="L12731" s="41">
        <f t="shared" si="491"/>
        <v>2.4106752094499306E-4</v>
      </c>
      <c r="M12731" s="42">
        <f t="shared" si="492"/>
        <v>5.5016270072452276</v>
      </c>
    </row>
    <row r="12732" spans="2:13" x14ac:dyDescent="0.2">
      <c r="B12732" s="198">
        <v>46055</v>
      </c>
      <c r="C12732" s="199">
        <v>16.13</v>
      </c>
      <c r="D12732" s="207"/>
      <c r="E12732"/>
      <c r="F12732" s="200">
        <v>1.99</v>
      </c>
      <c r="G12732" s="91">
        <f t="shared" si="486"/>
        <v>9.0599999999999987</v>
      </c>
      <c r="H12732" s="41">
        <f t="shared" si="487"/>
        <v>2.4094014227515892E-4</v>
      </c>
      <c r="I12732" s="42">
        <f t="shared" si="488"/>
        <v>244.60640395292126</v>
      </c>
      <c r="J12732" s="41">
        <f t="shared" si="489"/>
        <v>2.5166666666666664E-4</v>
      </c>
      <c r="K12732" s="42">
        <f t="shared" si="490"/>
        <v>5.8101713932926629</v>
      </c>
      <c r="L12732" s="41">
        <f t="shared" si="491"/>
        <v>2.4094014227515892E-4</v>
      </c>
      <c r="M12732" s="42">
        <f t="shared" si="492"/>
        <v>5.5018679473875025</v>
      </c>
    </row>
    <row r="12733" spans="2:13" x14ac:dyDescent="0.2">
      <c r="B12733" s="198">
        <v>46056</v>
      </c>
      <c r="C12733" s="199">
        <v>16.12</v>
      </c>
      <c r="D12733" s="207"/>
      <c r="E12733"/>
      <c r="F12733" s="200">
        <v>1.92</v>
      </c>
      <c r="G12733" s="91">
        <f t="shared" si="486"/>
        <v>9.02</v>
      </c>
      <c r="H12733" s="41">
        <f t="shared" si="487"/>
        <v>2.3992090321733883E-4</v>
      </c>
      <c r="I12733" s="42">
        <f t="shared" si="488"/>
        <v>244.66509014229038</v>
      </c>
      <c r="J12733" s="41">
        <f t="shared" si="489"/>
        <v>2.5055555555555557E-4</v>
      </c>
      <c r="K12733" s="42">
        <f t="shared" si="490"/>
        <v>5.8104219488482185</v>
      </c>
      <c r="L12733" s="41">
        <f t="shared" si="491"/>
        <v>2.3992090321733883E-4</v>
      </c>
      <c r="M12733" s="42">
        <f t="shared" si="492"/>
        <v>5.5021078682907198</v>
      </c>
    </row>
    <row r="12734" spans="2:13" x14ac:dyDescent="0.2">
      <c r="B12734" s="198">
        <v>46057</v>
      </c>
      <c r="C12734" s="199">
        <v>16.09</v>
      </c>
      <c r="D12734" s="207"/>
      <c r="E12734"/>
      <c r="F12734" s="200">
        <v>1.94</v>
      </c>
      <c r="G12734" s="91">
        <f t="shared" si="486"/>
        <v>9.0150000000000006</v>
      </c>
      <c r="H12734" s="41">
        <f t="shared" si="487"/>
        <v>2.3979347211477986E-4</v>
      </c>
      <c r="I12734" s="42">
        <f t="shared" si="488"/>
        <v>244.72375923376089</v>
      </c>
      <c r="J12734" s="41">
        <f t="shared" si="489"/>
        <v>2.5041666666666669E-4</v>
      </c>
      <c r="K12734" s="42">
        <f t="shared" si="490"/>
        <v>5.8106723655148853</v>
      </c>
      <c r="L12734" s="41">
        <f t="shared" si="491"/>
        <v>2.3979347211477986E-4</v>
      </c>
      <c r="M12734" s="42">
        <f t="shared" si="492"/>
        <v>5.5023476617628351</v>
      </c>
    </row>
    <row r="12735" spans="2:13" x14ac:dyDescent="0.2">
      <c r="B12735" s="198">
        <v>46058</v>
      </c>
      <c r="C12735" s="199">
        <v>16.05</v>
      </c>
      <c r="D12735" s="207"/>
      <c r="E12735"/>
      <c r="F12735" s="200">
        <v>1.93</v>
      </c>
      <c r="G12735" s="91">
        <f t="shared" si="486"/>
        <v>8.99</v>
      </c>
      <c r="H12735" s="41">
        <f t="shared" si="487"/>
        <v>2.391562291619298E-4</v>
      </c>
      <c r="I12735" s="42">
        <f t="shared" si="488"/>
        <v>244.78228644520556</v>
      </c>
      <c r="J12735" s="41">
        <f t="shared" si="489"/>
        <v>2.4972222222222225E-4</v>
      </c>
      <c r="K12735" s="42">
        <f t="shared" si="490"/>
        <v>5.8109220877371079</v>
      </c>
      <c r="L12735" s="41">
        <f t="shared" si="491"/>
        <v>2.391562291619298E-4</v>
      </c>
      <c r="M12735" s="42">
        <f t="shared" si="492"/>
        <v>5.5025868179919968</v>
      </c>
    </row>
    <row r="12736" spans="2:13" x14ac:dyDescent="0.2">
      <c r="B12736" s="198">
        <v>46059</v>
      </c>
      <c r="C12736" s="199">
        <v>15.94</v>
      </c>
      <c r="D12736" s="207"/>
      <c r="E12736"/>
      <c r="F12736" s="200">
        <v>1.93</v>
      </c>
      <c r="G12736" s="91">
        <f t="shared" si="486"/>
        <v>8.9350000000000005</v>
      </c>
      <c r="H12736" s="41">
        <f t="shared" si="487"/>
        <v>2.3775378142398829E-4</v>
      </c>
      <c r="I12736" s="42">
        <f t="shared" si="488"/>
        <v>244.8404843594335</v>
      </c>
      <c r="J12736" s="41">
        <f t="shared" si="489"/>
        <v>2.4819444444444444E-4</v>
      </c>
      <c r="K12736" s="42">
        <f t="shared" si="490"/>
        <v>5.8111702821815525</v>
      </c>
      <c r="L12736" s="41">
        <f t="shared" si="491"/>
        <v>2.3775378142398829E-4</v>
      </c>
      <c r="M12736" s="42">
        <f t="shared" si="492"/>
        <v>5.502824571773421</v>
      </c>
    </row>
    <row r="12737" spans="2:13" x14ac:dyDescent="0.2">
      <c r="B12737" s="198">
        <v>46060</v>
      </c>
      <c r="C12737" s="199">
        <v>15.94</v>
      </c>
      <c r="D12737" s="207"/>
      <c r="E12737"/>
      <c r="F12737" s="200">
        <v>1.93</v>
      </c>
      <c r="G12737" s="91">
        <f t="shared" si="486"/>
        <v>8.9350000000000005</v>
      </c>
      <c r="H12737" s="41">
        <f t="shared" si="487"/>
        <v>2.3775378142398829E-4</v>
      </c>
      <c r="I12737" s="42">
        <f t="shared" si="488"/>
        <v>244.89869611043565</v>
      </c>
      <c r="J12737" s="41">
        <f t="shared" si="489"/>
        <v>2.4819444444444444E-4</v>
      </c>
      <c r="K12737" s="42">
        <f t="shared" si="490"/>
        <v>5.8114184766259971</v>
      </c>
      <c r="L12737" s="41">
        <f t="shared" si="491"/>
        <v>2.3775378142398829E-4</v>
      </c>
      <c r="M12737" s="42">
        <f t="shared" si="492"/>
        <v>5.5030623255548452</v>
      </c>
    </row>
    <row r="12738" spans="2:13" x14ac:dyDescent="0.2">
      <c r="B12738" s="198">
        <v>46061</v>
      </c>
      <c r="C12738" s="199">
        <v>15.94</v>
      </c>
      <c r="D12738" s="207"/>
      <c r="E12738"/>
      <c r="F12738" s="200">
        <v>1.93</v>
      </c>
      <c r="G12738" s="91">
        <f t="shared" si="486"/>
        <v>8.9350000000000005</v>
      </c>
      <c r="H12738" s="41">
        <f t="shared" si="487"/>
        <v>2.3775378142398829E-4</v>
      </c>
      <c r="I12738" s="42">
        <f t="shared" si="488"/>
        <v>244.9569217015017</v>
      </c>
      <c r="J12738" s="41">
        <f t="shared" si="489"/>
        <v>2.4819444444444444E-4</v>
      </c>
      <c r="K12738" s="42">
        <f t="shared" si="490"/>
        <v>5.8116666710704417</v>
      </c>
      <c r="L12738" s="41">
        <f t="shared" si="491"/>
        <v>2.3775378142398829E-4</v>
      </c>
      <c r="M12738" s="42">
        <f t="shared" si="492"/>
        <v>5.5033000793362694</v>
      </c>
    </row>
    <row r="12739" spans="2:13" x14ac:dyDescent="0.2">
      <c r="B12739" s="198">
        <v>46062</v>
      </c>
      <c r="C12739" s="199">
        <v>15.95</v>
      </c>
      <c r="D12739" s="207"/>
      <c r="E12739"/>
      <c r="F12739" s="200">
        <v>1.93</v>
      </c>
      <c r="G12739" s="91">
        <f t="shared" si="486"/>
        <v>8.94</v>
      </c>
      <c r="H12739" s="41">
        <f t="shared" si="487"/>
        <v>2.3788130584789791E-4</v>
      </c>
      <c r="I12739" s="42">
        <f t="shared" si="488"/>
        <v>245.01519237391253</v>
      </c>
      <c r="J12739" s="41">
        <f t="shared" si="489"/>
        <v>2.4833333333333332E-4</v>
      </c>
      <c r="K12739" s="42">
        <f t="shared" si="490"/>
        <v>5.8119150044037751</v>
      </c>
      <c r="L12739" s="41">
        <f t="shared" si="491"/>
        <v>2.3788130584789791E-4</v>
      </c>
      <c r="M12739" s="42">
        <f t="shared" si="492"/>
        <v>5.5035379606421175</v>
      </c>
    </row>
    <row r="12740" spans="2:13" x14ac:dyDescent="0.2">
      <c r="B12740" s="198">
        <v>46063</v>
      </c>
      <c r="C12740" s="199">
        <v>16.04</v>
      </c>
      <c r="D12740" s="207"/>
      <c r="E12740"/>
      <c r="F12740" s="200">
        <v>1.95</v>
      </c>
      <c r="G12740" s="91">
        <f t="shared" si="486"/>
        <v>8.9949999999999992</v>
      </c>
      <c r="H12740" s="41">
        <f t="shared" si="487"/>
        <v>2.392836894129502E-4</v>
      </c>
      <c r="I12740" s="42">
        <f t="shared" si="488"/>
        <v>245.07382051310597</v>
      </c>
      <c r="J12740" s="41">
        <f t="shared" si="489"/>
        <v>2.4986111111111107E-4</v>
      </c>
      <c r="K12740" s="42">
        <f t="shared" si="490"/>
        <v>5.8121648655148865</v>
      </c>
      <c r="L12740" s="41">
        <f t="shared" si="491"/>
        <v>2.392836894129502E-4</v>
      </c>
      <c r="M12740" s="42">
        <f t="shared" si="492"/>
        <v>5.5037772443315305</v>
      </c>
    </row>
    <row r="12741" spans="2:13" x14ac:dyDescent="0.2">
      <c r="B12741" s="198">
        <v>46064</v>
      </c>
      <c r="C12741" s="199">
        <v>16.059999999999999</v>
      </c>
      <c r="D12741" s="207"/>
      <c r="E12741"/>
      <c r="F12741" s="200">
        <v>1.95</v>
      </c>
      <c r="G12741" s="91">
        <f t="shared" si="486"/>
        <v>9.004999999999999</v>
      </c>
      <c r="H12741" s="41">
        <f t="shared" si="487"/>
        <v>2.3953859242298314E-4</v>
      </c>
      <c r="I12741" s="42">
        <f t="shared" si="488"/>
        <v>245.13252515111139</v>
      </c>
      <c r="J12741" s="41">
        <f t="shared" si="489"/>
        <v>2.5013888888888888E-4</v>
      </c>
      <c r="K12741" s="42">
        <f t="shared" si="490"/>
        <v>5.8124150044037757</v>
      </c>
      <c r="L12741" s="41">
        <f t="shared" si="491"/>
        <v>2.3953859242298314E-4</v>
      </c>
      <c r="M12741" s="42">
        <f t="shared" si="492"/>
        <v>5.5040167829239532</v>
      </c>
    </row>
    <row r="12742" spans="2:13" x14ac:dyDescent="0.2">
      <c r="B12742" s="198">
        <v>46065</v>
      </c>
      <c r="C12742" s="199">
        <v>16.09</v>
      </c>
      <c r="D12742" s="207"/>
      <c r="E12742"/>
      <c r="F12742" s="200">
        <v>2.02</v>
      </c>
      <c r="G12742" s="91">
        <f t="shared" si="486"/>
        <v>9.0549999999999997</v>
      </c>
      <c r="H12742" s="41">
        <f t="shared" si="487"/>
        <v>2.4081275778176092E-4</v>
      </c>
      <c r="I12742" s="42">
        <f t="shared" si="488"/>
        <v>245.19155619051503</v>
      </c>
      <c r="J12742" s="41">
        <f t="shared" si="489"/>
        <v>2.5152777777777776E-4</v>
      </c>
      <c r="K12742" s="42">
        <f t="shared" si="490"/>
        <v>5.8126665321815532</v>
      </c>
      <c r="L12742" s="41">
        <f t="shared" si="491"/>
        <v>2.4081275778176092E-4</v>
      </c>
      <c r="M12742" s="42">
        <f t="shared" si="492"/>
        <v>5.504257595681735</v>
      </c>
    </row>
  </sheetData>
  <phoneticPr fontId="0" type="noConversion"/>
  <pageMargins left="0.75" right="0.75" top="1" bottom="1" header="0" footer="0"/>
  <pageSetup orientation="portrait" horizontalDpi="360" verticalDpi="36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ctor xmlns="3974794e-4756-46e1-9e92-7d069dd436b7" xsi:nil="true"/>
    <qzcy xmlns="3974794e-4756-46e1-9e92-7d069dd436b7" xsi:nil="true"/>
    <Secci_x00f3_n xmlns="3974794e-4756-46e1-9e92-7d069dd436b7" xsi:nil="true"/>
    <Tema xmlns="3974794e-4756-46e1-9e92-7d069dd436b7" xsi:nil="true"/>
    <Actor_x0020_2 xmlns="3974794e-4756-46e1-9e92-7d069dd436b7" xsi:nil="true"/>
    <_dlc_DocId xmlns="c9af1732-5c4a-47a8-8a40-65a3d58cbfeb">H4ZUARPRAJFR-49-6119</_dlc_DocId>
    <_dlc_DocIdUrl xmlns="c9af1732-5c4a-47a8-8a40-65a3d58cbfeb">
      <Url>http://portal/seccion/centro_documental/_layouts/15/DocIdRedir.aspx?ID=H4ZUARPRAJFR-49-6119</Url>
      <Description>H4ZUARPRAJFR-49-6119</Description>
    </_dlc_DocIdUrl>
  </documentManagement>
</p:properti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66F828414A6E240AABA28FBBB61B714" ma:contentTypeVersion="5" ma:contentTypeDescription="Crear nuevo documento." ma:contentTypeScope="" ma:versionID="a3548d2fc7ae785f3ba5ec3748fa7c0e">
  <xsd:schema xmlns:xsd="http://www.w3.org/2001/XMLSchema" xmlns:xs="http://www.w3.org/2001/XMLSchema" xmlns:p="http://schemas.microsoft.com/office/2006/metadata/properties" xmlns:ns2="c9af1732-5c4a-47a8-8a40-65a3d58cbfeb" xmlns:ns3="3974794e-4756-46e1-9e92-7d069dd436b7" targetNamespace="http://schemas.microsoft.com/office/2006/metadata/properties" ma:root="true" ma:fieldsID="33d3f5d2f1de4e51e45ef0743d009f68" ns2:_="" ns3:_="">
    <xsd:import namespace="c9af1732-5c4a-47a8-8a40-65a3d58cbfeb"/>
    <xsd:import namespace="3974794e-4756-46e1-9e92-7d069dd436b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Secci_x00f3_n" minOccurs="0"/>
                <xsd:element ref="ns3:Sector" minOccurs="0"/>
                <xsd:element ref="ns3:Tema" minOccurs="0"/>
                <xsd:element ref="ns3:qzcy" minOccurs="0"/>
                <xsd:element ref="ns3:Actor_x0020_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af1732-5c4a-47a8-8a40-65a3d58cbfeb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74794e-4756-46e1-9e92-7d069dd436b7" elementFormDefault="qualified">
    <xsd:import namespace="http://schemas.microsoft.com/office/2006/documentManagement/types"/>
    <xsd:import namespace="http://schemas.microsoft.com/office/infopath/2007/PartnerControls"/>
    <xsd:element name="Secci_x00f3_n" ma:index="11" nillable="true" ma:displayName="Sección" ma:format="Dropdown" ma:internalName="Secci_x00f3_n">
      <xsd:simpleType>
        <xsd:union memberTypes="dms:Text">
          <xsd:simpleType>
            <xsd:restriction base="dms:Choice">
              <xsd:enumeration value="Cuerpos Colegiados"/>
              <xsd:enumeration value="Tribunal de Solución de Controversias"/>
            </xsd:restriction>
          </xsd:simpleType>
        </xsd:union>
      </xsd:simpleType>
    </xsd:element>
    <xsd:element name="Sector" ma:index="12" nillable="true" ma:displayName="Sector" ma:format="Dropdown" ma:internalName="Sector">
      <xsd:simpleType>
        <xsd:union memberTypes="dms:Text">
          <xsd:simpleType>
            <xsd:restriction base="dms:Choice">
              <xsd:enumeration value="Electricidad"/>
              <xsd:enumeration value="Gas Natural"/>
              <xsd:enumeration value="Hidrocarburos Líquidos"/>
              <xsd:enumeration value="Otros"/>
            </xsd:restriction>
          </xsd:simpleType>
        </xsd:union>
      </xsd:simpleType>
    </xsd:element>
    <xsd:element name="Tema" ma:index="13" nillable="true" ma:displayName="Tema" ma:format="Dropdown" ma:internalName="Tema">
      <xsd:simpleType>
        <xsd:union memberTypes="dms:Text">
          <xsd:simpleType>
            <xsd:restriction base="dms:Choice">
              <xsd:enumeration value="Calidad"/>
              <xsd:enumeration value="Regulación"/>
              <xsd:enumeration value="Acceso"/>
              <xsd:enumeration value="Otros"/>
            </xsd:restriction>
          </xsd:simpleType>
        </xsd:union>
      </xsd:simpleType>
    </xsd:element>
    <xsd:element name="qzcy" ma:index="14" nillable="true" ma:displayName="Actor 1" ma:internalName="qzcy">
      <xsd:simpleType>
        <xsd:restriction base="dms:Text"/>
      </xsd:simpleType>
    </xsd:element>
    <xsd:element name="Actor_x0020_2" ma:index="15" nillable="true" ma:displayName="Actor 2" ma:internalName="Actor_x0020_2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F15A144-45BA-4A39-9C41-88D7299824A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55CE38D-BA2C-4BAE-A7FF-AE360C6711E9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C889DFB0-FDA1-49B5-8F69-65E1C9F0FD9F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1646F961-F113-4B12-95A1-ACC4C7EBD0A6}">
  <ds:schemaRefs>
    <ds:schemaRef ds:uri="http://schemas.microsoft.com/office/2006/metadata/properties"/>
    <ds:schemaRef ds:uri="http://schemas.microsoft.com/office/infopath/2007/PartnerControls"/>
    <ds:schemaRef ds:uri="3974794e-4756-46e1-9e92-7d069dd436b7"/>
    <ds:schemaRef ds:uri="c9af1732-5c4a-47a8-8a40-65a3d58cbfeb"/>
  </ds:schemaRefs>
</ds:datastoreItem>
</file>

<file path=customXml/itemProps5.xml><?xml version="1.0" encoding="utf-8"?>
<ds:datastoreItem xmlns:ds="http://schemas.openxmlformats.org/officeDocument/2006/customXml" ds:itemID="{44EA8062-DFAE-4525-A030-3B0CD419BB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af1732-5c4a-47a8-8a40-65a3d58cbfeb"/>
    <ds:schemaRef ds:uri="3974794e-4756-46e1-9e92-7d069dd436b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REINTEGROS</vt:lpstr>
      <vt:lpstr>REEMBOLSOS</vt:lpstr>
      <vt:lpstr>datos sbs</vt:lpstr>
      <vt:lpstr>REINTEGROS!Área_de_impresión</vt:lpstr>
      <vt:lpstr>FECHA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littman</dc:creator>
  <cp:lastModifiedBy>Carlos Octavio Diaz Parvina</cp:lastModifiedBy>
  <dcterms:created xsi:type="dcterms:W3CDTF">2022-08-22T13:51:10Z</dcterms:created>
  <dcterms:modified xsi:type="dcterms:W3CDTF">2026-02-17T19:26:29Z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0x010100F66F828414A6E240AABA28FBBB61B714</vt:lpwstr>
  </property>
  <property fmtid="{D5CDD505-2E9C-101B-9397-08002B2CF9AE}" pid="3" name="_dlc_DocIdItemGuid">
    <vt:lpwstr>02ba9672-f9b1-4561-9ed6-a85023aaed65</vt:lpwstr>
  </property>
</Properties>
</file>